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1 - SJ 2023-2024\BAO\5981 - meld.herstruct., fusie, TV,\actuele versie\"/>
    </mc:Choice>
  </mc:AlternateContent>
  <xr:revisionPtr revIDLastSave="0" documentId="13_ncr:1_{1DD87AF0-46AE-45B3-84B9-A70E76CD76A0}" xr6:coauthVersionLast="47" xr6:coauthVersionMax="47" xr10:uidLastSave="{00000000-0000-0000-0000-000000000000}"/>
  <workbookProtection workbookAlgorithmName="SHA-512" workbookHashValue="Ej6zlNFwI+kvmTwRG7iz8tqtqK0Fc2PilkYjFCLJiobrsReLY7XwwPjZG5K6g0I4xnOv6W8YsT6AOptoE3CZmw==" workbookSaltValue="DIuBwQHwXO630z1tG1JTCg==" workbookSpinCount="100000" lockStructure="1"/>
  <bookViews>
    <workbookView xWindow="-28920" yWindow="-120" windowWidth="29040" windowHeight="15840" tabRatio="930" xr2:uid="{00000000-000D-0000-FFFF-FFFF00000000}"/>
  </bookViews>
  <sheets>
    <sheet name="Herstructurering&amp;Verhuizing" sheetId="14" r:id="rId1"/>
    <sheet name="contactgegevens SBT" sheetId="17" state="hidden" r:id="rId2"/>
    <sheet name="lijst instellingen" sheetId="15" state="hidden" r:id="rId3"/>
    <sheet name="gegevens uit databank" sheetId="18" state="hidden" r:id="rId4"/>
    <sheet name="Blad2" sheetId="16" state="hidden" r:id="rId5"/>
  </sheets>
  <definedNames>
    <definedName name="_xlnm._FilterDatabase" localSheetId="2" hidden="1">'lijst instellingen'!#REF!</definedName>
    <definedName name="_xlnm.Print_Area" localSheetId="0">'Herstructurering&amp;Verhuizing'!$A$1:$AS$182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6" i="14" l="1"/>
  <c r="F2643" i="15" l="1"/>
  <c r="E2643" i="15"/>
  <c r="D2643" i="15"/>
  <c r="C2643" i="15"/>
  <c r="B2643" i="15"/>
  <c r="A2643" i="15"/>
  <c r="F2642" i="15"/>
  <c r="E2642" i="15"/>
  <c r="D2642" i="15"/>
  <c r="C2642" i="15"/>
  <c r="B2642" i="15"/>
  <c r="A2642" i="15"/>
  <c r="F2641" i="15"/>
  <c r="E2641" i="15"/>
  <c r="D2641" i="15"/>
  <c r="C2641" i="15"/>
  <c r="B2641" i="15"/>
  <c r="A2641" i="15"/>
  <c r="F2640" i="15"/>
  <c r="E2640" i="15"/>
  <c r="D2640" i="15"/>
  <c r="C2640" i="15"/>
  <c r="B2640" i="15"/>
  <c r="A2640" i="15"/>
  <c r="F2639" i="15"/>
  <c r="E2639" i="15"/>
  <c r="D2639" i="15"/>
  <c r="C2639" i="15"/>
  <c r="B2639" i="15"/>
  <c r="A2639" i="15"/>
  <c r="F2638" i="15"/>
  <c r="E2638" i="15"/>
  <c r="D2638" i="15"/>
  <c r="C2638" i="15"/>
  <c r="B2638" i="15"/>
  <c r="A2638" i="15"/>
  <c r="F2637" i="15"/>
  <c r="E2637" i="15"/>
  <c r="D2637" i="15"/>
  <c r="C2637" i="15"/>
  <c r="B2637" i="15"/>
  <c r="A2637" i="15"/>
  <c r="F2636" i="15"/>
  <c r="E2636" i="15"/>
  <c r="D2636" i="15"/>
  <c r="C2636" i="15"/>
  <c r="B2636" i="15"/>
  <c r="A2636" i="15"/>
  <c r="F2635" i="15"/>
  <c r="E2635" i="15"/>
  <c r="D2635" i="15"/>
  <c r="C2635" i="15"/>
  <c r="B2635" i="15"/>
  <c r="A2635" i="15"/>
  <c r="F2634" i="15"/>
  <c r="E2634" i="15"/>
  <c r="D2634" i="15"/>
  <c r="C2634" i="15"/>
  <c r="B2634" i="15"/>
  <c r="A2634" i="15"/>
  <c r="F2633" i="15"/>
  <c r="E2633" i="15"/>
  <c r="D2633" i="15"/>
  <c r="C2633" i="15"/>
  <c r="B2633" i="15"/>
  <c r="A2633" i="15"/>
  <c r="F2632" i="15"/>
  <c r="E2632" i="15"/>
  <c r="D2632" i="15"/>
  <c r="C2632" i="15"/>
  <c r="B2632" i="15"/>
  <c r="A2632" i="15"/>
  <c r="F2631" i="15"/>
  <c r="E2631" i="15"/>
  <c r="D2631" i="15"/>
  <c r="C2631" i="15"/>
  <c r="B2631" i="15"/>
  <c r="A2631" i="15"/>
  <c r="F2630" i="15"/>
  <c r="E2630" i="15"/>
  <c r="D2630" i="15"/>
  <c r="C2630" i="15"/>
  <c r="B2630" i="15"/>
  <c r="A2630" i="15"/>
  <c r="F2629" i="15"/>
  <c r="E2629" i="15"/>
  <c r="D2629" i="15"/>
  <c r="C2629" i="15"/>
  <c r="B2629" i="15"/>
  <c r="A2629" i="15"/>
  <c r="F2628" i="15"/>
  <c r="E2628" i="15"/>
  <c r="D2628" i="15"/>
  <c r="C2628" i="15"/>
  <c r="B2628" i="15"/>
  <c r="A2628" i="15"/>
  <c r="F2627" i="15"/>
  <c r="E2627" i="15"/>
  <c r="D2627" i="15"/>
  <c r="C2627" i="15"/>
  <c r="B2627" i="15"/>
  <c r="A2627" i="15"/>
  <c r="F2626" i="15"/>
  <c r="E2626" i="15"/>
  <c r="D2626" i="15"/>
  <c r="C2626" i="15"/>
  <c r="B2626" i="15"/>
  <c r="A2626" i="15"/>
  <c r="F2625" i="15"/>
  <c r="E2625" i="15"/>
  <c r="D2625" i="15"/>
  <c r="C2625" i="15"/>
  <c r="B2625" i="15"/>
  <c r="A2625" i="15"/>
  <c r="F2624" i="15"/>
  <c r="E2624" i="15"/>
  <c r="D2624" i="15"/>
  <c r="C2624" i="15"/>
  <c r="B2624" i="15"/>
  <c r="A2624" i="15"/>
  <c r="F2623" i="15"/>
  <c r="E2623" i="15"/>
  <c r="D2623" i="15"/>
  <c r="C2623" i="15"/>
  <c r="B2623" i="15"/>
  <c r="A2623" i="15"/>
  <c r="F2622" i="15"/>
  <c r="E2622" i="15"/>
  <c r="D2622" i="15"/>
  <c r="C2622" i="15"/>
  <c r="B2622" i="15"/>
  <c r="A2622" i="15"/>
  <c r="F2621" i="15"/>
  <c r="E2621" i="15"/>
  <c r="D2621" i="15"/>
  <c r="C2621" i="15"/>
  <c r="B2621" i="15"/>
  <c r="A2621" i="15"/>
  <c r="F2620" i="15"/>
  <c r="E2620" i="15"/>
  <c r="D2620" i="15"/>
  <c r="C2620" i="15"/>
  <c r="B2620" i="15"/>
  <c r="A2620" i="15"/>
  <c r="F2619" i="15"/>
  <c r="E2619" i="15"/>
  <c r="D2619" i="15"/>
  <c r="C2619" i="15"/>
  <c r="B2619" i="15"/>
  <c r="A2619" i="15"/>
  <c r="F2618" i="15"/>
  <c r="E2618" i="15"/>
  <c r="D2618" i="15"/>
  <c r="C2618" i="15"/>
  <c r="B2618" i="15"/>
  <c r="A2618" i="15"/>
  <c r="F2617" i="15"/>
  <c r="E2617" i="15"/>
  <c r="D2617" i="15"/>
  <c r="C2617" i="15"/>
  <c r="B2617" i="15"/>
  <c r="A2617" i="15"/>
  <c r="F2616" i="15"/>
  <c r="E2616" i="15"/>
  <c r="D2616" i="15"/>
  <c r="C2616" i="15"/>
  <c r="B2616" i="15"/>
  <c r="A2616" i="15"/>
  <c r="F2615" i="15"/>
  <c r="E2615" i="15"/>
  <c r="D2615" i="15"/>
  <c r="C2615" i="15"/>
  <c r="B2615" i="15"/>
  <c r="A2615" i="15"/>
  <c r="F2614" i="15"/>
  <c r="E2614" i="15"/>
  <c r="D2614" i="15"/>
  <c r="C2614" i="15"/>
  <c r="B2614" i="15"/>
  <c r="A2614" i="15"/>
  <c r="F2613" i="15"/>
  <c r="E2613" i="15"/>
  <c r="D2613" i="15"/>
  <c r="C2613" i="15"/>
  <c r="B2613" i="15"/>
  <c r="A2613" i="15"/>
  <c r="F2612" i="15"/>
  <c r="E2612" i="15"/>
  <c r="D2612" i="15"/>
  <c r="C2612" i="15"/>
  <c r="B2612" i="15"/>
  <c r="A2612" i="15"/>
  <c r="F2611" i="15"/>
  <c r="E2611" i="15"/>
  <c r="D2611" i="15"/>
  <c r="C2611" i="15"/>
  <c r="B2611" i="15"/>
  <c r="A2611" i="15"/>
  <c r="F2610" i="15"/>
  <c r="E2610" i="15"/>
  <c r="D2610" i="15"/>
  <c r="C2610" i="15"/>
  <c r="B2610" i="15"/>
  <c r="A2610" i="15"/>
  <c r="F2609" i="15"/>
  <c r="E2609" i="15"/>
  <c r="D2609" i="15"/>
  <c r="C2609" i="15"/>
  <c r="B2609" i="15"/>
  <c r="A2609" i="15"/>
  <c r="F2608" i="15"/>
  <c r="E2608" i="15"/>
  <c r="D2608" i="15"/>
  <c r="C2608" i="15"/>
  <c r="B2608" i="15"/>
  <c r="A2608" i="15"/>
  <c r="F2607" i="15"/>
  <c r="E2607" i="15"/>
  <c r="D2607" i="15"/>
  <c r="C2607" i="15"/>
  <c r="B2607" i="15"/>
  <c r="A2607" i="15"/>
  <c r="F2606" i="15"/>
  <c r="E2606" i="15"/>
  <c r="D2606" i="15"/>
  <c r="C2606" i="15"/>
  <c r="B2606" i="15"/>
  <c r="A2606" i="15"/>
  <c r="F2605" i="15"/>
  <c r="E2605" i="15"/>
  <c r="D2605" i="15"/>
  <c r="C2605" i="15"/>
  <c r="B2605" i="15"/>
  <c r="A2605" i="15"/>
  <c r="F2604" i="15"/>
  <c r="E2604" i="15"/>
  <c r="D2604" i="15"/>
  <c r="C2604" i="15"/>
  <c r="B2604" i="15"/>
  <c r="A2604" i="15"/>
  <c r="F2603" i="15"/>
  <c r="E2603" i="15"/>
  <c r="D2603" i="15"/>
  <c r="C2603" i="15"/>
  <c r="B2603" i="15"/>
  <c r="A2603" i="15"/>
  <c r="F2602" i="15"/>
  <c r="E2602" i="15"/>
  <c r="D2602" i="15"/>
  <c r="C2602" i="15"/>
  <c r="B2602" i="15"/>
  <c r="A2602" i="15"/>
  <c r="F2601" i="15"/>
  <c r="E2601" i="15"/>
  <c r="D2601" i="15"/>
  <c r="C2601" i="15"/>
  <c r="B2601" i="15"/>
  <c r="A2601" i="15"/>
  <c r="F2600" i="15"/>
  <c r="E2600" i="15"/>
  <c r="D2600" i="15"/>
  <c r="C2600" i="15"/>
  <c r="B2600" i="15"/>
  <c r="A2600" i="15"/>
  <c r="F2599" i="15"/>
  <c r="E2599" i="15"/>
  <c r="D2599" i="15"/>
  <c r="C2599" i="15"/>
  <c r="B2599" i="15"/>
  <c r="A2599" i="15"/>
  <c r="F2598" i="15"/>
  <c r="E2598" i="15"/>
  <c r="D2598" i="15"/>
  <c r="C2598" i="15"/>
  <c r="B2598" i="15"/>
  <c r="A2598" i="15"/>
  <c r="F2597" i="15"/>
  <c r="E2597" i="15"/>
  <c r="D2597" i="15"/>
  <c r="C2597" i="15"/>
  <c r="B2597" i="15"/>
  <c r="A2597" i="15"/>
  <c r="F2596" i="15"/>
  <c r="E2596" i="15"/>
  <c r="D2596" i="15"/>
  <c r="C2596" i="15"/>
  <c r="B2596" i="15"/>
  <c r="A2596" i="15"/>
  <c r="F2595" i="15"/>
  <c r="E2595" i="15"/>
  <c r="D2595" i="15"/>
  <c r="C2595" i="15"/>
  <c r="B2595" i="15"/>
  <c r="A2595" i="15"/>
  <c r="F2594" i="15"/>
  <c r="E2594" i="15"/>
  <c r="D2594" i="15"/>
  <c r="C2594" i="15"/>
  <c r="B2594" i="15"/>
  <c r="A2594" i="15"/>
  <c r="F2593" i="15"/>
  <c r="E2593" i="15"/>
  <c r="D2593" i="15"/>
  <c r="C2593" i="15"/>
  <c r="B2593" i="15"/>
  <c r="A2593" i="15"/>
  <c r="F2592" i="15"/>
  <c r="E2592" i="15"/>
  <c r="D2592" i="15"/>
  <c r="C2592" i="15"/>
  <c r="B2592" i="15"/>
  <c r="A2592" i="15"/>
  <c r="F2591" i="15"/>
  <c r="E2591" i="15"/>
  <c r="D2591" i="15"/>
  <c r="C2591" i="15"/>
  <c r="B2591" i="15"/>
  <c r="A2591" i="15"/>
  <c r="F2590" i="15"/>
  <c r="E2590" i="15"/>
  <c r="D2590" i="15"/>
  <c r="C2590" i="15"/>
  <c r="B2590" i="15"/>
  <c r="A2590" i="15"/>
  <c r="F2589" i="15"/>
  <c r="E2589" i="15"/>
  <c r="D2589" i="15"/>
  <c r="C2589" i="15"/>
  <c r="B2589" i="15"/>
  <c r="A2589" i="15"/>
  <c r="F2588" i="15"/>
  <c r="E2588" i="15"/>
  <c r="D2588" i="15"/>
  <c r="C2588" i="15"/>
  <c r="B2588" i="15"/>
  <c r="A2588" i="15"/>
  <c r="F2587" i="15"/>
  <c r="E2587" i="15"/>
  <c r="D2587" i="15"/>
  <c r="C2587" i="15"/>
  <c r="B2587" i="15"/>
  <c r="A2587" i="15"/>
  <c r="F2586" i="15"/>
  <c r="E2586" i="15"/>
  <c r="D2586" i="15"/>
  <c r="C2586" i="15"/>
  <c r="B2586" i="15"/>
  <c r="A2586" i="15"/>
  <c r="F2585" i="15"/>
  <c r="E2585" i="15"/>
  <c r="D2585" i="15"/>
  <c r="C2585" i="15"/>
  <c r="B2585" i="15"/>
  <c r="A2585" i="15"/>
  <c r="F2584" i="15"/>
  <c r="E2584" i="15"/>
  <c r="D2584" i="15"/>
  <c r="C2584" i="15"/>
  <c r="B2584" i="15"/>
  <c r="A2584" i="15"/>
  <c r="F2583" i="15"/>
  <c r="E2583" i="15"/>
  <c r="D2583" i="15"/>
  <c r="C2583" i="15"/>
  <c r="B2583" i="15"/>
  <c r="A2583" i="15"/>
  <c r="F2582" i="15"/>
  <c r="E2582" i="15"/>
  <c r="D2582" i="15"/>
  <c r="C2582" i="15"/>
  <c r="B2582" i="15"/>
  <c r="A2582" i="15"/>
  <c r="F2581" i="15"/>
  <c r="E2581" i="15"/>
  <c r="D2581" i="15"/>
  <c r="C2581" i="15"/>
  <c r="B2581" i="15"/>
  <c r="A2581" i="15"/>
  <c r="F2580" i="15"/>
  <c r="E2580" i="15"/>
  <c r="D2580" i="15"/>
  <c r="C2580" i="15"/>
  <c r="B2580" i="15"/>
  <c r="A2580" i="15"/>
  <c r="F2579" i="15"/>
  <c r="E2579" i="15"/>
  <c r="D2579" i="15"/>
  <c r="C2579" i="15"/>
  <c r="B2579" i="15"/>
  <c r="A2579" i="15"/>
  <c r="F2578" i="15"/>
  <c r="E2578" i="15"/>
  <c r="D2578" i="15"/>
  <c r="C2578" i="15"/>
  <c r="B2578" i="15"/>
  <c r="A2578" i="15"/>
  <c r="F2577" i="15"/>
  <c r="E2577" i="15"/>
  <c r="D2577" i="15"/>
  <c r="C2577" i="15"/>
  <c r="B2577" i="15"/>
  <c r="A2577" i="15"/>
  <c r="F2576" i="15"/>
  <c r="E2576" i="15"/>
  <c r="D2576" i="15"/>
  <c r="C2576" i="15"/>
  <c r="B2576" i="15"/>
  <c r="A2576" i="15"/>
  <c r="F2575" i="15"/>
  <c r="E2575" i="15"/>
  <c r="D2575" i="15"/>
  <c r="C2575" i="15"/>
  <c r="B2575" i="15"/>
  <c r="A2575" i="15"/>
  <c r="F2574" i="15"/>
  <c r="E2574" i="15"/>
  <c r="D2574" i="15"/>
  <c r="C2574" i="15"/>
  <c r="B2574" i="15"/>
  <c r="A2574" i="15"/>
  <c r="F2573" i="15"/>
  <c r="E2573" i="15"/>
  <c r="D2573" i="15"/>
  <c r="C2573" i="15"/>
  <c r="B2573" i="15"/>
  <c r="A2573" i="15"/>
  <c r="F2572" i="15"/>
  <c r="E2572" i="15"/>
  <c r="D2572" i="15"/>
  <c r="C2572" i="15"/>
  <c r="B2572" i="15"/>
  <c r="A2572" i="15"/>
  <c r="F2571" i="15"/>
  <c r="E2571" i="15"/>
  <c r="D2571" i="15"/>
  <c r="C2571" i="15"/>
  <c r="B2571" i="15"/>
  <c r="A2571" i="15"/>
  <c r="F2570" i="15"/>
  <c r="E2570" i="15"/>
  <c r="D2570" i="15"/>
  <c r="C2570" i="15"/>
  <c r="B2570" i="15"/>
  <c r="A2570" i="15"/>
  <c r="F2569" i="15"/>
  <c r="E2569" i="15"/>
  <c r="D2569" i="15"/>
  <c r="C2569" i="15"/>
  <c r="B2569" i="15"/>
  <c r="A2569" i="15"/>
  <c r="F2568" i="15"/>
  <c r="E2568" i="15"/>
  <c r="D2568" i="15"/>
  <c r="C2568" i="15"/>
  <c r="B2568" i="15"/>
  <c r="A2568" i="15"/>
  <c r="F2567" i="15"/>
  <c r="E2567" i="15"/>
  <c r="D2567" i="15"/>
  <c r="C2567" i="15"/>
  <c r="B2567" i="15"/>
  <c r="A2567" i="15"/>
  <c r="F2566" i="15"/>
  <c r="E2566" i="15"/>
  <c r="D2566" i="15"/>
  <c r="C2566" i="15"/>
  <c r="B2566" i="15"/>
  <c r="A2566" i="15"/>
  <c r="F2565" i="15"/>
  <c r="E2565" i="15"/>
  <c r="D2565" i="15"/>
  <c r="C2565" i="15"/>
  <c r="B2565" i="15"/>
  <c r="A2565" i="15"/>
  <c r="F2564" i="15"/>
  <c r="E2564" i="15"/>
  <c r="D2564" i="15"/>
  <c r="C2564" i="15"/>
  <c r="B2564" i="15"/>
  <c r="A2564" i="15"/>
  <c r="F2563" i="15"/>
  <c r="E2563" i="15"/>
  <c r="D2563" i="15"/>
  <c r="C2563" i="15"/>
  <c r="B2563" i="15"/>
  <c r="A2563" i="15"/>
  <c r="F2562" i="15"/>
  <c r="E2562" i="15"/>
  <c r="D2562" i="15"/>
  <c r="C2562" i="15"/>
  <c r="B2562" i="15"/>
  <c r="A2562" i="15"/>
  <c r="F2561" i="15"/>
  <c r="E2561" i="15"/>
  <c r="D2561" i="15"/>
  <c r="C2561" i="15"/>
  <c r="B2561" i="15"/>
  <c r="A2561" i="15"/>
  <c r="F2560" i="15"/>
  <c r="E2560" i="15"/>
  <c r="D2560" i="15"/>
  <c r="C2560" i="15"/>
  <c r="B2560" i="15"/>
  <c r="A2560" i="15"/>
  <c r="F2559" i="15"/>
  <c r="E2559" i="15"/>
  <c r="D2559" i="15"/>
  <c r="C2559" i="15"/>
  <c r="B2559" i="15"/>
  <c r="A2559" i="15"/>
  <c r="F2558" i="15"/>
  <c r="E2558" i="15"/>
  <c r="D2558" i="15"/>
  <c r="C2558" i="15"/>
  <c r="B2558" i="15"/>
  <c r="A2558" i="15"/>
  <c r="F2557" i="15"/>
  <c r="E2557" i="15"/>
  <c r="D2557" i="15"/>
  <c r="C2557" i="15"/>
  <c r="B2557" i="15"/>
  <c r="A2557" i="15"/>
  <c r="F2556" i="15"/>
  <c r="E2556" i="15"/>
  <c r="D2556" i="15"/>
  <c r="C2556" i="15"/>
  <c r="B2556" i="15"/>
  <c r="A2556" i="15"/>
  <c r="F2555" i="15"/>
  <c r="E2555" i="15"/>
  <c r="D2555" i="15"/>
  <c r="C2555" i="15"/>
  <c r="B2555" i="15"/>
  <c r="A2555" i="15"/>
  <c r="F2554" i="15"/>
  <c r="E2554" i="15"/>
  <c r="D2554" i="15"/>
  <c r="C2554" i="15"/>
  <c r="B2554" i="15"/>
  <c r="A2554" i="15"/>
  <c r="F2553" i="15"/>
  <c r="E2553" i="15"/>
  <c r="D2553" i="15"/>
  <c r="C2553" i="15"/>
  <c r="B2553" i="15"/>
  <c r="A2553" i="15"/>
  <c r="F2552" i="15"/>
  <c r="E2552" i="15"/>
  <c r="D2552" i="15"/>
  <c r="C2552" i="15"/>
  <c r="B2552" i="15"/>
  <c r="A2552" i="15"/>
  <c r="F2551" i="15"/>
  <c r="E2551" i="15"/>
  <c r="D2551" i="15"/>
  <c r="C2551" i="15"/>
  <c r="B2551" i="15"/>
  <c r="A2551" i="15"/>
  <c r="F2550" i="15"/>
  <c r="E2550" i="15"/>
  <c r="D2550" i="15"/>
  <c r="C2550" i="15"/>
  <c r="B2550" i="15"/>
  <c r="A2550" i="15"/>
  <c r="F2549" i="15"/>
  <c r="E2549" i="15"/>
  <c r="D2549" i="15"/>
  <c r="C2549" i="15"/>
  <c r="B2549" i="15"/>
  <c r="A2549" i="15"/>
  <c r="F2548" i="15"/>
  <c r="E2548" i="15"/>
  <c r="D2548" i="15"/>
  <c r="C2548" i="15"/>
  <c r="B2548" i="15"/>
  <c r="A2548" i="15"/>
  <c r="F2547" i="15"/>
  <c r="E2547" i="15"/>
  <c r="D2547" i="15"/>
  <c r="C2547" i="15"/>
  <c r="B2547" i="15"/>
  <c r="A2547" i="15"/>
  <c r="F2546" i="15"/>
  <c r="E2546" i="15"/>
  <c r="D2546" i="15"/>
  <c r="C2546" i="15"/>
  <c r="B2546" i="15"/>
  <c r="A2546" i="15"/>
  <c r="F2545" i="15"/>
  <c r="E2545" i="15"/>
  <c r="D2545" i="15"/>
  <c r="C2545" i="15"/>
  <c r="B2545" i="15"/>
  <c r="A2545" i="15"/>
  <c r="F2544" i="15"/>
  <c r="E2544" i="15"/>
  <c r="D2544" i="15"/>
  <c r="C2544" i="15"/>
  <c r="B2544" i="15"/>
  <c r="A2544" i="15"/>
  <c r="F2543" i="15"/>
  <c r="E2543" i="15"/>
  <c r="D2543" i="15"/>
  <c r="C2543" i="15"/>
  <c r="B2543" i="15"/>
  <c r="A2543" i="15"/>
  <c r="F2542" i="15"/>
  <c r="E2542" i="15"/>
  <c r="D2542" i="15"/>
  <c r="C2542" i="15"/>
  <c r="B2542" i="15"/>
  <c r="A2542" i="15"/>
  <c r="F2541" i="15"/>
  <c r="E2541" i="15"/>
  <c r="D2541" i="15"/>
  <c r="C2541" i="15"/>
  <c r="B2541" i="15"/>
  <c r="A2541" i="15"/>
  <c r="F2540" i="15"/>
  <c r="E2540" i="15"/>
  <c r="D2540" i="15"/>
  <c r="C2540" i="15"/>
  <c r="B2540" i="15"/>
  <c r="A2540" i="15"/>
  <c r="F2539" i="15"/>
  <c r="E2539" i="15"/>
  <c r="D2539" i="15"/>
  <c r="C2539" i="15"/>
  <c r="B2539" i="15"/>
  <c r="A2539" i="15"/>
  <c r="F2538" i="15"/>
  <c r="E2538" i="15"/>
  <c r="D2538" i="15"/>
  <c r="C2538" i="15"/>
  <c r="B2538" i="15"/>
  <c r="A2538" i="15"/>
  <c r="F2537" i="15"/>
  <c r="E2537" i="15"/>
  <c r="D2537" i="15"/>
  <c r="C2537" i="15"/>
  <c r="B2537" i="15"/>
  <c r="A2537" i="15"/>
  <c r="F2536" i="15"/>
  <c r="E2536" i="15"/>
  <c r="D2536" i="15"/>
  <c r="C2536" i="15"/>
  <c r="B2536" i="15"/>
  <c r="A2536" i="15"/>
  <c r="F2535" i="15"/>
  <c r="E2535" i="15"/>
  <c r="D2535" i="15"/>
  <c r="C2535" i="15"/>
  <c r="B2535" i="15"/>
  <c r="A2535" i="15"/>
  <c r="F2534" i="15"/>
  <c r="E2534" i="15"/>
  <c r="D2534" i="15"/>
  <c r="C2534" i="15"/>
  <c r="B2534" i="15"/>
  <c r="A2534" i="15"/>
  <c r="F2533" i="15"/>
  <c r="E2533" i="15"/>
  <c r="D2533" i="15"/>
  <c r="C2533" i="15"/>
  <c r="B2533" i="15"/>
  <c r="A2533" i="15"/>
  <c r="F2532" i="15"/>
  <c r="E2532" i="15"/>
  <c r="D2532" i="15"/>
  <c r="C2532" i="15"/>
  <c r="B2532" i="15"/>
  <c r="A2532" i="15"/>
  <c r="F2531" i="15"/>
  <c r="E2531" i="15"/>
  <c r="D2531" i="15"/>
  <c r="C2531" i="15"/>
  <c r="B2531" i="15"/>
  <c r="A2531" i="15"/>
  <c r="F2530" i="15"/>
  <c r="E2530" i="15"/>
  <c r="D2530" i="15"/>
  <c r="C2530" i="15"/>
  <c r="B2530" i="15"/>
  <c r="A2530" i="15"/>
  <c r="F2529" i="15"/>
  <c r="E2529" i="15"/>
  <c r="D2529" i="15"/>
  <c r="C2529" i="15"/>
  <c r="B2529" i="15"/>
  <c r="A2529" i="15"/>
  <c r="F2528" i="15"/>
  <c r="E2528" i="15"/>
  <c r="D2528" i="15"/>
  <c r="C2528" i="15"/>
  <c r="B2528" i="15"/>
  <c r="A2528" i="15"/>
  <c r="F2527" i="15"/>
  <c r="E2527" i="15"/>
  <c r="D2527" i="15"/>
  <c r="C2527" i="15"/>
  <c r="B2527" i="15"/>
  <c r="A2527" i="15"/>
  <c r="F2526" i="15"/>
  <c r="E2526" i="15"/>
  <c r="D2526" i="15"/>
  <c r="C2526" i="15"/>
  <c r="B2526" i="15"/>
  <c r="A2526" i="15"/>
  <c r="F2525" i="15"/>
  <c r="E2525" i="15"/>
  <c r="D2525" i="15"/>
  <c r="C2525" i="15"/>
  <c r="B2525" i="15"/>
  <c r="A2525" i="15"/>
  <c r="F2524" i="15"/>
  <c r="E2524" i="15"/>
  <c r="D2524" i="15"/>
  <c r="C2524" i="15"/>
  <c r="B2524" i="15"/>
  <c r="A2524" i="15"/>
  <c r="F2523" i="15"/>
  <c r="E2523" i="15"/>
  <c r="D2523" i="15"/>
  <c r="C2523" i="15"/>
  <c r="B2523" i="15"/>
  <c r="A2523" i="15"/>
  <c r="F2522" i="15"/>
  <c r="E2522" i="15"/>
  <c r="D2522" i="15"/>
  <c r="C2522" i="15"/>
  <c r="B2522" i="15"/>
  <c r="A2522" i="15"/>
  <c r="F2521" i="15"/>
  <c r="E2521" i="15"/>
  <c r="D2521" i="15"/>
  <c r="C2521" i="15"/>
  <c r="B2521" i="15"/>
  <c r="A2521" i="15"/>
  <c r="F2520" i="15"/>
  <c r="E2520" i="15"/>
  <c r="D2520" i="15"/>
  <c r="C2520" i="15"/>
  <c r="B2520" i="15"/>
  <c r="A2520" i="15"/>
  <c r="F2519" i="15"/>
  <c r="E2519" i="15"/>
  <c r="D2519" i="15"/>
  <c r="C2519" i="15"/>
  <c r="B2519" i="15"/>
  <c r="A2519" i="15"/>
  <c r="F2518" i="15"/>
  <c r="E2518" i="15"/>
  <c r="D2518" i="15"/>
  <c r="C2518" i="15"/>
  <c r="B2518" i="15"/>
  <c r="A2518" i="15"/>
  <c r="F2517" i="15"/>
  <c r="E2517" i="15"/>
  <c r="D2517" i="15"/>
  <c r="C2517" i="15"/>
  <c r="B2517" i="15"/>
  <c r="A2517" i="15"/>
  <c r="F2516" i="15"/>
  <c r="E2516" i="15"/>
  <c r="D2516" i="15"/>
  <c r="C2516" i="15"/>
  <c r="B2516" i="15"/>
  <c r="A2516" i="15"/>
  <c r="F2515" i="15"/>
  <c r="E2515" i="15"/>
  <c r="D2515" i="15"/>
  <c r="C2515" i="15"/>
  <c r="B2515" i="15"/>
  <c r="A2515" i="15"/>
  <c r="F2514" i="15"/>
  <c r="E2514" i="15"/>
  <c r="D2514" i="15"/>
  <c r="C2514" i="15"/>
  <c r="B2514" i="15"/>
  <c r="A2514" i="15"/>
  <c r="F2513" i="15"/>
  <c r="E2513" i="15"/>
  <c r="D2513" i="15"/>
  <c r="C2513" i="15"/>
  <c r="B2513" i="15"/>
  <c r="A2513" i="15"/>
  <c r="F2512" i="15"/>
  <c r="E2512" i="15"/>
  <c r="D2512" i="15"/>
  <c r="C2512" i="15"/>
  <c r="B2512" i="15"/>
  <c r="A2512" i="15"/>
  <c r="F2511" i="15"/>
  <c r="E2511" i="15"/>
  <c r="D2511" i="15"/>
  <c r="C2511" i="15"/>
  <c r="B2511" i="15"/>
  <c r="A2511" i="15"/>
  <c r="F2510" i="15"/>
  <c r="E2510" i="15"/>
  <c r="D2510" i="15"/>
  <c r="C2510" i="15"/>
  <c r="B2510" i="15"/>
  <c r="A2510" i="15"/>
  <c r="F2509" i="15"/>
  <c r="E2509" i="15"/>
  <c r="D2509" i="15"/>
  <c r="C2509" i="15"/>
  <c r="B2509" i="15"/>
  <c r="A2509" i="15"/>
  <c r="F2508" i="15"/>
  <c r="E2508" i="15"/>
  <c r="D2508" i="15"/>
  <c r="C2508" i="15"/>
  <c r="B2508" i="15"/>
  <c r="A2508" i="15"/>
  <c r="F2507" i="15"/>
  <c r="E2507" i="15"/>
  <c r="D2507" i="15"/>
  <c r="C2507" i="15"/>
  <c r="B2507" i="15"/>
  <c r="A2507" i="15"/>
  <c r="F2506" i="15"/>
  <c r="E2506" i="15"/>
  <c r="D2506" i="15"/>
  <c r="C2506" i="15"/>
  <c r="B2506" i="15"/>
  <c r="A2506" i="15"/>
  <c r="F2505" i="15"/>
  <c r="E2505" i="15"/>
  <c r="D2505" i="15"/>
  <c r="C2505" i="15"/>
  <c r="B2505" i="15"/>
  <c r="A2505" i="15"/>
  <c r="F2504" i="15"/>
  <c r="E2504" i="15"/>
  <c r="D2504" i="15"/>
  <c r="C2504" i="15"/>
  <c r="B2504" i="15"/>
  <c r="A2504" i="15"/>
  <c r="F2503" i="15"/>
  <c r="E2503" i="15"/>
  <c r="D2503" i="15"/>
  <c r="C2503" i="15"/>
  <c r="B2503" i="15"/>
  <c r="A2503" i="15"/>
  <c r="F2502" i="15"/>
  <c r="E2502" i="15"/>
  <c r="D2502" i="15"/>
  <c r="C2502" i="15"/>
  <c r="B2502" i="15"/>
  <c r="A2502" i="15"/>
  <c r="F2501" i="15"/>
  <c r="E2501" i="15"/>
  <c r="D2501" i="15"/>
  <c r="C2501" i="15"/>
  <c r="B2501" i="15"/>
  <c r="A2501" i="15"/>
  <c r="F2500" i="15"/>
  <c r="E2500" i="15"/>
  <c r="D2500" i="15"/>
  <c r="C2500" i="15"/>
  <c r="B2500" i="15"/>
  <c r="A2500" i="15"/>
  <c r="F2499" i="15"/>
  <c r="E2499" i="15"/>
  <c r="D2499" i="15"/>
  <c r="C2499" i="15"/>
  <c r="B2499" i="15"/>
  <c r="A2499" i="15"/>
  <c r="F2498" i="15"/>
  <c r="E2498" i="15"/>
  <c r="D2498" i="15"/>
  <c r="C2498" i="15"/>
  <c r="B2498" i="15"/>
  <c r="A2498" i="15"/>
  <c r="F2497" i="15"/>
  <c r="E2497" i="15"/>
  <c r="D2497" i="15"/>
  <c r="C2497" i="15"/>
  <c r="B2497" i="15"/>
  <c r="A2497" i="15"/>
  <c r="F2496" i="15"/>
  <c r="E2496" i="15"/>
  <c r="D2496" i="15"/>
  <c r="C2496" i="15"/>
  <c r="B2496" i="15"/>
  <c r="A2496" i="15"/>
  <c r="F2495" i="15"/>
  <c r="E2495" i="15"/>
  <c r="D2495" i="15"/>
  <c r="C2495" i="15"/>
  <c r="B2495" i="15"/>
  <c r="A2495" i="15"/>
  <c r="F2494" i="15"/>
  <c r="E2494" i="15"/>
  <c r="D2494" i="15"/>
  <c r="C2494" i="15"/>
  <c r="B2494" i="15"/>
  <c r="A2494" i="15"/>
  <c r="F2493" i="15"/>
  <c r="E2493" i="15"/>
  <c r="D2493" i="15"/>
  <c r="C2493" i="15"/>
  <c r="B2493" i="15"/>
  <c r="A2493" i="15"/>
  <c r="F2492" i="15"/>
  <c r="E2492" i="15"/>
  <c r="D2492" i="15"/>
  <c r="C2492" i="15"/>
  <c r="B2492" i="15"/>
  <c r="A2492" i="15"/>
  <c r="F2491" i="15"/>
  <c r="E2491" i="15"/>
  <c r="D2491" i="15"/>
  <c r="C2491" i="15"/>
  <c r="B2491" i="15"/>
  <c r="A2491" i="15"/>
  <c r="F2490" i="15"/>
  <c r="E2490" i="15"/>
  <c r="D2490" i="15"/>
  <c r="C2490" i="15"/>
  <c r="B2490" i="15"/>
  <c r="A2490" i="15"/>
  <c r="F2489" i="15"/>
  <c r="E2489" i="15"/>
  <c r="D2489" i="15"/>
  <c r="C2489" i="15"/>
  <c r="B2489" i="15"/>
  <c r="A2489" i="15"/>
  <c r="F2488" i="15"/>
  <c r="E2488" i="15"/>
  <c r="D2488" i="15"/>
  <c r="C2488" i="15"/>
  <c r="B2488" i="15"/>
  <c r="A2488" i="15"/>
  <c r="F2487" i="15"/>
  <c r="E2487" i="15"/>
  <c r="D2487" i="15"/>
  <c r="C2487" i="15"/>
  <c r="B2487" i="15"/>
  <c r="A2487" i="15"/>
  <c r="F2486" i="15"/>
  <c r="E2486" i="15"/>
  <c r="D2486" i="15"/>
  <c r="C2486" i="15"/>
  <c r="B2486" i="15"/>
  <c r="A2486" i="15"/>
  <c r="F2485" i="15"/>
  <c r="E2485" i="15"/>
  <c r="D2485" i="15"/>
  <c r="C2485" i="15"/>
  <c r="B2485" i="15"/>
  <c r="A2485" i="15"/>
  <c r="F2484" i="15"/>
  <c r="E2484" i="15"/>
  <c r="D2484" i="15"/>
  <c r="C2484" i="15"/>
  <c r="B2484" i="15"/>
  <c r="A2484" i="15"/>
  <c r="F2483" i="15"/>
  <c r="E2483" i="15"/>
  <c r="D2483" i="15"/>
  <c r="C2483" i="15"/>
  <c r="B2483" i="15"/>
  <c r="A2483" i="15"/>
  <c r="F2482" i="15"/>
  <c r="E2482" i="15"/>
  <c r="D2482" i="15"/>
  <c r="C2482" i="15"/>
  <c r="B2482" i="15"/>
  <c r="A2482" i="15"/>
  <c r="F2481" i="15"/>
  <c r="E2481" i="15"/>
  <c r="D2481" i="15"/>
  <c r="C2481" i="15"/>
  <c r="B2481" i="15"/>
  <c r="A2481" i="15"/>
  <c r="F2480" i="15"/>
  <c r="E2480" i="15"/>
  <c r="D2480" i="15"/>
  <c r="C2480" i="15"/>
  <c r="B2480" i="15"/>
  <c r="A2480" i="15"/>
  <c r="F2479" i="15"/>
  <c r="E2479" i="15"/>
  <c r="D2479" i="15"/>
  <c r="C2479" i="15"/>
  <c r="B2479" i="15"/>
  <c r="A2479" i="15"/>
  <c r="F2478" i="15"/>
  <c r="E2478" i="15"/>
  <c r="D2478" i="15"/>
  <c r="C2478" i="15"/>
  <c r="B2478" i="15"/>
  <c r="A2478" i="15"/>
  <c r="F2477" i="15"/>
  <c r="E2477" i="15"/>
  <c r="D2477" i="15"/>
  <c r="C2477" i="15"/>
  <c r="B2477" i="15"/>
  <c r="A2477" i="15"/>
  <c r="F2476" i="15"/>
  <c r="E2476" i="15"/>
  <c r="D2476" i="15"/>
  <c r="C2476" i="15"/>
  <c r="B2476" i="15"/>
  <c r="A2476" i="15"/>
  <c r="F2475" i="15"/>
  <c r="E2475" i="15"/>
  <c r="D2475" i="15"/>
  <c r="C2475" i="15"/>
  <c r="B2475" i="15"/>
  <c r="A2475" i="15"/>
  <c r="F2474" i="15"/>
  <c r="E2474" i="15"/>
  <c r="D2474" i="15"/>
  <c r="C2474" i="15"/>
  <c r="B2474" i="15"/>
  <c r="A2474" i="15"/>
  <c r="F2473" i="15"/>
  <c r="E2473" i="15"/>
  <c r="D2473" i="15"/>
  <c r="C2473" i="15"/>
  <c r="B2473" i="15"/>
  <c r="A2473" i="15"/>
  <c r="F2472" i="15"/>
  <c r="E2472" i="15"/>
  <c r="D2472" i="15"/>
  <c r="C2472" i="15"/>
  <c r="B2472" i="15"/>
  <c r="A2472" i="15"/>
  <c r="F2471" i="15"/>
  <c r="E2471" i="15"/>
  <c r="D2471" i="15"/>
  <c r="C2471" i="15"/>
  <c r="B2471" i="15"/>
  <c r="A2471" i="15"/>
  <c r="F2470" i="15"/>
  <c r="E2470" i="15"/>
  <c r="D2470" i="15"/>
  <c r="C2470" i="15"/>
  <c r="B2470" i="15"/>
  <c r="A2470" i="15"/>
  <c r="F2469" i="15"/>
  <c r="E2469" i="15"/>
  <c r="D2469" i="15"/>
  <c r="C2469" i="15"/>
  <c r="B2469" i="15"/>
  <c r="A2469" i="15"/>
  <c r="F2468" i="15"/>
  <c r="E2468" i="15"/>
  <c r="D2468" i="15"/>
  <c r="C2468" i="15"/>
  <c r="B2468" i="15"/>
  <c r="A2468" i="15"/>
  <c r="F2467" i="15"/>
  <c r="E2467" i="15"/>
  <c r="D2467" i="15"/>
  <c r="C2467" i="15"/>
  <c r="B2467" i="15"/>
  <c r="A2467" i="15"/>
  <c r="F2466" i="15"/>
  <c r="E2466" i="15"/>
  <c r="D2466" i="15"/>
  <c r="C2466" i="15"/>
  <c r="B2466" i="15"/>
  <c r="A2466" i="15"/>
  <c r="F2465" i="15"/>
  <c r="E2465" i="15"/>
  <c r="D2465" i="15"/>
  <c r="C2465" i="15"/>
  <c r="B2465" i="15"/>
  <c r="A2465" i="15"/>
  <c r="F2464" i="15"/>
  <c r="E2464" i="15"/>
  <c r="D2464" i="15"/>
  <c r="C2464" i="15"/>
  <c r="B2464" i="15"/>
  <c r="A2464" i="15"/>
  <c r="F2463" i="15"/>
  <c r="E2463" i="15"/>
  <c r="D2463" i="15"/>
  <c r="C2463" i="15"/>
  <c r="B2463" i="15"/>
  <c r="A2463" i="15"/>
  <c r="F2462" i="15"/>
  <c r="E2462" i="15"/>
  <c r="D2462" i="15"/>
  <c r="C2462" i="15"/>
  <c r="B2462" i="15"/>
  <c r="A2462" i="15"/>
  <c r="F2461" i="15"/>
  <c r="E2461" i="15"/>
  <c r="D2461" i="15"/>
  <c r="C2461" i="15"/>
  <c r="B2461" i="15"/>
  <c r="A2461" i="15"/>
  <c r="F2460" i="15"/>
  <c r="E2460" i="15"/>
  <c r="D2460" i="15"/>
  <c r="C2460" i="15"/>
  <c r="B2460" i="15"/>
  <c r="A2460" i="15"/>
  <c r="F2459" i="15"/>
  <c r="E2459" i="15"/>
  <c r="D2459" i="15"/>
  <c r="C2459" i="15"/>
  <c r="B2459" i="15"/>
  <c r="A2459" i="15"/>
  <c r="F2458" i="15"/>
  <c r="E2458" i="15"/>
  <c r="D2458" i="15"/>
  <c r="C2458" i="15"/>
  <c r="B2458" i="15"/>
  <c r="A2458" i="15"/>
  <c r="F2457" i="15"/>
  <c r="E2457" i="15"/>
  <c r="D2457" i="15"/>
  <c r="C2457" i="15"/>
  <c r="B2457" i="15"/>
  <c r="A2457" i="15"/>
  <c r="F2456" i="15"/>
  <c r="E2456" i="15"/>
  <c r="D2456" i="15"/>
  <c r="C2456" i="15"/>
  <c r="B2456" i="15"/>
  <c r="A2456" i="15"/>
  <c r="F2455" i="15"/>
  <c r="E2455" i="15"/>
  <c r="D2455" i="15"/>
  <c r="C2455" i="15"/>
  <c r="B2455" i="15"/>
  <c r="A2455" i="15"/>
  <c r="F2454" i="15"/>
  <c r="E2454" i="15"/>
  <c r="D2454" i="15"/>
  <c r="C2454" i="15"/>
  <c r="B2454" i="15"/>
  <c r="A2454" i="15"/>
  <c r="F2453" i="15"/>
  <c r="E2453" i="15"/>
  <c r="D2453" i="15"/>
  <c r="C2453" i="15"/>
  <c r="B2453" i="15"/>
  <c r="A2453" i="15"/>
  <c r="F2452" i="15"/>
  <c r="E2452" i="15"/>
  <c r="D2452" i="15"/>
  <c r="C2452" i="15"/>
  <c r="B2452" i="15"/>
  <c r="A2452" i="15"/>
  <c r="F2451" i="15"/>
  <c r="E2451" i="15"/>
  <c r="D2451" i="15"/>
  <c r="C2451" i="15"/>
  <c r="B2451" i="15"/>
  <c r="A2451" i="15"/>
  <c r="F2450" i="15"/>
  <c r="E2450" i="15"/>
  <c r="D2450" i="15"/>
  <c r="C2450" i="15"/>
  <c r="B2450" i="15"/>
  <c r="A2450" i="15"/>
  <c r="F2449" i="15"/>
  <c r="E2449" i="15"/>
  <c r="D2449" i="15"/>
  <c r="C2449" i="15"/>
  <c r="B2449" i="15"/>
  <c r="A2449" i="15"/>
  <c r="F2448" i="15"/>
  <c r="E2448" i="15"/>
  <c r="D2448" i="15"/>
  <c r="C2448" i="15"/>
  <c r="B2448" i="15"/>
  <c r="A2448" i="15"/>
  <c r="F2447" i="15"/>
  <c r="E2447" i="15"/>
  <c r="D2447" i="15"/>
  <c r="C2447" i="15"/>
  <c r="B2447" i="15"/>
  <c r="A2447" i="15"/>
  <c r="F2446" i="15"/>
  <c r="E2446" i="15"/>
  <c r="D2446" i="15"/>
  <c r="C2446" i="15"/>
  <c r="B2446" i="15"/>
  <c r="A2446" i="15"/>
  <c r="F2445" i="15"/>
  <c r="E2445" i="15"/>
  <c r="D2445" i="15"/>
  <c r="C2445" i="15"/>
  <c r="B2445" i="15"/>
  <c r="A2445" i="15"/>
  <c r="F2444" i="15"/>
  <c r="E2444" i="15"/>
  <c r="D2444" i="15"/>
  <c r="C2444" i="15"/>
  <c r="B2444" i="15"/>
  <c r="A2444" i="15"/>
  <c r="F2443" i="15"/>
  <c r="E2443" i="15"/>
  <c r="D2443" i="15"/>
  <c r="C2443" i="15"/>
  <c r="B2443" i="15"/>
  <c r="A2443" i="15"/>
  <c r="F2442" i="15"/>
  <c r="E2442" i="15"/>
  <c r="D2442" i="15"/>
  <c r="C2442" i="15"/>
  <c r="B2442" i="15"/>
  <c r="A2442" i="15"/>
  <c r="F2441" i="15"/>
  <c r="E2441" i="15"/>
  <c r="D2441" i="15"/>
  <c r="C2441" i="15"/>
  <c r="B2441" i="15"/>
  <c r="A2441" i="15"/>
  <c r="F2440" i="15"/>
  <c r="E2440" i="15"/>
  <c r="D2440" i="15"/>
  <c r="C2440" i="15"/>
  <c r="B2440" i="15"/>
  <c r="A2440" i="15"/>
  <c r="F2439" i="15"/>
  <c r="E2439" i="15"/>
  <c r="D2439" i="15"/>
  <c r="C2439" i="15"/>
  <c r="B2439" i="15"/>
  <c r="A2439" i="15"/>
  <c r="F2438" i="15"/>
  <c r="E2438" i="15"/>
  <c r="D2438" i="15"/>
  <c r="C2438" i="15"/>
  <c r="B2438" i="15"/>
  <c r="A2438" i="15"/>
  <c r="F2437" i="15"/>
  <c r="E2437" i="15"/>
  <c r="D2437" i="15"/>
  <c r="C2437" i="15"/>
  <c r="B2437" i="15"/>
  <c r="A2437" i="15"/>
  <c r="F2436" i="15"/>
  <c r="E2436" i="15"/>
  <c r="D2436" i="15"/>
  <c r="C2436" i="15"/>
  <c r="B2436" i="15"/>
  <c r="A2436" i="15"/>
  <c r="F2435" i="15"/>
  <c r="E2435" i="15"/>
  <c r="D2435" i="15"/>
  <c r="C2435" i="15"/>
  <c r="B2435" i="15"/>
  <c r="A2435" i="15"/>
  <c r="F2434" i="15"/>
  <c r="E2434" i="15"/>
  <c r="D2434" i="15"/>
  <c r="C2434" i="15"/>
  <c r="B2434" i="15"/>
  <c r="A2434" i="15"/>
  <c r="F2433" i="15"/>
  <c r="E2433" i="15"/>
  <c r="D2433" i="15"/>
  <c r="C2433" i="15"/>
  <c r="B2433" i="15"/>
  <c r="A2433" i="15"/>
  <c r="F2432" i="15"/>
  <c r="E2432" i="15"/>
  <c r="D2432" i="15"/>
  <c r="C2432" i="15"/>
  <c r="B2432" i="15"/>
  <c r="A2432" i="15"/>
  <c r="F2431" i="15"/>
  <c r="E2431" i="15"/>
  <c r="D2431" i="15"/>
  <c r="C2431" i="15"/>
  <c r="B2431" i="15"/>
  <c r="A2431" i="15"/>
  <c r="F2430" i="15"/>
  <c r="E2430" i="15"/>
  <c r="D2430" i="15"/>
  <c r="C2430" i="15"/>
  <c r="B2430" i="15"/>
  <c r="A2430" i="15"/>
  <c r="F2429" i="15"/>
  <c r="E2429" i="15"/>
  <c r="D2429" i="15"/>
  <c r="C2429" i="15"/>
  <c r="B2429" i="15"/>
  <c r="A2429" i="15"/>
  <c r="F2428" i="15"/>
  <c r="E2428" i="15"/>
  <c r="D2428" i="15"/>
  <c r="C2428" i="15"/>
  <c r="B2428" i="15"/>
  <c r="A2428" i="15"/>
  <c r="F2427" i="15"/>
  <c r="E2427" i="15"/>
  <c r="D2427" i="15"/>
  <c r="C2427" i="15"/>
  <c r="B2427" i="15"/>
  <c r="A2427" i="15"/>
  <c r="F2426" i="15"/>
  <c r="E2426" i="15"/>
  <c r="D2426" i="15"/>
  <c r="C2426" i="15"/>
  <c r="B2426" i="15"/>
  <c r="A2426" i="15"/>
  <c r="F2425" i="15"/>
  <c r="E2425" i="15"/>
  <c r="D2425" i="15"/>
  <c r="C2425" i="15"/>
  <c r="B2425" i="15"/>
  <c r="A2425" i="15"/>
  <c r="F2424" i="15"/>
  <c r="E2424" i="15"/>
  <c r="D2424" i="15"/>
  <c r="C2424" i="15"/>
  <c r="B2424" i="15"/>
  <c r="A2424" i="15"/>
  <c r="F2423" i="15"/>
  <c r="E2423" i="15"/>
  <c r="D2423" i="15"/>
  <c r="C2423" i="15"/>
  <c r="B2423" i="15"/>
  <c r="A2423" i="15"/>
  <c r="F2422" i="15"/>
  <c r="E2422" i="15"/>
  <c r="D2422" i="15"/>
  <c r="C2422" i="15"/>
  <c r="B2422" i="15"/>
  <c r="A2422" i="15"/>
  <c r="F2421" i="15"/>
  <c r="E2421" i="15"/>
  <c r="D2421" i="15"/>
  <c r="C2421" i="15"/>
  <c r="B2421" i="15"/>
  <c r="A2421" i="15"/>
  <c r="F2420" i="15"/>
  <c r="E2420" i="15"/>
  <c r="D2420" i="15"/>
  <c r="C2420" i="15"/>
  <c r="B2420" i="15"/>
  <c r="A2420" i="15"/>
  <c r="F2419" i="15"/>
  <c r="E2419" i="15"/>
  <c r="D2419" i="15"/>
  <c r="C2419" i="15"/>
  <c r="B2419" i="15"/>
  <c r="A2419" i="15"/>
  <c r="F2418" i="15"/>
  <c r="E2418" i="15"/>
  <c r="D2418" i="15"/>
  <c r="C2418" i="15"/>
  <c r="B2418" i="15"/>
  <c r="A2418" i="15"/>
  <c r="F2417" i="15"/>
  <c r="E2417" i="15"/>
  <c r="D2417" i="15"/>
  <c r="C2417" i="15"/>
  <c r="B2417" i="15"/>
  <c r="A2417" i="15"/>
  <c r="F2416" i="15"/>
  <c r="E2416" i="15"/>
  <c r="D2416" i="15"/>
  <c r="C2416" i="15"/>
  <c r="B2416" i="15"/>
  <c r="A2416" i="15"/>
  <c r="F2415" i="15"/>
  <c r="E2415" i="15"/>
  <c r="D2415" i="15"/>
  <c r="C2415" i="15"/>
  <c r="B2415" i="15"/>
  <c r="A2415" i="15"/>
  <c r="F2414" i="15"/>
  <c r="E2414" i="15"/>
  <c r="D2414" i="15"/>
  <c r="C2414" i="15"/>
  <c r="B2414" i="15"/>
  <c r="A2414" i="15"/>
  <c r="F2413" i="15"/>
  <c r="E2413" i="15"/>
  <c r="D2413" i="15"/>
  <c r="C2413" i="15"/>
  <c r="B2413" i="15"/>
  <c r="A2413" i="15"/>
  <c r="F2412" i="15"/>
  <c r="E2412" i="15"/>
  <c r="D2412" i="15"/>
  <c r="C2412" i="15"/>
  <c r="B2412" i="15"/>
  <c r="A2412" i="15"/>
  <c r="F2411" i="15"/>
  <c r="E2411" i="15"/>
  <c r="D2411" i="15"/>
  <c r="C2411" i="15"/>
  <c r="B2411" i="15"/>
  <c r="A2411" i="15"/>
  <c r="F2410" i="15"/>
  <c r="E2410" i="15"/>
  <c r="D2410" i="15"/>
  <c r="C2410" i="15"/>
  <c r="B2410" i="15"/>
  <c r="A2410" i="15"/>
  <c r="F2409" i="15"/>
  <c r="E2409" i="15"/>
  <c r="D2409" i="15"/>
  <c r="C2409" i="15"/>
  <c r="B2409" i="15"/>
  <c r="A2409" i="15"/>
  <c r="F2408" i="15"/>
  <c r="E2408" i="15"/>
  <c r="D2408" i="15"/>
  <c r="C2408" i="15"/>
  <c r="B2408" i="15"/>
  <c r="A2408" i="15"/>
  <c r="F2407" i="15"/>
  <c r="E2407" i="15"/>
  <c r="D2407" i="15"/>
  <c r="C2407" i="15"/>
  <c r="B2407" i="15"/>
  <c r="A2407" i="15"/>
  <c r="F2406" i="15"/>
  <c r="E2406" i="15"/>
  <c r="D2406" i="15"/>
  <c r="C2406" i="15"/>
  <c r="B2406" i="15"/>
  <c r="A2406" i="15"/>
  <c r="F2405" i="15"/>
  <c r="E2405" i="15"/>
  <c r="D2405" i="15"/>
  <c r="C2405" i="15"/>
  <c r="B2405" i="15"/>
  <c r="A2405" i="15"/>
  <c r="F2404" i="15"/>
  <c r="E2404" i="15"/>
  <c r="D2404" i="15"/>
  <c r="C2404" i="15"/>
  <c r="B2404" i="15"/>
  <c r="A2404" i="15"/>
  <c r="F2403" i="15"/>
  <c r="E2403" i="15"/>
  <c r="D2403" i="15"/>
  <c r="C2403" i="15"/>
  <c r="B2403" i="15"/>
  <c r="A2403" i="15"/>
  <c r="F2402" i="15"/>
  <c r="E2402" i="15"/>
  <c r="D2402" i="15"/>
  <c r="C2402" i="15"/>
  <c r="B2402" i="15"/>
  <c r="A2402" i="15"/>
  <c r="F2401" i="15"/>
  <c r="E2401" i="15"/>
  <c r="D2401" i="15"/>
  <c r="C2401" i="15"/>
  <c r="B2401" i="15"/>
  <c r="A2401" i="15"/>
  <c r="F2400" i="15"/>
  <c r="E2400" i="15"/>
  <c r="D2400" i="15"/>
  <c r="C2400" i="15"/>
  <c r="B2400" i="15"/>
  <c r="A2400" i="15"/>
  <c r="F2399" i="15"/>
  <c r="E2399" i="15"/>
  <c r="D2399" i="15"/>
  <c r="C2399" i="15"/>
  <c r="B2399" i="15"/>
  <c r="A2399" i="15"/>
  <c r="F2398" i="15"/>
  <c r="E2398" i="15"/>
  <c r="D2398" i="15"/>
  <c r="C2398" i="15"/>
  <c r="B2398" i="15"/>
  <c r="A2398" i="15"/>
  <c r="F2397" i="15"/>
  <c r="E2397" i="15"/>
  <c r="D2397" i="15"/>
  <c r="C2397" i="15"/>
  <c r="B2397" i="15"/>
  <c r="A2397" i="15"/>
  <c r="F2396" i="15"/>
  <c r="E2396" i="15"/>
  <c r="D2396" i="15"/>
  <c r="C2396" i="15"/>
  <c r="B2396" i="15"/>
  <c r="A2396" i="15"/>
  <c r="F2395" i="15"/>
  <c r="E2395" i="15"/>
  <c r="D2395" i="15"/>
  <c r="C2395" i="15"/>
  <c r="B2395" i="15"/>
  <c r="A2395" i="15"/>
  <c r="F2394" i="15"/>
  <c r="E2394" i="15"/>
  <c r="D2394" i="15"/>
  <c r="C2394" i="15"/>
  <c r="B2394" i="15"/>
  <c r="A2394" i="15"/>
  <c r="F2393" i="15"/>
  <c r="E2393" i="15"/>
  <c r="D2393" i="15"/>
  <c r="C2393" i="15"/>
  <c r="B2393" i="15"/>
  <c r="A2393" i="15"/>
  <c r="F2392" i="15"/>
  <c r="E2392" i="15"/>
  <c r="D2392" i="15"/>
  <c r="C2392" i="15"/>
  <c r="B2392" i="15"/>
  <c r="A2392" i="15"/>
  <c r="F2391" i="15"/>
  <c r="E2391" i="15"/>
  <c r="D2391" i="15"/>
  <c r="C2391" i="15"/>
  <c r="B2391" i="15"/>
  <c r="A2391" i="15"/>
  <c r="F2390" i="15"/>
  <c r="E2390" i="15"/>
  <c r="D2390" i="15"/>
  <c r="C2390" i="15"/>
  <c r="B2390" i="15"/>
  <c r="A2390" i="15"/>
  <c r="F2389" i="15"/>
  <c r="E2389" i="15"/>
  <c r="D2389" i="15"/>
  <c r="C2389" i="15"/>
  <c r="B2389" i="15"/>
  <c r="A2389" i="15"/>
  <c r="F2388" i="15"/>
  <c r="E2388" i="15"/>
  <c r="D2388" i="15"/>
  <c r="C2388" i="15"/>
  <c r="B2388" i="15"/>
  <c r="A2388" i="15"/>
  <c r="F2387" i="15"/>
  <c r="E2387" i="15"/>
  <c r="D2387" i="15"/>
  <c r="C2387" i="15"/>
  <c r="B2387" i="15"/>
  <c r="A2387" i="15"/>
  <c r="F2386" i="15"/>
  <c r="E2386" i="15"/>
  <c r="D2386" i="15"/>
  <c r="C2386" i="15"/>
  <c r="B2386" i="15"/>
  <c r="A2386" i="15"/>
  <c r="F2385" i="15"/>
  <c r="E2385" i="15"/>
  <c r="D2385" i="15"/>
  <c r="C2385" i="15"/>
  <c r="B2385" i="15"/>
  <c r="A2385" i="15"/>
  <c r="F2384" i="15"/>
  <c r="E2384" i="15"/>
  <c r="D2384" i="15"/>
  <c r="C2384" i="15"/>
  <c r="B2384" i="15"/>
  <c r="A2384" i="15"/>
  <c r="F2383" i="15"/>
  <c r="E2383" i="15"/>
  <c r="D2383" i="15"/>
  <c r="C2383" i="15"/>
  <c r="B2383" i="15"/>
  <c r="A2383" i="15"/>
  <c r="F2382" i="15"/>
  <c r="E2382" i="15"/>
  <c r="D2382" i="15"/>
  <c r="C2382" i="15"/>
  <c r="B2382" i="15"/>
  <c r="A2382" i="15"/>
  <c r="F2381" i="15"/>
  <c r="E2381" i="15"/>
  <c r="D2381" i="15"/>
  <c r="C2381" i="15"/>
  <c r="B2381" i="15"/>
  <c r="A2381" i="15"/>
  <c r="F2380" i="15"/>
  <c r="E2380" i="15"/>
  <c r="D2380" i="15"/>
  <c r="C2380" i="15"/>
  <c r="B2380" i="15"/>
  <c r="A2380" i="15"/>
  <c r="F2379" i="15"/>
  <c r="E2379" i="15"/>
  <c r="D2379" i="15"/>
  <c r="C2379" i="15"/>
  <c r="B2379" i="15"/>
  <c r="A2379" i="15"/>
  <c r="F2378" i="15"/>
  <c r="E2378" i="15"/>
  <c r="D2378" i="15"/>
  <c r="C2378" i="15"/>
  <c r="B2378" i="15"/>
  <c r="A2378" i="15"/>
  <c r="F2377" i="15"/>
  <c r="E2377" i="15"/>
  <c r="D2377" i="15"/>
  <c r="C2377" i="15"/>
  <c r="B2377" i="15"/>
  <c r="A2377" i="15"/>
  <c r="F2376" i="15"/>
  <c r="E2376" i="15"/>
  <c r="D2376" i="15"/>
  <c r="C2376" i="15"/>
  <c r="B2376" i="15"/>
  <c r="A2376" i="15"/>
  <c r="F2375" i="15"/>
  <c r="E2375" i="15"/>
  <c r="D2375" i="15"/>
  <c r="C2375" i="15"/>
  <c r="B2375" i="15"/>
  <c r="A2375" i="15"/>
  <c r="F2374" i="15"/>
  <c r="E2374" i="15"/>
  <c r="D2374" i="15"/>
  <c r="C2374" i="15"/>
  <c r="B2374" i="15"/>
  <c r="A2374" i="15"/>
  <c r="F2373" i="15"/>
  <c r="E2373" i="15"/>
  <c r="D2373" i="15"/>
  <c r="C2373" i="15"/>
  <c r="B2373" i="15"/>
  <c r="A2373" i="15"/>
  <c r="F2372" i="15"/>
  <c r="E2372" i="15"/>
  <c r="D2372" i="15"/>
  <c r="C2372" i="15"/>
  <c r="B2372" i="15"/>
  <c r="A2372" i="15"/>
  <c r="F2371" i="15"/>
  <c r="E2371" i="15"/>
  <c r="D2371" i="15"/>
  <c r="C2371" i="15"/>
  <c r="B2371" i="15"/>
  <c r="A2371" i="15"/>
  <c r="F2370" i="15"/>
  <c r="E2370" i="15"/>
  <c r="D2370" i="15"/>
  <c r="C2370" i="15"/>
  <c r="B2370" i="15"/>
  <c r="A2370" i="15"/>
  <c r="F2369" i="15"/>
  <c r="E2369" i="15"/>
  <c r="D2369" i="15"/>
  <c r="C2369" i="15"/>
  <c r="B2369" i="15"/>
  <c r="A2369" i="15"/>
  <c r="F2368" i="15"/>
  <c r="E2368" i="15"/>
  <c r="D2368" i="15"/>
  <c r="C2368" i="15"/>
  <c r="B2368" i="15"/>
  <c r="A2368" i="15"/>
  <c r="F2367" i="15"/>
  <c r="E2367" i="15"/>
  <c r="D2367" i="15"/>
  <c r="C2367" i="15"/>
  <c r="B2367" i="15"/>
  <c r="A2367" i="15"/>
  <c r="F2366" i="15"/>
  <c r="E2366" i="15"/>
  <c r="D2366" i="15"/>
  <c r="C2366" i="15"/>
  <c r="B2366" i="15"/>
  <c r="A2366" i="15"/>
  <c r="F2365" i="15"/>
  <c r="E2365" i="15"/>
  <c r="D2365" i="15"/>
  <c r="C2365" i="15"/>
  <c r="B2365" i="15"/>
  <c r="A2365" i="15"/>
  <c r="F2364" i="15"/>
  <c r="E2364" i="15"/>
  <c r="D2364" i="15"/>
  <c r="C2364" i="15"/>
  <c r="B2364" i="15"/>
  <c r="A2364" i="15"/>
  <c r="F2363" i="15"/>
  <c r="E2363" i="15"/>
  <c r="D2363" i="15"/>
  <c r="C2363" i="15"/>
  <c r="B2363" i="15"/>
  <c r="A2363" i="15"/>
  <c r="F2362" i="15"/>
  <c r="E2362" i="15"/>
  <c r="D2362" i="15"/>
  <c r="C2362" i="15"/>
  <c r="B2362" i="15"/>
  <c r="A2362" i="15"/>
  <c r="F2361" i="15"/>
  <c r="E2361" i="15"/>
  <c r="D2361" i="15"/>
  <c r="C2361" i="15"/>
  <c r="B2361" i="15"/>
  <c r="A2361" i="15"/>
  <c r="F2360" i="15"/>
  <c r="E2360" i="15"/>
  <c r="D2360" i="15"/>
  <c r="C2360" i="15"/>
  <c r="B2360" i="15"/>
  <c r="A2360" i="15"/>
  <c r="F2359" i="15"/>
  <c r="E2359" i="15"/>
  <c r="D2359" i="15"/>
  <c r="C2359" i="15"/>
  <c r="B2359" i="15"/>
  <c r="A2359" i="15"/>
  <c r="F2358" i="15"/>
  <c r="E2358" i="15"/>
  <c r="D2358" i="15"/>
  <c r="C2358" i="15"/>
  <c r="B2358" i="15"/>
  <c r="A2358" i="15"/>
  <c r="F2357" i="15"/>
  <c r="E2357" i="15"/>
  <c r="D2357" i="15"/>
  <c r="C2357" i="15"/>
  <c r="B2357" i="15"/>
  <c r="A2357" i="15"/>
  <c r="F2356" i="15"/>
  <c r="E2356" i="15"/>
  <c r="D2356" i="15"/>
  <c r="C2356" i="15"/>
  <c r="B2356" i="15"/>
  <c r="A2356" i="15"/>
  <c r="F2355" i="15"/>
  <c r="E2355" i="15"/>
  <c r="D2355" i="15"/>
  <c r="C2355" i="15"/>
  <c r="B2355" i="15"/>
  <c r="A2355" i="15"/>
  <c r="F2354" i="15"/>
  <c r="E2354" i="15"/>
  <c r="D2354" i="15"/>
  <c r="C2354" i="15"/>
  <c r="B2354" i="15"/>
  <c r="A2354" i="15"/>
  <c r="F2353" i="15"/>
  <c r="E2353" i="15"/>
  <c r="D2353" i="15"/>
  <c r="C2353" i="15"/>
  <c r="B2353" i="15"/>
  <c r="A2353" i="15"/>
  <c r="F2352" i="15"/>
  <c r="E2352" i="15"/>
  <c r="D2352" i="15"/>
  <c r="C2352" i="15"/>
  <c r="B2352" i="15"/>
  <c r="A2352" i="15"/>
  <c r="F2351" i="15"/>
  <c r="E2351" i="15"/>
  <c r="D2351" i="15"/>
  <c r="C2351" i="15"/>
  <c r="B2351" i="15"/>
  <c r="A2351" i="15"/>
  <c r="F2350" i="15"/>
  <c r="E2350" i="15"/>
  <c r="D2350" i="15"/>
  <c r="C2350" i="15"/>
  <c r="B2350" i="15"/>
  <c r="A2350" i="15"/>
  <c r="F2349" i="15"/>
  <c r="E2349" i="15"/>
  <c r="D2349" i="15"/>
  <c r="C2349" i="15"/>
  <c r="B2349" i="15"/>
  <c r="A2349" i="15"/>
  <c r="F2348" i="15"/>
  <c r="E2348" i="15"/>
  <c r="D2348" i="15"/>
  <c r="C2348" i="15"/>
  <c r="B2348" i="15"/>
  <c r="A2348" i="15"/>
  <c r="F2347" i="15"/>
  <c r="E2347" i="15"/>
  <c r="D2347" i="15"/>
  <c r="C2347" i="15"/>
  <c r="B2347" i="15"/>
  <c r="A2347" i="15"/>
  <c r="F2346" i="15"/>
  <c r="E2346" i="15"/>
  <c r="D2346" i="15"/>
  <c r="C2346" i="15"/>
  <c r="B2346" i="15"/>
  <c r="A2346" i="15"/>
  <c r="F2345" i="15"/>
  <c r="E2345" i="15"/>
  <c r="D2345" i="15"/>
  <c r="C2345" i="15"/>
  <c r="B2345" i="15"/>
  <c r="A2345" i="15"/>
  <c r="F2344" i="15"/>
  <c r="E2344" i="15"/>
  <c r="D2344" i="15"/>
  <c r="C2344" i="15"/>
  <c r="B2344" i="15"/>
  <c r="A2344" i="15"/>
  <c r="F2343" i="15"/>
  <c r="E2343" i="15"/>
  <c r="D2343" i="15"/>
  <c r="C2343" i="15"/>
  <c r="B2343" i="15"/>
  <c r="A2343" i="15"/>
  <c r="F2342" i="15"/>
  <c r="E2342" i="15"/>
  <c r="D2342" i="15"/>
  <c r="C2342" i="15"/>
  <c r="B2342" i="15"/>
  <c r="A2342" i="15"/>
  <c r="F2341" i="15"/>
  <c r="E2341" i="15"/>
  <c r="D2341" i="15"/>
  <c r="C2341" i="15"/>
  <c r="B2341" i="15"/>
  <c r="A2341" i="15"/>
  <c r="F2340" i="15"/>
  <c r="E2340" i="15"/>
  <c r="D2340" i="15"/>
  <c r="C2340" i="15"/>
  <c r="B2340" i="15"/>
  <c r="A2340" i="15"/>
  <c r="F2339" i="15"/>
  <c r="E2339" i="15"/>
  <c r="D2339" i="15"/>
  <c r="C2339" i="15"/>
  <c r="B2339" i="15"/>
  <c r="A2339" i="15"/>
  <c r="F2338" i="15"/>
  <c r="E2338" i="15"/>
  <c r="D2338" i="15"/>
  <c r="C2338" i="15"/>
  <c r="B2338" i="15"/>
  <c r="A2338" i="15"/>
  <c r="F2337" i="15"/>
  <c r="E2337" i="15"/>
  <c r="D2337" i="15"/>
  <c r="C2337" i="15"/>
  <c r="B2337" i="15"/>
  <c r="A2337" i="15"/>
  <c r="F2336" i="15"/>
  <c r="E2336" i="15"/>
  <c r="D2336" i="15"/>
  <c r="C2336" i="15"/>
  <c r="B2336" i="15"/>
  <c r="A2336" i="15"/>
  <c r="F2335" i="15"/>
  <c r="E2335" i="15"/>
  <c r="D2335" i="15"/>
  <c r="C2335" i="15"/>
  <c r="B2335" i="15"/>
  <c r="A2335" i="15"/>
  <c r="F2334" i="15"/>
  <c r="E2334" i="15"/>
  <c r="D2334" i="15"/>
  <c r="C2334" i="15"/>
  <c r="B2334" i="15"/>
  <c r="A2334" i="15"/>
  <c r="F2333" i="15"/>
  <c r="E2333" i="15"/>
  <c r="D2333" i="15"/>
  <c r="C2333" i="15"/>
  <c r="B2333" i="15"/>
  <c r="A2333" i="15"/>
  <c r="F2332" i="15"/>
  <c r="E2332" i="15"/>
  <c r="D2332" i="15"/>
  <c r="C2332" i="15"/>
  <c r="B2332" i="15"/>
  <c r="A2332" i="15"/>
  <c r="F2331" i="15"/>
  <c r="E2331" i="15"/>
  <c r="D2331" i="15"/>
  <c r="C2331" i="15"/>
  <c r="B2331" i="15"/>
  <c r="A2331" i="15"/>
  <c r="F2330" i="15"/>
  <c r="E2330" i="15"/>
  <c r="D2330" i="15"/>
  <c r="C2330" i="15"/>
  <c r="B2330" i="15"/>
  <c r="A2330" i="15"/>
  <c r="F2329" i="15"/>
  <c r="E2329" i="15"/>
  <c r="D2329" i="15"/>
  <c r="C2329" i="15"/>
  <c r="B2329" i="15"/>
  <c r="A2329" i="15"/>
  <c r="F2328" i="15"/>
  <c r="E2328" i="15"/>
  <c r="D2328" i="15"/>
  <c r="C2328" i="15"/>
  <c r="B2328" i="15"/>
  <c r="A2328" i="15"/>
  <c r="F2327" i="15"/>
  <c r="E2327" i="15"/>
  <c r="D2327" i="15"/>
  <c r="C2327" i="15"/>
  <c r="B2327" i="15"/>
  <c r="A2327" i="15"/>
  <c r="F2326" i="15"/>
  <c r="E2326" i="15"/>
  <c r="D2326" i="15"/>
  <c r="C2326" i="15"/>
  <c r="B2326" i="15"/>
  <c r="A2326" i="15"/>
  <c r="F2325" i="15"/>
  <c r="E2325" i="15"/>
  <c r="D2325" i="15"/>
  <c r="C2325" i="15"/>
  <c r="B2325" i="15"/>
  <c r="A2325" i="15"/>
  <c r="F2324" i="15"/>
  <c r="E2324" i="15"/>
  <c r="D2324" i="15"/>
  <c r="C2324" i="15"/>
  <c r="B2324" i="15"/>
  <c r="A2324" i="15"/>
  <c r="F2323" i="15"/>
  <c r="E2323" i="15"/>
  <c r="D2323" i="15"/>
  <c r="C2323" i="15"/>
  <c r="B2323" i="15"/>
  <c r="A2323" i="15"/>
  <c r="F2322" i="15"/>
  <c r="E2322" i="15"/>
  <c r="D2322" i="15"/>
  <c r="C2322" i="15"/>
  <c r="B2322" i="15"/>
  <c r="A2322" i="15"/>
  <c r="F2321" i="15"/>
  <c r="E2321" i="15"/>
  <c r="D2321" i="15"/>
  <c r="C2321" i="15"/>
  <c r="B2321" i="15"/>
  <c r="A2321" i="15"/>
  <c r="F2320" i="15"/>
  <c r="E2320" i="15"/>
  <c r="D2320" i="15"/>
  <c r="C2320" i="15"/>
  <c r="B2320" i="15"/>
  <c r="A2320" i="15"/>
  <c r="F2319" i="15"/>
  <c r="E2319" i="15"/>
  <c r="D2319" i="15"/>
  <c r="C2319" i="15"/>
  <c r="B2319" i="15"/>
  <c r="A2319" i="15"/>
  <c r="F2318" i="15"/>
  <c r="E2318" i="15"/>
  <c r="D2318" i="15"/>
  <c r="C2318" i="15"/>
  <c r="B2318" i="15"/>
  <c r="A2318" i="15"/>
  <c r="F2317" i="15"/>
  <c r="E2317" i="15"/>
  <c r="D2317" i="15"/>
  <c r="C2317" i="15"/>
  <c r="B2317" i="15"/>
  <c r="A2317" i="15"/>
  <c r="F2316" i="15"/>
  <c r="E2316" i="15"/>
  <c r="D2316" i="15"/>
  <c r="C2316" i="15"/>
  <c r="B2316" i="15"/>
  <c r="A2316" i="15"/>
  <c r="F2315" i="15"/>
  <c r="E2315" i="15"/>
  <c r="D2315" i="15"/>
  <c r="C2315" i="15"/>
  <c r="B2315" i="15"/>
  <c r="A2315" i="15"/>
  <c r="F2314" i="15"/>
  <c r="E2314" i="15"/>
  <c r="D2314" i="15"/>
  <c r="C2314" i="15"/>
  <c r="B2314" i="15"/>
  <c r="A2314" i="15"/>
  <c r="F2313" i="15"/>
  <c r="E2313" i="15"/>
  <c r="D2313" i="15"/>
  <c r="C2313" i="15"/>
  <c r="B2313" i="15"/>
  <c r="A2313" i="15"/>
  <c r="F2312" i="15"/>
  <c r="E2312" i="15"/>
  <c r="D2312" i="15"/>
  <c r="C2312" i="15"/>
  <c r="B2312" i="15"/>
  <c r="A2312" i="15"/>
  <c r="F2311" i="15"/>
  <c r="E2311" i="15"/>
  <c r="D2311" i="15"/>
  <c r="C2311" i="15"/>
  <c r="B2311" i="15"/>
  <c r="A2311" i="15"/>
  <c r="F2310" i="15"/>
  <c r="E2310" i="15"/>
  <c r="D2310" i="15"/>
  <c r="C2310" i="15"/>
  <c r="B2310" i="15"/>
  <c r="A2310" i="15"/>
  <c r="F2309" i="15"/>
  <c r="E2309" i="15"/>
  <c r="D2309" i="15"/>
  <c r="C2309" i="15"/>
  <c r="B2309" i="15"/>
  <c r="A2309" i="15"/>
  <c r="F2308" i="15"/>
  <c r="E2308" i="15"/>
  <c r="D2308" i="15"/>
  <c r="C2308" i="15"/>
  <c r="B2308" i="15"/>
  <c r="A2308" i="15"/>
  <c r="F2307" i="15"/>
  <c r="E2307" i="15"/>
  <c r="D2307" i="15"/>
  <c r="C2307" i="15"/>
  <c r="B2307" i="15"/>
  <c r="A2307" i="15"/>
  <c r="F2306" i="15"/>
  <c r="E2306" i="15"/>
  <c r="D2306" i="15"/>
  <c r="C2306" i="15"/>
  <c r="B2306" i="15"/>
  <c r="A2306" i="15"/>
  <c r="F2305" i="15"/>
  <c r="E2305" i="15"/>
  <c r="D2305" i="15"/>
  <c r="C2305" i="15"/>
  <c r="B2305" i="15"/>
  <c r="A2305" i="15"/>
  <c r="F2304" i="15"/>
  <c r="E2304" i="15"/>
  <c r="D2304" i="15"/>
  <c r="C2304" i="15"/>
  <c r="B2304" i="15"/>
  <c r="A2304" i="15"/>
  <c r="F2303" i="15"/>
  <c r="E2303" i="15"/>
  <c r="D2303" i="15"/>
  <c r="C2303" i="15"/>
  <c r="B2303" i="15"/>
  <c r="A2303" i="15"/>
  <c r="F2302" i="15"/>
  <c r="E2302" i="15"/>
  <c r="D2302" i="15"/>
  <c r="C2302" i="15"/>
  <c r="B2302" i="15"/>
  <c r="A2302" i="15"/>
  <c r="F2301" i="15"/>
  <c r="E2301" i="15"/>
  <c r="D2301" i="15"/>
  <c r="C2301" i="15"/>
  <c r="B2301" i="15"/>
  <c r="A2301" i="15"/>
  <c r="F2300" i="15"/>
  <c r="E2300" i="15"/>
  <c r="D2300" i="15"/>
  <c r="C2300" i="15"/>
  <c r="B2300" i="15"/>
  <c r="A2300" i="15"/>
  <c r="F2299" i="15"/>
  <c r="E2299" i="15"/>
  <c r="D2299" i="15"/>
  <c r="C2299" i="15"/>
  <c r="B2299" i="15"/>
  <c r="A2299" i="15"/>
  <c r="F2298" i="15"/>
  <c r="E2298" i="15"/>
  <c r="D2298" i="15"/>
  <c r="C2298" i="15"/>
  <c r="B2298" i="15"/>
  <c r="A2298" i="15"/>
  <c r="F2297" i="15"/>
  <c r="E2297" i="15"/>
  <c r="D2297" i="15"/>
  <c r="C2297" i="15"/>
  <c r="B2297" i="15"/>
  <c r="A2297" i="15"/>
  <c r="F2296" i="15"/>
  <c r="E2296" i="15"/>
  <c r="D2296" i="15"/>
  <c r="C2296" i="15"/>
  <c r="B2296" i="15"/>
  <c r="A2296" i="15"/>
  <c r="F2295" i="15"/>
  <c r="E2295" i="15"/>
  <c r="D2295" i="15"/>
  <c r="C2295" i="15"/>
  <c r="B2295" i="15"/>
  <c r="A2295" i="15"/>
  <c r="F2294" i="15"/>
  <c r="E2294" i="15"/>
  <c r="D2294" i="15"/>
  <c r="C2294" i="15"/>
  <c r="B2294" i="15"/>
  <c r="A2294" i="15"/>
  <c r="F2293" i="15"/>
  <c r="E2293" i="15"/>
  <c r="D2293" i="15"/>
  <c r="C2293" i="15"/>
  <c r="B2293" i="15"/>
  <c r="A2293" i="15"/>
  <c r="F2292" i="15"/>
  <c r="E2292" i="15"/>
  <c r="D2292" i="15"/>
  <c r="C2292" i="15"/>
  <c r="B2292" i="15"/>
  <c r="A2292" i="15"/>
  <c r="F2291" i="15"/>
  <c r="E2291" i="15"/>
  <c r="D2291" i="15"/>
  <c r="C2291" i="15"/>
  <c r="B2291" i="15"/>
  <c r="A2291" i="15"/>
  <c r="F2290" i="15"/>
  <c r="E2290" i="15"/>
  <c r="D2290" i="15"/>
  <c r="C2290" i="15"/>
  <c r="B2290" i="15"/>
  <c r="A2290" i="15"/>
  <c r="F2289" i="15"/>
  <c r="E2289" i="15"/>
  <c r="D2289" i="15"/>
  <c r="C2289" i="15"/>
  <c r="B2289" i="15"/>
  <c r="A2289" i="15"/>
  <c r="F2288" i="15"/>
  <c r="E2288" i="15"/>
  <c r="D2288" i="15"/>
  <c r="C2288" i="15"/>
  <c r="B2288" i="15"/>
  <c r="A2288" i="15"/>
  <c r="F2287" i="15"/>
  <c r="E2287" i="15"/>
  <c r="D2287" i="15"/>
  <c r="C2287" i="15"/>
  <c r="B2287" i="15"/>
  <c r="A2287" i="15"/>
  <c r="F2286" i="15"/>
  <c r="E2286" i="15"/>
  <c r="D2286" i="15"/>
  <c r="C2286" i="15"/>
  <c r="B2286" i="15"/>
  <c r="A2286" i="15"/>
  <c r="F2285" i="15"/>
  <c r="E2285" i="15"/>
  <c r="D2285" i="15"/>
  <c r="C2285" i="15"/>
  <c r="B2285" i="15"/>
  <c r="A2285" i="15"/>
  <c r="F2284" i="15"/>
  <c r="E2284" i="15"/>
  <c r="D2284" i="15"/>
  <c r="C2284" i="15"/>
  <c r="B2284" i="15"/>
  <c r="A2284" i="15"/>
  <c r="F2283" i="15"/>
  <c r="E2283" i="15"/>
  <c r="D2283" i="15"/>
  <c r="C2283" i="15"/>
  <c r="B2283" i="15"/>
  <c r="A2283" i="15"/>
  <c r="F2282" i="15"/>
  <c r="E2282" i="15"/>
  <c r="D2282" i="15"/>
  <c r="C2282" i="15"/>
  <c r="B2282" i="15"/>
  <c r="A2282" i="15"/>
  <c r="F2281" i="15"/>
  <c r="E2281" i="15"/>
  <c r="D2281" i="15"/>
  <c r="C2281" i="15"/>
  <c r="B2281" i="15"/>
  <c r="A2281" i="15"/>
  <c r="F2280" i="15"/>
  <c r="E2280" i="15"/>
  <c r="D2280" i="15"/>
  <c r="C2280" i="15"/>
  <c r="B2280" i="15"/>
  <c r="A2280" i="15"/>
  <c r="F2279" i="15"/>
  <c r="E2279" i="15"/>
  <c r="D2279" i="15"/>
  <c r="C2279" i="15"/>
  <c r="B2279" i="15"/>
  <c r="A2279" i="15"/>
  <c r="F2278" i="15"/>
  <c r="E2278" i="15"/>
  <c r="D2278" i="15"/>
  <c r="C2278" i="15"/>
  <c r="B2278" i="15"/>
  <c r="A2278" i="15"/>
  <c r="F2277" i="15"/>
  <c r="E2277" i="15"/>
  <c r="D2277" i="15"/>
  <c r="C2277" i="15"/>
  <c r="B2277" i="15"/>
  <c r="A2277" i="15"/>
  <c r="F2276" i="15"/>
  <c r="E2276" i="15"/>
  <c r="D2276" i="15"/>
  <c r="C2276" i="15"/>
  <c r="B2276" i="15"/>
  <c r="A2276" i="15"/>
  <c r="F2275" i="15"/>
  <c r="E2275" i="15"/>
  <c r="D2275" i="15"/>
  <c r="C2275" i="15"/>
  <c r="B2275" i="15"/>
  <c r="A2275" i="15"/>
  <c r="F2274" i="15"/>
  <c r="E2274" i="15"/>
  <c r="D2274" i="15"/>
  <c r="C2274" i="15"/>
  <c r="B2274" i="15"/>
  <c r="A2274" i="15"/>
  <c r="F2273" i="15"/>
  <c r="E2273" i="15"/>
  <c r="D2273" i="15"/>
  <c r="C2273" i="15"/>
  <c r="B2273" i="15"/>
  <c r="A2273" i="15"/>
  <c r="F2272" i="15"/>
  <c r="E2272" i="15"/>
  <c r="D2272" i="15"/>
  <c r="C2272" i="15"/>
  <c r="B2272" i="15"/>
  <c r="A2272" i="15"/>
  <c r="F2271" i="15"/>
  <c r="E2271" i="15"/>
  <c r="D2271" i="15"/>
  <c r="C2271" i="15"/>
  <c r="B2271" i="15"/>
  <c r="A2271" i="15"/>
  <c r="F2270" i="15"/>
  <c r="E2270" i="15"/>
  <c r="D2270" i="15"/>
  <c r="C2270" i="15"/>
  <c r="B2270" i="15"/>
  <c r="A2270" i="15"/>
  <c r="F2269" i="15"/>
  <c r="E2269" i="15"/>
  <c r="D2269" i="15"/>
  <c r="C2269" i="15"/>
  <c r="B2269" i="15"/>
  <c r="A2269" i="15"/>
  <c r="F2268" i="15"/>
  <c r="E2268" i="15"/>
  <c r="D2268" i="15"/>
  <c r="C2268" i="15"/>
  <c r="B2268" i="15"/>
  <c r="A2268" i="15"/>
  <c r="F2267" i="15"/>
  <c r="E2267" i="15"/>
  <c r="D2267" i="15"/>
  <c r="C2267" i="15"/>
  <c r="B2267" i="15"/>
  <c r="A2267" i="15"/>
  <c r="F2266" i="15"/>
  <c r="E2266" i="15"/>
  <c r="D2266" i="15"/>
  <c r="C2266" i="15"/>
  <c r="B2266" i="15"/>
  <c r="A2266" i="15"/>
  <c r="F2265" i="15"/>
  <c r="E2265" i="15"/>
  <c r="D2265" i="15"/>
  <c r="C2265" i="15"/>
  <c r="B2265" i="15"/>
  <c r="A2265" i="15"/>
  <c r="F2264" i="15"/>
  <c r="E2264" i="15"/>
  <c r="D2264" i="15"/>
  <c r="C2264" i="15"/>
  <c r="B2264" i="15"/>
  <c r="A2264" i="15"/>
  <c r="F2263" i="15"/>
  <c r="E2263" i="15"/>
  <c r="D2263" i="15"/>
  <c r="C2263" i="15"/>
  <c r="B2263" i="15"/>
  <c r="A2263" i="15"/>
  <c r="F2262" i="15"/>
  <c r="E2262" i="15"/>
  <c r="D2262" i="15"/>
  <c r="C2262" i="15"/>
  <c r="B2262" i="15"/>
  <c r="A2262" i="15"/>
  <c r="F2261" i="15"/>
  <c r="E2261" i="15"/>
  <c r="D2261" i="15"/>
  <c r="C2261" i="15"/>
  <c r="B2261" i="15"/>
  <c r="A2261" i="15"/>
  <c r="F2260" i="15"/>
  <c r="E2260" i="15"/>
  <c r="D2260" i="15"/>
  <c r="C2260" i="15"/>
  <c r="B2260" i="15"/>
  <c r="A2260" i="15"/>
  <c r="F2259" i="15"/>
  <c r="E2259" i="15"/>
  <c r="D2259" i="15"/>
  <c r="C2259" i="15"/>
  <c r="B2259" i="15"/>
  <c r="A2259" i="15"/>
  <c r="F2258" i="15"/>
  <c r="E2258" i="15"/>
  <c r="D2258" i="15"/>
  <c r="C2258" i="15"/>
  <c r="B2258" i="15"/>
  <c r="A2258" i="15"/>
  <c r="F2257" i="15"/>
  <c r="E2257" i="15"/>
  <c r="D2257" i="15"/>
  <c r="C2257" i="15"/>
  <c r="B2257" i="15"/>
  <c r="A2257" i="15"/>
  <c r="F2256" i="15"/>
  <c r="E2256" i="15"/>
  <c r="D2256" i="15"/>
  <c r="C2256" i="15"/>
  <c r="B2256" i="15"/>
  <c r="A2256" i="15"/>
  <c r="F2255" i="15"/>
  <c r="E2255" i="15"/>
  <c r="D2255" i="15"/>
  <c r="C2255" i="15"/>
  <c r="B2255" i="15"/>
  <c r="A2255" i="15"/>
  <c r="F2254" i="15"/>
  <c r="E2254" i="15"/>
  <c r="D2254" i="15"/>
  <c r="C2254" i="15"/>
  <c r="B2254" i="15"/>
  <c r="A2254" i="15"/>
  <c r="F2253" i="15"/>
  <c r="E2253" i="15"/>
  <c r="D2253" i="15"/>
  <c r="C2253" i="15"/>
  <c r="B2253" i="15"/>
  <c r="A2253" i="15"/>
  <c r="F2252" i="15"/>
  <c r="E2252" i="15"/>
  <c r="D2252" i="15"/>
  <c r="C2252" i="15"/>
  <c r="B2252" i="15"/>
  <c r="A2252" i="15"/>
  <c r="F2251" i="15"/>
  <c r="E2251" i="15"/>
  <c r="D2251" i="15"/>
  <c r="C2251" i="15"/>
  <c r="B2251" i="15"/>
  <c r="A2251" i="15"/>
  <c r="F2250" i="15"/>
  <c r="E2250" i="15"/>
  <c r="D2250" i="15"/>
  <c r="C2250" i="15"/>
  <c r="B2250" i="15"/>
  <c r="A2250" i="15"/>
  <c r="F2249" i="15"/>
  <c r="E2249" i="15"/>
  <c r="D2249" i="15"/>
  <c r="C2249" i="15"/>
  <c r="B2249" i="15"/>
  <c r="A2249" i="15"/>
  <c r="F2248" i="15"/>
  <c r="E2248" i="15"/>
  <c r="D2248" i="15"/>
  <c r="C2248" i="15"/>
  <c r="B2248" i="15"/>
  <c r="A2248" i="15"/>
  <c r="F2247" i="15"/>
  <c r="E2247" i="15"/>
  <c r="D2247" i="15"/>
  <c r="C2247" i="15"/>
  <c r="B2247" i="15"/>
  <c r="A2247" i="15"/>
  <c r="F2246" i="15"/>
  <c r="E2246" i="15"/>
  <c r="D2246" i="15"/>
  <c r="C2246" i="15"/>
  <c r="B2246" i="15"/>
  <c r="A2246" i="15"/>
  <c r="F2245" i="15"/>
  <c r="E2245" i="15"/>
  <c r="D2245" i="15"/>
  <c r="C2245" i="15"/>
  <c r="B2245" i="15"/>
  <c r="A2245" i="15"/>
  <c r="F2244" i="15"/>
  <c r="E2244" i="15"/>
  <c r="D2244" i="15"/>
  <c r="C2244" i="15"/>
  <c r="B2244" i="15"/>
  <c r="A2244" i="15"/>
  <c r="F2243" i="15"/>
  <c r="E2243" i="15"/>
  <c r="D2243" i="15"/>
  <c r="C2243" i="15"/>
  <c r="B2243" i="15"/>
  <c r="A2243" i="15"/>
  <c r="F2242" i="15"/>
  <c r="E2242" i="15"/>
  <c r="D2242" i="15"/>
  <c r="C2242" i="15"/>
  <c r="B2242" i="15"/>
  <c r="A2242" i="15"/>
  <c r="F2241" i="15"/>
  <c r="E2241" i="15"/>
  <c r="D2241" i="15"/>
  <c r="C2241" i="15"/>
  <c r="B2241" i="15"/>
  <c r="A2241" i="15"/>
  <c r="F2240" i="15"/>
  <c r="E2240" i="15"/>
  <c r="D2240" i="15"/>
  <c r="C2240" i="15"/>
  <c r="B2240" i="15"/>
  <c r="A2240" i="15"/>
  <c r="F2239" i="15"/>
  <c r="E2239" i="15"/>
  <c r="D2239" i="15"/>
  <c r="C2239" i="15"/>
  <c r="B2239" i="15"/>
  <c r="A2239" i="15"/>
  <c r="F2238" i="15"/>
  <c r="E2238" i="15"/>
  <c r="D2238" i="15"/>
  <c r="C2238" i="15"/>
  <c r="B2238" i="15"/>
  <c r="A2238" i="15"/>
  <c r="F2237" i="15"/>
  <c r="E2237" i="15"/>
  <c r="D2237" i="15"/>
  <c r="C2237" i="15"/>
  <c r="B2237" i="15"/>
  <c r="A2237" i="15"/>
  <c r="F2236" i="15"/>
  <c r="E2236" i="15"/>
  <c r="D2236" i="15"/>
  <c r="C2236" i="15"/>
  <c r="B2236" i="15"/>
  <c r="A2236" i="15"/>
  <c r="F2235" i="15"/>
  <c r="E2235" i="15"/>
  <c r="D2235" i="15"/>
  <c r="C2235" i="15"/>
  <c r="B2235" i="15"/>
  <c r="A2235" i="15"/>
  <c r="F2234" i="15"/>
  <c r="E2234" i="15"/>
  <c r="D2234" i="15"/>
  <c r="C2234" i="15"/>
  <c r="B2234" i="15"/>
  <c r="A2234" i="15"/>
  <c r="F2233" i="15"/>
  <c r="E2233" i="15"/>
  <c r="D2233" i="15"/>
  <c r="C2233" i="15"/>
  <c r="B2233" i="15"/>
  <c r="A2233" i="15"/>
  <c r="F2232" i="15"/>
  <c r="E2232" i="15"/>
  <c r="D2232" i="15"/>
  <c r="C2232" i="15"/>
  <c r="B2232" i="15"/>
  <c r="A2232" i="15"/>
  <c r="F2231" i="15"/>
  <c r="E2231" i="15"/>
  <c r="D2231" i="15"/>
  <c r="C2231" i="15"/>
  <c r="B2231" i="15"/>
  <c r="A2231" i="15"/>
  <c r="F2230" i="15"/>
  <c r="E2230" i="15"/>
  <c r="D2230" i="15"/>
  <c r="C2230" i="15"/>
  <c r="B2230" i="15"/>
  <c r="A2230" i="15"/>
  <c r="F2229" i="15"/>
  <c r="E2229" i="15"/>
  <c r="D2229" i="15"/>
  <c r="C2229" i="15"/>
  <c r="B2229" i="15"/>
  <c r="A2229" i="15"/>
  <c r="F2228" i="15"/>
  <c r="E2228" i="15"/>
  <c r="D2228" i="15"/>
  <c r="C2228" i="15"/>
  <c r="B2228" i="15"/>
  <c r="A2228" i="15"/>
  <c r="F2227" i="15"/>
  <c r="E2227" i="15"/>
  <c r="D2227" i="15"/>
  <c r="C2227" i="15"/>
  <c r="B2227" i="15"/>
  <c r="A2227" i="15"/>
  <c r="F2226" i="15"/>
  <c r="E2226" i="15"/>
  <c r="D2226" i="15"/>
  <c r="C2226" i="15"/>
  <c r="B2226" i="15"/>
  <c r="A2226" i="15"/>
  <c r="F2225" i="15"/>
  <c r="E2225" i="15"/>
  <c r="D2225" i="15"/>
  <c r="C2225" i="15"/>
  <c r="B2225" i="15"/>
  <c r="A2225" i="15"/>
  <c r="F2224" i="15"/>
  <c r="E2224" i="15"/>
  <c r="D2224" i="15"/>
  <c r="C2224" i="15"/>
  <c r="B2224" i="15"/>
  <c r="A2224" i="15"/>
  <c r="F2223" i="15"/>
  <c r="E2223" i="15"/>
  <c r="D2223" i="15"/>
  <c r="C2223" i="15"/>
  <c r="B2223" i="15"/>
  <c r="A2223" i="15"/>
  <c r="F2222" i="15"/>
  <c r="E2222" i="15"/>
  <c r="D2222" i="15"/>
  <c r="C2222" i="15"/>
  <c r="B2222" i="15"/>
  <c r="A2222" i="15"/>
  <c r="F2221" i="15"/>
  <c r="E2221" i="15"/>
  <c r="D2221" i="15"/>
  <c r="C2221" i="15"/>
  <c r="B2221" i="15"/>
  <c r="A2221" i="15"/>
  <c r="F2220" i="15"/>
  <c r="E2220" i="15"/>
  <c r="D2220" i="15"/>
  <c r="C2220" i="15"/>
  <c r="B2220" i="15"/>
  <c r="A2220" i="15"/>
  <c r="F2219" i="15"/>
  <c r="E2219" i="15"/>
  <c r="D2219" i="15"/>
  <c r="C2219" i="15"/>
  <c r="B2219" i="15"/>
  <c r="A2219" i="15"/>
  <c r="F2218" i="15"/>
  <c r="E2218" i="15"/>
  <c r="D2218" i="15"/>
  <c r="C2218" i="15"/>
  <c r="B2218" i="15"/>
  <c r="A2218" i="15"/>
  <c r="F2217" i="15"/>
  <c r="E2217" i="15"/>
  <c r="D2217" i="15"/>
  <c r="C2217" i="15"/>
  <c r="B2217" i="15"/>
  <c r="A2217" i="15"/>
  <c r="F2216" i="15"/>
  <c r="E2216" i="15"/>
  <c r="D2216" i="15"/>
  <c r="C2216" i="15"/>
  <c r="B2216" i="15"/>
  <c r="A2216" i="15"/>
  <c r="F2215" i="15"/>
  <c r="E2215" i="15"/>
  <c r="D2215" i="15"/>
  <c r="C2215" i="15"/>
  <c r="B2215" i="15"/>
  <c r="A2215" i="15"/>
  <c r="F2214" i="15"/>
  <c r="E2214" i="15"/>
  <c r="D2214" i="15"/>
  <c r="C2214" i="15"/>
  <c r="B2214" i="15"/>
  <c r="A2214" i="15"/>
  <c r="F2213" i="15"/>
  <c r="E2213" i="15"/>
  <c r="D2213" i="15"/>
  <c r="C2213" i="15"/>
  <c r="B2213" i="15"/>
  <c r="A2213" i="15"/>
  <c r="F2212" i="15"/>
  <c r="E2212" i="15"/>
  <c r="D2212" i="15"/>
  <c r="C2212" i="15"/>
  <c r="B2212" i="15"/>
  <c r="A2212" i="15"/>
  <c r="F2211" i="15"/>
  <c r="E2211" i="15"/>
  <c r="D2211" i="15"/>
  <c r="C2211" i="15"/>
  <c r="B2211" i="15"/>
  <c r="A2211" i="15"/>
  <c r="F2210" i="15"/>
  <c r="E2210" i="15"/>
  <c r="D2210" i="15"/>
  <c r="C2210" i="15"/>
  <c r="B2210" i="15"/>
  <c r="A2210" i="15"/>
  <c r="F2209" i="15"/>
  <c r="E2209" i="15"/>
  <c r="D2209" i="15"/>
  <c r="C2209" i="15"/>
  <c r="B2209" i="15"/>
  <c r="A2209" i="15"/>
  <c r="F2208" i="15"/>
  <c r="E2208" i="15"/>
  <c r="D2208" i="15"/>
  <c r="C2208" i="15"/>
  <c r="B2208" i="15"/>
  <c r="A2208" i="15"/>
  <c r="F2207" i="15"/>
  <c r="E2207" i="15"/>
  <c r="D2207" i="15"/>
  <c r="C2207" i="15"/>
  <c r="B2207" i="15"/>
  <c r="A2207" i="15"/>
  <c r="F2206" i="15"/>
  <c r="E2206" i="15"/>
  <c r="D2206" i="15"/>
  <c r="C2206" i="15"/>
  <c r="B2206" i="15"/>
  <c r="A2206" i="15"/>
  <c r="F2205" i="15"/>
  <c r="E2205" i="15"/>
  <c r="D2205" i="15"/>
  <c r="C2205" i="15"/>
  <c r="B2205" i="15"/>
  <c r="A2205" i="15"/>
  <c r="F2204" i="15"/>
  <c r="E2204" i="15"/>
  <c r="D2204" i="15"/>
  <c r="C2204" i="15"/>
  <c r="B2204" i="15"/>
  <c r="A2204" i="15"/>
  <c r="F2203" i="15"/>
  <c r="E2203" i="15"/>
  <c r="D2203" i="15"/>
  <c r="C2203" i="15"/>
  <c r="B2203" i="15"/>
  <c r="A2203" i="15"/>
  <c r="F2202" i="15"/>
  <c r="E2202" i="15"/>
  <c r="D2202" i="15"/>
  <c r="C2202" i="15"/>
  <c r="B2202" i="15"/>
  <c r="A2202" i="15"/>
  <c r="F2201" i="15"/>
  <c r="E2201" i="15"/>
  <c r="D2201" i="15"/>
  <c r="C2201" i="15"/>
  <c r="B2201" i="15"/>
  <c r="A2201" i="15"/>
  <c r="F2200" i="15"/>
  <c r="E2200" i="15"/>
  <c r="D2200" i="15"/>
  <c r="C2200" i="15"/>
  <c r="B2200" i="15"/>
  <c r="A2200" i="15"/>
  <c r="F2199" i="15"/>
  <c r="E2199" i="15"/>
  <c r="D2199" i="15"/>
  <c r="C2199" i="15"/>
  <c r="B2199" i="15"/>
  <c r="A2199" i="15"/>
  <c r="F2198" i="15"/>
  <c r="E2198" i="15"/>
  <c r="D2198" i="15"/>
  <c r="C2198" i="15"/>
  <c r="B2198" i="15"/>
  <c r="A2198" i="15"/>
  <c r="F2197" i="15"/>
  <c r="E2197" i="15"/>
  <c r="D2197" i="15"/>
  <c r="C2197" i="15"/>
  <c r="B2197" i="15"/>
  <c r="A2197" i="15"/>
  <c r="F2196" i="15"/>
  <c r="E2196" i="15"/>
  <c r="D2196" i="15"/>
  <c r="C2196" i="15"/>
  <c r="B2196" i="15"/>
  <c r="A2196" i="15"/>
  <c r="F2195" i="15"/>
  <c r="E2195" i="15"/>
  <c r="D2195" i="15"/>
  <c r="C2195" i="15"/>
  <c r="B2195" i="15"/>
  <c r="A2195" i="15"/>
  <c r="F2194" i="15"/>
  <c r="E2194" i="15"/>
  <c r="D2194" i="15"/>
  <c r="C2194" i="15"/>
  <c r="B2194" i="15"/>
  <c r="A2194" i="15"/>
  <c r="F2193" i="15"/>
  <c r="E2193" i="15"/>
  <c r="D2193" i="15"/>
  <c r="C2193" i="15"/>
  <c r="B2193" i="15"/>
  <c r="A2193" i="15"/>
  <c r="F2192" i="15"/>
  <c r="E2192" i="15"/>
  <c r="D2192" i="15"/>
  <c r="C2192" i="15"/>
  <c r="B2192" i="15"/>
  <c r="A2192" i="15"/>
  <c r="F2191" i="15"/>
  <c r="E2191" i="15"/>
  <c r="D2191" i="15"/>
  <c r="C2191" i="15"/>
  <c r="B2191" i="15"/>
  <c r="A2191" i="15"/>
  <c r="F2190" i="15"/>
  <c r="E2190" i="15"/>
  <c r="D2190" i="15"/>
  <c r="C2190" i="15"/>
  <c r="B2190" i="15"/>
  <c r="A2190" i="15"/>
  <c r="F2189" i="15"/>
  <c r="E2189" i="15"/>
  <c r="D2189" i="15"/>
  <c r="C2189" i="15"/>
  <c r="B2189" i="15"/>
  <c r="A2189" i="15"/>
  <c r="F2188" i="15"/>
  <c r="E2188" i="15"/>
  <c r="D2188" i="15"/>
  <c r="C2188" i="15"/>
  <c r="B2188" i="15"/>
  <c r="A2188" i="15"/>
  <c r="F2187" i="15"/>
  <c r="E2187" i="15"/>
  <c r="D2187" i="15"/>
  <c r="C2187" i="15"/>
  <c r="B2187" i="15"/>
  <c r="A2187" i="15"/>
  <c r="F2186" i="15"/>
  <c r="E2186" i="15"/>
  <c r="D2186" i="15"/>
  <c r="C2186" i="15"/>
  <c r="B2186" i="15"/>
  <c r="A2186" i="15"/>
  <c r="F2185" i="15"/>
  <c r="E2185" i="15"/>
  <c r="D2185" i="15"/>
  <c r="C2185" i="15"/>
  <c r="B2185" i="15"/>
  <c r="A2185" i="15"/>
  <c r="F2184" i="15"/>
  <c r="E2184" i="15"/>
  <c r="D2184" i="15"/>
  <c r="C2184" i="15"/>
  <c r="B2184" i="15"/>
  <c r="A2184" i="15"/>
  <c r="F2183" i="15"/>
  <c r="E2183" i="15"/>
  <c r="D2183" i="15"/>
  <c r="C2183" i="15"/>
  <c r="B2183" i="15"/>
  <c r="A2183" i="15"/>
  <c r="F2182" i="15"/>
  <c r="E2182" i="15"/>
  <c r="D2182" i="15"/>
  <c r="C2182" i="15"/>
  <c r="B2182" i="15"/>
  <c r="A2182" i="15"/>
  <c r="F2181" i="15"/>
  <c r="E2181" i="15"/>
  <c r="D2181" i="15"/>
  <c r="C2181" i="15"/>
  <c r="B2181" i="15"/>
  <c r="A2181" i="15"/>
  <c r="F2180" i="15"/>
  <c r="E2180" i="15"/>
  <c r="D2180" i="15"/>
  <c r="C2180" i="15"/>
  <c r="B2180" i="15"/>
  <c r="A2180" i="15"/>
  <c r="F2179" i="15"/>
  <c r="E2179" i="15"/>
  <c r="D2179" i="15"/>
  <c r="C2179" i="15"/>
  <c r="B2179" i="15"/>
  <c r="A2179" i="15"/>
  <c r="F2178" i="15"/>
  <c r="E2178" i="15"/>
  <c r="D2178" i="15"/>
  <c r="C2178" i="15"/>
  <c r="B2178" i="15"/>
  <c r="A2178" i="15"/>
  <c r="F2177" i="15"/>
  <c r="E2177" i="15"/>
  <c r="D2177" i="15"/>
  <c r="C2177" i="15"/>
  <c r="B2177" i="15"/>
  <c r="A2177" i="15"/>
  <c r="F2176" i="15"/>
  <c r="E2176" i="15"/>
  <c r="D2176" i="15"/>
  <c r="C2176" i="15"/>
  <c r="B2176" i="15"/>
  <c r="A2176" i="15"/>
  <c r="F2175" i="15"/>
  <c r="E2175" i="15"/>
  <c r="D2175" i="15"/>
  <c r="C2175" i="15"/>
  <c r="B2175" i="15"/>
  <c r="A2175" i="15"/>
  <c r="F2174" i="15"/>
  <c r="E2174" i="15"/>
  <c r="D2174" i="15"/>
  <c r="C2174" i="15"/>
  <c r="B2174" i="15"/>
  <c r="A2174" i="15"/>
  <c r="F2173" i="15"/>
  <c r="E2173" i="15"/>
  <c r="D2173" i="15"/>
  <c r="C2173" i="15"/>
  <c r="B2173" i="15"/>
  <c r="A2173" i="15"/>
  <c r="F2172" i="15"/>
  <c r="E2172" i="15"/>
  <c r="D2172" i="15"/>
  <c r="C2172" i="15"/>
  <c r="B2172" i="15"/>
  <c r="A2172" i="15"/>
  <c r="F2171" i="15"/>
  <c r="E2171" i="15"/>
  <c r="D2171" i="15"/>
  <c r="C2171" i="15"/>
  <c r="B2171" i="15"/>
  <c r="A2171" i="15"/>
  <c r="F2170" i="15"/>
  <c r="E2170" i="15"/>
  <c r="D2170" i="15"/>
  <c r="C2170" i="15"/>
  <c r="B2170" i="15"/>
  <c r="A2170" i="15"/>
  <c r="F2169" i="15"/>
  <c r="E2169" i="15"/>
  <c r="D2169" i="15"/>
  <c r="C2169" i="15"/>
  <c r="B2169" i="15"/>
  <c r="A2169" i="15"/>
  <c r="F2168" i="15"/>
  <c r="E2168" i="15"/>
  <c r="D2168" i="15"/>
  <c r="C2168" i="15"/>
  <c r="B2168" i="15"/>
  <c r="A2168" i="15"/>
  <c r="F2167" i="15"/>
  <c r="E2167" i="15"/>
  <c r="D2167" i="15"/>
  <c r="C2167" i="15"/>
  <c r="B2167" i="15"/>
  <c r="A2167" i="15"/>
  <c r="F2166" i="15"/>
  <c r="E2166" i="15"/>
  <c r="D2166" i="15"/>
  <c r="C2166" i="15"/>
  <c r="B2166" i="15"/>
  <c r="A2166" i="15"/>
  <c r="F2165" i="15"/>
  <c r="E2165" i="15"/>
  <c r="D2165" i="15"/>
  <c r="C2165" i="15"/>
  <c r="B2165" i="15"/>
  <c r="A2165" i="15"/>
  <c r="F2164" i="15"/>
  <c r="E2164" i="15"/>
  <c r="D2164" i="15"/>
  <c r="C2164" i="15"/>
  <c r="B2164" i="15"/>
  <c r="A2164" i="15"/>
  <c r="F2163" i="15"/>
  <c r="E2163" i="15"/>
  <c r="D2163" i="15"/>
  <c r="C2163" i="15"/>
  <c r="B2163" i="15"/>
  <c r="A2163" i="15"/>
  <c r="F2162" i="15"/>
  <c r="E2162" i="15"/>
  <c r="D2162" i="15"/>
  <c r="C2162" i="15"/>
  <c r="B2162" i="15"/>
  <c r="A2162" i="15"/>
  <c r="F2161" i="15"/>
  <c r="E2161" i="15"/>
  <c r="D2161" i="15"/>
  <c r="C2161" i="15"/>
  <c r="B2161" i="15"/>
  <c r="A2161" i="15"/>
  <c r="F2160" i="15"/>
  <c r="E2160" i="15"/>
  <c r="D2160" i="15"/>
  <c r="C2160" i="15"/>
  <c r="B2160" i="15"/>
  <c r="A2160" i="15"/>
  <c r="F2159" i="15"/>
  <c r="E2159" i="15"/>
  <c r="D2159" i="15"/>
  <c r="C2159" i="15"/>
  <c r="B2159" i="15"/>
  <c r="A2159" i="15"/>
  <c r="F2158" i="15"/>
  <c r="E2158" i="15"/>
  <c r="D2158" i="15"/>
  <c r="C2158" i="15"/>
  <c r="B2158" i="15"/>
  <c r="A2158" i="15"/>
  <c r="F2157" i="15"/>
  <c r="E2157" i="15"/>
  <c r="D2157" i="15"/>
  <c r="C2157" i="15"/>
  <c r="B2157" i="15"/>
  <c r="A2157" i="15"/>
  <c r="F2156" i="15"/>
  <c r="E2156" i="15"/>
  <c r="D2156" i="15"/>
  <c r="C2156" i="15"/>
  <c r="B2156" i="15"/>
  <c r="A2156" i="15"/>
  <c r="F2155" i="15"/>
  <c r="E2155" i="15"/>
  <c r="D2155" i="15"/>
  <c r="C2155" i="15"/>
  <c r="B2155" i="15"/>
  <c r="A2155" i="15"/>
  <c r="F2154" i="15"/>
  <c r="E2154" i="15"/>
  <c r="D2154" i="15"/>
  <c r="C2154" i="15"/>
  <c r="B2154" i="15"/>
  <c r="A2154" i="15"/>
  <c r="F2153" i="15"/>
  <c r="E2153" i="15"/>
  <c r="D2153" i="15"/>
  <c r="C2153" i="15"/>
  <c r="B2153" i="15"/>
  <c r="A2153" i="15"/>
  <c r="F2152" i="15"/>
  <c r="E2152" i="15"/>
  <c r="D2152" i="15"/>
  <c r="C2152" i="15"/>
  <c r="B2152" i="15"/>
  <c r="A2152" i="15"/>
  <c r="F2151" i="15"/>
  <c r="E2151" i="15"/>
  <c r="D2151" i="15"/>
  <c r="C2151" i="15"/>
  <c r="B2151" i="15"/>
  <c r="A2151" i="15"/>
  <c r="F2150" i="15"/>
  <c r="E2150" i="15"/>
  <c r="D2150" i="15"/>
  <c r="C2150" i="15"/>
  <c r="B2150" i="15"/>
  <c r="A2150" i="15"/>
  <c r="F2149" i="15"/>
  <c r="E2149" i="15"/>
  <c r="D2149" i="15"/>
  <c r="C2149" i="15"/>
  <c r="B2149" i="15"/>
  <c r="A2149" i="15"/>
  <c r="F2148" i="15"/>
  <c r="E2148" i="15"/>
  <c r="D2148" i="15"/>
  <c r="C2148" i="15"/>
  <c r="B2148" i="15"/>
  <c r="A2148" i="15"/>
  <c r="F2147" i="15"/>
  <c r="E2147" i="15"/>
  <c r="D2147" i="15"/>
  <c r="C2147" i="15"/>
  <c r="B2147" i="15"/>
  <c r="A2147" i="15"/>
  <c r="F2146" i="15"/>
  <c r="E2146" i="15"/>
  <c r="D2146" i="15"/>
  <c r="C2146" i="15"/>
  <c r="B2146" i="15"/>
  <c r="A2146" i="15"/>
  <c r="F2145" i="15"/>
  <c r="E2145" i="15"/>
  <c r="D2145" i="15"/>
  <c r="C2145" i="15"/>
  <c r="B2145" i="15"/>
  <c r="A2145" i="15"/>
  <c r="F2144" i="15"/>
  <c r="E2144" i="15"/>
  <c r="D2144" i="15"/>
  <c r="C2144" i="15"/>
  <c r="B2144" i="15"/>
  <c r="A2144" i="15"/>
  <c r="F2143" i="15"/>
  <c r="E2143" i="15"/>
  <c r="D2143" i="15"/>
  <c r="C2143" i="15"/>
  <c r="B2143" i="15"/>
  <c r="A2143" i="15"/>
  <c r="F2142" i="15"/>
  <c r="E2142" i="15"/>
  <c r="D2142" i="15"/>
  <c r="C2142" i="15"/>
  <c r="B2142" i="15"/>
  <c r="A2142" i="15"/>
  <c r="F2141" i="15"/>
  <c r="E2141" i="15"/>
  <c r="D2141" i="15"/>
  <c r="C2141" i="15"/>
  <c r="B2141" i="15"/>
  <c r="A2141" i="15"/>
  <c r="F2140" i="15"/>
  <c r="E2140" i="15"/>
  <c r="D2140" i="15"/>
  <c r="C2140" i="15"/>
  <c r="B2140" i="15"/>
  <c r="A2140" i="15"/>
  <c r="F2139" i="15"/>
  <c r="E2139" i="15"/>
  <c r="D2139" i="15"/>
  <c r="C2139" i="15"/>
  <c r="B2139" i="15"/>
  <c r="A2139" i="15"/>
  <c r="F2138" i="15"/>
  <c r="E2138" i="15"/>
  <c r="D2138" i="15"/>
  <c r="C2138" i="15"/>
  <c r="B2138" i="15"/>
  <c r="A2138" i="15"/>
  <c r="F2137" i="15"/>
  <c r="E2137" i="15"/>
  <c r="D2137" i="15"/>
  <c r="C2137" i="15"/>
  <c r="B2137" i="15"/>
  <c r="A2137" i="15"/>
  <c r="F2136" i="15"/>
  <c r="E2136" i="15"/>
  <c r="D2136" i="15"/>
  <c r="C2136" i="15"/>
  <c r="B2136" i="15"/>
  <c r="A2136" i="15"/>
  <c r="F2135" i="15"/>
  <c r="E2135" i="15"/>
  <c r="D2135" i="15"/>
  <c r="C2135" i="15"/>
  <c r="B2135" i="15"/>
  <c r="A2135" i="15"/>
  <c r="F2134" i="15"/>
  <c r="E2134" i="15"/>
  <c r="D2134" i="15"/>
  <c r="C2134" i="15"/>
  <c r="B2134" i="15"/>
  <c r="A2134" i="15"/>
  <c r="F2133" i="15"/>
  <c r="E2133" i="15"/>
  <c r="D2133" i="15"/>
  <c r="C2133" i="15"/>
  <c r="B2133" i="15"/>
  <c r="A2133" i="15"/>
  <c r="F2132" i="15"/>
  <c r="E2132" i="15"/>
  <c r="D2132" i="15"/>
  <c r="C2132" i="15"/>
  <c r="B2132" i="15"/>
  <c r="A2132" i="15"/>
  <c r="F2131" i="15"/>
  <c r="E2131" i="15"/>
  <c r="D2131" i="15"/>
  <c r="C2131" i="15"/>
  <c r="B2131" i="15"/>
  <c r="A2131" i="15"/>
  <c r="F2130" i="15"/>
  <c r="E2130" i="15"/>
  <c r="D2130" i="15"/>
  <c r="C2130" i="15"/>
  <c r="B2130" i="15"/>
  <c r="A2130" i="15"/>
  <c r="F2129" i="15"/>
  <c r="E2129" i="15"/>
  <c r="D2129" i="15"/>
  <c r="C2129" i="15"/>
  <c r="B2129" i="15"/>
  <c r="A2129" i="15"/>
  <c r="F2128" i="15"/>
  <c r="E2128" i="15"/>
  <c r="D2128" i="15"/>
  <c r="C2128" i="15"/>
  <c r="B2128" i="15"/>
  <c r="A2128" i="15"/>
  <c r="F2127" i="15"/>
  <c r="E2127" i="15"/>
  <c r="D2127" i="15"/>
  <c r="C2127" i="15"/>
  <c r="B2127" i="15"/>
  <c r="A2127" i="15"/>
  <c r="F2126" i="15"/>
  <c r="E2126" i="15"/>
  <c r="D2126" i="15"/>
  <c r="C2126" i="15"/>
  <c r="B2126" i="15"/>
  <c r="A2126" i="15"/>
  <c r="F2125" i="15"/>
  <c r="E2125" i="15"/>
  <c r="D2125" i="15"/>
  <c r="C2125" i="15"/>
  <c r="B2125" i="15"/>
  <c r="A2125" i="15"/>
  <c r="F2124" i="15"/>
  <c r="E2124" i="15"/>
  <c r="D2124" i="15"/>
  <c r="C2124" i="15"/>
  <c r="B2124" i="15"/>
  <c r="A2124" i="15"/>
  <c r="F2123" i="15"/>
  <c r="E2123" i="15"/>
  <c r="D2123" i="15"/>
  <c r="C2123" i="15"/>
  <c r="B2123" i="15"/>
  <c r="A2123" i="15"/>
  <c r="F2122" i="15"/>
  <c r="E2122" i="15"/>
  <c r="D2122" i="15"/>
  <c r="C2122" i="15"/>
  <c r="B2122" i="15"/>
  <c r="A2122" i="15"/>
  <c r="F2121" i="15"/>
  <c r="E2121" i="15"/>
  <c r="D2121" i="15"/>
  <c r="C2121" i="15"/>
  <c r="B2121" i="15"/>
  <c r="A2121" i="15"/>
  <c r="F2120" i="15"/>
  <c r="E2120" i="15"/>
  <c r="D2120" i="15"/>
  <c r="C2120" i="15"/>
  <c r="B2120" i="15"/>
  <c r="A2120" i="15"/>
  <c r="F2119" i="15"/>
  <c r="E2119" i="15"/>
  <c r="D2119" i="15"/>
  <c r="C2119" i="15"/>
  <c r="B2119" i="15"/>
  <c r="A2119" i="15"/>
  <c r="F2118" i="15"/>
  <c r="E2118" i="15"/>
  <c r="D2118" i="15"/>
  <c r="C2118" i="15"/>
  <c r="B2118" i="15"/>
  <c r="A2118" i="15"/>
  <c r="F2117" i="15"/>
  <c r="E2117" i="15"/>
  <c r="D2117" i="15"/>
  <c r="C2117" i="15"/>
  <c r="B2117" i="15"/>
  <c r="A2117" i="15"/>
  <c r="F2116" i="15"/>
  <c r="E2116" i="15"/>
  <c r="D2116" i="15"/>
  <c r="C2116" i="15"/>
  <c r="B2116" i="15"/>
  <c r="A2116" i="15"/>
  <c r="F2115" i="15"/>
  <c r="E2115" i="15"/>
  <c r="D2115" i="15"/>
  <c r="C2115" i="15"/>
  <c r="B2115" i="15"/>
  <c r="A2115" i="15"/>
  <c r="F2114" i="15"/>
  <c r="E2114" i="15"/>
  <c r="D2114" i="15"/>
  <c r="C2114" i="15"/>
  <c r="B2114" i="15"/>
  <c r="A2114" i="15"/>
  <c r="F2113" i="15"/>
  <c r="E2113" i="15"/>
  <c r="D2113" i="15"/>
  <c r="C2113" i="15"/>
  <c r="B2113" i="15"/>
  <c r="A2113" i="15"/>
  <c r="F2112" i="15"/>
  <c r="E2112" i="15"/>
  <c r="D2112" i="15"/>
  <c r="C2112" i="15"/>
  <c r="B2112" i="15"/>
  <c r="A2112" i="15"/>
  <c r="F2111" i="15"/>
  <c r="E2111" i="15"/>
  <c r="D2111" i="15"/>
  <c r="C2111" i="15"/>
  <c r="B2111" i="15"/>
  <c r="A2111" i="15"/>
  <c r="F2110" i="15"/>
  <c r="E2110" i="15"/>
  <c r="D2110" i="15"/>
  <c r="C2110" i="15"/>
  <c r="B2110" i="15"/>
  <c r="A2110" i="15"/>
  <c r="F2109" i="15"/>
  <c r="E2109" i="15"/>
  <c r="D2109" i="15"/>
  <c r="C2109" i="15"/>
  <c r="B2109" i="15"/>
  <c r="A2109" i="15"/>
  <c r="F2108" i="15"/>
  <c r="E2108" i="15"/>
  <c r="D2108" i="15"/>
  <c r="C2108" i="15"/>
  <c r="B2108" i="15"/>
  <c r="A2108" i="15"/>
  <c r="F2107" i="15"/>
  <c r="E2107" i="15"/>
  <c r="D2107" i="15"/>
  <c r="C2107" i="15"/>
  <c r="B2107" i="15"/>
  <c r="A2107" i="15"/>
  <c r="F2106" i="15"/>
  <c r="E2106" i="15"/>
  <c r="D2106" i="15"/>
  <c r="C2106" i="15"/>
  <c r="B2106" i="15"/>
  <c r="A2106" i="15"/>
  <c r="F2105" i="15"/>
  <c r="E2105" i="15"/>
  <c r="D2105" i="15"/>
  <c r="C2105" i="15"/>
  <c r="B2105" i="15"/>
  <c r="A2105" i="15"/>
  <c r="F2104" i="15"/>
  <c r="E2104" i="15"/>
  <c r="D2104" i="15"/>
  <c r="C2104" i="15"/>
  <c r="B2104" i="15"/>
  <c r="A2104" i="15"/>
  <c r="F2103" i="15"/>
  <c r="E2103" i="15"/>
  <c r="D2103" i="15"/>
  <c r="C2103" i="15"/>
  <c r="B2103" i="15"/>
  <c r="A2103" i="15"/>
  <c r="F2102" i="15"/>
  <c r="E2102" i="15"/>
  <c r="D2102" i="15"/>
  <c r="C2102" i="15"/>
  <c r="B2102" i="15"/>
  <c r="A2102" i="15"/>
  <c r="F2101" i="15"/>
  <c r="E2101" i="15"/>
  <c r="D2101" i="15"/>
  <c r="C2101" i="15"/>
  <c r="B2101" i="15"/>
  <c r="A2101" i="15"/>
  <c r="F2100" i="15"/>
  <c r="E2100" i="15"/>
  <c r="D2100" i="15"/>
  <c r="C2100" i="15"/>
  <c r="B2100" i="15"/>
  <c r="A2100" i="15"/>
  <c r="F2099" i="15"/>
  <c r="E2099" i="15"/>
  <c r="D2099" i="15"/>
  <c r="C2099" i="15"/>
  <c r="B2099" i="15"/>
  <c r="A2099" i="15"/>
  <c r="F2098" i="15"/>
  <c r="E2098" i="15"/>
  <c r="D2098" i="15"/>
  <c r="C2098" i="15"/>
  <c r="B2098" i="15"/>
  <c r="A2098" i="15"/>
  <c r="F2097" i="15"/>
  <c r="E2097" i="15"/>
  <c r="D2097" i="15"/>
  <c r="C2097" i="15"/>
  <c r="B2097" i="15"/>
  <c r="A2097" i="15"/>
  <c r="F2096" i="15"/>
  <c r="E2096" i="15"/>
  <c r="D2096" i="15"/>
  <c r="C2096" i="15"/>
  <c r="B2096" i="15"/>
  <c r="A2096" i="15"/>
  <c r="F2095" i="15"/>
  <c r="E2095" i="15"/>
  <c r="D2095" i="15"/>
  <c r="C2095" i="15"/>
  <c r="B2095" i="15"/>
  <c r="A2095" i="15"/>
  <c r="F2094" i="15"/>
  <c r="E2094" i="15"/>
  <c r="D2094" i="15"/>
  <c r="C2094" i="15"/>
  <c r="B2094" i="15"/>
  <c r="A2094" i="15"/>
  <c r="F2093" i="15"/>
  <c r="E2093" i="15"/>
  <c r="D2093" i="15"/>
  <c r="C2093" i="15"/>
  <c r="B2093" i="15"/>
  <c r="A2093" i="15"/>
  <c r="F2092" i="15"/>
  <c r="E2092" i="15"/>
  <c r="D2092" i="15"/>
  <c r="C2092" i="15"/>
  <c r="B2092" i="15"/>
  <c r="A2092" i="15"/>
  <c r="F2091" i="15"/>
  <c r="E2091" i="15"/>
  <c r="D2091" i="15"/>
  <c r="C2091" i="15"/>
  <c r="B2091" i="15"/>
  <c r="A2091" i="15"/>
  <c r="F2090" i="15"/>
  <c r="E2090" i="15"/>
  <c r="D2090" i="15"/>
  <c r="C2090" i="15"/>
  <c r="B2090" i="15"/>
  <c r="A2090" i="15"/>
  <c r="F2089" i="15"/>
  <c r="E2089" i="15"/>
  <c r="D2089" i="15"/>
  <c r="C2089" i="15"/>
  <c r="B2089" i="15"/>
  <c r="A2089" i="15"/>
  <c r="F2088" i="15"/>
  <c r="E2088" i="15"/>
  <c r="D2088" i="15"/>
  <c r="C2088" i="15"/>
  <c r="B2088" i="15"/>
  <c r="A2088" i="15"/>
  <c r="F2087" i="15"/>
  <c r="E2087" i="15"/>
  <c r="D2087" i="15"/>
  <c r="C2087" i="15"/>
  <c r="B2087" i="15"/>
  <c r="A2087" i="15"/>
  <c r="F2086" i="15"/>
  <c r="E2086" i="15"/>
  <c r="D2086" i="15"/>
  <c r="C2086" i="15"/>
  <c r="B2086" i="15"/>
  <c r="A2086" i="15"/>
  <c r="F2085" i="15"/>
  <c r="E2085" i="15"/>
  <c r="D2085" i="15"/>
  <c r="C2085" i="15"/>
  <c r="B2085" i="15"/>
  <c r="A2085" i="15"/>
  <c r="F2084" i="15"/>
  <c r="E2084" i="15"/>
  <c r="D2084" i="15"/>
  <c r="C2084" i="15"/>
  <c r="B2084" i="15"/>
  <c r="A2084" i="15"/>
  <c r="F2083" i="15"/>
  <c r="E2083" i="15"/>
  <c r="D2083" i="15"/>
  <c r="C2083" i="15"/>
  <c r="B2083" i="15"/>
  <c r="A2083" i="15"/>
  <c r="F2082" i="15"/>
  <c r="E2082" i="15"/>
  <c r="D2082" i="15"/>
  <c r="C2082" i="15"/>
  <c r="B2082" i="15"/>
  <c r="A2082" i="15"/>
  <c r="F2081" i="15"/>
  <c r="E2081" i="15"/>
  <c r="D2081" i="15"/>
  <c r="C2081" i="15"/>
  <c r="B2081" i="15"/>
  <c r="A2081" i="15"/>
  <c r="F2080" i="15"/>
  <c r="E2080" i="15"/>
  <c r="D2080" i="15"/>
  <c r="C2080" i="15"/>
  <c r="B2080" i="15"/>
  <c r="A2080" i="15"/>
  <c r="F2079" i="15"/>
  <c r="E2079" i="15"/>
  <c r="D2079" i="15"/>
  <c r="C2079" i="15"/>
  <c r="B2079" i="15"/>
  <c r="A2079" i="15"/>
  <c r="F2078" i="15"/>
  <c r="E2078" i="15"/>
  <c r="D2078" i="15"/>
  <c r="C2078" i="15"/>
  <c r="B2078" i="15"/>
  <c r="A2078" i="15"/>
  <c r="F2077" i="15"/>
  <c r="E2077" i="15"/>
  <c r="D2077" i="15"/>
  <c r="C2077" i="15"/>
  <c r="B2077" i="15"/>
  <c r="A2077" i="15"/>
  <c r="F2076" i="15"/>
  <c r="E2076" i="15"/>
  <c r="D2076" i="15"/>
  <c r="C2076" i="15"/>
  <c r="B2076" i="15"/>
  <c r="A2076" i="15"/>
  <c r="F2075" i="15"/>
  <c r="E2075" i="15"/>
  <c r="D2075" i="15"/>
  <c r="C2075" i="15"/>
  <c r="B2075" i="15"/>
  <c r="A2075" i="15"/>
  <c r="F2074" i="15"/>
  <c r="E2074" i="15"/>
  <c r="D2074" i="15"/>
  <c r="C2074" i="15"/>
  <c r="B2074" i="15"/>
  <c r="A2074" i="15"/>
  <c r="F2073" i="15"/>
  <c r="E2073" i="15"/>
  <c r="D2073" i="15"/>
  <c r="C2073" i="15"/>
  <c r="B2073" i="15"/>
  <c r="A2073" i="15"/>
  <c r="F2072" i="15"/>
  <c r="E2072" i="15"/>
  <c r="D2072" i="15"/>
  <c r="C2072" i="15"/>
  <c r="B2072" i="15"/>
  <c r="A2072" i="15"/>
  <c r="F2071" i="15"/>
  <c r="E2071" i="15"/>
  <c r="D2071" i="15"/>
  <c r="C2071" i="15"/>
  <c r="B2071" i="15"/>
  <c r="A2071" i="15"/>
  <c r="F2070" i="15"/>
  <c r="E2070" i="15"/>
  <c r="D2070" i="15"/>
  <c r="C2070" i="15"/>
  <c r="B2070" i="15"/>
  <c r="A2070" i="15"/>
  <c r="F2069" i="15"/>
  <c r="E2069" i="15"/>
  <c r="D2069" i="15"/>
  <c r="C2069" i="15"/>
  <c r="B2069" i="15"/>
  <c r="A2069" i="15"/>
  <c r="F2068" i="15"/>
  <c r="E2068" i="15"/>
  <c r="D2068" i="15"/>
  <c r="C2068" i="15"/>
  <c r="B2068" i="15"/>
  <c r="A2068" i="15"/>
  <c r="F2067" i="15"/>
  <c r="E2067" i="15"/>
  <c r="D2067" i="15"/>
  <c r="C2067" i="15"/>
  <c r="B2067" i="15"/>
  <c r="A2067" i="15"/>
  <c r="F2066" i="15"/>
  <c r="E2066" i="15"/>
  <c r="D2066" i="15"/>
  <c r="C2066" i="15"/>
  <c r="B2066" i="15"/>
  <c r="A2066" i="15"/>
  <c r="F2065" i="15"/>
  <c r="E2065" i="15"/>
  <c r="D2065" i="15"/>
  <c r="C2065" i="15"/>
  <c r="B2065" i="15"/>
  <c r="A2065" i="15"/>
  <c r="F2064" i="15"/>
  <c r="E2064" i="15"/>
  <c r="D2064" i="15"/>
  <c r="C2064" i="15"/>
  <c r="B2064" i="15"/>
  <c r="A2064" i="15"/>
  <c r="F2063" i="15"/>
  <c r="E2063" i="15"/>
  <c r="D2063" i="15"/>
  <c r="C2063" i="15"/>
  <c r="B2063" i="15"/>
  <c r="A2063" i="15"/>
  <c r="F2062" i="15"/>
  <c r="E2062" i="15"/>
  <c r="D2062" i="15"/>
  <c r="C2062" i="15"/>
  <c r="B2062" i="15"/>
  <c r="A2062" i="15"/>
  <c r="F2061" i="15"/>
  <c r="E2061" i="15"/>
  <c r="D2061" i="15"/>
  <c r="C2061" i="15"/>
  <c r="B2061" i="15"/>
  <c r="A2061" i="15"/>
  <c r="F2060" i="15"/>
  <c r="E2060" i="15"/>
  <c r="D2060" i="15"/>
  <c r="C2060" i="15"/>
  <c r="B2060" i="15"/>
  <c r="A2060" i="15"/>
  <c r="F2059" i="15"/>
  <c r="E2059" i="15"/>
  <c r="D2059" i="15"/>
  <c r="C2059" i="15"/>
  <c r="B2059" i="15"/>
  <c r="A2059" i="15"/>
  <c r="F2058" i="15"/>
  <c r="E2058" i="15"/>
  <c r="D2058" i="15"/>
  <c r="C2058" i="15"/>
  <c r="B2058" i="15"/>
  <c r="A2058" i="15"/>
  <c r="F2057" i="15"/>
  <c r="E2057" i="15"/>
  <c r="D2057" i="15"/>
  <c r="C2057" i="15"/>
  <c r="B2057" i="15"/>
  <c r="A2057" i="15"/>
  <c r="F2056" i="15"/>
  <c r="E2056" i="15"/>
  <c r="D2056" i="15"/>
  <c r="C2056" i="15"/>
  <c r="B2056" i="15"/>
  <c r="A2056" i="15"/>
  <c r="F2055" i="15"/>
  <c r="E2055" i="15"/>
  <c r="D2055" i="15"/>
  <c r="C2055" i="15"/>
  <c r="B2055" i="15"/>
  <c r="A2055" i="15"/>
  <c r="F2054" i="15"/>
  <c r="E2054" i="15"/>
  <c r="D2054" i="15"/>
  <c r="C2054" i="15"/>
  <c r="B2054" i="15"/>
  <c r="A2054" i="15"/>
  <c r="F2053" i="15"/>
  <c r="E2053" i="15"/>
  <c r="D2053" i="15"/>
  <c r="C2053" i="15"/>
  <c r="B2053" i="15"/>
  <c r="A2053" i="15"/>
  <c r="F2052" i="15"/>
  <c r="E2052" i="15"/>
  <c r="D2052" i="15"/>
  <c r="C2052" i="15"/>
  <c r="B2052" i="15"/>
  <c r="A2052" i="15"/>
  <c r="F2051" i="15"/>
  <c r="E2051" i="15"/>
  <c r="D2051" i="15"/>
  <c r="C2051" i="15"/>
  <c r="B2051" i="15"/>
  <c r="A2051" i="15"/>
  <c r="F2050" i="15"/>
  <c r="E2050" i="15"/>
  <c r="D2050" i="15"/>
  <c r="C2050" i="15"/>
  <c r="B2050" i="15"/>
  <c r="A2050" i="15"/>
  <c r="F2049" i="15"/>
  <c r="E2049" i="15"/>
  <c r="D2049" i="15"/>
  <c r="C2049" i="15"/>
  <c r="B2049" i="15"/>
  <c r="A2049" i="15"/>
  <c r="F2048" i="15"/>
  <c r="E2048" i="15"/>
  <c r="D2048" i="15"/>
  <c r="C2048" i="15"/>
  <c r="B2048" i="15"/>
  <c r="A2048" i="15"/>
  <c r="F2047" i="15"/>
  <c r="E2047" i="15"/>
  <c r="D2047" i="15"/>
  <c r="C2047" i="15"/>
  <c r="B2047" i="15"/>
  <c r="A2047" i="15"/>
  <c r="F2046" i="15"/>
  <c r="E2046" i="15"/>
  <c r="D2046" i="15"/>
  <c r="C2046" i="15"/>
  <c r="B2046" i="15"/>
  <c r="A2046" i="15"/>
  <c r="F2045" i="15"/>
  <c r="E2045" i="15"/>
  <c r="D2045" i="15"/>
  <c r="C2045" i="15"/>
  <c r="B2045" i="15"/>
  <c r="A2045" i="15"/>
  <c r="F2044" i="15"/>
  <c r="E2044" i="15"/>
  <c r="D2044" i="15"/>
  <c r="C2044" i="15"/>
  <c r="B2044" i="15"/>
  <c r="A2044" i="15"/>
  <c r="F2043" i="15"/>
  <c r="E2043" i="15"/>
  <c r="D2043" i="15"/>
  <c r="C2043" i="15"/>
  <c r="B2043" i="15"/>
  <c r="A2043" i="15"/>
  <c r="F2042" i="15"/>
  <c r="E2042" i="15"/>
  <c r="D2042" i="15"/>
  <c r="C2042" i="15"/>
  <c r="B2042" i="15"/>
  <c r="A2042" i="15"/>
  <c r="F2041" i="15"/>
  <c r="E2041" i="15"/>
  <c r="D2041" i="15"/>
  <c r="C2041" i="15"/>
  <c r="B2041" i="15"/>
  <c r="A2041" i="15"/>
  <c r="F2040" i="15"/>
  <c r="E2040" i="15"/>
  <c r="D2040" i="15"/>
  <c r="C2040" i="15"/>
  <c r="B2040" i="15"/>
  <c r="A2040" i="15"/>
  <c r="F2039" i="15"/>
  <c r="E2039" i="15"/>
  <c r="D2039" i="15"/>
  <c r="C2039" i="15"/>
  <c r="B2039" i="15"/>
  <c r="A2039" i="15"/>
  <c r="F2038" i="15"/>
  <c r="E2038" i="15"/>
  <c r="D2038" i="15"/>
  <c r="C2038" i="15"/>
  <c r="B2038" i="15"/>
  <c r="A2038" i="15"/>
  <c r="F2037" i="15"/>
  <c r="E2037" i="15"/>
  <c r="D2037" i="15"/>
  <c r="C2037" i="15"/>
  <c r="B2037" i="15"/>
  <c r="A2037" i="15"/>
  <c r="F2036" i="15"/>
  <c r="E2036" i="15"/>
  <c r="D2036" i="15"/>
  <c r="C2036" i="15"/>
  <c r="B2036" i="15"/>
  <c r="A2036" i="15"/>
  <c r="F2035" i="15"/>
  <c r="E2035" i="15"/>
  <c r="D2035" i="15"/>
  <c r="C2035" i="15"/>
  <c r="B2035" i="15"/>
  <c r="A2035" i="15"/>
  <c r="F2034" i="15"/>
  <c r="E2034" i="15"/>
  <c r="D2034" i="15"/>
  <c r="C2034" i="15"/>
  <c r="B2034" i="15"/>
  <c r="A2034" i="15"/>
  <c r="F2033" i="15"/>
  <c r="E2033" i="15"/>
  <c r="D2033" i="15"/>
  <c r="C2033" i="15"/>
  <c r="B2033" i="15"/>
  <c r="A2033" i="15"/>
  <c r="F2032" i="15"/>
  <c r="E2032" i="15"/>
  <c r="D2032" i="15"/>
  <c r="C2032" i="15"/>
  <c r="B2032" i="15"/>
  <c r="A2032" i="15"/>
  <c r="F2031" i="15"/>
  <c r="E2031" i="15"/>
  <c r="D2031" i="15"/>
  <c r="C2031" i="15"/>
  <c r="B2031" i="15"/>
  <c r="A2031" i="15"/>
  <c r="F2030" i="15"/>
  <c r="E2030" i="15"/>
  <c r="D2030" i="15"/>
  <c r="C2030" i="15"/>
  <c r="B2030" i="15"/>
  <c r="A2030" i="15"/>
  <c r="F2029" i="15"/>
  <c r="E2029" i="15"/>
  <c r="D2029" i="15"/>
  <c r="C2029" i="15"/>
  <c r="B2029" i="15"/>
  <c r="A2029" i="15"/>
  <c r="F2028" i="15"/>
  <c r="E2028" i="15"/>
  <c r="D2028" i="15"/>
  <c r="C2028" i="15"/>
  <c r="B2028" i="15"/>
  <c r="A2028" i="15"/>
  <c r="F2027" i="15"/>
  <c r="E2027" i="15"/>
  <c r="D2027" i="15"/>
  <c r="C2027" i="15"/>
  <c r="B2027" i="15"/>
  <c r="A2027" i="15"/>
  <c r="F2026" i="15"/>
  <c r="E2026" i="15"/>
  <c r="D2026" i="15"/>
  <c r="C2026" i="15"/>
  <c r="B2026" i="15"/>
  <c r="A2026" i="15"/>
  <c r="F2025" i="15"/>
  <c r="E2025" i="15"/>
  <c r="D2025" i="15"/>
  <c r="C2025" i="15"/>
  <c r="B2025" i="15"/>
  <c r="A2025" i="15"/>
  <c r="F2024" i="15"/>
  <c r="E2024" i="15"/>
  <c r="D2024" i="15"/>
  <c r="C2024" i="15"/>
  <c r="B2024" i="15"/>
  <c r="A2024" i="15"/>
  <c r="F2023" i="15"/>
  <c r="E2023" i="15"/>
  <c r="D2023" i="15"/>
  <c r="C2023" i="15"/>
  <c r="B2023" i="15"/>
  <c r="A2023" i="15"/>
  <c r="F2022" i="15"/>
  <c r="E2022" i="15"/>
  <c r="D2022" i="15"/>
  <c r="C2022" i="15"/>
  <c r="B2022" i="15"/>
  <c r="A2022" i="15"/>
  <c r="F2021" i="15"/>
  <c r="E2021" i="15"/>
  <c r="D2021" i="15"/>
  <c r="C2021" i="15"/>
  <c r="B2021" i="15"/>
  <c r="A2021" i="15"/>
  <c r="F2020" i="15"/>
  <c r="E2020" i="15"/>
  <c r="D2020" i="15"/>
  <c r="C2020" i="15"/>
  <c r="B2020" i="15"/>
  <c r="A2020" i="15"/>
  <c r="F2019" i="15"/>
  <c r="E2019" i="15"/>
  <c r="D2019" i="15"/>
  <c r="C2019" i="15"/>
  <c r="B2019" i="15"/>
  <c r="A2019" i="15"/>
  <c r="F2018" i="15"/>
  <c r="E2018" i="15"/>
  <c r="D2018" i="15"/>
  <c r="C2018" i="15"/>
  <c r="B2018" i="15"/>
  <c r="A2018" i="15"/>
  <c r="F2017" i="15"/>
  <c r="E2017" i="15"/>
  <c r="D2017" i="15"/>
  <c r="C2017" i="15"/>
  <c r="B2017" i="15"/>
  <c r="A2017" i="15"/>
  <c r="F2016" i="15"/>
  <c r="E2016" i="15"/>
  <c r="D2016" i="15"/>
  <c r="C2016" i="15"/>
  <c r="B2016" i="15"/>
  <c r="A2016" i="15"/>
  <c r="F2015" i="15"/>
  <c r="E2015" i="15"/>
  <c r="D2015" i="15"/>
  <c r="C2015" i="15"/>
  <c r="B2015" i="15"/>
  <c r="A2015" i="15"/>
  <c r="F2014" i="15"/>
  <c r="E2014" i="15"/>
  <c r="D2014" i="15"/>
  <c r="C2014" i="15"/>
  <c r="B2014" i="15"/>
  <c r="A2014" i="15"/>
  <c r="F2013" i="15"/>
  <c r="E2013" i="15"/>
  <c r="D2013" i="15"/>
  <c r="C2013" i="15"/>
  <c r="B2013" i="15"/>
  <c r="A2013" i="15"/>
  <c r="F2012" i="15"/>
  <c r="E2012" i="15"/>
  <c r="D2012" i="15"/>
  <c r="C2012" i="15"/>
  <c r="B2012" i="15"/>
  <c r="A2012" i="15"/>
  <c r="F2011" i="15"/>
  <c r="E2011" i="15"/>
  <c r="D2011" i="15"/>
  <c r="C2011" i="15"/>
  <c r="B2011" i="15"/>
  <c r="A2011" i="15"/>
  <c r="F2010" i="15"/>
  <c r="E2010" i="15"/>
  <c r="D2010" i="15"/>
  <c r="C2010" i="15"/>
  <c r="B2010" i="15"/>
  <c r="A2010" i="15"/>
  <c r="F2009" i="15"/>
  <c r="E2009" i="15"/>
  <c r="D2009" i="15"/>
  <c r="C2009" i="15"/>
  <c r="B2009" i="15"/>
  <c r="A2009" i="15"/>
  <c r="F2008" i="15"/>
  <c r="E2008" i="15"/>
  <c r="D2008" i="15"/>
  <c r="C2008" i="15"/>
  <c r="B2008" i="15"/>
  <c r="A2008" i="15"/>
  <c r="F2007" i="15"/>
  <c r="E2007" i="15"/>
  <c r="D2007" i="15"/>
  <c r="C2007" i="15"/>
  <c r="B2007" i="15"/>
  <c r="A2007" i="15"/>
  <c r="F2006" i="15"/>
  <c r="E2006" i="15"/>
  <c r="D2006" i="15"/>
  <c r="C2006" i="15"/>
  <c r="B2006" i="15"/>
  <c r="A2006" i="15"/>
  <c r="F2005" i="15"/>
  <c r="E2005" i="15"/>
  <c r="D2005" i="15"/>
  <c r="C2005" i="15"/>
  <c r="B2005" i="15"/>
  <c r="A2005" i="15"/>
  <c r="F2004" i="15"/>
  <c r="E2004" i="15"/>
  <c r="D2004" i="15"/>
  <c r="C2004" i="15"/>
  <c r="B2004" i="15"/>
  <c r="A2004" i="15"/>
  <c r="F2003" i="15"/>
  <c r="E2003" i="15"/>
  <c r="D2003" i="15"/>
  <c r="C2003" i="15"/>
  <c r="B2003" i="15"/>
  <c r="A2003" i="15"/>
  <c r="F2002" i="15"/>
  <c r="E2002" i="15"/>
  <c r="D2002" i="15"/>
  <c r="C2002" i="15"/>
  <c r="B2002" i="15"/>
  <c r="A2002" i="15"/>
  <c r="F2001" i="15"/>
  <c r="E2001" i="15"/>
  <c r="D2001" i="15"/>
  <c r="C2001" i="15"/>
  <c r="B2001" i="15"/>
  <c r="A2001" i="15"/>
  <c r="F2000" i="15"/>
  <c r="E2000" i="15"/>
  <c r="D2000" i="15"/>
  <c r="C2000" i="15"/>
  <c r="B2000" i="15"/>
  <c r="A2000" i="15"/>
  <c r="F1999" i="15"/>
  <c r="E1999" i="15"/>
  <c r="D1999" i="15"/>
  <c r="C1999" i="15"/>
  <c r="B1999" i="15"/>
  <c r="A1999" i="15"/>
  <c r="F1998" i="15"/>
  <c r="E1998" i="15"/>
  <c r="D1998" i="15"/>
  <c r="C1998" i="15"/>
  <c r="B1998" i="15"/>
  <c r="A1998" i="15"/>
  <c r="F1997" i="15"/>
  <c r="E1997" i="15"/>
  <c r="D1997" i="15"/>
  <c r="C1997" i="15"/>
  <c r="B1997" i="15"/>
  <c r="A1997" i="15"/>
  <c r="F1996" i="15"/>
  <c r="E1996" i="15"/>
  <c r="D1996" i="15"/>
  <c r="C1996" i="15"/>
  <c r="B1996" i="15"/>
  <c r="A1996" i="15"/>
  <c r="F1995" i="15"/>
  <c r="E1995" i="15"/>
  <c r="D1995" i="15"/>
  <c r="C1995" i="15"/>
  <c r="B1995" i="15"/>
  <c r="A1995" i="15"/>
  <c r="F1994" i="15"/>
  <c r="E1994" i="15"/>
  <c r="D1994" i="15"/>
  <c r="C1994" i="15"/>
  <c r="B1994" i="15"/>
  <c r="A1994" i="15"/>
  <c r="F1993" i="15"/>
  <c r="E1993" i="15"/>
  <c r="D1993" i="15"/>
  <c r="C1993" i="15"/>
  <c r="B1993" i="15"/>
  <c r="A1993" i="15"/>
  <c r="F1992" i="15"/>
  <c r="E1992" i="15"/>
  <c r="D1992" i="15"/>
  <c r="C1992" i="15"/>
  <c r="B1992" i="15"/>
  <c r="A1992" i="15"/>
  <c r="F1991" i="15"/>
  <c r="E1991" i="15"/>
  <c r="D1991" i="15"/>
  <c r="C1991" i="15"/>
  <c r="B1991" i="15"/>
  <c r="A1991" i="15"/>
  <c r="F1990" i="15"/>
  <c r="E1990" i="15"/>
  <c r="D1990" i="15"/>
  <c r="C1990" i="15"/>
  <c r="B1990" i="15"/>
  <c r="A1990" i="15"/>
  <c r="F1989" i="15"/>
  <c r="E1989" i="15"/>
  <c r="D1989" i="15"/>
  <c r="C1989" i="15"/>
  <c r="B1989" i="15"/>
  <c r="A1989" i="15"/>
  <c r="F1988" i="15"/>
  <c r="E1988" i="15"/>
  <c r="D1988" i="15"/>
  <c r="C1988" i="15"/>
  <c r="B1988" i="15"/>
  <c r="A1988" i="15"/>
  <c r="F1987" i="15"/>
  <c r="E1987" i="15"/>
  <c r="D1987" i="15"/>
  <c r="C1987" i="15"/>
  <c r="B1987" i="15"/>
  <c r="A1987" i="15"/>
  <c r="F1986" i="15"/>
  <c r="E1986" i="15"/>
  <c r="D1986" i="15"/>
  <c r="C1986" i="15"/>
  <c r="B1986" i="15"/>
  <c r="A1986" i="15"/>
  <c r="F1985" i="15"/>
  <c r="E1985" i="15"/>
  <c r="D1985" i="15"/>
  <c r="C1985" i="15"/>
  <c r="B1985" i="15"/>
  <c r="A1985" i="15"/>
  <c r="F1984" i="15"/>
  <c r="E1984" i="15"/>
  <c r="D1984" i="15"/>
  <c r="C1984" i="15"/>
  <c r="B1984" i="15"/>
  <c r="A1984" i="15"/>
  <c r="F1983" i="15"/>
  <c r="E1983" i="15"/>
  <c r="D1983" i="15"/>
  <c r="C1983" i="15"/>
  <c r="B1983" i="15"/>
  <c r="A1983" i="15"/>
  <c r="F1982" i="15"/>
  <c r="E1982" i="15"/>
  <c r="D1982" i="15"/>
  <c r="C1982" i="15"/>
  <c r="B1982" i="15"/>
  <c r="A1982" i="15"/>
  <c r="F1981" i="15"/>
  <c r="E1981" i="15"/>
  <c r="D1981" i="15"/>
  <c r="C1981" i="15"/>
  <c r="B1981" i="15"/>
  <c r="A1981" i="15"/>
  <c r="F1980" i="15"/>
  <c r="E1980" i="15"/>
  <c r="D1980" i="15"/>
  <c r="C1980" i="15"/>
  <c r="B1980" i="15"/>
  <c r="A1980" i="15"/>
  <c r="F1979" i="15"/>
  <c r="E1979" i="15"/>
  <c r="D1979" i="15"/>
  <c r="C1979" i="15"/>
  <c r="B1979" i="15"/>
  <c r="A1979" i="15"/>
  <c r="F1978" i="15"/>
  <c r="E1978" i="15"/>
  <c r="D1978" i="15"/>
  <c r="C1978" i="15"/>
  <c r="B1978" i="15"/>
  <c r="A1978" i="15"/>
  <c r="F1977" i="15"/>
  <c r="E1977" i="15"/>
  <c r="D1977" i="15"/>
  <c r="C1977" i="15"/>
  <c r="B1977" i="15"/>
  <c r="A1977" i="15"/>
  <c r="F1976" i="15"/>
  <c r="E1976" i="15"/>
  <c r="D1976" i="15"/>
  <c r="C1976" i="15"/>
  <c r="B1976" i="15"/>
  <c r="A1976" i="15"/>
  <c r="F1975" i="15"/>
  <c r="E1975" i="15"/>
  <c r="D1975" i="15"/>
  <c r="C1975" i="15"/>
  <c r="B1975" i="15"/>
  <c r="A1975" i="15"/>
  <c r="F1974" i="15"/>
  <c r="E1974" i="15"/>
  <c r="D1974" i="15"/>
  <c r="C1974" i="15"/>
  <c r="B1974" i="15"/>
  <c r="A1974" i="15"/>
  <c r="F1973" i="15"/>
  <c r="E1973" i="15"/>
  <c r="D1973" i="15"/>
  <c r="C1973" i="15"/>
  <c r="B1973" i="15"/>
  <c r="A1973" i="15"/>
  <c r="F1972" i="15"/>
  <c r="E1972" i="15"/>
  <c r="D1972" i="15"/>
  <c r="C1972" i="15"/>
  <c r="B1972" i="15"/>
  <c r="A1972" i="15"/>
  <c r="F1971" i="15"/>
  <c r="E1971" i="15"/>
  <c r="D1971" i="15"/>
  <c r="C1971" i="15"/>
  <c r="B1971" i="15"/>
  <c r="A1971" i="15"/>
  <c r="F1970" i="15"/>
  <c r="E1970" i="15"/>
  <c r="D1970" i="15"/>
  <c r="C1970" i="15"/>
  <c r="B1970" i="15"/>
  <c r="A1970" i="15"/>
  <c r="F1969" i="15"/>
  <c r="E1969" i="15"/>
  <c r="D1969" i="15"/>
  <c r="C1969" i="15"/>
  <c r="B1969" i="15"/>
  <c r="A1969" i="15"/>
  <c r="F1968" i="15"/>
  <c r="E1968" i="15"/>
  <c r="D1968" i="15"/>
  <c r="C1968" i="15"/>
  <c r="B1968" i="15"/>
  <c r="A1968" i="15"/>
  <c r="F1967" i="15"/>
  <c r="E1967" i="15"/>
  <c r="D1967" i="15"/>
  <c r="C1967" i="15"/>
  <c r="B1967" i="15"/>
  <c r="A1967" i="15"/>
  <c r="F1966" i="15"/>
  <c r="E1966" i="15"/>
  <c r="D1966" i="15"/>
  <c r="C1966" i="15"/>
  <c r="B1966" i="15"/>
  <c r="A1966" i="15"/>
  <c r="F1965" i="15"/>
  <c r="E1965" i="15"/>
  <c r="D1965" i="15"/>
  <c r="C1965" i="15"/>
  <c r="B1965" i="15"/>
  <c r="A1965" i="15"/>
  <c r="F1964" i="15"/>
  <c r="E1964" i="15"/>
  <c r="D1964" i="15"/>
  <c r="C1964" i="15"/>
  <c r="B1964" i="15"/>
  <c r="A1964" i="15"/>
  <c r="F1963" i="15"/>
  <c r="E1963" i="15"/>
  <c r="D1963" i="15"/>
  <c r="C1963" i="15"/>
  <c r="B1963" i="15"/>
  <c r="A1963" i="15"/>
  <c r="F1962" i="15"/>
  <c r="E1962" i="15"/>
  <c r="D1962" i="15"/>
  <c r="C1962" i="15"/>
  <c r="B1962" i="15"/>
  <c r="A1962" i="15"/>
  <c r="F1961" i="15"/>
  <c r="E1961" i="15"/>
  <c r="D1961" i="15"/>
  <c r="C1961" i="15"/>
  <c r="B1961" i="15"/>
  <c r="A1961" i="15"/>
  <c r="F1960" i="15"/>
  <c r="E1960" i="15"/>
  <c r="D1960" i="15"/>
  <c r="C1960" i="15"/>
  <c r="B1960" i="15"/>
  <c r="A1960" i="15"/>
  <c r="F1959" i="15"/>
  <c r="E1959" i="15"/>
  <c r="D1959" i="15"/>
  <c r="C1959" i="15"/>
  <c r="B1959" i="15"/>
  <c r="A1959" i="15"/>
  <c r="F1958" i="15"/>
  <c r="E1958" i="15"/>
  <c r="D1958" i="15"/>
  <c r="C1958" i="15"/>
  <c r="B1958" i="15"/>
  <c r="A1958" i="15"/>
  <c r="F1957" i="15"/>
  <c r="E1957" i="15"/>
  <c r="D1957" i="15"/>
  <c r="C1957" i="15"/>
  <c r="B1957" i="15"/>
  <c r="A1957" i="15"/>
  <c r="F1956" i="15"/>
  <c r="E1956" i="15"/>
  <c r="D1956" i="15"/>
  <c r="C1956" i="15"/>
  <c r="B1956" i="15"/>
  <c r="A1956" i="15"/>
  <c r="F1955" i="15"/>
  <c r="E1955" i="15"/>
  <c r="D1955" i="15"/>
  <c r="C1955" i="15"/>
  <c r="B1955" i="15"/>
  <c r="A1955" i="15"/>
  <c r="F1954" i="15"/>
  <c r="E1954" i="15"/>
  <c r="D1954" i="15"/>
  <c r="C1954" i="15"/>
  <c r="B1954" i="15"/>
  <c r="A1954" i="15"/>
  <c r="F1953" i="15"/>
  <c r="E1953" i="15"/>
  <c r="D1953" i="15"/>
  <c r="C1953" i="15"/>
  <c r="B1953" i="15"/>
  <c r="A1953" i="15"/>
  <c r="F1952" i="15"/>
  <c r="E1952" i="15"/>
  <c r="D1952" i="15"/>
  <c r="C1952" i="15"/>
  <c r="B1952" i="15"/>
  <c r="A1952" i="15"/>
  <c r="F1951" i="15"/>
  <c r="E1951" i="15"/>
  <c r="D1951" i="15"/>
  <c r="C1951" i="15"/>
  <c r="B1951" i="15"/>
  <c r="A1951" i="15"/>
  <c r="F1950" i="15"/>
  <c r="E1950" i="15"/>
  <c r="D1950" i="15"/>
  <c r="C1950" i="15"/>
  <c r="B1950" i="15"/>
  <c r="A1950" i="15"/>
  <c r="F1949" i="15"/>
  <c r="E1949" i="15"/>
  <c r="D1949" i="15"/>
  <c r="C1949" i="15"/>
  <c r="B1949" i="15"/>
  <c r="A1949" i="15"/>
  <c r="F1948" i="15"/>
  <c r="E1948" i="15"/>
  <c r="D1948" i="15"/>
  <c r="C1948" i="15"/>
  <c r="B1948" i="15"/>
  <c r="A1948" i="15"/>
  <c r="F1947" i="15"/>
  <c r="E1947" i="15"/>
  <c r="D1947" i="15"/>
  <c r="C1947" i="15"/>
  <c r="B1947" i="15"/>
  <c r="A1947" i="15"/>
  <c r="F1946" i="15"/>
  <c r="E1946" i="15"/>
  <c r="D1946" i="15"/>
  <c r="C1946" i="15"/>
  <c r="B1946" i="15"/>
  <c r="A1946" i="15"/>
  <c r="F1945" i="15"/>
  <c r="E1945" i="15"/>
  <c r="D1945" i="15"/>
  <c r="C1945" i="15"/>
  <c r="B1945" i="15"/>
  <c r="A1945" i="15"/>
  <c r="F1944" i="15"/>
  <c r="E1944" i="15"/>
  <c r="D1944" i="15"/>
  <c r="C1944" i="15"/>
  <c r="B1944" i="15"/>
  <c r="A1944" i="15"/>
  <c r="F1943" i="15"/>
  <c r="E1943" i="15"/>
  <c r="D1943" i="15"/>
  <c r="C1943" i="15"/>
  <c r="B1943" i="15"/>
  <c r="A1943" i="15"/>
  <c r="F1942" i="15"/>
  <c r="E1942" i="15"/>
  <c r="D1942" i="15"/>
  <c r="C1942" i="15"/>
  <c r="B1942" i="15"/>
  <c r="A1942" i="15"/>
  <c r="F1941" i="15"/>
  <c r="E1941" i="15"/>
  <c r="D1941" i="15"/>
  <c r="C1941" i="15"/>
  <c r="B1941" i="15"/>
  <c r="A1941" i="15"/>
  <c r="F1940" i="15"/>
  <c r="E1940" i="15"/>
  <c r="D1940" i="15"/>
  <c r="C1940" i="15"/>
  <c r="B1940" i="15"/>
  <c r="A1940" i="15"/>
  <c r="F1939" i="15"/>
  <c r="E1939" i="15"/>
  <c r="D1939" i="15"/>
  <c r="C1939" i="15"/>
  <c r="B1939" i="15"/>
  <c r="A1939" i="15"/>
  <c r="F1938" i="15"/>
  <c r="E1938" i="15"/>
  <c r="D1938" i="15"/>
  <c r="C1938" i="15"/>
  <c r="B1938" i="15"/>
  <c r="A1938" i="15"/>
  <c r="F1937" i="15"/>
  <c r="E1937" i="15"/>
  <c r="D1937" i="15"/>
  <c r="C1937" i="15"/>
  <c r="B1937" i="15"/>
  <c r="A1937" i="15"/>
  <c r="F1936" i="15"/>
  <c r="E1936" i="15"/>
  <c r="D1936" i="15"/>
  <c r="C1936" i="15"/>
  <c r="B1936" i="15"/>
  <c r="A1936" i="15"/>
  <c r="F1935" i="15"/>
  <c r="E1935" i="15"/>
  <c r="D1935" i="15"/>
  <c r="C1935" i="15"/>
  <c r="B1935" i="15"/>
  <c r="A1935" i="15"/>
  <c r="F1934" i="15"/>
  <c r="E1934" i="15"/>
  <c r="D1934" i="15"/>
  <c r="C1934" i="15"/>
  <c r="B1934" i="15"/>
  <c r="A1934" i="15"/>
  <c r="F1933" i="15"/>
  <c r="E1933" i="15"/>
  <c r="D1933" i="15"/>
  <c r="C1933" i="15"/>
  <c r="B1933" i="15"/>
  <c r="A1933" i="15"/>
  <c r="F1932" i="15"/>
  <c r="E1932" i="15"/>
  <c r="D1932" i="15"/>
  <c r="C1932" i="15"/>
  <c r="B1932" i="15"/>
  <c r="A1932" i="15"/>
  <c r="F1931" i="15"/>
  <c r="E1931" i="15"/>
  <c r="D1931" i="15"/>
  <c r="C1931" i="15"/>
  <c r="B1931" i="15"/>
  <c r="A1931" i="15"/>
  <c r="F1930" i="15"/>
  <c r="E1930" i="15"/>
  <c r="D1930" i="15"/>
  <c r="C1930" i="15"/>
  <c r="B1930" i="15"/>
  <c r="A1930" i="15"/>
  <c r="F1929" i="15"/>
  <c r="E1929" i="15"/>
  <c r="D1929" i="15"/>
  <c r="C1929" i="15"/>
  <c r="B1929" i="15"/>
  <c r="A1929" i="15"/>
  <c r="F1928" i="15"/>
  <c r="E1928" i="15"/>
  <c r="D1928" i="15"/>
  <c r="C1928" i="15"/>
  <c r="B1928" i="15"/>
  <c r="A1928" i="15"/>
  <c r="F1927" i="15"/>
  <c r="E1927" i="15"/>
  <c r="D1927" i="15"/>
  <c r="C1927" i="15"/>
  <c r="B1927" i="15"/>
  <c r="A1927" i="15"/>
  <c r="F1926" i="15"/>
  <c r="E1926" i="15"/>
  <c r="D1926" i="15"/>
  <c r="C1926" i="15"/>
  <c r="B1926" i="15"/>
  <c r="A1926" i="15"/>
  <c r="F1925" i="15"/>
  <c r="E1925" i="15"/>
  <c r="D1925" i="15"/>
  <c r="C1925" i="15"/>
  <c r="B1925" i="15"/>
  <c r="A1925" i="15"/>
  <c r="F1924" i="15"/>
  <c r="E1924" i="15"/>
  <c r="D1924" i="15"/>
  <c r="C1924" i="15"/>
  <c r="B1924" i="15"/>
  <c r="A1924" i="15"/>
  <c r="F1923" i="15"/>
  <c r="E1923" i="15"/>
  <c r="D1923" i="15"/>
  <c r="C1923" i="15"/>
  <c r="B1923" i="15"/>
  <c r="A1923" i="15"/>
  <c r="F1922" i="15"/>
  <c r="E1922" i="15"/>
  <c r="D1922" i="15"/>
  <c r="C1922" i="15"/>
  <c r="B1922" i="15"/>
  <c r="A1922" i="15"/>
  <c r="F1921" i="15"/>
  <c r="E1921" i="15"/>
  <c r="D1921" i="15"/>
  <c r="C1921" i="15"/>
  <c r="B1921" i="15"/>
  <c r="A1921" i="15"/>
  <c r="F1920" i="15"/>
  <c r="E1920" i="15"/>
  <c r="D1920" i="15"/>
  <c r="C1920" i="15"/>
  <c r="B1920" i="15"/>
  <c r="A1920" i="15"/>
  <c r="F1919" i="15"/>
  <c r="E1919" i="15"/>
  <c r="D1919" i="15"/>
  <c r="C1919" i="15"/>
  <c r="B1919" i="15"/>
  <c r="A1919" i="15"/>
  <c r="F1918" i="15"/>
  <c r="E1918" i="15"/>
  <c r="D1918" i="15"/>
  <c r="C1918" i="15"/>
  <c r="B1918" i="15"/>
  <c r="A1918" i="15"/>
  <c r="F1917" i="15"/>
  <c r="E1917" i="15"/>
  <c r="D1917" i="15"/>
  <c r="C1917" i="15"/>
  <c r="B1917" i="15"/>
  <c r="A1917" i="15"/>
  <c r="F1916" i="15"/>
  <c r="E1916" i="15"/>
  <c r="D1916" i="15"/>
  <c r="C1916" i="15"/>
  <c r="B1916" i="15"/>
  <c r="A1916" i="15"/>
  <c r="F1915" i="15"/>
  <c r="E1915" i="15"/>
  <c r="D1915" i="15"/>
  <c r="C1915" i="15"/>
  <c r="B1915" i="15"/>
  <c r="A1915" i="15"/>
  <c r="F1914" i="15"/>
  <c r="E1914" i="15"/>
  <c r="D1914" i="15"/>
  <c r="C1914" i="15"/>
  <c r="B1914" i="15"/>
  <c r="A1914" i="15"/>
  <c r="F1913" i="15"/>
  <c r="E1913" i="15"/>
  <c r="D1913" i="15"/>
  <c r="C1913" i="15"/>
  <c r="B1913" i="15"/>
  <c r="A1913" i="15"/>
  <c r="F1912" i="15"/>
  <c r="E1912" i="15"/>
  <c r="D1912" i="15"/>
  <c r="C1912" i="15"/>
  <c r="B1912" i="15"/>
  <c r="A1912" i="15"/>
  <c r="F1911" i="15"/>
  <c r="E1911" i="15"/>
  <c r="D1911" i="15"/>
  <c r="C1911" i="15"/>
  <c r="B1911" i="15"/>
  <c r="A1911" i="15"/>
  <c r="F1910" i="15"/>
  <c r="E1910" i="15"/>
  <c r="D1910" i="15"/>
  <c r="C1910" i="15"/>
  <c r="B1910" i="15"/>
  <c r="A1910" i="15"/>
  <c r="F1909" i="15"/>
  <c r="E1909" i="15"/>
  <c r="D1909" i="15"/>
  <c r="C1909" i="15"/>
  <c r="B1909" i="15"/>
  <c r="A1909" i="15"/>
  <c r="F1908" i="15"/>
  <c r="E1908" i="15"/>
  <c r="D1908" i="15"/>
  <c r="C1908" i="15"/>
  <c r="B1908" i="15"/>
  <c r="A1908" i="15"/>
  <c r="F1907" i="15"/>
  <c r="E1907" i="15"/>
  <c r="D1907" i="15"/>
  <c r="C1907" i="15"/>
  <c r="B1907" i="15"/>
  <c r="A1907" i="15"/>
  <c r="F1906" i="15"/>
  <c r="E1906" i="15"/>
  <c r="D1906" i="15"/>
  <c r="C1906" i="15"/>
  <c r="B1906" i="15"/>
  <c r="A1906" i="15"/>
  <c r="F1905" i="15"/>
  <c r="E1905" i="15"/>
  <c r="D1905" i="15"/>
  <c r="C1905" i="15"/>
  <c r="B1905" i="15"/>
  <c r="A1905" i="15"/>
  <c r="F1904" i="15"/>
  <c r="E1904" i="15"/>
  <c r="D1904" i="15"/>
  <c r="C1904" i="15"/>
  <c r="B1904" i="15"/>
  <c r="A1904" i="15"/>
  <c r="F1903" i="15"/>
  <c r="E1903" i="15"/>
  <c r="D1903" i="15"/>
  <c r="C1903" i="15"/>
  <c r="B1903" i="15"/>
  <c r="A1903" i="15"/>
  <c r="F1902" i="15"/>
  <c r="E1902" i="15"/>
  <c r="D1902" i="15"/>
  <c r="C1902" i="15"/>
  <c r="B1902" i="15"/>
  <c r="A1902" i="15"/>
  <c r="F1901" i="15"/>
  <c r="E1901" i="15"/>
  <c r="D1901" i="15"/>
  <c r="C1901" i="15"/>
  <c r="B1901" i="15"/>
  <c r="A1901" i="15"/>
  <c r="F1900" i="15"/>
  <c r="E1900" i="15"/>
  <c r="D1900" i="15"/>
  <c r="C1900" i="15"/>
  <c r="B1900" i="15"/>
  <c r="A1900" i="15"/>
  <c r="F1899" i="15"/>
  <c r="E1899" i="15"/>
  <c r="D1899" i="15"/>
  <c r="C1899" i="15"/>
  <c r="B1899" i="15"/>
  <c r="A1899" i="15"/>
  <c r="F1898" i="15"/>
  <c r="E1898" i="15"/>
  <c r="D1898" i="15"/>
  <c r="C1898" i="15"/>
  <c r="B1898" i="15"/>
  <c r="A1898" i="15"/>
  <c r="F1897" i="15"/>
  <c r="E1897" i="15"/>
  <c r="D1897" i="15"/>
  <c r="C1897" i="15"/>
  <c r="B1897" i="15"/>
  <c r="A1897" i="15"/>
  <c r="F1896" i="15"/>
  <c r="E1896" i="15"/>
  <c r="D1896" i="15"/>
  <c r="C1896" i="15"/>
  <c r="B1896" i="15"/>
  <c r="A1896" i="15"/>
  <c r="F1895" i="15"/>
  <c r="E1895" i="15"/>
  <c r="D1895" i="15"/>
  <c r="C1895" i="15"/>
  <c r="B1895" i="15"/>
  <c r="A1895" i="15"/>
  <c r="F1894" i="15"/>
  <c r="E1894" i="15"/>
  <c r="D1894" i="15"/>
  <c r="C1894" i="15"/>
  <c r="B1894" i="15"/>
  <c r="A1894" i="15"/>
  <c r="F1893" i="15"/>
  <c r="E1893" i="15"/>
  <c r="D1893" i="15"/>
  <c r="C1893" i="15"/>
  <c r="B1893" i="15"/>
  <c r="A1893" i="15"/>
  <c r="F1892" i="15"/>
  <c r="E1892" i="15"/>
  <c r="D1892" i="15"/>
  <c r="C1892" i="15"/>
  <c r="B1892" i="15"/>
  <c r="A1892" i="15"/>
  <c r="F1891" i="15"/>
  <c r="E1891" i="15"/>
  <c r="D1891" i="15"/>
  <c r="C1891" i="15"/>
  <c r="B1891" i="15"/>
  <c r="A1891" i="15"/>
  <c r="F1890" i="15"/>
  <c r="E1890" i="15"/>
  <c r="D1890" i="15"/>
  <c r="C1890" i="15"/>
  <c r="B1890" i="15"/>
  <c r="A1890" i="15"/>
  <c r="F1889" i="15"/>
  <c r="E1889" i="15"/>
  <c r="D1889" i="15"/>
  <c r="C1889" i="15"/>
  <c r="B1889" i="15"/>
  <c r="A1889" i="15"/>
  <c r="F1888" i="15"/>
  <c r="E1888" i="15"/>
  <c r="D1888" i="15"/>
  <c r="C1888" i="15"/>
  <c r="B1888" i="15"/>
  <c r="A1888" i="15"/>
  <c r="F1887" i="15"/>
  <c r="E1887" i="15"/>
  <c r="D1887" i="15"/>
  <c r="C1887" i="15"/>
  <c r="B1887" i="15"/>
  <c r="A1887" i="15"/>
  <c r="F1886" i="15"/>
  <c r="E1886" i="15"/>
  <c r="D1886" i="15"/>
  <c r="C1886" i="15"/>
  <c r="B1886" i="15"/>
  <c r="A1886" i="15"/>
  <c r="F1885" i="15"/>
  <c r="E1885" i="15"/>
  <c r="D1885" i="15"/>
  <c r="C1885" i="15"/>
  <c r="B1885" i="15"/>
  <c r="A1885" i="15"/>
  <c r="F1884" i="15"/>
  <c r="E1884" i="15"/>
  <c r="D1884" i="15"/>
  <c r="C1884" i="15"/>
  <c r="B1884" i="15"/>
  <c r="A1884" i="15"/>
  <c r="F1883" i="15"/>
  <c r="E1883" i="15"/>
  <c r="D1883" i="15"/>
  <c r="C1883" i="15"/>
  <c r="B1883" i="15"/>
  <c r="A1883" i="15"/>
  <c r="F1882" i="15"/>
  <c r="E1882" i="15"/>
  <c r="D1882" i="15"/>
  <c r="C1882" i="15"/>
  <c r="B1882" i="15"/>
  <c r="A1882" i="15"/>
  <c r="F1881" i="15"/>
  <c r="E1881" i="15"/>
  <c r="D1881" i="15"/>
  <c r="C1881" i="15"/>
  <c r="B1881" i="15"/>
  <c r="A1881" i="15"/>
  <c r="F1880" i="15"/>
  <c r="E1880" i="15"/>
  <c r="D1880" i="15"/>
  <c r="C1880" i="15"/>
  <c r="B1880" i="15"/>
  <c r="A1880" i="15"/>
  <c r="F1879" i="15"/>
  <c r="E1879" i="15"/>
  <c r="D1879" i="15"/>
  <c r="C1879" i="15"/>
  <c r="B1879" i="15"/>
  <c r="A1879" i="15"/>
  <c r="F1878" i="15"/>
  <c r="E1878" i="15"/>
  <c r="D1878" i="15"/>
  <c r="C1878" i="15"/>
  <c r="B1878" i="15"/>
  <c r="A1878" i="15"/>
  <c r="F1877" i="15"/>
  <c r="E1877" i="15"/>
  <c r="D1877" i="15"/>
  <c r="C1877" i="15"/>
  <c r="B1877" i="15"/>
  <c r="A1877" i="15"/>
  <c r="F1876" i="15"/>
  <c r="E1876" i="15"/>
  <c r="D1876" i="15"/>
  <c r="C1876" i="15"/>
  <c r="B1876" i="15"/>
  <c r="A1876" i="15"/>
  <c r="F1875" i="15"/>
  <c r="E1875" i="15"/>
  <c r="D1875" i="15"/>
  <c r="C1875" i="15"/>
  <c r="B1875" i="15"/>
  <c r="A1875" i="15"/>
  <c r="F1874" i="15"/>
  <c r="E1874" i="15"/>
  <c r="D1874" i="15"/>
  <c r="C1874" i="15"/>
  <c r="B1874" i="15"/>
  <c r="A1874" i="15"/>
  <c r="F1873" i="15"/>
  <c r="E1873" i="15"/>
  <c r="D1873" i="15"/>
  <c r="C1873" i="15"/>
  <c r="B1873" i="15"/>
  <c r="A1873" i="15"/>
  <c r="F1872" i="15"/>
  <c r="E1872" i="15"/>
  <c r="D1872" i="15"/>
  <c r="C1872" i="15"/>
  <c r="B1872" i="15"/>
  <c r="A1872" i="15"/>
  <c r="F1871" i="15"/>
  <c r="E1871" i="15"/>
  <c r="D1871" i="15"/>
  <c r="C1871" i="15"/>
  <c r="B1871" i="15"/>
  <c r="A1871" i="15"/>
  <c r="F1870" i="15"/>
  <c r="E1870" i="15"/>
  <c r="D1870" i="15"/>
  <c r="C1870" i="15"/>
  <c r="B1870" i="15"/>
  <c r="A1870" i="15"/>
  <c r="F1869" i="15"/>
  <c r="E1869" i="15"/>
  <c r="D1869" i="15"/>
  <c r="C1869" i="15"/>
  <c r="B1869" i="15"/>
  <c r="A1869" i="15"/>
  <c r="F1868" i="15"/>
  <c r="E1868" i="15"/>
  <c r="D1868" i="15"/>
  <c r="C1868" i="15"/>
  <c r="B1868" i="15"/>
  <c r="A1868" i="15"/>
  <c r="F1867" i="15"/>
  <c r="E1867" i="15"/>
  <c r="D1867" i="15"/>
  <c r="C1867" i="15"/>
  <c r="B1867" i="15"/>
  <c r="A1867" i="15"/>
  <c r="F1866" i="15"/>
  <c r="E1866" i="15"/>
  <c r="D1866" i="15"/>
  <c r="C1866" i="15"/>
  <c r="B1866" i="15"/>
  <c r="A1866" i="15"/>
  <c r="F1865" i="15"/>
  <c r="E1865" i="15"/>
  <c r="D1865" i="15"/>
  <c r="C1865" i="15"/>
  <c r="B1865" i="15"/>
  <c r="A1865" i="15"/>
  <c r="F1864" i="15"/>
  <c r="E1864" i="15"/>
  <c r="D1864" i="15"/>
  <c r="C1864" i="15"/>
  <c r="B1864" i="15"/>
  <c r="A1864" i="15"/>
  <c r="F1863" i="15"/>
  <c r="E1863" i="15"/>
  <c r="D1863" i="15"/>
  <c r="C1863" i="15"/>
  <c r="B1863" i="15"/>
  <c r="A1863" i="15"/>
  <c r="F1862" i="15"/>
  <c r="E1862" i="15"/>
  <c r="D1862" i="15"/>
  <c r="C1862" i="15"/>
  <c r="B1862" i="15"/>
  <c r="A1862" i="15"/>
  <c r="F1861" i="15"/>
  <c r="E1861" i="15"/>
  <c r="D1861" i="15"/>
  <c r="C1861" i="15"/>
  <c r="B1861" i="15"/>
  <c r="A1861" i="15"/>
  <c r="F1860" i="15"/>
  <c r="E1860" i="15"/>
  <c r="D1860" i="15"/>
  <c r="C1860" i="15"/>
  <c r="B1860" i="15"/>
  <c r="A1860" i="15"/>
  <c r="F1859" i="15"/>
  <c r="E1859" i="15"/>
  <c r="D1859" i="15"/>
  <c r="C1859" i="15"/>
  <c r="B1859" i="15"/>
  <c r="A1859" i="15"/>
  <c r="F1858" i="15"/>
  <c r="E1858" i="15"/>
  <c r="D1858" i="15"/>
  <c r="C1858" i="15"/>
  <c r="B1858" i="15"/>
  <c r="A1858" i="15"/>
  <c r="F1857" i="15"/>
  <c r="E1857" i="15"/>
  <c r="D1857" i="15"/>
  <c r="C1857" i="15"/>
  <c r="B1857" i="15"/>
  <c r="A1857" i="15"/>
  <c r="F1856" i="15"/>
  <c r="E1856" i="15"/>
  <c r="D1856" i="15"/>
  <c r="C1856" i="15"/>
  <c r="B1856" i="15"/>
  <c r="A1856" i="15"/>
  <c r="F1855" i="15"/>
  <c r="E1855" i="15"/>
  <c r="D1855" i="15"/>
  <c r="C1855" i="15"/>
  <c r="B1855" i="15"/>
  <c r="A1855" i="15"/>
  <c r="F1854" i="15"/>
  <c r="E1854" i="15"/>
  <c r="D1854" i="15"/>
  <c r="C1854" i="15"/>
  <c r="B1854" i="15"/>
  <c r="A1854" i="15"/>
  <c r="F1853" i="15"/>
  <c r="E1853" i="15"/>
  <c r="D1853" i="15"/>
  <c r="C1853" i="15"/>
  <c r="B1853" i="15"/>
  <c r="A1853" i="15"/>
  <c r="F1852" i="15"/>
  <c r="E1852" i="15"/>
  <c r="D1852" i="15"/>
  <c r="C1852" i="15"/>
  <c r="B1852" i="15"/>
  <c r="A1852" i="15"/>
  <c r="F1851" i="15"/>
  <c r="E1851" i="15"/>
  <c r="D1851" i="15"/>
  <c r="C1851" i="15"/>
  <c r="B1851" i="15"/>
  <c r="A1851" i="15"/>
  <c r="F1850" i="15"/>
  <c r="E1850" i="15"/>
  <c r="D1850" i="15"/>
  <c r="C1850" i="15"/>
  <c r="B1850" i="15"/>
  <c r="A1850" i="15"/>
  <c r="F1849" i="15"/>
  <c r="E1849" i="15"/>
  <c r="D1849" i="15"/>
  <c r="C1849" i="15"/>
  <c r="B1849" i="15"/>
  <c r="A1849" i="15"/>
  <c r="F1848" i="15"/>
  <c r="E1848" i="15"/>
  <c r="D1848" i="15"/>
  <c r="C1848" i="15"/>
  <c r="B1848" i="15"/>
  <c r="A1848" i="15"/>
  <c r="F1847" i="15"/>
  <c r="E1847" i="15"/>
  <c r="D1847" i="15"/>
  <c r="C1847" i="15"/>
  <c r="B1847" i="15"/>
  <c r="A1847" i="15"/>
  <c r="F1846" i="15"/>
  <c r="E1846" i="15"/>
  <c r="D1846" i="15"/>
  <c r="C1846" i="15"/>
  <c r="B1846" i="15"/>
  <c r="A1846" i="15"/>
  <c r="F1845" i="15"/>
  <c r="E1845" i="15"/>
  <c r="D1845" i="15"/>
  <c r="C1845" i="15"/>
  <c r="B1845" i="15"/>
  <c r="A1845" i="15"/>
  <c r="F1844" i="15"/>
  <c r="E1844" i="15"/>
  <c r="D1844" i="15"/>
  <c r="C1844" i="15"/>
  <c r="B1844" i="15"/>
  <c r="A1844" i="15"/>
  <c r="F1843" i="15"/>
  <c r="E1843" i="15"/>
  <c r="D1843" i="15"/>
  <c r="C1843" i="15"/>
  <c r="B1843" i="15"/>
  <c r="A1843" i="15"/>
  <c r="F1842" i="15"/>
  <c r="E1842" i="15"/>
  <c r="D1842" i="15"/>
  <c r="C1842" i="15"/>
  <c r="B1842" i="15"/>
  <c r="A1842" i="15"/>
  <c r="F1841" i="15"/>
  <c r="E1841" i="15"/>
  <c r="D1841" i="15"/>
  <c r="C1841" i="15"/>
  <c r="B1841" i="15"/>
  <c r="A1841" i="15"/>
  <c r="F1840" i="15"/>
  <c r="E1840" i="15"/>
  <c r="D1840" i="15"/>
  <c r="C1840" i="15"/>
  <c r="B1840" i="15"/>
  <c r="A1840" i="15"/>
  <c r="F1839" i="15"/>
  <c r="E1839" i="15"/>
  <c r="D1839" i="15"/>
  <c r="C1839" i="15"/>
  <c r="B1839" i="15"/>
  <c r="A1839" i="15"/>
  <c r="F1838" i="15"/>
  <c r="E1838" i="15"/>
  <c r="D1838" i="15"/>
  <c r="C1838" i="15"/>
  <c r="B1838" i="15"/>
  <c r="A1838" i="15"/>
  <c r="F1837" i="15"/>
  <c r="E1837" i="15"/>
  <c r="D1837" i="15"/>
  <c r="C1837" i="15"/>
  <c r="B1837" i="15"/>
  <c r="A1837" i="15"/>
  <c r="F1836" i="15"/>
  <c r="E1836" i="15"/>
  <c r="D1836" i="15"/>
  <c r="C1836" i="15"/>
  <c r="B1836" i="15"/>
  <c r="A1836" i="15"/>
  <c r="F1835" i="15"/>
  <c r="E1835" i="15"/>
  <c r="D1835" i="15"/>
  <c r="C1835" i="15"/>
  <c r="B1835" i="15"/>
  <c r="A1835" i="15"/>
  <c r="F1834" i="15"/>
  <c r="E1834" i="15"/>
  <c r="D1834" i="15"/>
  <c r="C1834" i="15"/>
  <c r="B1834" i="15"/>
  <c r="A1834" i="15"/>
  <c r="F1833" i="15"/>
  <c r="E1833" i="15"/>
  <c r="D1833" i="15"/>
  <c r="C1833" i="15"/>
  <c r="B1833" i="15"/>
  <c r="A1833" i="15"/>
  <c r="F1832" i="15"/>
  <c r="E1832" i="15"/>
  <c r="D1832" i="15"/>
  <c r="C1832" i="15"/>
  <c r="B1832" i="15"/>
  <c r="A1832" i="15"/>
  <c r="F1831" i="15"/>
  <c r="E1831" i="15"/>
  <c r="D1831" i="15"/>
  <c r="C1831" i="15"/>
  <c r="B1831" i="15"/>
  <c r="A1831" i="15"/>
  <c r="F1830" i="15"/>
  <c r="E1830" i="15"/>
  <c r="D1830" i="15"/>
  <c r="C1830" i="15"/>
  <c r="B1830" i="15"/>
  <c r="A1830" i="15"/>
  <c r="F1829" i="15"/>
  <c r="E1829" i="15"/>
  <c r="D1829" i="15"/>
  <c r="C1829" i="15"/>
  <c r="B1829" i="15"/>
  <c r="A1829" i="15"/>
  <c r="F1828" i="15"/>
  <c r="E1828" i="15"/>
  <c r="D1828" i="15"/>
  <c r="C1828" i="15"/>
  <c r="B1828" i="15"/>
  <c r="A1828" i="15"/>
  <c r="F1827" i="15"/>
  <c r="E1827" i="15"/>
  <c r="D1827" i="15"/>
  <c r="C1827" i="15"/>
  <c r="B1827" i="15"/>
  <c r="A1827" i="15"/>
  <c r="F1826" i="15"/>
  <c r="E1826" i="15"/>
  <c r="D1826" i="15"/>
  <c r="C1826" i="15"/>
  <c r="B1826" i="15"/>
  <c r="A1826" i="15"/>
  <c r="F1825" i="15"/>
  <c r="E1825" i="15"/>
  <c r="D1825" i="15"/>
  <c r="C1825" i="15"/>
  <c r="B1825" i="15"/>
  <c r="A1825" i="15"/>
  <c r="F1824" i="15"/>
  <c r="E1824" i="15"/>
  <c r="D1824" i="15"/>
  <c r="C1824" i="15"/>
  <c r="B1824" i="15"/>
  <c r="A1824" i="15"/>
  <c r="F1823" i="15"/>
  <c r="E1823" i="15"/>
  <c r="D1823" i="15"/>
  <c r="C1823" i="15"/>
  <c r="B1823" i="15"/>
  <c r="A1823" i="15"/>
  <c r="F1822" i="15"/>
  <c r="E1822" i="15"/>
  <c r="D1822" i="15"/>
  <c r="C1822" i="15"/>
  <c r="B1822" i="15"/>
  <c r="A1822" i="15"/>
  <c r="F1821" i="15"/>
  <c r="E1821" i="15"/>
  <c r="D1821" i="15"/>
  <c r="C1821" i="15"/>
  <c r="B1821" i="15"/>
  <c r="A1821" i="15"/>
  <c r="F1820" i="15"/>
  <c r="E1820" i="15"/>
  <c r="D1820" i="15"/>
  <c r="C1820" i="15"/>
  <c r="B1820" i="15"/>
  <c r="A1820" i="15"/>
  <c r="F1819" i="15"/>
  <c r="E1819" i="15"/>
  <c r="D1819" i="15"/>
  <c r="C1819" i="15"/>
  <c r="B1819" i="15"/>
  <c r="A1819" i="15"/>
  <c r="F1818" i="15"/>
  <c r="E1818" i="15"/>
  <c r="D1818" i="15"/>
  <c r="C1818" i="15"/>
  <c r="B1818" i="15"/>
  <c r="A1818" i="15"/>
  <c r="F1817" i="15"/>
  <c r="E1817" i="15"/>
  <c r="D1817" i="15"/>
  <c r="C1817" i="15"/>
  <c r="B1817" i="15"/>
  <c r="A1817" i="15"/>
  <c r="F1816" i="15"/>
  <c r="E1816" i="15"/>
  <c r="D1816" i="15"/>
  <c r="C1816" i="15"/>
  <c r="B1816" i="15"/>
  <c r="A1816" i="15"/>
  <c r="F1815" i="15"/>
  <c r="E1815" i="15"/>
  <c r="D1815" i="15"/>
  <c r="C1815" i="15"/>
  <c r="B1815" i="15"/>
  <c r="A1815" i="15"/>
  <c r="F1814" i="15"/>
  <c r="E1814" i="15"/>
  <c r="D1814" i="15"/>
  <c r="C1814" i="15"/>
  <c r="B1814" i="15"/>
  <c r="A1814" i="15"/>
  <c r="F1813" i="15"/>
  <c r="E1813" i="15"/>
  <c r="D1813" i="15"/>
  <c r="C1813" i="15"/>
  <c r="B1813" i="15"/>
  <c r="A1813" i="15"/>
  <c r="F1812" i="15"/>
  <c r="E1812" i="15"/>
  <c r="D1812" i="15"/>
  <c r="C1812" i="15"/>
  <c r="B1812" i="15"/>
  <c r="A1812" i="15"/>
  <c r="F1811" i="15"/>
  <c r="E1811" i="15"/>
  <c r="D1811" i="15"/>
  <c r="C1811" i="15"/>
  <c r="B1811" i="15"/>
  <c r="A1811" i="15"/>
  <c r="F1810" i="15"/>
  <c r="E1810" i="15"/>
  <c r="D1810" i="15"/>
  <c r="C1810" i="15"/>
  <c r="B1810" i="15"/>
  <c r="A1810" i="15"/>
  <c r="F1809" i="15"/>
  <c r="E1809" i="15"/>
  <c r="D1809" i="15"/>
  <c r="C1809" i="15"/>
  <c r="B1809" i="15"/>
  <c r="A1809" i="15"/>
  <c r="F1808" i="15"/>
  <c r="E1808" i="15"/>
  <c r="D1808" i="15"/>
  <c r="C1808" i="15"/>
  <c r="B1808" i="15"/>
  <c r="A1808" i="15"/>
  <c r="F1807" i="15"/>
  <c r="E1807" i="15"/>
  <c r="D1807" i="15"/>
  <c r="C1807" i="15"/>
  <c r="B1807" i="15"/>
  <c r="A1807" i="15"/>
  <c r="F1806" i="15"/>
  <c r="E1806" i="15"/>
  <c r="D1806" i="15"/>
  <c r="C1806" i="15"/>
  <c r="B1806" i="15"/>
  <c r="A1806" i="15"/>
  <c r="F1805" i="15"/>
  <c r="E1805" i="15"/>
  <c r="D1805" i="15"/>
  <c r="C1805" i="15"/>
  <c r="B1805" i="15"/>
  <c r="A1805" i="15"/>
  <c r="F1804" i="15"/>
  <c r="E1804" i="15"/>
  <c r="D1804" i="15"/>
  <c r="C1804" i="15"/>
  <c r="B1804" i="15"/>
  <c r="A1804" i="15"/>
  <c r="F1803" i="15"/>
  <c r="E1803" i="15"/>
  <c r="D1803" i="15"/>
  <c r="C1803" i="15"/>
  <c r="B1803" i="15"/>
  <c r="A1803" i="15"/>
  <c r="F1802" i="15"/>
  <c r="E1802" i="15"/>
  <c r="D1802" i="15"/>
  <c r="C1802" i="15"/>
  <c r="B1802" i="15"/>
  <c r="A1802" i="15"/>
  <c r="F1801" i="15"/>
  <c r="E1801" i="15"/>
  <c r="D1801" i="15"/>
  <c r="C1801" i="15"/>
  <c r="B1801" i="15"/>
  <c r="A1801" i="15"/>
  <c r="F1800" i="15"/>
  <c r="E1800" i="15"/>
  <c r="D1800" i="15"/>
  <c r="C1800" i="15"/>
  <c r="B1800" i="15"/>
  <c r="A1800" i="15"/>
  <c r="F1799" i="15"/>
  <c r="E1799" i="15"/>
  <c r="D1799" i="15"/>
  <c r="C1799" i="15"/>
  <c r="B1799" i="15"/>
  <c r="A1799" i="15"/>
  <c r="F1798" i="15"/>
  <c r="E1798" i="15"/>
  <c r="D1798" i="15"/>
  <c r="C1798" i="15"/>
  <c r="B1798" i="15"/>
  <c r="A1798" i="15"/>
  <c r="F1797" i="15"/>
  <c r="E1797" i="15"/>
  <c r="D1797" i="15"/>
  <c r="C1797" i="15"/>
  <c r="B1797" i="15"/>
  <c r="A1797" i="15"/>
  <c r="F1796" i="15"/>
  <c r="E1796" i="15"/>
  <c r="D1796" i="15"/>
  <c r="C1796" i="15"/>
  <c r="B1796" i="15"/>
  <c r="A1796" i="15"/>
  <c r="F1795" i="15"/>
  <c r="E1795" i="15"/>
  <c r="D1795" i="15"/>
  <c r="C1795" i="15"/>
  <c r="B1795" i="15"/>
  <c r="A1795" i="15"/>
  <c r="F1794" i="15"/>
  <c r="E1794" i="15"/>
  <c r="D1794" i="15"/>
  <c r="C1794" i="15"/>
  <c r="B1794" i="15"/>
  <c r="A1794" i="15"/>
  <c r="F1793" i="15"/>
  <c r="E1793" i="15"/>
  <c r="D1793" i="15"/>
  <c r="C1793" i="15"/>
  <c r="B1793" i="15"/>
  <c r="A1793" i="15"/>
  <c r="F1792" i="15"/>
  <c r="E1792" i="15"/>
  <c r="D1792" i="15"/>
  <c r="C1792" i="15"/>
  <c r="B1792" i="15"/>
  <c r="A1792" i="15"/>
  <c r="F1791" i="15"/>
  <c r="E1791" i="15"/>
  <c r="D1791" i="15"/>
  <c r="C1791" i="15"/>
  <c r="B1791" i="15"/>
  <c r="A1791" i="15"/>
  <c r="F1790" i="15"/>
  <c r="E1790" i="15"/>
  <c r="D1790" i="15"/>
  <c r="C1790" i="15"/>
  <c r="B1790" i="15"/>
  <c r="A1790" i="15"/>
  <c r="F1789" i="15"/>
  <c r="E1789" i="15"/>
  <c r="D1789" i="15"/>
  <c r="C1789" i="15"/>
  <c r="B1789" i="15"/>
  <c r="A1789" i="15"/>
  <c r="F1788" i="15"/>
  <c r="E1788" i="15"/>
  <c r="D1788" i="15"/>
  <c r="C1788" i="15"/>
  <c r="B1788" i="15"/>
  <c r="A1788" i="15"/>
  <c r="F1787" i="15"/>
  <c r="E1787" i="15"/>
  <c r="D1787" i="15"/>
  <c r="C1787" i="15"/>
  <c r="B1787" i="15"/>
  <c r="A1787" i="15"/>
  <c r="F1786" i="15"/>
  <c r="E1786" i="15"/>
  <c r="D1786" i="15"/>
  <c r="C1786" i="15"/>
  <c r="B1786" i="15"/>
  <c r="A1786" i="15"/>
  <c r="F1785" i="15"/>
  <c r="E1785" i="15"/>
  <c r="D1785" i="15"/>
  <c r="C1785" i="15"/>
  <c r="B1785" i="15"/>
  <c r="A1785" i="15"/>
  <c r="F1784" i="15"/>
  <c r="E1784" i="15"/>
  <c r="D1784" i="15"/>
  <c r="C1784" i="15"/>
  <c r="B1784" i="15"/>
  <c r="A1784" i="15"/>
  <c r="F1783" i="15"/>
  <c r="E1783" i="15"/>
  <c r="D1783" i="15"/>
  <c r="C1783" i="15"/>
  <c r="B1783" i="15"/>
  <c r="A1783" i="15"/>
  <c r="F1782" i="15"/>
  <c r="E1782" i="15"/>
  <c r="D1782" i="15"/>
  <c r="C1782" i="15"/>
  <c r="B1782" i="15"/>
  <c r="A1782" i="15"/>
  <c r="F1781" i="15"/>
  <c r="E1781" i="15"/>
  <c r="D1781" i="15"/>
  <c r="C1781" i="15"/>
  <c r="B1781" i="15"/>
  <c r="A1781" i="15"/>
  <c r="F1780" i="15"/>
  <c r="E1780" i="15"/>
  <c r="D1780" i="15"/>
  <c r="C1780" i="15"/>
  <c r="B1780" i="15"/>
  <c r="A1780" i="15"/>
  <c r="F1779" i="15"/>
  <c r="E1779" i="15"/>
  <c r="D1779" i="15"/>
  <c r="C1779" i="15"/>
  <c r="B1779" i="15"/>
  <c r="A1779" i="15"/>
  <c r="F1778" i="15"/>
  <c r="E1778" i="15"/>
  <c r="D1778" i="15"/>
  <c r="C1778" i="15"/>
  <c r="B1778" i="15"/>
  <c r="A1778" i="15"/>
  <c r="F1777" i="15"/>
  <c r="E1777" i="15"/>
  <c r="D1777" i="15"/>
  <c r="C1777" i="15"/>
  <c r="B1777" i="15"/>
  <c r="A1777" i="15"/>
  <c r="F1776" i="15"/>
  <c r="E1776" i="15"/>
  <c r="D1776" i="15"/>
  <c r="C1776" i="15"/>
  <c r="B1776" i="15"/>
  <c r="A1776" i="15"/>
  <c r="F1775" i="15"/>
  <c r="E1775" i="15"/>
  <c r="D1775" i="15"/>
  <c r="C1775" i="15"/>
  <c r="B1775" i="15"/>
  <c r="A1775" i="15"/>
  <c r="F1774" i="15"/>
  <c r="E1774" i="15"/>
  <c r="D1774" i="15"/>
  <c r="C1774" i="15"/>
  <c r="B1774" i="15"/>
  <c r="A1774" i="15"/>
  <c r="F1773" i="15"/>
  <c r="E1773" i="15"/>
  <c r="D1773" i="15"/>
  <c r="C1773" i="15"/>
  <c r="B1773" i="15"/>
  <c r="A1773" i="15"/>
  <c r="F1772" i="15"/>
  <c r="E1772" i="15"/>
  <c r="D1772" i="15"/>
  <c r="C1772" i="15"/>
  <c r="B1772" i="15"/>
  <c r="A1772" i="15"/>
  <c r="F1771" i="15"/>
  <c r="E1771" i="15"/>
  <c r="D1771" i="15"/>
  <c r="C1771" i="15"/>
  <c r="B1771" i="15"/>
  <c r="A1771" i="15"/>
  <c r="F1770" i="15"/>
  <c r="E1770" i="15"/>
  <c r="D1770" i="15"/>
  <c r="C1770" i="15"/>
  <c r="B1770" i="15"/>
  <c r="A1770" i="15"/>
  <c r="F1769" i="15"/>
  <c r="E1769" i="15"/>
  <c r="D1769" i="15"/>
  <c r="C1769" i="15"/>
  <c r="B1769" i="15"/>
  <c r="A1769" i="15"/>
  <c r="F1768" i="15"/>
  <c r="E1768" i="15"/>
  <c r="D1768" i="15"/>
  <c r="C1768" i="15"/>
  <c r="B1768" i="15"/>
  <c r="A1768" i="15"/>
  <c r="F1767" i="15"/>
  <c r="E1767" i="15"/>
  <c r="D1767" i="15"/>
  <c r="C1767" i="15"/>
  <c r="B1767" i="15"/>
  <c r="A1767" i="15"/>
  <c r="F1766" i="15"/>
  <c r="E1766" i="15"/>
  <c r="D1766" i="15"/>
  <c r="C1766" i="15"/>
  <c r="B1766" i="15"/>
  <c r="A1766" i="15"/>
  <c r="F1765" i="15"/>
  <c r="E1765" i="15"/>
  <c r="D1765" i="15"/>
  <c r="C1765" i="15"/>
  <c r="B1765" i="15"/>
  <c r="A1765" i="15"/>
  <c r="F1764" i="15"/>
  <c r="E1764" i="15"/>
  <c r="D1764" i="15"/>
  <c r="C1764" i="15"/>
  <c r="B1764" i="15"/>
  <c r="A1764" i="15"/>
  <c r="F1763" i="15"/>
  <c r="E1763" i="15"/>
  <c r="D1763" i="15"/>
  <c r="C1763" i="15"/>
  <c r="B1763" i="15"/>
  <c r="A1763" i="15"/>
  <c r="F1762" i="15"/>
  <c r="E1762" i="15"/>
  <c r="D1762" i="15"/>
  <c r="C1762" i="15"/>
  <c r="B1762" i="15"/>
  <c r="A1762" i="15"/>
  <c r="F1761" i="15"/>
  <c r="E1761" i="15"/>
  <c r="D1761" i="15"/>
  <c r="C1761" i="15"/>
  <c r="B1761" i="15"/>
  <c r="A1761" i="15"/>
  <c r="F1760" i="15"/>
  <c r="E1760" i="15"/>
  <c r="D1760" i="15"/>
  <c r="C1760" i="15"/>
  <c r="B1760" i="15"/>
  <c r="A1760" i="15"/>
  <c r="F1759" i="15"/>
  <c r="E1759" i="15"/>
  <c r="D1759" i="15"/>
  <c r="C1759" i="15"/>
  <c r="B1759" i="15"/>
  <c r="A1759" i="15"/>
  <c r="F1758" i="15"/>
  <c r="E1758" i="15"/>
  <c r="D1758" i="15"/>
  <c r="C1758" i="15"/>
  <c r="B1758" i="15"/>
  <c r="A1758" i="15"/>
  <c r="F1757" i="15"/>
  <c r="E1757" i="15"/>
  <c r="D1757" i="15"/>
  <c r="C1757" i="15"/>
  <c r="B1757" i="15"/>
  <c r="A1757" i="15"/>
  <c r="F1756" i="15"/>
  <c r="E1756" i="15"/>
  <c r="D1756" i="15"/>
  <c r="C1756" i="15"/>
  <c r="B1756" i="15"/>
  <c r="A1756" i="15"/>
  <c r="F1755" i="15"/>
  <c r="E1755" i="15"/>
  <c r="D1755" i="15"/>
  <c r="C1755" i="15"/>
  <c r="B1755" i="15"/>
  <c r="A1755" i="15"/>
  <c r="F1754" i="15"/>
  <c r="E1754" i="15"/>
  <c r="D1754" i="15"/>
  <c r="C1754" i="15"/>
  <c r="B1754" i="15"/>
  <c r="A1754" i="15"/>
  <c r="F1753" i="15"/>
  <c r="E1753" i="15"/>
  <c r="D1753" i="15"/>
  <c r="C1753" i="15"/>
  <c r="B1753" i="15"/>
  <c r="A1753" i="15"/>
  <c r="F1752" i="15"/>
  <c r="E1752" i="15"/>
  <c r="D1752" i="15"/>
  <c r="C1752" i="15"/>
  <c r="B1752" i="15"/>
  <c r="A1752" i="15"/>
  <c r="F1751" i="15"/>
  <c r="E1751" i="15"/>
  <c r="D1751" i="15"/>
  <c r="C1751" i="15"/>
  <c r="B1751" i="15"/>
  <c r="A1751" i="15"/>
  <c r="F1750" i="15"/>
  <c r="E1750" i="15"/>
  <c r="D1750" i="15"/>
  <c r="C1750" i="15"/>
  <c r="B1750" i="15"/>
  <c r="A1750" i="15"/>
  <c r="F1749" i="15"/>
  <c r="E1749" i="15"/>
  <c r="D1749" i="15"/>
  <c r="C1749" i="15"/>
  <c r="B1749" i="15"/>
  <c r="A1749" i="15"/>
  <c r="F1748" i="15"/>
  <c r="E1748" i="15"/>
  <c r="D1748" i="15"/>
  <c r="C1748" i="15"/>
  <c r="B1748" i="15"/>
  <c r="A1748" i="15"/>
  <c r="F1747" i="15"/>
  <c r="E1747" i="15"/>
  <c r="D1747" i="15"/>
  <c r="C1747" i="15"/>
  <c r="B1747" i="15"/>
  <c r="A1747" i="15"/>
  <c r="F1746" i="15"/>
  <c r="E1746" i="15"/>
  <c r="D1746" i="15"/>
  <c r="C1746" i="15"/>
  <c r="B1746" i="15"/>
  <c r="A1746" i="15"/>
  <c r="F1745" i="15"/>
  <c r="E1745" i="15"/>
  <c r="D1745" i="15"/>
  <c r="C1745" i="15"/>
  <c r="B1745" i="15"/>
  <c r="A1745" i="15"/>
  <c r="F1744" i="15"/>
  <c r="E1744" i="15"/>
  <c r="D1744" i="15"/>
  <c r="C1744" i="15"/>
  <c r="B1744" i="15"/>
  <c r="A1744" i="15"/>
  <c r="F1743" i="15"/>
  <c r="E1743" i="15"/>
  <c r="D1743" i="15"/>
  <c r="C1743" i="15"/>
  <c r="B1743" i="15"/>
  <c r="A1743" i="15"/>
  <c r="F1742" i="15"/>
  <c r="E1742" i="15"/>
  <c r="D1742" i="15"/>
  <c r="C1742" i="15"/>
  <c r="B1742" i="15"/>
  <c r="A1742" i="15"/>
  <c r="F1741" i="15"/>
  <c r="E1741" i="15"/>
  <c r="D1741" i="15"/>
  <c r="C1741" i="15"/>
  <c r="B1741" i="15"/>
  <c r="A1741" i="15"/>
  <c r="F1740" i="15"/>
  <c r="E1740" i="15"/>
  <c r="D1740" i="15"/>
  <c r="C1740" i="15"/>
  <c r="B1740" i="15"/>
  <c r="A1740" i="15"/>
  <c r="F1739" i="15"/>
  <c r="E1739" i="15"/>
  <c r="D1739" i="15"/>
  <c r="C1739" i="15"/>
  <c r="B1739" i="15"/>
  <c r="A1739" i="15"/>
  <c r="F1738" i="15"/>
  <c r="E1738" i="15"/>
  <c r="D1738" i="15"/>
  <c r="C1738" i="15"/>
  <c r="B1738" i="15"/>
  <c r="A1738" i="15"/>
  <c r="F1737" i="15"/>
  <c r="E1737" i="15"/>
  <c r="D1737" i="15"/>
  <c r="C1737" i="15"/>
  <c r="B1737" i="15"/>
  <c r="A1737" i="15"/>
  <c r="F1736" i="15"/>
  <c r="E1736" i="15"/>
  <c r="D1736" i="15"/>
  <c r="C1736" i="15"/>
  <c r="B1736" i="15"/>
  <c r="A1736" i="15"/>
  <c r="F1735" i="15"/>
  <c r="E1735" i="15"/>
  <c r="D1735" i="15"/>
  <c r="C1735" i="15"/>
  <c r="B1735" i="15"/>
  <c r="A1735" i="15"/>
  <c r="F1734" i="15"/>
  <c r="E1734" i="15"/>
  <c r="D1734" i="15"/>
  <c r="C1734" i="15"/>
  <c r="B1734" i="15"/>
  <c r="A1734" i="15"/>
  <c r="F1733" i="15"/>
  <c r="E1733" i="15"/>
  <c r="D1733" i="15"/>
  <c r="C1733" i="15"/>
  <c r="B1733" i="15"/>
  <c r="A1733" i="15"/>
  <c r="F1732" i="15"/>
  <c r="E1732" i="15"/>
  <c r="D1732" i="15"/>
  <c r="C1732" i="15"/>
  <c r="B1732" i="15"/>
  <c r="A1732" i="15"/>
  <c r="F1731" i="15"/>
  <c r="E1731" i="15"/>
  <c r="D1731" i="15"/>
  <c r="C1731" i="15"/>
  <c r="B1731" i="15"/>
  <c r="A1731" i="15"/>
  <c r="F1730" i="15"/>
  <c r="E1730" i="15"/>
  <c r="D1730" i="15"/>
  <c r="C1730" i="15"/>
  <c r="B1730" i="15"/>
  <c r="A1730" i="15"/>
  <c r="F1729" i="15"/>
  <c r="E1729" i="15"/>
  <c r="D1729" i="15"/>
  <c r="C1729" i="15"/>
  <c r="B1729" i="15"/>
  <c r="A1729" i="15"/>
  <c r="F1728" i="15"/>
  <c r="E1728" i="15"/>
  <c r="D1728" i="15"/>
  <c r="C1728" i="15"/>
  <c r="B1728" i="15"/>
  <c r="A1728" i="15"/>
  <c r="F1727" i="15"/>
  <c r="E1727" i="15"/>
  <c r="D1727" i="15"/>
  <c r="C1727" i="15"/>
  <c r="B1727" i="15"/>
  <c r="A1727" i="15"/>
  <c r="F1726" i="15"/>
  <c r="E1726" i="15"/>
  <c r="D1726" i="15"/>
  <c r="C1726" i="15"/>
  <c r="B1726" i="15"/>
  <c r="A1726" i="15"/>
  <c r="F1725" i="15"/>
  <c r="E1725" i="15"/>
  <c r="D1725" i="15"/>
  <c r="C1725" i="15"/>
  <c r="B1725" i="15"/>
  <c r="A1725" i="15"/>
  <c r="F1724" i="15"/>
  <c r="E1724" i="15"/>
  <c r="D1724" i="15"/>
  <c r="C1724" i="15"/>
  <c r="B1724" i="15"/>
  <c r="A1724" i="15"/>
  <c r="F1723" i="15"/>
  <c r="E1723" i="15"/>
  <c r="D1723" i="15"/>
  <c r="C1723" i="15"/>
  <c r="B1723" i="15"/>
  <c r="A1723" i="15"/>
  <c r="F1722" i="15"/>
  <c r="E1722" i="15"/>
  <c r="D1722" i="15"/>
  <c r="C1722" i="15"/>
  <c r="B1722" i="15"/>
  <c r="A1722" i="15"/>
  <c r="F1721" i="15"/>
  <c r="E1721" i="15"/>
  <c r="D1721" i="15"/>
  <c r="C1721" i="15"/>
  <c r="B1721" i="15"/>
  <c r="A1721" i="15"/>
  <c r="F1720" i="15"/>
  <c r="E1720" i="15"/>
  <c r="D1720" i="15"/>
  <c r="C1720" i="15"/>
  <c r="B1720" i="15"/>
  <c r="A1720" i="15"/>
  <c r="F1719" i="15"/>
  <c r="E1719" i="15"/>
  <c r="D1719" i="15"/>
  <c r="C1719" i="15"/>
  <c r="B1719" i="15"/>
  <c r="A1719" i="15"/>
  <c r="F1718" i="15"/>
  <c r="E1718" i="15"/>
  <c r="D1718" i="15"/>
  <c r="C1718" i="15"/>
  <c r="B1718" i="15"/>
  <c r="A1718" i="15"/>
  <c r="F1717" i="15"/>
  <c r="E1717" i="15"/>
  <c r="D1717" i="15"/>
  <c r="C1717" i="15"/>
  <c r="B1717" i="15"/>
  <c r="A1717" i="15"/>
  <c r="F1716" i="15"/>
  <c r="E1716" i="15"/>
  <c r="D1716" i="15"/>
  <c r="C1716" i="15"/>
  <c r="B1716" i="15"/>
  <c r="A1716" i="15"/>
  <c r="F1715" i="15"/>
  <c r="E1715" i="15"/>
  <c r="D1715" i="15"/>
  <c r="C1715" i="15"/>
  <c r="B1715" i="15"/>
  <c r="A1715" i="15"/>
  <c r="F1714" i="15"/>
  <c r="E1714" i="15"/>
  <c r="D1714" i="15"/>
  <c r="C1714" i="15"/>
  <c r="B1714" i="15"/>
  <c r="A1714" i="15"/>
  <c r="F1713" i="15"/>
  <c r="E1713" i="15"/>
  <c r="D1713" i="15"/>
  <c r="C1713" i="15"/>
  <c r="B1713" i="15"/>
  <c r="A1713" i="15"/>
  <c r="F1712" i="15"/>
  <c r="E1712" i="15"/>
  <c r="D1712" i="15"/>
  <c r="C1712" i="15"/>
  <c r="B1712" i="15"/>
  <c r="A1712" i="15"/>
  <c r="F1711" i="15"/>
  <c r="E1711" i="15"/>
  <c r="D1711" i="15"/>
  <c r="C1711" i="15"/>
  <c r="B1711" i="15"/>
  <c r="A1711" i="15"/>
  <c r="F1710" i="15"/>
  <c r="E1710" i="15"/>
  <c r="D1710" i="15"/>
  <c r="C1710" i="15"/>
  <c r="B1710" i="15"/>
  <c r="A1710" i="15"/>
  <c r="F1709" i="15"/>
  <c r="E1709" i="15"/>
  <c r="D1709" i="15"/>
  <c r="C1709" i="15"/>
  <c r="B1709" i="15"/>
  <c r="A1709" i="15"/>
  <c r="F1708" i="15"/>
  <c r="E1708" i="15"/>
  <c r="D1708" i="15"/>
  <c r="C1708" i="15"/>
  <c r="B1708" i="15"/>
  <c r="A1708" i="15"/>
  <c r="F1707" i="15"/>
  <c r="E1707" i="15"/>
  <c r="D1707" i="15"/>
  <c r="C1707" i="15"/>
  <c r="B1707" i="15"/>
  <c r="A1707" i="15"/>
  <c r="F1706" i="15"/>
  <c r="E1706" i="15"/>
  <c r="D1706" i="15"/>
  <c r="C1706" i="15"/>
  <c r="B1706" i="15"/>
  <c r="A1706" i="15"/>
  <c r="F1705" i="15"/>
  <c r="E1705" i="15"/>
  <c r="D1705" i="15"/>
  <c r="C1705" i="15"/>
  <c r="B1705" i="15"/>
  <c r="A1705" i="15"/>
  <c r="F1704" i="15"/>
  <c r="E1704" i="15"/>
  <c r="D1704" i="15"/>
  <c r="C1704" i="15"/>
  <c r="B1704" i="15"/>
  <c r="A1704" i="15"/>
  <c r="F1703" i="15"/>
  <c r="E1703" i="15"/>
  <c r="D1703" i="15"/>
  <c r="C1703" i="15"/>
  <c r="B1703" i="15"/>
  <c r="A1703" i="15"/>
  <c r="F1702" i="15"/>
  <c r="E1702" i="15"/>
  <c r="D1702" i="15"/>
  <c r="C1702" i="15"/>
  <c r="B1702" i="15"/>
  <c r="A1702" i="15"/>
  <c r="F1701" i="15"/>
  <c r="E1701" i="15"/>
  <c r="D1701" i="15"/>
  <c r="C1701" i="15"/>
  <c r="B1701" i="15"/>
  <c r="A1701" i="15"/>
  <c r="F1700" i="15"/>
  <c r="E1700" i="15"/>
  <c r="D1700" i="15"/>
  <c r="C1700" i="15"/>
  <c r="B1700" i="15"/>
  <c r="A1700" i="15"/>
  <c r="F1699" i="15"/>
  <c r="E1699" i="15"/>
  <c r="D1699" i="15"/>
  <c r="C1699" i="15"/>
  <c r="B1699" i="15"/>
  <c r="A1699" i="15"/>
  <c r="F1698" i="15"/>
  <c r="E1698" i="15"/>
  <c r="D1698" i="15"/>
  <c r="C1698" i="15"/>
  <c r="B1698" i="15"/>
  <c r="A1698" i="15"/>
  <c r="F1697" i="15"/>
  <c r="E1697" i="15"/>
  <c r="D1697" i="15"/>
  <c r="C1697" i="15"/>
  <c r="B1697" i="15"/>
  <c r="A1697" i="15"/>
  <c r="F1696" i="15"/>
  <c r="E1696" i="15"/>
  <c r="D1696" i="15"/>
  <c r="C1696" i="15"/>
  <c r="B1696" i="15"/>
  <c r="A1696" i="15"/>
  <c r="F1695" i="15"/>
  <c r="E1695" i="15"/>
  <c r="D1695" i="15"/>
  <c r="C1695" i="15"/>
  <c r="B1695" i="15"/>
  <c r="A1695" i="15"/>
  <c r="F1694" i="15"/>
  <c r="E1694" i="15"/>
  <c r="D1694" i="15"/>
  <c r="C1694" i="15"/>
  <c r="B1694" i="15"/>
  <c r="A1694" i="15"/>
  <c r="F1693" i="15"/>
  <c r="E1693" i="15"/>
  <c r="D1693" i="15"/>
  <c r="C1693" i="15"/>
  <c r="B1693" i="15"/>
  <c r="A1693" i="15"/>
  <c r="F1692" i="15"/>
  <c r="E1692" i="15"/>
  <c r="D1692" i="15"/>
  <c r="C1692" i="15"/>
  <c r="B1692" i="15"/>
  <c r="A1692" i="15"/>
  <c r="F1691" i="15"/>
  <c r="E1691" i="15"/>
  <c r="D1691" i="15"/>
  <c r="C1691" i="15"/>
  <c r="B1691" i="15"/>
  <c r="A1691" i="15"/>
  <c r="F1690" i="15"/>
  <c r="E1690" i="15"/>
  <c r="D1690" i="15"/>
  <c r="C1690" i="15"/>
  <c r="B1690" i="15"/>
  <c r="A1690" i="15"/>
  <c r="F1689" i="15"/>
  <c r="E1689" i="15"/>
  <c r="D1689" i="15"/>
  <c r="C1689" i="15"/>
  <c r="B1689" i="15"/>
  <c r="A1689" i="15"/>
  <c r="F1688" i="15"/>
  <c r="E1688" i="15"/>
  <c r="D1688" i="15"/>
  <c r="C1688" i="15"/>
  <c r="B1688" i="15"/>
  <c r="A1688" i="15"/>
  <c r="F1687" i="15"/>
  <c r="E1687" i="15"/>
  <c r="D1687" i="15"/>
  <c r="C1687" i="15"/>
  <c r="B1687" i="15"/>
  <c r="A1687" i="15"/>
  <c r="F1686" i="15"/>
  <c r="E1686" i="15"/>
  <c r="D1686" i="15"/>
  <c r="C1686" i="15"/>
  <c r="B1686" i="15"/>
  <c r="A1686" i="15"/>
  <c r="F1685" i="15"/>
  <c r="E1685" i="15"/>
  <c r="D1685" i="15"/>
  <c r="C1685" i="15"/>
  <c r="B1685" i="15"/>
  <c r="A1685" i="15"/>
  <c r="F1684" i="15"/>
  <c r="E1684" i="15"/>
  <c r="D1684" i="15"/>
  <c r="C1684" i="15"/>
  <c r="B1684" i="15"/>
  <c r="A1684" i="15"/>
  <c r="F1683" i="15"/>
  <c r="E1683" i="15"/>
  <c r="D1683" i="15"/>
  <c r="C1683" i="15"/>
  <c r="B1683" i="15"/>
  <c r="A1683" i="15"/>
  <c r="F1682" i="15"/>
  <c r="E1682" i="15"/>
  <c r="D1682" i="15"/>
  <c r="C1682" i="15"/>
  <c r="B1682" i="15"/>
  <c r="A1682" i="15"/>
  <c r="F1681" i="15"/>
  <c r="E1681" i="15"/>
  <c r="D1681" i="15"/>
  <c r="C1681" i="15"/>
  <c r="B1681" i="15"/>
  <c r="A1681" i="15"/>
  <c r="F1680" i="15"/>
  <c r="E1680" i="15"/>
  <c r="D1680" i="15"/>
  <c r="C1680" i="15"/>
  <c r="B1680" i="15"/>
  <c r="A1680" i="15"/>
  <c r="F1679" i="15"/>
  <c r="E1679" i="15"/>
  <c r="D1679" i="15"/>
  <c r="C1679" i="15"/>
  <c r="B1679" i="15"/>
  <c r="A1679" i="15"/>
  <c r="F1678" i="15"/>
  <c r="E1678" i="15"/>
  <c r="D1678" i="15"/>
  <c r="C1678" i="15"/>
  <c r="B1678" i="15"/>
  <c r="A1678" i="15"/>
  <c r="F1677" i="15"/>
  <c r="E1677" i="15"/>
  <c r="D1677" i="15"/>
  <c r="C1677" i="15"/>
  <c r="B1677" i="15"/>
  <c r="A1677" i="15"/>
  <c r="F1676" i="15"/>
  <c r="E1676" i="15"/>
  <c r="D1676" i="15"/>
  <c r="C1676" i="15"/>
  <c r="B1676" i="15"/>
  <c r="A1676" i="15"/>
  <c r="F1675" i="15"/>
  <c r="E1675" i="15"/>
  <c r="D1675" i="15"/>
  <c r="C1675" i="15"/>
  <c r="B1675" i="15"/>
  <c r="A1675" i="15"/>
  <c r="F1674" i="15"/>
  <c r="E1674" i="15"/>
  <c r="D1674" i="15"/>
  <c r="C1674" i="15"/>
  <c r="B1674" i="15"/>
  <c r="A1674" i="15"/>
  <c r="F1673" i="15"/>
  <c r="E1673" i="15"/>
  <c r="D1673" i="15"/>
  <c r="C1673" i="15"/>
  <c r="B1673" i="15"/>
  <c r="A1673" i="15"/>
  <c r="F1672" i="15"/>
  <c r="E1672" i="15"/>
  <c r="D1672" i="15"/>
  <c r="C1672" i="15"/>
  <c r="B1672" i="15"/>
  <c r="A1672" i="15"/>
  <c r="F1671" i="15"/>
  <c r="E1671" i="15"/>
  <c r="D1671" i="15"/>
  <c r="C1671" i="15"/>
  <c r="B1671" i="15"/>
  <c r="A1671" i="15"/>
  <c r="F1670" i="15"/>
  <c r="E1670" i="15"/>
  <c r="D1670" i="15"/>
  <c r="C1670" i="15"/>
  <c r="B1670" i="15"/>
  <c r="A1670" i="15"/>
  <c r="F1669" i="15"/>
  <c r="E1669" i="15"/>
  <c r="D1669" i="15"/>
  <c r="C1669" i="15"/>
  <c r="B1669" i="15"/>
  <c r="A1669" i="15"/>
  <c r="F1668" i="15"/>
  <c r="E1668" i="15"/>
  <c r="D1668" i="15"/>
  <c r="C1668" i="15"/>
  <c r="B1668" i="15"/>
  <c r="A1668" i="15"/>
  <c r="F1667" i="15"/>
  <c r="E1667" i="15"/>
  <c r="D1667" i="15"/>
  <c r="C1667" i="15"/>
  <c r="B1667" i="15"/>
  <c r="A1667" i="15"/>
  <c r="F1666" i="15"/>
  <c r="E1666" i="15"/>
  <c r="D1666" i="15"/>
  <c r="C1666" i="15"/>
  <c r="B1666" i="15"/>
  <c r="A1666" i="15"/>
  <c r="F1665" i="15"/>
  <c r="E1665" i="15"/>
  <c r="D1665" i="15"/>
  <c r="C1665" i="15"/>
  <c r="B1665" i="15"/>
  <c r="A1665" i="15"/>
  <c r="F1664" i="15"/>
  <c r="E1664" i="15"/>
  <c r="D1664" i="15"/>
  <c r="C1664" i="15"/>
  <c r="B1664" i="15"/>
  <c r="A1664" i="15"/>
  <c r="F1663" i="15"/>
  <c r="E1663" i="15"/>
  <c r="D1663" i="15"/>
  <c r="C1663" i="15"/>
  <c r="B1663" i="15"/>
  <c r="A1663" i="15"/>
  <c r="F1662" i="15"/>
  <c r="E1662" i="15"/>
  <c r="D1662" i="15"/>
  <c r="C1662" i="15"/>
  <c r="B1662" i="15"/>
  <c r="A1662" i="15"/>
  <c r="F1661" i="15"/>
  <c r="E1661" i="15"/>
  <c r="D1661" i="15"/>
  <c r="C1661" i="15"/>
  <c r="B1661" i="15"/>
  <c r="A1661" i="15"/>
  <c r="F1660" i="15"/>
  <c r="E1660" i="15"/>
  <c r="D1660" i="15"/>
  <c r="C1660" i="15"/>
  <c r="B1660" i="15"/>
  <c r="A1660" i="15"/>
  <c r="F1659" i="15"/>
  <c r="E1659" i="15"/>
  <c r="D1659" i="15"/>
  <c r="C1659" i="15"/>
  <c r="B1659" i="15"/>
  <c r="A1659" i="15"/>
  <c r="F1658" i="15"/>
  <c r="E1658" i="15"/>
  <c r="D1658" i="15"/>
  <c r="C1658" i="15"/>
  <c r="B1658" i="15"/>
  <c r="A1658" i="15"/>
  <c r="F1657" i="15"/>
  <c r="E1657" i="15"/>
  <c r="D1657" i="15"/>
  <c r="C1657" i="15"/>
  <c r="B1657" i="15"/>
  <c r="A1657" i="15"/>
  <c r="F1656" i="15"/>
  <c r="E1656" i="15"/>
  <c r="D1656" i="15"/>
  <c r="C1656" i="15"/>
  <c r="B1656" i="15"/>
  <c r="A1656" i="15"/>
  <c r="F1655" i="15"/>
  <c r="E1655" i="15"/>
  <c r="D1655" i="15"/>
  <c r="C1655" i="15"/>
  <c r="B1655" i="15"/>
  <c r="A1655" i="15"/>
  <c r="F1654" i="15"/>
  <c r="E1654" i="15"/>
  <c r="D1654" i="15"/>
  <c r="C1654" i="15"/>
  <c r="B1654" i="15"/>
  <c r="A1654" i="15"/>
  <c r="F1653" i="15"/>
  <c r="E1653" i="15"/>
  <c r="D1653" i="15"/>
  <c r="C1653" i="15"/>
  <c r="B1653" i="15"/>
  <c r="A1653" i="15"/>
  <c r="F1652" i="15"/>
  <c r="E1652" i="15"/>
  <c r="D1652" i="15"/>
  <c r="C1652" i="15"/>
  <c r="B1652" i="15"/>
  <c r="A1652" i="15"/>
  <c r="F1651" i="15"/>
  <c r="E1651" i="15"/>
  <c r="D1651" i="15"/>
  <c r="C1651" i="15"/>
  <c r="B1651" i="15"/>
  <c r="A1651" i="15"/>
  <c r="F1650" i="15"/>
  <c r="E1650" i="15"/>
  <c r="D1650" i="15"/>
  <c r="C1650" i="15"/>
  <c r="B1650" i="15"/>
  <c r="A1650" i="15"/>
  <c r="F1649" i="15"/>
  <c r="E1649" i="15"/>
  <c r="D1649" i="15"/>
  <c r="C1649" i="15"/>
  <c r="B1649" i="15"/>
  <c r="A1649" i="15"/>
  <c r="F1648" i="15"/>
  <c r="E1648" i="15"/>
  <c r="D1648" i="15"/>
  <c r="C1648" i="15"/>
  <c r="B1648" i="15"/>
  <c r="A1648" i="15"/>
  <c r="F1647" i="15"/>
  <c r="E1647" i="15"/>
  <c r="D1647" i="15"/>
  <c r="C1647" i="15"/>
  <c r="B1647" i="15"/>
  <c r="A1647" i="15"/>
  <c r="F1646" i="15"/>
  <c r="E1646" i="15"/>
  <c r="D1646" i="15"/>
  <c r="C1646" i="15"/>
  <c r="B1646" i="15"/>
  <c r="A1646" i="15"/>
  <c r="F1645" i="15"/>
  <c r="E1645" i="15"/>
  <c r="D1645" i="15"/>
  <c r="C1645" i="15"/>
  <c r="B1645" i="15"/>
  <c r="A1645" i="15"/>
  <c r="F1644" i="15"/>
  <c r="E1644" i="15"/>
  <c r="D1644" i="15"/>
  <c r="C1644" i="15"/>
  <c r="B1644" i="15"/>
  <c r="A1644" i="15"/>
  <c r="F1643" i="15"/>
  <c r="E1643" i="15"/>
  <c r="D1643" i="15"/>
  <c r="C1643" i="15"/>
  <c r="B1643" i="15"/>
  <c r="A1643" i="15"/>
  <c r="F1642" i="15"/>
  <c r="E1642" i="15"/>
  <c r="D1642" i="15"/>
  <c r="C1642" i="15"/>
  <c r="B1642" i="15"/>
  <c r="A1642" i="15"/>
  <c r="F1641" i="15"/>
  <c r="E1641" i="15"/>
  <c r="D1641" i="15"/>
  <c r="C1641" i="15"/>
  <c r="B1641" i="15"/>
  <c r="A1641" i="15"/>
  <c r="F1640" i="15"/>
  <c r="E1640" i="15"/>
  <c r="D1640" i="15"/>
  <c r="C1640" i="15"/>
  <c r="B1640" i="15"/>
  <c r="A1640" i="15"/>
  <c r="F1639" i="15"/>
  <c r="E1639" i="15"/>
  <c r="D1639" i="15"/>
  <c r="C1639" i="15"/>
  <c r="B1639" i="15"/>
  <c r="A1639" i="15"/>
  <c r="F1638" i="15"/>
  <c r="E1638" i="15"/>
  <c r="D1638" i="15"/>
  <c r="C1638" i="15"/>
  <c r="B1638" i="15"/>
  <c r="A1638" i="15"/>
  <c r="F1637" i="15"/>
  <c r="E1637" i="15"/>
  <c r="D1637" i="15"/>
  <c r="C1637" i="15"/>
  <c r="B1637" i="15"/>
  <c r="A1637" i="15"/>
  <c r="F1636" i="15"/>
  <c r="E1636" i="15"/>
  <c r="D1636" i="15"/>
  <c r="C1636" i="15"/>
  <c r="B1636" i="15"/>
  <c r="A1636" i="15"/>
  <c r="F1635" i="15"/>
  <c r="E1635" i="15"/>
  <c r="D1635" i="15"/>
  <c r="C1635" i="15"/>
  <c r="B1635" i="15"/>
  <c r="A1635" i="15"/>
  <c r="F1634" i="15"/>
  <c r="E1634" i="15"/>
  <c r="D1634" i="15"/>
  <c r="C1634" i="15"/>
  <c r="B1634" i="15"/>
  <c r="A1634" i="15"/>
  <c r="F1633" i="15"/>
  <c r="E1633" i="15"/>
  <c r="D1633" i="15"/>
  <c r="C1633" i="15"/>
  <c r="B1633" i="15"/>
  <c r="A1633" i="15"/>
  <c r="F1632" i="15"/>
  <c r="E1632" i="15"/>
  <c r="D1632" i="15"/>
  <c r="C1632" i="15"/>
  <c r="B1632" i="15"/>
  <c r="A1632" i="15"/>
  <c r="F1631" i="15"/>
  <c r="E1631" i="15"/>
  <c r="D1631" i="15"/>
  <c r="C1631" i="15"/>
  <c r="B1631" i="15"/>
  <c r="A1631" i="15"/>
  <c r="F1630" i="15"/>
  <c r="E1630" i="15"/>
  <c r="D1630" i="15"/>
  <c r="C1630" i="15"/>
  <c r="B1630" i="15"/>
  <c r="A1630" i="15"/>
  <c r="F1629" i="15"/>
  <c r="E1629" i="15"/>
  <c r="D1629" i="15"/>
  <c r="C1629" i="15"/>
  <c r="B1629" i="15"/>
  <c r="A1629" i="15"/>
  <c r="F1628" i="15"/>
  <c r="E1628" i="15"/>
  <c r="D1628" i="15"/>
  <c r="C1628" i="15"/>
  <c r="B1628" i="15"/>
  <c r="A1628" i="15"/>
  <c r="F1627" i="15"/>
  <c r="E1627" i="15"/>
  <c r="D1627" i="15"/>
  <c r="C1627" i="15"/>
  <c r="B1627" i="15"/>
  <c r="A1627" i="15"/>
  <c r="F1626" i="15"/>
  <c r="E1626" i="15"/>
  <c r="D1626" i="15"/>
  <c r="C1626" i="15"/>
  <c r="B1626" i="15"/>
  <c r="A1626" i="15"/>
  <c r="F1625" i="15"/>
  <c r="E1625" i="15"/>
  <c r="D1625" i="15"/>
  <c r="C1625" i="15"/>
  <c r="B1625" i="15"/>
  <c r="A1625" i="15"/>
  <c r="F1624" i="15"/>
  <c r="E1624" i="15"/>
  <c r="D1624" i="15"/>
  <c r="C1624" i="15"/>
  <c r="B1624" i="15"/>
  <c r="A1624" i="15"/>
  <c r="F1623" i="15"/>
  <c r="E1623" i="15"/>
  <c r="D1623" i="15"/>
  <c r="C1623" i="15"/>
  <c r="B1623" i="15"/>
  <c r="A1623" i="15"/>
  <c r="F1622" i="15"/>
  <c r="E1622" i="15"/>
  <c r="D1622" i="15"/>
  <c r="C1622" i="15"/>
  <c r="B1622" i="15"/>
  <c r="A1622" i="15"/>
  <c r="F1621" i="15"/>
  <c r="E1621" i="15"/>
  <c r="D1621" i="15"/>
  <c r="C1621" i="15"/>
  <c r="B1621" i="15"/>
  <c r="A1621" i="15"/>
  <c r="F1620" i="15"/>
  <c r="E1620" i="15"/>
  <c r="D1620" i="15"/>
  <c r="C1620" i="15"/>
  <c r="B1620" i="15"/>
  <c r="A1620" i="15"/>
  <c r="F1619" i="15"/>
  <c r="E1619" i="15"/>
  <c r="D1619" i="15"/>
  <c r="C1619" i="15"/>
  <c r="B1619" i="15"/>
  <c r="A1619" i="15"/>
  <c r="F1618" i="15"/>
  <c r="E1618" i="15"/>
  <c r="D1618" i="15"/>
  <c r="C1618" i="15"/>
  <c r="B1618" i="15"/>
  <c r="A1618" i="15"/>
  <c r="F1617" i="15"/>
  <c r="E1617" i="15"/>
  <c r="D1617" i="15"/>
  <c r="C1617" i="15"/>
  <c r="B1617" i="15"/>
  <c r="A1617" i="15"/>
  <c r="F1616" i="15"/>
  <c r="E1616" i="15"/>
  <c r="D1616" i="15"/>
  <c r="C1616" i="15"/>
  <c r="B1616" i="15"/>
  <c r="A1616" i="15"/>
  <c r="F1615" i="15"/>
  <c r="E1615" i="15"/>
  <c r="D1615" i="15"/>
  <c r="C1615" i="15"/>
  <c r="B1615" i="15"/>
  <c r="A1615" i="15"/>
  <c r="F1614" i="15"/>
  <c r="E1614" i="15"/>
  <c r="D1614" i="15"/>
  <c r="C1614" i="15"/>
  <c r="B1614" i="15"/>
  <c r="A1614" i="15"/>
  <c r="F1613" i="15"/>
  <c r="E1613" i="15"/>
  <c r="D1613" i="15"/>
  <c r="C1613" i="15"/>
  <c r="B1613" i="15"/>
  <c r="A1613" i="15"/>
  <c r="F1612" i="15"/>
  <c r="E1612" i="15"/>
  <c r="D1612" i="15"/>
  <c r="C1612" i="15"/>
  <c r="B1612" i="15"/>
  <c r="A1612" i="15"/>
  <c r="F1611" i="15"/>
  <c r="E1611" i="15"/>
  <c r="D1611" i="15"/>
  <c r="C1611" i="15"/>
  <c r="B1611" i="15"/>
  <c r="A1611" i="15"/>
  <c r="F1610" i="15"/>
  <c r="E1610" i="15"/>
  <c r="D1610" i="15"/>
  <c r="C1610" i="15"/>
  <c r="B1610" i="15"/>
  <c r="A1610" i="15"/>
  <c r="F1609" i="15"/>
  <c r="E1609" i="15"/>
  <c r="D1609" i="15"/>
  <c r="C1609" i="15"/>
  <c r="B1609" i="15"/>
  <c r="A1609" i="15"/>
  <c r="F1608" i="15"/>
  <c r="E1608" i="15"/>
  <c r="D1608" i="15"/>
  <c r="C1608" i="15"/>
  <c r="B1608" i="15"/>
  <c r="A1608" i="15"/>
  <c r="F1607" i="15"/>
  <c r="E1607" i="15"/>
  <c r="D1607" i="15"/>
  <c r="C1607" i="15"/>
  <c r="B1607" i="15"/>
  <c r="A1607" i="15"/>
  <c r="F1606" i="15"/>
  <c r="E1606" i="15"/>
  <c r="D1606" i="15"/>
  <c r="C1606" i="15"/>
  <c r="B1606" i="15"/>
  <c r="A1606" i="15"/>
  <c r="F1605" i="15"/>
  <c r="E1605" i="15"/>
  <c r="D1605" i="15"/>
  <c r="C1605" i="15"/>
  <c r="B1605" i="15"/>
  <c r="A1605" i="15"/>
  <c r="F1604" i="15"/>
  <c r="E1604" i="15"/>
  <c r="D1604" i="15"/>
  <c r="C1604" i="15"/>
  <c r="B1604" i="15"/>
  <c r="A1604" i="15"/>
  <c r="F1603" i="15"/>
  <c r="E1603" i="15"/>
  <c r="D1603" i="15"/>
  <c r="C1603" i="15"/>
  <c r="B1603" i="15"/>
  <c r="A1603" i="15"/>
  <c r="F1602" i="15"/>
  <c r="E1602" i="15"/>
  <c r="D1602" i="15"/>
  <c r="C1602" i="15"/>
  <c r="B1602" i="15"/>
  <c r="A1602" i="15"/>
  <c r="F1601" i="15"/>
  <c r="E1601" i="15"/>
  <c r="D1601" i="15"/>
  <c r="C1601" i="15"/>
  <c r="B1601" i="15"/>
  <c r="A1601" i="15"/>
  <c r="F1600" i="15"/>
  <c r="E1600" i="15"/>
  <c r="D1600" i="15"/>
  <c r="C1600" i="15"/>
  <c r="B1600" i="15"/>
  <c r="A1600" i="15"/>
  <c r="F1599" i="15"/>
  <c r="E1599" i="15"/>
  <c r="D1599" i="15"/>
  <c r="C1599" i="15"/>
  <c r="B1599" i="15"/>
  <c r="A1599" i="15"/>
  <c r="F1598" i="15"/>
  <c r="E1598" i="15"/>
  <c r="D1598" i="15"/>
  <c r="C1598" i="15"/>
  <c r="B1598" i="15"/>
  <c r="A1598" i="15"/>
  <c r="F1597" i="15"/>
  <c r="E1597" i="15"/>
  <c r="D1597" i="15"/>
  <c r="C1597" i="15"/>
  <c r="B1597" i="15"/>
  <c r="A1597" i="15"/>
  <c r="F1596" i="15"/>
  <c r="E1596" i="15"/>
  <c r="D1596" i="15"/>
  <c r="C1596" i="15"/>
  <c r="B1596" i="15"/>
  <c r="A1596" i="15"/>
  <c r="F1595" i="15"/>
  <c r="E1595" i="15"/>
  <c r="D1595" i="15"/>
  <c r="C1595" i="15"/>
  <c r="B1595" i="15"/>
  <c r="A1595" i="15"/>
  <c r="F1594" i="15"/>
  <c r="E1594" i="15"/>
  <c r="D1594" i="15"/>
  <c r="C1594" i="15"/>
  <c r="B1594" i="15"/>
  <c r="A1594" i="15"/>
  <c r="F1593" i="15"/>
  <c r="E1593" i="15"/>
  <c r="D1593" i="15"/>
  <c r="C1593" i="15"/>
  <c r="B1593" i="15"/>
  <c r="A1593" i="15"/>
  <c r="F1592" i="15"/>
  <c r="E1592" i="15"/>
  <c r="D1592" i="15"/>
  <c r="C1592" i="15"/>
  <c r="B1592" i="15"/>
  <c r="A1592" i="15"/>
  <c r="F1591" i="15"/>
  <c r="E1591" i="15"/>
  <c r="D1591" i="15"/>
  <c r="C1591" i="15"/>
  <c r="B1591" i="15"/>
  <c r="A1591" i="15"/>
  <c r="F1590" i="15"/>
  <c r="E1590" i="15"/>
  <c r="D1590" i="15"/>
  <c r="C1590" i="15"/>
  <c r="B1590" i="15"/>
  <c r="A1590" i="15"/>
  <c r="F1589" i="15"/>
  <c r="E1589" i="15"/>
  <c r="D1589" i="15"/>
  <c r="C1589" i="15"/>
  <c r="B1589" i="15"/>
  <c r="A1589" i="15"/>
  <c r="F1588" i="15"/>
  <c r="E1588" i="15"/>
  <c r="D1588" i="15"/>
  <c r="C1588" i="15"/>
  <c r="B1588" i="15"/>
  <c r="A1588" i="15"/>
  <c r="F1587" i="15"/>
  <c r="E1587" i="15"/>
  <c r="D1587" i="15"/>
  <c r="C1587" i="15"/>
  <c r="B1587" i="15"/>
  <c r="A1587" i="15"/>
  <c r="F1586" i="15"/>
  <c r="E1586" i="15"/>
  <c r="D1586" i="15"/>
  <c r="C1586" i="15"/>
  <c r="B1586" i="15"/>
  <c r="A1586" i="15"/>
  <c r="F1585" i="15"/>
  <c r="E1585" i="15"/>
  <c r="D1585" i="15"/>
  <c r="C1585" i="15"/>
  <c r="B1585" i="15"/>
  <c r="A1585" i="15"/>
  <c r="F1584" i="15"/>
  <c r="E1584" i="15"/>
  <c r="D1584" i="15"/>
  <c r="C1584" i="15"/>
  <c r="B1584" i="15"/>
  <c r="A1584" i="15"/>
  <c r="F1583" i="15"/>
  <c r="E1583" i="15"/>
  <c r="D1583" i="15"/>
  <c r="C1583" i="15"/>
  <c r="B1583" i="15"/>
  <c r="A1583" i="15"/>
  <c r="F1582" i="15"/>
  <c r="E1582" i="15"/>
  <c r="D1582" i="15"/>
  <c r="C1582" i="15"/>
  <c r="B1582" i="15"/>
  <c r="A1582" i="15"/>
  <c r="F1581" i="15"/>
  <c r="E1581" i="15"/>
  <c r="D1581" i="15"/>
  <c r="C1581" i="15"/>
  <c r="B1581" i="15"/>
  <c r="A1581" i="15"/>
  <c r="F1580" i="15"/>
  <c r="E1580" i="15"/>
  <c r="D1580" i="15"/>
  <c r="C1580" i="15"/>
  <c r="B1580" i="15"/>
  <c r="A1580" i="15"/>
  <c r="F1579" i="15"/>
  <c r="E1579" i="15"/>
  <c r="D1579" i="15"/>
  <c r="C1579" i="15"/>
  <c r="B1579" i="15"/>
  <c r="A1579" i="15"/>
  <c r="F1578" i="15"/>
  <c r="E1578" i="15"/>
  <c r="D1578" i="15"/>
  <c r="C1578" i="15"/>
  <c r="B1578" i="15"/>
  <c r="A1578" i="15"/>
  <c r="F1577" i="15"/>
  <c r="E1577" i="15"/>
  <c r="D1577" i="15"/>
  <c r="C1577" i="15"/>
  <c r="B1577" i="15"/>
  <c r="A1577" i="15"/>
  <c r="F1576" i="15"/>
  <c r="E1576" i="15"/>
  <c r="D1576" i="15"/>
  <c r="C1576" i="15"/>
  <c r="B1576" i="15"/>
  <c r="A1576" i="15"/>
  <c r="F1575" i="15"/>
  <c r="E1575" i="15"/>
  <c r="D1575" i="15"/>
  <c r="C1575" i="15"/>
  <c r="B1575" i="15"/>
  <c r="A1575" i="15"/>
  <c r="F1574" i="15"/>
  <c r="E1574" i="15"/>
  <c r="D1574" i="15"/>
  <c r="C1574" i="15"/>
  <c r="B1574" i="15"/>
  <c r="A1574" i="15"/>
  <c r="F1573" i="15"/>
  <c r="E1573" i="15"/>
  <c r="D1573" i="15"/>
  <c r="C1573" i="15"/>
  <c r="B1573" i="15"/>
  <c r="A1573" i="15"/>
  <c r="F1572" i="15"/>
  <c r="E1572" i="15"/>
  <c r="D1572" i="15"/>
  <c r="C1572" i="15"/>
  <c r="B1572" i="15"/>
  <c r="A1572" i="15"/>
  <c r="F1571" i="15"/>
  <c r="E1571" i="15"/>
  <c r="D1571" i="15"/>
  <c r="C1571" i="15"/>
  <c r="B1571" i="15"/>
  <c r="A1571" i="15"/>
  <c r="F1570" i="15"/>
  <c r="E1570" i="15"/>
  <c r="D1570" i="15"/>
  <c r="C1570" i="15"/>
  <c r="B1570" i="15"/>
  <c r="A1570" i="15"/>
  <c r="F1569" i="15"/>
  <c r="E1569" i="15"/>
  <c r="D1569" i="15"/>
  <c r="C1569" i="15"/>
  <c r="B1569" i="15"/>
  <c r="A1569" i="15"/>
  <c r="F1568" i="15"/>
  <c r="E1568" i="15"/>
  <c r="D1568" i="15"/>
  <c r="C1568" i="15"/>
  <c r="B1568" i="15"/>
  <c r="A1568" i="15"/>
  <c r="F1567" i="15"/>
  <c r="E1567" i="15"/>
  <c r="D1567" i="15"/>
  <c r="C1567" i="15"/>
  <c r="B1567" i="15"/>
  <c r="A1567" i="15"/>
  <c r="F1566" i="15"/>
  <c r="E1566" i="15"/>
  <c r="D1566" i="15"/>
  <c r="C1566" i="15"/>
  <c r="B1566" i="15"/>
  <c r="A1566" i="15"/>
  <c r="F1565" i="15"/>
  <c r="E1565" i="15"/>
  <c r="D1565" i="15"/>
  <c r="C1565" i="15"/>
  <c r="B1565" i="15"/>
  <c r="A1565" i="15"/>
  <c r="F1564" i="15"/>
  <c r="E1564" i="15"/>
  <c r="D1564" i="15"/>
  <c r="C1564" i="15"/>
  <c r="B1564" i="15"/>
  <c r="A1564" i="15"/>
  <c r="F1563" i="15"/>
  <c r="E1563" i="15"/>
  <c r="D1563" i="15"/>
  <c r="C1563" i="15"/>
  <c r="B1563" i="15"/>
  <c r="A1563" i="15"/>
  <c r="F1562" i="15"/>
  <c r="E1562" i="15"/>
  <c r="D1562" i="15"/>
  <c r="C1562" i="15"/>
  <c r="B1562" i="15"/>
  <c r="A1562" i="15"/>
  <c r="F1561" i="15"/>
  <c r="E1561" i="15"/>
  <c r="D1561" i="15"/>
  <c r="C1561" i="15"/>
  <c r="B1561" i="15"/>
  <c r="A1561" i="15"/>
  <c r="F1560" i="15"/>
  <c r="E1560" i="15"/>
  <c r="D1560" i="15"/>
  <c r="C1560" i="15"/>
  <c r="B1560" i="15"/>
  <c r="A1560" i="15"/>
  <c r="F1559" i="15"/>
  <c r="E1559" i="15"/>
  <c r="D1559" i="15"/>
  <c r="C1559" i="15"/>
  <c r="B1559" i="15"/>
  <c r="A1559" i="15"/>
  <c r="F1558" i="15"/>
  <c r="E1558" i="15"/>
  <c r="D1558" i="15"/>
  <c r="C1558" i="15"/>
  <c r="B1558" i="15"/>
  <c r="A1558" i="15"/>
  <c r="F1557" i="15"/>
  <c r="E1557" i="15"/>
  <c r="D1557" i="15"/>
  <c r="C1557" i="15"/>
  <c r="B1557" i="15"/>
  <c r="A1557" i="15"/>
  <c r="F1556" i="15"/>
  <c r="E1556" i="15"/>
  <c r="D1556" i="15"/>
  <c r="C1556" i="15"/>
  <c r="B1556" i="15"/>
  <c r="A1556" i="15"/>
  <c r="F1555" i="15"/>
  <c r="E1555" i="15"/>
  <c r="D1555" i="15"/>
  <c r="C1555" i="15"/>
  <c r="B1555" i="15"/>
  <c r="A1555" i="15"/>
  <c r="F1554" i="15"/>
  <c r="E1554" i="15"/>
  <c r="D1554" i="15"/>
  <c r="C1554" i="15"/>
  <c r="B1554" i="15"/>
  <c r="A1554" i="15"/>
  <c r="F1553" i="15"/>
  <c r="E1553" i="15"/>
  <c r="D1553" i="15"/>
  <c r="C1553" i="15"/>
  <c r="B1553" i="15"/>
  <c r="A1553" i="15"/>
  <c r="F1552" i="15"/>
  <c r="E1552" i="15"/>
  <c r="D1552" i="15"/>
  <c r="C1552" i="15"/>
  <c r="B1552" i="15"/>
  <c r="A1552" i="15"/>
  <c r="F1551" i="15"/>
  <c r="E1551" i="15"/>
  <c r="D1551" i="15"/>
  <c r="C1551" i="15"/>
  <c r="B1551" i="15"/>
  <c r="A1551" i="15"/>
  <c r="F1550" i="15"/>
  <c r="E1550" i="15"/>
  <c r="D1550" i="15"/>
  <c r="C1550" i="15"/>
  <c r="B1550" i="15"/>
  <c r="A1550" i="15"/>
  <c r="F1549" i="15"/>
  <c r="E1549" i="15"/>
  <c r="D1549" i="15"/>
  <c r="C1549" i="15"/>
  <c r="B1549" i="15"/>
  <c r="A1549" i="15"/>
  <c r="F1548" i="15"/>
  <c r="E1548" i="15"/>
  <c r="D1548" i="15"/>
  <c r="C1548" i="15"/>
  <c r="B1548" i="15"/>
  <c r="A1548" i="15"/>
  <c r="F1547" i="15"/>
  <c r="E1547" i="15"/>
  <c r="D1547" i="15"/>
  <c r="C1547" i="15"/>
  <c r="B1547" i="15"/>
  <c r="A1547" i="15"/>
  <c r="F1546" i="15"/>
  <c r="E1546" i="15"/>
  <c r="D1546" i="15"/>
  <c r="C1546" i="15"/>
  <c r="B1546" i="15"/>
  <c r="A1546" i="15"/>
  <c r="F1545" i="15"/>
  <c r="E1545" i="15"/>
  <c r="D1545" i="15"/>
  <c r="C1545" i="15"/>
  <c r="B1545" i="15"/>
  <c r="A1545" i="15"/>
  <c r="F1544" i="15"/>
  <c r="E1544" i="15"/>
  <c r="D1544" i="15"/>
  <c r="C1544" i="15"/>
  <c r="B1544" i="15"/>
  <c r="A1544" i="15"/>
  <c r="F1543" i="15"/>
  <c r="E1543" i="15"/>
  <c r="D1543" i="15"/>
  <c r="C1543" i="15"/>
  <c r="B1543" i="15"/>
  <c r="A1543" i="15"/>
  <c r="F1542" i="15"/>
  <c r="E1542" i="15"/>
  <c r="D1542" i="15"/>
  <c r="C1542" i="15"/>
  <c r="B1542" i="15"/>
  <c r="A1542" i="15"/>
  <c r="F1541" i="15"/>
  <c r="E1541" i="15"/>
  <c r="D1541" i="15"/>
  <c r="C1541" i="15"/>
  <c r="B1541" i="15"/>
  <c r="A1541" i="15"/>
  <c r="F1540" i="15"/>
  <c r="E1540" i="15"/>
  <c r="D1540" i="15"/>
  <c r="C1540" i="15"/>
  <c r="B1540" i="15"/>
  <c r="A1540" i="15"/>
  <c r="F1539" i="15"/>
  <c r="E1539" i="15"/>
  <c r="D1539" i="15"/>
  <c r="C1539" i="15"/>
  <c r="B1539" i="15"/>
  <c r="A1539" i="15"/>
  <c r="F1538" i="15"/>
  <c r="E1538" i="15"/>
  <c r="D1538" i="15"/>
  <c r="C1538" i="15"/>
  <c r="B1538" i="15"/>
  <c r="A1538" i="15"/>
  <c r="F1537" i="15"/>
  <c r="E1537" i="15"/>
  <c r="D1537" i="15"/>
  <c r="C1537" i="15"/>
  <c r="B1537" i="15"/>
  <c r="A1537" i="15"/>
  <c r="F1536" i="15"/>
  <c r="E1536" i="15"/>
  <c r="D1536" i="15"/>
  <c r="C1536" i="15"/>
  <c r="B1536" i="15"/>
  <c r="A1536" i="15"/>
  <c r="F1535" i="15"/>
  <c r="E1535" i="15"/>
  <c r="D1535" i="15"/>
  <c r="C1535" i="15"/>
  <c r="B1535" i="15"/>
  <c r="A1535" i="15"/>
  <c r="F1534" i="15"/>
  <c r="E1534" i="15"/>
  <c r="D1534" i="15"/>
  <c r="C1534" i="15"/>
  <c r="B1534" i="15"/>
  <c r="A1534" i="15"/>
  <c r="F1533" i="15"/>
  <c r="E1533" i="15"/>
  <c r="D1533" i="15"/>
  <c r="C1533" i="15"/>
  <c r="B1533" i="15"/>
  <c r="A1533" i="15"/>
  <c r="F1532" i="15"/>
  <c r="E1532" i="15"/>
  <c r="D1532" i="15"/>
  <c r="C1532" i="15"/>
  <c r="B1532" i="15"/>
  <c r="A1532" i="15"/>
  <c r="F1531" i="15"/>
  <c r="E1531" i="15"/>
  <c r="D1531" i="15"/>
  <c r="C1531" i="15"/>
  <c r="B1531" i="15"/>
  <c r="A1531" i="15"/>
  <c r="F1530" i="15"/>
  <c r="E1530" i="15"/>
  <c r="D1530" i="15"/>
  <c r="C1530" i="15"/>
  <c r="B1530" i="15"/>
  <c r="A1530" i="15"/>
  <c r="F1529" i="15"/>
  <c r="E1529" i="15"/>
  <c r="D1529" i="15"/>
  <c r="C1529" i="15"/>
  <c r="B1529" i="15"/>
  <c r="A1529" i="15"/>
  <c r="F1528" i="15"/>
  <c r="E1528" i="15"/>
  <c r="D1528" i="15"/>
  <c r="C1528" i="15"/>
  <c r="B1528" i="15"/>
  <c r="A1528" i="15"/>
  <c r="F1527" i="15"/>
  <c r="E1527" i="15"/>
  <c r="D1527" i="15"/>
  <c r="C1527" i="15"/>
  <c r="B1527" i="15"/>
  <c r="A1527" i="15"/>
  <c r="F1526" i="15"/>
  <c r="E1526" i="15"/>
  <c r="D1526" i="15"/>
  <c r="C1526" i="15"/>
  <c r="B1526" i="15"/>
  <c r="A1526" i="15"/>
  <c r="F1525" i="15"/>
  <c r="E1525" i="15"/>
  <c r="D1525" i="15"/>
  <c r="C1525" i="15"/>
  <c r="B1525" i="15"/>
  <c r="A1525" i="15"/>
  <c r="F1524" i="15"/>
  <c r="E1524" i="15"/>
  <c r="D1524" i="15"/>
  <c r="C1524" i="15"/>
  <c r="B1524" i="15"/>
  <c r="A1524" i="15"/>
  <c r="F1523" i="15"/>
  <c r="E1523" i="15"/>
  <c r="D1523" i="15"/>
  <c r="C1523" i="15"/>
  <c r="B1523" i="15"/>
  <c r="A1523" i="15"/>
  <c r="F1522" i="15"/>
  <c r="E1522" i="15"/>
  <c r="D1522" i="15"/>
  <c r="C1522" i="15"/>
  <c r="B1522" i="15"/>
  <c r="A1522" i="15"/>
  <c r="F1521" i="15"/>
  <c r="E1521" i="15"/>
  <c r="D1521" i="15"/>
  <c r="C1521" i="15"/>
  <c r="B1521" i="15"/>
  <c r="A1521" i="15"/>
  <c r="F1520" i="15"/>
  <c r="E1520" i="15"/>
  <c r="D1520" i="15"/>
  <c r="C1520" i="15"/>
  <c r="B1520" i="15"/>
  <c r="A1520" i="15"/>
  <c r="F1519" i="15"/>
  <c r="E1519" i="15"/>
  <c r="D1519" i="15"/>
  <c r="C1519" i="15"/>
  <c r="B1519" i="15"/>
  <c r="A1519" i="15"/>
  <c r="F1518" i="15"/>
  <c r="E1518" i="15"/>
  <c r="D1518" i="15"/>
  <c r="C1518" i="15"/>
  <c r="B1518" i="15"/>
  <c r="A1518" i="15"/>
  <c r="F1517" i="15"/>
  <c r="E1517" i="15"/>
  <c r="D1517" i="15"/>
  <c r="C1517" i="15"/>
  <c r="B1517" i="15"/>
  <c r="A1517" i="15"/>
  <c r="F1516" i="15"/>
  <c r="E1516" i="15"/>
  <c r="D1516" i="15"/>
  <c r="C1516" i="15"/>
  <c r="B1516" i="15"/>
  <c r="A1516" i="15"/>
  <c r="F1515" i="15"/>
  <c r="E1515" i="15"/>
  <c r="D1515" i="15"/>
  <c r="C1515" i="15"/>
  <c r="B1515" i="15"/>
  <c r="A1515" i="15"/>
  <c r="F1514" i="15"/>
  <c r="E1514" i="15"/>
  <c r="D1514" i="15"/>
  <c r="C1514" i="15"/>
  <c r="B1514" i="15"/>
  <c r="A1514" i="15"/>
  <c r="F1513" i="15"/>
  <c r="E1513" i="15"/>
  <c r="D1513" i="15"/>
  <c r="C1513" i="15"/>
  <c r="B1513" i="15"/>
  <c r="A1513" i="15"/>
  <c r="F1512" i="15"/>
  <c r="E1512" i="15"/>
  <c r="D1512" i="15"/>
  <c r="C1512" i="15"/>
  <c r="B1512" i="15"/>
  <c r="A1512" i="15"/>
  <c r="F1511" i="15"/>
  <c r="E1511" i="15"/>
  <c r="D1511" i="15"/>
  <c r="C1511" i="15"/>
  <c r="B1511" i="15"/>
  <c r="A1511" i="15"/>
  <c r="F1510" i="15"/>
  <c r="E1510" i="15"/>
  <c r="D1510" i="15"/>
  <c r="C1510" i="15"/>
  <c r="B1510" i="15"/>
  <c r="A1510" i="15"/>
  <c r="F1509" i="15"/>
  <c r="E1509" i="15"/>
  <c r="D1509" i="15"/>
  <c r="C1509" i="15"/>
  <c r="B1509" i="15"/>
  <c r="A1509" i="15"/>
  <c r="F1508" i="15"/>
  <c r="E1508" i="15"/>
  <c r="D1508" i="15"/>
  <c r="C1508" i="15"/>
  <c r="B1508" i="15"/>
  <c r="A1508" i="15"/>
  <c r="F1507" i="15"/>
  <c r="E1507" i="15"/>
  <c r="D1507" i="15"/>
  <c r="C1507" i="15"/>
  <c r="B1507" i="15"/>
  <c r="A1507" i="15"/>
  <c r="F1506" i="15"/>
  <c r="E1506" i="15"/>
  <c r="D1506" i="15"/>
  <c r="C1506" i="15"/>
  <c r="B1506" i="15"/>
  <c r="A1506" i="15"/>
  <c r="F1505" i="15"/>
  <c r="E1505" i="15"/>
  <c r="D1505" i="15"/>
  <c r="C1505" i="15"/>
  <c r="B1505" i="15"/>
  <c r="A1505" i="15"/>
  <c r="F1504" i="15"/>
  <c r="E1504" i="15"/>
  <c r="D1504" i="15"/>
  <c r="C1504" i="15"/>
  <c r="B1504" i="15"/>
  <c r="A1504" i="15"/>
  <c r="F1503" i="15"/>
  <c r="E1503" i="15"/>
  <c r="D1503" i="15"/>
  <c r="C1503" i="15"/>
  <c r="B1503" i="15"/>
  <c r="A1503" i="15"/>
  <c r="F1502" i="15"/>
  <c r="E1502" i="15"/>
  <c r="D1502" i="15"/>
  <c r="C1502" i="15"/>
  <c r="B1502" i="15"/>
  <c r="A1502" i="15"/>
  <c r="F1501" i="15"/>
  <c r="E1501" i="15"/>
  <c r="D1501" i="15"/>
  <c r="C1501" i="15"/>
  <c r="B1501" i="15"/>
  <c r="A1501" i="15"/>
  <c r="F1500" i="15"/>
  <c r="E1500" i="15"/>
  <c r="D1500" i="15"/>
  <c r="C1500" i="15"/>
  <c r="B1500" i="15"/>
  <c r="A1500" i="15"/>
  <c r="F1499" i="15"/>
  <c r="E1499" i="15"/>
  <c r="D1499" i="15"/>
  <c r="C1499" i="15"/>
  <c r="B1499" i="15"/>
  <c r="A1499" i="15"/>
  <c r="F1498" i="15"/>
  <c r="E1498" i="15"/>
  <c r="D1498" i="15"/>
  <c r="C1498" i="15"/>
  <c r="B1498" i="15"/>
  <c r="A1498" i="15"/>
  <c r="F1497" i="15"/>
  <c r="E1497" i="15"/>
  <c r="D1497" i="15"/>
  <c r="C1497" i="15"/>
  <c r="B1497" i="15"/>
  <c r="A1497" i="15"/>
  <c r="F1496" i="15"/>
  <c r="E1496" i="15"/>
  <c r="D1496" i="15"/>
  <c r="C1496" i="15"/>
  <c r="B1496" i="15"/>
  <c r="A1496" i="15"/>
  <c r="F1495" i="15"/>
  <c r="E1495" i="15"/>
  <c r="D1495" i="15"/>
  <c r="C1495" i="15"/>
  <c r="B1495" i="15"/>
  <c r="A1495" i="15"/>
  <c r="F1494" i="15"/>
  <c r="E1494" i="15"/>
  <c r="D1494" i="15"/>
  <c r="C1494" i="15"/>
  <c r="B1494" i="15"/>
  <c r="A1494" i="15"/>
  <c r="F1493" i="15"/>
  <c r="E1493" i="15"/>
  <c r="D1493" i="15"/>
  <c r="C1493" i="15"/>
  <c r="B1493" i="15"/>
  <c r="A1493" i="15"/>
  <c r="F1492" i="15"/>
  <c r="E1492" i="15"/>
  <c r="D1492" i="15"/>
  <c r="C1492" i="15"/>
  <c r="B1492" i="15"/>
  <c r="A1492" i="15"/>
  <c r="F1491" i="15"/>
  <c r="E1491" i="15"/>
  <c r="D1491" i="15"/>
  <c r="C1491" i="15"/>
  <c r="B1491" i="15"/>
  <c r="A1491" i="15"/>
  <c r="F1490" i="15"/>
  <c r="E1490" i="15"/>
  <c r="D1490" i="15"/>
  <c r="C1490" i="15"/>
  <c r="B1490" i="15"/>
  <c r="A1490" i="15"/>
  <c r="F1489" i="15"/>
  <c r="E1489" i="15"/>
  <c r="D1489" i="15"/>
  <c r="C1489" i="15"/>
  <c r="B1489" i="15"/>
  <c r="A1489" i="15"/>
  <c r="F1488" i="15"/>
  <c r="E1488" i="15"/>
  <c r="D1488" i="15"/>
  <c r="C1488" i="15"/>
  <c r="B1488" i="15"/>
  <c r="A1488" i="15"/>
  <c r="F1487" i="15"/>
  <c r="E1487" i="15"/>
  <c r="D1487" i="15"/>
  <c r="C1487" i="15"/>
  <c r="B1487" i="15"/>
  <c r="A1487" i="15"/>
  <c r="F1486" i="15"/>
  <c r="E1486" i="15"/>
  <c r="D1486" i="15"/>
  <c r="C1486" i="15"/>
  <c r="B1486" i="15"/>
  <c r="A1486" i="15"/>
  <c r="F1485" i="15"/>
  <c r="E1485" i="15"/>
  <c r="D1485" i="15"/>
  <c r="C1485" i="15"/>
  <c r="B1485" i="15"/>
  <c r="A1485" i="15"/>
  <c r="F1484" i="15"/>
  <c r="E1484" i="15"/>
  <c r="D1484" i="15"/>
  <c r="C1484" i="15"/>
  <c r="B1484" i="15"/>
  <c r="A1484" i="15"/>
  <c r="F1483" i="15"/>
  <c r="E1483" i="15"/>
  <c r="D1483" i="15"/>
  <c r="C1483" i="15"/>
  <c r="B1483" i="15"/>
  <c r="A1483" i="15"/>
  <c r="F1482" i="15"/>
  <c r="E1482" i="15"/>
  <c r="D1482" i="15"/>
  <c r="C1482" i="15"/>
  <c r="B1482" i="15"/>
  <c r="A1482" i="15"/>
  <c r="F1481" i="15"/>
  <c r="E1481" i="15"/>
  <c r="D1481" i="15"/>
  <c r="C1481" i="15"/>
  <c r="B1481" i="15"/>
  <c r="A1481" i="15"/>
  <c r="F1480" i="15"/>
  <c r="E1480" i="15"/>
  <c r="D1480" i="15"/>
  <c r="C1480" i="15"/>
  <c r="B1480" i="15"/>
  <c r="A1480" i="15"/>
  <c r="F1479" i="15"/>
  <c r="E1479" i="15"/>
  <c r="D1479" i="15"/>
  <c r="C1479" i="15"/>
  <c r="B1479" i="15"/>
  <c r="A1479" i="15"/>
  <c r="F1478" i="15"/>
  <c r="E1478" i="15"/>
  <c r="D1478" i="15"/>
  <c r="C1478" i="15"/>
  <c r="B1478" i="15"/>
  <c r="A1478" i="15"/>
  <c r="F1477" i="15"/>
  <c r="E1477" i="15"/>
  <c r="D1477" i="15"/>
  <c r="C1477" i="15"/>
  <c r="B1477" i="15"/>
  <c r="A1477" i="15"/>
  <c r="F1476" i="15"/>
  <c r="E1476" i="15"/>
  <c r="D1476" i="15"/>
  <c r="C1476" i="15"/>
  <c r="B1476" i="15"/>
  <c r="A1476" i="15"/>
  <c r="F1475" i="15"/>
  <c r="E1475" i="15"/>
  <c r="D1475" i="15"/>
  <c r="C1475" i="15"/>
  <c r="B1475" i="15"/>
  <c r="A1475" i="15"/>
  <c r="F1474" i="15"/>
  <c r="E1474" i="15"/>
  <c r="D1474" i="15"/>
  <c r="C1474" i="15"/>
  <c r="B1474" i="15"/>
  <c r="A1474" i="15"/>
  <c r="F1473" i="15"/>
  <c r="E1473" i="15"/>
  <c r="D1473" i="15"/>
  <c r="C1473" i="15"/>
  <c r="B1473" i="15"/>
  <c r="A1473" i="15"/>
  <c r="F1472" i="15"/>
  <c r="E1472" i="15"/>
  <c r="D1472" i="15"/>
  <c r="C1472" i="15"/>
  <c r="B1472" i="15"/>
  <c r="A1472" i="15"/>
  <c r="F1471" i="15"/>
  <c r="E1471" i="15"/>
  <c r="D1471" i="15"/>
  <c r="C1471" i="15"/>
  <c r="B1471" i="15"/>
  <c r="A1471" i="15"/>
  <c r="F1470" i="15"/>
  <c r="E1470" i="15"/>
  <c r="D1470" i="15"/>
  <c r="C1470" i="15"/>
  <c r="B1470" i="15"/>
  <c r="A1470" i="15"/>
  <c r="F1469" i="15"/>
  <c r="E1469" i="15"/>
  <c r="D1469" i="15"/>
  <c r="C1469" i="15"/>
  <c r="B1469" i="15"/>
  <c r="A1469" i="15"/>
  <c r="F1468" i="15"/>
  <c r="E1468" i="15"/>
  <c r="D1468" i="15"/>
  <c r="C1468" i="15"/>
  <c r="B1468" i="15"/>
  <c r="A1468" i="15"/>
  <c r="F1467" i="15"/>
  <c r="E1467" i="15"/>
  <c r="D1467" i="15"/>
  <c r="C1467" i="15"/>
  <c r="B1467" i="15"/>
  <c r="A1467" i="15"/>
  <c r="F1466" i="15"/>
  <c r="E1466" i="15"/>
  <c r="D1466" i="15"/>
  <c r="C1466" i="15"/>
  <c r="B1466" i="15"/>
  <c r="A1466" i="15"/>
  <c r="F1465" i="15"/>
  <c r="E1465" i="15"/>
  <c r="D1465" i="15"/>
  <c r="C1465" i="15"/>
  <c r="B1465" i="15"/>
  <c r="A1465" i="15"/>
  <c r="F1464" i="15"/>
  <c r="E1464" i="15"/>
  <c r="D1464" i="15"/>
  <c r="C1464" i="15"/>
  <c r="B1464" i="15"/>
  <c r="A1464" i="15"/>
  <c r="F1463" i="15"/>
  <c r="E1463" i="15"/>
  <c r="D1463" i="15"/>
  <c r="C1463" i="15"/>
  <c r="B1463" i="15"/>
  <c r="A1463" i="15"/>
  <c r="F1462" i="15"/>
  <c r="E1462" i="15"/>
  <c r="D1462" i="15"/>
  <c r="C1462" i="15"/>
  <c r="B1462" i="15"/>
  <c r="A1462" i="15"/>
  <c r="F1461" i="15"/>
  <c r="E1461" i="15"/>
  <c r="D1461" i="15"/>
  <c r="C1461" i="15"/>
  <c r="B1461" i="15"/>
  <c r="A1461" i="15"/>
  <c r="F1460" i="15"/>
  <c r="E1460" i="15"/>
  <c r="D1460" i="15"/>
  <c r="C1460" i="15"/>
  <c r="B1460" i="15"/>
  <c r="A1460" i="15"/>
  <c r="F1459" i="15"/>
  <c r="E1459" i="15"/>
  <c r="D1459" i="15"/>
  <c r="C1459" i="15"/>
  <c r="B1459" i="15"/>
  <c r="A1459" i="15"/>
  <c r="F1458" i="15"/>
  <c r="E1458" i="15"/>
  <c r="D1458" i="15"/>
  <c r="C1458" i="15"/>
  <c r="B1458" i="15"/>
  <c r="A1458" i="15"/>
  <c r="F1457" i="15"/>
  <c r="E1457" i="15"/>
  <c r="D1457" i="15"/>
  <c r="C1457" i="15"/>
  <c r="B1457" i="15"/>
  <c r="A1457" i="15"/>
  <c r="F1456" i="15"/>
  <c r="E1456" i="15"/>
  <c r="D1456" i="15"/>
  <c r="C1456" i="15"/>
  <c r="B1456" i="15"/>
  <c r="A1456" i="15"/>
  <c r="F1455" i="15"/>
  <c r="E1455" i="15"/>
  <c r="D1455" i="15"/>
  <c r="C1455" i="15"/>
  <c r="B1455" i="15"/>
  <c r="A1455" i="15"/>
  <c r="F1454" i="15"/>
  <c r="E1454" i="15"/>
  <c r="D1454" i="15"/>
  <c r="C1454" i="15"/>
  <c r="B1454" i="15"/>
  <c r="A1454" i="15"/>
  <c r="F1453" i="15"/>
  <c r="E1453" i="15"/>
  <c r="D1453" i="15"/>
  <c r="C1453" i="15"/>
  <c r="B1453" i="15"/>
  <c r="A1453" i="15"/>
  <c r="F1452" i="15"/>
  <c r="E1452" i="15"/>
  <c r="D1452" i="15"/>
  <c r="C1452" i="15"/>
  <c r="B1452" i="15"/>
  <c r="A1452" i="15"/>
  <c r="F1451" i="15"/>
  <c r="E1451" i="15"/>
  <c r="D1451" i="15"/>
  <c r="C1451" i="15"/>
  <c r="B1451" i="15"/>
  <c r="A1451" i="15"/>
  <c r="F1450" i="15"/>
  <c r="E1450" i="15"/>
  <c r="D1450" i="15"/>
  <c r="C1450" i="15"/>
  <c r="B1450" i="15"/>
  <c r="A1450" i="15"/>
  <c r="F1449" i="15"/>
  <c r="E1449" i="15"/>
  <c r="D1449" i="15"/>
  <c r="C1449" i="15"/>
  <c r="B1449" i="15"/>
  <c r="A1449" i="15"/>
  <c r="F1448" i="15"/>
  <c r="E1448" i="15"/>
  <c r="D1448" i="15"/>
  <c r="C1448" i="15"/>
  <c r="B1448" i="15"/>
  <c r="A1448" i="15"/>
  <c r="F1447" i="15"/>
  <c r="E1447" i="15"/>
  <c r="D1447" i="15"/>
  <c r="C1447" i="15"/>
  <c r="B1447" i="15"/>
  <c r="A1447" i="15"/>
  <c r="F1446" i="15"/>
  <c r="E1446" i="15"/>
  <c r="D1446" i="15"/>
  <c r="C1446" i="15"/>
  <c r="B1446" i="15"/>
  <c r="A1446" i="15"/>
  <c r="F1445" i="15"/>
  <c r="E1445" i="15"/>
  <c r="D1445" i="15"/>
  <c r="C1445" i="15"/>
  <c r="B1445" i="15"/>
  <c r="A1445" i="15"/>
  <c r="F1444" i="15"/>
  <c r="E1444" i="15"/>
  <c r="D1444" i="15"/>
  <c r="C1444" i="15"/>
  <c r="B1444" i="15"/>
  <c r="A1444" i="15"/>
  <c r="F1443" i="15"/>
  <c r="E1443" i="15"/>
  <c r="D1443" i="15"/>
  <c r="C1443" i="15"/>
  <c r="B1443" i="15"/>
  <c r="A1443" i="15"/>
  <c r="F1442" i="15"/>
  <c r="E1442" i="15"/>
  <c r="D1442" i="15"/>
  <c r="C1442" i="15"/>
  <c r="B1442" i="15"/>
  <c r="A1442" i="15"/>
  <c r="F1441" i="15"/>
  <c r="E1441" i="15"/>
  <c r="D1441" i="15"/>
  <c r="C1441" i="15"/>
  <c r="B1441" i="15"/>
  <c r="A1441" i="15"/>
  <c r="F1440" i="15"/>
  <c r="E1440" i="15"/>
  <c r="D1440" i="15"/>
  <c r="C1440" i="15"/>
  <c r="B1440" i="15"/>
  <c r="A1440" i="15"/>
  <c r="F1439" i="15"/>
  <c r="E1439" i="15"/>
  <c r="D1439" i="15"/>
  <c r="C1439" i="15"/>
  <c r="B1439" i="15"/>
  <c r="A1439" i="15"/>
  <c r="F1438" i="15"/>
  <c r="E1438" i="15"/>
  <c r="D1438" i="15"/>
  <c r="C1438" i="15"/>
  <c r="B1438" i="15"/>
  <c r="A1438" i="15"/>
  <c r="F1437" i="15"/>
  <c r="E1437" i="15"/>
  <c r="D1437" i="15"/>
  <c r="C1437" i="15"/>
  <c r="B1437" i="15"/>
  <c r="A1437" i="15"/>
  <c r="F1436" i="15"/>
  <c r="E1436" i="15"/>
  <c r="D1436" i="15"/>
  <c r="C1436" i="15"/>
  <c r="B1436" i="15"/>
  <c r="A1436" i="15"/>
  <c r="F1435" i="15"/>
  <c r="E1435" i="15"/>
  <c r="D1435" i="15"/>
  <c r="C1435" i="15"/>
  <c r="B1435" i="15"/>
  <c r="A1435" i="15"/>
  <c r="F1434" i="15"/>
  <c r="E1434" i="15"/>
  <c r="D1434" i="15"/>
  <c r="C1434" i="15"/>
  <c r="B1434" i="15"/>
  <c r="A1434" i="15"/>
  <c r="F1433" i="15"/>
  <c r="E1433" i="15"/>
  <c r="D1433" i="15"/>
  <c r="C1433" i="15"/>
  <c r="B1433" i="15"/>
  <c r="A1433" i="15"/>
  <c r="F1432" i="15"/>
  <c r="E1432" i="15"/>
  <c r="D1432" i="15"/>
  <c r="C1432" i="15"/>
  <c r="B1432" i="15"/>
  <c r="A1432" i="15"/>
  <c r="F1431" i="15"/>
  <c r="E1431" i="15"/>
  <c r="D1431" i="15"/>
  <c r="C1431" i="15"/>
  <c r="B1431" i="15"/>
  <c r="A1431" i="15"/>
  <c r="F1430" i="15"/>
  <c r="E1430" i="15"/>
  <c r="D1430" i="15"/>
  <c r="C1430" i="15"/>
  <c r="B1430" i="15"/>
  <c r="A1430" i="15"/>
  <c r="F1429" i="15"/>
  <c r="E1429" i="15"/>
  <c r="D1429" i="15"/>
  <c r="C1429" i="15"/>
  <c r="B1429" i="15"/>
  <c r="A1429" i="15"/>
  <c r="F1428" i="15"/>
  <c r="E1428" i="15"/>
  <c r="D1428" i="15"/>
  <c r="C1428" i="15"/>
  <c r="B1428" i="15"/>
  <c r="A1428" i="15"/>
  <c r="F1427" i="15"/>
  <c r="E1427" i="15"/>
  <c r="D1427" i="15"/>
  <c r="C1427" i="15"/>
  <c r="B1427" i="15"/>
  <c r="A1427" i="15"/>
  <c r="F1426" i="15"/>
  <c r="E1426" i="15"/>
  <c r="D1426" i="15"/>
  <c r="C1426" i="15"/>
  <c r="B1426" i="15"/>
  <c r="A1426" i="15"/>
  <c r="F1425" i="15"/>
  <c r="E1425" i="15"/>
  <c r="D1425" i="15"/>
  <c r="C1425" i="15"/>
  <c r="B1425" i="15"/>
  <c r="A1425" i="15"/>
  <c r="F1424" i="15"/>
  <c r="E1424" i="15"/>
  <c r="D1424" i="15"/>
  <c r="C1424" i="15"/>
  <c r="B1424" i="15"/>
  <c r="A1424" i="15"/>
  <c r="F1423" i="15"/>
  <c r="E1423" i="15"/>
  <c r="D1423" i="15"/>
  <c r="C1423" i="15"/>
  <c r="B1423" i="15"/>
  <c r="A1423" i="15"/>
  <c r="F1422" i="15"/>
  <c r="E1422" i="15"/>
  <c r="D1422" i="15"/>
  <c r="C1422" i="15"/>
  <c r="B1422" i="15"/>
  <c r="A1422" i="15"/>
  <c r="F1421" i="15"/>
  <c r="E1421" i="15"/>
  <c r="D1421" i="15"/>
  <c r="C1421" i="15"/>
  <c r="B1421" i="15"/>
  <c r="A1421" i="15"/>
  <c r="F1420" i="15"/>
  <c r="E1420" i="15"/>
  <c r="D1420" i="15"/>
  <c r="C1420" i="15"/>
  <c r="B1420" i="15"/>
  <c r="A1420" i="15"/>
  <c r="F1419" i="15"/>
  <c r="E1419" i="15"/>
  <c r="D1419" i="15"/>
  <c r="C1419" i="15"/>
  <c r="B1419" i="15"/>
  <c r="A1419" i="15"/>
  <c r="F1418" i="15"/>
  <c r="E1418" i="15"/>
  <c r="D1418" i="15"/>
  <c r="C1418" i="15"/>
  <c r="B1418" i="15"/>
  <c r="A1418" i="15"/>
  <c r="F1417" i="15"/>
  <c r="E1417" i="15"/>
  <c r="D1417" i="15"/>
  <c r="C1417" i="15"/>
  <c r="B1417" i="15"/>
  <c r="A1417" i="15"/>
  <c r="F1416" i="15"/>
  <c r="E1416" i="15"/>
  <c r="D1416" i="15"/>
  <c r="C1416" i="15"/>
  <c r="B1416" i="15"/>
  <c r="A1416" i="15"/>
  <c r="F1415" i="15"/>
  <c r="E1415" i="15"/>
  <c r="D1415" i="15"/>
  <c r="C1415" i="15"/>
  <c r="B1415" i="15"/>
  <c r="A1415" i="15"/>
  <c r="F1414" i="15"/>
  <c r="E1414" i="15"/>
  <c r="D1414" i="15"/>
  <c r="C1414" i="15"/>
  <c r="B1414" i="15"/>
  <c r="A1414" i="15"/>
  <c r="F1413" i="15"/>
  <c r="E1413" i="15"/>
  <c r="D1413" i="15"/>
  <c r="C1413" i="15"/>
  <c r="B1413" i="15"/>
  <c r="A1413" i="15"/>
  <c r="F1412" i="15"/>
  <c r="E1412" i="15"/>
  <c r="D1412" i="15"/>
  <c r="C1412" i="15"/>
  <c r="B1412" i="15"/>
  <c r="A1412" i="15"/>
  <c r="F1411" i="15"/>
  <c r="E1411" i="15"/>
  <c r="D1411" i="15"/>
  <c r="C1411" i="15"/>
  <c r="B1411" i="15"/>
  <c r="A1411" i="15"/>
  <c r="F1410" i="15"/>
  <c r="E1410" i="15"/>
  <c r="D1410" i="15"/>
  <c r="C1410" i="15"/>
  <c r="B1410" i="15"/>
  <c r="A1410" i="15"/>
  <c r="F1409" i="15"/>
  <c r="E1409" i="15"/>
  <c r="D1409" i="15"/>
  <c r="C1409" i="15"/>
  <c r="B1409" i="15"/>
  <c r="A1409" i="15"/>
  <c r="F1408" i="15"/>
  <c r="E1408" i="15"/>
  <c r="D1408" i="15"/>
  <c r="C1408" i="15"/>
  <c r="B1408" i="15"/>
  <c r="A1408" i="15"/>
  <c r="F1407" i="15"/>
  <c r="E1407" i="15"/>
  <c r="D1407" i="15"/>
  <c r="C1407" i="15"/>
  <c r="B1407" i="15"/>
  <c r="A1407" i="15"/>
  <c r="F1406" i="15"/>
  <c r="E1406" i="15"/>
  <c r="D1406" i="15"/>
  <c r="C1406" i="15"/>
  <c r="B1406" i="15"/>
  <c r="A1406" i="15"/>
  <c r="F1405" i="15"/>
  <c r="E1405" i="15"/>
  <c r="D1405" i="15"/>
  <c r="C1405" i="15"/>
  <c r="B1405" i="15"/>
  <c r="A1405" i="15"/>
  <c r="F1404" i="15"/>
  <c r="E1404" i="15"/>
  <c r="D1404" i="15"/>
  <c r="C1404" i="15"/>
  <c r="B1404" i="15"/>
  <c r="A1404" i="15"/>
  <c r="F1403" i="15"/>
  <c r="E1403" i="15"/>
  <c r="D1403" i="15"/>
  <c r="C1403" i="15"/>
  <c r="B1403" i="15"/>
  <c r="A1403" i="15"/>
  <c r="F1402" i="15"/>
  <c r="E1402" i="15"/>
  <c r="D1402" i="15"/>
  <c r="C1402" i="15"/>
  <c r="B1402" i="15"/>
  <c r="A1402" i="15"/>
  <c r="F1401" i="15"/>
  <c r="E1401" i="15"/>
  <c r="D1401" i="15"/>
  <c r="C1401" i="15"/>
  <c r="B1401" i="15"/>
  <c r="A1401" i="15"/>
  <c r="F1400" i="15"/>
  <c r="E1400" i="15"/>
  <c r="D1400" i="15"/>
  <c r="C1400" i="15"/>
  <c r="B1400" i="15"/>
  <c r="A1400" i="15"/>
  <c r="F1399" i="15"/>
  <c r="E1399" i="15"/>
  <c r="D1399" i="15"/>
  <c r="C1399" i="15"/>
  <c r="B1399" i="15"/>
  <c r="A1399" i="15"/>
  <c r="F1398" i="15"/>
  <c r="E1398" i="15"/>
  <c r="D1398" i="15"/>
  <c r="C1398" i="15"/>
  <c r="B1398" i="15"/>
  <c r="A1398" i="15"/>
  <c r="F1397" i="15"/>
  <c r="E1397" i="15"/>
  <c r="D1397" i="15"/>
  <c r="C1397" i="15"/>
  <c r="B1397" i="15"/>
  <c r="A1397" i="15"/>
  <c r="F1396" i="15"/>
  <c r="E1396" i="15"/>
  <c r="D1396" i="15"/>
  <c r="C1396" i="15"/>
  <c r="B1396" i="15"/>
  <c r="A1396" i="15"/>
  <c r="F1395" i="15"/>
  <c r="E1395" i="15"/>
  <c r="D1395" i="15"/>
  <c r="C1395" i="15"/>
  <c r="B1395" i="15"/>
  <c r="A1395" i="15"/>
  <c r="F1394" i="15"/>
  <c r="E1394" i="15"/>
  <c r="D1394" i="15"/>
  <c r="C1394" i="15"/>
  <c r="B1394" i="15"/>
  <c r="A1394" i="15"/>
  <c r="F1393" i="15"/>
  <c r="E1393" i="15"/>
  <c r="D1393" i="15"/>
  <c r="C1393" i="15"/>
  <c r="B1393" i="15"/>
  <c r="A1393" i="15"/>
  <c r="F1392" i="15"/>
  <c r="E1392" i="15"/>
  <c r="D1392" i="15"/>
  <c r="C1392" i="15"/>
  <c r="B1392" i="15"/>
  <c r="A1392" i="15"/>
  <c r="F1391" i="15"/>
  <c r="E1391" i="15"/>
  <c r="D1391" i="15"/>
  <c r="C1391" i="15"/>
  <c r="B1391" i="15"/>
  <c r="A1391" i="15"/>
  <c r="F1390" i="15"/>
  <c r="E1390" i="15"/>
  <c r="D1390" i="15"/>
  <c r="C1390" i="15"/>
  <c r="B1390" i="15"/>
  <c r="A1390" i="15"/>
  <c r="F1389" i="15"/>
  <c r="E1389" i="15"/>
  <c r="D1389" i="15"/>
  <c r="C1389" i="15"/>
  <c r="B1389" i="15"/>
  <c r="A1389" i="15"/>
  <c r="F1388" i="15"/>
  <c r="E1388" i="15"/>
  <c r="D1388" i="15"/>
  <c r="C1388" i="15"/>
  <c r="B1388" i="15"/>
  <c r="A1388" i="15"/>
  <c r="F1387" i="15"/>
  <c r="E1387" i="15"/>
  <c r="D1387" i="15"/>
  <c r="C1387" i="15"/>
  <c r="B1387" i="15"/>
  <c r="A1387" i="15"/>
  <c r="F1386" i="15"/>
  <c r="E1386" i="15"/>
  <c r="D1386" i="15"/>
  <c r="C1386" i="15"/>
  <c r="B1386" i="15"/>
  <c r="A1386" i="15"/>
  <c r="F1385" i="15"/>
  <c r="E1385" i="15"/>
  <c r="D1385" i="15"/>
  <c r="C1385" i="15"/>
  <c r="B1385" i="15"/>
  <c r="A1385" i="15"/>
  <c r="F1384" i="15"/>
  <c r="E1384" i="15"/>
  <c r="D1384" i="15"/>
  <c r="C1384" i="15"/>
  <c r="B1384" i="15"/>
  <c r="A1384" i="15"/>
  <c r="F1383" i="15"/>
  <c r="E1383" i="15"/>
  <c r="D1383" i="15"/>
  <c r="C1383" i="15"/>
  <c r="B1383" i="15"/>
  <c r="A1383" i="15"/>
  <c r="F1382" i="15"/>
  <c r="E1382" i="15"/>
  <c r="D1382" i="15"/>
  <c r="C1382" i="15"/>
  <c r="B1382" i="15"/>
  <c r="A1382" i="15"/>
  <c r="F1381" i="15"/>
  <c r="E1381" i="15"/>
  <c r="D1381" i="15"/>
  <c r="C1381" i="15"/>
  <c r="B1381" i="15"/>
  <c r="A1381" i="15"/>
  <c r="F1380" i="15"/>
  <c r="E1380" i="15"/>
  <c r="D1380" i="15"/>
  <c r="C1380" i="15"/>
  <c r="B1380" i="15"/>
  <c r="A1380" i="15"/>
  <c r="F1379" i="15"/>
  <c r="E1379" i="15"/>
  <c r="D1379" i="15"/>
  <c r="C1379" i="15"/>
  <c r="B1379" i="15"/>
  <c r="A1379" i="15"/>
  <c r="F1378" i="15"/>
  <c r="E1378" i="15"/>
  <c r="D1378" i="15"/>
  <c r="C1378" i="15"/>
  <c r="B1378" i="15"/>
  <c r="A1378" i="15"/>
  <c r="F1377" i="15"/>
  <c r="E1377" i="15"/>
  <c r="D1377" i="15"/>
  <c r="C1377" i="15"/>
  <c r="B1377" i="15"/>
  <c r="A1377" i="15"/>
  <c r="F1376" i="15"/>
  <c r="E1376" i="15"/>
  <c r="D1376" i="15"/>
  <c r="C1376" i="15"/>
  <c r="B1376" i="15"/>
  <c r="A1376" i="15"/>
  <c r="F1375" i="15"/>
  <c r="E1375" i="15"/>
  <c r="D1375" i="15"/>
  <c r="C1375" i="15"/>
  <c r="B1375" i="15"/>
  <c r="A1375" i="15"/>
  <c r="F1374" i="15"/>
  <c r="E1374" i="15"/>
  <c r="D1374" i="15"/>
  <c r="C1374" i="15"/>
  <c r="B1374" i="15"/>
  <c r="A1374" i="15"/>
  <c r="F1373" i="15"/>
  <c r="E1373" i="15"/>
  <c r="D1373" i="15"/>
  <c r="C1373" i="15"/>
  <c r="B1373" i="15"/>
  <c r="A1373" i="15"/>
  <c r="F1372" i="15"/>
  <c r="E1372" i="15"/>
  <c r="D1372" i="15"/>
  <c r="C1372" i="15"/>
  <c r="B1372" i="15"/>
  <c r="A1372" i="15"/>
  <c r="F1371" i="15"/>
  <c r="E1371" i="15"/>
  <c r="D1371" i="15"/>
  <c r="C1371" i="15"/>
  <c r="B1371" i="15"/>
  <c r="A1371" i="15"/>
  <c r="F1370" i="15"/>
  <c r="E1370" i="15"/>
  <c r="D1370" i="15"/>
  <c r="C1370" i="15"/>
  <c r="B1370" i="15"/>
  <c r="A1370" i="15"/>
  <c r="F1369" i="15"/>
  <c r="E1369" i="15"/>
  <c r="D1369" i="15"/>
  <c r="C1369" i="15"/>
  <c r="B1369" i="15"/>
  <c r="A1369" i="15"/>
  <c r="F1368" i="15"/>
  <c r="E1368" i="15"/>
  <c r="D1368" i="15"/>
  <c r="C1368" i="15"/>
  <c r="B1368" i="15"/>
  <c r="A1368" i="15"/>
  <c r="F1367" i="15"/>
  <c r="E1367" i="15"/>
  <c r="D1367" i="15"/>
  <c r="C1367" i="15"/>
  <c r="B1367" i="15"/>
  <c r="A1367" i="15"/>
  <c r="F1366" i="15"/>
  <c r="E1366" i="15"/>
  <c r="D1366" i="15"/>
  <c r="C1366" i="15"/>
  <c r="B1366" i="15"/>
  <c r="A1366" i="15"/>
  <c r="F1365" i="15"/>
  <c r="E1365" i="15"/>
  <c r="D1365" i="15"/>
  <c r="C1365" i="15"/>
  <c r="B1365" i="15"/>
  <c r="A1365" i="15"/>
  <c r="F1364" i="15"/>
  <c r="E1364" i="15"/>
  <c r="D1364" i="15"/>
  <c r="C1364" i="15"/>
  <c r="B1364" i="15"/>
  <c r="A1364" i="15"/>
  <c r="F1363" i="15"/>
  <c r="E1363" i="15"/>
  <c r="D1363" i="15"/>
  <c r="C1363" i="15"/>
  <c r="B1363" i="15"/>
  <c r="A1363" i="15"/>
  <c r="F1362" i="15"/>
  <c r="E1362" i="15"/>
  <c r="D1362" i="15"/>
  <c r="C1362" i="15"/>
  <c r="B1362" i="15"/>
  <c r="A1362" i="15"/>
  <c r="F1361" i="15"/>
  <c r="E1361" i="15"/>
  <c r="D1361" i="15"/>
  <c r="C1361" i="15"/>
  <c r="B1361" i="15"/>
  <c r="A1361" i="15"/>
  <c r="F1360" i="15"/>
  <c r="E1360" i="15"/>
  <c r="D1360" i="15"/>
  <c r="C1360" i="15"/>
  <c r="B1360" i="15"/>
  <c r="A1360" i="15"/>
  <c r="F1359" i="15"/>
  <c r="E1359" i="15"/>
  <c r="D1359" i="15"/>
  <c r="C1359" i="15"/>
  <c r="B1359" i="15"/>
  <c r="A1359" i="15"/>
  <c r="F1358" i="15"/>
  <c r="E1358" i="15"/>
  <c r="D1358" i="15"/>
  <c r="C1358" i="15"/>
  <c r="B1358" i="15"/>
  <c r="A1358" i="15"/>
  <c r="F1357" i="15"/>
  <c r="E1357" i="15"/>
  <c r="D1357" i="15"/>
  <c r="C1357" i="15"/>
  <c r="B1357" i="15"/>
  <c r="A1357" i="15"/>
  <c r="F1356" i="15"/>
  <c r="E1356" i="15"/>
  <c r="D1356" i="15"/>
  <c r="C1356" i="15"/>
  <c r="B1356" i="15"/>
  <c r="A1356" i="15"/>
  <c r="F1355" i="15"/>
  <c r="E1355" i="15"/>
  <c r="D1355" i="15"/>
  <c r="C1355" i="15"/>
  <c r="B1355" i="15"/>
  <c r="A1355" i="15"/>
  <c r="F1354" i="15"/>
  <c r="E1354" i="15"/>
  <c r="D1354" i="15"/>
  <c r="C1354" i="15"/>
  <c r="B1354" i="15"/>
  <c r="A1354" i="15"/>
  <c r="F1353" i="15"/>
  <c r="E1353" i="15"/>
  <c r="D1353" i="15"/>
  <c r="C1353" i="15"/>
  <c r="B1353" i="15"/>
  <c r="A1353" i="15"/>
  <c r="F1352" i="15"/>
  <c r="E1352" i="15"/>
  <c r="D1352" i="15"/>
  <c r="C1352" i="15"/>
  <c r="B1352" i="15"/>
  <c r="A1352" i="15"/>
  <c r="F1351" i="15"/>
  <c r="E1351" i="15"/>
  <c r="D1351" i="15"/>
  <c r="C1351" i="15"/>
  <c r="B1351" i="15"/>
  <c r="A1351" i="15"/>
  <c r="F1350" i="15"/>
  <c r="E1350" i="15"/>
  <c r="D1350" i="15"/>
  <c r="C1350" i="15"/>
  <c r="B1350" i="15"/>
  <c r="A1350" i="15"/>
  <c r="F1349" i="15"/>
  <c r="E1349" i="15"/>
  <c r="D1349" i="15"/>
  <c r="C1349" i="15"/>
  <c r="B1349" i="15"/>
  <c r="A1349" i="15"/>
  <c r="F1348" i="15"/>
  <c r="E1348" i="15"/>
  <c r="D1348" i="15"/>
  <c r="C1348" i="15"/>
  <c r="B1348" i="15"/>
  <c r="A1348" i="15"/>
  <c r="F1347" i="15"/>
  <c r="E1347" i="15"/>
  <c r="D1347" i="15"/>
  <c r="C1347" i="15"/>
  <c r="B1347" i="15"/>
  <c r="A1347" i="15"/>
  <c r="F1346" i="15"/>
  <c r="E1346" i="15"/>
  <c r="D1346" i="15"/>
  <c r="C1346" i="15"/>
  <c r="B1346" i="15"/>
  <c r="A1346" i="15"/>
  <c r="F1345" i="15"/>
  <c r="E1345" i="15"/>
  <c r="D1345" i="15"/>
  <c r="C1345" i="15"/>
  <c r="B1345" i="15"/>
  <c r="A1345" i="15"/>
  <c r="F1344" i="15"/>
  <c r="E1344" i="15"/>
  <c r="D1344" i="15"/>
  <c r="C1344" i="15"/>
  <c r="B1344" i="15"/>
  <c r="A1344" i="15"/>
  <c r="F1343" i="15"/>
  <c r="E1343" i="15"/>
  <c r="D1343" i="15"/>
  <c r="C1343" i="15"/>
  <c r="B1343" i="15"/>
  <c r="A1343" i="15"/>
  <c r="F1342" i="15"/>
  <c r="E1342" i="15"/>
  <c r="D1342" i="15"/>
  <c r="C1342" i="15"/>
  <c r="B1342" i="15"/>
  <c r="A1342" i="15"/>
  <c r="F1341" i="15"/>
  <c r="E1341" i="15"/>
  <c r="D1341" i="15"/>
  <c r="C1341" i="15"/>
  <c r="B1341" i="15"/>
  <c r="A1341" i="15"/>
  <c r="F1340" i="15"/>
  <c r="E1340" i="15"/>
  <c r="D1340" i="15"/>
  <c r="C1340" i="15"/>
  <c r="B1340" i="15"/>
  <c r="A1340" i="15"/>
  <c r="F1339" i="15"/>
  <c r="E1339" i="15"/>
  <c r="D1339" i="15"/>
  <c r="C1339" i="15"/>
  <c r="B1339" i="15"/>
  <c r="A1339" i="15"/>
  <c r="F1338" i="15"/>
  <c r="E1338" i="15"/>
  <c r="D1338" i="15"/>
  <c r="C1338" i="15"/>
  <c r="B1338" i="15"/>
  <c r="A1338" i="15"/>
  <c r="F1337" i="15"/>
  <c r="E1337" i="15"/>
  <c r="D1337" i="15"/>
  <c r="C1337" i="15"/>
  <c r="B1337" i="15"/>
  <c r="A1337" i="15"/>
  <c r="F1336" i="15"/>
  <c r="E1336" i="15"/>
  <c r="D1336" i="15"/>
  <c r="C1336" i="15"/>
  <c r="B1336" i="15"/>
  <c r="A1336" i="15"/>
  <c r="F1335" i="15"/>
  <c r="E1335" i="15"/>
  <c r="D1335" i="15"/>
  <c r="C1335" i="15"/>
  <c r="B1335" i="15"/>
  <c r="A1335" i="15"/>
  <c r="F1334" i="15"/>
  <c r="E1334" i="15"/>
  <c r="D1334" i="15"/>
  <c r="C1334" i="15"/>
  <c r="B1334" i="15"/>
  <c r="A1334" i="15"/>
  <c r="F1333" i="15"/>
  <c r="E1333" i="15"/>
  <c r="D1333" i="15"/>
  <c r="C1333" i="15"/>
  <c r="B1333" i="15"/>
  <c r="A1333" i="15"/>
  <c r="F1332" i="15"/>
  <c r="E1332" i="15"/>
  <c r="D1332" i="15"/>
  <c r="C1332" i="15"/>
  <c r="B1332" i="15"/>
  <c r="A1332" i="15"/>
  <c r="F1331" i="15"/>
  <c r="E1331" i="15"/>
  <c r="D1331" i="15"/>
  <c r="C1331" i="15"/>
  <c r="B1331" i="15"/>
  <c r="A1331" i="15"/>
  <c r="F1330" i="15"/>
  <c r="E1330" i="15"/>
  <c r="D1330" i="15"/>
  <c r="C1330" i="15"/>
  <c r="B1330" i="15"/>
  <c r="A1330" i="15"/>
  <c r="F1329" i="15"/>
  <c r="E1329" i="15"/>
  <c r="D1329" i="15"/>
  <c r="C1329" i="15"/>
  <c r="B1329" i="15"/>
  <c r="A1329" i="15"/>
  <c r="F1328" i="15"/>
  <c r="E1328" i="15"/>
  <c r="D1328" i="15"/>
  <c r="C1328" i="15"/>
  <c r="B1328" i="15"/>
  <c r="A1328" i="15"/>
  <c r="F1327" i="15"/>
  <c r="E1327" i="15"/>
  <c r="D1327" i="15"/>
  <c r="C1327" i="15"/>
  <c r="B1327" i="15"/>
  <c r="A1327" i="15"/>
  <c r="F1326" i="15"/>
  <c r="E1326" i="15"/>
  <c r="D1326" i="15"/>
  <c r="C1326" i="15"/>
  <c r="B1326" i="15"/>
  <c r="A1326" i="15"/>
  <c r="F1325" i="15"/>
  <c r="E1325" i="15"/>
  <c r="D1325" i="15"/>
  <c r="C1325" i="15"/>
  <c r="B1325" i="15"/>
  <c r="A1325" i="15"/>
  <c r="F1324" i="15"/>
  <c r="E1324" i="15"/>
  <c r="D1324" i="15"/>
  <c r="C1324" i="15"/>
  <c r="B1324" i="15"/>
  <c r="A1324" i="15"/>
  <c r="F1323" i="15"/>
  <c r="E1323" i="15"/>
  <c r="D1323" i="15"/>
  <c r="C1323" i="15"/>
  <c r="B1323" i="15"/>
  <c r="A1323" i="15"/>
  <c r="F1322" i="15"/>
  <c r="E1322" i="15"/>
  <c r="D1322" i="15"/>
  <c r="C1322" i="15"/>
  <c r="B1322" i="15"/>
  <c r="A1322" i="15"/>
  <c r="F1321" i="15"/>
  <c r="E1321" i="15"/>
  <c r="D1321" i="15"/>
  <c r="C1321" i="15"/>
  <c r="B1321" i="15"/>
  <c r="A1321" i="15"/>
  <c r="F1320" i="15"/>
  <c r="E1320" i="15"/>
  <c r="D1320" i="15"/>
  <c r="C1320" i="15"/>
  <c r="B1320" i="15"/>
  <c r="A1320" i="15"/>
  <c r="F1319" i="15"/>
  <c r="E1319" i="15"/>
  <c r="D1319" i="15"/>
  <c r="C1319" i="15"/>
  <c r="B1319" i="15"/>
  <c r="A1319" i="15"/>
  <c r="F1318" i="15"/>
  <c r="E1318" i="15"/>
  <c r="D1318" i="15"/>
  <c r="C1318" i="15"/>
  <c r="B1318" i="15"/>
  <c r="A1318" i="15"/>
  <c r="F1317" i="15"/>
  <c r="E1317" i="15"/>
  <c r="D1317" i="15"/>
  <c r="C1317" i="15"/>
  <c r="B1317" i="15"/>
  <c r="A1317" i="15"/>
  <c r="F1316" i="15"/>
  <c r="E1316" i="15"/>
  <c r="D1316" i="15"/>
  <c r="C1316" i="15"/>
  <c r="B1316" i="15"/>
  <c r="A1316" i="15"/>
  <c r="F1315" i="15"/>
  <c r="E1315" i="15"/>
  <c r="D1315" i="15"/>
  <c r="C1315" i="15"/>
  <c r="B1315" i="15"/>
  <c r="A1315" i="15"/>
  <c r="F1314" i="15"/>
  <c r="E1314" i="15"/>
  <c r="D1314" i="15"/>
  <c r="C1314" i="15"/>
  <c r="B1314" i="15"/>
  <c r="A1314" i="15"/>
  <c r="F1313" i="15"/>
  <c r="E1313" i="15"/>
  <c r="D1313" i="15"/>
  <c r="C1313" i="15"/>
  <c r="B1313" i="15"/>
  <c r="A1313" i="15"/>
  <c r="F1312" i="15"/>
  <c r="E1312" i="15"/>
  <c r="D1312" i="15"/>
  <c r="C1312" i="15"/>
  <c r="B1312" i="15"/>
  <c r="A1312" i="15"/>
  <c r="F1311" i="15"/>
  <c r="E1311" i="15"/>
  <c r="D1311" i="15"/>
  <c r="C1311" i="15"/>
  <c r="B1311" i="15"/>
  <c r="A1311" i="15"/>
  <c r="F1310" i="15"/>
  <c r="E1310" i="15"/>
  <c r="D1310" i="15"/>
  <c r="C1310" i="15"/>
  <c r="B1310" i="15"/>
  <c r="A1310" i="15"/>
  <c r="F1309" i="15"/>
  <c r="E1309" i="15"/>
  <c r="D1309" i="15"/>
  <c r="C1309" i="15"/>
  <c r="B1309" i="15"/>
  <c r="A1309" i="15"/>
  <c r="F1308" i="15"/>
  <c r="E1308" i="15"/>
  <c r="D1308" i="15"/>
  <c r="C1308" i="15"/>
  <c r="B1308" i="15"/>
  <c r="A1308" i="15"/>
  <c r="F1307" i="15"/>
  <c r="E1307" i="15"/>
  <c r="D1307" i="15"/>
  <c r="C1307" i="15"/>
  <c r="B1307" i="15"/>
  <c r="A1307" i="15"/>
  <c r="F1306" i="15"/>
  <c r="E1306" i="15"/>
  <c r="D1306" i="15"/>
  <c r="C1306" i="15"/>
  <c r="B1306" i="15"/>
  <c r="A1306" i="15"/>
  <c r="F1305" i="15"/>
  <c r="E1305" i="15"/>
  <c r="D1305" i="15"/>
  <c r="C1305" i="15"/>
  <c r="B1305" i="15"/>
  <c r="A1305" i="15"/>
  <c r="F1304" i="15"/>
  <c r="E1304" i="15"/>
  <c r="D1304" i="15"/>
  <c r="C1304" i="15"/>
  <c r="B1304" i="15"/>
  <c r="A1304" i="15"/>
  <c r="F1303" i="15"/>
  <c r="E1303" i="15"/>
  <c r="D1303" i="15"/>
  <c r="C1303" i="15"/>
  <c r="B1303" i="15"/>
  <c r="A1303" i="15"/>
  <c r="F1302" i="15"/>
  <c r="E1302" i="15"/>
  <c r="D1302" i="15"/>
  <c r="C1302" i="15"/>
  <c r="B1302" i="15"/>
  <c r="A1302" i="15"/>
  <c r="F1301" i="15"/>
  <c r="E1301" i="15"/>
  <c r="D1301" i="15"/>
  <c r="C1301" i="15"/>
  <c r="B1301" i="15"/>
  <c r="A1301" i="15"/>
  <c r="F1300" i="15"/>
  <c r="E1300" i="15"/>
  <c r="D1300" i="15"/>
  <c r="C1300" i="15"/>
  <c r="B1300" i="15"/>
  <c r="A1300" i="15"/>
  <c r="F1299" i="15"/>
  <c r="E1299" i="15"/>
  <c r="D1299" i="15"/>
  <c r="C1299" i="15"/>
  <c r="B1299" i="15"/>
  <c r="A1299" i="15"/>
  <c r="F1298" i="15"/>
  <c r="E1298" i="15"/>
  <c r="D1298" i="15"/>
  <c r="C1298" i="15"/>
  <c r="B1298" i="15"/>
  <c r="A1298" i="15"/>
  <c r="F1297" i="15"/>
  <c r="E1297" i="15"/>
  <c r="D1297" i="15"/>
  <c r="C1297" i="15"/>
  <c r="B1297" i="15"/>
  <c r="A1297" i="15"/>
  <c r="F1296" i="15"/>
  <c r="E1296" i="15"/>
  <c r="D1296" i="15"/>
  <c r="C1296" i="15"/>
  <c r="B1296" i="15"/>
  <c r="A1296" i="15"/>
  <c r="F1295" i="15"/>
  <c r="E1295" i="15"/>
  <c r="D1295" i="15"/>
  <c r="C1295" i="15"/>
  <c r="B1295" i="15"/>
  <c r="A1295" i="15"/>
  <c r="F1294" i="15"/>
  <c r="E1294" i="15"/>
  <c r="D1294" i="15"/>
  <c r="C1294" i="15"/>
  <c r="B1294" i="15"/>
  <c r="A1294" i="15"/>
  <c r="F1293" i="15"/>
  <c r="E1293" i="15"/>
  <c r="D1293" i="15"/>
  <c r="C1293" i="15"/>
  <c r="B1293" i="15"/>
  <c r="A1293" i="15"/>
  <c r="F1292" i="15"/>
  <c r="E1292" i="15"/>
  <c r="D1292" i="15"/>
  <c r="C1292" i="15"/>
  <c r="B1292" i="15"/>
  <c r="A1292" i="15"/>
  <c r="F1291" i="15"/>
  <c r="E1291" i="15"/>
  <c r="D1291" i="15"/>
  <c r="C1291" i="15"/>
  <c r="B1291" i="15"/>
  <c r="A1291" i="15"/>
  <c r="F1290" i="15"/>
  <c r="E1290" i="15"/>
  <c r="D1290" i="15"/>
  <c r="C1290" i="15"/>
  <c r="B1290" i="15"/>
  <c r="A1290" i="15"/>
  <c r="F1289" i="15"/>
  <c r="E1289" i="15"/>
  <c r="D1289" i="15"/>
  <c r="C1289" i="15"/>
  <c r="B1289" i="15"/>
  <c r="A1289" i="15"/>
  <c r="F1288" i="15"/>
  <c r="E1288" i="15"/>
  <c r="D1288" i="15"/>
  <c r="C1288" i="15"/>
  <c r="B1288" i="15"/>
  <c r="A1288" i="15"/>
  <c r="F1287" i="15"/>
  <c r="E1287" i="15"/>
  <c r="D1287" i="15"/>
  <c r="C1287" i="15"/>
  <c r="B1287" i="15"/>
  <c r="A1287" i="15"/>
  <c r="F1286" i="15"/>
  <c r="E1286" i="15"/>
  <c r="D1286" i="15"/>
  <c r="C1286" i="15"/>
  <c r="B1286" i="15"/>
  <c r="A1286" i="15"/>
  <c r="F1285" i="15"/>
  <c r="E1285" i="15"/>
  <c r="D1285" i="15"/>
  <c r="C1285" i="15"/>
  <c r="B1285" i="15"/>
  <c r="A1285" i="15"/>
  <c r="F1284" i="15"/>
  <c r="E1284" i="15"/>
  <c r="D1284" i="15"/>
  <c r="C1284" i="15"/>
  <c r="B1284" i="15"/>
  <c r="A1284" i="15"/>
  <c r="F1283" i="15"/>
  <c r="E1283" i="15"/>
  <c r="D1283" i="15"/>
  <c r="C1283" i="15"/>
  <c r="B1283" i="15"/>
  <c r="A1283" i="15"/>
  <c r="F1282" i="15"/>
  <c r="E1282" i="15"/>
  <c r="D1282" i="15"/>
  <c r="C1282" i="15"/>
  <c r="B1282" i="15"/>
  <c r="A1282" i="15"/>
  <c r="F1281" i="15"/>
  <c r="E1281" i="15"/>
  <c r="D1281" i="15"/>
  <c r="C1281" i="15"/>
  <c r="B1281" i="15"/>
  <c r="A1281" i="15"/>
  <c r="F1280" i="15"/>
  <c r="E1280" i="15"/>
  <c r="D1280" i="15"/>
  <c r="C1280" i="15"/>
  <c r="B1280" i="15"/>
  <c r="A1280" i="15"/>
  <c r="F1279" i="15"/>
  <c r="E1279" i="15"/>
  <c r="D1279" i="15"/>
  <c r="C1279" i="15"/>
  <c r="B1279" i="15"/>
  <c r="A1279" i="15"/>
  <c r="F1278" i="15"/>
  <c r="E1278" i="15"/>
  <c r="D1278" i="15"/>
  <c r="C1278" i="15"/>
  <c r="B1278" i="15"/>
  <c r="A1278" i="15"/>
  <c r="F1277" i="15"/>
  <c r="E1277" i="15"/>
  <c r="D1277" i="15"/>
  <c r="C1277" i="15"/>
  <c r="B1277" i="15"/>
  <c r="A1277" i="15"/>
  <c r="F1276" i="15"/>
  <c r="E1276" i="15"/>
  <c r="D1276" i="15"/>
  <c r="C1276" i="15"/>
  <c r="B1276" i="15"/>
  <c r="A1276" i="15"/>
  <c r="F1275" i="15"/>
  <c r="E1275" i="15"/>
  <c r="D1275" i="15"/>
  <c r="C1275" i="15"/>
  <c r="B1275" i="15"/>
  <c r="A1275" i="15"/>
  <c r="F1274" i="15"/>
  <c r="E1274" i="15"/>
  <c r="D1274" i="15"/>
  <c r="C1274" i="15"/>
  <c r="B1274" i="15"/>
  <c r="A1274" i="15"/>
  <c r="F1273" i="15"/>
  <c r="E1273" i="15"/>
  <c r="D1273" i="15"/>
  <c r="C1273" i="15"/>
  <c r="B1273" i="15"/>
  <c r="A1273" i="15"/>
  <c r="F1272" i="15"/>
  <c r="E1272" i="15"/>
  <c r="D1272" i="15"/>
  <c r="C1272" i="15"/>
  <c r="B1272" i="15"/>
  <c r="A1272" i="15"/>
  <c r="F1271" i="15"/>
  <c r="E1271" i="15"/>
  <c r="D1271" i="15"/>
  <c r="C1271" i="15"/>
  <c r="B1271" i="15"/>
  <c r="A1271" i="15"/>
  <c r="F1270" i="15"/>
  <c r="E1270" i="15"/>
  <c r="D1270" i="15"/>
  <c r="C1270" i="15"/>
  <c r="B1270" i="15"/>
  <c r="A1270" i="15"/>
  <c r="F1269" i="15"/>
  <c r="E1269" i="15"/>
  <c r="D1269" i="15"/>
  <c r="C1269" i="15"/>
  <c r="B1269" i="15"/>
  <c r="A1269" i="15"/>
  <c r="F1268" i="15"/>
  <c r="E1268" i="15"/>
  <c r="D1268" i="15"/>
  <c r="C1268" i="15"/>
  <c r="B1268" i="15"/>
  <c r="A1268" i="15"/>
  <c r="F1267" i="15"/>
  <c r="E1267" i="15"/>
  <c r="D1267" i="15"/>
  <c r="C1267" i="15"/>
  <c r="B1267" i="15"/>
  <c r="A1267" i="15"/>
  <c r="F1266" i="15"/>
  <c r="E1266" i="15"/>
  <c r="D1266" i="15"/>
  <c r="C1266" i="15"/>
  <c r="B1266" i="15"/>
  <c r="A1266" i="15"/>
  <c r="F1265" i="15"/>
  <c r="E1265" i="15"/>
  <c r="D1265" i="15"/>
  <c r="C1265" i="15"/>
  <c r="B1265" i="15"/>
  <c r="A1265" i="15"/>
  <c r="F1264" i="15"/>
  <c r="E1264" i="15"/>
  <c r="D1264" i="15"/>
  <c r="C1264" i="15"/>
  <c r="B1264" i="15"/>
  <c r="A1264" i="15"/>
  <c r="F1263" i="15"/>
  <c r="E1263" i="15"/>
  <c r="D1263" i="15"/>
  <c r="C1263" i="15"/>
  <c r="B1263" i="15"/>
  <c r="A1263" i="15"/>
  <c r="F1262" i="15"/>
  <c r="E1262" i="15"/>
  <c r="D1262" i="15"/>
  <c r="C1262" i="15"/>
  <c r="B1262" i="15"/>
  <c r="A1262" i="15"/>
  <c r="F1261" i="15"/>
  <c r="E1261" i="15"/>
  <c r="D1261" i="15"/>
  <c r="C1261" i="15"/>
  <c r="B1261" i="15"/>
  <c r="A1261" i="15"/>
  <c r="F1260" i="15"/>
  <c r="E1260" i="15"/>
  <c r="D1260" i="15"/>
  <c r="C1260" i="15"/>
  <c r="B1260" i="15"/>
  <c r="A1260" i="15"/>
  <c r="F1259" i="15"/>
  <c r="E1259" i="15"/>
  <c r="D1259" i="15"/>
  <c r="C1259" i="15"/>
  <c r="B1259" i="15"/>
  <c r="A1259" i="15"/>
  <c r="F1258" i="15"/>
  <c r="E1258" i="15"/>
  <c r="D1258" i="15"/>
  <c r="C1258" i="15"/>
  <c r="B1258" i="15"/>
  <c r="A1258" i="15"/>
  <c r="F1257" i="15"/>
  <c r="E1257" i="15"/>
  <c r="D1257" i="15"/>
  <c r="C1257" i="15"/>
  <c r="B1257" i="15"/>
  <c r="A1257" i="15"/>
  <c r="F1256" i="15"/>
  <c r="E1256" i="15"/>
  <c r="D1256" i="15"/>
  <c r="C1256" i="15"/>
  <c r="B1256" i="15"/>
  <c r="A1256" i="15"/>
  <c r="F1255" i="15"/>
  <c r="E1255" i="15"/>
  <c r="D1255" i="15"/>
  <c r="C1255" i="15"/>
  <c r="B1255" i="15"/>
  <c r="A1255" i="15"/>
  <c r="F1254" i="15"/>
  <c r="E1254" i="15"/>
  <c r="D1254" i="15"/>
  <c r="C1254" i="15"/>
  <c r="B1254" i="15"/>
  <c r="A1254" i="15"/>
  <c r="F1253" i="15"/>
  <c r="E1253" i="15"/>
  <c r="D1253" i="15"/>
  <c r="C1253" i="15"/>
  <c r="B1253" i="15"/>
  <c r="A1253" i="15"/>
  <c r="F1252" i="15"/>
  <c r="E1252" i="15"/>
  <c r="D1252" i="15"/>
  <c r="C1252" i="15"/>
  <c r="B1252" i="15"/>
  <c r="A1252" i="15"/>
  <c r="F1251" i="15"/>
  <c r="E1251" i="15"/>
  <c r="D1251" i="15"/>
  <c r="C1251" i="15"/>
  <c r="B1251" i="15"/>
  <c r="A1251" i="15"/>
  <c r="F1250" i="15"/>
  <c r="E1250" i="15"/>
  <c r="D1250" i="15"/>
  <c r="C1250" i="15"/>
  <c r="B1250" i="15"/>
  <c r="A1250" i="15"/>
  <c r="F1249" i="15"/>
  <c r="E1249" i="15"/>
  <c r="D1249" i="15"/>
  <c r="C1249" i="15"/>
  <c r="B1249" i="15"/>
  <c r="A1249" i="15"/>
  <c r="F1248" i="15"/>
  <c r="E1248" i="15"/>
  <c r="D1248" i="15"/>
  <c r="C1248" i="15"/>
  <c r="B1248" i="15"/>
  <c r="A1248" i="15"/>
  <c r="F1247" i="15"/>
  <c r="E1247" i="15"/>
  <c r="D1247" i="15"/>
  <c r="C1247" i="15"/>
  <c r="B1247" i="15"/>
  <c r="A1247" i="15"/>
  <c r="F1246" i="15"/>
  <c r="E1246" i="15"/>
  <c r="D1246" i="15"/>
  <c r="C1246" i="15"/>
  <c r="B1246" i="15"/>
  <c r="A1246" i="15"/>
  <c r="F1245" i="15"/>
  <c r="E1245" i="15"/>
  <c r="D1245" i="15"/>
  <c r="C1245" i="15"/>
  <c r="B1245" i="15"/>
  <c r="A1245" i="15"/>
  <c r="F1244" i="15"/>
  <c r="E1244" i="15"/>
  <c r="D1244" i="15"/>
  <c r="C1244" i="15"/>
  <c r="B1244" i="15"/>
  <c r="A1244" i="15"/>
  <c r="F1243" i="15"/>
  <c r="E1243" i="15"/>
  <c r="D1243" i="15"/>
  <c r="C1243" i="15"/>
  <c r="B1243" i="15"/>
  <c r="A1243" i="15"/>
  <c r="F1242" i="15"/>
  <c r="E1242" i="15"/>
  <c r="D1242" i="15"/>
  <c r="C1242" i="15"/>
  <c r="B1242" i="15"/>
  <c r="A1242" i="15"/>
  <c r="F1241" i="15"/>
  <c r="E1241" i="15"/>
  <c r="D1241" i="15"/>
  <c r="C1241" i="15"/>
  <c r="B1241" i="15"/>
  <c r="A1241" i="15"/>
  <c r="F1240" i="15"/>
  <c r="E1240" i="15"/>
  <c r="D1240" i="15"/>
  <c r="C1240" i="15"/>
  <c r="B1240" i="15"/>
  <c r="A1240" i="15"/>
  <c r="F1239" i="15"/>
  <c r="E1239" i="15"/>
  <c r="D1239" i="15"/>
  <c r="C1239" i="15"/>
  <c r="B1239" i="15"/>
  <c r="A1239" i="15"/>
  <c r="F1238" i="15"/>
  <c r="E1238" i="15"/>
  <c r="D1238" i="15"/>
  <c r="C1238" i="15"/>
  <c r="B1238" i="15"/>
  <c r="A1238" i="15"/>
  <c r="F1237" i="15"/>
  <c r="E1237" i="15"/>
  <c r="D1237" i="15"/>
  <c r="C1237" i="15"/>
  <c r="B1237" i="15"/>
  <c r="A1237" i="15"/>
  <c r="F1236" i="15"/>
  <c r="E1236" i="15"/>
  <c r="D1236" i="15"/>
  <c r="C1236" i="15"/>
  <c r="B1236" i="15"/>
  <c r="A1236" i="15"/>
  <c r="F1235" i="15"/>
  <c r="E1235" i="15"/>
  <c r="D1235" i="15"/>
  <c r="C1235" i="15"/>
  <c r="B1235" i="15"/>
  <c r="A1235" i="15"/>
  <c r="F1234" i="15"/>
  <c r="E1234" i="15"/>
  <c r="D1234" i="15"/>
  <c r="C1234" i="15"/>
  <c r="B1234" i="15"/>
  <c r="A1234" i="15"/>
  <c r="F1233" i="15"/>
  <c r="E1233" i="15"/>
  <c r="D1233" i="15"/>
  <c r="C1233" i="15"/>
  <c r="B1233" i="15"/>
  <c r="A1233" i="15"/>
  <c r="F1232" i="15"/>
  <c r="E1232" i="15"/>
  <c r="D1232" i="15"/>
  <c r="C1232" i="15"/>
  <c r="B1232" i="15"/>
  <c r="A1232" i="15"/>
  <c r="F1231" i="15"/>
  <c r="E1231" i="15"/>
  <c r="D1231" i="15"/>
  <c r="C1231" i="15"/>
  <c r="B1231" i="15"/>
  <c r="A1231" i="15"/>
  <c r="F1230" i="15"/>
  <c r="E1230" i="15"/>
  <c r="D1230" i="15"/>
  <c r="C1230" i="15"/>
  <c r="B1230" i="15"/>
  <c r="A1230" i="15"/>
  <c r="F1229" i="15"/>
  <c r="E1229" i="15"/>
  <c r="D1229" i="15"/>
  <c r="C1229" i="15"/>
  <c r="B1229" i="15"/>
  <c r="A1229" i="15"/>
  <c r="F1228" i="15"/>
  <c r="E1228" i="15"/>
  <c r="D1228" i="15"/>
  <c r="C1228" i="15"/>
  <c r="B1228" i="15"/>
  <c r="A1228" i="15"/>
  <c r="F1227" i="15"/>
  <c r="E1227" i="15"/>
  <c r="D1227" i="15"/>
  <c r="C1227" i="15"/>
  <c r="B1227" i="15"/>
  <c r="A1227" i="15"/>
  <c r="F1226" i="15"/>
  <c r="E1226" i="15"/>
  <c r="D1226" i="15"/>
  <c r="C1226" i="15"/>
  <c r="B1226" i="15"/>
  <c r="A1226" i="15"/>
  <c r="F1225" i="15"/>
  <c r="E1225" i="15"/>
  <c r="D1225" i="15"/>
  <c r="C1225" i="15"/>
  <c r="B1225" i="15"/>
  <c r="A1225" i="15"/>
  <c r="F1224" i="15"/>
  <c r="E1224" i="15"/>
  <c r="D1224" i="15"/>
  <c r="C1224" i="15"/>
  <c r="B1224" i="15"/>
  <c r="A1224" i="15"/>
  <c r="F1223" i="15"/>
  <c r="E1223" i="15"/>
  <c r="D1223" i="15"/>
  <c r="C1223" i="15"/>
  <c r="B1223" i="15"/>
  <c r="A1223" i="15"/>
  <c r="F1222" i="15"/>
  <c r="E1222" i="15"/>
  <c r="D1222" i="15"/>
  <c r="C1222" i="15"/>
  <c r="B1222" i="15"/>
  <c r="A1222" i="15"/>
  <c r="F1221" i="15"/>
  <c r="E1221" i="15"/>
  <c r="D1221" i="15"/>
  <c r="C1221" i="15"/>
  <c r="B1221" i="15"/>
  <c r="A1221" i="15"/>
  <c r="F1220" i="15"/>
  <c r="E1220" i="15"/>
  <c r="D1220" i="15"/>
  <c r="C1220" i="15"/>
  <c r="B1220" i="15"/>
  <c r="A1220" i="15"/>
  <c r="F1219" i="15"/>
  <c r="E1219" i="15"/>
  <c r="D1219" i="15"/>
  <c r="C1219" i="15"/>
  <c r="B1219" i="15"/>
  <c r="A1219" i="15"/>
  <c r="F1218" i="15"/>
  <c r="E1218" i="15"/>
  <c r="D1218" i="15"/>
  <c r="C1218" i="15"/>
  <c r="B1218" i="15"/>
  <c r="A1218" i="15"/>
  <c r="F1217" i="15"/>
  <c r="E1217" i="15"/>
  <c r="D1217" i="15"/>
  <c r="C1217" i="15"/>
  <c r="B1217" i="15"/>
  <c r="A1217" i="15"/>
  <c r="F1216" i="15"/>
  <c r="E1216" i="15"/>
  <c r="D1216" i="15"/>
  <c r="C1216" i="15"/>
  <c r="B1216" i="15"/>
  <c r="A1216" i="15"/>
  <c r="F1215" i="15"/>
  <c r="E1215" i="15"/>
  <c r="D1215" i="15"/>
  <c r="C1215" i="15"/>
  <c r="B1215" i="15"/>
  <c r="A1215" i="15"/>
  <c r="F1214" i="15"/>
  <c r="E1214" i="15"/>
  <c r="D1214" i="15"/>
  <c r="C1214" i="15"/>
  <c r="B1214" i="15"/>
  <c r="A1214" i="15"/>
  <c r="F1213" i="15"/>
  <c r="E1213" i="15"/>
  <c r="D1213" i="15"/>
  <c r="C1213" i="15"/>
  <c r="B1213" i="15"/>
  <c r="A1213" i="15"/>
  <c r="F1212" i="15"/>
  <c r="E1212" i="15"/>
  <c r="D1212" i="15"/>
  <c r="C1212" i="15"/>
  <c r="B1212" i="15"/>
  <c r="A1212" i="15"/>
  <c r="F1211" i="15"/>
  <c r="E1211" i="15"/>
  <c r="D1211" i="15"/>
  <c r="C1211" i="15"/>
  <c r="B1211" i="15"/>
  <c r="A1211" i="15"/>
  <c r="F1210" i="15"/>
  <c r="E1210" i="15"/>
  <c r="D1210" i="15"/>
  <c r="C1210" i="15"/>
  <c r="B1210" i="15"/>
  <c r="A1210" i="15"/>
  <c r="F1209" i="15"/>
  <c r="E1209" i="15"/>
  <c r="D1209" i="15"/>
  <c r="C1209" i="15"/>
  <c r="B1209" i="15"/>
  <c r="A1209" i="15"/>
  <c r="F1208" i="15"/>
  <c r="E1208" i="15"/>
  <c r="D1208" i="15"/>
  <c r="C1208" i="15"/>
  <c r="B1208" i="15"/>
  <c r="A1208" i="15"/>
  <c r="F1207" i="15"/>
  <c r="E1207" i="15"/>
  <c r="D1207" i="15"/>
  <c r="C1207" i="15"/>
  <c r="B1207" i="15"/>
  <c r="A1207" i="15"/>
  <c r="F1206" i="15"/>
  <c r="E1206" i="15"/>
  <c r="D1206" i="15"/>
  <c r="C1206" i="15"/>
  <c r="B1206" i="15"/>
  <c r="A1206" i="15"/>
  <c r="F1205" i="15"/>
  <c r="E1205" i="15"/>
  <c r="D1205" i="15"/>
  <c r="C1205" i="15"/>
  <c r="B1205" i="15"/>
  <c r="A1205" i="15"/>
  <c r="F1204" i="15"/>
  <c r="E1204" i="15"/>
  <c r="D1204" i="15"/>
  <c r="C1204" i="15"/>
  <c r="B1204" i="15"/>
  <c r="A1204" i="15"/>
  <c r="F1203" i="15"/>
  <c r="E1203" i="15"/>
  <c r="D1203" i="15"/>
  <c r="C1203" i="15"/>
  <c r="B1203" i="15"/>
  <c r="A1203" i="15"/>
  <c r="F1202" i="15"/>
  <c r="E1202" i="15"/>
  <c r="D1202" i="15"/>
  <c r="C1202" i="15"/>
  <c r="B1202" i="15"/>
  <c r="A1202" i="15"/>
  <c r="F1201" i="15"/>
  <c r="E1201" i="15"/>
  <c r="D1201" i="15"/>
  <c r="C1201" i="15"/>
  <c r="B1201" i="15"/>
  <c r="A1201" i="15"/>
  <c r="F1200" i="15"/>
  <c r="E1200" i="15"/>
  <c r="D1200" i="15"/>
  <c r="C1200" i="15"/>
  <c r="B1200" i="15"/>
  <c r="A1200" i="15"/>
  <c r="F1199" i="15"/>
  <c r="E1199" i="15"/>
  <c r="D1199" i="15"/>
  <c r="C1199" i="15"/>
  <c r="B1199" i="15"/>
  <c r="A1199" i="15"/>
  <c r="F1198" i="15"/>
  <c r="E1198" i="15"/>
  <c r="D1198" i="15"/>
  <c r="C1198" i="15"/>
  <c r="B1198" i="15"/>
  <c r="A1198" i="15"/>
  <c r="F1197" i="15"/>
  <c r="E1197" i="15"/>
  <c r="D1197" i="15"/>
  <c r="C1197" i="15"/>
  <c r="B1197" i="15"/>
  <c r="A1197" i="15"/>
  <c r="F1196" i="15"/>
  <c r="E1196" i="15"/>
  <c r="D1196" i="15"/>
  <c r="C1196" i="15"/>
  <c r="B1196" i="15"/>
  <c r="A1196" i="15"/>
  <c r="F1195" i="15"/>
  <c r="E1195" i="15"/>
  <c r="D1195" i="15"/>
  <c r="C1195" i="15"/>
  <c r="B1195" i="15"/>
  <c r="A1195" i="15"/>
  <c r="F1194" i="15"/>
  <c r="E1194" i="15"/>
  <c r="D1194" i="15"/>
  <c r="C1194" i="15"/>
  <c r="B1194" i="15"/>
  <c r="A1194" i="15"/>
  <c r="F1193" i="15"/>
  <c r="E1193" i="15"/>
  <c r="D1193" i="15"/>
  <c r="C1193" i="15"/>
  <c r="B1193" i="15"/>
  <c r="A1193" i="15"/>
  <c r="F1192" i="15"/>
  <c r="E1192" i="15"/>
  <c r="D1192" i="15"/>
  <c r="C1192" i="15"/>
  <c r="B1192" i="15"/>
  <c r="A1192" i="15"/>
  <c r="F1191" i="15"/>
  <c r="E1191" i="15"/>
  <c r="D1191" i="15"/>
  <c r="C1191" i="15"/>
  <c r="B1191" i="15"/>
  <c r="A1191" i="15"/>
  <c r="F1190" i="15"/>
  <c r="E1190" i="15"/>
  <c r="D1190" i="15"/>
  <c r="C1190" i="15"/>
  <c r="B1190" i="15"/>
  <c r="A1190" i="15"/>
  <c r="F1189" i="15"/>
  <c r="E1189" i="15"/>
  <c r="D1189" i="15"/>
  <c r="C1189" i="15"/>
  <c r="B1189" i="15"/>
  <c r="A1189" i="15"/>
  <c r="F1188" i="15"/>
  <c r="E1188" i="15"/>
  <c r="D1188" i="15"/>
  <c r="C1188" i="15"/>
  <c r="B1188" i="15"/>
  <c r="A1188" i="15"/>
  <c r="F1187" i="15"/>
  <c r="E1187" i="15"/>
  <c r="D1187" i="15"/>
  <c r="C1187" i="15"/>
  <c r="B1187" i="15"/>
  <c r="A1187" i="15"/>
  <c r="F1186" i="15"/>
  <c r="E1186" i="15"/>
  <c r="D1186" i="15"/>
  <c r="C1186" i="15"/>
  <c r="B1186" i="15"/>
  <c r="A1186" i="15"/>
  <c r="F1185" i="15"/>
  <c r="E1185" i="15"/>
  <c r="D1185" i="15"/>
  <c r="C1185" i="15"/>
  <c r="B1185" i="15"/>
  <c r="A1185" i="15"/>
  <c r="F1184" i="15"/>
  <c r="E1184" i="15"/>
  <c r="D1184" i="15"/>
  <c r="C1184" i="15"/>
  <c r="B1184" i="15"/>
  <c r="A1184" i="15"/>
  <c r="F1183" i="15"/>
  <c r="E1183" i="15"/>
  <c r="D1183" i="15"/>
  <c r="C1183" i="15"/>
  <c r="B1183" i="15"/>
  <c r="A1183" i="15"/>
  <c r="F1182" i="15"/>
  <c r="E1182" i="15"/>
  <c r="D1182" i="15"/>
  <c r="C1182" i="15"/>
  <c r="B1182" i="15"/>
  <c r="A1182" i="15"/>
  <c r="F1181" i="15"/>
  <c r="E1181" i="15"/>
  <c r="D1181" i="15"/>
  <c r="C1181" i="15"/>
  <c r="B1181" i="15"/>
  <c r="A1181" i="15"/>
  <c r="F1180" i="15"/>
  <c r="E1180" i="15"/>
  <c r="D1180" i="15"/>
  <c r="C1180" i="15"/>
  <c r="B1180" i="15"/>
  <c r="A1180" i="15"/>
  <c r="F1179" i="15"/>
  <c r="E1179" i="15"/>
  <c r="D1179" i="15"/>
  <c r="C1179" i="15"/>
  <c r="B1179" i="15"/>
  <c r="A1179" i="15"/>
  <c r="F1178" i="15"/>
  <c r="E1178" i="15"/>
  <c r="D1178" i="15"/>
  <c r="C1178" i="15"/>
  <c r="B1178" i="15"/>
  <c r="A1178" i="15"/>
  <c r="F1177" i="15"/>
  <c r="E1177" i="15"/>
  <c r="D1177" i="15"/>
  <c r="C1177" i="15"/>
  <c r="B1177" i="15"/>
  <c r="A1177" i="15"/>
  <c r="F1176" i="15"/>
  <c r="E1176" i="15"/>
  <c r="D1176" i="15"/>
  <c r="C1176" i="15"/>
  <c r="B1176" i="15"/>
  <c r="A1176" i="15"/>
  <c r="F1175" i="15"/>
  <c r="E1175" i="15"/>
  <c r="D1175" i="15"/>
  <c r="C1175" i="15"/>
  <c r="B1175" i="15"/>
  <c r="A1175" i="15"/>
  <c r="F1174" i="15"/>
  <c r="E1174" i="15"/>
  <c r="D1174" i="15"/>
  <c r="C1174" i="15"/>
  <c r="B1174" i="15"/>
  <c r="A1174" i="15"/>
  <c r="F1173" i="15"/>
  <c r="E1173" i="15"/>
  <c r="D1173" i="15"/>
  <c r="C1173" i="15"/>
  <c r="B1173" i="15"/>
  <c r="A1173" i="15"/>
  <c r="F1172" i="15"/>
  <c r="E1172" i="15"/>
  <c r="D1172" i="15"/>
  <c r="C1172" i="15"/>
  <c r="B1172" i="15"/>
  <c r="A1172" i="15"/>
  <c r="F1171" i="15"/>
  <c r="E1171" i="15"/>
  <c r="D1171" i="15"/>
  <c r="C1171" i="15"/>
  <c r="B1171" i="15"/>
  <c r="A1171" i="15"/>
  <c r="F1170" i="15"/>
  <c r="E1170" i="15"/>
  <c r="D1170" i="15"/>
  <c r="C1170" i="15"/>
  <c r="B1170" i="15"/>
  <c r="A1170" i="15"/>
  <c r="F1169" i="15"/>
  <c r="E1169" i="15"/>
  <c r="D1169" i="15"/>
  <c r="C1169" i="15"/>
  <c r="B1169" i="15"/>
  <c r="A1169" i="15"/>
  <c r="F1168" i="15"/>
  <c r="E1168" i="15"/>
  <c r="D1168" i="15"/>
  <c r="C1168" i="15"/>
  <c r="B1168" i="15"/>
  <c r="A1168" i="15"/>
  <c r="F1167" i="15"/>
  <c r="E1167" i="15"/>
  <c r="D1167" i="15"/>
  <c r="C1167" i="15"/>
  <c r="B1167" i="15"/>
  <c r="A1167" i="15"/>
  <c r="F1166" i="15"/>
  <c r="E1166" i="15"/>
  <c r="D1166" i="15"/>
  <c r="C1166" i="15"/>
  <c r="B1166" i="15"/>
  <c r="A1166" i="15"/>
  <c r="F1165" i="15"/>
  <c r="E1165" i="15"/>
  <c r="D1165" i="15"/>
  <c r="C1165" i="15"/>
  <c r="B1165" i="15"/>
  <c r="A1165" i="15"/>
  <c r="F1164" i="15"/>
  <c r="E1164" i="15"/>
  <c r="D1164" i="15"/>
  <c r="C1164" i="15"/>
  <c r="B1164" i="15"/>
  <c r="A1164" i="15"/>
  <c r="F1163" i="15"/>
  <c r="E1163" i="15"/>
  <c r="D1163" i="15"/>
  <c r="C1163" i="15"/>
  <c r="B1163" i="15"/>
  <c r="A1163" i="15"/>
  <c r="F1162" i="15"/>
  <c r="E1162" i="15"/>
  <c r="D1162" i="15"/>
  <c r="C1162" i="15"/>
  <c r="B1162" i="15"/>
  <c r="A1162" i="15"/>
  <c r="F1161" i="15"/>
  <c r="E1161" i="15"/>
  <c r="D1161" i="15"/>
  <c r="C1161" i="15"/>
  <c r="B1161" i="15"/>
  <c r="A1161" i="15"/>
  <c r="F1160" i="15"/>
  <c r="E1160" i="15"/>
  <c r="D1160" i="15"/>
  <c r="C1160" i="15"/>
  <c r="B1160" i="15"/>
  <c r="A1160" i="15"/>
  <c r="F1159" i="15"/>
  <c r="E1159" i="15"/>
  <c r="D1159" i="15"/>
  <c r="C1159" i="15"/>
  <c r="B1159" i="15"/>
  <c r="A1159" i="15"/>
  <c r="F1158" i="15"/>
  <c r="E1158" i="15"/>
  <c r="D1158" i="15"/>
  <c r="C1158" i="15"/>
  <c r="B1158" i="15"/>
  <c r="A1158" i="15"/>
  <c r="F1157" i="15"/>
  <c r="E1157" i="15"/>
  <c r="D1157" i="15"/>
  <c r="C1157" i="15"/>
  <c r="B1157" i="15"/>
  <c r="A1157" i="15"/>
  <c r="F1156" i="15"/>
  <c r="E1156" i="15"/>
  <c r="D1156" i="15"/>
  <c r="C1156" i="15"/>
  <c r="B1156" i="15"/>
  <c r="A1156" i="15"/>
  <c r="F1155" i="15"/>
  <c r="E1155" i="15"/>
  <c r="D1155" i="15"/>
  <c r="C1155" i="15"/>
  <c r="B1155" i="15"/>
  <c r="A1155" i="15"/>
  <c r="F1154" i="15"/>
  <c r="E1154" i="15"/>
  <c r="D1154" i="15"/>
  <c r="C1154" i="15"/>
  <c r="B1154" i="15"/>
  <c r="A1154" i="15"/>
  <c r="F1153" i="15"/>
  <c r="E1153" i="15"/>
  <c r="D1153" i="15"/>
  <c r="C1153" i="15"/>
  <c r="B1153" i="15"/>
  <c r="A1153" i="15"/>
  <c r="F1152" i="15"/>
  <c r="E1152" i="15"/>
  <c r="D1152" i="15"/>
  <c r="C1152" i="15"/>
  <c r="B1152" i="15"/>
  <c r="A1152" i="15"/>
  <c r="F1151" i="15"/>
  <c r="E1151" i="15"/>
  <c r="D1151" i="15"/>
  <c r="C1151" i="15"/>
  <c r="B1151" i="15"/>
  <c r="A1151" i="15"/>
  <c r="F1150" i="15"/>
  <c r="E1150" i="15"/>
  <c r="D1150" i="15"/>
  <c r="C1150" i="15"/>
  <c r="B1150" i="15"/>
  <c r="A1150" i="15"/>
  <c r="F1149" i="15"/>
  <c r="E1149" i="15"/>
  <c r="D1149" i="15"/>
  <c r="C1149" i="15"/>
  <c r="B1149" i="15"/>
  <c r="A1149" i="15"/>
  <c r="F1148" i="15"/>
  <c r="E1148" i="15"/>
  <c r="D1148" i="15"/>
  <c r="C1148" i="15"/>
  <c r="B1148" i="15"/>
  <c r="A1148" i="15"/>
  <c r="F1147" i="15"/>
  <c r="E1147" i="15"/>
  <c r="D1147" i="15"/>
  <c r="C1147" i="15"/>
  <c r="B1147" i="15"/>
  <c r="A1147" i="15"/>
  <c r="F1146" i="15"/>
  <c r="E1146" i="15"/>
  <c r="D1146" i="15"/>
  <c r="C1146" i="15"/>
  <c r="B1146" i="15"/>
  <c r="A1146" i="15"/>
  <c r="F1145" i="15"/>
  <c r="E1145" i="15"/>
  <c r="D1145" i="15"/>
  <c r="C1145" i="15"/>
  <c r="B1145" i="15"/>
  <c r="A1145" i="15"/>
  <c r="F1144" i="15"/>
  <c r="E1144" i="15"/>
  <c r="D1144" i="15"/>
  <c r="C1144" i="15"/>
  <c r="B1144" i="15"/>
  <c r="A1144" i="15"/>
  <c r="F1143" i="15"/>
  <c r="E1143" i="15"/>
  <c r="D1143" i="15"/>
  <c r="C1143" i="15"/>
  <c r="B1143" i="15"/>
  <c r="A1143" i="15"/>
  <c r="F1142" i="15"/>
  <c r="E1142" i="15"/>
  <c r="D1142" i="15"/>
  <c r="C1142" i="15"/>
  <c r="B1142" i="15"/>
  <c r="A1142" i="15"/>
  <c r="F1141" i="15"/>
  <c r="E1141" i="15"/>
  <c r="D1141" i="15"/>
  <c r="C1141" i="15"/>
  <c r="B1141" i="15"/>
  <c r="A1141" i="15"/>
  <c r="F1140" i="15"/>
  <c r="E1140" i="15"/>
  <c r="D1140" i="15"/>
  <c r="C1140" i="15"/>
  <c r="B1140" i="15"/>
  <c r="A1140" i="15"/>
  <c r="F1139" i="15"/>
  <c r="E1139" i="15"/>
  <c r="D1139" i="15"/>
  <c r="C1139" i="15"/>
  <c r="B1139" i="15"/>
  <c r="A1139" i="15"/>
  <c r="F1138" i="15"/>
  <c r="E1138" i="15"/>
  <c r="D1138" i="15"/>
  <c r="C1138" i="15"/>
  <c r="B1138" i="15"/>
  <c r="A1138" i="15"/>
  <c r="F1137" i="15"/>
  <c r="E1137" i="15"/>
  <c r="D1137" i="15"/>
  <c r="C1137" i="15"/>
  <c r="B1137" i="15"/>
  <c r="A1137" i="15"/>
  <c r="F1136" i="15"/>
  <c r="E1136" i="15"/>
  <c r="D1136" i="15"/>
  <c r="C1136" i="15"/>
  <c r="B1136" i="15"/>
  <c r="A1136" i="15"/>
  <c r="F1135" i="15"/>
  <c r="E1135" i="15"/>
  <c r="D1135" i="15"/>
  <c r="C1135" i="15"/>
  <c r="B1135" i="15"/>
  <c r="A1135" i="15"/>
  <c r="F1134" i="15"/>
  <c r="E1134" i="15"/>
  <c r="D1134" i="15"/>
  <c r="C1134" i="15"/>
  <c r="B1134" i="15"/>
  <c r="A1134" i="15"/>
  <c r="F1133" i="15"/>
  <c r="E1133" i="15"/>
  <c r="D1133" i="15"/>
  <c r="C1133" i="15"/>
  <c r="B1133" i="15"/>
  <c r="A1133" i="15"/>
  <c r="F1132" i="15"/>
  <c r="E1132" i="15"/>
  <c r="D1132" i="15"/>
  <c r="C1132" i="15"/>
  <c r="B1132" i="15"/>
  <c r="A1132" i="15"/>
  <c r="F1131" i="15"/>
  <c r="E1131" i="15"/>
  <c r="D1131" i="15"/>
  <c r="C1131" i="15"/>
  <c r="B1131" i="15"/>
  <c r="A1131" i="15"/>
  <c r="F1130" i="15"/>
  <c r="E1130" i="15"/>
  <c r="D1130" i="15"/>
  <c r="C1130" i="15"/>
  <c r="B1130" i="15"/>
  <c r="A1130" i="15"/>
  <c r="F1129" i="15"/>
  <c r="E1129" i="15"/>
  <c r="D1129" i="15"/>
  <c r="C1129" i="15"/>
  <c r="B1129" i="15"/>
  <c r="A1129" i="15"/>
  <c r="F1128" i="15"/>
  <c r="E1128" i="15"/>
  <c r="D1128" i="15"/>
  <c r="C1128" i="15"/>
  <c r="B1128" i="15"/>
  <c r="A1128" i="15"/>
  <c r="F1127" i="15"/>
  <c r="E1127" i="15"/>
  <c r="D1127" i="15"/>
  <c r="C1127" i="15"/>
  <c r="B1127" i="15"/>
  <c r="A1127" i="15"/>
  <c r="F1126" i="15"/>
  <c r="E1126" i="15"/>
  <c r="D1126" i="15"/>
  <c r="C1126" i="15"/>
  <c r="B1126" i="15"/>
  <c r="A1126" i="15"/>
  <c r="F1125" i="15"/>
  <c r="E1125" i="15"/>
  <c r="D1125" i="15"/>
  <c r="C1125" i="15"/>
  <c r="B1125" i="15"/>
  <c r="A1125" i="15"/>
  <c r="F1124" i="15"/>
  <c r="E1124" i="15"/>
  <c r="D1124" i="15"/>
  <c r="C1124" i="15"/>
  <c r="B1124" i="15"/>
  <c r="A1124" i="15"/>
  <c r="F1123" i="15"/>
  <c r="E1123" i="15"/>
  <c r="D1123" i="15"/>
  <c r="C1123" i="15"/>
  <c r="B1123" i="15"/>
  <c r="A1123" i="15"/>
  <c r="F1122" i="15"/>
  <c r="E1122" i="15"/>
  <c r="D1122" i="15"/>
  <c r="C1122" i="15"/>
  <c r="B1122" i="15"/>
  <c r="A1122" i="15"/>
  <c r="F1121" i="15"/>
  <c r="E1121" i="15"/>
  <c r="D1121" i="15"/>
  <c r="C1121" i="15"/>
  <c r="B1121" i="15"/>
  <c r="A1121" i="15"/>
  <c r="F1120" i="15"/>
  <c r="E1120" i="15"/>
  <c r="D1120" i="15"/>
  <c r="C1120" i="15"/>
  <c r="B1120" i="15"/>
  <c r="A1120" i="15"/>
  <c r="F1119" i="15"/>
  <c r="E1119" i="15"/>
  <c r="D1119" i="15"/>
  <c r="C1119" i="15"/>
  <c r="B1119" i="15"/>
  <c r="A1119" i="15"/>
  <c r="F1118" i="15"/>
  <c r="E1118" i="15"/>
  <c r="D1118" i="15"/>
  <c r="C1118" i="15"/>
  <c r="B1118" i="15"/>
  <c r="A1118" i="15"/>
  <c r="F1117" i="15"/>
  <c r="E1117" i="15"/>
  <c r="D1117" i="15"/>
  <c r="C1117" i="15"/>
  <c r="B1117" i="15"/>
  <c r="A1117" i="15"/>
  <c r="F1116" i="15"/>
  <c r="E1116" i="15"/>
  <c r="D1116" i="15"/>
  <c r="C1116" i="15"/>
  <c r="B1116" i="15"/>
  <c r="A1116" i="15"/>
  <c r="F1115" i="15"/>
  <c r="E1115" i="15"/>
  <c r="D1115" i="15"/>
  <c r="C1115" i="15"/>
  <c r="B1115" i="15"/>
  <c r="A1115" i="15"/>
  <c r="F1114" i="15"/>
  <c r="E1114" i="15"/>
  <c r="D1114" i="15"/>
  <c r="C1114" i="15"/>
  <c r="B1114" i="15"/>
  <c r="A1114" i="15"/>
  <c r="F1113" i="15"/>
  <c r="E1113" i="15"/>
  <c r="D1113" i="15"/>
  <c r="C1113" i="15"/>
  <c r="B1113" i="15"/>
  <c r="A1113" i="15"/>
  <c r="F1112" i="15"/>
  <c r="E1112" i="15"/>
  <c r="D1112" i="15"/>
  <c r="C1112" i="15"/>
  <c r="B1112" i="15"/>
  <c r="A1112" i="15"/>
  <c r="F1111" i="15"/>
  <c r="E1111" i="15"/>
  <c r="D1111" i="15"/>
  <c r="C1111" i="15"/>
  <c r="B1111" i="15"/>
  <c r="A1111" i="15"/>
  <c r="F1110" i="15"/>
  <c r="E1110" i="15"/>
  <c r="D1110" i="15"/>
  <c r="C1110" i="15"/>
  <c r="B1110" i="15"/>
  <c r="A1110" i="15"/>
  <c r="F1109" i="15"/>
  <c r="E1109" i="15"/>
  <c r="D1109" i="15"/>
  <c r="C1109" i="15"/>
  <c r="B1109" i="15"/>
  <c r="A1109" i="15"/>
  <c r="F1108" i="15"/>
  <c r="E1108" i="15"/>
  <c r="D1108" i="15"/>
  <c r="C1108" i="15"/>
  <c r="B1108" i="15"/>
  <c r="A1108" i="15"/>
  <c r="F1107" i="15"/>
  <c r="E1107" i="15"/>
  <c r="D1107" i="15"/>
  <c r="C1107" i="15"/>
  <c r="B1107" i="15"/>
  <c r="A1107" i="15"/>
  <c r="F1106" i="15"/>
  <c r="E1106" i="15"/>
  <c r="D1106" i="15"/>
  <c r="C1106" i="15"/>
  <c r="B1106" i="15"/>
  <c r="A1106" i="15"/>
  <c r="F1105" i="15"/>
  <c r="E1105" i="15"/>
  <c r="D1105" i="15"/>
  <c r="C1105" i="15"/>
  <c r="B1105" i="15"/>
  <c r="A1105" i="15"/>
  <c r="F1104" i="15"/>
  <c r="E1104" i="15"/>
  <c r="D1104" i="15"/>
  <c r="C1104" i="15"/>
  <c r="B1104" i="15"/>
  <c r="A1104" i="15"/>
  <c r="F1103" i="15"/>
  <c r="E1103" i="15"/>
  <c r="D1103" i="15"/>
  <c r="C1103" i="15"/>
  <c r="B1103" i="15"/>
  <c r="A1103" i="15"/>
  <c r="F1102" i="15"/>
  <c r="E1102" i="15"/>
  <c r="D1102" i="15"/>
  <c r="C1102" i="15"/>
  <c r="B1102" i="15"/>
  <c r="A1102" i="15"/>
  <c r="F1101" i="15"/>
  <c r="E1101" i="15"/>
  <c r="D1101" i="15"/>
  <c r="C1101" i="15"/>
  <c r="B1101" i="15"/>
  <c r="A1101" i="15"/>
  <c r="F1100" i="15"/>
  <c r="E1100" i="15"/>
  <c r="D1100" i="15"/>
  <c r="C1100" i="15"/>
  <c r="B1100" i="15"/>
  <c r="A1100" i="15"/>
  <c r="F1099" i="15"/>
  <c r="E1099" i="15"/>
  <c r="D1099" i="15"/>
  <c r="C1099" i="15"/>
  <c r="B1099" i="15"/>
  <c r="A1099" i="15"/>
  <c r="F1098" i="15"/>
  <c r="E1098" i="15"/>
  <c r="D1098" i="15"/>
  <c r="C1098" i="15"/>
  <c r="B1098" i="15"/>
  <c r="A1098" i="15"/>
  <c r="F1097" i="15"/>
  <c r="E1097" i="15"/>
  <c r="D1097" i="15"/>
  <c r="C1097" i="15"/>
  <c r="B1097" i="15"/>
  <c r="A1097" i="15"/>
  <c r="F1096" i="15"/>
  <c r="E1096" i="15"/>
  <c r="D1096" i="15"/>
  <c r="C1096" i="15"/>
  <c r="B1096" i="15"/>
  <c r="A1096" i="15"/>
  <c r="F1095" i="15"/>
  <c r="E1095" i="15"/>
  <c r="D1095" i="15"/>
  <c r="C1095" i="15"/>
  <c r="B1095" i="15"/>
  <c r="A1095" i="15"/>
  <c r="F1094" i="15"/>
  <c r="E1094" i="15"/>
  <c r="D1094" i="15"/>
  <c r="C1094" i="15"/>
  <c r="B1094" i="15"/>
  <c r="A1094" i="15"/>
  <c r="F1093" i="15"/>
  <c r="E1093" i="15"/>
  <c r="D1093" i="15"/>
  <c r="C1093" i="15"/>
  <c r="B1093" i="15"/>
  <c r="A1093" i="15"/>
  <c r="F1092" i="15"/>
  <c r="E1092" i="15"/>
  <c r="D1092" i="15"/>
  <c r="C1092" i="15"/>
  <c r="B1092" i="15"/>
  <c r="A1092" i="15"/>
  <c r="F1091" i="15"/>
  <c r="E1091" i="15"/>
  <c r="D1091" i="15"/>
  <c r="C1091" i="15"/>
  <c r="B1091" i="15"/>
  <c r="A1091" i="15"/>
  <c r="F1090" i="15"/>
  <c r="E1090" i="15"/>
  <c r="D1090" i="15"/>
  <c r="C1090" i="15"/>
  <c r="B1090" i="15"/>
  <c r="A1090" i="15"/>
  <c r="F1089" i="15"/>
  <c r="E1089" i="15"/>
  <c r="D1089" i="15"/>
  <c r="C1089" i="15"/>
  <c r="B1089" i="15"/>
  <c r="A1089" i="15"/>
  <c r="F1088" i="15"/>
  <c r="E1088" i="15"/>
  <c r="D1088" i="15"/>
  <c r="C1088" i="15"/>
  <c r="B1088" i="15"/>
  <c r="A1088" i="15"/>
  <c r="F1087" i="15"/>
  <c r="E1087" i="15"/>
  <c r="D1087" i="15"/>
  <c r="C1087" i="15"/>
  <c r="B1087" i="15"/>
  <c r="A1087" i="15"/>
  <c r="F1086" i="15"/>
  <c r="E1086" i="15"/>
  <c r="D1086" i="15"/>
  <c r="C1086" i="15"/>
  <c r="B1086" i="15"/>
  <c r="A1086" i="15"/>
  <c r="F1085" i="15"/>
  <c r="E1085" i="15"/>
  <c r="D1085" i="15"/>
  <c r="C1085" i="15"/>
  <c r="B1085" i="15"/>
  <c r="A1085" i="15"/>
  <c r="F1084" i="15"/>
  <c r="E1084" i="15"/>
  <c r="D1084" i="15"/>
  <c r="C1084" i="15"/>
  <c r="B1084" i="15"/>
  <c r="A1084" i="15"/>
  <c r="F1083" i="15"/>
  <c r="E1083" i="15"/>
  <c r="D1083" i="15"/>
  <c r="C1083" i="15"/>
  <c r="B1083" i="15"/>
  <c r="A1083" i="15"/>
  <c r="F1082" i="15"/>
  <c r="E1082" i="15"/>
  <c r="D1082" i="15"/>
  <c r="C1082" i="15"/>
  <c r="B1082" i="15"/>
  <c r="A1082" i="15"/>
  <c r="F1081" i="15"/>
  <c r="E1081" i="15"/>
  <c r="D1081" i="15"/>
  <c r="C1081" i="15"/>
  <c r="B1081" i="15"/>
  <c r="A1081" i="15"/>
  <c r="F1080" i="15"/>
  <c r="E1080" i="15"/>
  <c r="D1080" i="15"/>
  <c r="C1080" i="15"/>
  <c r="B1080" i="15"/>
  <c r="A1080" i="15"/>
  <c r="F1079" i="15"/>
  <c r="E1079" i="15"/>
  <c r="D1079" i="15"/>
  <c r="C1079" i="15"/>
  <c r="B1079" i="15"/>
  <c r="A1079" i="15"/>
  <c r="F1078" i="15"/>
  <c r="E1078" i="15"/>
  <c r="D1078" i="15"/>
  <c r="C1078" i="15"/>
  <c r="B1078" i="15"/>
  <c r="A1078" i="15"/>
  <c r="F1077" i="15"/>
  <c r="E1077" i="15"/>
  <c r="D1077" i="15"/>
  <c r="C1077" i="15"/>
  <c r="B1077" i="15"/>
  <c r="A1077" i="15"/>
  <c r="F1076" i="15"/>
  <c r="E1076" i="15"/>
  <c r="D1076" i="15"/>
  <c r="C1076" i="15"/>
  <c r="B1076" i="15"/>
  <c r="A1076" i="15"/>
  <c r="F1075" i="15"/>
  <c r="E1075" i="15"/>
  <c r="D1075" i="15"/>
  <c r="C1075" i="15"/>
  <c r="B1075" i="15"/>
  <c r="A1075" i="15"/>
  <c r="F1074" i="15"/>
  <c r="E1074" i="15"/>
  <c r="D1074" i="15"/>
  <c r="C1074" i="15"/>
  <c r="B1074" i="15"/>
  <c r="A1074" i="15"/>
  <c r="F1073" i="15"/>
  <c r="E1073" i="15"/>
  <c r="D1073" i="15"/>
  <c r="C1073" i="15"/>
  <c r="B1073" i="15"/>
  <c r="A1073" i="15"/>
  <c r="F1072" i="15"/>
  <c r="E1072" i="15"/>
  <c r="D1072" i="15"/>
  <c r="C1072" i="15"/>
  <c r="B1072" i="15"/>
  <c r="A1072" i="15"/>
  <c r="F1071" i="15"/>
  <c r="E1071" i="15"/>
  <c r="D1071" i="15"/>
  <c r="C1071" i="15"/>
  <c r="B1071" i="15"/>
  <c r="A1071" i="15"/>
  <c r="F1070" i="15"/>
  <c r="E1070" i="15"/>
  <c r="D1070" i="15"/>
  <c r="C1070" i="15"/>
  <c r="B1070" i="15"/>
  <c r="A1070" i="15"/>
  <c r="F1069" i="15"/>
  <c r="E1069" i="15"/>
  <c r="D1069" i="15"/>
  <c r="C1069" i="15"/>
  <c r="B1069" i="15"/>
  <c r="A1069" i="15"/>
  <c r="F1068" i="15"/>
  <c r="E1068" i="15"/>
  <c r="D1068" i="15"/>
  <c r="C1068" i="15"/>
  <c r="B1068" i="15"/>
  <c r="A1068" i="15"/>
  <c r="F1067" i="15"/>
  <c r="E1067" i="15"/>
  <c r="D1067" i="15"/>
  <c r="C1067" i="15"/>
  <c r="B1067" i="15"/>
  <c r="A1067" i="15"/>
  <c r="F1066" i="15"/>
  <c r="E1066" i="15"/>
  <c r="D1066" i="15"/>
  <c r="C1066" i="15"/>
  <c r="B1066" i="15"/>
  <c r="A1066" i="15"/>
  <c r="F1065" i="15"/>
  <c r="E1065" i="15"/>
  <c r="D1065" i="15"/>
  <c r="C1065" i="15"/>
  <c r="B1065" i="15"/>
  <c r="A1065" i="15"/>
  <c r="F1064" i="15"/>
  <c r="E1064" i="15"/>
  <c r="D1064" i="15"/>
  <c r="C1064" i="15"/>
  <c r="B1064" i="15"/>
  <c r="A1064" i="15"/>
  <c r="F1063" i="15"/>
  <c r="E1063" i="15"/>
  <c r="D1063" i="15"/>
  <c r="C1063" i="15"/>
  <c r="B1063" i="15"/>
  <c r="A1063" i="15"/>
  <c r="F1062" i="15"/>
  <c r="E1062" i="15"/>
  <c r="D1062" i="15"/>
  <c r="C1062" i="15"/>
  <c r="B1062" i="15"/>
  <c r="A1062" i="15"/>
  <c r="F1061" i="15"/>
  <c r="E1061" i="15"/>
  <c r="D1061" i="15"/>
  <c r="C1061" i="15"/>
  <c r="B1061" i="15"/>
  <c r="A1061" i="15"/>
  <c r="F1060" i="15"/>
  <c r="E1060" i="15"/>
  <c r="D1060" i="15"/>
  <c r="C1060" i="15"/>
  <c r="B1060" i="15"/>
  <c r="A1060" i="15"/>
  <c r="F1059" i="15"/>
  <c r="E1059" i="15"/>
  <c r="D1059" i="15"/>
  <c r="C1059" i="15"/>
  <c r="B1059" i="15"/>
  <c r="A1059" i="15"/>
  <c r="F1058" i="15"/>
  <c r="E1058" i="15"/>
  <c r="D1058" i="15"/>
  <c r="C1058" i="15"/>
  <c r="B1058" i="15"/>
  <c r="A1058" i="15"/>
  <c r="F1057" i="15"/>
  <c r="E1057" i="15"/>
  <c r="D1057" i="15"/>
  <c r="C1057" i="15"/>
  <c r="B1057" i="15"/>
  <c r="A1057" i="15"/>
  <c r="F1056" i="15"/>
  <c r="E1056" i="15"/>
  <c r="D1056" i="15"/>
  <c r="C1056" i="15"/>
  <c r="B1056" i="15"/>
  <c r="A1056" i="15"/>
  <c r="F1055" i="15"/>
  <c r="E1055" i="15"/>
  <c r="D1055" i="15"/>
  <c r="C1055" i="15"/>
  <c r="B1055" i="15"/>
  <c r="A1055" i="15"/>
  <c r="F1054" i="15"/>
  <c r="E1054" i="15"/>
  <c r="D1054" i="15"/>
  <c r="C1054" i="15"/>
  <c r="B1054" i="15"/>
  <c r="A1054" i="15"/>
  <c r="F1053" i="15"/>
  <c r="E1053" i="15"/>
  <c r="D1053" i="15"/>
  <c r="C1053" i="15"/>
  <c r="B1053" i="15"/>
  <c r="A1053" i="15"/>
  <c r="F1052" i="15"/>
  <c r="E1052" i="15"/>
  <c r="D1052" i="15"/>
  <c r="C1052" i="15"/>
  <c r="B1052" i="15"/>
  <c r="A1052" i="15"/>
  <c r="F1051" i="15"/>
  <c r="E1051" i="15"/>
  <c r="D1051" i="15"/>
  <c r="C1051" i="15"/>
  <c r="B1051" i="15"/>
  <c r="A1051" i="15"/>
  <c r="F1050" i="15"/>
  <c r="E1050" i="15"/>
  <c r="D1050" i="15"/>
  <c r="C1050" i="15"/>
  <c r="B1050" i="15"/>
  <c r="A1050" i="15"/>
  <c r="F1049" i="15"/>
  <c r="E1049" i="15"/>
  <c r="D1049" i="15"/>
  <c r="C1049" i="15"/>
  <c r="B1049" i="15"/>
  <c r="A1049" i="15"/>
  <c r="F1048" i="15"/>
  <c r="E1048" i="15"/>
  <c r="D1048" i="15"/>
  <c r="C1048" i="15"/>
  <c r="B1048" i="15"/>
  <c r="A1048" i="15"/>
  <c r="F1047" i="15"/>
  <c r="E1047" i="15"/>
  <c r="D1047" i="15"/>
  <c r="C1047" i="15"/>
  <c r="B1047" i="15"/>
  <c r="A1047" i="15"/>
  <c r="F1046" i="15"/>
  <c r="E1046" i="15"/>
  <c r="D1046" i="15"/>
  <c r="C1046" i="15"/>
  <c r="B1046" i="15"/>
  <c r="A1046" i="15"/>
  <c r="F1045" i="15"/>
  <c r="E1045" i="15"/>
  <c r="D1045" i="15"/>
  <c r="C1045" i="15"/>
  <c r="B1045" i="15"/>
  <c r="A1045" i="15"/>
  <c r="F1044" i="15"/>
  <c r="E1044" i="15"/>
  <c r="D1044" i="15"/>
  <c r="C1044" i="15"/>
  <c r="B1044" i="15"/>
  <c r="A1044" i="15"/>
  <c r="F1043" i="15"/>
  <c r="E1043" i="15"/>
  <c r="D1043" i="15"/>
  <c r="C1043" i="15"/>
  <c r="B1043" i="15"/>
  <c r="A1043" i="15"/>
  <c r="F1042" i="15"/>
  <c r="E1042" i="15"/>
  <c r="D1042" i="15"/>
  <c r="C1042" i="15"/>
  <c r="B1042" i="15"/>
  <c r="A1042" i="15"/>
  <c r="F1041" i="15"/>
  <c r="E1041" i="15"/>
  <c r="D1041" i="15"/>
  <c r="C1041" i="15"/>
  <c r="B1041" i="15"/>
  <c r="A1041" i="15"/>
  <c r="F1040" i="15"/>
  <c r="E1040" i="15"/>
  <c r="D1040" i="15"/>
  <c r="C1040" i="15"/>
  <c r="B1040" i="15"/>
  <c r="A1040" i="15"/>
  <c r="F1039" i="15"/>
  <c r="E1039" i="15"/>
  <c r="D1039" i="15"/>
  <c r="C1039" i="15"/>
  <c r="B1039" i="15"/>
  <c r="A1039" i="15"/>
  <c r="F1038" i="15"/>
  <c r="E1038" i="15"/>
  <c r="D1038" i="15"/>
  <c r="C1038" i="15"/>
  <c r="B1038" i="15"/>
  <c r="A1038" i="15"/>
  <c r="F1037" i="15"/>
  <c r="E1037" i="15"/>
  <c r="D1037" i="15"/>
  <c r="C1037" i="15"/>
  <c r="B1037" i="15"/>
  <c r="A1037" i="15"/>
  <c r="F1036" i="15"/>
  <c r="E1036" i="15"/>
  <c r="D1036" i="15"/>
  <c r="C1036" i="15"/>
  <c r="B1036" i="15"/>
  <c r="A1036" i="15"/>
  <c r="F1035" i="15"/>
  <c r="E1035" i="15"/>
  <c r="D1035" i="15"/>
  <c r="C1035" i="15"/>
  <c r="B1035" i="15"/>
  <c r="A1035" i="15"/>
  <c r="F1034" i="15"/>
  <c r="E1034" i="15"/>
  <c r="D1034" i="15"/>
  <c r="C1034" i="15"/>
  <c r="B1034" i="15"/>
  <c r="A1034" i="15"/>
  <c r="F1033" i="15"/>
  <c r="E1033" i="15"/>
  <c r="D1033" i="15"/>
  <c r="C1033" i="15"/>
  <c r="B1033" i="15"/>
  <c r="A1033" i="15"/>
  <c r="F1032" i="15"/>
  <c r="E1032" i="15"/>
  <c r="D1032" i="15"/>
  <c r="C1032" i="15"/>
  <c r="B1032" i="15"/>
  <c r="A1032" i="15"/>
  <c r="F1031" i="15"/>
  <c r="E1031" i="15"/>
  <c r="D1031" i="15"/>
  <c r="C1031" i="15"/>
  <c r="B1031" i="15"/>
  <c r="A1031" i="15"/>
  <c r="F1030" i="15"/>
  <c r="E1030" i="15"/>
  <c r="D1030" i="15"/>
  <c r="C1030" i="15"/>
  <c r="B1030" i="15"/>
  <c r="A1030" i="15"/>
  <c r="F1029" i="15"/>
  <c r="E1029" i="15"/>
  <c r="D1029" i="15"/>
  <c r="C1029" i="15"/>
  <c r="B1029" i="15"/>
  <c r="A1029" i="15"/>
  <c r="F1028" i="15"/>
  <c r="E1028" i="15"/>
  <c r="D1028" i="15"/>
  <c r="C1028" i="15"/>
  <c r="B1028" i="15"/>
  <c r="A1028" i="15"/>
  <c r="F1027" i="15"/>
  <c r="E1027" i="15"/>
  <c r="D1027" i="15"/>
  <c r="C1027" i="15"/>
  <c r="B1027" i="15"/>
  <c r="A1027" i="15"/>
  <c r="F1026" i="15"/>
  <c r="E1026" i="15"/>
  <c r="D1026" i="15"/>
  <c r="C1026" i="15"/>
  <c r="B1026" i="15"/>
  <c r="A1026" i="15"/>
  <c r="F1025" i="15"/>
  <c r="E1025" i="15"/>
  <c r="D1025" i="15"/>
  <c r="C1025" i="15"/>
  <c r="B1025" i="15"/>
  <c r="A1025" i="15"/>
  <c r="F1024" i="15"/>
  <c r="E1024" i="15"/>
  <c r="D1024" i="15"/>
  <c r="C1024" i="15"/>
  <c r="B1024" i="15"/>
  <c r="A1024" i="15"/>
  <c r="F1023" i="15"/>
  <c r="E1023" i="15"/>
  <c r="D1023" i="15"/>
  <c r="C1023" i="15"/>
  <c r="B1023" i="15"/>
  <c r="A1023" i="15"/>
  <c r="F1022" i="15"/>
  <c r="E1022" i="15"/>
  <c r="D1022" i="15"/>
  <c r="C1022" i="15"/>
  <c r="B1022" i="15"/>
  <c r="A1022" i="15"/>
  <c r="F1021" i="15"/>
  <c r="E1021" i="15"/>
  <c r="D1021" i="15"/>
  <c r="C1021" i="15"/>
  <c r="B1021" i="15"/>
  <c r="A1021" i="15"/>
  <c r="F1020" i="15"/>
  <c r="E1020" i="15"/>
  <c r="D1020" i="15"/>
  <c r="C1020" i="15"/>
  <c r="B1020" i="15"/>
  <c r="A1020" i="15"/>
  <c r="F1019" i="15"/>
  <c r="E1019" i="15"/>
  <c r="D1019" i="15"/>
  <c r="C1019" i="15"/>
  <c r="B1019" i="15"/>
  <c r="A1019" i="15"/>
  <c r="F1018" i="15"/>
  <c r="E1018" i="15"/>
  <c r="D1018" i="15"/>
  <c r="C1018" i="15"/>
  <c r="B1018" i="15"/>
  <c r="A1018" i="15"/>
  <c r="F1017" i="15"/>
  <c r="E1017" i="15"/>
  <c r="D1017" i="15"/>
  <c r="C1017" i="15"/>
  <c r="B1017" i="15"/>
  <c r="A1017" i="15"/>
  <c r="F1016" i="15"/>
  <c r="E1016" i="15"/>
  <c r="D1016" i="15"/>
  <c r="C1016" i="15"/>
  <c r="B1016" i="15"/>
  <c r="A1016" i="15"/>
  <c r="F1015" i="15"/>
  <c r="E1015" i="15"/>
  <c r="D1015" i="15"/>
  <c r="C1015" i="15"/>
  <c r="B1015" i="15"/>
  <c r="A1015" i="15"/>
  <c r="F1014" i="15"/>
  <c r="E1014" i="15"/>
  <c r="D1014" i="15"/>
  <c r="C1014" i="15"/>
  <c r="B1014" i="15"/>
  <c r="A1014" i="15"/>
  <c r="F1013" i="15"/>
  <c r="E1013" i="15"/>
  <c r="D1013" i="15"/>
  <c r="C1013" i="15"/>
  <c r="B1013" i="15"/>
  <c r="A1013" i="15"/>
  <c r="F1012" i="15"/>
  <c r="E1012" i="15"/>
  <c r="D1012" i="15"/>
  <c r="C1012" i="15"/>
  <c r="B1012" i="15"/>
  <c r="A1012" i="15"/>
  <c r="F1011" i="15"/>
  <c r="E1011" i="15"/>
  <c r="D1011" i="15"/>
  <c r="C1011" i="15"/>
  <c r="B1011" i="15"/>
  <c r="A1011" i="15"/>
  <c r="F1010" i="15"/>
  <c r="E1010" i="15"/>
  <c r="D1010" i="15"/>
  <c r="C1010" i="15"/>
  <c r="B1010" i="15"/>
  <c r="A1010" i="15"/>
  <c r="F1009" i="15"/>
  <c r="E1009" i="15"/>
  <c r="D1009" i="15"/>
  <c r="C1009" i="15"/>
  <c r="B1009" i="15"/>
  <c r="A1009" i="15"/>
  <c r="F1008" i="15"/>
  <c r="E1008" i="15"/>
  <c r="D1008" i="15"/>
  <c r="C1008" i="15"/>
  <c r="B1008" i="15"/>
  <c r="A1008" i="15"/>
  <c r="F1007" i="15"/>
  <c r="E1007" i="15"/>
  <c r="D1007" i="15"/>
  <c r="C1007" i="15"/>
  <c r="B1007" i="15"/>
  <c r="A1007" i="15"/>
  <c r="F1006" i="15"/>
  <c r="E1006" i="15"/>
  <c r="D1006" i="15"/>
  <c r="C1006" i="15"/>
  <c r="B1006" i="15"/>
  <c r="A1006" i="15"/>
  <c r="F1005" i="15"/>
  <c r="E1005" i="15"/>
  <c r="D1005" i="15"/>
  <c r="C1005" i="15"/>
  <c r="B1005" i="15"/>
  <c r="A1005" i="15"/>
  <c r="F1004" i="15"/>
  <c r="E1004" i="15"/>
  <c r="D1004" i="15"/>
  <c r="C1004" i="15"/>
  <c r="B1004" i="15"/>
  <c r="A1004" i="15"/>
  <c r="F1003" i="15"/>
  <c r="E1003" i="15"/>
  <c r="D1003" i="15"/>
  <c r="C1003" i="15"/>
  <c r="B1003" i="15"/>
  <c r="A1003" i="15"/>
  <c r="F1002" i="15"/>
  <c r="E1002" i="15"/>
  <c r="D1002" i="15"/>
  <c r="C1002" i="15"/>
  <c r="B1002" i="15"/>
  <c r="A1002" i="15"/>
  <c r="F1001" i="15"/>
  <c r="E1001" i="15"/>
  <c r="D1001" i="15"/>
  <c r="C1001" i="15"/>
  <c r="B1001" i="15"/>
  <c r="A1001" i="15"/>
  <c r="F1000" i="15"/>
  <c r="E1000" i="15"/>
  <c r="D1000" i="15"/>
  <c r="C1000" i="15"/>
  <c r="B1000" i="15"/>
  <c r="A1000" i="15"/>
  <c r="F999" i="15"/>
  <c r="E999" i="15"/>
  <c r="D999" i="15"/>
  <c r="C999" i="15"/>
  <c r="B999" i="15"/>
  <c r="A999" i="15"/>
  <c r="F998" i="15"/>
  <c r="E998" i="15"/>
  <c r="D998" i="15"/>
  <c r="C998" i="15"/>
  <c r="B998" i="15"/>
  <c r="A998" i="15"/>
  <c r="F997" i="15"/>
  <c r="E997" i="15"/>
  <c r="D997" i="15"/>
  <c r="C997" i="15"/>
  <c r="B997" i="15"/>
  <c r="A997" i="15"/>
  <c r="F996" i="15"/>
  <c r="E996" i="15"/>
  <c r="D996" i="15"/>
  <c r="C996" i="15"/>
  <c r="B996" i="15"/>
  <c r="A996" i="15"/>
  <c r="F995" i="15"/>
  <c r="E995" i="15"/>
  <c r="D995" i="15"/>
  <c r="C995" i="15"/>
  <c r="B995" i="15"/>
  <c r="A995" i="15"/>
  <c r="F994" i="15"/>
  <c r="E994" i="15"/>
  <c r="D994" i="15"/>
  <c r="C994" i="15"/>
  <c r="B994" i="15"/>
  <c r="A994" i="15"/>
  <c r="F993" i="15"/>
  <c r="E993" i="15"/>
  <c r="D993" i="15"/>
  <c r="C993" i="15"/>
  <c r="B993" i="15"/>
  <c r="A993" i="15"/>
  <c r="F992" i="15"/>
  <c r="E992" i="15"/>
  <c r="D992" i="15"/>
  <c r="C992" i="15"/>
  <c r="B992" i="15"/>
  <c r="A992" i="15"/>
  <c r="F991" i="15"/>
  <c r="E991" i="15"/>
  <c r="D991" i="15"/>
  <c r="C991" i="15"/>
  <c r="B991" i="15"/>
  <c r="A991" i="15"/>
  <c r="F990" i="15"/>
  <c r="E990" i="15"/>
  <c r="D990" i="15"/>
  <c r="C990" i="15"/>
  <c r="B990" i="15"/>
  <c r="A990" i="15"/>
  <c r="F989" i="15"/>
  <c r="E989" i="15"/>
  <c r="D989" i="15"/>
  <c r="C989" i="15"/>
  <c r="B989" i="15"/>
  <c r="A989" i="15"/>
  <c r="F988" i="15"/>
  <c r="E988" i="15"/>
  <c r="D988" i="15"/>
  <c r="C988" i="15"/>
  <c r="B988" i="15"/>
  <c r="A988" i="15"/>
  <c r="F987" i="15"/>
  <c r="E987" i="15"/>
  <c r="D987" i="15"/>
  <c r="C987" i="15"/>
  <c r="B987" i="15"/>
  <c r="A987" i="15"/>
  <c r="F986" i="15"/>
  <c r="E986" i="15"/>
  <c r="D986" i="15"/>
  <c r="C986" i="15"/>
  <c r="B986" i="15"/>
  <c r="A986" i="15"/>
  <c r="F985" i="15"/>
  <c r="E985" i="15"/>
  <c r="D985" i="15"/>
  <c r="C985" i="15"/>
  <c r="B985" i="15"/>
  <c r="A985" i="15"/>
  <c r="F984" i="15"/>
  <c r="E984" i="15"/>
  <c r="D984" i="15"/>
  <c r="C984" i="15"/>
  <c r="B984" i="15"/>
  <c r="A984" i="15"/>
  <c r="F983" i="15"/>
  <c r="E983" i="15"/>
  <c r="D983" i="15"/>
  <c r="C983" i="15"/>
  <c r="B983" i="15"/>
  <c r="A983" i="15"/>
  <c r="F982" i="15"/>
  <c r="E982" i="15"/>
  <c r="D982" i="15"/>
  <c r="C982" i="15"/>
  <c r="B982" i="15"/>
  <c r="A982" i="15"/>
  <c r="F981" i="15"/>
  <c r="E981" i="15"/>
  <c r="D981" i="15"/>
  <c r="C981" i="15"/>
  <c r="B981" i="15"/>
  <c r="A981" i="15"/>
  <c r="F980" i="15"/>
  <c r="E980" i="15"/>
  <c r="D980" i="15"/>
  <c r="C980" i="15"/>
  <c r="B980" i="15"/>
  <c r="A980" i="15"/>
  <c r="F979" i="15"/>
  <c r="E979" i="15"/>
  <c r="D979" i="15"/>
  <c r="C979" i="15"/>
  <c r="B979" i="15"/>
  <c r="A979" i="15"/>
  <c r="F978" i="15"/>
  <c r="E978" i="15"/>
  <c r="D978" i="15"/>
  <c r="C978" i="15"/>
  <c r="B978" i="15"/>
  <c r="A978" i="15"/>
  <c r="F977" i="15"/>
  <c r="E977" i="15"/>
  <c r="D977" i="15"/>
  <c r="C977" i="15"/>
  <c r="B977" i="15"/>
  <c r="A977" i="15"/>
  <c r="F976" i="15"/>
  <c r="E976" i="15"/>
  <c r="D976" i="15"/>
  <c r="C976" i="15"/>
  <c r="B976" i="15"/>
  <c r="A976" i="15"/>
  <c r="F975" i="15"/>
  <c r="E975" i="15"/>
  <c r="D975" i="15"/>
  <c r="C975" i="15"/>
  <c r="B975" i="15"/>
  <c r="A975" i="15"/>
  <c r="F974" i="15"/>
  <c r="E974" i="15"/>
  <c r="D974" i="15"/>
  <c r="C974" i="15"/>
  <c r="B974" i="15"/>
  <c r="A974" i="15"/>
  <c r="F973" i="15"/>
  <c r="E973" i="15"/>
  <c r="D973" i="15"/>
  <c r="C973" i="15"/>
  <c r="B973" i="15"/>
  <c r="A973" i="15"/>
  <c r="F972" i="15"/>
  <c r="E972" i="15"/>
  <c r="D972" i="15"/>
  <c r="C972" i="15"/>
  <c r="B972" i="15"/>
  <c r="A972" i="15"/>
  <c r="F971" i="15"/>
  <c r="E971" i="15"/>
  <c r="D971" i="15"/>
  <c r="C971" i="15"/>
  <c r="B971" i="15"/>
  <c r="A971" i="15"/>
  <c r="F970" i="15"/>
  <c r="E970" i="15"/>
  <c r="D970" i="15"/>
  <c r="C970" i="15"/>
  <c r="B970" i="15"/>
  <c r="A970" i="15"/>
  <c r="F969" i="15"/>
  <c r="E969" i="15"/>
  <c r="D969" i="15"/>
  <c r="C969" i="15"/>
  <c r="B969" i="15"/>
  <c r="A969" i="15"/>
  <c r="F968" i="15"/>
  <c r="E968" i="15"/>
  <c r="D968" i="15"/>
  <c r="C968" i="15"/>
  <c r="B968" i="15"/>
  <c r="A968" i="15"/>
  <c r="F967" i="15"/>
  <c r="E967" i="15"/>
  <c r="D967" i="15"/>
  <c r="C967" i="15"/>
  <c r="B967" i="15"/>
  <c r="A967" i="15"/>
  <c r="F966" i="15"/>
  <c r="E966" i="15"/>
  <c r="D966" i="15"/>
  <c r="C966" i="15"/>
  <c r="B966" i="15"/>
  <c r="A966" i="15"/>
  <c r="F965" i="15"/>
  <c r="E965" i="15"/>
  <c r="D965" i="15"/>
  <c r="C965" i="15"/>
  <c r="B965" i="15"/>
  <c r="A965" i="15"/>
  <c r="F964" i="15"/>
  <c r="E964" i="15"/>
  <c r="D964" i="15"/>
  <c r="C964" i="15"/>
  <c r="B964" i="15"/>
  <c r="A964" i="15"/>
  <c r="F963" i="15"/>
  <c r="E963" i="15"/>
  <c r="D963" i="15"/>
  <c r="C963" i="15"/>
  <c r="B963" i="15"/>
  <c r="A963" i="15"/>
  <c r="F962" i="15"/>
  <c r="E962" i="15"/>
  <c r="D962" i="15"/>
  <c r="C962" i="15"/>
  <c r="B962" i="15"/>
  <c r="A962" i="15"/>
  <c r="F961" i="15"/>
  <c r="E961" i="15"/>
  <c r="D961" i="15"/>
  <c r="C961" i="15"/>
  <c r="B961" i="15"/>
  <c r="A961" i="15"/>
  <c r="F960" i="15"/>
  <c r="E960" i="15"/>
  <c r="D960" i="15"/>
  <c r="C960" i="15"/>
  <c r="B960" i="15"/>
  <c r="A960" i="15"/>
  <c r="F959" i="15"/>
  <c r="E959" i="15"/>
  <c r="D959" i="15"/>
  <c r="C959" i="15"/>
  <c r="B959" i="15"/>
  <c r="A959" i="15"/>
  <c r="F958" i="15"/>
  <c r="E958" i="15"/>
  <c r="D958" i="15"/>
  <c r="C958" i="15"/>
  <c r="B958" i="15"/>
  <c r="A958" i="15"/>
  <c r="F957" i="15"/>
  <c r="E957" i="15"/>
  <c r="D957" i="15"/>
  <c r="C957" i="15"/>
  <c r="B957" i="15"/>
  <c r="A957" i="15"/>
  <c r="F956" i="15"/>
  <c r="E956" i="15"/>
  <c r="D956" i="15"/>
  <c r="C956" i="15"/>
  <c r="B956" i="15"/>
  <c r="A956" i="15"/>
  <c r="F955" i="15"/>
  <c r="E955" i="15"/>
  <c r="D955" i="15"/>
  <c r="C955" i="15"/>
  <c r="B955" i="15"/>
  <c r="A955" i="15"/>
  <c r="F954" i="15"/>
  <c r="E954" i="15"/>
  <c r="D954" i="15"/>
  <c r="C954" i="15"/>
  <c r="B954" i="15"/>
  <c r="A954" i="15"/>
  <c r="F953" i="15"/>
  <c r="E953" i="15"/>
  <c r="D953" i="15"/>
  <c r="C953" i="15"/>
  <c r="B953" i="15"/>
  <c r="A953" i="15"/>
  <c r="F952" i="15"/>
  <c r="E952" i="15"/>
  <c r="D952" i="15"/>
  <c r="C952" i="15"/>
  <c r="B952" i="15"/>
  <c r="A952" i="15"/>
  <c r="F951" i="15"/>
  <c r="E951" i="15"/>
  <c r="D951" i="15"/>
  <c r="C951" i="15"/>
  <c r="B951" i="15"/>
  <c r="A951" i="15"/>
  <c r="F950" i="15"/>
  <c r="E950" i="15"/>
  <c r="D950" i="15"/>
  <c r="C950" i="15"/>
  <c r="B950" i="15"/>
  <c r="A950" i="15"/>
  <c r="F949" i="15"/>
  <c r="E949" i="15"/>
  <c r="D949" i="15"/>
  <c r="C949" i="15"/>
  <c r="B949" i="15"/>
  <c r="A949" i="15"/>
  <c r="F948" i="15"/>
  <c r="E948" i="15"/>
  <c r="D948" i="15"/>
  <c r="C948" i="15"/>
  <c r="B948" i="15"/>
  <c r="A948" i="15"/>
  <c r="F947" i="15"/>
  <c r="E947" i="15"/>
  <c r="D947" i="15"/>
  <c r="C947" i="15"/>
  <c r="B947" i="15"/>
  <c r="A947" i="15"/>
  <c r="F946" i="15"/>
  <c r="E946" i="15"/>
  <c r="D946" i="15"/>
  <c r="C946" i="15"/>
  <c r="B946" i="15"/>
  <c r="A946" i="15"/>
  <c r="F945" i="15"/>
  <c r="E945" i="15"/>
  <c r="D945" i="15"/>
  <c r="C945" i="15"/>
  <c r="B945" i="15"/>
  <c r="A945" i="15"/>
  <c r="F944" i="15"/>
  <c r="E944" i="15"/>
  <c r="D944" i="15"/>
  <c r="C944" i="15"/>
  <c r="B944" i="15"/>
  <c r="A944" i="15"/>
  <c r="F943" i="15"/>
  <c r="E943" i="15"/>
  <c r="D943" i="15"/>
  <c r="C943" i="15"/>
  <c r="B943" i="15"/>
  <c r="A943" i="15"/>
  <c r="F942" i="15"/>
  <c r="E942" i="15"/>
  <c r="D942" i="15"/>
  <c r="C942" i="15"/>
  <c r="B942" i="15"/>
  <c r="A942" i="15"/>
  <c r="F941" i="15"/>
  <c r="E941" i="15"/>
  <c r="D941" i="15"/>
  <c r="C941" i="15"/>
  <c r="B941" i="15"/>
  <c r="A941" i="15"/>
  <c r="F940" i="15"/>
  <c r="E940" i="15"/>
  <c r="D940" i="15"/>
  <c r="C940" i="15"/>
  <c r="B940" i="15"/>
  <c r="A940" i="15"/>
  <c r="F939" i="15"/>
  <c r="E939" i="15"/>
  <c r="D939" i="15"/>
  <c r="C939" i="15"/>
  <c r="B939" i="15"/>
  <c r="A939" i="15"/>
  <c r="F938" i="15"/>
  <c r="E938" i="15"/>
  <c r="D938" i="15"/>
  <c r="C938" i="15"/>
  <c r="B938" i="15"/>
  <c r="A938" i="15"/>
  <c r="F937" i="15"/>
  <c r="E937" i="15"/>
  <c r="D937" i="15"/>
  <c r="C937" i="15"/>
  <c r="B937" i="15"/>
  <c r="A937" i="15"/>
  <c r="F936" i="15"/>
  <c r="E936" i="15"/>
  <c r="D936" i="15"/>
  <c r="C936" i="15"/>
  <c r="B936" i="15"/>
  <c r="A936" i="15"/>
  <c r="F935" i="15"/>
  <c r="E935" i="15"/>
  <c r="D935" i="15"/>
  <c r="C935" i="15"/>
  <c r="B935" i="15"/>
  <c r="A935" i="15"/>
  <c r="F934" i="15"/>
  <c r="E934" i="15"/>
  <c r="D934" i="15"/>
  <c r="C934" i="15"/>
  <c r="B934" i="15"/>
  <c r="A934" i="15"/>
  <c r="F933" i="15"/>
  <c r="E933" i="15"/>
  <c r="D933" i="15"/>
  <c r="C933" i="15"/>
  <c r="B933" i="15"/>
  <c r="A933" i="15"/>
  <c r="F932" i="15"/>
  <c r="E932" i="15"/>
  <c r="D932" i="15"/>
  <c r="C932" i="15"/>
  <c r="B932" i="15"/>
  <c r="A932" i="15"/>
  <c r="F931" i="15"/>
  <c r="E931" i="15"/>
  <c r="D931" i="15"/>
  <c r="C931" i="15"/>
  <c r="B931" i="15"/>
  <c r="A931" i="15"/>
  <c r="F930" i="15"/>
  <c r="E930" i="15"/>
  <c r="D930" i="15"/>
  <c r="C930" i="15"/>
  <c r="B930" i="15"/>
  <c r="A930" i="15"/>
  <c r="F929" i="15"/>
  <c r="E929" i="15"/>
  <c r="D929" i="15"/>
  <c r="C929" i="15"/>
  <c r="B929" i="15"/>
  <c r="A929" i="15"/>
  <c r="F928" i="15"/>
  <c r="E928" i="15"/>
  <c r="D928" i="15"/>
  <c r="C928" i="15"/>
  <c r="B928" i="15"/>
  <c r="A928" i="15"/>
  <c r="F927" i="15"/>
  <c r="E927" i="15"/>
  <c r="D927" i="15"/>
  <c r="C927" i="15"/>
  <c r="B927" i="15"/>
  <c r="A927" i="15"/>
  <c r="F926" i="15"/>
  <c r="E926" i="15"/>
  <c r="D926" i="15"/>
  <c r="C926" i="15"/>
  <c r="B926" i="15"/>
  <c r="A926" i="15"/>
  <c r="F925" i="15"/>
  <c r="E925" i="15"/>
  <c r="D925" i="15"/>
  <c r="C925" i="15"/>
  <c r="B925" i="15"/>
  <c r="A925" i="15"/>
  <c r="F924" i="15"/>
  <c r="E924" i="15"/>
  <c r="D924" i="15"/>
  <c r="C924" i="15"/>
  <c r="B924" i="15"/>
  <c r="A924" i="15"/>
  <c r="F923" i="15"/>
  <c r="E923" i="15"/>
  <c r="D923" i="15"/>
  <c r="C923" i="15"/>
  <c r="B923" i="15"/>
  <c r="A923" i="15"/>
  <c r="F922" i="15"/>
  <c r="E922" i="15"/>
  <c r="D922" i="15"/>
  <c r="C922" i="15"/>
  <c r="B922" i="15"/>
  <c r="A922" i="15"/>
  <c r="F921" i="15"/>
  <c r="E921" i="15"/>
  <c r="D921" i="15"/>
  <c r="C921" i="15"/>
  <c r="B921" i="15"/>
  <c r="A921" i="15"/>
  <c r="F920" i="15"/>
  <c r="E920" i="15"/>
  <c r="D920" i="15"/>
  <c r="C920" i="15"/>
  <c r="B920" i="15"/>
  <c r="A920" i="15"/>
  <c r="F919" i="15"/>
  <c r="E919" i="15"/>
  <c r="D919" i="15"/>
  <c r="C919" i="15"/>
  <c r="B919" i="15"/>
  <c r="A919" i="15"/>
  <c r="F918" i="15"/>
  <c r="E918" i="15"/>
  <c r="D918" i="15"/>
  <c r="C918" i="15"/>
  <c r="B918" i="15"/>
  <c r="A918" i="15"/>
  <c r="F917" i="15"/>
  <c r="E917" i="15"/>
  <c r="D917" i="15"/>
  <c r="C917" i="15"/>
  <c r="B917" i="15"/>
  <c r="A917" i="15"/>
  <c r="F916" i="15"/>
  <c r="E916" i="15"/>
  <c r="D916" i="15"/>
  <c r="C916" i="15"/>
  <c r="B916" i="15"/>
  <c r="A916" i="15"/>
  <c r="F915" i="15"/>
  <c r="E915" i="15"/>
  <c r="D915" i="15"/>
  <c r="C915" i="15"/>
  <c r="B915" i="15"/>
  <c r="A915" i="15"/>
  <c r="F914" i="15"/>
  <c r="E914" i="15"/>
  <c r="D914" i="15"/>
  <c r="C914" i="15"/>
  <c r="B914" i="15"/>
  <c r="A914" i="15"/>
  <c r="F913" i="15"/>
  <c r="E913" i="15"/>
  <c r="D913" i="15"/>
  <c r="C913" i="15"/>
  <c r="B913" i="15"/>
  <c r="A913" i="15"/>
  <c r="F912" i="15"/>
  <c r="E912" i="15"/>
  <c r="D912" i="15"/>
  <c r="C912" i="15"/>
  <c r="B912" i="15"/>
  <c r="A912" i="15"/>
  <c r="F911" i="15"/>
  <c r="E911" i="15"/>
  <c r="D911" i="15"/>
  <c r="C911" i="15"/>
  <c r="B911" i="15"/>
  <c r="A911" i="15"/>
  <c r="F910" i="15"/>
  <c r="E910" i="15"/>
  <c r="D910" i="15"/>
  <c r="C910" i="15"/>
  <c r="B910" i="15"/>
  <c r="A910" i="15"/>
  <c r="F909" i="15"/>
  <c r="E909" i="15"/>
  <c r="D909" i="15"/>
  <c r="C909" i="15"/>
  <c r="B909" i="15"/>
  <c r="A909" i="15"/>
  <c r="F908" i="15"/>
  <c r="E908" i="15"/>
  <c r="D908" i="15"/>
  <c r="C908" i="15"/>
  <c r="B908" i="15"/>
  <c r="A908" i="15"/>
  <c r="F907" i="15"/>
  <c r="E907" i="15"/>
  <c r="D907" i="15"/>
  <c r="C907" i="15"/>
  <c r="B907" i="15"/>
  <c r="A907" i="15"/>
  <c r="F906" i="15"/>
  <c r="E906" i="15"/>
  <c r="D906" i="15"/>
  <c r="C906" i="15"/>
  <c r="B906" i="15"/>
  <c r="A906" i="15"/>
  <c r="F905" i="15"/>
  <c r="E905" i="15"/>
  <c r="D905" i="15"/>
  <c r="C905" i="15"/>
  <c r="B905" i="15"/>
  <c r="A905" i="15"/>
  <c r="F904" i="15"/>
  <c r="E904" i="15"/>
  <c r="D904" i="15"/>
  <c r="C904" i="15"/>
  <c r="B904" i="15"/>
  <c r="A904" i="15"/>
  <c r="F903" i="15"/>
  <c r="E903" i="15"/>
  <c r="D903" i="15"/>
  <c r="C903" i="15"/>
  <c r="B903" i="15"/>
  <c r="A903" i="15"/>
  <c r="F902" i="15"/>
  <c r="E902" i="15"/>
  <c r="D902" i="15"/>
  <c r="C902" i="15"/>
  <c r="B902" i="15"/>
  <c r="A902" i="15"/>
  <c r="F901" i="15"/>
  <c r="E901" i="15"/>
  <c r="D901" i="15"/>
  <c r="C901" i="15"/>
  <c r="B901" i="15"/>
  <c r="A901" i="15"/>
  <c r="F900" i="15"/>
  <c r="E900" i="15"/>
  <c r="D900" i="15"/>
  <c r="C900" i="15"/>
  <c r="B900" i="15"/>
  <c r="A900" i="15"/>
  <c r="F899" i="15"/>
  <c r="E899" i="15"/>
  <c r="D899" i="15"/>
  <c r="C899" i="15"/>
  <c r="B899" i="15"/>
  <c r="A899" i="15"/>
  <c r="F898" i="15"/>
  <c r="E898" i="15"/>
  <c r="D898" i="15"/>
  <c r="C898" i="15"/>
  <c r="B898" i="15"/>
  <c r="A898" i="15"/>
  <c r="F897" i="15"/>
  <c r="E897" i="15"/>
  <c r="D897" i="15"/>
  <c r="C897" i="15"/>
  <c r="B897" i="15"/>
  <c r="A897" i="15"/>
  <c r="F896" i="15"/>
  <c r="E896" i="15"/>
  <c r="D896" i="15"/>
  <c r="C896" i="15"/>
  <c r="B896" i="15"/>
  <c r="A896" i="15"/>
  <c r="F895" i="15"/>
  <c r="E895" i="15"/>
  <c r="D895" i="15"/>
  <c r="C895" i="15"/>
  <c r="B895" i="15"/>
  <c r="A895" i="15"/>
  <c r="F894" i="15"/>
  <c r="E894" i="15"/>
  <c r="D894" i="15"/>
  <c r="C894" i="15"/>
  <c r="B894" i="15"/>
  <c r="A894" i="15"/>
  <c r="F893" i="15"/>
  <c r="E893" i="15"/>
  <c r="D893" i="15"/>
  <c r="C893" i="15"/>
  <c r="B893" i="15"/>
  <c r="A893" i="15"/>
  <c r="F892" i="15"/>
  <c r="E892" i="15"/>
  <c r="D892" i="15"/>
  <c r="C892" i="15"/>
  <c r="B892" i="15"/>
  <c r="A892" i="15"/>
  <c r="F891" i="15"/>
  <c r="E891" i="15"/>
  <c r="D891" i="15"/>
  <c r="C891" i="15"/>
  <c r="B891" i="15"/>
  <c r="A891" i="15"/>
  <c r="F890" i="15"/>
  <c r="E890" i="15"/>
  <c r="D890" i="15"/>
  <c r="C890" i="15"/>
  <c r="B890" i="15"/>
  <c r="A890" i="15"/>
  <c r="F889" i="15"/>
  <c r="E889" i="15"/>
  <c r="D889" i="15"/>
  <c r="C889" i="15"/>
  <c r="B889" i="15"/>
  <c r="A889" i="15"/>
  <c r="F888" i="15"/>
  <c r="E888" i="15"/>
  <c r="D888" i="15"/>
  <c r="C888" i="15"/>
  <c r="B888" i="15"/>
  <c r="A888" i="15"/>
  <c r="F887" i="15"/>
  <c r="E887" i="15"/>
  <c r="D887" i="15"/>
  <c r="C887" i="15"/>
  <c r="B887" i="15"/>
  <c r="A887" i="15"/>
  <c r="F886" i="15"/>
  <c r="E886" i="15"/>
  <c r="D886" i="15"/>
  <c r="C886" i="15"/>
  <c r="B886" i="15"/>
  <c r="A886" i="15"/>
  <c r="F885" i="15"/>
  <c r="E885" i="15"/>
  <c r="D885" i="15"/>
  <c r="C885" i="15"/>
  <c r="B885" i="15"/>
  <c r="A885" i="15"/>
  <c r="F884" i="15"/>
  <c r="E884" i="15"/>
  <c r="D884" i="15"/>
  <c r="C884" i="15"/>
  <c r="B884" i="15"/>
  <c r="A884" i="15"/>
  <c r="F883" i="15"/>
  <c r="E883" i="15"/>
  <c r="D883" i="15"/>
  <c r="C883" i="15"/>
  <c r="B883" i="15"/>
  <c r="A883" i="15"/>
  <c r="F882" i="15"/>
  <c r="E882" i="15"/>
  <c r="D882" i="15"/>
  <c r="C882" i="15"/>
  <c r="B882" i="15"/>
  <c r="A882" i="15"/>
  <c r="F881" i="15"/>
  <c r="E881" i="15"/>
  <c r="D881" i="15"/>
  <c r="C881" i="15"/>
  <c r="B881" i="15"/>
  <c r="A881" i="15"/>
  <c r="F880" i="15"/>
  <c r="E880" i="15"/>
  <c r="D880" i="15"/>
  <c r="C880" i="15"/>
  <c r="B880" i="15"/>
  <c r="A880" i="15"/>
  <c r="F879" i="15"/>
  <c r="E879" i="15"/>
  <c r="D879" i="15"/>
  <c r="C879" i="15"/>
  <c r="B879" i="15"/>
  <c r="A879" i="15"/>
  <c r="F878" i="15"/>
  <c r="E878" i="15"/>
  <c r="D878" i="15"/>
  <c r="C878" i="15"/>
  <c r="B878" i="15"/>
  <c r="A878" i="15"/>
  <c r="F877" i="15"/>
  <c r="E877" i="15"/>
  <c r="D877" i="15"/>
  <c r="C877" i="15"/>
  <c r="B877" i="15"/>
  <c r="A877" i="15"/>
  <c r="F876" i="15"/>
  <c r="E876" i="15"/>
  <c r="D876" i="15"/>
  <c r="C876" i="15"/>
  <c r="B876" i="15"/>
  <c r="A876" i="15"/>
  <c r="F875" i="15"/>
  <c r="E875" i="15"/>
  <c r="D875" i="15"/>
  <c r="C875" i="15"/>
  <c r="B875" i="15"/>
  <c r="A875" i="15"/>
  <c r="F874" i="15"/>
  <c r="E874" i="15"/>
  <c r="D874" i="15"/>
  <c r="C874" i="15"/>
  <c r="B874" i="15"/>
  <c r="A874" i="15"/>
  <c r="F873" i="15"/>
  <c r="E873" i="15"/>
  <c r="D873" i="15"/>
  <c r="C873" i="15"/>
  <c r="B873" i="15"/>
  <c r="A873" i="15"/>
  <c r="F872" i="15"/>
  <c r="E872" i="15"/>
  <c r="D872" i="15"/>
  <c r="C872" i="15"/>
  <c r="B872" i="15"/>
  <c r="A872" i="15"/>
  <c r="F871" i="15"/>
  <c r="E871" i="15"/>
  <c r="D871" i="15"/>
  <c r="C871" i="15"/>
  <c r="B871" i="15"/>
  <c r="A871" i="15"/>
  <c r="F870" i="15"/>
  <c r="E870" i="15"/>
  <c r="D870" i="15"/>
  <c r="C870" i="15"/>
  <c r="B870" i="15"/>
  <c r="A870" i="15"/>
  <c r="F869" i="15"/>
  <c r="E869" i="15"/>
  <c r="D869" i="15"/>
  <c r="C869" i="15"/>
  <c r="B869" i="15"/>
  <c r="A869" i="15"/>
  <c r="F868" i="15"/>
  <c r="E868" i="15"/>
  <c r="D868" i="15"/>
  <c r="C868" i="15"/>
  <c r="B868" i="15"/>
  <c r="A868" i="15"/>
  <c r="F867" i="15"/>
  <c r="E867" i="15"/>
  <c r="D867" i="15"/>
  <c r="C867" i="15"/>
  <c r="B867" i="15"/>
  <c r="A867" i="15"/>
  <c r="F866" i="15"/>
  <c r="E866" i="15"/>
  <c r="D866" i="15"/>
  <c r="C866" i="15"/>
  <c r="B866" i="15"/>
  <c r="A866" i="15"/>
  <c r="F865" i="15"/>
  <c r="E865" i="15"/>
  <c r="D865" i="15"/>
  <c r="C865" i="15"/>
  <c r="B865" i="15"/>
  <c r="A865" i="15"/>
  <c r="F864" i="15"/>
  <c r="E864" i="15"/>
  <c r="D864" i="15"/>
  <c r="C864" i="15"/>
  <c r="B864" i="15"/>
  <c r="A864" i="15"/>
  <c r="F863" i="15"/>
  <c r="E863" i="15"/>
  <c r="D863" i="15"/>
  <c r="C863" i="15"/>
  <c r="B863" i="15"/>
  <c r="A863" i="15"/>
  <c r="F862" i="15"/>
  <c r="E862" i="15"/>
  <c r="D862" i="15"/>
  <c r="C862" i="15"/>
  <c r="B862" i="15"/>
  <c r="A862" i="15"/>
  <c r="F861" i="15"/>
  <c r="E861" i="15"/>
  <c r="D861" i="15"/>
  <c r="C861" i="15"/>
  <c r="B861" i="15"/>
  <c r="A861" i="15"/>
  <c r="F860" i="15"/>
  <c r="E860" i="15"/>
  <c r="D860" i="15"/>
  <c r="C860" i="15"/>
  <c r="B860" i="15"/>
  <c r="A860" i="15"/>
  <c r="F859" i="15"/>
  <c r="E859" i="15"/>
  <c r="D859" i="15"/>
  <c r="C859" i="15"/>
  <c r="B859" i="15"/>
  <c r="A859" i="15"/>
  <c r="F858" i="15"/>
  <c r="E858" i="15"/>
  <c r="D858" i="15"/>
  <c r="C858" i="15"/>
  <c r="B858" i="15"/>
  <c r="A858" i="15"/>
  <c r="F857" i="15"/>
  <c r="E857" i="15"/>
  <c r="D857" i="15"/>
  <c r="C857" i="15"/>
  <c r="B857" i="15"/>
  <c r="A857" i="15"/>
  <c r="F856" i="15"/>
  <c r="E856" i="15"/>
  <c r="D856" i="15"/>
  <c r="C856" i="15"/>
  <c r="B856" i="15"/>
  <c r="A856" i="15"/>
  <c r="F855" i="15"/>
  <c r="E855" i="15"/>
  <c r="D855" i="15"/>
  <c r="C855" i="15"/>
  <c r="B855" i="15"/>
  <c r="A855" i="15"/>
  <c r="F854" i="15"/>
  <c r="E854" i="15"/>
  <c r="D854" i="15"/>
  <c r="C854" i="15"/>
  <c r="B854" i="15"/>
  <c r="A854" i="15"/>
  <c r="F853" i="15"/>
  <c r="E853" i="15"/>
  <c r="D853" i="15"/>
  <c r="C853" i="15"/>
  <c r="B853" i="15"/>
  <c r="A853" i="15"/>
  <c r="F852" i="15"/>
  <c r="E852" i="15"/>
  <c r="D852" i="15"/>
  <c r="C852" i="15"/>
  <c r="B852" i="15"/>
  <c r="A852" i="15"/>
  <c r="F851" i="15"/>
  <c r="E851" i="15"/>
  <c r="D851" i="15"/>
  <c r="C851" i="15"/>
  <c r="B851" i="15"/>
  <c r="A851" i="15"/>
  <c r="F850" i="15"/>
  <c r="E850" i="15"/>
  <c r="D850" i="15"/>
  <c r="C850" i="15"/>
  <c r="B850" i="15"/>
  <c r="A850" i="15"/>
  <c r="F849" i="15"/>
  <c r="E849" i="15"/>
  <c r="D849" i="15"/>
  <c r="C849" i="15"/>
  <c r="B849" i="15"/>
  <c r="A849" i="15"/>
  <c r="F848" i="15"/>
  <c r="E848" i="15"/>
  <c r="D848" i="15"/>
  <c r="C848" i="15"/>
  <c r="B848" i="15"/>
  <c r="A848" i="15"/>
  <c r="F847" i="15"/>
  <c r="E847" i="15"/>
  <c r="D847" i="15"/>
  <c r="C847" i="15"/>
  <c r="B847" i="15"/>
  <c r="A847" i="15"/>
  <c r="F846" i="15"/>
  <c r="E846" i="15"/>
  <c r="D846" i="15"/>
  <c r="C846" i="15"/>
  <c r="B846" i="15"/>
  <c r="A846" i="15"/>
  <c r="F845" i="15"/>
  <c r="E845" i="15"/>
  <c r="D845" i="15"/>
  <c r="C845" i="15"/>
  <c r="B845" i="15"/>
  <c r="A845" i="15"/>
  <c r="F844" i="15"/>
  <c r="E844" i="15"/>
  <c r="D844" i="15"/>
  <c r="C844" i="15"/>
  <c r="B844" i="15"/>
  <c r="A844" i="15"/>
  <c r="F843" i="15"/>
  <c r="E843" i="15"/>
  <c r="D843" i="15"/>
  <c r="C843" i="15"/>
  <c r="B843" i="15"/>
  <c r="A843" i="15"/>
  <c r="F842" i="15"/>
  <c r="E842" i="15"/>
  <c r="D842" i="15"/>
  <c r="C842" i="15"/>
  <c r="B842" i="15"/>
  <c r="A842" i="15"/>
  <c r="F841" i="15"/>
  <c r="E841" i="15"/>
  <c r="D841" i="15"/>
  <c r="C841" i="15"/>
  <c r="B841" i="15"/>
  <c r="A841" i="15"/>
  <c r="F840" i="15"/>
  <c r="E840" i="15"/>
  <c r="D840" i="15"/>
  <c r="C840" i="15"/>
  <c r="B840" i="15"/>
  <c r="A840" i="15"/>
  <c r="F839" i="15"/>
  <c r="E839" i="15"/>
  <c r="D839" i="15"/>
  <c r="C839" i="15"/>
  <c r="B839" i="15"/>
  <c r="A839" i="15"/>
  <c r="F838" i="15"/>
  <c r="E838" i="15"/>
  <c r="D838" i="15"/>
  <c r="C838" i="15"/>
  <c r="B838" i="15"/>
  <c r="A838" i="15"/>
  <c r="F837" i="15"/>
  <c r="E837" i="15"/>
  <c r="D837" i="15"/>
  <c r="C837" i="15"/>
  <c r="B837" i="15"/>
  <c r="A837" i="15"/>
  <c r="F836" i="15"/>
  <c r="E836" i="15"/>
  <c r="D836" i="15"/>
  <c r="C836" i="15"/>
  <c r="B836" i="15"/>
  <c r="A836" i="15"/>
  <c r="F835" i="15"/>
  <c r="E835" i="15"/>
  <c r="D835" i="15"/>
  <c r="C835" i="15"/>
  <c r="B835" i="15"/>
  <c r="A835" i="15"/>
  <c r="F834" i="15"/>
  <c r="E834" i="15"/>
  <c r="D834" i="15"/>
  <c r="C834" i="15"/>
  <c r="B834" i="15"/>
  <c r="A834" i="15"/>
  <c r="F833" i="15"/>
  <c r="E833" i="15"/>
  <c r="D833" i="15"/>
  <c r="C833" i="15"/>
  <c r="B833" i="15"/>
  <c r="A833" i="15"/>
  <c r="F832" i="15"/>
  <c r="E832" i="15"/>
  <c r="D832" i="15"/>
  <c r="C832" i="15"/>
  <c r="B832" i="15"/>
  <c r="A832" i="15"/>
  <c r="F831" i="15"/>
  <c r="E831" i="15"/>
  <c r="D831" i="15"/>
  <c r="C831" i="15"/>
  <c r="B831" i="15"/>
  <c r="A831" i="15"/>
  <c r="F830" i="15"/>
  <c r="E830" i="15"/>
  <c r="D830" i="15"/>
  <c r="C830" i="15"/>
  <c r="B830" i="15"/>
  <c r="A830" i="15"/>
  <c r="F829" i="15"/>
  <c r="E829" i="15"/>
  <c r="D829" i="15"/>
  <c r="C829" i="15"/>
  <c r="B829" i="15"/>
  <c r="A829" i="15"/>
  <c r="F828" i="15"/>
  <c r="E828" i="15"/>
  <c r="D828" i="15"/>
  <c r="C828" i="15"/>
  <c r="B828" i="15"/>
  <c r="A828" i="15"/>
  <c r="F827" i="15"/>
  <c r="E827" i="15"/>
  <c r="D827" i="15"/>
  <c r="C827" i="15"/>
  <c r="B827" i="15"/>
  <c r="A827" i="15"/>
  <c r="F826" i="15"/>
  <c r="E826" i="15"/>
  <c r="D826" i="15"/>
  <c r="C826" i="15"/>
  <c r="B826" i="15"/>
  <c r="A826" i="15"/>
  <c r="F825" i="15"/>
  <c r="E825" i="15"/>
  <c r="D825" i="15"/>
  <c r="C825" i="15"/>
  <c r="B825" i="15"/>
  <c r="A825" i="15"/>
  <c r="F824" i="15"/>
  <c r="E824" i="15"/>
  <c r="D824" i="15"/>
  <c r="C824" i="15"/>
  <c r="B824" i="15"/>
  <c r="A824" i="15"/>
  <c r="F823" i="15"/>
  <c r="E823" i="15"/>
  <c r="D823" i="15"/>
  <c r="C823" i="15"/>
  <c r="B823" i="15"/>
  <c r="A823" i="15"/>
  <c r="F822" i="15"/>
  <c r="E822" i="15"/>
  <c r="D822" i="15"/>
  <c r="C822" i="15"/>
  <c r="B822" i="15"/>
  <c r="A822" i="15"/>
  <c r="F821" i="15"/>
  <c r="E821" i="15"/>
  <c r="D821" i="15"/>
  <c r="C821" i="15"/>
  <c r="B821" i="15"/>
  <c r="A821" i="15"/>
  <c r="F820" i="15"/>
  <c r="E820" i="15"/>
  <c r="D820" i="15"/>
  <c r="C820" i="15"/>
  <c r="B820" i="15"/>
  <c r="A820" i="15"/>
  <c r="F819" i="15"/>
  <c r="E819" i="15"/>
  <c r="D819" i="15"/>
  <c r="C819" i="15"/>
  <c r="B819" i="15"/>
  <c r="A819" i="15"/>
  <c r="F818" i="15"/>
  <c r="E818" i="15"/>
  <c r="D818" i="15"/>
  <c r="C818" i="15"/>
  <c r="B818" i="15"/>
  <c r="A818" i="15"/>
  <c r="F817" i="15"/>
  <c r="E817" i="15"/>
  <c r="D817" i="15"/>
  <c r="C817" i="15"/>
  <c r="B817" i="15"/>
  <c r="A817" i="15"/>
  <c r="F816" i="15"/>
  <c r="E816" i="15"/>
  <c r="D816" i="15"/>
  <c r="C816" i="15"/>
  <c r="B816" i="15"/>
  <c r="A816" i="15"/>
  <c r="F815" i="15"/>
  <c r="E815" i="15"/>
  <c r="D815" i="15"/>
  <c r="C815" i="15"/>
  <c r="B815" i="15"/>
  <c r="A815" i="15"/>
  <c r="F814" i="15"/>
  <c r="E814" i="15"/>
  <c r="D814" i="15"/>
  <c r="C814" i="15"/>
  <c r="B814" i="15"/>
  <c r="A814" i="15"/>
  <c r="F813" i="15"/>
  <c r="E813" i="15"/>
  <c r="D813" i="15"/>
  <c r="C813" i="15"/>
  <c r="B813" i="15"/>
  <c r="A813" i="15"/>
  <c r="F812" i="15"/>
  <c r="E812" i="15"/>
  <c r="D812" i="15"/>
  <c r="C812" i="15"/>
  <c r="B812" i="15"/>
  <c r="A812" i="15"/>
  <c r="F811" i="15"/>
  <c r="E811" i="15"/>
  <c r="D811" i="15"/>
  <c r="C811" i="15"/>
  <c r="B811" i="15"/>
  <c r="A811" i="15"/>
  <c r="F810" i="15"/>
  <c r="E810" i="15"/>
  <c r="D810" i="15"/>
  <c r="C810" i="15"/>
  <c r="B810" i="15"/>
  <c r="A810" i="15"/>
  <c r="F809" i="15"/>
  <c r="E809" i="15"/>
  <c r="D809" i="15"/>
  <c r="C809" i="15"/>
  <c r="B809" i="15"/>
  <c r="A809" i="15"/>
  <c r="F808" i="15"/>
  <c r="E808" i="15"/>
  <c r="D808" i="15"/>
  <c r="C808" i="15"/>
  <c r="B808" i="15"/>
  <c r="A808" i="15"/>
  <c r="F807" i="15"/>
  <c r="E807" i="15"/>
  <c r="D807" i="15"/>
  <c r="C807" i="15"/>
  <c r="B807" i="15"/>
  <c r="A807" i="15"/>
  <c r="F806" i="15"/>
  <c r="E806" i="15"/>
  <c r="D806" i="15"/>
  <c r="C806" i="15"/>
  <c r="B806" i="15"/>
  <c r="A806" i="15"/>
  <c r="F805" i="15"/>
  <c r="E805" i="15"/>
  <c r="D805" i="15"/>
  <c r="C805" i="15"/>
  <c r="B805" i="15"/>
  <c r="A805" i="15"/>
  <c r="F804" i="15"/>
  <c r="E804" i="15"/>
  <c r="D804" i="15"/>
  <c r="C804" i="15"/>
  <c r="B804" i="15"/>
  <c r="A804" i="15"/>
  <c r="F803" i="15"/>
  <c r="E803" i="15"/>
  <c r="D803" i="15"/>
  <c r="C803" i="15"/>
  <c r="B803" i="15"/>
  <c r="A803" i="15"/>
  <c r="F802" i="15"/>
  <c r="E802" i="15"/>
  <c r="D802" i="15"/>
  <c r="C802" i="15"/>
  <c r="B802" i="15"/>
  <c r="A802" i="15"/>
  <c r="F801" i="15"/>
  <c r="E801" i="15"/>
  <c r="D801" i="15"/>
  <c r="C801" i="15"/>
  <c r="B801" i="15"/>
  <c r="A801" i="15"/>
  <c r="F800" i="15"/>
  <c r="E800" i="15"/>
  <c r="D800" i="15"/>
  <c r="C800" i="15"/>
  <c r="B800" i="15"/>
  <c r="A800" i="15"/>
  <c r="F799" i="15"/>
  <c r="E799" i="15"/>
  <c r="D799" i="15"/>
  <c r="C799" i="15"/>
  <c r="B799" i="15"/>
  <c r="A799" i="15"/>
  <c r="F798" i="15"/>
  <c r="E798" i="15"/>
  <c r="D798" i="15"/>
  <c r="C798" i="15"/>
  <c r="B798" i="15"/>
  <c r="A798" i="15"/>
  <c r="F797" i="15"/>
  <c r="E797" i="15"/>
  <c r="D797" i="15"/>
  <c r="C797" i="15"/>
  <c r="B797" i="15"/>
  <c r="A797" i="15"/>
  <c r="F796" i="15"/>
  <c r="E796" i="15"/>
  <c r="D796" i="15"/>
  <c r="C796" i="15"/>
  <c r="B796" i="15"/>
  <c r="A796" i="15"/>
  <c r="F795" i="15"/>
  <c r="E795" i="15"/>
  <c r="D795" i="15"/>
  <c r="C795" i="15"/>
  <c r="B795" i="15"/>
  <c r="A795" i="15"/>
  <c r="F794" i="15"/>
  <c r="E794" i="15"/>
  <c r="D794" i="15"/>
  <c r="C794" i="15"/>
  <c r="B794" i="15"/>
  <c r="A794" i="15"/>
  <c r="F793" i="15"/>
  <c r="E793" i="15"/>
  <c r="D793" i="15"/>
  <c r="C793" i="15"/>
  <c r="B793" i="15"/>
  <c r="A793" i="15"/>
  <c r="F792" i="15"/>
  <c r="E792" i="15"/>
  <c r="D792" i="15"/>
  <c r="C792" i="15"/>
  <c r="B792" i="15"/>
  <c r="A792" i="15"/>
  <c r="F791" i="15"/>
  <c r="E791" i="15"/>
  <c r="D791" i="15"/>
  <c r="C791" i="15"/>
  <c r="B791" i="15"/>
  <c r="A791" i="15"/>
  <c r="F790" i="15"/>
  <c r="E790" i="15"/>
  <c r="D790" i="15"/>
  <c r="C790" i="15"/>
  <c r="B790" i="15"/>
  <c r="A790" i="15"/>
  <c r="F789" i="15"/>
  <c r="E789" i="15"/>
  <c r="D789" i="15"/>
  <c r="C789" i="15"/>
  <c r="B789" i="15"/>
  <c r="A789" i="15"/>
  <c r="F788" i="15"/>
  <c r="E788" i="15"/>
  <c r="D788" i="15"/>
  <c r="C788" i="15"/>
  <c r="B788" i="15"/>
  <c r="A788" i="15"/>
  <c r="F787" i="15"/>
  <c r="E787" i="15"/>
  <c r="D787" i="15"/>
  <c r="C787" i="15"/>
  <c r="B787" i="15"/>
  <c r="A787" i="15"/>
  <c r="F786" i="15"/>
  <c r="E786" i="15"/>
  <c r="D786" i="15"/>
  <c r="C786" i="15"/>
  <c r="B786" i="15"/>
  <c r="A786" i="15"/>
  <c r="F785" i="15"/>
  <c r="E785" i="15"/>
  <c r="D785" i="15"/>
  <c r="C785" i="15"/>
  <c r="B785" i="15"/>
  <c r="A785" i="15"/>
  <c r="F784" i="15"/>
  <c r="E784" i="15"/>
  <c r="D784" i="15"/>
  <c r="C784" i="15"/>
  <c r="B784" i="15"/>
  <c r="A784" i="15"/>
  <c r="F783" i="15"/>
  <c r="E783" i="15"/>
  <c r="D783" i="15"/>
  <c r="C783" i="15"/>
  <c r="B783" i="15"/>
  <c r="A783" i="15"/>
  <c r="F782" i="15"/>
  <c r="E782" i="15"/>
  <c r="D782" i="15"/>
  <c r="C782" i="15"/>
  <c r="B782" i="15"/>
  <c r="A782" i="15"/>
  <c r="F781" i="15"/>
  <c r="E781" i="15"/>
  <c r="D781" i="15"/>
  <c r="C781" i="15"/>
  <c r="B781" i="15"/>
  <c r="A781" i="15"/>
  <c r="F780" i="15"/>
  <c r="E780" i="15"/>
  <c r="D780" i="15"/>
  <c r="C780" i="15"/>
  <c r="B780" i="15"/>
  <c r="A780" i="15"/>
  <c r="F779" i="15"/>
  <c r="E779" i="15"/>
  <c r="D779" i="15"/>
  <c r="C779" i="15"/>
  <c r="B779" i="15"/>
  <c r="A779" i="15"/>
  <c r="F778" i="15"/>
  <c r="E778" i="15"/>
  <c r="D778" i="15"/>
  <c r="C778" i="15"/>
  <c r="B778" i="15"/>
  <c r="A778" i="15"/>
  <c r="F777" i="15"/>
  <c r="E777" i="15"/>
  <c r="D777" i="15"/>
  <c r="C777" i="15"/>
  <c r="B777" i="15"/>
  <c r="A777" i="15"/>
  <c r="F776" i="15"/>
  <c r="E776" i="15"/>
  <c r="D776" i="15"/>
  <c r="C776" i="15"/>
  <c r="B776" i="15"/>
  <c r="A776" i="15"/>
  <c r="F775" i="15"/>
  <c r="E775" i="15"/>
  <c r="D775" i="15"/>
  <c r="C775" i="15"/>
  <c r="B775" i="15"/>
  <c r="A775" i="15"/>
  <c r="F774" i="15"/>
  <c r="E774" i="15"/>
  <c r="D774" i="15"/>
  <c r="C774" i="15"/>
  <c r="B774" i="15"/>
  <c r="A774" i="15"/>
  <c r="F773" i="15"/>
  <c r="E773" i="15"/>
  <c r="D773" i="15"/>
  <c r="C773" i="15"/>
  <c r="B773" i="15"/>
  <c r="A773" i="15"/>
  <c r="F772" i="15"/>
  <c r="E772" i="15"/>
  <c r="D772" i="15"/>
  <c r="C772" i="15"/>
  <c r="B772" i="15"/>
  <c r="A772" i="15"/>
  <c r="F771" i="15"/>
  <c r="E771" i="15"/>
  <c r="D771" i="15"/>
  <c r="C771" i="15"/>
  <c r="B771" i="15"/>
  <c r="A771" i="15"/>
  <c r="F770" i="15"/>
  <c r="E770" i="15"/>
  <c r="D770" i="15"/>
  <c r="C770" i="15"/>
  <c r="B770" i="15"/>
  <c r="A770" i="15"/>
  <c r="F769" i="15"/>
  <c r="E769" i="15"/>
  <c r="D769" i="15"/>
  <c r="C769" i="15"/>
  <c r="B769" i="15"/>
  <c r="A769" i="15"/>
  <c r="F768" i="15"/>
  <c r="E768" i="15"/>
  <c r="D768" i="15"/>
  <c r="C768" i="15"/>
  <c r="B768" i="15"/>
  <c r="A768" i="15"/>
  <c r="F767" i="15"/>
  <c r="E767" i="15"/>
  <c r="D767" i="15"/>
  <c r="C767" i="15"/>
  <c r="B767" i="15"/>
  <c r="A767" i="15"/>
  <c r="F766" i="15"/>
  <c r="E766" i="15"/>
  <c r="D766" i="15"/>
  <c r="C766" i="15"/>
  <c r="B766" i="15"/>
  <c r="A766" i="15"/>
  <c r="F765" i="15"/>
  <c r="E765" i="15"/>
  <c r="D765" i="15"/>
  <c r="C765" i="15"/>
  <c r="B765" i="15"/>
  <c r="A765" i="15"/>
  <c r="F764" i="15"/>
  <c r="E764" i="15"/>
  <c r="D764" i="15"/>
  <c r="C764" i="15"/>
  <c r="B764" i="15"/>
  <c r="A764" i="15"/>
  <c r="F763" i="15"/>
  <c r="E763" i="15"/>
  <c r="D763" i="15"/>
  <c r="C763" i="15"/>
  <c r="B763" i="15"/>
  <c r="A763" i="15"/>
  <c r="F762" i="15"/>
  <c r="E762" i="15"/>
  <c r="D762" i="15"/>
  <c r="C762" i="15"/>
  <c r="B762" i="15"/>
  <c r="A762" i="15"/>
  <c r="F761" i="15"/>
  <c r="E761" i="15"/>
  <c r="D761" i="15"/>
  <c r="C761" i="15"/>
  <c r="B761" i="15"/>
  <c r="A761" i="15"/>
  <c r="F760" i="15"/>
  <c r="E760" i="15"/>
  <c r="D760" i="15"/>
  <c r="C760" i="15"/>
  <c r="B760" i="15"/>
  <c r="A760" i="15"/>
  <c r="F759" i="15"/>
  <c r="E759" i="15"/>
  <c r="D759" i="15"/>
  <c r="C759" i="15"/>
  <c r="B759" i="15"/>
  <c r="A759" i="15"/>
  <c r="F758" i="15"/>
  <c r="E758" i="15"/>
  <c r="D758" i="15"/>
  <c r="C758" i="15"/>
  <c r="B758" i="15"/>
  <c r="A758" i="15"/>
  <c r="F757" i="15"/>
  <c r="E757" i="15"/>
  <c r="D757" i="15"/>
  <c r="C757" i="15"/>
  <c r="B757" i="15"/>
  <c r="A757" i="15"/>
  <c r="F756" i="15"/>
  <c r="E756" i="15"/>
  <c r="D756" i="15"/>
  <c r="C756" i="15"/>
  <c r="B756" i="15"/>
  <c r="A756" i="15"/>
  <c r="F755" i="15"/>
  <c r="E755" i="15"/>
  <c r="D755" i="15"/>
  <c r="C755" i="15"/>
  <c r="B755" i="15"/>
  <c r="A755" i="15"/>
  <c r="F754" i="15"/>
  <c r="E754" i="15"/>
  <c r="D754" i="15"/>
  <c r="C754" i="15"/>
  <c r="B754" i="15"/>
  <c r="A754" i="15"/>
  <c r="F753" i="15"/>
  <c r="E753" i="15"/>
  <c r="D753" i="15"/>
  <c r="C753" i="15"/>
  <c r="B753" i="15"/>
  <c r="A753" i="15"/>
  <c r="F752" i="15"/>
  <c r="E752" i="15"/>
  <c r="D752" i="15"/>
  <c r="C752" i="15"/>
  <c r="B752" i="15"/>
  <c r="A752" i="15"/>
  <c r="F751" i="15"/>
  <c r="E751" i="15"/>
  <c r="D751" i="15"/>
  <c r="C751" i="15"/>
  <c r="B751" i="15"/>
  <c r="A751" i="15"/>
  <c r="F750" i="15"/>
  <c r="E750" i="15"/>
  <c r="D750" i="15"/>
  <c r="C750" i="15"/>
  <c r="B750" i="15"/>
  <c r="A750" i="15"/>
  <c r="F749" i="15"/>
  <c r="E749" i="15"/>
  <c r="D749" i="15"/>
  <c r="C749" i="15"/>
  <c r="B749" i="15"/>
  <c r="A749" i="15"/>
  <c r="F748" i="15"/>
  <c r="E748" i="15"/>
  <c r="D748" i="15"/>
  <c r="C748" i="15"/>
  <c r="B748" i="15"/>
  <c r="A748" i="15"/>
  <c r="F747" i="15"/>
  <c r="E747" i="15"/>
  <c r="D747" i="15"/>
  <c r="C747" i="15"/>
  <c r="B747" i="15"/>
  <c r="A747" i="15"/>
  <c r="F746" i="15"/>
  <c r="E746" i="15"/>
  <c r="D746" i="15"/>
  <c r="C746" i="15"/>
  <c r="B746" i="15"/>
  <c r="A746" i="15"/>
  <c r="F745" i="15"/>
  <c r="E745" i="15"/>
  <c r="D745" i="15"/>
  <c r="C745" i="15"/>
  <c r="B745" i="15"/>
  <c r="A745" i="15"/>
  <c r="F744" i="15"/>
  <c r="E744" i="15"/>
  <c r="D744" i="15"/>
  <c r="C744" i="15"/>
  <c r="B744" i="15"/>
  <c r="A744" i="15"/>
  <c r="F743" i="15"/>
  <c r="E743" i="15"/>
  <c r="D743" i="15"/>
  <c r="C743" i="15"/>
  <c r="B743" i="15"/>
  <c r="A743" i="15"/>
  <c r="F742" i="15"/>
  <c r="E742" i="15"/>
  <c r="D742" i="15"/>
  <c r="C742" i="15"/>
  <c r="B742" i="15"/>
  <c r="A742" i="15"/>
  <c r="F741" i="15"/>
  <c r="E741" i="15"/>
  <c r="D741" i="15"/>
  <c r="C741" i="15"/>
  <c r="B741" i="15"/>
  <c r="A741" i="15"/>
  <c r="F740" i="15"/>
  <c r="E740" i="15"/>
  <c r="D740" i="15"/>
  <c r="C740" i="15"/>
  <c r="B740" i="15"/>
  <c r="A740" i="15"/>
  <c r="F739" i="15"/>
  <c r="E739" i="15"/>
  <c r="D739" i="15"/>
  <c r="C739" i="15"/>
  <c r="B739" i="15"/>
  <c r="A739" i="15"/>
  <c r="F738" i="15"/>
  <c r="E738" i="15"/>
  <c r="D738" i="15"/>
  <c r="C738" i="15"/>
  <c r="B738" i="15"/>
  <c r="A738" i="15"/>
  <c r="F737" i="15"/>
  <c r="E737" i="15"/>
  <c r="D737" i="15"/>
  <c r="C737" i="15"/>
  <c r="B737" i="15"/>
  <c r="A737" i="15"/>
  <c r="F736" i="15"/>
  <c r="E736" i="15"/>
  <c r="D736" i="15"/>
  <c r="C736" i="15"/>
  <c r="B736" i="15"/>
  <c r="A736" i="15"/>
  <c r="F735" i="15"/>
  <c r="E735" i="15"/>
  <c r="D735" i="15"/>
  <c r="C735" i="15"/>
  <c r="B735" i="15"/>
  <c r="A735" i="15"/>
  <c r="F734" i="15"/>
  <c r="E734" i="15"/>
  <c r="D734" i="15"/>
  <c r="C734" i="15"/>
  <c r="B734" i="15"/>
  <c r="A734" i="15"/>
  <c r="F733" i="15"/>
  <c r="E733" i="15"/>
  <c r="D733" i="15"/>
  <c r="C733" i="15"/>
  <c r="B733" i="15"/>
  <c r="A733" i="15"/>
  <c r="F732" i="15"/>
  <c r="E732" i="15"/>
  <c r="D732" i="15"/>
  <c r="C732" i="15"/>
  <c r="B732" i="15"/>
  <c r="A732" i="15"/>
  <c r="F731" i="15"/>
  <c r="E731" i="15"/>
  <c r="D731" i="15"/>
  <c r="C731" i="15"/>
  <c r="B731" i="15"/>
  <c r="A731" i="15"/>
  <c r="F730" i="15"/>
  <c r="E730" i="15"/>
  <c r="D730" i="15"/>
  <c r="C730" i="15"/>
  <c r="B730" i="15"/>
  <c r="A730" i="15"/>
  <c r="F729" i="15"/>
  <c r="E729" i="15"/>
  <c r="D729" i="15"/>
  <c r="C729" i="15"/>
  <c r="B729" i="15"/>
  <c r="A729" i="15"/>
  <c r="F728" i="15"/>
  <c r="E728" i="15"/>
  <c r="D728" i="15"/>
  <c r="C728" i="15"/>
  <c r="B728" i="15"/>
  <c r="A728" i="15"/>
  <c r="F727" i="15"/>
  <c r="E727" i="15"/>
  <c r="D727" i="15"/>
  <c r="C727" i="15"/>
  <c r="B727" i="15"/>
  <c r="A727" i="15"/>
  <c r="F726" i="15"/>
  <c r="E726" i="15"/>
  <c r="D726" i="15"/>
  <c r="C726" i="15"/>
  <c r="B726" i="15"/>
  <c r="A726" i="15"/>
  <c r="F725" i="15"/>
  <c r="E725" i="15"/>
  <c r="D725" i="15"/>
  <c r="C725" i="15"/>
  <c r="B725" i="15"/>
  <c r="A725" i="15"/>
  <c r="F724" i="15"/>
  <c r="E724" i="15"/>
  <c r="D724" i="15"/>
  <c r="C724" i="15"/>
  <c r="B724" i="15"/>
  <c r="A724" i="15"/>
  <c r="F723" i="15"/>
  <c r="E723" i="15"/>
  <c r="D723" i="15"/>
  <c r="C723" i="15"/>
  <c r="B723" i="15"/>
  <c r="A723" i="15"/>
  <c r="F722" i="15"/>
  <c r="E722" i="15"/>
  <c r="D722" i="15"/>
  <c r="C722" i="15"/>
  <c r="B722" i="15"/>
  <c r="A722" i="15"/>
  <c r="F721" i="15"/>
  <c r="E721" i="15"/>
  <c r="D721" i="15"/>
  <c r="C721" i="15"/>
  <c r="B721" i="15"/>
  <c r="A721" i="15"/>
  <c r="F720" i="15"/>
  <c r="E720" i="15"/>
  <c r="D720" i="15"/>
  <c r="C720" i="15"/>
  <c r="B720" i="15"/>
  <c r="A720" i="15"/>
  <c r="F719" i="15"/>
  <c r="E719" i="15"/>
  <c r="D719" i="15"/>
  <c r="C719" i="15"/>
  <c r="B719" i="15"/>
  <c r="A719" i="15"/>
  <c r="F718" i="15"/>
  <c r="E718" i="15"/>
  <c r="D718" i="15"/>
  <c r="C718" i="15"/>
  <c r="B718" i="15"/>
  <c r="A718" i="15"/>
  <c r="F717" i="15"/>
  <c r="E717" i="15"/>
  <c r="D717" i="15"/>
  <c r="C717" i="15"/>
  <c r="B717" i="15"/>
  <c r="A717" i="15"/>
  <c r="F716" i="15"/>
  <c r="E716" i="15"/>
  <c r="D716" i="15"/>
  <c r="C716" i="15"/>
  <c r="B716" i="15"/>
  <c r="A716" i="15"/>
  <c r="F715" i="15"/>
  <c r="E715" i="15"/>
  <c r="D715" i="15"/>
  <c r="C715" i="15"/>
  <c r="B715" i="15"/>
  <c r="A715" i="15"/>
  <c r="F714" i="15"/>
  <c r="E714" i="15"/>
  <c r="D714" i="15"/>
  <c r="C714" i="15"/>
  <c r="B714" i="15"/>
  <c r="A714" i="15"/>
  <c r="F713" i="15"/>
  <c r="E713" i="15"/>
  <c r="D713" i="15"/>
  <c r="C713" i="15"/>
  <c r="B713" i="15"/>
  <c r="A713" i="15"/>
  <c r="F712" i="15"/>
  <c r="E712" i="15"/>
  <c r="D712" i="15"/>
  <c r="C712" i="15"/>
  <c r="B712" i="15"/>
  <c r="A712" i="15"/>
  <c r="F711" i="15"/>
  <c r="E711" i="15"/>
  <c r="D711" i="15"/>
  <c r="C711" i="15"/>
  <c r="B711" i="15"/>
  <c r="A711" i="15"/>
  <c r="F710" i="15"/>
  <c r="E710" i="15"/>
  <c r="D710" i="15"/>
  <c r="C710" i="15"/>
  <c r="B710" i="15"/>
  <c r="A710" i="15"/>
  <c r="F709" i="15"/>
  <c r="E709" i="15"/>
  <c r="D709" i="15"/>
  <c r="C709" i="15"/>
  <c r="B709" i="15"/>
  <c r="A709" i="15"/>
  <c r="F708" i="15"/>
  <c r="E708" i="15"/>
  <c r="D708" i="15"/>
  <c r="C708" i="15"/>
  <c r="B708" i="15"/>
  <c r="A708" i="15"/>
  <c r="F707" i="15"/>
  <c r="E707" i="15"/>
  <c r="D707" i="15"/>
  <c r="C707" i="15"/>
  <c r="B707" i="15"/>
  <c r="A707" i="15"/>
  <c r="F706" i="15"/>
  <c r="E706" i="15"/>
  <c r="D706" i="15"/>
  <c r="C706" i="15"/>
  <c r="B706" i="15"/>
  <c r="A706" i="15"/>
  <c r="F705" i="15"/>
  <c r="E705" i="15"/>
  <c r="D705" i="15"/>
  <c r="C705" i="15"/>
  <c r="B705" i="15"/>
  <c r="A705" i="15"/>
  <c r="F704" i="15"/>
  <c r="E704" i="15"/>
  <c r="D704" i="15"/>
  <c r="C704" i="15"/>
  <c r="B704" i="15"/>
  <c r="A704" i="15"/>
  <c r="F703" i="15"/>
  <c r="E703" i="15"/>
  <c r="D703" i="15"/>
  <c r="C703" i="15"/>
  <c r="B703" i="15"/>
  <c r="A703" i="15"/>
  <c r="F702" i="15"/>
  <c r="E702" i="15"/>
  <c r="D702" i="15"/>
  <c r="C702" i="15"/>
  <c r="B702" i="15"/>
  <c r="A702" i="15"/>
  <c r="F701" i="15"/>
  <c r="E701" i="15"/>
  <c r="D701" i="15"/>
  <c r="C701" i="15"/>
  <c r="B701" i="15"/>
  <c r="A701" i="15"/>
  <c r="F700" i="15"/>
  <c r="E700" i="15"/>
  <c r="D700" i="15"/>
  <c r="C700" i="15"/>
  <c r="B700" i="15"/>
  <c r="A700" i="15"/>
  <c r="F699" i="15"/>
  <c r="E699" i="15"/>
  <c r="D699" i="15"/>
  <c r="C699" i="15"/>
  <c r="B699" i="15"/>
  <c r="A699" i="15"/>
  <c r="F698" i="15"/>
  <c r="E698" i="15"/>
  <c r="D698" i="15"/>
  <c r="C698" i="15"/>
  <c r="B698" i="15"/>
  <c r="A698" i="15"/>
  <c r="F697" i="15"/>
  <c r="E697" i="15"/>
  <c r="D697" i="15"/>
  <c r="C697" i="15"/>
  <c r="B697" i="15"/>
  <c r="A697" i="15"/>
  <c r="F696" i="15"/>
  <c r="E696" i="15"/>
  <c r="D696" i="15"/>
  <c r="C696" i="15"/>
  <c r="B696" i="15"/>
  <c r="A696" i="15"/>
  <c r="F695" i="15"/>
  <c r="E695" i="15"/>
  <c r="D695" i="15"/>
  <c r="C695" i="15"/>
  <c r="B695" i="15"/>
  <c r="A695" i="15"/>
  <c r="F694" i="15"/>
  <c r="E694" i="15"/>
  <c r="D694" i="15"/>
  <c r="C694" i="15"/>
  <c r="B694" i="15"/>
  <c r="A694" i="15"/>
  <c r="F693" i="15"/>
  <c r="E693" i="15"/>
  <c r="D693" i="15"/>
  <c r="C693" i="15"/>
  <c r="B693" i="15"/>
  <c r="A693" i="15"/>
  <c r="F692" i="15"/>
  <c r="E692" i="15"/>
  <c r="D692" i="15"/>
  <c r="C692" i="15"/>
  <c r="B692" i="15"/>
  <c r="A692" i="15"/>
  <c r="F691" i="15"/>
  <c r="E691" i="15"/>
  <c r="D691" i="15"/>
  <c r="C691" i="15"/>
  <c r="B691" i="15"/>
  <c r="A691" i="15"/>
  <c r="F690" i="15"/>
  <c r="E690" i="15"/>
  <c r="D690" i="15"/>
  <c r="C690" i="15"/>
  <c r="B690" i="15"/>
  <c r="A690" i="15"/>
  <c r="F689" i="15"/>
  <c r="E689" i="15"/>
  <c r="D689" i="15"/>
  <c r="C689" i="15"/>
  <c r="B689" i="15"/>
  <c r="A689" i="15"/>
  <c r="F688" i="15"/>
  <c r="E688" i="15"/>
  <c r="D688" i="15"/>
  <c r="C688" i="15"/>
  <c r="B688" i="15"/>
  <c r="A688" i="15"/>
  <c r="F687" i="15"/>
  <c r="E687" i="15"/>
  <c r="D687" i="15"/>
  <c r="C687" i="15"/>
  <c r="B687" i="15"/>
  <c r="A687" i="15"/>
  <c r="F686" i="15"/>
  <c r="E686" i="15"/>
  <c r="D686" i="15"/>
  <c r="C686" i="15"/>
  <c r="B686" i="15"/>
  <c r="A686" i="15"/>
  <c r="F685" i="15"/>
  <c r="E685" i="15"/>
  <c r="D685" i="15"/>
  <c r="C685" i="15"/>
  <c r="B685" i="15"/>
  <c r="A685" i="15"/>
  <c r="F684" i="15"/>
  <c r="E684" i="15"/>
  <c r="D684" i="15"/>
  <c r="C684" i="15"/>
  <c r="B684" i="15"/>
  <c r="A684" i="15"/>
  <c r="F683" i="15"/>
  <c r="E683" i="15"/>
  <c r="D683" i="15"/>
  <c r="C683" i="15"/>
  <c r="B683" i="15"/>
  <c r="A683" i="15"/>
  <c r="F682" i="15"/>
  <c r="E682" i="15"/>
  <c r="D682" i="15"/>
  <c r="C682" i="15"/>
  <c r="B682" i="15"/>
  <c r="A682" i="15"/>
  <c r="F681" i="15"/>
  <c r="E681" i="15"/>
  <c r="D681" i="15"/>
  <c r="C681" i="15"/>
  <c r="B681" i="15"/>
  <c r="A681" i="15"/>
  <c r="F680" i="15"/>
  <c r="E680" i="15"/>
  <c r="D680" i="15"/>
  <c r="C680" i="15"/>
  <c r="B680" i="15"/>
  <c r="A680" i="15"/>
  <c r="F679" i="15"/>
  <c r="E679" i="15"/>
  <c r="D679" i="15"/>
  <c r="C679" i="15"/>
  <c r="B679" i="15"/>
  <c r="A679" i="15"/>
  <c r="F678" i="15"/>
  <c r="E678" i="15"/>
  <c r="D678" i="15"/>
  <c r="C678" i="15"/>
  <c r="B678" i="15"/>
  <c r="A678" i="15"/>
  <c r="F677" i="15"/>
  <c r="E677" i="15"/>
  <c r="D677" i="15"/>
  <c r="C677" i="15"/>
  <c r="B677" i="15"/>
  <c r="A677" i="15"/>
  <c r="F676" i="15"/>
  <c r="E676" i="15"/>
  <c r="D676" i="15"/>
  <c r="C676" i="15"/>
  <c r="B676" i="15"/>
  <c r="A676" i="15"/>
  <c r="F675" i="15"/>
  <c r="E675" i="15"/>
  <c r="D675" i="15"/>
  <c r="C675" i="15"/>
  <c r="B675" i="15"/>
  <c r="A675" i="15"/>
  <c r="F674" i="15"/>
  <c r="E674" i="15"/>
  <c r="D674" i="15"/>
  <c r="C674" i="15"/>
  <c r="B674" i="15"/>
  <c r="A674" i="15"/>
  <c r="F673" i="15"/>
  <c r="E673" i="15"/>
  <c r="D673" i="15"/>
  <c r="C673" i="15"/>
  <c r="B673" i="15"/>
  <c r="A673" i="15"/>
  <c r="F672" i="15"/>
  <c r="E672" i="15"/>
  <c r="D672" i="15"/>
  <c r="C672" i="15"/>
  <c r="B672" i="15"/>
  <c r="A672" i="15"/>
  <c r="F671" i="15"/>
  <c r="E671" i="15"/>
  <c r="D671" i="15"/>
  <c r="C671" i="15"/>
  <c r="B671" i="15"/>
  <c r="A671" i="15"/>
  <c r="F670" i="15"/>
  <c r="E670" i="15"/>
  <c r="D670" i="15"/>
  <c r="C670" i="15"/>
  <c r="B670" i="15"/>
  <c r="A670" i="15"/>
  <c r="F669" i="15"/>
  <c r="E669" i="15"/>
  <c r="D669" i="15"/>
  <c r="C669" i="15"/>
  <c r="B669" i="15"/>
  <c r="A669" i="15"/>
  <c r="F668" i="15"/>
  <c r="E668" i="15"/>
  <c r="D668" i="15"/>
  <c r="C668" i="15"/>
  <c r="B668" i="15"/>
  <c r="A668" i="15"/>
  <c r="F667" i="15"/>
  <c r="E667" i="15"/>
  <c r="D667" i="15"/>
  <c r="C667" i="15"/>
  <c r="B667" i="15"/>
  <c r="A667" i="15"/>
  <c r="F666" i="15"/>
  <c r="E666" i="15"/>
  <c r="D666" i="15"/>
  <c r="C666" i="15"/>
  <c r="B666" i="15"/>
  <c r="A666" i="15"/>
  <c r="F665" i="15"/>
  <c r="E665" i="15"/>
  <c r="D665" i="15"/>
  <c r="C665" i="15"/>
  <c r="B665" i="15"/>
  <c r="A665" i="15"/>
  <c r="F664" i="15"/>
  <c r="E664" i="15"/>
  <c r="D664" i="15"/>
  <c r="C664" i="15"/>
  <c r="B664" i="15"/>
  <c r="A664" i="15"/>
  <c r="F663" i="15"/>
  <c r="E663" i="15"/>
  <c r="D663" i="15"/>
  <c r="C663" i="15"/>
  <c r="B663" i="15"/>
  <c r="A663" i="15"/>
  <c r="F662" i="15"/>
  <c r="E662" i="15"/>
  <c r="D662" i="15"/>
  <c r="C662" i="15"/>
  <c r="B662" i="15"/>
  <c r="A662" i="15"/>
  <c r="F661" i="15"/>
  <c r="E661" i="15"/>
  <c r="D661" i="15"/>
  <c r="C661" i="15"/>
  <c r="B661" i="15"/>
  <c r="A661" i="15"/>
  <c r="F660" i="15"/>
  <c r="E660" i="15"/>
  <c r="D660" i="15"/>
  <c r="C660" i="15"/>
  <c r="B660" i="15"/>
  <c r="A660" i="15"/>
  <c r="F659" i="15"/>
  <c r="E659" i="15"/>
  <c r="D659" i="15"/>
  <c r="C659" i="15"/>
  <c r="B659" i="15"/>
  <c r="A659" i="15"/>
  <c r="F658" i="15"/>
  <c r="E658" i="15"/>
  <c r="D658" i="15"/>
  <c r="C658" i="15"/>
  <c r="B658" i="15"/>
  <c r="A658" i="15"/>
  <c r="F657" i="15"/>
  <c r="E657" i="15"/>
  <c r="D657" i="15"/>
  <c r="C657" i="15"/>
  <c r="B657" i="15"/>
  <c r="A657" i="15"/>
  <c r="F656" i="15"/>
  <c r="E656" i="15"/>
  <c r="D656" i="15"/>
  <c r="C656" i="15"/>
  <c r="B656" i="15"/>
  <c r="A656" i="15"/>
  <c r="F655" i="15"/>
  <c r="E655" i="15"/>
  <c r="D655" i="15"/>
  <c r="C655" i="15"/>
  <c r="B655" i="15"/>
  <c r="A655" i="15"/>
  <c r="F654" i="15"/>
  <c r="E654" i="15"/>
  <c r="D654" i="15"/>
  <c r="C654" i="15"/>
  <c r="B654" i="15"/>
  <c r="A654" i="15"/>
  <c r="F653" i="15"/>
  <c r="E653" i="15"/>
  <c r="D653" i="15"/>
  <c r="C653" i="15"/>
  <c r="B653" i="15"/>
  <c r="A653" i="15"/>
  <c r="F652" i="15"/>
  <c r="E652" i="15"/>
  <c r="D652" i="15"/>
  <c r="C652" i="15"/>
  <c r="B652" i="15"/>
  <c r="A652" i="15"/>
  <c r="F651" i="15"/>
  <c r="E651" i="15"/>
  <c r="D651" i="15"/>
  <c r="C651" i="15"/>
  <c r="B651" i="15"/>
  <c r="A651" i="15"/>
  <c r="F650" i="15"/>
  <c r="E650" i="15"/>
  <c r="D650" i="15"/>
  <c r="C650" i="15"/>
  <c r="B650" i="15"/>
  <c r="A650" i="15"/>
  <c r="F649" i="15"/>
  <c r="E649" i="15"/>
  <c r="D649" i="15"/>
  <c r="C649" i="15"/>
  <c r="B649" i="15"/>
  <c r="A649" i="15"/>
  <c r="F648" i="15"/>
  <c r="E648" i="15"/>
  <c r="D648" i="15"/>
  <c r="C648" i="15"/>
  <c r="B648" i="15"/>
  <c r="A648" i="15"/>
  <c r="F647" i="15"/>
  <c r="E647" i="15"/>
  <c r="D647" i="15"/>
  <c r="C647" i="15"/>
  <c r="B647" i="15"/>
  <c r="A647" i="15"/>
  <c r="F646" i="15"/>
  <c r="E646" i="15"/>
  <c r="D646" i="15"/>
  <c r="C646" i="15"/>
  <c r="B646" i="15"/>
  <c r="A646" i="15"/>
  <c r="F645" i="15"/>
  <c r="E645" i="15"/>
  <c r="D645" i="15"/>
  <c r="C645" i="15"/>
  <c r="B645" i="15"/>
  <c r="A645" i="15"/>
  <c r="F644" i="15"/>
  <c r="E644" i="15"/>
  <c r="D644" i="15"/>
  <c r="C644" i="15"/>
  <c r="B644" i="15"/>
  <c r="A644" i="15"/>
  <c r="F643" i="15"/>
  <c r="E643" i="15"/>
  <c r="D643" i="15"/>
  <c r="C643" i="15"/>
  <c r="B643" i="15"/>
  <c r="A643" i="15"/>
  <c r="F642" i="15"/>
  <c r="E642" i="15"/>
  <c r="D642" i="15"/>
  <c r="C642" i="15"/>
  <c r="B642" i="15"/>
  <c r="A642" i="15"/>
  <c r="F641" i="15"/>
  <c r="E641" i="15"/>
  <c r="D641" i="15"/>
  <c r="C641" i="15"/>
  <c r="B641" i="15"/>
  <c r="A641" i="15"/>
  <c r="F640" i="15"/>
  <c r="E640" i="15"/>
  <c r="D640" i="15"/>
  <c r="C640" i="15"/>
  <c r="B640" i="15"/>
  <c r="A640" i="15"/>
  <c r="F639" i="15"/>
  <c r="E639" i="15"/>
  <c r="D639" i="15"/>
  <c r="C639" i="15"/>
  <c r="B639" i="15"/>
  <c r="A639" i="15"/>
  <c r="F638" i="15"/>
  <c r="E638" i="15"/>
  <c r="D638" i="15"/>
  <c r="C638" i="15"/>
  <c r="B638" i="15"/>
  <c r="A638" i="15"/>
  <c r="F637" i="15"/>
  <c r="E637" i="15"/>
  <c r="D637" i="15"/>
  <c r="C637" i="15"/>
  <c r="B637" i="15"/>
  <c r="A637" i="15"/>
  <c r="F636" i="15"/>
  <c r="E636" i="15"/>
  <c r="D636" i="15"/>
  <c r="C636" i="15"/>
  <c r="B636" i="15"/>
  <c r="A636" i="15"/>
  <c r="F635" i="15"/>
  <c r="E635" i="15"/>
  <c r="D635" i="15"/>
  <c r="C635" i="15"/>
  <c r="B635" i="15"/>
  <c r="A635" i="15"/>
  <c r="F634" i="15"/>
  <c r="E634" i="15"/>
  <c r="D634" i="15"/>
  <c r="C634" i="15"/>
  <c r="B634" i="15"/>
  <c r="A634" i="15"/>
  <c r="F633" i="15"/>
  <c r="E633" i="15"/>
  <c r="D633" i="15"/>
  <c r="C633" i="15"/>
  <c r="B633" i="15"/>
  <c r="A633" i="15"/>
  <c r="F632" i="15"/>
  <c r="E632" i="15"/>
  <c r="D632" i="15"/>
  <c r="C632" i="15"/>
  <c r="B632" i="15"/>
  <c r="A632" i="15"/>
  <c r="F631" i="15"/>
  <c r="E631" i="15"/>
  <c r="D631" i="15"/>
  <c r="C631" i="15"/>
  <c r="B631" i="15"/>
  <c r="A631" i="15"/>
  <c r="F630" i="15"/>
  <c r="E630" i="15"/>
  <c r="D630" i="15"/>
  <c r="C630" i="15"/>
  <c r="B630" i="15"/>
  <c r="A630" i="15"/>
  <c r="F629" i="15"/>
  <c r="E629" i="15"/>
  <c r="D629" i="15"/>
  <c r="C629" i="15"/>
  <c r="B629" i="15"/>
  <c r="A629" i="15"/>
  <c r="F628" i="15"/>
  <c r="E628" i="15"/>
  <c r="D628" i="15"/>
  <c r="C628" i="15"/>
  <c r="B628" i="15"/>
  <c r="A628" i="15"/>
  <c r="F627" i="15"/>
  <c r="E627" i="15"/>
  <c r="D627" i="15"/>
  <c r="C627" i="15"/>
  <c r="B627" i="15"/>
  <c r="A627" i="15"/>
  <c r="F626" i="15"/>
  <c r="E626" i="15"/>
  <c r="D626" i="15"/>
  <c r="C626" i="15"/>
  <c r="B626" i="15"/>
  <c r="A626" i="15"/>
  <c r="F625" i="15"/>
  <c r="E625" i="15"/>
  <c r="D625" i="15"/>
  <c r="C625" i="15"/>
  <c r="B625" i="15"/>
  <c r="A625" i="15"/>
  <c r="F624" i="15"/>
  <c r="E624" i="15"/>
  <c r="D624" i="15"/>
  <c r="C624" i="15"/>
  <c r="B624" i="15"/>
  <c r="A624" i="15"/>
  <c r="F623" i="15"/>
  <c r="E623" i="15"/>
  <c r="D623" i="15"/>
  <c r="C623" i="15"/>
  <c r="B623" i="15"/>
  <c r="A623" i="15"/>
  <c r="F622" i="15"/>
  <c r="E622" i="15"/>
  <c r="D622" i="15"/>
  <c r="C622" i="15"/>
  <c r="B622" i="15"/>
  <c r="A622" i="15"/>
  <c r="F621" i="15"/>
  <c r="E621" i="15"/>
  <c r="D621" i="15"/>
  <c r="C621" i="15"/>
  <c r="B621" i="15"/>
  <c r="A621" i="15"/>
  <c r="F620" i="15"/>
  <c r="E620" i="15"/>
  <c r="D620" i="15"/>
  <c r="C620" i="15"/>
  <c r="B620" i="15"/>
  <c r="A620" i="15"/>
  <c r="F619" i="15"/>
  <c r="E619" i="15"/>
  <c r="D619" i="15"/>
  <c r="C619" i="15"/>
  <c r="B619" i="15"/>
  <c r="A619" i="15"/>
  <c r="F618" i="15"/>
  <c r="E618" i="15"/>
  <c r="D618" i="15"/>
  <c r="C618" i="15"/>
  <c r="B618" i="15"/>
  <c r="A618" i="15"/>
  <c r="F617" i="15"/>
  <c r="E617" i="15"/>
  <c r="D617" i="15"/>
  <c r="C617" i="15"/>
  <c r="B617" i="15"/>
  <c r="A617" i="15"/>
  <c r="F616" i="15"/>
  <c r="E616" i="15"/>
  <c r="D616" i="15"/>
  <c r="C616" i="15"/>
  <c r="B616" i="15"/>
  <c r="A616" i="15"/>
  <c r="F615" i="15"/>
  <c r="E615" i="15"/>
  <c r="D615" i="15"/>
  <c r="C615" i="15"/>
  <c r="B615" i="15"/>
  <c r="A615" i="15"/>
  <c r="F614" i="15"/>
  <c r="E614" i="15"/>
  <c r="D614" i="15"/>
  <c r="C614" i="15"/>
  <c r="B614" i="15"/>
  <c r="A614" i="15"/>
  <c r="F613" i="15"/>
  <c r="E613" i="15"/>
  <c r="D613" i="15"/>
  <c r="C613" i="15"/>
  <c r="B613" i="15"/>
  <c r="A613" i="15"/>
  <c r="F612" i="15"/>
  <c r="E612" i="15"/>
  <c r="D612" i="15"/>
  <c r="C612" i="15"/>
  <c r="B612" i="15"/>
  <c r="A612" i="15"/>
  <c r="F611" i="15"/>
  <c r="E611" i="15"/>
  <c r="D611" i="15"/>
  <c r="C611" i="15"/>
  <c r="B611" i="15"/>
  <c r="A611" i="15"/>
  <c r="F610" i="15"/>
  <c r="E610" i="15"/>
  <c r="D610" i="15"/>
  <c r="C610" i="15"/>
  <c r="B610" i="15"/>
  <c r="A610" i="15"/>
  <c r="F609" i="15"/>
  <c r="E609" i="15"/>
  <c r="D609" i="15"/>
  <c r="C609" i="15"/>
  <c r="B609" i="15"/>
  <c r="A609" i="15"/>
  <c r="F608" i="15"/>
  <c r="E608" i="15"/>
  <c r="D608" i="15"/>
  <c r="C608" i="15"/>
  <c r="B608" i="15"/>
  <c r="A608" i="15"/>
  <c r="F607" i="15"/>
  <c r="E607" i="15"/>
  <c r="D607" i="15"/>
  <c r="C607" i="15"/>
  <c r="B607" i="15"/>
  <c r="A607" i="15"/>
  <c r="F606" i="15"/>
  <c r="E606" i="15"/>
  <c r="D606" i="15"/>
  <c r="C606" i="15"/>
  <c r="B606" i="15"/>
  <c r="A606" i="15"/>
  <c r="F605" i="15"/>
  <c r="E605" i="15"/>
  <c r="D605" i="15"/>
  <c r="C605" i="15"/>
  <c r="B605" i="15"/>
  <c r="A605" i="15"/>
  <c r="F604" i="15"/>
  <c r="E604" i="15"/>
  <c r="D604" i="15"/>
  <c r="C604" i="15"/>
  <c r="B604" i="15"/>
  <c r="A604" i="15"/>
  <c r="F603" i="15"/>
  <c r="E603" i="15"/>
  <c r="D603" i="15"/>
  <c r="C603" i="15"/>
  <c r="B603" i="15"/>
  <c r="A603" i="15"/>
  <c r="F602" i="15"/>
  <c r="E602" i="15"/>
  <c r="D602" i="15"/>
  <c r="C602" i="15"/>
  <c r="B602" i="15"/>
  <c r="A602" i="15"/>
  <c r="F601" i="15"/>
  <c r="E601" i="15"/>
  <c r="D601" i="15"/>
  <c r="C601" i="15"/>
  <c r="B601" i="15"/>
  <c r="A601" i="15"/>
  <c r="F600" i="15"/>
  <c r="E600" i="15"/>
  <c r="D600" i="15"/>
  <c r="C600" i="15"/>
  <c r="B600" i="15"/>
  <c r="A600" i="15"/>
  <c r="F599" i="15"/>
  <c r="E599" i="15"/>
  <c r="D599" i="15"/>
  <c r="C599" i="15"/>
  <c r="B599" i="15"/>
  <c r="A599" i="15"/>
  <c r="F598" i="15"/>
  <c r="E598" i="15"/>
  <c r="D598" i="15"/>
  <c r="C598" i="15"/>
  <c r="B598" i="15"/>
  <c r="A598" i="15"/>
  <c r="F597" i="15"/>
  <c r="E597" i="15"/>
  <c r="D597" i="15"/>
  <c r="C597" i="15"/>
  <c r="B597" i="15"/>
  <c r="A597" i="15"/>
  <c r="F596" i="15"/>
  <c r="E596" i="15"/>
  <c r="D596" i="15"/>
  <c r="C596" i="15"/>
  <c r="B596" i="15"/>
  <c r="A596" i="15"/>
  <c r="F595" i="15"/>
  <c r="E595" i="15"/>
  <c r="D595" i="15"/>
  <c r="C595" i="15"/>
  <c r="B595" i="15"/>
  <c r="A595" i="15"/>
  <c r="F594" i="15"/>
  <c r="E594" i="15"/>
  <c r="D594" i="15"/>
  <c r="C594" i="15"/>
  <c r="B594" i="15"/>
  <c r="A594" i="15"/>
  <c r="F593" i="15"/>
  <c r="E593" i="15"/>
  <c r="D593" i="15"/>
  <c r="C593" i="15"/>
  <c r="B593" i="15"/>
  <c r="A593" i="15"/>
  <c r="F592" i="15"/>
  <c r="E592" i="15"/>
  <c r="D592" i="15"/>
  <c r="C592" i="15"/>
  <c r="B592" i="15"/>
  <c r="A592" i="15"/>
  <c r="F591" i="15"/>
  <c r="E591" i="15"/>
  <c r="D591" i="15"/>
  <c r="C591" i="15"/>
  <c r="B591" i="15"/>
  <c r="A591" i="15"/>
  <c r="F590" i="15"/>
  <c r="E590" i="15"/>
  <c r="D590" i="15"/>
  <c r="C590" i="15"/>
  <c r="B590" i="15"/>
  <c r="A590" i="15"/>
  <c r="F589" i="15"/>
  <c r="E589" i="15"/>
  <c r="D589" i="15"/>
  <c r="C589" i="15"/>
  <c r="B589" i="15"/>
  <c r="A589" i="15"/>
  <c r="F588" i="15"/>
  <c r="E588" i="15"/>
  <c r="D588" i="15"/>
  <c r="C588" i="15"/>
  <c r="B588" i="15"/>
  <c r="A588" i="15"/>
  <c r="F587" i="15"/>
  <c r="E587" i="15"/>
  <c r="D587" i="15"/>
  <c r="C587" i="15"/>
  <c r="B587" i="15"/>
  <c r="A587" i="15"/>
  <c r="F586" i="15"/>
  <c r="E586" i="15"/>
  <c r="D586" i="15"/>
  <c r="C586" i="15"/>
  <c r="B586" i="15"/>
  <c r="A586" i="15"/>
  <c r="F585" i="15"/>
  <c r="E585" i="15"/>
  <c r="D585" i="15"/>
  <c r="C585" i="15"/>
  <c r="B585" i="15"/>
  <c r="A585" i="15"/>
  <c r="F584" i="15"/>
  <c r="E584" i="15"/>
  <c r="D584" i="15"/>
  <c r="C584" i="15"/>
  <c r="B584" i="15"/>
  <c r="A584" i="15"/>
  <c r="F583" i="15"/>
  <c r="E583" i="15"/>
  <c r="D583" i="15"/>
  <c r="C583" i="15"/>
  <c r="B583" i="15"/>
  <c r="A583" i="15"/>
  <c r="F582" i="15"/>
  <c r="E582" i="15"/>
  <c r="D582" i="15"/>
  <c r="C582" i="15"/>
  <c r="B582" i="15"/>
  <c r="A582" i="15"/>
  <c r="F581" i="15"/>
  <c r="E581" i="15"/>
  <c r="D581" i="15"/>
  <c r="C581" i="15"/>
  <c r="B581" i="15"/>
  <c r="A581" i="15"/>
  <c r="F580" i="15"/>
  <c r="E580" i="15"/>
  <c r="D580" i="15"/>
  <c r="C580" i="15"/>
  <c r="B580" i="15"/>
  <c r="A580" i="15"/>
  <c r="F579" i="15"/>
  <c r="E579" i="15"/>
  <c r="D579" i="15"/>
  <c r="C579" i="15"/>
  <c r="B579" i="15"/>
  <c r="A579" i="15"/>
  <c r="F578" i="15"/>
  <c r="E578" i="15"/>
  <c r="D578" i="15"/>
  <c r="C578" i="15"/>
  <c r="B578" i="15"/>
  <c r="A578" i="15"/>
  <c r="F577" i="15"/>
  <c r="E577" i="15"/>
  <c r="D577" i="15"/>
  <c r="C577" i="15"/>
  <c r="B577" i="15"/>
  <c r="A577" i="15"/>
  <c r="F576" i="15"/>
  <c r="E576" i="15"/>
  <c r="D576" i="15"/>
  <c r="C576" i="15"/>
  <c r="B576" i="15"/>
  <c r="A576" i="15"/>
  <c r="F575" i="15"/>
  <c r="E575" i="15"/>
  <c r="D575" i="15"/>
  <c r="C575" i="15"/>
  <c r="B575" i="15"/>
  <c r="A575" i="15"/>
  <c r="F574" i="15"/>
  <c r="E574" i="15"/>
  <c r="D574" i="15"/>
  <c r="C574" i="15"/>
  <c r="B574" i="15"/>
  <c r="A574" i="15"/>
  <c r="F573" i="15"/>
  <c r="E573" i="15"/>
  <c r="D573" i="15"/>
  <c r="C573" i="15"/>
  <c r="B573" i="15"/>
  <c r="A573" i="15"/>
  <c r="F572" i="15"/>
  <c r="E572" i="15"/>
  <c r="D572" i="15"/>
  <c r="C572" i="15"/>
  <c r="B572" i="15"/>
  <c r="A572" i="15"/>
  <c r="F571" i="15"/>
  <c r="E571" i="15"/>
  <c r="D571" i="15"/>
  <c r="C571" i="15"/>
  <c r="B571" i="15"/>
  <c r="A571" i="15"/>
  <c r="F570" i="15"/>
  <c r="E570" i="15"/>
  <c r="D570" i="15"/>
  <c r="C570" i="15"/>
  <c r="B570" i="15"/>
  <c r="A570" i="15"/>
  <c r="F569" i="15"/>
  <c r="E569" i="15"/>
  <c r="D569" i="15"/>
  <c r="C569" i="15"/>
  <c r="B569" i="15"/>
  <c r="A569" i="15"/>
  <c r="F568" i="15"/>
  <c r="E568" i="15"/>
  <c r="D568" i="15"/>
  <c r="C568" i="15"/>
  <c r="B568" i="15"/>
  <c r="A568" i="15"/>
  <c r="F567" i="15"/>
  <c r="E567" i="15"/>
  <c r="D567" i="15"/>
  <c r="C567" i="15"/>
  <c r="B567" i="15"/>
  <c r="A567" i="15"/>
  <c r="F566" i="15"/>
  <c r="E566" i="15"/>
  <c r="D566" i="15"/>
  <c r="C566" i="15"/>
  <c r="B566" i="15"/>
  <c r="A566" i="15"/>
  <c r="F565" i="15"/>
  <c r="E565" i="15"/>
  <c r="D565" i="15"/>
  <c r="C565" i="15"/>
  <c r="B565" i="15"/>
  <c r="A565" i="15"/>
  <c r="F564" i="15"/>
  <c r="E564" i="15"/>
  <c r="D564" i="15"/>
  <c r="C564" i="15"/>
  <c r="B564" i="15"/>
  <c r="A564" i="15"/>
  <c r="F563" i="15"/>
  <c r="E563" i="15"/>
  <c r="D563" i="15"/>
  <c r="C563" i="15"/>
  <c r="B563" i="15"/>
  <c r="A563" i="15"/>
  <c r="F562" i="15"/>
  <c r="E562" i="15"/>
  <c r="D562" i="15"/>
  <c r="C562" i="15"/>
  <c r="B562" i="15"/>
  <c r="A562" i="15"/>
  <c r="F561" i="15"/>
  <c r="E561" i="15"/>
  <c r="D561" i="15"/>
  <c r="C561" i="15"/>
  <c r="B561" i="15"/>
  <c r="A561" i="15"/>
  <c r="F560" i="15"/>
  <c r="E560" i="15"/>
  <c r="D560" i="15"/>
  <c r="C560" i="15"/>
  <c r="B560" i="15"/>
  <c r="A560" i="15"/>
  <c r="F559" i="15"/>
  <c r="E559" i="15"/>
  <c r="D559" i="15"/>
  <c r="C559" i="15"/>
  <c r="B559" i="15"/>
  <c r="A559" i="15"/>
  <c r="F558" i="15"/>
  <c r="E558" i="15"/>
  <c r="D558" i="15"/>
  <c r="C558" i="15"/>
  <c r="B558" i="15"/>
  <c r="A558" i="15"/>
  <c r="F557" i="15"/>
  <c r="E557" i="15"/>
  <c r="D557" i="15"/>
  <c r="C557" i="15"/>
  <c r="B557" i="15"/>
  <c r="A557" i="15"/>
  <c r="F556" i="15"/>
  <c r="E556" i="15"/>
  <c r="D556" i="15"/>
  <c r="C556" i="15"/>
  <c r="B556" i="15"/>
  <c r="A556" i="15"/>
  <c r="F555" i="15"/>
  <c r="E555" i="15"/>
  <c r="D555" i="15"/>
  <c r="C555" i="15"/>
  <c r="B555" i="15"/>
  <c r="A555" i="15"/>
  <c r="F554" i="15"/>
  <c r="E554" i="15"/>
  <c r="D554" i="15"/>
  <c r="C554" i="15"/>
  <c r="B554" i="15"/>
  <c r="A554" i="15"/>
  <c r="F553" i="15"/>
  <c r="E553" i="15"/>
  <c r="D553" i="15"/>
  <c r="C553" i="15"/>
  <c r="B553" i="15"/>
  <c r="A553" i="15"/>
  <c r="F552" i="15"/>
  <c r="E552" i="15"/>
  <c r="D552" i="15"/>
  <c r="C552" i="15"/>
  <c r="B552" i="15"/>
  <c r="A552" i="15"/>
  <c r="F551" i="15"/>
  <c r="E551" i="15"/>
  <c r="D551" i="15"/>
  <c r="C551" i="15"/>
  <c r="B551" i="15"/>
  <c r="A551" i="15"/>
  <c r="F550" i="15"/>
  <c r="E550" i="15"/>
  <c r="D550" i="15"/>
  <c r="C550" i="15"/>
  <c r="B550" i="15"/>
  <c r="A550" i="15"/>
  <c r="F549" i="15"/>
  <c r="E549" i="15"/>
  <c r="D549" i="15"/>
  <c r="C549" i="15"/>
  <c r="B549" i="15"/>
  <c r="A549" i="15"/>
  <c r="F548" i="15"/>
  <c r="E548" i="15"/>
  <c r="D548" i="15"/>
  <c r="C548" i="15"/>
  <c r="B548" i="15"/>
  <c r="A548" i="15"/>
  <c r="F547" i="15"/>
  <c r="E547" i="15"/>
  <c r="D547" i="15"/>
  <c r="C547" i="15"/>
  <c r="B547" i="15"/>
  <c r="A547" i="15"/>
  <c r="F546" i="15"/>
  <c r="E546" i="15"/>
  <c r="D546" i="15"/>
  <c r="C546" i="15"/>
  <c r="B546" i="15"/>
  <c r="A546" i="15"/>
  <c r="F545" i="15"/>
  <c r="E545" i="15"/>
  <c r="D545" i="15"/>
  <c r="C545" i="15"/>
  <c r="B545" i="15"/>
  <c r="A545" i="15"/>
  <c r="F544" i="15"/>
  <c r="E544" i="15"/>
  <c r="D544" i="15"/>
  <c r="C544" i="15"/>
  <c r="B544" i="15"/>
  <c r="A544" i="15"/>
  <c r="F543" i="15"/>
  <c r="E543" i="15"/>
  <c r="D543" i="15"/>
  <c r="C543" i="15"/>
  <c r="B543" i="15"/>
  <c r="A543" i="15"/>
  <c r="F542" i="15"/>
  <c r="E542" i="15"/>
  <c r="D542" i="15"/>
  <c r="C542" i="15"/>
  <c r="B542" i="15"/>
  <c r="A542" i="15"/>
  <c r="F541" i="15"/>
  <c r="E541" i="15"/>
  <c r="D541" i="15"/>
  <c r="C541" i="15"/>
  <c r="B541" i="15"/>
  <c r="A541" i="15"/>
  <c r="F540" i="15"/>
  <c r="E540" i="15"/>
  <c r="D540" i="15"/>
  <c r="C540" i="15"/>
  <c r="B540" i="15"/>
  <c r="A540" i="15"/>
  <c r="F539" i="15"/>
  <c r="E539" i="15"/>
  <c r="D539" i="15"/>
  <c r="C539" i="15"/>
  <c r="B539" i="15"/>
  <c r="A539" i="15"/>
  <c r="F538" i="15"/>
  <c r="E538" i="15"/>
  <c r="D538" i="15"/>
  <c r="C538" i="15"/>
  <c r="B538" i="15"/>
  <c r="A538" i="15"/>
  <c r="F537" i="15"/>
  <c r="E537" i="15"/>
  <c r="D537" i="15"/>
  <c r="C537" i="15"/>
  <c r="B537" i="15"/>
  <c r="A537" i="15"/>
  <c r="F536" i="15"/>
  <c r="E536" i="15"/>
  <c r="D536" i="15"/>
  <c r="C536" i="15"/>
  <c r="B536" i="15"/>
  <c r="A536" i="15"/>
  <c r="F535" i="15"/>
  <c r="E535" i="15"/>
  <c r="D535" i="15"/>
  <c r="C535" i="15"/>
  <c r="B535" i="15"/>
  <c r="A535" i="15"/>
  <c r="F534" i="15"/>
  <c r="E534" i="15"/>
  <c r="D534" i="15"/>
  <c r="C534" i="15"/>
  <c r="B534" i="15"/>
  <c r="A534" i="15"/>
  <c r="F533" i="15"/>
  <c r="E533" i="15"/>
  <c r="D533" i="15"/>
  <c r="C533" i="15"/>
  <c r="B533" i="15"/>
  <c r="A533" i="15"/>
  <c r="F532" i="15"/>
  <c r="E532" i="15"/>
  <c r="D532" i="15"/>
  <c r="C532" i="15"/>
  <c r="B532" i="15"/>
  <c r="A532" i="15"/>
  <c r="F531" i="15"/>
  <c r="E531" i="15"/>
  <c r="D531" i="15"/>
  <c r="C531" i="15"/>
  <c r="B531" i="15"/>
  <c r="A531" i="15"/>
  <c r="F530" i="15"/>
  <c r="E530" i="15"/>
  <c r="D530" i="15"/>
  <c r="C530" i="15"/>
  <c r="B530" i="15"/>
  <c r="A530" i="15"/>
  <c r="F529" i="15"/>
  <c r="E529" i="15"/>
  <c r="D529" i="15"/>
  <c r="C529" i="15"/>
  <c r="B529" i="15"/>
  <c r="A529" i="15"/>
  <c r="F528" i="15"/>
  <c r="E528" i="15"/>
  <c r="D528" i="15"/>
  <c r="C528" i="15"/>
  <c r="B528" i="15"/>
  <c r="A528" i="15"/>
  <c r="F527" i="15"/>
  <c r="E527" i="15"/>
  <c r="D527" i="15"/>
  <c r="C527" i="15"/>
  <c r="B527" i="15"/>
  <c r="A527" i="15"/>
  <c r="F526" i="15"/>
  <c r="E526" i="15"/>
  <c r="D526" i="15"/>
  <c r="C526" i="15"/>
  <c r="B526" i="15"/>
  <c r="A526" i="15"/>
  <c r="F525" i="15"/>
  <c r="E525" i="15"/>
  <c r="D525" i="15"/>
  <c r="C525" i="15"/>
  <c r="B525" i="15"/>
  <c r="A525" i="15"/>
  <c r="F524" i="15"/>
  <c r="E524" i="15"/>
  <c r="D524" i="15"/>
  <c r="C524" i="15"/>
  <c r="B524" i="15"/>
  <c r="A524" i="15"/>
  <c r="F523" i="15"/>
  <c r="E523" i="15"/>
  <c r="D523" i="15"/>
  <c r="C523" i="15"/>
  <c r="B523" i="15"/>
  <c r="A523" i="15"/>
  <c r="F522" i="15"/>
  <c r="E522" i="15"/>
  <c r="D522" i="15"/>
  <c r="C522" i="15"/>
  <c r="B522" i="15"/>
  <c r="A522" i="15"/>
  <c r="F521" i="15"/>
  <c r="E521" i="15"/>
  <c r="D521" i="15"/>
  <c r="C521" i="15"/>
  <c r="B521" i="15"/>
  <c r="A521" i="15"/>
  <c r="F520" i="15"/>
  <c r="E520" i="15"/>
  <c r="D520" i="15"/>
  <c r="C520" i="15"/>
  <c r="B520" i="15"/>
  <c r="A520" i="15"/>
  <c r="F519" i="15"/>
  <c r="E519" i="15"/>
  <c r="D519" i="15"/>
  <c r="C519" i="15"/>
  <c r="B519" i="15"/>
  <c r="A519" i="15"/>
  <c r="F518" i="15"/>
  <c r="E518" i="15"/>
  <c r="D518" i="15"/>
  <c r="C518" i="15"/>
  <c r="B518" i="15"/>
  <c r="A518" i="15"/>
  <c r="F517" i="15"/>
  <c r="E517" i="15"/>
  <c r="D517" i="15"/>
  <c r="C517" i="15"/>
  <c r="B517" i="15"/>
  <c r="A517" i="15"/>
  <c r="F516" i="15"/>
  <c r="E516" i="15"/>
  <c r="D516" i="15"/>
  <c r="C516" i="15"/>
  <c r="B516" i="15"/>
  <c r="A516" i="15"/>
  <c r="F515" i="15"/>
  <c r="E515" i="15"/>
  <c r="D515" i="15"/>
  <c r="C515" i="15"/>
  <c r="B515" i="15"/>
  <c r="A515" i="15"/>
  <c r="F514" i="15"/>
  <c r="E514" i="15"/>
  <c r="D514" i="15"/>
  <c r="C514" i="15"/>
  <c r="B514" i="15"/>
  <c r="A514" i="15"/>
  <c r="F513" i="15"/>
  <c r="E513" i="15"/>
  <c r="D513" i="15"/>
  <c r="C513" i="15"/>
  <c r="B513" i="15"/>
  <c r="A513" i="15"/>
  <c r="F512" i="15"/>
  <c r="E512" i="15"/>
  <c r="D512" i="15"/>
  <c r="C512" i="15"/>
  <c r="B512" i="15"/>
  <c r="A512" i="15"/>
  <c r="F511" i="15"/>
  <c r="E511" i="15"/>
  <c r="D511" i="15"/>
  <c r="C511" i="15"/>
  <c r="B511" i="15"/>
  <c r="A511" i="15"/>
  <c r="F510" i="15"/>
  <c r="E510" i="15"/>
  <c r="D510" i="15"/>
  <c r="C510" i="15"/>
  <c r="B510" i="15"/>
  <c r="A510" i="15"/>
  <c r="F509" i="15"/>
  <c r="E509" i="15"/>
  <c r="D509" i="15"/>
  <c r="C509" i="15"/>
  <c r="B509" i="15"/>
  <c r="A509" i="15"/>
  <c r="F508" i="15"/>
  <c r="E508" i="15"/>
  <c r="D508" i="15"/>
  <c r="C508" i="15"/>
  <c r="B508" i="15"/>
  <c r="A508" i="15"/>
  <c r="F507" i="15"/>
  <c r="E507" i="15"/>
  <c r="D507" i="15"/>
  <c r="C507" i="15"/>
  <c r="B507" i="15"/>
  <c r="A507" i="15"/>
  <c r="F506" i="15"/>
  <c r="E506" i="15"/>
  <c r="D506" i="15"/>
  <c r="C506" i="15"/>
  <c r="B506" i="15"/>
  <c r="A506" i="15"/>
  <c r="F505" i="15"/>
  <c r="E505" i="15"/>
  <c r="D505" i="15"/>
  <c r="C505" i="15"/>
  <c r="B505" i="15"/>
  <c r="A505" i="15"/>
  <c r="F504" i="15"/>
  <c r="E504" i="15"/>
  <c r="D504" i="15"/>
  <c r="C504" i="15"/>
  <c r="B504" i="15"/>
  <c r="A504" i="15"/>
  <c r="F503" i="15"/>
  <c r="E503" i="15"/>
  <c r="D503" i="15"/>
  <c r="C503" i="15"/>
  <c r="B503" i="15"/>
  <c r="A503" i="15"/>
  <c r="F502" i="15"/>
  <c r="E502" i="15"/>
  <c r="D502" i="15"/>
  <c r="C502" i="15"/>
  <c r="B502" i="15"/>
  <c r="A502" i="15"/>
  <c r="F501" i="15"/>
  <c r="E501" i="15"/>
  <c r="D501" i="15"/>
  <c r="C501" i="15"/>
  <c r="B501" i="15"/>
  <c r="A501" i="15"/>
  <c r="F500" i="15"/>
  <c r="E500" i="15"/>
  <c r="D500" i="15"/>
  <c r="C500" i="15"/>
  <c r="B500" i="15"/>
  <c r="A500" i="15"/>
  <c r="F499" i="15"/>
  <c r="E499" i="15"/>
  <c r="D499" i="15"/>
  <c r="C499" i="15"/>
  <c r="B499" i="15"/>
  <c r="A499" i="15"/>
  <c r="F498" i="15"/>
  <c r="E498" i="15"/>
  <c r="D498" i="15"/>
  <c r="C498" i="15"/>
  <c r="B498" i="15"/>
  <c r="A498" i="15"/>
  <c r="F497" i="15"/>
  <c r="E497" i="15"/>
  <c r="D497" i="15"/>
  <c r="C497" i="15"/>
  <c r="B497" i="15"/>
  <c r="A497" i="15"/>
  <c r="F496" i="15"/>
  <c r="E496" i="15"/>
  <c r="D496" i="15"/>
  <c r="C496" i="15"/>
  <c r="B496" i="15"/>
  <c r="A496" i="15"/>
  <c r="F495" i="15"/>
  <c r="E495" i="15"/>
  <c r="D495" i="15"/>
  <c r="C495" i="15"/>
  <c r="B495" i="15"/>
  <c r="A495" i="15"/>
  <c r="F494" i="15"/>
  <c r="E494" i="15"/>
  <c r="D494" i="15"/>
  <c r="C494" i="15"/>
  <c r="B494" i="15"/>
  <c r="A494" i="15"/>
  <c r="F493" i="15"/>
  <c r="E493" i="15"/>
  <c r="D493" i="15"/>
  <c r="C493" i="15"/>
  <c r="B493" i="15"/>
  <c r="A493" i="15"/>
  <c r="F492" i="15"/>
  <c r="E492" i="15"/>
  <c r="D492" i="15"/>
  <c r="C492" i="15"/>
  <c r="B492" i="15"/>
  <c r="A492" i="15"/>
  <c r="F491" i="15"/>
  <c r="E491" i="15"/>
  <c r="D491" i="15"/>
  <c r="C491" i="15"/>
  <c r="B491" i="15"/>
  <c r="A491" i="15"/>
  <c r="F490" i="15"/>
  <c r="E490" i="15"/>
  <c r="D490" i="15"/>
  <c r="C490" i="15"/>
  <c r="B490" i="15"/>
  <c r="A490" i="15"/>
  <c r="F489" i="15"/>
  <c r="E489" i="15"/>
  <c r="D489" i="15"/>
  <c r="C489" i="15"/>
  <c r="B489" i="15"/>
  <c r="A489" i="15"/>
  <c r="F488" i="15"/>
  <c r="E488" i="15"/>
  <c r="D488" i="15"/>
  <c r="C488" i="15"/>
  <c r="B488" i="15"/>
  <c r="A488" i="15"/>
  <c r="F487" i="15"/>
  <c r="E487" i="15"/>
  <c r="D487" i="15"/>
  <c r="C487" i="15"/>
  <c r="B487" i="15"/>
  <c r="A487" i="15"/>
  <c r="F486" i="15"/>
  <c r="E486" i="15"/>
  <c r="D486" i="15"/>
  <c r="C486" i="15"/>
  <c r="B486" i="15"/>
  <c r="A486" i="15"/>
  <c r="F485" i="15"/>
  <c r="E485" i="15"/>
  <c r="D485" i="15"/>
  <c r="C485" i="15"/>
  <c r="B485" i="15"/>
  <c r="A485" i="15"/>
  <c r="F484" i="15"/>
  <c r="E484" i="15"/>
  <c r="D484" i="15"/>
  <c r="C484" i="15"/>
  <c r="B484" i="15"/>
  <c r="A484" i="15"/>
  <c r="F483" i="15"/>
  <c r="E483" i="15"/>
  <c r="D483" i="15"/>
  <c r="C483" i="15"/>
  <c r="B483" i="15"/>
  <c r="A483" i="15"/>
  <c r="F482" i="15"/>
  <c r="E482" i="15"/>
  <c r="D482" i="15"/>
  <c r="C482" i="15"/>
  <c r="B482" i="15"/>
  <c r="A482" i="15"/>
  <c r="F481" i="15"/>
  <c r="E481" i="15"/>
  <c r="D481" i="15"/>
  <c r="C481" i="15"/>
  <c r="B481" i="15"/>
  <c r="A481" i="15"/>
  <c r="F480" i="15"/>
  <c r="E480" i="15"/>
  <c r="D480" i="15"/>
  <c r="C480" i="15"/>
  <c r="B480" i="15"/>
  <c r="A480" i="15"/>
  <c r="F479" i="15"/>
  <c r="E479" i="15"/>
  <c r="D479" i="15"/>
  <c r="C479" i="15"/>
  <c r="B479" i="15"/>
  <c r="A479" i="15"/>
  <c r="F478" i="15"/>
  <c r="E478" i="15"/>
  <c r="D478" i="15"/>
  <c r="C478" i="15"/>
  <c r="B478" i="15"/>
  <c r="A478" i="15"/>
  <c r="F477" i="15"/>
  <c r="E477" i="15"/>
  <c r="D477" i="15"/>
  <c r="C477" i="15"/>
  <c r="B477" i="15"/>
  <c r="A477" i="15"/>
  <c r="F476" i="15"/>
  <c r="E476" i="15"/>
  <c r="D476" i="15"/>
  <c r="C476" i="15"/>
  <c r="B476" i="15"/>
  <c r="A476" i="15"/>
  <c r="F475" i="15"/>
  <c r="E475" i="15"/>
  <c r="D475" i="15"/>
  <c r="C475" i="15"/>
  <c r="B475" i="15"/>
  <c r="A475" i="15"/>
  <c r="F474" i="15"/>
  <c r="E474" i="15"/>
  <c r="D474" i="15"/>
  <c r="C474" i="15"/>
  <c r="B474" i="15"/>
  <c r="A474" i="15"/>
  <c r="F473" i="15"/>
  <c r="E473" i="15"/>
  <c r="D473" i="15"/>
  <c r="C473" i="15"/>
  <c r="B473" i="15"/>
  <c r="A473" i="15"/>
  <c r="F472" i="15"/>
  <c r="E472" i="15"/>
  <c r="D472" i="15"/>
  <c r="C472" i="15"/>
  <c r="B472" i="15"/>
  <c r="A472" i="15"/>
  <c r="F471" i="15"/>
  <c r="E471" i="15"/>
  <c r="D471" i="15"/>
  <c r="C471" i="15"/>
  <c r="B471" i="15"/>
  <c r="A471" i="15"/>
  <c r="F470" i="15"/>
  <c r="E470" i="15"/>
  <c r="D470" i="15"/>
  <c r="C470" i="15"/>
  <c r="B470" i="15"/>
  <c r="A470" i="15"/>
  <c r="F469" i="15"/>
  <c r="E469" i="15"/>
  <c r="D469" i="15"/>
  <c r="C469" i="15"/>
  <c r="B469" i="15"/>
  <c r="A469" i="15"/>
  <c r="F468" i="15"/>
  <c r="E468" i="15"/>
  <c r="D468" i="15"/>
  <c r="C468" i="15"/>
  <c r="B468" i="15"/>
  <c r="A468" i="15"/>
  <c r="F467" i="15"/>
  <c r="E467" i="15"/>
  <c r="D467" i="15"/>
  <c r="C467" i="15"/>
  <c r="B467" i="15"/>
  <c r="A467" i="15"/>
  <c r="F466" i="15"/>
  <c r="E466" i="15"/>
  <c r="D466" i="15"/>
  <c r="C466" i="15"/>
  <c r="B466" i="15"/>
  <c r="A466" i="15"/>
  <c r="F465" i="15"/>
  <c r="E465" i="15"/>
  <c r="D465" i="15"/>
  <c r="C465" i="15"/>
  <c r="B465" i="15"/>
  <c r="A465" i="15"/>
  <c r="F464" i="15"/>
  <c r="E464" i="15"/>
  <c r="D464" i="15"/>
  <c r="C464" i="15"/>
  <c r="B464" i="15"/>
  <c r="A464" i="15"/>
  <c r="F463" i="15"/>
  <c r="E463" i="15"/>
  <c r="D463" i="15"/>
  <c r="C463" i="15"/>
  <c r="B463" i="15"/>
  <c r="A463" i="15"/>
  <c r="F462" i="15"/>
  <c r="E462" i="15"/>
  <c r="D462" i="15"/>
  <c r="C462" i="15"/>
  <c r="B462" i="15"/>
  <c r="A462" i="15"/>
  <c r="F461" i="15"/>
  <c r="E461" i="15"/>
  <c r="D461" i="15"/>
  <c r="C461" i="15"/>
  <c r="B461" i="15"/>
  <c r="A461" i="15"/>
  <c r="F460" i="15"/>
  <c r="E460" i="15"/>
  <c r="D460" i="15"/>
  <c r="C460" i="15"/>
  <c r="B460" i="15"/>
  <c r="A460" i="15"/>
  <c r="F459" i="15"/>
  <c r="E459" i="15"/>
  <c r="D459" i="15"/>
  <c r="C459" i="15"/>
  <c r="B459" i="15"/>
  <c r="A459" i="15"/>
  <c r="F458" i="15"/>
  <c r="E458" i="15"/>
  <c r="D458" i="15"/>
  <c r="C458" i="15"/>
  <c r="B458" i="15"/>
  <c r="A458" i="15"/>
  <c r="F457" i="15"/>
  <c r="E457" i="15"/>
  <c r="D457" i="15"/>
  <c r="C457" i="15"/>
  <c r="B457" i="15"/>
  <c r="A457" i="15"/>
  <c r="F456" i="15"/>
  <c r="E456" i="15"/>
  <c r="D456" i="15"/>
  <c r="C456" i="15"/>
  <c r="B456" i="15"/>
  <c r="A456" i="15"/>
  <c r="F455" i="15"/>
  <c r="E455" i="15"/>
  <c r="D455" i="15"/>
  <c r="C455" i="15"/>
  <c r="B455" i="15"/>
  <c r="A455" i="15"/>
  <c r="F454" i="15"/>
  <c r="E454" i="15"/>
  <c r="D454" i="15"/>
  <c r="C454" i="15"/>
  <c r="B454" i="15"/>
  <c r="A454" i="15"/>
  <c r="F453" i="15"/>
  <c r="E453" i="15"/>
  <c r="D453" i="15"/>
  <c r="C453" i="15"/>
  <c r="B453" i="15"/>
  <c r="A453" i="15"/>
  <c r="F452" i="15"/>
  <c r="E452" i="15"/>
  <c r="D452" i="15"/>
  <c r="C452" i="15"/>
  <c r="B452" i="15"/>
  <c r="A452" i="15"/>
  <c r="F451" i="15"/>
  <c r="E451" i="15"/>
  <c r="D451" i="15"/>
  <c r="C451" i="15"/>
  <c r="B451" i="15"/>
  <c r="A451" i="15"/>
  <c r="F450" i="15"/>
  <c r="E450" i="15"/>
  <c r="D450" i="15"/>
  <c r="C450" i="15"/>
  <c r="B450" i="15"/>
  <c r="A450" i="15"/>
  <c r="F449" i="15"/>
  <c r="E449" i="15"/>
  <c r="D449" i="15"/>
  <c r="C449" i="15"/>
  <c r="B449" i="15"/>
  <c r="A449" i="15"/>
  <c r="F448" i="15"/>
  <c r="E448" i="15"/>
  <c r="D448" i="15"/>
  <c r="C448" i="15"/>
  <c r="B448" i="15"/>
  <c r="A448" i="15"/>
  <c r="F447" i="15"/>
  <c r="E447" i="15"/>
  <c r="D447" i="15"/>
  <c r="C447" i="15"/>
  <c r="B447" i="15"/>
  <c r="A447" i="15"/>
  <c r="F446" i="15"/>
  <c r="E446" i="15"/>
  <c r="D446" i="15"/>
  <c r="C446" i="15"/>
  <c r="B446" i="15"/>
  <c r="A446" i="15"/>
  <c r="F445" i="15"/>
  <c r="E445" i="15"/>
  <c r="D445" i="15"/>
  <c r="C445" i="15"/>
  <c r="B445" i="15"/>
  <c r="A445" i="15"/>
  <c r="F444" i="15"/>
  <c r="E444" i="15"/>
  <c r="D444" i="15"/>
  <c r="C444" i="15"/>
  <c r="B444" i="15"/>
  <c r="A444" i="15"/>
  <c r="F443" i="15"/>
  <c r="E443" i="15"/>
  <c r="D443" i="15"/>
  <c r="C443" i="15"/>
  <c r="B443" i="15"/>
  <c r="A443" i="15"/>
  <c r="F442" i="15"/>
  <c r="E442" i="15"/>
  <c r="D442" i="15"/>
  <c r="C442" i="15"/>
  <c r="B442" i="15"/>
  <c r="A442" i="15"/>
  <c r="F441" i="15"/>
  <c r="E441" i="15"/>
  <c r="D441" i="15"/>
  <c r="C441" i="15"/>
  <c r="B441" i="15"/>
  <c r="A441" i="15"/>
  <c r="F440" i="15"/>
  <c r="E440" i="15"/>
  <c r="D440" i="15"/>
  <c r="C440" i="15"/>
  <c r="B440" i="15"/>
  <c r="A440" i="15"/>
  <c r="F439" i="15"/>
  <c r="E439" i="15"/>
  <c r="D439" i="15"/>
  <c r="C439" i="15"/>
  <c r="B439" i="15"/>
  <c r="A439" i="15"/>
  <c r="F438" i="15"/>
  <c r="E438" i="15"/>
  <c r="D438" i="15"/>
  <c r="C438" i="15"/>
  <c r="B438" i="15"/>
  <c r="A438" i="15"/>
  <c r="F437" i="15"/>
  <c r="E437" i="15"/>
  <c r="D437" i="15"/>
  <c r="C437" i="15"/>
  <c r="B437" i="15"/>
  <c r="A437" i="15"/>
  <c r="F436" i="15"/>
  <c r="E436" i="15"/>
  <c r="D436" i="15"/>
  <c r="C436" i="15"/>
  <c r="B436" i="15"/>
  <c r="A436" i="15"/>
  <c r="F435" i="15"/>
  <c r="E435" i="15"/>
  <c r="D435" i="15"/>
  <c r="C435" i="15"/>
  <c r="B435" i="15"/>
  <c r="A435" i="15"/>
  <c r="F434" i="15"/>
  <c r="E434" i="15"/>
  <c r="D434" i="15"/>
  <c r="C434" i="15"/>
  <c r="B434" i="15"/>
  <c r="A434" i="15"/>
  <c r="F433" i="15"/>
  <c r="E433" i="15"/>
  <c r="D433" i="15"/>
  <c r="C433" i="15"/>
  <c r="B433" i="15"/>
  <c r="A433" i="15"/>
  <c r="F432" i="15"/>
  <c r="E432" i="15"/>
  <c r="D432" i="15"/>
  <c r="C432" i="15"/>
  <c r="B432" i="15"/>
  <c r="A432" i="15"/>
  <c r="F431" i="15"/>
  <c r="E431" i="15"/>
  <c r="D431" i="15"/>
  <c r="C431" i="15"/>
  <c r="B431" i="15"/>
  <c r="A431" i="15"/>
  <c r="F430" i="15"/>
  <c r="E430" i="15"/>
  <c r="D430" i="15"/>
  <c r="C430" i="15"/>
  <c r="B430" i="15"/>
  <c r="A430" i="15"/>
  <c r="F429" i="15"/>
  <c r="E429" i="15"/>
  <c r="D429" i="15"/>
  <c r="C429" i="15"/>
  <c r="B429" i="15"/>
  <c r="A429" i="15"/>
  <c r="F428" i="15"/>
  <c r="E428" i="15"/>
  <c r="D428" i="15"/>
  <c r="C428" i="15"/>
  <c r="B428" i="15"/>
  <c r="A428" i="15"/>
  <c r="F427" i="15"/>
  <c r="E427" i="15"/>
  <c r="D427" i="15"/>
  <c r="C427" i="15"/>
  <c r="B427" i="15"/>
  <c r="A427" i="15"/>
  <c r="F426" i="15"/>
  <c r="E426" i="15"/>
  <c r="D426" i="15"/>
  <c r="C426" i="15"/>
  <c r="B426" i="15"/>
  <c r="A426" i="15"/>
  <c r="F425" i="15"/>
  <c r="E425" i="15"/>
  <c r="D425" i="15"/>
  <c r="C425" i="15"/>
  <c r="B425" i="15"/>
  <c r="A425" i="15"/>
  <c r="F424" i="15"/>
  <c r="E424" i="15"/>
  <c r="D424" i="15"/>
  <c r="C424" i="15"/>
  <c r="B424" i="15"/>
  <c r="A424" i="15"/>
  <c r="F423" i="15"/>
  <c r="E423" i="15"/>
  <c r="D423" i="15"/>
  <c r="C423" i="15"/>
  <c r="B423" i="15"/>
  <c r="A423" i="15"/>
  <c r="F422" i="15"/>
  <c r="E422" i="15"/>
  <c r="D422" i="15"/>
  <c r="C422" i="15"/>
  <c r="B422" i="15"/>
  <c r="A422" i="15"/>
  <c r="F421" i="15"/>
  <c r="E421" i="15"/>
  <c r="D421" i="15"/>
  <c r="C421" i="15"/>
  <c r="B421" i="15"/>
  <c r="A421" i="15"/>
  <c r="F420" i="15"/>
  <c r="E420" i="15"/>
  <c r="D420" i="15"/>
  <c r="C420" i="15"/>
  <c r="B420" i="15"/>
  <c r="A420" i="15"/>
  <c r="F419" i="15"/>
  <c r="E419" i="15"/>
  <c r="D419" i="15"/>
  <c r="C419" i="15"/>
  <c r="B419" i="15"/>
  <c r="A419" i="15"/>
  <c r="F418" i="15"/>
  <c r="E418" i="15"/>
  <c r="D418" i="15"/>
  <c r="C418" i="15"/>
  <c r="B418" i="15"/>
  <c r="A418" i="15"/>
  <c r="F417" i="15"/>
  <c r="E417" i="15"/>
  <c r="D417" i="15"/>
  <c r="C417" i="15"/>
  <c r="B417" i="15"/>
  <c r="A417" i="15"/>
  <c r="F416" i="15"/>
  <c r="E416" i="15"/>
  <c r="D416" i="15"/>
  <c r="C416" i="15"/>
  <c r="B416" i="15"/>
  <c r="A416" i="15"/>
  <c r="F415" i="15"/>
  <c r="E415" i="15"/>
  <c r="D415" i="15"/>
  <c r="C415" i="15"/>
  <c r="B415" i="15"/>
  <c r="A415" i="15"/>
  <c r="F414" i="15"/>
  <c r="E414" i="15"/>
  <c r="D414" i="15"/>
  <c r="C414" i="15"/>
  <c r="B414" i="15"/>
  <c r="A414" i="15"/>
  <c r="F413" i="15"/>
  <c r="E413" i="15"/>
  <c r="D413" i="15"/>
  <c r="C413" i="15"/>
  <c r="B413" i="15"/>
  <c r="A413" i="15"/>
  <c r="F412" i="15"/>
  <c r="E412" i="15"/>
  <c r="D412" i="15"/>
  <c r="C412" i="15"/>
  <c r="B412" i="15"/>
  <c r="A412" i="15"/>
  <c r="F411" i="15"/>
  <c r="E411" i="15"/>
  <c r="D411" i="15"/>
  <c r="C411" i="15"/>
  <c r="B411" i="15"/>
  <c r="A411" i="15"/>
  <c r="F410" i="15"/>
  <c r="E410" i="15"/>
  <c r="D410" i="15"/>
  <c r="C410" i="15"/>
  <c r="B410" i="15"/>
  <c r="A410" i="15"/>
  <c r="F409" i="15"/>
  <c r="E409" i="15"/>
  <c r="D409" i="15"/>
  <c r="C409" i="15"/>
  <c r="B409" i="15"/>
  <c r="A409" i="15"/>
  <c r="F408" i="15"/>
  <c r="E408" i="15"/>
  <c r="D408" i="15"/>
  <c r="C408" i="15"/>
  <c r="B408" i="15"/>
  <c r="A408" i="15"/>
  <c r="F407" i="15"/>
  <c r="E407" i="15"/>
  <c r="D407" i="15"/>
  <c r="C407" i="15"/>
  <c r="B407" i="15"/>
  <c r="A407" i="15"/>
  <c r="F406" i="15"/>
  <c r="E406" i="15"/>
  <c r="D406" i="15"/>
  <c r="C406" i="15"/>
  <c r="B406" i="15"/>
  <c r="A406" i="15"/>
  <c r="F405" i="15"/>
  <c r="E405" i="15"/>
  <c r="D405" i="15"/>
  <c r="C405" i="15"/>
  <c r="B405" i="15"/>
  <c r="A405" i="15"/>
  <c r="F404" i="15"/>
  <c r="E404" i="15"/>
  <c r="D404" i="15"/>
  <c r="C404" i="15"/>
  <c r="B404" i="15"/>
  <c r="A404" i="15"/>
  <c r="F403" i="15"/>
  <c r="E403" i="15"/>
  <c r="D403" i="15"/>
  <c r="C403" i="15"/>
  <c r="B403" i="15"/>
  <c r="A403" i="15"/>
  <c r="F402" i="15"/>
  <c r="E402" i="15"/>
  <c r="D402" i="15"/>
  <c r="C402" i="15"/>
  <c r="B402" i="15"/>
  <c r="A402" i="15"/>
  <c r="F401" i="15"/>
  <c r="E401" i="15"/>
  <c r="D401" i="15"/>
  <c r="C401" i="15"/>
  <c r="B401" i="15"/>
  <c r="A401" i="15"/>
  <c r="F400" i="15"/>
  <c r="E400" i="15"/>
  <c r="D400" i="15"/>
  <c r="C400" i="15"/>
  <c r="B400" i="15"/>
  <c r="A400" i="15"/>
  <c r="F399" i="15"/>
  <c r="E399" i="15"/>
  <c r="D399" i="15"/>
  <c r="C399" i="15"/>
  <c r="B399" i="15"/>
  <c r="A399" i="15"/>
  <c r="F398" i="15"/>
  <c r="E398" i="15"/>
  <c r="D398" i="15"/>
  <c r="C398" i="15"/>
  <c r="B398" i="15"/>
  <c r="A398" i="15"/>
  <c r="F397" i="15"/>
  <c r="E397" i="15"/>
  <c r="D397" i="15"/>
  <c r="C397" i="15"/>
  <c r="B397" i="15"/>
  <c r="A397" i="15"/>
  <c r="F396" i="15"/>
  <c r="E396" i="15"/>
  <c r="D396" i="15"/>
  <c r="C396" i="15"/>
  <c r="B396" i="15"/>
  <c r="A396" i="15"/>
  <c r="F395" i="15"/>
  <c r="E395" i="15"/>
  <c r="D395" i="15"/>
  <c r="C395" i="15"/>
  <c r="B395" i="15"/>
  <c r="A395" i="15"/>
  <c r="F394" i="15"/>
  <c r="E394" i="15"/>
  <c r="D394" i="15"/>
  <c r="C394" i="15"/>
  <c r="B394" i="15"/>
  <c r="A394" i="15"/>
  <c r="F393" i="15"/>
  <c r="E393" i="15"/>
  <c r="D393" i="15"/>
  <c r="C393" i="15"/>
  <c r="B393" i="15"/>
  <c r="A393" i="15"/>
  <c r="F392" i="15"/>
  <c r="E392" i="15"/>
  <c r="D392" i="15"/>
  <c r="C392" i="15"/>
  <c r="B392" i="15"/>
  <c r="A392" i="15"/>
  <c r="F391" i="15"/>
  <c r="E391" i="15"/>
  <c r="D391" i="15"/>
  <c r="C391" i="15"/>
  <c r="B391" i="15"/>
  <c r="A391" i="15"/>
  <c r="F390" i="15"/>
  <c r="E390" i="15"/>
  <c r="D390" i="15"/>
  <c r="C390" i="15"/>
  <c r="B390" i="15"/>
  <c r="A390" i="15"/>
  <c r="F389" i="15"/>
  <c r="E389" i="15"/>
  <c r="D389" i="15"/>
  <c r="C389" i="15"/>
  <c r="B389" i="15"/>
  <c r="A389" i="15"/>
  <c r="F388" i="15"/>
  <c r="E388" i="15"/>
  <c r="D388" i="15"/>
  <c r="C388" i="15"/>
  <c r="B388" i="15"/>
  <c r="A388" i="15"/>
  <c r="F387" i="15"/>
  <c r="E387" i="15"/>
  <c r="D387" i="15"/>
  <c r="C387" i="15"/>
  <c r="B387" i="15"/>
  <c r="A387" i="15"/>
  <c r="F386" i="15"/>
  <c r="E386" i="15"/>
  <c r="D386" i="15"/>
  <c r="C386" i="15"/>
  <c r="B386" i="15"/>
  <c r="A386" i="15"/>
  <c r="F385" i="15"/>
  <c r="E385" i="15"/>
  <c r="D385" i="15"/>
  <c r="C385" i="15"/>
  <c r="B385" i="15"/>
  <c r="A385" i="15"/>
  <c r="F384" i="15"/>
  <c r="E384" i="15"/>
  <c r="D384" i="15"/>
  <c r="C384" i="15"/>
  <c r="B384" i="15"/>
  <c r="A384" i="15"/>
  <c r="F383" i="15"/>
  <c r="E383" i="15"/>
  <c r="D383" i="15"/>
  <c r="C383" i="15"/>
  <c r="B383" i="15"/>
  <c r="A383" i="15"/>
  <c r="F382" i="15"/>
  <c r="E382" i="15"/>
  <c r="D382" i="15"/>
  <c r="C382" i="15"/>
  <c r="B382" i="15"/>
  <c r="A382" i="15"/>
  <c r="F381" i="15"/>
  <c r="E381" i="15"/>
  <c r="D381" i="15"/>
  <c r="C381" i="15"/>
  <c r="B381" i="15"/>
  <c r="A381" i="15"/>
  <c r="F380" i="15"/>
  <c r="E380" i="15"/>
  <c r="D380" i="15"/>
  <c r="C380" i="15"/>
  <c r="B380" i="15"/>
  <c r="A380" i="15"/>
  <c r="F379" i="15"/>
  <c r="E379" i="15"/>
  <c r="D379" i="15"/>
  <c r="C379" i="15"/>
  <c r="B379" i="15"/>
  <c r="A379" i="15"/>
  <c r="F378" i="15"/>
  <c r="E378" i="15"/>
  <c r="D378" i="15"/>
  <c r="C378" i="15"/>
  <c r="B378" i="15"/>
  <c r="A378" i="15"/>
  <c r="F377" i="15"/>
  <c r="E377" i="15"/>
  <c r="D377" i="15"/>
  <c r="C377" i="15"/>
  <c r="B377" i="15"/>
  <c r="A377" i="15"/>
  <c r="F376" i="15"/>
  <c r="E376" i="15"/>
  <c r="D376" i="15"/>
  <c r="C376" i="15"/>
  <c r="B376" i="15"/>
  <c r="A376" i="15"/>
  <c r="F375" i="15"/>
  <c r="E375" i="15"/>
  <c r="D375" i="15"/>
  <c r="C375" i="15"/>
  <c r="B375" i="15"/>
  <c r="A375" i="15"/>
  <c r="F374" i="15"/>
  <c r="E374" i="15"/>
  <c r="D374" i="15"/>
  <c r="C374" i="15"/>
  <c r="B374" i="15"/>
  <c r="A374" i="15"/>
  <c r="F373" i="15"/>
  <c r="E373" i="15"/>
  <c r="D373" i="15"/>
  <c r="C373" i="15"/>
  <c r="B373" i="15"/>
  <c r="A373" i="15"/>
  <c r="F372" i="15"/>
  <c r="E372" i="15"/>
  <c r="D372" i="15"/>
  <c r="C372" i="15"/>
  <c r="B372" i="15"/>
  <c r="A372" i="15"/>
  <c r="F371" i="15"/>
  <c r="E371" i="15"/>
  <c r="D371" i="15"/>
  <c r="C371" i="15"/>
  <c r="B371" i="15"/>
  <c r="A371" i="15"/>
  <c r="F370" i="15"/>
  <c r="E370" i="15"/>
  <c r="D370" i="15"/>
  <c r="C370" i="15"/>
  <c r="B370" i="15"/>
  <c r="A370" i="15"/>
  <c r="F369" i="15"/>
  <c r="E369" i="15"/>
  <c r="D369" i="15"/>
  <c r="C369" i="15"/>
  <c r="B369" i="15"/>
  <c r="A369" i="15"/>
  <c r="F368" i="15"/>
  <c r="E368" i="15"/>
  <c r="D368" i="15"/>
  <c r="C368" i="15"/>
  <c r="B368" i="15"/>
  <c r="A368" i="15"/>
  <c r="F367" i="15"/>
  <c r="E367" i="15"/>
  <c r="D367" i="15"/>
  <c r="C367" i="15"/>
  <c r="B367" i="15"/>
  <c r="A367" i="15"/>
  <c r="F366" i="15"/>
  <c r="E366" i="15"/>
  <c r="D366" i="15"/>
  <c r="C366" i="15"/>
  <c r="B366" i="15"/>
  <c r="A366" i="15"/>
  <c r="F365" i="15"/>
  <c r="E365" i="15"/>
  <c r="D365" i="15"/>
  <c r="C365" i="15"/>
  <c r="B365" i="15"/>
  <c r="A365" i="15"/>
  <c r="F364" i="15"/>
  <c r="E364" i="15"/>
  <c r="D364" i="15"/>
  <c r="C364" i="15"/>
  <c r="B364" i="15"/>
  <c r="A364" i="15"/>
  <c r="F363" i="15"/>
  <c r="E363" i="15"/>
  <c r="D363" i="15"/>
  <c r="C363" i="15"/>
  <c r="B363" i="15"/>
  <c r="A363" i="15"/>
  <c r="F362" i="15"/>
  <c r="E362" i="15"/>
  <c r="D362" i="15"/>
  <c r="C362" i="15"/>
  <c r="B362" i="15"/>
  <c r="A362" i="15"/>
  <c r="F361" i="15"/>
  <c r="E361" i="15"/>
  <c r="D361" i="15"/>
  <c r="C361" i="15"/>
  <c r="B361" i="15"/>
  <c r="A361" i="15"/>
  <c r="F360" i="15"/>
  <c r="E360" i="15"/>
  <c r="D360" i="15"/>
  <c r="C360" i="15"/>
  <c r="B360" i="15"/>
  <c r="A360" i="15"/>
  <c r="F359" i="15"/>
  <c r="E359" i="15"/>
  <c r="D359" i="15"/>
  <c r="C359" i="15"/>
  <c r="B359" i="15"/>
  <c r="A359" i="15"/>
  <c r="F358" i="15"/>
  <c r="E358" i="15"/>
  <c r="D358" i="15"/>
  <c r="C358" i="15"/>
  <c r="B358" i="15"/>
  <c r="A358" i="15"/>
  <c r="F357" i="15"/>
  <c r="E357" i="15"/>
  <c r="D357" i="15"/>
  <c r="C357" i="15"/>
  <c r="B357" i="15"/>
  <c r="A357" i="15"/>
  <c r="F356" i="15"/>
  <c r="E356" i="15"/>
  <c r="D356" i="15"/>
  <c r="C356" i="15"/>
  <c r="B356" i="15"/>
  <c r="A356" i="15"/>
  <c r="F355" i="15"/>
  <c r="E355" i="15"/>
  <c r="D355" i="15"/>
  <c r="C355" i="15"/>
  <c r="B355" i="15"/>
  <c r="A355" i="15"/>
  <c r="F354" i="15"/>
  <c r="E354" i="15"/>
  <c r="D354" i="15"/>
  <c r="C354" i="15"/>
  <c r="B354" i="15"/>
  <c r="A354" i="15"/>
  <c r="F353" i="15"/>
  <c r="E353" i="15"/>
  <c r="D353" i="15"/>
  <c r="C353" i="15"/>
  <c r="B353" i="15"/>
  <c r="A353" i="15"/>
  <c r="F352" i="15"/>
  <c r="E352" i="15"/>
  <c r="D352" i="15"/>
  <c r="C352" i="15"/>
  <c r="B352" i="15"/>
  <c r="A352" i="15"/>
  <c r="F351" i="15"/>
  <c r="E351" i="15"/>
  <c r="D351" i="15"/>
  <c r="C351" i="15"/>
  <c r="B351" i="15"/>
  <c r="A351" i="15"/>
  <c r="F350" i="15"/>
  <c r="E350" i="15"/>
  <c r="D350" i="15"/>
  <c r="C350" i="15"/>
  <c r="B350" i="15"/>
  <c r="A350" i="15"/>
  <c r="F349" i="15"/>
  <c r="E349" i="15"/>
  <c r="D349" i="15"/>
  <c r="C349" i="15"/>
  <c r="B349" i="15"/>
  <c r="A349" i="15"/>
  <c r="F348" i="15"/>
  <c r="E348" i="15"/>
  <c r="D348" i="15"/>
  <c r="C348" i="15"/>
  <c r="B348" i="15"/>
  <c r="A348" i="15"/>
  <c r="F347" i="15"/>
  <c r="E347" i="15"/>
  <c r="D347" i="15"/>
  <c r="C347" i="15"/>
  <c r="B347" i="15"/>
  <c r="A347" i="15"/>
  <c r="F346" i="15"/>
  <c r="E346" i="15"/>
  <c r="D346" i="15"/>
  <c r="C346" i="15"/>
  <c r="B346" i="15"/>
  <c r="A346" i="15"/>
  <c r="F345" i="15"/>
  <c r="E345" i="15"/>
  <c r="D345" i="15"/>
  <c r="C345" i="15"/>
  <c r="B345" i="15"/>
  <c r="A345" i="15"/>
  <c r="F344" i="15"/>
  <c r="E344" i="15"/>
  <c r="D344" i="15"/>
  <c r="C344" i="15"/>
  <c r="B344" i="15"/>
  <c r="A344" i="15"/>
  <c r="F343" i="15"/>
  <c r="E343" i="15"/>
  <c r="D343" i="15"/>
  <c r="C343" i="15"/>
  <c r="B343" i="15"/>
  <c r="A343" i="15"/>
  <c r="F342" i="15"/>
  <c r="E342" i="15"/>
  <c r="D342" i="15"/>
  <c r="C342" i="15"/>
  <c r="B342" i="15"/>
  <c r="A342" i="15"/>
  <c r="F341" i="15"/>
  <c r="E341" i="15"/>
  <c r="D341" i="15"/>
  <c r="C341" i="15"/>
  <c r="B341" i="15"/>
  <c r="A341" i="15"/>
  <c r="F340" i="15"/>
  <c r="E340" i="15"/>
  <c r="D340" i="15"/>
  <c r="C340" i="15"/>
  <c r="B340" i="15"/>
  <c r="A340" i="15"/>
  <c r="F339" i="15"/>
  <c r="E339" i="15"/>
  <c r="D339" i="15"/>
  <c r="C339" i="15"/>
  <c r="B339" i="15"/>
  <c r="A339" i="15"/>
  <c r="F338" i="15"/>
  <c r="E338" i="15"/>
  <c r="D338" i="15"/>
  <c r="C338" i="15"/>
  <c r="B338" i="15"/>
  <c r="A338" i="15"/>
  <c r="F337" i="15"/>
  <c r="E337" i="15"/>
  <c r="D337" i="15"/>
  <c r="C337" i="15"/>
  <c r="B337" i="15"/>
  <c r="A337" i="15"/>
  <c r="F336" i="15"/>
  <c r="E336" i="15"/>
  <c r="D336" i="15"/>
  <c r="C336" i="15"/>
  <c r="B336" i="15"/>
  <c r="A336" i="15"/>
  <c r="F335" i="15"/>
  <c r="E335" i="15"/>
  <c r="D335" i="15"/>
  <c r="C335" i="15"/>
  <c r="B335" i="15"/>
  <c r="A335" i="15"/>
  <c r="F334" i="15"/>
  <c r="E334" i="15"/>
  <c r="D334" i="15"/>
  <c r="C334" i="15"/>
  <c r="B334" i="15"/>
  <c r="A334" i="15"/>
  <c r="F333" i="15"/>
  <c r="E333" i="15"/>
  <c r="D333" i="15"/>
  <c r="C333" i="15"/>
  <c r="B333" i="15"/>
  <c r="A333" i="15"/>
  <c r="F332" i="15"/>
  <c r="E332" i="15"/>
  <c r="D332" i="15"/>
  <c r="C332" i="15"/>
  <c r="B332" i="15"/>
  <c r="A332" i="15"/>
  <c r="F331" i="15"/>
  <c r="E331" i="15"/>
  <c r="D331" i="15"/>
  <c r="C331" i="15"/>
  <c r="B331" i="15"/>
  <c r="A331" i="15"/>
  <c r="F330" i="15"/>
  <c r="E330" i="15"/>
  <c r="D330" i="15"/>
  <c r="C330" i="15"/>
  <c r="B330" i="15"/>
  <c r="A330" i="15"/>
  <c r="F329" i="15"/>
  <c r="E329" i="15"/>
  <c r="D329" i="15"/>
  <c r="C329" i="15"/>
  <c r="B329" i="15"/>
  <c r="A329" i="15"/>
  <c r="F328" i="15"/>
  <c r="E328" i="15"/>
  <c r="D328" i="15"/>
  <c r="C328" i="15"/>
  <c r="B328" i="15"/>
  <c r="A328" i="15"/>
  <c r="F327" i="15"/>
  <c r="E327" i="15"/>
  <c r="D327" i="15"/>
  <c r="C327" i="15"/>
  <c r="B327" i="15"/>
  <c r="A327" i="15"/>
  <c r="F326" i="15"/>
  <c r="E326" i="15"/>
  <c r="D326" i="15"/>
  <c r="C326" i="15"/>
  <c r="B326" i="15"/>
  <c r="A326" i="15"/>
  <c r="F325" i="15"/>
  <c r="E325" i="15"/>
  <c r="D325" i="15"/>
  <c r="C325" i="15"/>
  <c r="B325" i="15"/>
  <c r="A325" i="15"/>
  <c r="F324" i="15"/>
  <c r="E324" i="15"/>
  <c r="D324" i="15"/>
  <c r="C324" i="15"/>
  <c r="B324" i="15"/>
  <c r="A324" i="15"/>
  <c r="F323" i="15"/>
  <c r="E323" i="15"/>
  <c r="D323" i="15"/>
  <c r="C323" i="15"/>
  <c r="B323" i="15"/>
  <c r="A323" i="15"/>
  <c r="F322" i="15"/>
  <c r="E322" i="15"/>
  <c r="D322" i="15"/>
  <c r="C322" i="15"/>
  <c r="B322" i="15"/>
  <c r="A322" i="15"/>
  <c r="F321" i="15"/>
  <c r="E321" i="15"/>
  <c r="D321" i="15"/>
  <c r="C321" i="15"/>
  <c r="B321" i="15"/>
  <c r="A321" i="15"/>
  <c r="F320" i="15"/>
  <c r="E320" i="15"/>
  <c r="D320" i="15"/>
  <c r="C320" i="15"/>
  <c r="B320" i="15"/>
  <c r="A320" i="15"/>
  <c r="F319" i="15"/>
  <c r="E319" i="15"/>
  <c r="D319" i="15"/>
  <c r="C319" i="15"/>
  <c r="B319" i="15"/>
  <c r="A319" i="15"/>
  <c r="F318" i="15"/>
  <c r="E318" i="15"/>
  <c r="D318" i="15"/>
  <c r="C318" i="15"/>
  <c r="B318" i="15"/>
  <c r="A318" i="15"/>
  <c r="F317" i="15"/>
  <c r="E317" i="15"/>
  <c r="D317" i="15"/>
  <c r="C317" i="15"/>
  <c r="B317" i="15"/>
  <c r="A317" i="15"/>
  <c r="F316" i="15"/>
  <c r="E316" i="15"/>
  <c r="D316" i="15"/>
  <c r="C316" i="15"/>
  <c r="B316" i="15"/>
  <c r="A316" i="15"/>
  <c r="F315" i="15"/>
  <c r="E315" i="15"/>
  <c r="D315" i="15"/>
  <c r="C315" i="15"/>
  <c r="B315" i="15"/>
  <c r="A315" i="15"/>
  <c r="F314" i="15"/>
  <c r="E314" i="15"/>
  <c r="D314" i="15"/>
  <c r="C314" i="15"/>
  <c r="B314" i="15"/>
  <c r="A314" i="15"/>
  <c r="F313" i="15"/>
  <c r="E313" i="15"/>
  <c r="D313" i="15"/>
  <c r="C313" i="15"/>
  <c r="B313" i="15"/>
  <c r="A313" i="15"/>
  <c r="F312" i="15"/>
  <c r="E312" i="15"/>
  <c r="D312" i="15"/>
  <c r="C312" i="15"/>
  <c r="B312" i="15"/>
  <c r="A312" i="15"/>
  <c r="F311" i="15"/>
  <c r="E311" i="15"/>
  <c r="D311" i="15"/>
  <c r="C311" i="15"/>
  <c r="B311" i="15"/>
  <c r="A311" i="15"/>
  <c r="F310" i="15"/>
  <c r="E310" i="15"/>
  <c r="D310" i="15"/>
  <c r="C310" i="15"/>
  <c r="B310" i="15"/>
  <c r="A310" i="15"/>
  <c r="F309" i="15"/>
  <c r="E309" i="15"/>
  <c r="D309" i="15"/>
  <c r="C309" i="15"/>
  <c r="B309" i="15"/>
  <c r="A309" i="15"/>
  <c r="F308" i="15"/>
  <c r="E308" i="15"/>
  <c r="D308" i="15"/>
  <c r="C308" i="15"/>
  <c r="B308" i="15"/>
  <c r="A308" i="15"/>
  <c r="F307" i="15"/>
  <c r="E307" i="15"/>
  <c r="D307" i="15"/>
  <c r="C307" i="15"/>
  <c r="B307" i="15"/>
  <c r="A307" i="15"/>
  <c r="F306" i="15"/>
  <c r="E306" i="15"/>
  <c r="D306" i="15"/>
  <c r="C306" i="15"/>
  <c r="B306" i="15"/>
  <c r="A306" i="15"/>
  <c r="F305" i="15"/>
  <c r="E305" i="15"/>
  <c r="D305" i="15"/>
  <c r="C305" i="15"/>
  <c r="B305" i="15"/>
  <c r="A305" i="15"/>
  <c r="F304" i="15"/>
  <c r="E304" i="15"/>
  <c r="D304" i="15"/>
  <c r="C304" i="15"/>
  <c r="B304" i="15"/>
  <c r="A304" i="15"/>
  <c r="F303" i="15"/>
  <c r="E303" i="15"/>
  <c r="D303" i="15"/>
  <c r="C303" i="15"/>
  <c r="B303" i="15"/>
  <c r="A303" i="15"/>
  <c r="F302" i="15"/>
  <c r="E302" i="15"/>
  <c r="D302" i="15"/>
  <c r="C302" i="15"/>
  <c r="B302" i="15"/>
  <c r="A302" i="15"/>
  <c r="F301" i="15"/>
  <c r="E301" i="15"/>
  <c r="D301" i="15"/>
  <c r="C301" i="15"/>
  <c r="B301" i="15"/>
  <c r="A301" i="15"/>
  <c r="F300" i="15"/>
  <c r="E300" i="15"/>
  <c r="D300" i="15"/>
  <c r="C300" i="15"/>
  <c r="B300" i="15"/>
  <c r="A300" i="15"/>
  <c r="F299" i="15"/>
  <c r="E299" i="15"/>
  <c r="D299" i="15"/>
  <c r="C299" i="15"/>
  <c r="B299" i="15"/>
  <c r="A299" i="15"/>
  <c r="F298" i="15"/>
  <c r="E298" i="15"/>
  <c r="D298" i="15"/>
  <c r="C298" i="15"/>
  <c r="B298" i="15"/>
  <c r="A298" i="15"/>
  <c r="F297" i="15"/>
  <c r="E297" i="15"/>
  <c r="D297" i="15"/>
  <c r="C297" i="15"/>
  <c r="B297" i="15"/>
  <c r="A297" i="15"/>
  <c r="F296" i="15"/>
  <c r="E296" i="15"/>
  <c r="D296" i="15"/>
  <c r="C296" i="15"/>
  <c r="B296" i="15"/>
  <c r="A296" i="15"/>
  <c r="F295" i="15"/>
  <c r="E295" i="15"/>
  <c r="D295" i="15"/>
  <c r="C295" i="15"/>
  <c r="B295" i="15"/>
  <c r="A295" i="15"/>
  <c r="F294" i="15"/>
  <c r="E294" i="15"/>
  <c r="D294" i="15"/>
  <c r="C294" i="15"/>
  <c r="B294" i="15"/>
  <c r="A294" i="15"/>
  <c r="F293" i="15"/>
  <c r="E293" i="15"/>
  <c r="D293" i="15"/>
  <c r="C293" i="15"/>
  <c r="B293" i="15"/>
  <c r="A293" i="15"/>
  <c r="F292" i="15"/>
  <c r="E292" i="15"/>
  <c r="D292" i="15"/>
  <c r="C292" i="15"/>
  <c r="B292" i="15"/>
  <c r="A292" i="15"/>
  <c r="F291" i="15"/>
  <c r="E291" i="15"/>
  <c r="D291" i="15"/>
  <c r="C291" i="15"/>
  <c r="B291" i="15"/>
  <c r="A291" i="15"/>
  <c r="F290" i="15"/>
  <c r="E290" i="15"/>
  <c r="D290" i="15"/>
  <c r="C290" i="15"/>
  <c r="B290" i="15"/>
  <c r="A290" i="15"/>
  <c r="F289" i="15"/>
  <c r="E289" i="15"/>
  <c r="D289" i="15"/>
  <c r="C289" i="15"/>
  <c r="B289" i="15"/>
  <c r="A289" i="15"/>
  <c r="F288" i="15"/>
  <c r="E288" i="15"/>
  <c r="D288" i="15"/>
  <c r="C288" i="15"/>
  <c r="B288" i="15"/>
  <c r="A288" i="15"/>
  <c r="F287" i="15"/>
  <c r="E287" i="15"/>
  <c r="D287" i="15"/>
  <c r="C287" i="15"/>
  <c r="B287" i="15"/>
  <c r="A287" i="15"/>
  <c r="F286" i="15"/>
  <c r="E286" i="15"/>
  <c r="D286" i="15"/>
  <c r="C286" i="15"/>
  <c r="B286" i="15"/>
  <c r="A286" i="15"/>
  <c r="F285" i="15"/>
  <c r="E285" i="15"/>
  <c r="D285" i="15"/>
  <c r="C285" i="15"/>
  <c r="B285" i="15"/>
  <c r="A285" i="15"/>
  <c r="F284" i="15"/>
  <c r="E284" i="15"/>
  <c r="D284" i="15"/>
  <c r="C284" i="15"/>
  <c r="B284" i="15"/>
  <c r="A284" i="15"/>
  <c r="F283" i="15"/>
  <c r="E283" i="15"/>
  <c r="D283" i="15"/>
  <c r="C283" i="15"/>
  <c r="B283" i="15"/>
  <c r="A283" i="15"/>
  <c r="F282" i="15"/>
  <c r="E282" i="15"/>
  <c r="D282" i="15"/>
  <c r="C282" i="15"/>
  <c r="B282" i="15"/>
  <c r="A282" i="15"/>
  <c r="F281" i="15"/>
  <c r="E281" i="15"/>
  <c r="D281" i="15"/>
  <c r="C281" i="15"/>
  <c r="B281" i="15"/>
  <c r="A281" i="15"/>
  <c r="F280" i="15"/>
  <c r="E280" i="15"/>
  <c r="D280" i="15"/>
  <c r="C280" i="15"/>
  <c r="B280" i="15"/>
  <c r="A280" i="15"/>
  <c r="F279" i="15"/>
  <c r="E279" i="15"/>
  <c r="D279" i="15"/>
  <c r="C279" i="15"/>
  <c r="B279" i="15"/>
  <c r="A279" i="15"/>
  <c r="F278" i="15"/>
  <c r="E278" i="15"/>
  <c r="D278" i="15"/>
  <c r="C278" i="15"/>
  <c r="B278" i="15"/>
  <c r="A278" i="15"/>
  <c r="F277" i="15"/>
  <c r="E277" i="15"/>
  <c r="D277" i="15"/>
  <c r="C277" i="15"/>
  <c r="B277" i="15"/>
  <c r="A277" i="15"/>
  <c r="F276" i="15"/>
  <c r="E276" i="15"/>
  <c r="D276" i="15"/>
  <c r="C276" i="15"/>
  <c r="B276" i="15"/>
  <c r="A276" i="15"/>
  <c r="F275" i="15"/>
  <c r="E275" i="15"/>
  <c r="D275" i="15"/>
  <c r="C275" i="15"/>
  <c r="B275" i="15"/>
  <c r="A275" i="15"/>
  <c r="F274" i="15"/>
  <c r="E274" i="15"/>
  <c r="D274" i="15"/>
  <c r="C274" i="15"/>
  <c r="B274" i="15"/>
  <c r="A274" i="15"/>
  <c r="F273" i="15"/>
  <c r="E273" i="15"/>
  <c r="D273" i="15"/>
  <c r="C273" i="15"/>
  <c r="B273" i="15"/>
  <c r="A273" i="15"/>
  <c r="F272" i="15"/>
  <c r="E272" i="15"/>
  <c r="D272" i="15"/>
  <c r="C272" i="15"/>
  <c r="B272" i="15"/>
  <c r="A272" i="15"/>
  <c r="F271" i="15"/>
  <c r="E271" i="15"/>
  <c r="D271" i="15"/>
  <c r="C271" i="15"/>
  <c r="B271" i="15"/>
  <c r="A271" i="15"/>
  <c r="F270" i="15"/>
  <c r="E270" i="15"/>
  <c r="D270" i="15"/>
  <c r="C270" i="15"/>
  <c r="B270" i="15"/>
  <c r="A270" i="15"/>
  <c r="F269" i="15"/>
  <c r="E269" i="15"/>
  <c r="D269" i="15"/>
  <c r="C269" i="15"/>
  <c r="B269" i="15"/>
  <c r="A269" i="15"/>
  <c r="F268" i="15"/>
  <c r="E268" i="15"/>
  <c r="D268" i="15"/>
  <c r="C268" i="15"/>
  <c r="B268" i="15"/>
  <c r="A268" i="15"/>
  <c r="F267" i="15"/>
  <c r="E267" i="15"/>
  <c r="D267" i="15"/>
  <c r="C267" i="15"/>
  <c r="B267" i="15"/>
  <c r="A267" i="15"/>
  <c r="F266" i="15"/>
  <c r="E266" i="15"/>
  <c r="D266" i="15"/>
  <c r="C266" i="15"/>
  <c r="B266" i="15"/>
  <c r="A266" i="15"/>
  <c r="F265" i="15"/>
  <c r="E265" i="15"/>
  <c r="D265" i="15"/>
  <c r="C265" i="15"/>
  <c r="B265" i="15"/>
  <c r="A265" i="15"/>
  <c r="F264" i="15"/>
  <c r="E264" i="15"/>
  <c r="D264" i="15"/>
  <c r="C264" i="15"/>
  <c r="B264" i="15"/>
  <c r="A264" i="15"/>
  <c r="F263" i="15"/>
  <c r="E263" i="15"/>
  <c r="D263" i="15"/>
  <c r="C263" i="15"/>
  <c r="B263" i="15"/>
  <c r="A263" i="15"/>
  <c r="F262" i="15"/>
  <c r="E262" i="15"/>
  <c r="D262" i="15"/>
  <c r="C262" i="15"/>
  <c r="B262" i="15"/>
  <c r="A262" i="15"/>
  <c r="F261" i="15"/>
  <c r="E261" i="15"/>
  <c r="D261" i="15"/>
  <c r="C261" i="15"/>
  <c r="B261" i="15"/>
  <c r="A261" i="15"/>
  <c r="F260" i="15"/>
  <c r="E260" i="15"/>
  <c r="D260" i="15"/>
  <c r="C260" i="15"/>
  <c r="B260" i="15"/>
  <c r="A260" i="15"/>
  <c r="F259" i="15"/>
  <c r="E259" i="15"/>
  <c r="D259" i="15"/>
  <c r="C259" i="15"/>
  <c r="B259" i="15"/>
  <c r="A259" i="15"/>
  <c r="F258" i="15"/>
  <c r="E258" i="15"/>
  <c r="D258" i="15"/>
  <c r="C258" i="15"/>
  <c r="B258" i="15"/>
  <c r="A258" i="15"/>
  <c r="F257" i="15"/>
  <c r="E257" i="15"/>
  <c r="D257" i="15"/>
  <c r="C257" i="15"/>
  <c r="B257" i="15"/>
  <c r="A257" i="15"/>
  <c r="F256" i="15"/>
  <c r="E256" i="15"/>
  <c r="D256" i="15"/>
  <c r="C256" i="15"/>
  <c r="B256" i="15"/>
  <c r="A256" i="15"/>
  <c r="F255" i="15"/>
  <c r="E255" i="15"/>
  <c r="D255" i="15"/>
  <c r="C255" i="15"/>
  <c r="B255" i="15"/>
  <c r="A255" i="15"/>
  <c r="F254" i="15"/>
  <c r="E254" i="15"/>
  <c r="D254" i="15"/>
  <c r="C254" i="15"/>
  <c r="B254" i="15"/>
  <c r="A254" i="15"/>
  <c r="F253" i="15"/>
  <c r="E253" i="15"/>
  <c r="D253" i="15"/>
  <c r="C253" i="15"/>
  <c r="B253" i="15"/>
  <c r="A253" i="15"/>
  <c r="F252" i="15"/>
  <c r="E252" i="15"/>
  <c r="D252" i="15"/>
  <c r="C252" i="15"/>
  <c r="B252" i="15"/>
  <c r="A252" i="15"/>
  <c r="F251" i="15"/>
  <c r="E251" i="15"/>
  <c r="D251" i="15"/>
  <c r="C251" i="15"/>
  <c r="B251" i="15"/>
  <c r="A251" i="15"/>
  <c r="F250" i="15"/>
  <c r="E250" i="15"/>
  <c r="D250" i="15"/>
  <c r="C250" i="15"/>
  <c r="B250" i="15"/>
  <c r="A250" i="15"/>
  <c r="F249" i="15"/>
  <c r="E249" i="15"/>
  <c r="D249" i="15"/>
  <c r="C249" i="15"/>
  <c r="B249" i="15"/>
  <c r="A249" i="15"/>
  <c r="F248" i="15"/>
  <c r="E248" i="15"/>
  <c r="D248" i="15"/>
  <c r="C248" i="15"/>
  <c r="B248" i="15"/>
  <c r="A248" i="15"/>
  <c r="F247" i="15"/>
  <c r="E247" i="15"/>
  <c r="D247" i="15"/>
  <c r="C247" i="15"/>
  <c r="B247" i="15"/>
  <c r="A247" i="15"/>
  <c r="F246" i="15"/>
  <c r="E246" i="15"/>
  <c r="D246" i="15"/>
  <c r="C246" i="15"/>
  <c r="B246" i="15"/>
  <c r="A246" i="15"/>
  <c r="F245" i="15"/>
  <c r="E245" i="15"/>
  <c r="D245" i="15"/>
  <c r="C245" i="15"/>
  <c r="B245" i="15"/>
  <c r="A245" i="15"/>
  <c r="F244" i="15"/>
  <c r="E244" i="15"/>
  <c r="D244" i="15"/>
  <c r="C244" i="15"/>
  <c r="B244" i="15"/>
  <c r="A244" i="15"/>
  <c r="F243" i="15"/>
  <c r="E243" i="15"/>
  <c r="D243" i="15"/>
  <c r="C243" i="15"/>
  <c r="B243" i="15"/>
  <c r="A243" i="15"/>
  <c r="F242" i="15"/>
  <c r="E242" i="15"/>
  <c r="D242" i="15"/>
  <c r="C242" i="15"/>
  <c r="B242" i="15"/>
  <c r="A242" i="15"/>
  <c r="F241" i="15"/>
  <c r="E241" i="15"/>
  <c r="D241" i="15"/>
  <c r="C241" i="15"/>
  <c r="B241" i="15"/>
  <c r="A241" i="15"/>
  <c r="F240" i="15"/>
  <c r="E240" i="15"/>
  <c r="D240" i="15"/>
  <c r="C240" i="15"/>
  <c r="B240" i="15"/>
  <c r="A240" i="15"/>
  <c r="F239" i="15"/>
  <c r="E239" i="15"/>
  <c r="D239" i="15"/>
  <c r="C239" i="15"/>
  <c r="B239" i="15"/>
  <c r="A239" i="15"/>
  <c r="F238" i="15"/>
  <c r="E238" i="15"/>
  <c r="D238" i="15"/>
  <c r="C238" i="15"/>
  <c r="B238" i="15"/>
  <c r="A238" i="15"/>
  <c r="F237" i="15"/>
  <c r="E237" i="15"/>
  <c r="D237" i="15"/>
  <c r="C237" i="15"/>
  <c r="B237" i="15"/>
  <c r="A237" i="15"/>
  <c r="F236" i="15"/>
  <c r="E236" i="15"/>
  <c r="D236" i="15"/>
  <c r="C236" i="15"/>
  <c r="B236" i="15"/>
  <c r="A236" i="15"/>
  <c r="F235" i="15"/>
  <c r="E235" i="15"/>
  <c r="D235" i="15"/>
  <c r="C235" i="15"/>
  <c r="B235" i="15"/>
  <c r="A235" i="15"/>
  <c r="F234" i="15"/>
  <c r="E234" i="15"/>
  <c r="D234" i="15"/>
  <c r="C234" i="15"/>
  <c r="B234" i="15"/>
  <c r="A234" i="15"/>
  <c r="F233" i="15"/>
  <c r="E233" i="15"/>
  <c r="D233" i="15"/>
  <c r="C233" i="15"/>
  <c r="B233" i="15"/>
  <c r="A233" i="15"/>
  <c r="F232" i="15"/>
  <c r="E232" i="15"/>
  <c r="D232" i="15"/>
  <c r="C232" i="15"/>
  <c r="B232" i="15"/>
  <c r="A232" i="15"/>
  <c r="F231" i="15"/>
  <c r="E231" i="15"/>
  <c r="D231" i="15"/>
  <c r="C231" i="15"/>
  <c r="B231" i="15"/>
  <c r="A231" i="15"/>
  <c r="F230" i="15"/>
  <c r="E230" i="15"/>
  <c r="D230" i="15"/>
  <c r="C230" i="15"/>
  <c r="B230" i="15"/>
  <c r="A230" i="15"/>
  <c r="F229" i="15"/>
  <c r="E229" i="15"/>
  <c r="D229" i="15"/>
  <c r="C229" i="15"/>
  <c r="B229" i="15"/>
  <c r="A229" i="15"/>
  <c r="F228" i="15"/>
  <c r="E228" i="15"/>
  <c r="D228" i="15"/>
  <c r="C228" i="15"/>
  <c r="B228" i="15"/>
  <c r="A228" i="15"/>
  <c r="F227" i="15"/>
  <c r="E227" i="15"/>
  <c r="D227" i="15"/>
  <c r="C227" i="15"/>
  <c r="B227" i="15"/>
  <c r="A227" i="15"/>
  <c r="F226" i="15"/>
  <c r="E226" i="15"/>
  <c r="D226" i="15"/>
  <c r="C226" i="15"/>
  <c r="B226" i="15"/>
  <c r="A226" i="15"/>
  <c r="F225" i="15"/>
  <c r="E225" i="15"/>
  <c r="D225" i="15"/>
  <c r="C225" i="15"/>
  <c r="B225" i="15"/>
  <c r="A225" i="15"/>
  <c r="F224" i="15"/>
  <c r="E224" i="15"/>
  <c r="D224" i="15"/>
  <c r="C224" i="15"/>
  <c r="B224" i="15"/>
  <c r="A224" i="15"/>
  <c r="F223" i="15"/>
  <c r="E223" i="15"/>
  <c r="D223" i="15"/>
  <c r="C223" i="15"/>
  <c r="B223" i="15"/>
  <c r="A223" i="15"/>
  <c r="F222" i="15"/>
  <c r="E222" i="15"/>
  <c r="D222" i="15"/>
  <c r="C222" i="15"/>
  <c r="B222" i="15"/>
  <c r="A222" i="15"/>
  <c r="F221" i="15"/>
  <c r="E221" i="15"/>
  <c r="D221" i="15"/>
  <c r="C221" i="15"/>
  <c r="B221" i="15"/>
  <c r="A221" i="15"/>
  <c r="F220" i="15"/>
  <c r="E220" i="15"/>
  <c r="D220" i="15"/>
  <c r="C220" i="15"/>
  <c r="B220" i="15"/>
  <c r="A220" i="15"/>
  <c r="F219" i="15"/>
  <c r="E219" i="15"/>
  <c r="D219" i="15"/>
  <c r="C219" i="15"/>
  <c r="B219" i="15"/>
  <c r="A219" i="15"/>
  <c r="F218" i="15"/>
  <c r="E218" i="15"/>
  <c r="D218" i="15"/>
  <c r="C218" i="15"/>
  <c r="B218" i="15"/>
  <c r="A218" i="15"/>
  <c r="F217" i="15"/>
  <c r="E217" i="15"/>
  <c r="D217" i="15"/>
  <c r="C217" i="15"/>
  <c r="B217" i="15"/>
  <c r="A217" i="15"/>
  <c r="F216" i="15"/>
  <c r="E216" i="15"/>
  <c r="D216" i="15"/>
  <c r="C216" i="15"/>
  <c r="B216" i="15"/>
  <c r="A216" i="15"/>
  <c r="F215" i="15"/>
  <c r="E215" i="15"/>
  <c r="D215" i="15"/>
  <c r="C215" i="15"/>
  <c r="B215" i="15"/>
  <c r="A215" i="15"/>
  <c r="F214" i="15"/>
  <c r="E214" i="15"/>
  <c r="D214" i="15"/>
  <c r="C214" i="15"/>
  <c r="B214" i="15"/>
  <c r="A214" i="15"/>
  <c r="F213" i="15"/>
  <c r="E213" i="15"/>
  <c r="D213" i="15"/>
  <c r="C213" i="15"/>
  <c r="B213" i="15"/>
  <c r="A213" i="15"/>
  <c r="F212" i="15"/>
  <c r="E212" i="15"/>
  <c r="D212" i="15"/>
  <c r="C212" i="15"/>
  <c r="B212" i="15"/>
  <c r="A212" i="15"/>
  <c r="F211" i="15"/>
  <c r="E211" i="15"/>
  <c r="D211" i="15"/>
  <c r="C211" i="15"/>
  <c r="B211" i="15"/>
  <c r="A211" i="15"/>
  <c r="F210" i="15"/>
  <c r="E210" i="15"/>
  <c r="D210" i="15"/>
  <c r="C210" i="15"/>
  <c r="B210" i="15"/>
  <c r="A210" i="15"/>
  <c r="F209" i="15"/>
  <c r="E209" i="15"/>
  <c r="D209" i="15"/>
  <c r="C209" i="15"/>
  <c r="B209" i="15"/>
  <c r="A209" i="15"/>
  <c r="F208" i="15"/>
  <c r="E208" i="15"/>
  <c r="D208" i="15"/>
  <c r="C208" i="15"/>
  <c r="B208" i="15"/>
  <c r="A208" i="15"/>
  <c r="F207" i="15"/>
  <c r="E207" i="15"/>
  <c r="D207" i="15"/>
  <c r="C207" i="15"/>
  <c r="B207" i="15"/>
  <c r="A207" i="15"/>
  <c r="F206" i="15"/>
  <c r="E206" i="15"/>
  <c r="D206" i="15"/>
  <c r="C206" i="15"/>
  <c r="B206" i="15"/>
  <c r="A206" i="15"/>
  <c r="F205" i="15"/>
  <c r="E205" i="15"/>
  <c r="D205" i="15"/>
  <c r="C205" i="15"/>
  <c r="B205" i="15"/>
  <c r="A205" i="15"/>
  <c r="F204" i="15"/>
  <c r="E204" i="15"/>
  <c r="D204" i="15"/>
  <c r="C204" i="15"/>
  <c r="B204" i="15"/>
  <c r="A204" i="15"/>
  <c r="F203" i="15"/>
  <c r="E203" i="15"/>
  <c r="D203" i="15"/>
  <c r="C203" i="15"/>
  <c r="B203" i="15"/>
  <c r="A203" i="15"/>
  <c r="F202" i="15"/>
  <c r="E202" i="15"/>
  <c r="D202" i="15"/>
  <c r="C202" i="15"/>
  <c r="B202" i="15"/>
  <c r="A202" i="15"/>
  <c r="F201" i="15"/>
  <c r="E201" i="15"/>
  <c r="D201" i="15"/>
  <c r="C201" i="15"/>
  <c r="B201" i="15"/>
  <c r="A201" i="15"/>
  <c r="F200" i="15"/>
  <c r="E200" i="15"/>
  <c r="D200" i="15"/>
  <c r="C200" i="15"/>
  <c r="B200" i="15"/>
  <c r="A200" i="15"/>
  <c r="F199" i="15"/>
  <c r="E199" i="15"/>
  <c r="D199" i="15"/>
  <c r="C199" i="15"/>
  <c r="B199" i="15"/>
  <c r="A199" i="15"/>
  <c r="F198" i="15"/>
  <c r="E198" i="15"/>
  <c r="D198" i="15"/>
  <c r="C198" i="15"/>
  <c r="B198" i="15"/>
  <c r="A198" i="15"/>
  <c r="F197" i="15"/>
  <c r="E197" i="15"/>
  <c r="D197" i="15"/>
  <c r="C197" i="15"/>
  <c r="B197" i="15"/>
  <c r="A197" i="15"/>
  <c r="F196" i="15"/>
  <c r="E196" i="15"/>
  <c r="D196" i="15"/>
  <c r="C196" i="15"/>
  <c r="B196" i="15"/>
  <c r="A196" i="15"/>
  <c r="F195" i="15"/>
  <c r="E195" i="15"/>
  <c r="D195" i="15"/>
  <c r="C195" i="15"/>
  <c r="B195" i="15"/>
  <c r="A195" i="15"/>
  <c r="F194" i="15"/>
  <c r="E194" i="15"/>
  <c r="D194" i="15"/>
  <c r="C194" i="15"/>
  <c r="B194" i="15"/>
  <c r="A194" i="15"/>
  <c r="F193" i="15"/>
  <c r="E193" i="15"/>
  <c r="D193" i="15"/>
  <c r="C193" i="15"/>
  <c r="B193" i="15"/>
  <c r="A193" i="15"/>
  <c r="F192" i="15"/>
  <c r="E192" i="15"/>
  <c r="D192" i="15"/>
  <c r="C192" i="15"/>
  <c r="B192" i="15"/>
  <c r="A192" i="15"/>
  <c r="F191" i="15"/>
  <c r="E191" i="15"/>
  <c r="D191" i="15"/>
  <c r="C191" i="15"/>
  <c r="B191" i="15"/>
  <c r="A191" i="15"/>
  <c r="F190" i="15"/>
  <c r="E190" i="15"/>
  <c r="D190" i="15"/>
  <c r="C190" i="15"/>
  <c r="B190" i="15"/>
  <c r="A190" i="15"/>
  <c r="F189" i="15"/>
  <c r="E189" i="15"/>
  <c r="D189" i="15"/>
  <c r="C189" i="15"/>
  <c r="B189" i="15"/>
  <c r="A189" i="15"/>
  <c r="F188" i="15"/>
  <c r="E188" i="15"/>
  <c r="D188" i="15"/>
  <c r="C188" i="15"/>
  <c r="B188" i="15"/>
  <c r="A188" i="15"/>
  <c r="F187" i="15"/>
  <c r="E187" i="15"/>
  <c r="D187" i="15"/>
  <c r="C187" i="15"/>
  <c r="B187" i="15"/>
  <c r="A187" i="15"/>
  <c r="F186" i="15"/>
  <c r="E186" i="15"/>
  <c r="D186" i="15"/>
  <c r="C186" i="15"/>
  <c r="B186" i="15"/>
  <c r="A186" i="15"/>
  <c r="F185" i="15"/>
  <c r="E185" i="15"/>
  <c r="D185" i="15"/>
  <c r="C185" i="15"/>
  <c r="B185" i="15"/>
  <c r="A185" i="15"/>
  <c r="F184" i="15"/>
  <c r="E184" i="15"/>
  <c r="D184" i="15"/>
  <c r="C184" i="15"/>
  <c r="B184" i="15"/>
  <c r="A184" i="15"/>
  <c r="F183" i="15"/>
  <c r="E183" i="15"/>
  <c r="D183" i="15"/>
  <c r="C183" i="15"/>
  <c r="B183" i="15"/>
  <c r="A183" i="15"/>
  <c r="F182" i="15"/>
  <c r="E182" i="15"/>
  <c r="D182" i="15"/>
  <c r="C182" i="15"/>
  <c r="B182" i="15"/>
  <c r="A182" i="15"/>
  <c r="F181" i="15"/>
  <c r="E181" i="15"/>
  <c r="D181" i="15"/>
  <c r="C181" i="15"/>
  <c r="B181" i="15"/>
  <c r="A181" i="15"/>
  <c r="F180" i="15"/>
  <c r="E180" i="15"/>
  <c r="D180" i="15"/>
  <c r="C180" i="15"/>
  <c r="B180" i="15"/>
  <c r="A180" i="15"/>
  <c r="F179" i="15"/>
  <c r="E179" i="15"/>
  <c r="D179" i="15"/>
  <c r="C179" i="15"/>
  <c r="B179" i="15"/>
  <c r="A179" i="15"/>
  <c r="F178" i="15"/>
  <c r="E178" i="15"/>
  <c r="D178" i="15"/>
  <c r="C178" i="15"/>
  <c r="B178" i="15"/>
  <c r="A178" i="15"/>
  <c r="F177" i="15"/>
  <c r="E177" i="15"/>
  <c r="D177" i="15"/>
  <c r="C177" i="15"/>
  <c r="B177" i="15"/>
  <c r="A177" i="15"/>
  <c r="F176" i="15"/>
  <c r="E176" i="15"/>
  <c r="D176" i="15"/>
  <c r="C176" i="15"/>
  <c r="B176" i="15"/>
  <c r="A176" i="15"/>
  <c r="F175" i="15"/>
  <c r="E175" i="15"/>
  <c r="D175" i="15"/>
  <c r="C175" i="15"/>
  <c r="B175" i="15"/>
  <c r="A175" i="15"/>
  <c r="F174" i="15"/>
  <c r="E174" i="15"/>
  <c r="D174" i="15"/>
  <c r="C174" i="15"/>
  <c r="B174" i="15"/>
  <c r="A174" i="15"/>
  <c r="F173" i="15"/>
  <c r="E173" i="15"/>
  <c r="D173" i="15"/>
  <c r="C173" i="15"/>
  <c r="B173" i="15"/>
  <c r="A173" i="15"/>
  <c r="F172" i="15"/>
  <c r="E172" i="15"/>
  <c r="D172" i="15"/>
  <c r="C172" i="15"/>
  <c r="B172" i="15"/>
  <c r="A172" i="15"/>
  <c r="F171" i="15"/>
  <c r="E171" i="15"/>
  <c r="D171" i="15"/>
  <c r="C171" i="15"/>
  <c r="B171" i="15"/>
  <c r="A171" i="15"/>
  <c r="F170" i="15"/>
  <c r="E170" i="15"/>
  <c r="D170" i="15"/>
  <c r="C170" i="15"/>
  <c r="B170" i="15"/>
  <c r="A170" i="15"/>
  <c r="F169" i="15"/>
  <c r="E169" i="15"/>
  <c r="D169" i="15"/>
  <c r="C169" i="15"/>
  <c r="B169" i="15"/>
  <c r="A169" i="15"/>
  <c r="F168" i="15"/>
  <c r="E168" i="15"/>
  <c r="D168" i="15"/>
  <c r="C168" i="15"/>
  <c r="B168" i="15"/>
  <c r="A168" i="15"/>
  <c r="F167" i="15"/>
  <c r="E167" i="15"/>
  <c r="D167" i="15"/>
  <c r="C167" i="15"/>
  <c r="B167" i="15"/>
  <c r="A167" i="15"/>
  <c r="F166" i="15"/>
  <c r="E166" i="15"/>
  <c r="D166" i="15"/>
  <c r="C166" i="15"/>
  <c r="B166" i="15"/>
  <c r="A166" i="15"/>
  <c r="F165" i="15"/>
  <c r="E165" i="15"/>
  <c r="D165" i="15"/>
  <c r="C165" i="15"/>
  <c r="B165" i="15"/>
  <c r="A165" i="15"/>
  <c r="F164" i="15"/>
  <c r="E164" i="15"/>
  <c r="D164" i="15"/>
  <c r="C164" i="15"/>
  <c r="B164" i="15"/>
  <c r="A164" i="15"/>
  <c r="F163" i="15"/>
  <c r="E163" i="15"/>
  <c r="D163" i="15"/>
  <c r="C163" i="15"/>
  <c r="B163" i="15"/>
  <c r="A163" i="15"/>
  <c r="F162" i="15"/>
  <c r="E162" i="15"/>
  <c r="D162" i="15"/>
  <c r="C162" i="15"/>
  <c r="B162" i="15"/>
  <c r="A162" i="15"/>
  <c r="F161" i="15"/>
  <c r="E161" i="15"/>
  <c r="D161" i="15"/>
  <c r="C161" i="15"/>
  <c r="B161" i="15"/>
  <c r="A161" i="15"/>
  <c r="F160" i="15"/>
  <c r="E160" i="15"/>
  <c r="D160" i="15"/>
  <c r="C160" i="15"/>
  <c r="B160" i="15"/>
  <c r="A160" i="15"/>
  <c r="F159" i="15"/>
  <c r="E159" i="15"/>
  <c r="D159" i="15"/>
  <c r="C159" i="15"/>
  <c r="B159" i="15"/>
  <c r="A159" i="15"/>
  <c r="F158" i="15"/>
  <c r="E158" i="15"/>
  <c r="D158" i="15"/>
  <c r="C158" i="15"/>
  <c r="B158" i="15"/>
  <c r="A158" i="15"/>
  <c r="F157" i="15"/>
  <c r="E157" i="15"/>
  <c r="D157" i="15"/>
  <c r="C157" i="15"/>
  <c r="B157" i="15"/>
  <c r="A157" i="15"/>
  <c r="F156" i="15"/>
  <c r="E156" i="15"/>
  <c r="D156" i="15"/>
  <c r="C156" i="15"/>
  <c r="B156" i="15"/>
  <c r="A156" i="15"/>
  <c r="F155" i="15"/>
  <c r="E155" i="15"/>
  <c r="D155" i="15"/>
  <c r="C155" i="15"/>
  <c r="B155" i="15"/>
  <c r="A155" i="15"/>
  <c r="F154" i="15"/>
  <c r="E154" i="15"/>
  <c r="D154" i="15"/>
  <c r="C154" i="15"/>
  <c r="B154" i="15"/>
  <c r="A154" i="15"/>
  <c r="F153" i="15"/>
  <c r="E153" i="15"/>
  <c r="D153" i="15"/>
  <c r="C153" i="15"/>
  <c r="B153" i="15"/>
  <c r="A153" i="15"/>
  <c r="F152" i="15"/>
  <c r="E152" i="15"/>
  <c r="D152" i="15"/>
  <c r="C152" i="15"/>
  <c r="B152" i="15"/>
  <c r="A152" i="15"/>
  <c r="F151" i="15"/>
  <c r="E151" i="15"/>
  <c r="D151" i="15"/>
  <c r="C151" i="15"/>
  <c r="B151" i="15"/>
  <c r="A151" i="15"/>
  <c r="F150" i="15"/>
  <c r="E150" i="15"/>
  <c r="D150" i="15"/>
  <c r="C150" i="15"/>
  <c r="B150" i="15"/>
  <c r="A150" i="15"/>
  <c r="F149" i="15"/>
  <c r="E149" i="15"/>
  <c r="D149" i="15"/>
  <c r="C149" i="15"/>
  <c r="B149" i="15"/>
  <c r="A149" i="15"/>
  <c r="F148" i="15"/>
  <c r="E148" i="15"/>
  <c r="D148" i="15"/>
  <c r="C148" i="15"/>
  <c r="B148" i="15"/>
  <c r="A148" i="15"/>
  <c r="F147" i="15"/>
  <c r="E147" i="15"/>
  <c r="D147" i="15"/>
  <c r="C147" i="15"/>
  <c r="B147" i="15"/>
  <c r="A147" i="15"/>
  <c r="F146" i="15"/>
  <c r="E146" i="15"/>
  <c r="D146" i="15"/>
  <c r="C146" i="15"/>
  <c r="B146" i="15"/>
  <c r="A146" i="15"/>
  <c r="F145" i="15"/>
  <c r="E145" i="15"/>
  <c r="D145" i="15"/>
  <c r="C145" i="15"/>
  <c r="B145" i="15"/>
  <c r="A145" i="15"/>
  <c r="F144" i="15"/>
  <c r="E144" i="15"/>
  <c r="D144" i="15"/>
  <c r="C144" i="15"/>
  <c r="B144" i="15"/>
  <c r="A144" i="15"/>
  <c r="F143" i="15"/>
  <c r="E143" i="15"/>
  <c r="D143" i="15"/>
  <c r="C143" i="15"/>
  <c r="B143" i="15"/>
  <c r="A143" i="15"/>
  <c r="F142" i="15"/>
  <c r="E142" i="15"/>
  <c r="D142" i="15"/>
  <c r="C142" i="15"/>
  <c r="B142" i="15"/>
  <c r="A142" i="15"/>
  <c r="F141" i="15"/>
  <c r="E141" i="15"/>
  <c r="D141" i="15"/>
  <c r="C141" i="15"/>
  <c r="B141" i="15"/>
  <c r="A141" i="15"/>
  <c r="F140" i="15"/>
  <c r="E140" i="15"/>
  <c r="D140" i="15"/>
  <c r="C140" i="15"/>
  <c r="B140" i="15"/>
  <c r="A140" i="15"/>
  <c r="F139" i="15"/>
  <c r="E139" i="15"/>
  <c r="D139" i="15"/>
  <c r="C139" i="15"/>
  <c r="B139" i="15"/>
  <c r="A139" i="15"/>
  <c r="F138" i="15"/>
  <c r="E138" i="15"/>
  <c r="D138" i="15"/>
  <c r="C138" i="15"/>
  <c r="B138" i="15"/>
  <c r="A138" i="15"/>
  <c r="F137" i="15"/>
  <c r="E137" i="15"/>
  <c r="D137" i="15"/>
  <c r="C137" i="15"/>
  <c r="B137" i="15"/>
  <c r="A137" i="15"/>
  <c r="F136" i="15"/>
  <c r="E136" i="15"/>
  <c r="D136" i="15"/>
  <c r="C136" i="15"/>
  <c r="B136" i="15"/>
  <c r="A136" i="15"/>
  <c r="F135" i="15"/>
  <c r="E135" i="15"/>
  <c r="D135" i="15"/>
  <c r="C135" i="15"/>
  <c r="B135" i="15"/>
  <c r="A135" i="15"/>
  <c r="F134" i="15"/>
  <c r="E134" i="15"/>
  <c r="D134" i="15"/>
  <c r="C134" i="15"/>
  <c r="B134" i="15"/>
  <c r="A134" i="15"/>
  <c r="F133" i="15"/>
  <c r="E133" i="15"/>
  <c r="D133" i="15"/>
  <c r="C133" i="15"/>
  <c r="B133" i="15"/>
  <c r="A133" i="15"/>
  <c r="F132" i="15"/>
  <c r="E132" i="15"/>
  <c r="D132" i="15"/>
  <c r="C132" i="15"/>
  <c r="B132" i="15"/>
  <c r="A132" i="15"/>
  <c r="F131" i="15"/>
  <c r="E131" i="15"/>
  <c r="D131" i="15"/>
  <c r="C131" i="15"/>
  <c r="B131" i="15"/>
  <c r="A131" i="15"/>
  <c r="F130" i="15"/>
  <c r="E130" i="15"/>
  <c r="D130" i="15"/>
  <c r="C130" i="15"/>
  <c r="B130" i="15"/>
  <c r="A130" i="15"/>
  <c r="F129" i="15"/>
  <c r="E129" i="15"/>
  <c r="D129" i="15"/>
  <c r="C129" i="15"/>
  <c r="B129" i="15"/>
  <c r="A129" i="15"/>
  <c r="F128" i="15"/>
  <c r="E128" i="15"/>
  <c r="D128" i="15"/>
  <c r="C128" i="15"/>
  <c r="B128" i="15"/>
  <c r="A128" i="15"/>
  <c r="F127" i="15"/>
  <c r="E127" i="15"/>
  <c r="D127" i="15"/>
  <c r="C127" i="15"/>
  <c r="B127" i="15"/>
  <c r="A127" i="15"/>
  <c r="F126" i="15"/>
  <c r="E126" i="15"/>
  <c r="D126" i="15"/>
  <c r="C126" i="15"/>
  <c r="B126" i="15"/>
  <c r="A126" i="15"/>
  <c r="F125" i="15"/>
  <c r="E125" i="15"/>
  <c r="D125" i="15"/>
  <c r="C125" i="15"/>
  <c r="B125" i="15"/>
  <c r="A125" i="15"/>
  <c r="F124" i="15"/>
  <c r="E124" i="15"/>
  <c r="D124" i="15"/>
  <c r="C124" i="15"/>
  <c r="B124" i="15"/>
  <c r="A124" i="15"/>
  <c r="F123" i="15"/>
  <c r="E123" i="15"/>
  <c r="D123" i="15"/>
  <c r="C123" i="15"/>
  <c r="B123" i="15"/>
  <c r="A123" i="15"/>
  <c r="F122" i="15"/>
  <c r="E122" i="15"/>
  <c r="D122" i="15"/>
  <c r="C122" i="15"/>
  <c r="B122" i="15"/>
  <c r="A122" i="15"/>
  <c r="F121" i="15"/>
  <c r="E121" i="15"/>
  <c r="D121" i="15"/>
  <c r="C121" i="15"/>
  <c r="B121" i="15"/>
  <c r="A121" i="15"/>
  <c r="F120" i="15"/>
  <c r="E120" i="15"/>
  <c r="D120" i="15"/>
  <c r="C120" i="15"/>
  <c r="B120" i="15"/>
  <c r="A120" i="15"/>
  <c r="F119" i="15"/>
  <c r="E119" i="15"/>
  <c r="D119" i="15"/>
  <c r="C119" i="15"/>
  <c r="B119" i="15"/>
  <c r="A119" i="15"/>
  <c r="F118" i="15"/>
  <c r="E118" i="15"/>
  <c r="D118" i="15"/>
  <c r="C118" i="15"/>
  <c r="B118" i="15"/>
  <c r="A118" i="15"/>
  <c r="F117" i="15"/>
  <c r="E117" i="15"/>
  <c r="D117" i="15"/>
  <c r="C117" i="15"/>
  <c r="B117" i="15"/>
  <c r="A117" i="15"/>
  <c r="F116" i="15"/>
  <c r="E116" i="15"/>
  <c r="D116" i="15"/>
  <c r="C116" i="15"/>
  <c r="B116" i="15"/>
  <c r="A116" i="15"/>
  <c r="F115" i="15"/>
  <c r="E115" i="15"/>
  <c r="D115" i="15"/>
  <c r="C115" i="15"/>
  <c r="B115" i="15"/>
  <c r="A115" i="15"/>
  <c r="F114" i="15"/>
  <c r="E114" i="15"/>
  <c r="D114" i="15"/>
  <c r="C114" i="15"/>
  <c r="B114" i="15"/>
  <c r="A114" i="15"/>
  <c r="F113" i="15"/>
  <c r="E113" i="15"/>
  <c r="D113" i="15"/>
  <c r="C113" i="15"/>
  <c r="B113" i="15"/>
  <c r="A113" i="15"/>
  <c r="F112" i="15"/>
  <c r="E112" i="15"/>
  <c r="D112" i="15"/>
  <c r="C112" i="15"/>
  <c r="B112" i="15"/>
  <c r="A112" i="15"/>
  <c r="F111" i="15"/>
  <c r="E111" i="15"/>
  <c r="D111" i="15"/>
  <c r="C111" i="15"/>
  <c r="B111" i="15"/>
  <c r="A111" i="15"/>
  <c r="F110" i="15"/>
  <c r="E110" i="15"/>
  <c r="D110" i="15"/>
  <c r="C110" i="15"/>
  <c r="B110" i="15"/>
  <c r="A110" i="15"/>
  <c r="F109" i="15"/>
  <c r="E109" i="15"/>
  <c r="D109" i="15"/>
  <c r="C109" i="15"/>
  <c r="B109" i="15"/>
  <c r="A109" i="15"/>
  <c r="F108" i="15"/>
  <c r="E108" i="15"/>
  <c r="D108" i="15"/>
  <c r="C108" i="15"/>
  <c r="B108" i="15"/>
  <c r="A108" i="15"/>
  <c r="F107" i="15"/>
  <c r="E107" i="15"/>
  <c r="D107" i="15"/>
  <c r="C107" i="15"/>
  <c r="B107" i="15"/>
  <c r="A107" i="15"/>
  <c r="F106" i="15"/>
  <c r="E106" i="15"/>
  <c r="D106" i="15"/>
  <c r="C106" i="15"/>
  <c r="B106" i="15"/>
  <c r="A106" i="15"/>
  <c r="F105" i="15"/>
  <c r="E105" i="15"/>
  <c r="D105" i="15"/>
  <c r="C105" i="15"/>
  <c r="B105" i="15"/>
  <c r="A105" i="15"/>
  <c r="F104" i="15"/>
  <c r="E104" i="15"/>
  <c r="D104" i="15"/>
  <c r="C104" i="15"/>
  <c r="B104" i="15"/>
  <c r="A104" i="15"/>
  <c r="F103" i="15"/>
  <c r="E103" i="15"/>
  <c r="D103" i="15"/>
  <c r="C103" i="15"/>
  <c r="B103" i="15"/>
  <c r="A103" i="15"/>
  <c r="F102" i="15"/>
  <c r="E102" i="15"/>
  <c r="D102" i="15"/>
  <c r="C102" i="15"/>
  <c r="B102" i="15"/>
  <c r="A102" i="15"/>
  <c r="F101" i="15"/>
  <c r="E101" i="15"/>
  <c r="D101" i="15"/>
  <c r="C101" i="15"/>
  <c r="B101" i="15"/>
  <c r="A101" i="15"/>
  <c r="F100" i="15"/>
  <c r="E100" i="15"/>
  <c r="D100" i="15"/>
  <c r="C100" i="15"/>
  <c r="B100" i="15"/>
  <c r="A100" i="15"/>
  <c r="F99" i="15"/>
  <c r="E99" i="15"/>
  <c r="D99" i="15"/>
  <c r="C99" i="15"/>
  <c r="B99" i="15"/>
  <c r="A99" i="15"/>
  <c r="F98" i="15"/>
  <c r="E98" i="15"/>
  <c r="D98" i="15"/>
  <c r="C98" i="15"/>
  <c r="B98" i="15"/>
  <c r="A98" i="15"/>
  <c r="F97" i="15"/>
  <c r="E97" i="15"/>
  <c r="D97" i="15"/>
  <c r="C97" i="15"/>
  <c r="B97" i="15"/>
  <c r="A97" i="15"/>
  <c r="F96" i="15"/>
  <c r="E96" i="15"/>
  <c r="D96" i="15"/>
  <c r="C96" i="15"/>
  <c r="B96" i="15"/>
  <c r="A96" i="15"/>
  <c r="F95" i="15"/>
  <c r="E95" i="15"/>
  <c r="D95" i="15"/>
  <c r="C95" i="15"/>
  <c r="B95" i="15"/>
  <c r="A95" i="15"/>
  <c r="F94" i="15"/>
  <c r="E94" i="15"/>
  <c r="D94" i="15"/>
  <c r="C94" i="15"/>
  <c r="B94" i="15"/>
  <c r="A94" i="15"/>
  <c r="F93" i="15"/>
  <c r="E93" i="15"/>
  <c r="D93" i="15"/>
  <c r="C93" i="15"/>
  <c r="B93" i="15"/>
  <c r="A93" i="15"/>
  <c r="F92" i="15"/>
  <c r="E92" i="15"/>
  <c r="D92" i="15"/>
  <c r="C92" i="15"/>
  <c r="B92" i="15"/>
  <c r="A92" i="15"/>
  <c r="F91" i="15"/>
  <c r="E91" i="15"/>
  <c r="D91" i="15"/>
  <c r="C91" i="15"/>
  <c r="B91" i="15"/>
  <c r="A91" i="15"/>
  <c r="F90" i="15"/>
  <c r="E90" i="15"/>
  <c r="D90" i="15"/>
  <c r="C90" i="15"/>
  <c r="B90" i="15"/>
  <c r="A90" i="15"/>
  <c r="F89" i="15"/>
  <c r="E89" i="15"/>
  <c r="D89" i="15"/>
  <c r="C89" i="15"/>
  <c r="B89" i="15"/>
  <c r="A89" i="15"/>
  <c r="F88" i="15"/>
  <c r="E88" i="15"/>
  <c r="D88" i="15"/>
  <c r="C88" i="15"/>
  <c r="B88" i="15"/>
  <c r="A88" i="15"/>
  <c r="F87" i="15"/>
  <c r="E87" i="15"/>
  <c r="D87" i="15"/>
  <c r="C87" i="15"/>
  <c r="B87" i="15"/>
  <c r="A87" i="15"/>
  <c r="F86" i="15"/>
  <c r="E86" i="15"/>
  <c r="D86" i="15"/>
  <c r="C86" i="15"/>
  <c r="B86" i="15"/>
  <c r="A86" i="15"/>
  <c r="F85" i="15"/>
  <c r="E85" i="15"/>
  <c r="D85" i="15"/>
  <c r="C85" i="15"/>
  <c r="B85" i="15"/>
  <c r="A85" i="15"/>
  <c r="F84" i="15"/>
  <c r="E84" i="15"/>
  <c r="D84" i="15"/>
  <c r="C84" i="15"/>
  <c r="B84" i="15"/>
  <c r="A84" i="15"/>
  <c r="F83" i="15"/>
  <c r="E83" i="15"/>
  <c r="D83" i="15"/>
  <c r="C83" i="15"/>
  <c r="B83" i="15"/>
  <c r="A83" i="15"/>
  <c r="F82" i="15"/>
  <c r="E82" i="15"/>
  <c r="D82" i="15"/>
  <c r="C82" i="15"/>
  <c r="B82" i="15"/>
  <c r="A82" i="15"/>
  <c r="F81" i="15"/>
  <c r="E81" i="15"/>
  <c r="D81" i="15"/>
  <c r="C81" i="15"/>
  <c r="B81" i="15"/>
  <c r="A81" i="15"/>
  <c r="F80" i="15"/>
  <c r="E80" i="15"/>
  <c r="D80" i="15"/>
  <c r="C80" i="15"/>
  <c r="B80" i="15"/>
  <c r="A80" i="15"/>
  <c r="F79" i="15"/>
  <c r="E79" i="15"/>
  <c r="D79" i="15"/>
  <c r="C79" i="15"/>
  <c r="B79" i="15"/>
  <c r="A79" i="15"/>
  <c r="F78" i="15"/>
  <c r="E78" i="15"/>
  <c r="D78" i="15"/>
  <c r="C78" i="15"/>
  <c r="B78" i="15"/>
  <c r="A78" i="15"/>
  <c r="F77" i="15"/>
  <c r="E77" i="15"/>
  <c r="D77" i="15"/>
  <c r="C77" i="15"/>
  <c r="B77" i="15"/>
  <c r="A77" i="15"/>
  <c r="F76" i="15"/>
  <c r="E76" i="15"/>
  <c r="D76" i="15"/>
  <c r="C76" i="15"/>
  <c r="B76" i="15"/>
  <c r="A76" i="15"/>
  <c r="F75" i="15"/>
  <c r="E75" i="15"/>
  <c r="D75" i="15"/>
  <c r="C75" i="15"/>
  <c r="B75" i="15"/>
  <c r="A75" i="15"/>
  <c r="F74" i="15"/>
  <c r="E74" i="15"/>
  <c r="D74" i="15"/>
  <c r="C74" i="15"/>
  <c r="B74" i="15"/>
  <c r="A74" i="15"/>
  <c r="F73" i="15"/>
  <c r="E73" i="15"/>
  <c r="D73" i="15"/>
  <c r="C73" i="15"/>
  <c r="B73" i="15"/>
  <c r="A73" i="15"/>
  <c r="F72" i="15"/>
  <c r="E72" i="15"/>
  <c r="D72" i="15"/>
  <c r="C72" i="15"/>
  <c r="B72" i="15"/>
  <c r="A72" i="15"/>
  <c r="F71" i="15"/>
  <c r="E71" i="15"/>
  <c r="D71" i="15"/>
  <c r="C71" i="15"/>
  <c r="B71" i="15"/>
  <c r="A71" i="15"/>
  <c r="F70" i="15"/>
  <c r="E70" i="15"/>
  <c r="D70" i="15"/>
  <c r="C70" i="15"/>
  <c r="B70" i="15"/>
  <c r="A70" i="15"/>
  <c r="F69" i="15"/>
  <c r="E69" i="15"/>
  <c r="D69" i="15"/>
  <c r="C69" i="15"/>
  <c r="B69" i="15"/>
  <c r="A69" i="15"/>
  <c r="F68" i="15"/>
  <c r="E68" i="15"/>
  <c r="D68" i="15"/>
  <c r="C68" i="15"/>
  <c r="B68" i="15"/>
  <c r="A68" i="15"/>
  <c r="F67" i="15"/>
  <c r="E67" i="15"/>
  <c r="D67" i="15"/>
  <c r="C67" i="15"/>
  <c r="B67" i="15"/>
  <c r="A67" i="15"/>
  <c r="F66" i="15"/>
  <c r="E66" i="15"/>
  <c r="D66" i="15"/>
  <c r="C66" i="15"/>
  <c r="B66" i="15"/>
  <c r="A66" i="15"/>
  <c r="F65" i="15"/>
  <c r="E65" i="15"/>
  <c r="D65" i="15"/>
  <c r="C65" i="15"/>
  <c r="B65" i="15"/>
  <c r="A65" i="15"/>
  <c r="F64" i="15"/>
  <c r="E64" i="15"/>
  <c r="D64" i="15"/>
  <c r="C64" i="15"/>
  <c r="B64" i="15"/>
  <c r="A64" i="15"/>
  <c r="F63" i="15"/>
  <c r="E63" i="15"/>
  <c r="D63" i="15"/>
  <c r="C63" i="15"/>
  <c r="B63" i="15"/>
  <c r="A63" i="15"/>
  <c r="F62" i="15"/>
  <c r="E62" i="15"/>
  <c r="D62" i="15"/>
  <c r="C62" i="15"/>
  <c r="B62" i="15"/>
  <c r="A62" i="15"/>
  <c r="F61" i="15"/>
  <c r="E61" i="15"/>
  <c r="D61" i="15"/>
  <c r="C61" i="15"/>
  <c r="B61" i="15"/>
  <c r="A61" i="15"/>
  <c r="F60" i="15"/>
  <c r="E60" i="15"/>
  <c r="D60" i="15"/>
  <c r="C60" i="15"/>
  <c r="B60" i="15"/>
  <c r="A60" i="15"/>
  <c r="F59" i="15"/>
  <c r="E59" i="15"/>
  <c r="D59" i="15"/>
  <c r="C59" i="15"/>
  <c r="B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E16" i="15"/>
  <c r="D16" i="15"/>
  <c r="C16" i="15"/>
  <c r="B16" i="15"/>
  <c r="A16" i="15"/>
  <c r="F15" i="15"/>
  <c r="E15" i="15"/>
  <c r="D15" i="15"/>
  <c r="C15" i="15"/>
  <c r="B15" i="15"/>
  <c r="A15" i="15"/>
  <c r="F14" i="15"/>
  <c r="E14" i="15"/>
  <c r="D14" i="15"/>
  <c r="C14" i="15"/>
  <c r="B14" i="15"/>
  <c r="A14" i="15"/>
  <c r="F13" i="15"/>
  <c r="E13" i="15"/>
  <c r="D13" i="15"/>
  <c r="C13" i="15"/>
  <c r="B13" i="15"/>
  <c r="A13" i="15"/>
  <c r="F12" i="15"/>
  <c r="E12" i="15"/>
  <c r="D12" i="15"/>
  <c r="C12" i="15"/>
  <c r="B12" i="15"/>
  <c r="A12" i="15"/>
  <c r="F11" i="15"/>
  <c r="E11" i="15"/>
  <c r="D11" i="15"/>
  <c r="C11" i="15"/>
  <c r="B11" i="15"/>
  <c r="A11" i="15"/>
  <c r="F10" i="15"/>
  <c r="E10" i="15"/>
  <c r="D10" i="15"/>
  <c r="C10" i="15"/>
  <c r="B10" i="15"/>
  <c r="A10" i="15"/>
  <c r="F9" i="15"/>
  <c r="E9" i="15"/>
  <c r="D9" i="15"/>
  <c r="C9" i="15"/>
  <c r="B9" i="15"/>
  <c r="A9" i="15"/>
  <c r="F8" i="15"/>
  <c r="E8" i="15"/>
  <c r="D8" i="15"/>
  <c r="C8" i="15"/>
  <c r="B8" i="15"/>
  <c r="A8" i="15"/>
  <c r="F7" i="15"/>
  <c r="E7" i="15"/>
  <c r="D7" i="15"/>
  <c r="C7" i="15"/>
  <c r="B7" i="15"/>
  <c r="A7" i="15"/>
  <c r="F6" i="15"/>
  <c r="E6" i="15"/>
  <c r="D6" i="15"/>
  <c r="C6" i="15"/>
  <c r="B6" i="15"/>
  <c r="A6" i="15"/>
  <c r="F5" i="15"/>
  <c r="E5" i="15"/>
  <c r="D5" i="15"/>
  <c r="C5" i="15"/>
  <c r="B5" i="15"/>
  <c r="A5" i="15"/>
  <c r="F4" i="15"/>
  <c r="E4" i="15"/>
  <c r="D4" i="15"/>
  <c r="C4" i="15"/>
  <c r="B4" i="15"/>
  <c r="A4" i="15"/>
  <c r="F3" i="15"/>
  <c r="E3" i="15"/>
  <c r="D3" i="15"/>
  <c r="C3" i="15"/>
  <c r="B3" i="15"/>
  <c r="A3" i="15"/>
  <c r="F2" i="15"/>
  <c r="E2" i="15"/>
  <c r="D2" i="15"/>
  <c r="C2" i="15"/>
  <c r="B2" i="15"/>
  <c r="A2" i="15"/>
  <c r="T155" i="14"/>
  <c r="AR149" i="14" l="1"/>
  <c r="AC132" i="14" l="1"/>
  <c r="AR130" i="14"/>
  <c r="AR124" i="14"/>
  <c r="AR128" i="14"/>
  <c r="AR122" i="14"/>
  <c r="AR82" i="14"/>
  <c r="AR66" i="14"/>
  <c r="AR58" i="14"/>
  <c r="AR40" i="14"/>
  <c r="L47" i="14"/>
  <c r="AR80" i="14"/>
  <c r="AR64" i="14"/>
  <c r="AR56" i="14"/>
  <c r="AR38" i="14"/>
  <c r="AC42" i="14"/>
  <c r="AC138" i="14"/>
  <c r="AR136" i="14"/>
  <c r="AR140" i="14" s="1"/>
  <c r="W115" i="14"/>
  <c r="W113" i="14"/>
  <c r="F107" i="14"/>
  <c r="C110" i="14"/>
  <c r="AR103" i="14"/>
  <c r="Z105" i="14"/>
  <c r="Y98" i="14"/>
  <c r="AR94" i="14"/>
  <c r="T23" i="14"/>
  <c r="AA134" i="14"/>
  <c r="AG52" i="14"/>
  <c r="AG76" i="14"/>
  <c r="L71" i="14"/>
  <c r="AC49" i="14"/>
  <c r="AC73" i="14"/>
  <c r="Y101" i="14"/>
  <c r="O141" i="14"/>
  <c r="L145" i="14"/>
  <c r="AR143" i="14"/>
  <c r="AK157" i="14"/>
  <c r="C169" i="14" l="1"/>
  <c r="C170" i="14"/>
  <c r="B11" i="16" l="1"/>
  <c r="B10" i="16"/>
  <c r="B9" i="16"/>
  <c r="B8" i="16"/>
  <c r="C126" i="14" l="1"/>
  <c r="C120" i="14"/>
  <c r="C171" i="14" l="1"/>
  <c r="Z103" i="14"/>
  <c r="P32" i="14"/>
  <c r="T30" i="14"/>
  <c r="P30" i="14"/>
  <c r="P28" i="14"/>
  <c r="P25" i="14"/>
  <c r="C168" i="14"/>
  <c r="H96" i="14"/>
  <c r="H94" i="14"/>
  <c r="K86" i="14"/>
  <c r="C11" i="14"/>
  <c r="D11" i="14" l="1"/>
  <c r="I11" i="14" s="1"/>
  <c r="AR134" i="14"/>
  <c r="C167" i="14" s="1"/>
</calcChain>
</file>

<file path=xl/sharedStrings.xml><?xml version="1.0" encoding="utf-8"?>
<sst xmlns="http://schemas.openxmlformats.org/spreadsheetml/2006/main" count="73218" uniqueCount="17411">
  <si>
    <t>EIGENBILZEN</t>
  </si>
  <si>
    <t>MUNSTERBILZEN</t>
  </si>
  <si>
    <t>RIEMST</t>
  </si>
  <si>
    <t>LANAKEN</t>
  </si>
  <si>
    <t>NEERHAREN</t>
  </si>
  <si>
    <t>GELLIK</t>
  </si>
  <si>
    <t>VELDWEZELT</t>
  </si>
  <si>
    <t>VREREN</t>
  </si>
  <si>
    <t>VOEREN</t>
  </si>
  <si>
    <t>'S GRAVENVOEREN</t>
  </si>
  <si>
    <t>DURAS</t>
  </si>
  <si>
    <t>BINDERVELD</t>
  </si>
  <si>
    <t>ZEPPEREN</t>
  </si>
  <si>
    <t>BRUSTEM</t>
  </si>
  <si>
    <t>NIEUWERKERKEN</t>
  </si>
  <si>
    <t>ALKEN</t>
  </si>
  <si>
    <t>SINT-LAMBRECHTS-HERK</t>
  </si>
  <si>
    <t>BORGLOON</t>
  </si>
  <si>
    <t>BOMMERSHOVEN</t>
  </si>
  <si>
    <t>HOEPERTINGEN</t>
  </si>
  <si>
    <t>JEUK</t>
  </si>
  <si>
    <t>DONK</t>
  </si>
  <si>
    <t>SCHULEN</t>
  </si>
  <si>
    <t>STEVOORT</t>
  </si>
  <si>
    <t>BERINGEN</t>
  </si>
  <si>
    <t>BEVERLO</t>
  </si>
  <si>
    <t>HEPPEN</t>
  </si>
  <si>
    <t>LAAKDAL</t>
  </si>
  <si>
    <t>EINDHOUT</t>
  </si>
  <si>
    <t>DUDZELE</t>
  </si>
  <si>
    <t>LOPPEM</t>
  </si>
  <si>
    <t>SINT-JORIS</t>
  </si>
  <si>
    <t>WAARDAMME</t>
  </si>
  <si>
    <t>WINGENE</t>
  </si>
  <si>
    <t>ZWEVEZELE</t>
  </si>
  <si>
    <t>RUISELEDE</t>
  </si>
  <si>
    <t>KORTEMARK</t>
  </si>
  <si>
    <t>HANDZAME</t>
  </si>
  <si>
    <t>HOUTHULST</t>
  </si>
  <si>
    <t>MERKEM</t>
  </si>
  <si>
    <t>ESEN</t>
  </si>
  <si>
    <t>VLADSLO</t>
  </si>
  <si>
    <t>PERVIJZE</t>
  </si>
  <si>
    <t>WOUMEN</t>
  </si>
  <si>
    <t>ALVERINGEM</t>
  </si>
  <si>
    <t>SINT-MICHIELS</t>
  </si>
  <si>
    <t>VARSENARE</t>
  </si>
  <si>
    <t>ZERKEGEM</t>
  </si>
  <si>
    <t>STALHILLE</t>
  </si>
  <si>
    <t>SNAASKERKE</t>
  </si>
  <si>
    <t>EERNEGEM</t>
  </si>
  <si>
    <t>AARTRIJKE</t>
  </si>
  <si>
    <t>ICHTEGEM</t>
  </si>
  <si>
    <t>KNOKKE</t>
  </si>
  <si>
    <t>OEDELEM</t>
  </si>
  <si>
    <t>DAMME</t>
  </si>
  <si>
    <t>LAPSCHEURE</t>
  </si>
  <si>
    <t>LISSEWEGE</t>
  </si>
  <si>
    <t>ZEEBRUGGE</t>
  </si>
  <si>
    <t>HEIST-AAN-ZEE</t>
  </si>
  <si>
    <t>BREDENE</t>
  </si>
  <si>
    <t>WENDUINE</t>
  </si>
  <si>
    <t>ZUIENKERKE</t>
  </si>
  <si>
    <t>MIDDELKERKE</t>
  </si>
  <si>
    <t>LEFFINGE</t>
  </si>
  <si>
    <t>LOMBARDSIJDE</t>
  </si>
  <si>
    <t>WESTENDE</t>
  </si>
  <si>
    <t>OOSTDUINKERKE</t>
  </si>
  <si>
    <t>ADINKERKE</t>
  </si>
  <si>
    <t>VINKEM</t>
  </si>
  <si>
    <t>HOUTEM</t>
  </si>
  <si>
    <t>AALBEKE</t>
  </si>
  <si>
    <t>056-35.18.08</t>
  </si>
  <si>
    <t>056-71.36.53</t>
  </si>
  <si>
    <t>056-71.92.22</t>
  </si>
  <si>
    <t>051-30.26.23</t>
  </si>
  <si>
    <t>056-60.10.17</t>
  </si>
  <si>
    <t>051-20.70.55</t>
  </si>
  <si>
    <t>051-27.27.72</t>
  </si>
  <si>
    <t>051-20.41.93</t>
  </si>
  <si>
    <t>051-40.27.63</t>
  </si>
  <si>
    <t>057-20.13.67</t>
  </si>
  <si>
    <t>057-44.50.50</t>
  </si>
  <si>
    <t>057-20.33.18</t>
  </si>
  <si>
    <t>057-33.41.32</t>
  </si>
  <si>
    <t>09-240.00.51</t>
  </si>
  <si>
    <t>09-251.13.32</t>
  </si>
  <si>
    <t>09-345.59.56</t>
  </si>
  <si>
    <t>09-344.63.74</t>
  </si>
  <si>
    <t>09-345.90.20</t>
  </si>
  <si>
    <t>03-779.74.38</t>
  </si>
  <si>
    <t>09-348.11.03</t>
  </si>
  <si>
    <t>09-348.28.07</t>
  </si>
  <si>
    <t>09-355.63.40</t>
  </si>
  <si>
    <t>09-218.86.76</t>
  </si>
  <si>
    <t>052-21.34.23</t>
  </si>
  <si>
    <t>052-49.99.75</t>
  </si>
  <si>
    <t>09-365.60.30</t>
  </si>
  <si>
    <t>09-230.87.11</t>
  </si>
  <si>
    <t>09-210.51.50</t>
  </si>
  <si>
    <t>09-231.64.57</t>
  </si>
  <si>
    <t>09-362.49.63</t>
  </si>
  <si>
    <t>09-367.56.88</t>
  </si>
  <si>
    <t>052-42.35.04</t>
  </si>
  <si>
    <t>053-81.05.65</t>
  </si>
  <si>
    <t>053-60.82.55</t>
  </si>
  <si>
    <t>052-21.40.40</t>
  </si>
  <si>
    <t>052-33.28.18</t>
  </si>
  <si>
    <t>052-41.19.48</t>
  </si>
  <si>
    <t>053-77.39.78</t>
  </si>
  <si>
    <t>054-33.32.32</t>
  </si>
  <si>
    <t>054-33.42.99</t>
  </si>
  <si>
    <t>LEDEBERG</t>
  </si>
  <si>
    <t>MELLE</t>
  </si>
  <si>
    <t>BOTTELARE</t>
  </si>
  <si>
    <t>MELSEN</t>
  </si>
  <si>
    <t>SCHELDEWINDEKE</t>
  </si>
  <si>
    <t>MOORTSELE</t>
  </si>
  <si>
    <t>SMETLEDE</t>
  </si>
  <si>
    <t>VLIERZELE</t>
  </si>
  <si>
    <t>LAARNE</t>
  </si>
  <si>
    <t>OVERMERE</t>
  </si>
  <si>
    <t>WICHELEN</t>
  </si>
  <si>
    <t>GIJZEGEM</t>
  </si>
  <si>
    <t>Stedelijke Basisschool</t>
  </si>
  <si>
    <t>SCHOONAARDE</t>
  </si>
  <si>
    <t>APPELS</t>
  </si>
  <si>
    <t>BAASRODE</t>
  </si>
  <si>
    <t>OPDORP</t>
  </si>
  <si>
    <t>WIEZE</t>
  </si>
  <si>
    <t>HERDERSEM</t>
  </si>
  <si>
    <t>ASPELARE</t>
  </si>
  <si>
    <t>ERPE</t>
  </si>
  <si>
    <t>MERE</t>
  </si>
  <si>
    <t>KERKSKEN</t>
  </si>
  <si>
    <t>AAIGEM</t>
  </si>
  <si>
    <t>WELLE</t>
  </si>
  <si>
    <t>DEFTINGE</t>
  </si>
  <si>
    <t>BALEGEM</t>
  </si>
  <si>
    <t>BURST</t>
  </si>
  <si>
    <t>STEENHUIZE-WIJNHUIZE</t>
  </si>
  <si>
    <t>HEMELVEERDEGEM</t>
  </si>
  <si>
    <t>SINT-MARIA-LIERDE</t>
  </si>
  <si>
    <t>OPHASSELT</t>
  </si>
  <si>
    <t>SCHENDELBEKE</t>
  </si>
  <si>
    <t>GROTENBERGE</t>
  </si>
  <si>
    <t>VELZEKE-RUDDERSHOVE</t>
  </si>
  <si>
    <t>MUNKZWALM</t>
  </si>
  <si>
    <t>HUNDELGEM</t>
  </si>
  <si>
    <t>SINT-MARIA-LATEM</t>
  </si>
  <si>
    <t>MICHELBEKE</t>
  </si>
  <si>
    <t>PARIKE</t>
  </si>
  <si>
    <t>SINT-MARIA-HOREBEKE</t>
  </si>
  <si>
    <t>NUKERKE</t>
  </si>
  <si>
    <t>KLUISBERGEN</t>
  </si>
  <si>
    <t>RUIEN</t>
  </si>
  <si>
    <t>LEUPEGEM</t>
  </si>
  <si>
    <t>EINE</t>
  </si>
  <si>
    <t>NEDERENAME</t>
  </si>
  <si>
    <t>ENAME</t>
  </si>
  <si>
    <t>MATER</t>
  </si>
  <si>
    <t>BEVERE</t>
  </si>
  <si>
    <t>ZWIJNAARDE</t>
  </si>
  <si>
    <t>ZEVERGEM</t>
  </si>
  <si>
    <t>EKE</t>
  </si>
  <si>
    <t>GAVERE</t>
  </si>
  <si>
    <t>ASPER</t>
  </si>
  <si>
    <t>DIKKELVENNE</t>
  </si>
  <si>
    <t>HUISE</t>
  </si>
  <si>
    <t>WANNEGEM-LEDE</t>
  </si>
  <si>
    <t>ZULTE</t>
  </si>
  <si>
    <t>WORTEGEM-PETEGEM</t>
  </si>
  <si>
    <t>PETEGEM-AAN-DE-LEIE</t>
  </si>
  <si>
    <t>SINT-DENIJS-WESTREM</t>
  </si>
  <si>
    <t>SINT-MARTENS-LATEM</t>
  </si>
  <si>
    <t>MERENDREE</t>
  </si>
  <si>
    <t>HANSBEKE</t>
  </si>
  <si>
    <t>LOTENHULLE</t>
  </si>
  <si>
    <t>OLSENE</t>
  </si>
  <si>
    <t>VINDERHOUTE</t>
  </si>
  <si>
    <t>OOSTWINKEL</t>
  </si>
  <si>
    <t>SLEIDINGE</t>
  </si>
  <si>
    <t>BASSEVELDE</t>
  </si>
  <si>
    <t>OOSTEEKLO</t>
  </si>
  <si>
    <t>LEMBEKE</t>
  </si>
  <si>
    <t>SINT-LAUREINS</t>
  </si>
  <si>
    <t>SINT-JAN-IN-EREMO</t>
  </si>
  <si>
    <t>WATERVLIET</t>
  </si>
  <si>
    <t>ADEGEM</t>
  </si>
  <si>
    <t>BUIZINGEN</t>
  </si>
  <si>
    <t>NIEUWRODE</t>
  </si>
  <si>
    <t>ASTENE</t>
  </si>
  <si>
    <t>OORDEGEM</t>
  </si>
  <si>
    <t>WEERDE</t>
  </si>
  <si>
    <t>ESSENE</t>
  </si>
  <si>
    <t>WIJGMAAL</t>
  </si>
  <si>
    <t>OKEGEM</t>
  </si>
  <si>
    <t>PELLENBERG</t>
  </si>
  <si>
    <t>PULDERBOS</t>
  </si>
  <si>
    <t>WORTEL</t>
  </si>
  <si>
    <t>BRUSSEGEM</t>
  </si>
  <si>
    <t>BELLEM</t>
  </si>
  <si>
    <t>WESTVLETEREN</t>
  </si>
  <si>
    <t>Provinciale Kleuterschool</t>
  </si>
  <si>
    <t>SINT-MARTENS-VOEREN</t>
  </si>
  <si>
    <t>RAMSDONK</t>
  </si>
  <si>
    <t>02-538.06.28</t>
  </si>
  <si>
    <t>02-523.30.38</t>
  </si>
  <si>
    <t>02-527.15.84</t>
  </si>
  <si>
    <t>02-521.01.11</t>
  </si>
  <si>
    <t>02-522.69.78</t>
  </si>
  <si>
    <t>02-521.72.18</t>
  </si>
  <si>
    <t>02-524.23.21</t>
  </si>
  <si>
    <t>02-522.66.59</t>
  </si>
  <si>
    <t>02-521.90.44</t>
  </si>
  <si>
    <t>02-524.18.90</t>
  </si>
  <si>
    <t>02-523.40.19</t>
  </si>
  <si>
    <t>02-465.86.71</t>
  </si>
  <si>
    <t>02-410.83.64</t>
  </si>
  <si>
    <t>02-522.08.86</t>
  </si>
  <si>
    <t>02-410.37.85</t>
  </si>
  <si>
    <t>02-410.08.00</t>
  </si>
  <si>
    <t>02-523.47.95</t>
  </si>
  <si>
    <t>02-465.30.97</t>
  </si>
  <si>
    <t>02-411.86.40</t>
  </si>
  <si>
    <t>02-414.08.66</t>
  </si>
  <si>
    <t>02-427.12.69</t>
  </si>
  <si>
    <t>02-426.12.45</t>
  </si>
  <si>
    <t>02-479.58.92</t>
  </si>
  <si>
    <t>02-423.42.65</t>
  </si>
  <si>
    <t>02-428.68.02</t>
  </si>
  <si>
    <t>02-266.82.50</t>
  </si>
  <si>
    <t>02-215.90.20</t>
  </si>
  <si>
    <t>02-242.92.83</t>
  </si>
  <si>
    <t>02-705.25.65</t>
  </si>
  <si>
    <t>02-216.21.27</t>
  </si>
  <si>
    <t>02-773.18.53</t>
  </si>
  <si>
    <t>02-761.03.90</t>
  </si>
  <si>
    <t>02-779.09.94</t>
  </si>
  <si>
    <t>02-673.06.34</t>
  </si>
  <si>
    <t>Schoolgegevens</t>
  </si>
  <si>
    <t>naam</t>
  </si>
  <si>
    <t>instellingsnummer</t>
  </si>
  <si>
    <t>Waarvoor dient dit formulier?</t>
  </si>
  <si>
    <t>postnummer en gemeente</t>
  </si>
  <si>
    <t>Vul de gegevens van de school in.</t>
  </si>
  <si>
    <t>Waar vindt u meer informatie over dit formulier?</t>
  </si>
  <si>
    <t>straat en nummer</t>
  </si>
  <si>
    <t>naam_gemeente</t>
  </si>
  <si>
    <t>LAKEN</t>
  </si>
  <si>
    <t>SCHAARBEEK</t>
  </si>
  <si>
    <t>ETTERBEEK</t>
  </si>
  <si>
    <t>ELSENE</t>
  </si>
  <si>
    <t>SINT-GILLIS</t>
  </si>
  <si>
    <t>GANSHOREN</t>
  </si>
  <si>
    <t>KOEKELBERG</t>
  </si>
  <si>
    <t>SINT-AGATHA-BERCHEM</t>
  </si>
  <si>
    <t>NEDER-OVER-HEEMBEEK</t>
  </si>
  <si>
    <t>EVERE</t>
  </si>
  <si>
    <t>SINT-PIETERS-WOLUWE</t>
  </si>
  <si>
    <t>OUDERGEM</t>
  </si>
  <si>
    <t>WATERMAAL-BOSVOORDE</t>
  </si>
  <si>
    <t>UKKEL</t>
  </si>
  <si>
    <t>SINT-LAMBRECHTS-WOLUWE</t>
  </si>
  <si>
    <t>HALLE</t>
  </si>
  <si>
    <t>HERNE</t>
  </si>
  <si>
    <t>SINT-PIETERS-LEEUW</t>
  </si>
  <si>
    <t>LENNIK</t>
  </si>
  <si>
    <t>ASSE</t>
  </si>
  <si>
    <t>DILBEEK</t>
  </si>
  <si>
    <t>TERNAT</t>
  </si>
  <si>
    <t>LIEDEKERKE</t>
  </si>
  <si>
    <t>VILVOORDE</t>
  </si>
  <si>
    <t>MACHELEN</t>
  </si>
  <si>
    <t>GRIMBERGEN</t>
  </si>
  <si>
    <t>WOLVERTEM</t>
  </si>
  <si>
    <t>OPWIJK</t>
  </si>
  <si>
    <t>OVERIJSE</t>
  </si>
  <si>
    <t>ZAVENTEM</t>
  </si>
  <si>
    <t>TERVUREN</t>
  </si>
  <si>
    <t>HOEILAART</t>
  </si>
  <si>
    <t>MERKSEM</t>
  </si>
  <si>
    <t>EKEREN</t>
  </si>
  <si>
    <t>KAPELLEN</t>
  </si>
  <si>
    <t>STABROEK</t>
  </si>
  <si>
    <t>WIJNEGEM</t>
  </si>
  <si>
    <t>SCHOTEN</t>
  </si>
  <si>
    <t>SINT-JOB-IN-'T-GOOR</t>
  </si>
  <si>
    <t>BRASSCHAAT</t>
  </si>
  <si>
    <t>OOSTMALLE</t>
  </si>
  <si>
    <t>ZOERSEL</t>
  </si>
  <si>
    <t>WUUSTWEZEL</t>
  </si>
  <si>
    <t>KALMTHOUT</t>
  </si>
  <si>
    <t>ESSEN</t>
  </si>
  <si>
    <t>BORGERHOUT</t>
  </si>
  <si>
    <t>WOMMELGEM</t>
  </si>
  <si>
    <t>SCHILDE</t>
  </si>
  <si>
    <t>ZANDHOVEN</t>
  </si>
  <si>
    <t>NIJLEN</t>
  </si>
  <si>
    <t>HERENTHOUT</t>
  </si>
  <si>
    <t>GROBBENDONK</t>
  </si>
  <si>
    <t>TURNHOUT</t>
  </si>
  <si>
    <t>BEERSE</t>
  </si>
  <si>
    <t>ARENDONK</t>
  </si>
  <si>
    <t>RAVELS</t>
  </si>
  <si>
    <t>MOL</t>
  </si>
  <si>
    <t>HERENTALS</t>
  </si>
  <si>
    <t>LILLE</t>
  </si>
  <si>
    <t>OLEN</t>
  </si>
  <si>
    <t>GEEL</t>
  </si>
  <si>
    <t>DESSEL</t>
  </si>
  <si>
    <t>BALEN</t>
  </si>
  <si>
    <t>LIER</t>
  </si>
  <si>
    <t>KESSEL</t>
  </si>
  <si>
    <t>MORTSEL</t>
  </si>
  <si>
    <t>EDEGEM</t>
  </si>
  <si>
    <t>HOVE</t>
  </si>
  <si>
    <t>KONTICH</t>
  </si>
  <si>
    <t>DUFFEL</t>
  </si>
  <si>
    <t>BERLAAR</t>
  </si>
  <si>
    <t>WILRIJK</t>
  </si>
  <si>
    <t>RUPELMONDE</t>
  </si>
  <si>
    <t>AARTSELAAR</t>
  </si>
  <si>
    <t>BOOM</t>
  </si>
  <si>
    <t>BORNEM</t>
  </si>
  <si>
    <t>TEMSE</t>
  </si>
  <si>
    <t>SINT-NIKLAAS</t>
  </si>
  <si>
    <t>ZWIJNDRECHT</t>
  </si>
  <si>
    <t>BEVEREN-WAAS</t>
  </si>
  <si>
    <t>KRUIBEKE</t>
  </si>
  <si>
    <t>SINT-GILLIS-WAAS</t>
  </si>
  <si>
    <t>KIELDRECHT</t>
  </si>
  <si>
    <t>MECHELEN</t>
  </si>
  <si>
    <t>BONHEIDEN</t>
  </si>
  <si>
    <t>KEERBERGEN</t>
  </si>
  <si>
    <t>PUTTE</t>
  </si>
  <si>
    <t>BEERZEL</t>
  </si>
  <si>
    <t>HOFSTADE</t>
  </si>
  <si>
    <t>WILSELE</t>
  </si>
  <si>
    <t>HERENT</t>
  </si>
  <si>
    <t>HEVERLEE</t>
  </si>
  <si>
    <t>KORTENBERG</t>
  </si>
  <si>
    <t>KAMPENHOUT</t>
  </si>
  <si>
    <t>HEIST-OP-DEN-BERG</t>
  </si>
  <si>
    <t>TREMELO</t>
  </si>
  <si>
    <t>HERSELT</t>
  </si>
  <si>
    <t>WESTERLO</t>
  </si>
  <si>
    <t>KESSEL-LO</t>
  </si>
  <si>
    <t>SINT-JORIS-WINGE</t>
  </si>
  <si>
    <t>AARSCHOT</t>
  </si>
  <si>
    <t>RILLAAR</t>
  </si>
  <si>
    <t>DIEST</t>
  </si>
  <si>
    <t>TIENEN</t>
  </si>
  <si>
    <t>BOUTERSEM</t>
  </si>
  <si>
    <t>LANDEN</t>
  </si>
  <si>
    <t>GINGELOM</t>
  </si>
  <si>
    <t>HASSELT</t>
  </si>
  <si>
    <t>ZONHOVEN</t>
  </si>
  <si>
    <t>HOUTHALEN-HELCHTEREN</t>
  </si>
  <si>
    <t>ZOLDER</t>
  </si>
  <si>
    <t>HEUSDEN</t>
  </si>
  <si>
    <t>KOERSEL</t>
  </si>
  <si>
    <t>HECHTEL</t>
  </si>
  <si>
    <t>PEER</t>
  </si>
  <si>
    <t>HAMONT-ACHEL</t>
  </si>
  <si>
    <t>BOCHOLT</t>
  </si>
  <si>
    <t>GENK</t>
  </si>
  <si>
    <t>MAASMECHELEN</t>
  </si>
  <si>
    <t>EISDEN</t>
  </si>
  <si>
    <t>DILSEN-STOKKEM</t>
  </si>
  <si>
    <t>AS</t>
  </si>
  <si>
    <t>MAASEIK</t>
  </si>
  <si>
    <t>BREE</t>
  </si>
  <si>
    <t>TONGEREN</t>
  </si>
  <si>
    <t>BILZEN</t>
  </si>
  <si>
    <t>SINT-TRUIDEN</t>
  </si>
  <si>
    <t>WELLEN</t>
  </si>
  <si>
    <t>HEERS</t>
  </si>
  <si>
    <t>LOMMEL</t>
  </si>
  <si>
    <t>HERK-DE-STAD</t>
  </si>
  <si>
    <t>LUMMEN</t>
  </si>
  <si>
    <t>PAAL</t>
  </si>
  <si>
    <t>HAM</t>
  </si>
  <si>
    <t>LEOPOLDSBURG</t>
  </si>
  <si>
    <t>TESSENDERLO</t>
  </si>
  <si>
    <t>VEERLE</t>
  </si>
  <si>
    <t>MEERHOUT</t>
  </si>
  <si>
    <t>KOMEN-WAASTEN</t>
  </si>
  <si>
    <t>BRUGGE</t>
  </si>
  <si>
    <t>OOSTKAMP</t>
  </si>
  <si>
    <t>BEERNEM</t>
  </si>
  <si>
    <t>RUDDERVOORDE</t>
  </si>
  <si>
    <t>LICHTERVELDE</t>
  </si>
  <si>
    <t>TORHOUT</t>
  </si>
  <si>
    <t>STADEN</t>
  </si>
  <si>
    <t>DIKSMUIDE</t>
  </si>
  <si>
    <t>SINT-ANDRIES</t>
  </si>
  <si>
    <t>ZEDELGEM</t>
  </si>
  <si>
    <t>JABBEKE</t>
  </si>
  <si>
    <t>OUDENBURG</t>
  </si>
  <si>
    <t>GISTEL</t>
  </si>
  <si>
    <t>KOEKELARE</t>
  </si>
  <si>
    <t>KNOKKE-HEIST</t>
  </si>
  <si>
    <t>SINT-KRUIS</t>
  </si>
  <si>
    <t>ASSEBROEK</t>
  </si>
  <si>
    <t>BLANKENBERGE</t>
  </si>
  <si>
    <t>OOSTENDE</t>
  </si>
  <si>
    <t>DE HAAN</t>
  </si>
  <si>
    <t>NIEUWPOORT</t>
  </si>
  <si>
    <t>KOKSIJDE</t>
  </si>
  <si>
    <t>DE PANNE</t>
  </si>
  <si>
    <t>VEURNE</t>
  </si>
  <si>
    <t>KORTRIJK</t>
  </si>
  <si>
    <t>MARKE</t>
  </si>
  <si>
    <t>LAUWE</t>
  </si>
  <si>
    <t>BELLEGEM</t>
  </si>
  <si>
    <t>ZWEVEGEM</t>
  </si>
  <si>
    <t>DEERLIJK</t>
  </si>
  <si>
    <t>AVELGEM</t>
  </si>
  <si>
    <t>WEVELGEM</t>
  </si>
  <si>
    <t>WERVIK</t>
  </si>
  <si>
    <t>LANGEMARK</t>
  </si>
  <si>
    <t>LEDEGEM</t>
  </si>
  <si>
    <t>IZEGEM</t>
  </si>
  <si>
    <t>HEULE</t>
  </si>
  <si>
    <t>KUURNE</t>
  </si>
  <si>
    <t>HARELBEKE</t>
  </si>
  <si>
    <t>INGELMUNSTER</t>
  </si>
  <si>
    <t>WAREGEM</t>
  </si>
  <si>
    <t>ROESELARE</t>
  </si>
  <si>
    <t>RUMBEKE</t>
  </si>
  <si>
    <t>TIELT</t>
  </si>
  <si>
    <t>IEPER</t>
  </si>
  <si>
    <t>WIJTSCHATE</t>
  </si>
  <si>
    <t>VLAMERTINGE</t>
  </si>
  <si>
    <t>POPERINGE</t>
  </si>
  <si>
    <t>GENT</t>
  </si>
  <si>
    <t>OOSTAKKER</t>
  </si>
  <si>
    <t>EVERGEM</t>
  </si>
  <si>
    <t>ZELZATE</t>
  </si>
  <si>
    <t>ERTVELDE</t>
  </si>
  <si>
    <t>WACHTEBEKE</t>
  </si>
  <si>
    <t>STEKENE</t>
  </si>
  <si>
    <t>LOKEREN</t>
  </si>
  <si>
    <t>ZEVENEKEN</t>
  </si>
  <si>
    <t>SINT-AMANDSBERG</t>
  </si>
  <si>
    <t>GREMBERGEN</t>
  </si>
  <si>
    <t>HAMME</t>
  </si>
  <si>
    <t>WAASMUNSTER</t>
  </si>
  <si>
    <t>WETTEREN</t>
  </si>
  <si>
    <t>DESTELBERGEN</t>
  </si>
  <si>
    <t>GENTBRUGGE</t>
  </si>
  <si>
    <t>MERELBEKE</t>
  </si>
  <si>
    <t>OOSTERZELE</t>
  </si>
  <si>
    <t>KALKEN</t>
  </si>
  <si>
    <t>BERLARE</t>
  </si>
  <si>
    <t>AALST</t>
  </si>
  <si>
    <t>LEDE</t>
  </si>
  <si>
    <t>DENDERMONDE</t>
  </si>
  <si>
    <t>SINT-GILLIS-DENDERMONDE</t>
  </si>
  <si>
    <t>BUGGENHOUT</t>
  </si>
  <si>
    <t>LEBBEKE</t>
  </si>
  <si>
    <t>MOORSEL</t>
  </si>
  <si>
    <t>NINOVE</t>
  </si>
  <si>
    <t>MEERBEKE</t>
  </si>
  <si>
    <t>EREMBODEGEM</t>
  </si>
  <si>
    <t>HAALTERT</t>
  </si>
  <si>
    <t>DENDERLEEUW</t>
  </si>
  <si>
    <t>DENDERHOUTEM</t>
  </si>
  <si>
    <t>GERAARDSBERGEN</t>
  </si>
  <si>
    <t>SINT-LIEVENS-HOUTEM</t>
  </si>
  <si>
    <t>HERZELE</t>
  </si>
  <si>
    <t>ZANDBERGEN</t>
  </si>
  <si>
    <t>RONSE</t>
  </si>
  <si>
    <t>ZOTTEGEM</t>
  </si>
  <si>
    <t>ZWALM</t>
  </si>
  <si>
    <t>BRAKEL</t>
  </si>
  <si>
    <t>SCHORISSE</t>
  </si>
  <si>
    <t>OUDENAARDE</t>
  </si>
  <si>
    <t>DE PINTE</t>
  </si>
  <si>
    <t>NAZARETH</t>
  </si>
  <si>
    <t>DEINZE</t>
  </si>
  <si>
    <t>DRONGEN</t>
  </si>
  <si>
    <t>AALTER</t>
  </si>
  <si>
    <t>EEKLO</t>
  </si>
  <si>
    <t>MARIAKERKE</t>
  </si>
  <si>
    <t>MALDEGEM</t>
  </si>
  <si>
    <t>Vrije Kleuterschool</t>
  </si>
  <si>
    <t>Vrije Basisschool</t>
  </si>
  <si>
    <t>SINT-JANS-MOLENBEEK</t>
  </si>
  <si>
    <t>Gemeentelijke Basisschool</t>
  </si>
  <si>
    <t>HAREN</t>
  </si>
  <si>
    <t>SINT-JOOST-TEN-NODE</t>
  </si>
  <si>
    <t>ANDERLECHT</t>
  </si>
  <si>
    <t>JETTE</t>
  </si>
  <si>
    <t>VORST</t>
  </si>
  <si>
    <t>HUIZINGEN</t>
  </si>
  <si>
    <t>DWORP</t>
  </si>
  <si>
    <t>LEMBEEK</t>
  </si>
  <si>
    <t>HERFELINGEN</t>
  </si>
  <si>
    <t>TOLLEMBEEK</t>
  </si>
  <si>
    <t>MOERBEKE</t>
  </si>
  <si>
    <t>BEVER</t>
  </si>
  <si>
    <t>RUISBROEK</t>
  </si>
  <si>
    <t>DROGENBOS</t>
  </si>
  <si>
    <t>LINKEBEEK</t>
  </si>
  <si>
    <t>SINT-GENESIUS-RODE</t>
  </si>
  <si>
    <t>ALSEMBERG</t>
  </si>
  <si>
    <t>BEERSEL</t>
  </si>
  <si>
    <t>LOT</t>
  </si>
  <si>
    <t>PEPINGEN</t>
  </si>
  <si>
    <t>BELLINGEN</t>
  </si>
  <si>
    <t>SINT-MARTENS-LENNIK</t>
  </si>
  <si>
    <t>Gemeentelijke Kleuterschool</t>
  </si>
  <si>
    <t>LEERBEEK</t>
  </si>
  <si>
    <t>KESTER</t>
  </si>
  <si>
    <t>GOOIK</t>
  </si>
  <si>
    <t>MOLLEM</t>
  </si>
  <si>
    <t>VLEZENBEEK</t>
  </si>
  <si>
    <t>GROOT-BIJGAARDEN</t>
  </si>
  <si>
    <t>ZELLIK</t>
  </si>
  <si>
    <t>SINT-KATHERINA-LOMBEEK</t>
  </si>
  <si>
    <t>SINT-MARTENS-BODEGEM</t>
  </si>
  <si>
    <t>SINT-ULRIKS-KAPELLE</t>
  </si>
  <si>
    <t>SCHEPDAAL</t>
  </si>
  <si>
    <t>ROOSDAAL</t>
  </si>
  <si>
    <t>TERALFENE</t>
  </si>
  <si>
    <t>AFFLIGEM</t>
  </si>
  <si>
    <t>WEMMEL</t>
  </si>
  <si>
    <t>RELEGEM</t>
  </si>
  <si>
    <t>STROMBEEK-BEVER</t>
  </si>
  <si>
    <t>HUMBEEK</t>
  </si>
  <si>
    <t>BEIGEM</t>
  </si>
  <si>
    <t>MEISE</t>
  </si>
  <si>
    <t>MERCHTEM</t>
  </si>
  <si>
    <t>MELSBROEK</t>
  </si>
  <si>
    <t>DIEGEM</t>
  </si>
  <si>
    <t>SINT-STEVENS-WOLUWE</t>
  </si>
  <si>
    <t>KRAAINEM</t>
  </si>
  <si>
    <t>STERREBEEK</t>
  </si>
  <si>
    <t>WEZEMBEEK-OPPEM</t>
  </si>
  <si>
    <t>VOSSEM</t>
  </si>
  <si>
    <t>HOEVENEN</t>
  </si>
  <si>
    <t>DEURNE</t>
  </si>
  <si>
    <t>WESTMALLE</t>
  </si>
  <si>
    <t>VLIMMEREN</t>
  </si>
  <si>
    <t>WECHELDERZANDE</t>
  </si>
  <si>
    <t>BRECHT</t>
  </si>
  <si>
    <t>SINT-LENAARTS</t>
  </si>
  <si>
    <t>LOENHOUT</t>
  </si>
  <si>
    <t>BORSBEEK</t>
  </si>
  <si>
    <t>RANST</t>
  </si>
  <si>
    <t>OELEGEM</t>
  </si>
  <si>
    <t>'S GRAVENWEZEL</t>
  </si>
  <si>
    <t>PULLE</t>
  </si>
  <si>
    <t>BROECHEM</t>
  </si>
  <si>
    <t>MASSENHOVEN</t>
  </si>
  <si>
    <t>VIERSEL</t>
  </si>
  <si>
    <t>EMBLEM</t>
  </si>
  <si>
    <t>BOUWEL</t>
  </si>
  <si>
    <t>VORSELAAR</t>
  </si>
  <si>
    <t>RIJKEVORSEL</t>
  </si>
  <si>
    <t>HOOGSTRATEN</t>
  </si>
  <si>
    <t>MEERLE</t>
  </si>
  <si>
    <t>MINDERHOUT</t>
  </si>
  <si>
    <t>MERKSPLAS</t>
  </si>
  <si>
    <t>BAARLE-HERTOG</t>
  </si>
  <si>
    <t>VOSSELAAR</t>
  </si>
  <si>
    <t>OUD-TURNHOUT</t>
  </si>
  <si>
    <t>WEELDE</t>
  </si>
  <si>
    <t>POPPEL</t>
  </si>
  <si>
    <t>POEDERLEE</t>
  </si>
  <si>
    <t>NOORDERWIJK</t>
  </si>
  <si>
    <t>MORKHOVEN</t>
  </si>
  <si>
    <t>WIEKEVORST</t>
  </si>
  <si>
    <t>TIELEN</t>
  </si>
  <si>
    <t>LICHTAART</t>
  </si>
  <si>
    <t>GIERLE</t>
  </si>
  <si>
    <t>KASTERLEE</t>
  </si>
  <si>
    <t>RETIE</t>
  </si>
  <si>
    <t>OLMEN</t>
  </si>
  <si>
    <t>BEVEL</t>
  </si>
  <si>
    <t>BOECHOUT</t>
  </si>
  <si>
    <t>VREMDE</t>
  </si>
  <si>
    <t>LINT</t>
  </si>
  <si>
    <t>RUMST</t>
  </si>
  <si>
    <t>WALEM</t>
  </si>
  <si>
    <t>WAARLOOS</t>
  </si>
  <si>
    <t>KONINGSHOOIKT</t>
  </si>
  <si>
    <t>SINT-KATELIJNE-WAVER</t>
  </si>
  <si>
    <t>BERCHEM</t>
  </si>
  <si>
    <t>HEMIKSEM</t>
  </si>
  <si>
    <t>SCHELLE</t>
  </si>
  <si>
    <t>REET</t>
  </si>
  <si>
    <t>NIEL</t>
  </si>
  <si>
    <t>STEENDORP</t>
  </si>
  <si>
    <t>BREENDONK</t>
  </si>
  <si>
    <t>WILLEBROEK</t>
  </si>
  <si>
    <t>BLAASVELD</t>
  </si>
  <si>
    <t>TISSELT</t>
  </si>
  <si>
    <t>LIEZELE</t>
  </si>
  <si>
    <t>LIPPELO</t>
  </si>
  <si>
    <t>OPPUURS</t>
  </si>
  <si>
    <t>MARIEKERKE</t>
  </si>
  <si>
    <t>TIELRODE</t>
  </si>
  <si>
    <t>HOBOKEN</t>
  </si>
  <si>
    <t>BURCHT</t>
  </si>
  <si>
    <t>MELSELE</t>
  </si>
  <si>
    <t>HAASDONK</t>
  </si>
  <si>
    <t>NIEUWKERKEN-WAAS</t>
  </si>
  <si>
    <t>BELSELE</t>
  </si>
  <si>
    <t>SINT-PAUWELS</t>
  </si>
  <si>
    <t>DE KLINGE</t>
  </si>
  <si>
    <t>VRASENE</t>
  </si>
  <si>
    <t>VERREBROEK</t>
  </si>
  <si>
    <t>RIJMENAM</t>
  </si>
  <si>
    <t>HAACHT</t>
  </si>
  <si>
    <t>ONZE-LIEVE-VROUW-WAVER</t>
  </si>
  <si>
    <t>SCHRIEK</t>
  </si>
  <si>
    <t>LONDERZEEL</t>
  </si>
  <si>
    <t>MALDEREN</t>
  </si>
  <si>
    <t>STEENHUFFEL</t>
  </si>
  <si>
    <t>KAPELLE-OP-DEN-BOS</t>
  </si>
  <si>
    <t>HOMBEEK</t>
  </si>
  <si>
    <t>LEEST</t>
  </si>
  <si>
    <t>ZEMST</t>
  </si>
  <si>
    <t>ELEWIJT</t>
  </si>
  <si>
    <t>MUIZEN</t>
  </si>
  <si>
    <t>HEVER</t>
  </si>
  <si>
    <t>BOORTMEERBEEK</t>
  </si>
  <si>
    <t>WESPELAAR</t>
  </si>
  <si>
    <t>TILDONK</t>
  </si>
  <si>
    <t>LEUVEN</t>
  </si>
  <si>
    <t>VELTEM-BEISEM</t>
  </si>
  <si>
    <t>OUD-HEVERLEE</t>
  </si>
  <si>
    <t>KORBEEK-LO</t>
  </si>
  <si>
    <t>BIERBEEK</t>
  </si>
  <si>
    <t>HAASRODE</t>
  </si>
  <si>
    <t>BLANDEN</t>
  </si>
  <si>
    <t>SINT-JORIS-WEERT</t>
  </si>
  <si>
    <t>OTTENBURG</t>
  </si>
  <si>
    <t>HULDENBERG</t>
  </si>
  <si>
    <t>BERTEM</t>
  </si>
  <si>
    <t>LEEFDAAL</t>
  </si>
  <si>
    <t>ERPS-KWERPS</t>
  </si>
  <si>
    <t>NOSSEGEM</t>
  </si>
  <si>
    <t>EVERBERG</t>
  </si>
  <si>
    <t>MEERBEEK</t>
  </si>
  <si>
    <t>STEENOKKERZEEL</t>
  </si>
  <si>
    <t>BERG</t>
  </si>
  <si>
    <t>NEDEROKKERZEEL</t>
  </si>
  <si>
    <t>HALLAAR</t>
  </si>
  <si>
    <t>ROTSELAAR</t>
  </si>
  <si>
    <t>WEZEMAAL</t>
  </si>
  <si>
    <t>BAAL</t>
  </si>
  <si>
    <t>BEGIJNENDIJK</t>
  </si>
  <si>
    <t>RAMSEL</t>
  </si>
  <si>
    <t>HOUTVENNE</t>
  </si>
  <si>
    <t>BOOISCHOT</t>
  </si>
  <si>
    <t>WESTMEERBEEK</t>
  </si>
  <si>
    <t>HULSHOUT</t>
  </si>
  <si>
    <t>TONGERLO</t>
  </si>
  <si>
    <t>OEVEL</t>
  </si>
  <si>
    <t>HOLSBEEK</t>
  </si>
  <si>
    <t>LINDEN</t>
  </si>
  <si>
    <t>LUBBEEK</t>
  </si>
  <si>
    <t>HOUWAART</t>
  </si>
  <si>
    <t>GELRODE</t>
  </si>
  <si>
    <t>BETEKOM</t>
  </si>
  <si>
    <t>LANGDORP</t>
  </si>
  <si>
    <t>ASSENT</t>
  </si>
  <si>
    <t>BEKKEVOORT</t>
  </si>
  <si>
    <t>WAANRODE</t>
  </si>
  <si>
    <t>SCHERPENHEUVEL</t>
  </si>
  <si>
    <t>ZICHEM</t>
  </si>
  <si>
    <t>AVERBODE</t>
  </si>
  <si>
    <t>TESTELT</t>
  </si>
  <si>
    <t>KAGGEVINNE</t>
  </si>
  <si>
    <t>SCHAFFEN</t>
  </si>
  <si>
    <t>VISSENAKEN</t>
  </si>
  <si>
    <t>BUNSBEEK</t>
  </si>
  <si>
    <t>HAKENDOVER</t>
  </si>
  <si>
    <t>KUMTICH</t>
  </si>
  <si>
    <t>HOEGAARDEN</t>
  </si>
  <si>
    <t>DRIESLINTER</t>
  </si>
  <si>
    <t>WOMMERSOM</t>
  </si>
  <si>
    <t>KORTENAKEN</t>
  </si>
  <si>
    <t>GLABBEEK</t>
  </si>
  <si>
    <t>KERSBEEK-MISKOM</t>
  </si>
  <si>
    <t>HOELEDEN</t>
  </si>
  <si>
    <t>MOLENBEEK-WERSBEEK</t>
  </si>
  <si>
    <t>NEERWINDEN</t>
  </si>
  <si>
    <t>MONTENAKEN</t>
  </si>
  <si>
    <t>HALLE-BOOIENHOVEN</t>
  </si>
  <si>
    <t>ORSMAAL-GUSSENHOVEN</t>
  </si>
  <si>
    <t>ZOUTLEEUW</t>
  </si>
  <si>
    <t>BUDINGEN</t>
  </si>
  <si>
    <t>GEETBETS</t>
  </si>
  <si>
    <t>RUMMEN</t>
  </si>
  <si>
    <t>ZELEM</t>
  </si>
  <si>
    <t>KERMT</t>
  </si>
  <si>
    <t>KURINGEN</t>
  </si>
  <si>
    <t>HELCHTEREN</t>
  </si>
  <si>
    <t>HEUSDEN-ZOLDER</t>
  </si>
  <si>
    <t>GROTE-BROGEL</t>
  </si>
  <si>
    <t>WIJCHMAAL</t>
  </si>
  <si>
    <t>KAULILLE</t>
  </si>
  <si>
    <t>ZUTENDAAL</t>
  </si>
  <si>
    <t>DIEPENBEEK</t>
  </si>
  <si>
    <t>REKEM</t>
  </si>
  <si>
    <t>OPGRIMBIE</t>
  </si>
  <si>
    <t>BOORSEM</t>
  </si>
  <si>
    <t>MEESWIJK</t>
  </si>
  <si>
    <t>HOOGLEDE</t>
  </si>
  <si>
    <t>NEEROETEREN</t>
  </si>
  <si>
    <t>OPOETEREN</t>
  </si>
  <si>
    <t>KINROOI</t>
  </si>
  <si>
    <t>OPITTER</t>
  </si>
  <si>
    <t>PIRINGEN</t>
  </si>
  <si>
    <t>VLIERMAALROOT</t>
  </si>
  <si>
    <t>GUIGOVEN</t>
  </si>
  <si>
    <t>HOESELT</t>
  </si>
  <si>
    <t>GROTE-SPOUWEN</t>
  </si>
  <si>
    <t>014-47.99.15</t>
  </si>
  <si>
    <t>014-41.18.87</t>
  </si>
  <si>
    <t>014-41.96.68</t>
  </si>
  <si>
    <t>014-41.17.02</t>
  </si>
  <si>
    <t>014-41.24.84</t>
  </si>
  <si>
    <t>014-41.37.92</t>
  </si>
  <si>
    <t>014-63.99.22</t>
  </si>
  <si>
    <t>014-41.89.11</t>
  </si>
  <si>
    <t>03-312.37.33</t>
  </si>
  <si>
    <t>03-314.61.87</t>
  </si>
  <si>
    <t>03-314.12.69</t>
  </si>
  <si>
    <t>03-340.00.60</t>
  </si>
  <si>
    <t>03-314.58.08</t>
  </si>
  <si>
    <t>03-340.40.45</t>
  </si>
  <si>
    <t>03-314.84.44</t>
  </si>
  <si>
    <t>03-315.80.53</t>
  </si>
  <si>
    <t>03-314.64.21</t>
  </si>
  <si>
    <t>03-315.82.88</t>
  </si>
  <si>
    <t>014-63.34.93</t>
  </si>
  <si>
    <t>014-63.30.00</t>
  </si>
  <si>
    <t>014-69.92.43</t>
  </si>
  <si>
    <t>014-61.15.22</t>
  </si>
  <si>
    <t>014-61.15.23</t>
  </si>
  <si>
    <t>014-61.43.29</t>
  </si>
  <si>
    <t>014-61.17.66</t>
  </si>
  <si>
    <t>014-45.36.75</t>
  </si>
  <si>
    <t>014-41.00.24</t>
  </si>
  <si>
    <t>014-45.06.02</t>
  </si>
  <si>
    <t>014-45.21.29</t>
  </si>
  <si>
    <t>014-67.76.31</t>
  </si>
  <si>
    <t>014-67.77.54</t>
  </si>
  <si>
    <t>014-67.85.75</t>
  </si>
  <si>
    <t>014-65.63.86</t>
  </si>
  <si>
    <t>REKKEM</t>
  </si>
  <si>
    <t>OTEGEM</t>
  </si>
  <si>
    <t>VICHTE</t>
  </si>
  <si>
    <t>ANZEGEM</t>
  </si>
  <si>
    <t>KASTER</t>
  </si>
  <si>
    <t>TIEGEM</t>
  </si>
  <si>
    <t>BOSSUIT</t>
  </si>
  <si>
    <t>SPIERE-HELKIJN</t>
  </si>
  <si>
    <t>MOEN</t>
  </si>
  <si>
    <t>SINT-DENIJS</t>
  </si>
  <si>
    <t>HEESTERT</t>
  </si>
  <si>
    <t>MENEN</t>
  </si>
  <si>
    <t>BISSEGEM</t>
  </si>
  <si>
    <t>GULLEGEM</t>
  </si>
  <si>
    <t>MOORSELE</t>
  </si>
  <si>
    <t>ROLLEGEM-KAPELLE</t>
  </si>
  <si>
    <t>DADIZELE</t>
  </si>
  <si>
    <t>MOORSLEDE</t>
  </si>
  <si>
    <t>GELUVELD</t>
  </si>
  <si>
    <t>BESELARE</t>
  </si>
  <si>
    <t>ZONNEBEKE</t>
  </si>
  <si>
    <t>KACHTEM</t>
  </si>
  <si>
    <t>HULSTE</t>
  </si>
  <si>
    <t>DESSELGEM</t>
  </si>
  <si>
    <t>SINT-ELOOIS-VIJVE</t>
  </si>
  <si>
    <t>BEVEREN</t>
  </si>
  <si>
    <t>OOIGEM</t>
  </si>
  <si>
    <t>BAVIKHOVE</t>
  </si>
  <si>
    <t>LENDELEDE</t>
  </si>
  <si>
    <t>SINT-ELOOIS-WINKEL</t>
  </si>
  <si>
    <t>OOSTROZEBEKE</t>
  </si>
  <si>
    <t>WIELSBEKE</t>
  </si>
  <si>
    <t>WAKKEN</t>
  </si>
  <si>
    <t>MARKEGEM</t>
  </si>
  <si>
    <t>SINT-BAAFS-VIJVE</t>
  </si>
  <si>
    <t>OEKENE</t>
  </si>
  <si>
    <t>OOSTNIEUWKERKE</t>
  </si>
  <si>
    <t>ARDOOIE</t>
  </si>
  <si>
    <t>KOOLSKAMP</t>
  </si>
  <si>
    <t>MEULEBEKE</t>
  </si>
  <si>
    <t>PITTEM</t>
  </si>
  <si>
    <t>EGEM</t>
  </si>
  <si>
    <t>AARSELE</t>
  </si>
  <si>
    <t>DENTERGEM</t>
  </si>
  <si>
    <t>DIKKEBUS</t>
  </si>
  <si>
    <t>BIKSCHOTE</t>
  </si>
  <si>
    <t>LANGEMARK-POELKAPELLE</t>
  </si>
  <si>
    <t>POELKAPELLE</t>
  </si>
  <si>
    <t>BOEZINGE</t>
  </si>
  <si>
    <t>ELVERDINGE</t>
  </si>
  <si>
    <t>MESEN</t>
  </si>
  <si>
    <t>KEMMEL</t>
  </si>
  <si>
    <t>NIEUWKERKE</t>
  </si>
  <si>
    <t>DRANOUTER</t>
  </si>
  <si>
    <t>WESTOUTER</t>
  </si>
  <si>
    <t>WATOU</t>
  </si>
  <si>
    <t>VLETEREN</t>
  </si>
  <si>
    <t>WOESTEN</t>
  </si>
  <si>
    <t>ROESBRUGGE-HARINGE</t>
  </si>
  <si>
    <t>LEISELE</t>
  </si>
  <si>
    <t>PROVEN</t>
  </si>
  <si>
    <t>WONDELGEM</t>
  </si>
  <si>
    <t>KLUIZEN</t>
  </si>
  <si>
    <t>BEERVELDE</t>
  </si>
  <si>
    <t>ZAFFELARE</t>
  </si>
  <si>
    <t>MOERBEKE-WAAS</t>
  </si>
  <si>
    <t>KEMZEKE</t>
  </si>
  <si>
    <t>EKSAARDE</t>
  </si>
  <si>
    <t>LOCHRISTI</t>
  </si>
  <si>
    <t>ZELE</t>
  </si>
  <si>
    <t>ELVERSELE</t>
  </si>
  <si>
    <t>MOERZEKE</t>
  </si>
  <si>
    <t>SINAAI-WAAS</t>
  </si>
  <si>
    <t>SCHELLEBELLE</t>
  </si>
  <si>
    <t>SERSKAMP</t>
  </si>
  <si>
    <t>014-85.00.67</t>
  </si>
  <si>
    <t>014-85.00.69</t>
  </si>
  <si>
    <t>014-85.00.66</t>
  </si>
  <si>
    <t>014-37.07.78</t>
  </si>
  <si>
    <t>014-37.75.55</t>
  </si>
  <si>
    <t>014-37.83.13</t>
  </si>
  <si>
    <t>014-37.94.76</t>
  </si>
  <si>
    <t>014-37.80.06</t>
  </si>
  <si>
    <t>014-37.78.72</t>
  </si>
  <si>
    <t>014-37.78.73</t>
  </si>
  <si>
    <t>014-81.19.25</t>
  </si>
  <si>
    <t>014-30.11.02</t>
  </si>
  <si>
    <t>03-480.12.20</t>
  </si>
  <si>
    <t>03-491.92.35</t>
  </si>
  <si>
    <t>03-480.26.91</t>
  </si>
  <si>
    <t>03-480.33.29</t>
  </si>
  <si>
    <t>03-480.63.23</t>
  </si>
  <si>
    <t>03-410.01.50</t>
  </si>
  <si>
    <t>03-480.27.44</t>
  </si>
  <si>
    <t>03-385.04.79</t>
  </si>
  <si>
    <t>03-449.06.28</t>
  </si>
  <si>
    <t>03-449.56.39</t>
  </si>
  <si>
    <t>03-455.49.13</t>
  </si>
  <si>
    <t>03-457.04.22</t>
  </si>
  <si>
    <t>03-440.16.21</t>
  </si>
  <si>
    <t>03-449.41.22</t>
  </si>
  <si>
    <t>03-289.21.50</t>
  </si>
  <si>
    <t>03-454.50.71</t>
  </si>
  <si>
    <t>BACHTE-MARIA-LEERNE</t>
  </si>
  <si>
    <t>UITBERGEN</t>
  </si>
  <si>
    <t>OUTRIJVE</t>
  </si>
  <si>
    <t>PERK</t>
  </si>
  <si>
    <t>KALLO</t>
  </si>
  <si>
    <t>NEERIJSE</t>
  </si>
  <si>
    <t>VLIERMAAL</t>
  </si>
  <si>
    <t>KAPRIJKE</t>
  </si>
  <si>
    <t>MASSEMEN</t>
  </si>
  <si>
    <t>WINKSELE</t>
  </si>
  <si>
    <t>ROLLEGEM</t>
  </si>
  <si>
    <t>DENDERBELLE</t>
  </si>
  <si>
    <t>BAZEL</t>
  </si>
  <si>
    <t>MOPERTINGEN</t>
  </si>
  <si>
    <t>NEDERBRAKEL</t>
  </si>
  <si>
    <t>PASSENDALE</t>
  </si>
  <si>
    <t>ITEGEM</t>
  </si>
  <si>
    <t>HALEN</t>
  </si>
  <si>
    <t>ASSENEDE</t>
  </si>
  <si>
    <t>HOLLEBEKE</t>
  </si>
  <si>
    <t>GALMAARDEN</t>
  </si>
  <si>
    <t>HEFFEN</t>
  </si>
  <si>
    <t>GELUWE</t>
  </si>
  <si>
    <t>HERTSBERGE</t>
  </si>
  <si>
    <t>VELM</t>
  </si>
  <si>
    <t>SINT-HUIBRECHTS-LILLE</t>
  </si>
  <si>
    <t>EPPEGEM</t>
  </si>
  <si>
    <t>PEUTIE</t>
  </si>
  <si>
    <t>VOLLEZELE</t>
  </si>
  <si>
    <t>SPALBEEK</t>
  </si>
  <si>
    <t>BAARDEGEM</t>
  </si>
  <si>
    <t>MELDERT</t>
  </si>
  <si>
    <t>ITTERBEEK</t>
  </si>
  <si>
    <t>TERHAGEN</t>
  </si>
  <si>
    <t>MOLENSTEDE</t>
  </si>
  <si>
    <t>ETIKHOVE</t>
  </si>
  <si>
    <t>BAVEGEM</t>
  </si>
  <si>
    <t>MOERKERKE</t>
  </si>
  <si>
    <t>telefoonnr</t>
  </si>
  <si>
    <t>Gemeentelijke Lagere School</t>
  </si>
  <si>
    <t>Vrije Lagere School</t>
  </si>
  <si>
    <t>OETINGEN</t>
  </si>
  <si>
    <t>DENDERWINDEKE</t>
  </si>
  <si>
    <t>MEER</t>
  </si>
  <si>
    <t>WESTROZEBEKE</t>
  </si>
  <si>
    <t>Lindestraat 123_A</t>
  </si>
  <si>
    <t>Kroonstraat 2_bis</t>
  </si>
  <si>
    <t>Kerkstraat 153_A</t>
  </si>
  <si>
    <t>Kluizeveldenstraat 104_B</t>
  </si>
  <si>
    <t>Baillet-Latourlei 107_A</t>
  </si>
  <si>
    <t>Floraliënlaan 370_2</t>
  </si>
  <si>
    <t>Opitterkiezel 240_A</t>
  </si>
  <si>
    <t>Tongersesteenweg 332_A</t>
  </si>
  <si>
    <t>Kortrijksestraat 12_01</t>
  </si>
  <si>
    <t>Heiveldstraat 127_a</t>
  </si>
  <si>
    <t>Grote Herreweg 104_A</t>
  </si>
  <si>
    <t>Nestor De Tièrestraat 102_A</t>
  </si>
  <si>
    <t>Gaversesteenweg 126_B</t>
  </si>
  <si>
    <t>Edegemsesteenweg 116_A</t>
  </si>
  <si>
    <t>Aarschotsesteenweg 172_a</t>
  </si>
  <si>
    <t>Avermaat 135_A</t>
  </si>
  <si>
    <t>Kruisekestraat 461_A</t>
  </si>
  <si>
    <t>Diestsesteenweg 387_A</t>
  </si>
  <si>
    <t>schooljaar 2015-2016</t>
  </si>
  <si>
    <t>02-512.49.79</t>
  </si>
  <si>
    <t>02-474.06.20</t>
  </si>
  <si>
    <t>02-215.99.95</t>
  </si>
  <si>
    <t>02-732.17.04</t>
  </si>
  <si>
    <t>02-734.19.05</t>
  </si>
  <si>
    <t>02-511.52.30</t>
  </si>
  <si>
    <t>02-538.54.52</t>
  </si>
  <si>
    <t>02-413.11.30</t>
  </si>
  <si>
    <t>02-421.54.00</t>
  </si>
  <si>
    <t>02-468.16.16</t>
  </si>
  <si>
    <t>02-482.01.05</t>
  </si>
  <si>
    <t>02-268.18.97</t>
  </si>
  <si>
    <t>02-241.58.09</t>
  </si>
  <si>
    <t>02-770.85.56</t>
  </si>
  <si>
    <t>02-672.87.18</t>
  </si>
  <si>
    <t>02-660.39.41</t>
  </si>
  <si>
    <t>02-340.68.90</t>
  </si>
  <si>
    <t>02-771.59.71</t>
  </si>
  <si>
    <t>02-363.82.42</t>
  </si>
  <si>
    <t>02-356.78.89</t>
  </si>
  <si>
    <t>02-377.82.12</t>
  </si>
  <si>
    <t>02-532.33.65</t>
  </si>
  <si>
    <t>02-451.61.02</t>
  </si>
  <si>
    <t>02-569.39.47</t>
  </si>
  <si>
    <t>02-582.52.76</t>
  </si>
  <si>
    <t>02-251.35.61</t>
  </si>
  <si>
    <t>02-251.58.17</t>
  </si>
  <si>
    <t>02-251.39.31</t>
  </si>
  <si>
    <t>02-269.31.45</t>
  </si>
  <si>
    <t>02-269.52.22</t>
  </si>
  <si>
    <t>052-35.56.16</t>
  </si>
  <si>
    <t>02-688.22.31</t>
  </si>
  <si>
    <t>02-720.17.92</t>
  </si>
  <si>
    <t>02-766.11.12</t>
  </si>
  <si>
    <t>02-657.42.98</t>
  </si>
  <si>
    <t>03-232.71.50</t>
  </si>
  <si>
    <t>03-645.08.06</t>
  </si>
  <si>
    <t>03-541.62.54</t>
  </si>
  <si>
    <t>03-660.13.04</t>
  </si>
  <si>
    <t>03-568.31.92</t>
  </si>
  <si>
    <t>03-354.30.23</t>
  </si>
  <si>
    <t>03-636.11.44</t>
  </si>
  <si>
    <t>03-312.02.31</t>
  </si>
  <si>
    <t>03-383.25.95</t>
  </si>
  <si>
    <t>03-669.63.61</t>
  </si>
  <si>
    <t>03-667.25.03</t>
  </si>
  <si>
    <t>03-235.36.90</t>
  </si>
  <si>
    <t>03-353.73.01</t>
  </si>
  <si>
    <t>03-383.08.15</t>
  </si>
  <si>
    <t>03-484.34.48</t>
  </si>
  <si>
    <t>03-481.82.92</t>
  </si>
  <si>
    <t>014-51.13.39</t>
  </si>
  <si>
    <t>014-51.33.82</t>
  </si>
  <si>
    <t>014-41.41.78</t>
  </si>
  <si>
    <t>014-41.30.76</t>
  </si>
  <si>
    <t>014-61.38.40</t>
  </si>
  <si>
    <t>014-65.47.65</t>
  </si>
  <si>
    <t>014-65.59.44</t>
  </si>
  <si>
    <t>014-31.11.50</t>
  </si>
  <si>
    <t>014-21.10.60</t>
  </si>
  <si>
    <t>014-88.06.35</t>
  </si>
  <si>
    <t>014-26.30.58</t>
  </si>
  <si>
    <t>014-58.60.46</t>
  </si>
  <si>
    <t>014-37.74.82</t>
  </si>
  <si>
    <t>014-81.17.38</t>
  </si>
  <si>
    <t>03-480.05.69</t>
  </si>
  <si>
    <t>03-480.78.80</t>
  </si>
  <si>
    <t>03-480.20.39</t>
  </si>
  <si>
    <t>03-449.89.05</t>
  </si>
  <si>
    <t>03-448.13.43</t>
  </si>
  <si>
    <t>03-455.48.06</t>
  </si>
  <si>
    <t>03-457.32.73</t>
  </si>
  <si>
    <t>015-31.17.52</t>
  </si>
  <si>
    <t>03-482.12.60</t>
  </si>
  <si>
    <t>03-827.11.18</t>
  </si>
  <si>
    <t>03-774.18.23</t>
  </si>
  <si>
    <t>03-887.66.91</t>
  </si>
  <si>
    <t>03-888.02.17</t>
  </si>
  <si>
    <t>03-888.20.18</t>
  </si>
  <si>
    <t>03-889.15.30</t>
  </si>
  <si>
    <t>03-897.98.16</t>
  </si>
  <si>
    <t>052-33.21.05</t>
  </si>
  <si>
    <t>03-771.07.12</t>
  </si>
  <si>
    <t>03-766.64.44</t>
  </si>
  <si>
    <t>03-780.79.15</t>
  </si>
  <si>
    <t>03-252.80.95</t>
  </si>
  <si>
    <t>03-750.96.85</t>
  </si>
  <si>
    <t>03-774.15.68</t>
  </si>
  <si>
    <t>03-770.57.11</t>
  </si>
  <si>
    <t>03-773.47.90</t>
  </si>
  <si>
    <t>015-20.32.36</t>
  </si>
  <si>
    <t>015-20.43.09</t>
  </si>
  <si>
    <t>015-23.53.61</t>
  </si>
  <si>
    <t>015-76.75.22</t>
  </si>
  <si>
    <t>015-76.71.21</t>
  </si>
  <si>
    <t>015-61.23.69</t>
  </si>
  <si>
    <t>016-44.46.37</t>
  </si>
  <si>
    <t>016-23.61.63</t>
  </si>
  <si>
    <t>016-22.26.73</t>
  </si>
  <si>
    <t>02-759.68.25</t>
  </si>
  <si>
    <t>016-65.54.27</t>
  </si>
  <si>
    <t>016-53.16.98</t>
  </si>
  <si>
    <t>014-54.49.80</t>
  </si>
  <si>
    <t>016-25.74.46</t>
  </si>
  <si>
    <t>016-63.45.32</t>
  </si>
  <si>
    <t>016-56.62.64</t>
  </si>
  <si>
    <t>016-50.91.00</t>
  </si>
  <si>
    <t>016-81.68.45</t>
  </si>
  <si>
    <t>016-73.34.29</t>
  </si>
  <si>
    <t>011-88.17.93</t>
  </si>
  <si>
    <t>011-88.23.24</t>
  </si>
  <si>
    <t>011-27.17.12</t>
  </si>
  <si>
    <t>011-22.41.19</t>
  </si>
  <si>
    <t>011-25.31.00</t>
  </si>
  <si>
    <t>011-82.48.31</t>
  </si>
  <si>
    <t>011-51.60.43</t>
  </si>
  <si>
    <t>089-38.23.04</t>
  </si>
  <si>
    <t>011-53.36.70</t>
  </si>
  <si>
    <t>011-57.26.51</t>
  </si>
  <si>
    <t>011-42.29.47</t>
  </si>
  <si>
    <t>011-73.47.11</t>
  </si>
  <si>
    <t>011-61.12.35</t>
  </si>
  <si>
    <t>011-79.25.21</t>
  </si>
  <si>
    <t>011-44.53.34</t>
  </si>
  <si>
    <t>089-46.19.51</t>
  </si>
  <si>
    <t>089-32.23.10</t>
  </si>
  <si>
    <t>089-35.53.35</t>
  </si>
  <si>
    <t>089-65.60.31</t>
  </si>
  <si>
    <t>089-84.99.10</t>
  </si>
  <si>
    <t>089-35.35.30</t>
  </si>
  <si>
    <t>089-76.47.81</t>
  </si>
  <si>
    <t>089-76.42.28</t>
  </si>
  <si>
    <t>089-76.45.50</t>
  </si>
  <si>
    <t>089-56.96.85</t>
  </si>
  <si>
    <t>089-85.44.63</t>
  </si>
  <si>
    <t>089-65.71.76</t>
  </si>
  <si>
    <t>089-86.43.25</t>
  </si>
  <si>
    <t>089-56.04.82</t>
  </si>
  <si>
    <t>089-47.13.86</t>
  </si>
  <si>
    <t>012-39.89.39</t>
  </si>
  <si>
    <t>012-23.30.31</t>
  </si>
  <si>
    <t>012-24.20.40</t>
  </si>
  <si>
    <t>089-41.52.87</t>
  </si>
  <si>
    <t>011-68.38.13</t>
  </si>
  <si>
    <t>011-68.43.89</t>
  </si>
  <si>
    <t>012-67.24.40</t>
  </si>
  <si>
    <t>011-48.57.84</t>
  </si>
  <si>
    <t>011-54.44.48</t>
  </si>
  <si>
    <t>013-53.93.23</t>
  </si>
  <si>
    <t>011-42.28.82</t>
  </si>
  <si>
    <t>013-66.16.91</t>
  </si>
  <si>
    <t>013-66.27.47</t>
  </si>
  <si>
    <t>014-84.12.02</t>
  </si>
  <si>
    <t>014-30.02.66</t>
  </si>
  <si>
    <t>056-55.78.62</t>
  </si>
  <si>
    <t>050-33.20.21</t>
  </si>
  <si>
    <t>050-33.36.92</t>
  </si>
  <si>
    <t>050-84.19.71</t>
  </si>
  <si>
    <t>050-78.81.87</t>
  </si>
  <si>
    <t>051-72.24.57</t>
  </si>
  <si>
    <t>050-21.33.21</t>
  </si>
  <si>
    <t>051-70.12.48</t>
  </si>
  <si>
    <t>051-50.21.88</t>
  </si>
  <si>
    <t>050-38.63.81</t>
  </si>
  <si>
    <t>050-20.94.09</t>
  </si>
  <si>
    <t>050-81.14.02</t>
  </si>
  <si>
    <t>059-26.68.47</t>
  </si>
  <si>
    <t>059-27.87.35</t>
  </si>
  <si>
    <t>051-59.12.11</t>
  </si>
  <si>
    <t>050-60.45.89</t>
  </si>
  <si>
    <t>050-36.68.82</t>
  </si>
  <si>
    <t>050-43.25.30</t>
  </si>
  <si>
    <t>050-43.35.01</t>
  </si>
  <si>
    <t>059-70.89.30</t>
  </si>
  <si>
    <t>059-50.06.91</t>
  </si>
  <si>
    <t>059-50.10.99</t>
  </si>
  <si>
    <t>059-23.37.52</t>
  </si>
  <si>
    <t>058-23.56.60</t>
  </si>
  <si>
    <t>058-51.17.44</t>
  </si>
  <si>
    <t>058-41.33.13</t>
  </si>
  <si>
    <t>058-31.64.33</t>
  </si>
  <si>
    <t>056-22.39.52</t>
  </si>
  <si>
    <t>056-21.93.54</t>
  </si>
  <si>
    <t>056-41.30.14</t>
  </si>
  <si>
    <t>056-75.85.51</t>
  </si>
  <si>
    <t>056-71.36.52</t>
  </si>
  <si>
    <t>056-65.01.41</t>
  </si>
  <si>
    <t>056-41.23.21</t>
  </si>
  <si>
    <t>056-31.27.03</t>
  </si>
  <si>
    <t>057-48.85.87</t>
  </si>
  <si>
    <t>056-50.02.60</t>
  </si>
  <si>
    <t>051-30.66.50</t>
  </si>
  <si>
    <t>089-61.23.74</t>
  </si>
  <si>
    <t>011-22.93.75</t>
  </si>
  <si>
    <t>089-36.78.13</t>
  </si>
  <si>
    <t>089-38.14.98</t>
  </si>
  <si>
    <t>089-38.12.87</t>
  </si>
  <si>
    <t>089-35.30.57</t>
  </si>
  <si>
    <t>089-35.13.35</t>
  </si>
  <si>
    <t>089-30.43.50</t>
  </si>
  <si>
    <t>089-35.24.81</t>
  </si>
  <si>
    <t>089-61.11.56</t>
  </si>
  <si>
    <t>089-61.20.21</t>
  </si>
  <si>
    <t>089-61.11.57</t>
  </si>
  <si>
    <t>011-32.33.68</t>
  </si>
  <si>
    <t>011-35.23.44</t>
  </si>
  <si>
    <t>011-35.23.43</t>
  </si>
  <si>
    <t>011-32.19.48</t>
  </si>
  <si>
    <t>089-49.12.48</t>
  </si>
  <si>
    <t>089-41.54.07</t>
  </si>
  <si>
    <t>089-71.31.06</t>
  </si>
  <si>
    <t>089-76.54.57</t>
  </si>
  <si>
    <t>089-76.97.40</t>
  </si>
  <si>
    <t>089-75.20.53</t>
  </si>
  <si>
    <t>089-75.55.37</t>
  </si>
  <si>
    <t>089-79.08.70</t>
  </si>
  <si>
    <t>089-75.60.02</t>
  </si>
  <si>
    <t>089-79.08.69</t>
  </si>
  <si>
    <t>089-75.52.89</t>
  </si>
  <si>
    <t>089-56.53.44</t>
  </si>
  <si>
    <t>089-75.55.82</t>
  </si>
  <si>
    <t>051-20.37.62</t>
  </si>
  <si>
    <t>089-85.52.71</t>
  </si>
  <si>
    <t>089-85.56.17</t>
  </si>
  <si>
    <t>089-85.48.24</t>
  </si>
  <si>
    <t>089-65.73.84</t>
  </si>
  <si>
    <t>NIEL-BIJ-AS</t>
  </si>
  <si>
    <t>089-86.33.40</t>
  </si>
  <si>
    <t>089-86.74.36</t>
  </si>
  <si>
    <t>089-85.84.36</t>
  </si>
  <si>
    <t>089-86.53.53</t>
  </si>
  <si>
    <t>089-56.71.66</t>
  </si>
  <si>
    <t>089-70.25.46</t>
  </si>
  <si>
    <t>089-56.53.47</t>
  </si>
  <si>
    <t>089-70.15.54</t>
  </si>
  <si>
    <t>089-56.59.54</t>
  </si>
  <si>
    <t>089-46.50.81</t>
  </si>
  <si>
    <t>089-46.16.77</t>
  </si>
  <si>
    <t>089-46.39.40</t>
  </si>
  <si>
    <t>089-86.43.53</t>
  </si>
  <si>
    <t>089-86.69.16</t>
  </si>
  <si>
    <t>053-84.03.79</t>
  </si>
  <si>
    <t>054-33.36.18</t>
  </si>
  <si>
    <t>054-41.22.74</t>
  </si>
  <si>
    <t>054-41.31.69</t>
  </si>
  <si>
    <t>053-62.29.36</t>
  </si>
  <si>
    <t>054-33.43.00</t>
  </si>
  <si>
    <t>055-21.16.15</t>
  </si>
  <si>
    <t>09-360.31.15</t>
  </si>
  <si>
    <t>055-49.99.95</t>
  </si>
  <si>
    <t>055-42.45.07</t>
  </si>
  <si>
    <t>055-45.57.88</t>
  </si>
  <si>
    <t>055-33.45.60</t>
  </si>
  <si>
    <t>09-282.46.02</t>
  </si>
  <si>
    <t>09-385.44.52</t>
  </si>
  <si>
    <t>09-383.56.14</t>
  </si>
  <si>
    <t>09-381.56.09</t>
  </si>
  <si>
    <t>09-226.75.00</t>
  </si>
  <si>
    <t>09-374.42.77</t>
  </si>
  <si>
    <t>09-374.33.66</t>
  </si>
  <si>
    <t>09-377.56.44</t>
  </si>
  <si>
    <t>09-226.52.80</t>
  </si>
  <si>
    <t>09-372.71.53</t>
  </si>
  <si>
    <t>050-72.88.85</t>
  </si>
  <si>
    <t>02-274.09.25</t>
  </si>
  <si>
    <t>02-218.21.14</t>
  </si>
  <si>
    <t>02-268.47.51</t>
  </si>
  <si>
    <t>02-428.56.94</t>
  </si>
  <si>
    <t>02-427.08.02</t>
  </si>
  <si>
    <t>02-474.11.40</t>
  </si>
  <si>
    <t>02-247.03.00</t>
  </si>
  <si>
    <t>02-426.40.42</t>
  </si>
  <si>
    <t>02-242.66.28</t>
  </si>
  <si>
    <t>02-241.73.87</t>
  </si>
  <si>
    <t>02-216.10.61</t>
  </si>
  <si>
    <t>02-215.02.03</t>
  </si>
  <si>
    <t>02-230.75.28</t>
  </si>
  <si>
    <t>02-649.57.20</t>
  </si>
  <si>
    <t>02-648.74.30</t>
  </si>
  <si>
    <t>012-74.26.89</t>
  </si>
  <si>
    <t>012-74.21.16</t>
  </si>
  <si>
    <t>012-74.30.68</t>
  </si>
  <si>
    <t>012-74.17.82</t>
  </si>
  <si>
    <t>012-74.40.24</t>
  </si>
  <si>
    <t>011-48.65.74</t>
  </si>
  <si>
    <t>011-54.46.76</t>
  </si>
  <si>
    <t>011-54.02.58</t>
  </si>
  <si>
    <t>011-54.05.16</t>
  </si>
  <si>
    <t>011-54.46.74</t>
  </si>
  <si>
    <t>011-54.42.24</t>
  </si>
  <si>
    <t>011-34.42.20</t>
  </si>
  <si>
    <t>011-54.03.50</t>
  </si>
  <si>
    <t>011-64.03.18</t>
  </si>
  <si>
    <t>011-54.08.56</t>
  </si>
  <si>
    <t>011-64.23.77</t>
  </si>
  <si>
    <t>013-55.40.37</t>
  </si>
  <si>
    <t>013-55.29.66</t>
  </si>
  <si>
    <t>013-44.40.22</t>
  </si>
  <si>
    <t>013-55.40.29</t>
  </si>
  <si>
    <t>013-55.45.93</t>
  </si>
  <si>
    <t>011-31.41.54</t>
  </si>
  <si>
    <t>011-42.48.80</t>
  </si>
  <si>
    <t>013-44.15.21</t>
  </si>
  <si>
    <t>011-42.69.98</t>
  </si>
  <si>
    <t>011-42.27.86</t>
  </si>
  <si>
    <t>011-42.82.92</t>
  </si>
  <si>
    <t>011-34.42.27</t>
  </si>
  <si>
    <t>011-34.46.21</t>
  </si>
  <si>
    <t>013-66.57.87</t>
  </si>
  <si>
    <t>011-34.38.01</t>
  </si>
  <si>
    <t>011-40.12.12</t>
  </si>
  <si>
    <t>011-34.31.34</t>
  </si>
  <si>
    <t>011-34.35.49</t>
  </si>
  <si>
    <t>013-66.27.36</t>
  </si>
  <si>
    <t>013-33.75.19</t>
  </si>
  <si>
    <t>013-66.31.71</t>
  </si>
  <si>
    <t>013-67.17.59</t>
  </si>
  <si>
    <t>02-673.79.98</t>
  </si>
  <si>
    <t>02-673.88.68</t>
  </si>
  <si>
    <t>02-660.87.91</t>
  </si>
  <si>
    <t>02-332.33.30</t>
  </si>
  <si>
    <t>02-375.53.20</t>
  </si>
  <si>
    <t>02-376.19.08</t>
  </si>
  <si>
    <t>02-346.64.57</t>
  </si>
  <si>
    <t>02-376.92.15</t>
  </si>
  <si>
    <t>02-344.54.49</t>
  </si>
  <si>
    <t>02-345.82.94</t>
  </si>
  <si>
    <t>02-761.75.30</t>
  </si>
  <si>
    <t>02-770.28.40</t>
  </si>
  <si>
    <t>02-772.60.97</t>
  </si>
  <si>
    <t>02-762.14.08</t>
  </si>
  <si>
    <t>02-363.80.41</t>
  </si>
  <si>
    <t>02-360.01.44</t>
  </si>
  <si>
    <t>02-359.15.85</t>
  </si>
  <si>
    <t>02-359.16.98</t>
  </si>
  <si>
    <t>02-356.41.85</t>
  </si>
  <si>
    <t>02-361.13.62</t>
  </si>
  <si>
    <t>054-56.64.08</t>
  </si>
  <si>
    <t>02-396.18.45</t>
  </si>
  <si>
    <t>054-41.42.30</t>
  </si>
  <si>
    <t>054-58.09.60</t>
  </si>
  <si>
    <t>02-377.19.51</t>
  </si>
  <si>
    <t>02-377.16.29</t>
  </si>
  <si>
    <t>02-377.70.42</t>
  </si>
  <si>
    <t>02-377.32.35</t>
  </si>
  <si>
    <t>02-378.07.43</t>
  </si>
  <si>
    <t>02-377.67.59</t>
  </si>
  <si>
    <t>02-377.32.84</t>
  </si>
  <si>
    <t>02-377.57.43</t>
  </si>
  <si>
    <t>02-380.77.16</t>
  </si>
  <si>
    <t>02-358.45.80</t>
  </si>
  <si>
    <t>02-358.24.27</t>
  </si>
  <si>
    <t>02-380.98.84</t>
  </si>
  <si>
    <t>02-358.34.44</t>
  </si>
  <si>
    <t>02-381.08.38</t>
  </si>
  <si>
    <t>02-378.16.52</t>
  </si>
  <si>
    <t>02-356.62.83</t>
  </si>
  <si>
    <t>02-360.32.78</t>
  </si>
  <si>
    <t>02-532.48.02</t>
  </si>
  <si>
    <t>02-532.14.53</t>
  </si>
  <si>
    <t>02-532.46.99</t>
  </si>
  <si>
    <t>054-56.61.45</t>
  </si>
  <si>
    <t>054-56.60.23</t>
  </si>
  <si>
    <t>02-532.09.06</t>
  </si>
  <si>
    <t>02-452.56.55</t>
  </si>
  <si>
    <t>02-452.95.24</t>
  </si>
  <si>
    <t>02-452.27.62</t>
  </si>
  <si>
    <t>02-452.70.32</t>
  </si>
  <si>
    <t>02-452.50.73</t>
  </si>
  <si>
    <t>02-568.18.32</t>
  </si>
  <si>
    <t>02-569.42.74</t>
  </si>
  <si>
    <t>02-569.55.78</t>
  </si>
  <si>
    <t>02-569.07.24</t>
  </si>
  <si>
    <t>02-466.96.60</t>
  </si>
  <si>
    <t>02-466.51.90</t>
  </si>
  <si>
    <t>02-466.64.87</t>
  </si>
  <si>
    <t>02-466.25.61</t>
  </si>
  <si>
    <t>053-66.04.73</t>
  </si>
  <si>
    <t>02-582.18.84</t>
  </si>
  <si>
    <t>02-582.26.32</t>
  </si>
  <si>
    <t>02-453.93.21</t>
  </si>
  <si>
    <t>02-451.65.40</t>
  </si>
  <si>
    <t>02-569.20.58</t>
  </si>
  <si>
    <t>02-568.02.50</t>
  </si>
  <si>
    <t>054-32.31.02</t>
  </si>
  <si>
    <t>054-33.33.46</t>
  </si>
  <si>
    <t>053-66.52.88</t>
  </si>
  <si>
    <t>053-66.88.35</t>
  </si>
  <si>
    <t>053-64.57.60</t>
  </si>
  <si>
    <t>053-66.37.19</t>
  </si>
  <si>
    <t>053-66.60.62</t>
  </si>
  <si>
    <t>053-68.44.35</t>
  </si>
  <si>
    <t>053-66.36.90</t>
  </si>
  <si>
    <t>02-254.88.44</t>
  </si>
  <si>
    <t>02-251.27.43</t>
  </si>
  <si>
    <t>02-251.10.79</t>
  </si>
  <si>
    <t>02-267.35.33</t>
  </si>
  <si>
    <t>02-251.27.13</t>
  </si>
  <si>
    <t>02-251.27.63</t>
  </si>
  <si>
    <t>02-251.34.09</t>
  </si>
  <si>
    <t>02-460.11.65</t>
  </si>
  <si>
    <t>02-462.06.41</t>
  </si>
  <si>
    <t>02-453.98.62</t>
  </si>
  <si>
    <t>02-267.19.91</t>
  </si>
  <si>
    <t>02-267.16.85</t>
  </si>
  <si>
    <t>02-251.34.46</t>
  </si>
  <si>
    <t>02-253.09.85</t>
  </si>
  <si>
    <t>02-270.94.80</t>
  </si>
  <si>
    <t>02-269.59.75</t>
  </si>
  <si>
    <t>02-251.71.00</t>
  </si>
  <si>
    <t>02-269.50.17</t>
  </si>
  <si>
    <t>02-269.49.15</t>
  </si>
  <si>
    <t>052-37.19.35</t>
  </si>
  <si>
    <t>052-37.12.20</t>
  </si>
  <si>
    <t>052-37.18.53</t>
  </si>
  <si>
    <t>052-37.28.27</t>
  </si>
  <si>
    <t>052-37.01.38</t>
  </si>
  <si>
    <t>052-35.04.41</t>
  </si>
  <si>
    <t>052-35.74.43</t>
  </si>
  <si>
    <t>052-35.70.76</t>
  </si>
  <si>
    <t>052-35.82.65</t>
  </si>
  <si>
    <t>02-687.78.17</t>
  </si>
  <si>
    <t>02-687.22.57</t>
  </si>
  <si>
    <t>02-687.87.67</t>
  </si>
  <si>
    <t>02-687.38.75</t>
  </si>
  <si>
    <t>02-657.11.05</t>
  </si>
  <si>
    <t>02-751.72.95</t>
  </si>
  <si>
    <t>02-720.11.88</t>
  </si>
  <si>
    <t>02-720.09.89</t>
  </si>
  <si>
    <t>02-720.42.99</t>
  </si>
  <si>
    <t>02-716.32.90</t>
  </si>
  <si>
    <t>02-720.15.76</t>
  </si>
  <si>
    <t>02-731.19.83</t>
  </si>
  <si>
    <t>02-731.58.10</t>
  </si>
  <si>
    <t>02-767.11.85</t>
  </si>
  <si>
    <t>02-731.74.86</t>
  </si>
  <si>
    <t>02-783.12.23</t>
  </si>
  <si>
    <t>02-767.49.73</t>
  </si>
  <si>
    <t>02-767.62.76</t>
  </si>
  <si>
    <t>02-767.30.93</t>
  </si>
  <si>
    <t>02-657.01.40</t>
  </si>
  <si>
    <t>03-235.68.55</t>
  </si>
  <si>
    <t>03-233.79.95</t>
  </si>
  <si>
    <t>03-287.00.73</t>
  </si>
  <si>
    <t>03-226.37.79</t>
  </si>
  <si>
    <t>03-217.42.41</t>
  </si>
  <si>
    <t>03-233.93.20</t>
  </si>
  <si>
    <t>03-213.29.89</t>
  </si>
  <si>
    <t>03-232.88.28</t>
  </si>
  <si>
    <t>03-292.29.70</t>
  </si>
  <si>
    <t>03-201.62.70</t>
  </si>
  <si>
    <t>03-201.51.20</t>
  </si>
  <si>
    <t>03-292.43.60</t>
  </si>
  <si>
    <t>03-292.63.50</t>
  </si>
  <si>
    <t>03-235.62.08</t>
  </si>
  <si>
    <t>03-232.47.95</t>
  </si>
  <si>
    <t>03-238.49.72</t>
  </si>
  <si>
    <t>03-235.66.43</t>
  </si>
  <si>
    <t>03-236.43.05</t>
  </si>
  <si>
    <t>03-230.18.20</t>
  </si>
  <si>
    <t>03-281.07.24</t>
  </si>
  <si>
    <t>03-201.48.80</t>
  </si>
  <si>
    <t>03-233.32.52</t>
  </si>
  <si>
    <t>03-232.11.33</t>
  </si>
  <si>
    <t>03-281.25.35</t>
  </si>
  <si>
    <t>03-231.71.85</t>
  </si>
  <si>
    <t>03-234.02.68</t>
  </si>
  <si>
    <t>03-233.34.30</t>
  </si>
  <si>
    <t>03-224.11.80</t>
  </si>
  <si>
    <t>03-281.30.00</t>
  </si>
  <si>
    <t>03-230.55.07</t>
  </si>
  <si>
    <t>03-820.66.05</t>
  </si>
  <si>
    <t>03-238.35.91</t>
  </si>
  <si>
    <t>03-293.24.24</t>
  </si>
  <si>
    <t>03-293.24.80</t>
  </si>
  <si>
    <t>03-237.62.63</t>
  </si>
  <si>
    <t>03-541.06.13</t>
  </si>
  <si>
    <t>03-298.29.30</t>
  </si>
  <si>
    <t>03-568.78.02</t>
  </si>
  <si>
    <t>03-568.63.78</t>
  </si>
  <si>
    <t>03-219.33.24</t>
  </si>
  <si>
    <t>03-645.99.15</t>
  </si>
  <si>
    <t>03-645.68.67</t>
  </si>
  <si>
    <t>03-645.74.40</t>
  </si>
  <si>
    <t>03-645.56.29</t>
  </si>
  <si>
    <t>03-647.05.03</t>
  </si>
  <si>
    <t>03-541.54.42</t>
  </si>
  <si>
    <t>03-541.39.40</t>
  </si>
  <si>
    <t>03-665.05.51</t>
  </si>
  <si>
    <t>03-645.61.67</t>
  </si>
  <si>
    <t>03-605.71.52</t>
  </si>
  <si>
    <t>03-542.37.72</t>
  </si>
  <si>
    <t>03-664.36.23</t>
  </si>
  <si>
    <t>03-664.79.20</t>
  </si>
  <si>
    <t>03-664.26.72</t>
  </si>
  <si>
    <t>03-568.66.65</t>
  </si>
  <si>
    <t>03-660.13.60</t>
  </si>
  <si>
    <t>03-665.35.44</t>
  </si>
  <si>
    <t>03-324.20.64</t>
  </si>
  <si>
    <t>03-360.50.36</t>
  </si>
  <si>
    <t>03-321.00.39</t>
  </si>
  <si>
    <t>03-328.03.20</t>
  </si>
  <si>
    <t>03-325.16.88</t>
  </si>
  <si>
    <t>03-272.06.73</t>
  </si>
  <si>
    <t>03-321.56.84</t>
  </si>
  <si>
    <t>03-324.55.93</t>
  </si>
  <si>
    <t>03-324.97.97</t>
  </si>
  <si>
    <t>03-325.60.94</t>
  </si>
  <si>
    <t>03-325.08.69</t>
  </si>
  <si>
    <t>03-353.11.30</t>
  </si>
  <si>
    <t>03-353.05.41</t>
  </si>
  <si>
    <t>03-353.16.89</t>
  </si>
  <si>
    <t>03-658.81.70</t>
  </si>
  <si>
    <t>03-658.94.51</t>
  </si>
  <si>
    <t>03-645.90.44</t>
  </si>
  <si>
    <t>03-658.51.95</t>
  </si>
  <si>
    <t>03-658.48.42</t>
  </si>
  <si>
    <t>03-658.79.45</t>
  </si>
  <si>
    <t>03-636.12.29</t>
  </si>
  <si>
    <t>03-663.10.23</t>
  </si>
  <si>
    <t>03-651.78.23</t>
  </si>
  <si>
    <t>03-664.46.37</t>
  </si>
  <si>
    <t>03-651.69.56</t>
  </si>
  <si>
    <t>03-633.38.05</t>
  </si>
  <si>
    <t>03-651.50.25</t>
  </si>
  <si>
    <t>03-651.86.07</t>
  </si>
  <si>
    <t>03-651.68.16</t>
  </si>
  <si>
    <t>03-640.30.34</t>
  </si>
  <si>
    <t>03-312.08.85</t>
  </si>
  <si>
    <t>03-312.98.88</t>
  </si>
  <si>
    <t>03-312.18.16</t>
  </si>
  <si>
    <t>03-309.16.74</t>
  </si>
  <si>
    <t>03-312.29.38</t>
  </si>
  <si>
    <t>03-312.05.92</t>
  </si>
  <si>
    <t>03-298.08.28</t>
  </si>
  <si>
    <t>03-312.35.10</t>
  </si>
  <si>
    <t>03-298.08.04</t>
  </si>
  <si>
    <t>03-660.07.70</t>
  </si>
  <si>
    <t>03-383.30.37</t>
  </si>
  <si>
    <t>03-313.03.20</t>
  </si>
  <si>
    <t>03-690.46.45</t>
  </si>
  <si>
    <t>03-669.72.17</t>
  </si>
  <si>
    <t>03-669.62.89</t>
  </si>
  <si>
    <t>03-663.52.70</t>
  </si>
  <si>
    <t>03-669.68.86</t>
  </si>
  <si>
    <t>03-666.73.93</t>
  </si>
  <si>
    <t>03-666.95.21</t>
  </si>
  <si>
    <t>03-666.81.15</t>
  </si>
  <si>
    <t>03-666.53.40</t>
  </si>
  <si>
    <t>03-666.95.20</t>
  </si>
  <si>
    <t>03-667.46.85</t>
  </si>
  <si>
    <t>03-667.37.23</t>
  </si>
  <si>
    <t>03-667.63.47</t>
  </si>
  <si>
    <t>03-667.54.91</t>
  </si>
  <si>
    <t>03-667.33.65</t>
  </si>
  <si>
    <t>03-667.57.63</t>
  </si>
  <si>
    <t>03-235.05.61</t>
  </si>
  <si>
    <t>03-236.37.25</t>
  </si>
  <si>
    <t>03-236.04.44</t>
  </si>
  <si>
    <t>03-217.44.10</t>
  </si>
  <si>
    <t>03-322.53.54</t>
  </si>
  <si>
    <t>03-321.20.21</t>
  </si>
  <si>
    <t>03-322.34.34</t>
  </si>
  <si>
    <t>03-353.78.28</t>
  </si>
  <si>
    <t>03-475.14.48</t>
  </si>
  <si>
    <t>03-485.54.58</t>
  </si>
  <si>
    <t>03-353.71.19</t>
  </si>
  <si>
    <t>03-384.06.28</t>
  </si>
  <si>
    <t>03-383.50.36</t>
  </si>
  <si>
    <t>03-383.10.31</t>
  </si>
  <si>
    <t>03-658.12.46</t>
  </si>
  <si>
    <t>03-658.86.18</t>
  </si>
  <si>
    <t>03-484.35.89</t>
  </si>
  <si>
    <t>03-484.41.68</t>
  </si>
  <si>
    <t>03-485.80.79</t>
  </si>
  <si>
    <t>03-485.65.14</t>
  </si>
  <si>
    <t>03-484.30.87</t>
  </si>
  <si>
    <t>03-485.73.98</t>
  </si>
  <si>
    <t>03-480.19.29</t>
  </si>
  <si>
    <t>03-410.01.30</t>
  </si>
  <si>
    <t>03-481.97.43</t>
  </si>
  <si>
    <t>03-481.87.67</t>
  </si>
  <si>
    <t>014-51.17.09</t>
  </si>
  <si>
    <t>014-51.30.78</t>
  </si>
  <si>
    <t>014-51.29.29</t>
  </si>
  <si>
    <t>014-51.11.11</t>
  </si>
  <si>
    <t>014-51.27.42</t>
  </si>
  <si>
    <t>014-50.93.48</t>
  </si>
  <si>
    <t>014-51.27.00</t>
  </si>
  <si>
    <t>014-41.41.08</t>
  </si>
  <si>
    <t>052-21.28.95</t>
  </si>
  <si>
    <t>052-47.03.46</t>
  </si>
  <si>
    <t>052-47.16.91</t>
  </si>
  <si>
    <t>052-47.24.97</t>
  </si>
  <si>
    <t>052-47.18.35</t>
  </si>
  <si>
    <t>052-48.03.82</t>
  </si>
  <si>
    <t>052-46.42.78</t>
  </si>
  <si>
    <t>052-47.36.48</t>
  </si>
  <si>
    <t>052-47.36.30</t>
  </si>
  <si>
    <t>052-46.93.90</t>
  </si>
  <si>
    <t>03-772.35.12</t>
  </si>
  <si>
    <t>03-772.52.44</t>
  </si>
  <si>
    <t>03-772.34.43</t>
  </si>
  <si>
    <t>03-772.50.00</t>
  </si>
  <si>
    <t>09-369.53.94</t>
  </si>
  <si>
    <t>09-366.15.54</t>
  </si>
  <si>
    <t>09-252.38.15</t>
  </si>
  <si>
    <t>09-369.79.80</t>
  </si>
  <si>
    <t>09-252.39.63</t>
  </si>
  <si>
    <t>09-369.51.11</t>
  </si>
  <si>
    <t>09-369.24.27</t>
  </si>
  <si>
    <t>09-369.47.61</t>
  </si>
  <si>
    <t>09-230.63.56</t>
  </si>
  <si>
    <t>09-230.81.51</t>
  </si>
  <si>
    <t>09-231.22.78</t>
  </si>
  <si>
    <t>09-230.31.03</t>
  </si>
  <si>
    <t>09-230.82.40</t>
  </si>
  <si>
    <t>09-230.76.48</t>
  </si>
  <si>
    <t>09-230.71.88</t>
  </si>
  <si>
    <t>09-362.64.95</t>
  </si>
  <si>
    <t>09-210.35.70</t>
  </si>
  <si>
    <t>09-252.27.87</t>
  </si>
  <si>
    <t>09-230.88.57</t>
  </si>
  <si>
    <t>09-252.11.09</t>
  </si>
  <si>
    <t>09-362.88.33</t>
  </si>
  <si>
    <t>09-384.30.73</t>
  </si>
  <si>
    <t>09-362.65.98</t>
  </si>
  <si>
    <t>09-362.61.20</t>
  </si>
  <si>
    <t>09-362.66.25</t>
  </si>
  <si>
    <t>09-362.60.58</t>
  </si>
  <si>
    <t>09-369.75.78</t>
  </si>
  <si>
    <t>053-62.54.24</t>
  </si>
  <si>
    <t>IMPE</t>
  </si>
  <si>
    <t>014-65.56.57</t>
  </si>
  <si>
    <t>014-31.50.00</t>
  </si>
  <si>
    <t>014-31.50.99</t>
  </si>
  <si>
    <t>014-32.07.51</t>
  </si>
  <si>
    <t>014-81.03.16</t>
  </si>
  <si>
    <t>014-31.63.23</t>
  </si>
  <si>
    <t>014-31.18.96</t>
  </si>
  <si>
    <t>014-31.28.93</t>
  </si>
  <si>
    <t>014-31.41.44</t>
  </si>
  <si>
    <t>014-21.62.49</t>
  </si>
  <si>
    <t>014-88.19.65</t>
  </si>
  <si>
    <t>014-88.30.20</t>
  </si>
  <si>
    <t>014-88.27.72</t>
  </si>
  <si>
    <t>014-26.38.90</t>
  </si>
  <si>
    <t>014-26.35.05</t>
  </si>
  <si>
    <t>014-26.07.98</t>
  </si>
  <si>
    <t>014-26.09.83</t>
  </si>
  <si>
    <t>014-22.03.90</t>
  </si>
  <si>
    <t>014-21.55.88</t>
  </si>
  <si>
    <t>014-27.95.34</t>
  </si>
  <si>
    <t>014-25.74.56</t>
  </si>
  <si>
    <t>014-58.91.30</t>
  </si>
  <si>
    <t>014-85.29.98</t>
  </si>
  <si>
    <t>014-58.81.19</t>
  </si>
  <si>
    <t>014-58.79.67</t>
  </si>
  <si>
    <t>014-56.64.40</t>
  </si>
  <si>
    <t>014-56.65.20</t>
  </si>
  <si>
    <t>014-56.65.00</t>
  </si>
  <si>
    <t>014-55.63.88</t>
  </si>
  <si>
    <t>014-55.64.89</t>
  </si>
  <si>
    <t>014-55.20.00</t>
  </si>
  <si>
    <t>014-55.70.40</t>
  </si>
  <si>
    <t>014-55.76.01</t>
  </si>
  <si>
    <t>054-31.06.65</t>
  </si>
  <si>
    <t>054-33.20.49</t>
  </si>
  <si>
    <t>054-32.27.54</t>
  </si>
  <si>
    <t>053-80.20.60</t>
  </si>
  <si>
    <t>053-83.75.33</t>
  </si>
  <si>
    <t>053-83.82.52</t>
  </si>
  <si>
    <t>053-70.22.14</t>
  </si>
  <si>
    <t>053-83.20.80</t>
  </si>
  <si>
    <t>053-83.21.35</t>
  </si>
  <si>
    <t>053-83.91.46</t>
  </si>
  <si>
    <t>053-62.60.02</t>
  </si>
  <si>
    <t>053-66.55.07</t>
  </si>
  <si>
    <t>053-66.48.89</t>
  </si>
  <si>
    <t>053-66.53.93</t>
  </si>
  <si>
    <t>054-33.51.97</t>
  </si>
  <si>
    <t>054-41.26.43</t>
  </si>
  <si>
    <t>054-41.41.40</t>
  </si>
  <si>
    <t>054-41.54.42</t>
  </si>
  <si>
    <t>09-362.68.17</t>
  </si>
  <si>
    <t>053-62.61.78</t>
  </si>
  <si>
    <t>053-62.36.98</t>
  </si>
  <si>
    <t>053-62.21.58</t>
  </si>
  <si>
    <t>054-50.00.88</t>
  </si>
  <si>
    <t>054-41.06.41</t>
  </si>
  <si>
    <t>055-42.22.29</t>
  </si>
  <si>
    <t>054-50.15.52</t>
  </si>
  <si>
    <t>054-41.68.28</t>
  </si>
  <si>
    <t>054-32.18.62</t>
  </si>
  <si>
    <t>09-360.79.57</t>
  </si>
  <si>
    <t>09-360.44.06</t>
  </si>
  <si>
    <t>09-360.47.79</t>
  </si>
  <si>
    <t>09-360.34.68</t>
  </si>
  <si>
    <t>055-49.81.43</t>
  </si>
  <si>
    <t>055-49.87.08</t>
  </si>
  <si>
    <t>055-49.68.82</t>
  </si>
  <si>
    <t>09-360.23.51</t>
  </si>
  <si>
    <t>055-42.17.89</t>
  </si>
  <si>
    <t>055-42.71.82</t>
  </si>
  <si>
    <t>055-42.30.94</t>
  </si>
  <si>
    <t>055-45.67.40</t>
  </si>
  <si>
    <t>055-21.04.69</t>
  </si>
  <si>
    <t>055-21.94.59</t>
  </si>
  <si>
    <t>055-38.85.55</t>
  </si>
  <si>
    <t>055-38.85.51</t>
  </si>
  <si>
    <t>055-38.97.39</t>
  </si>
  <si>
    <t>055-31.39.51</t>
  </si>
  <si>
    <t>055-30.30.43</t>
  </si>
  <si>
    <t>03-455.22.42</t>
  </si>
  <si>
    <t>03-454.19.90</t>
  </si>
  <si>
    <t>03-455.26.34</t>
  </si>
  <si>
    <t>03-455.31.41</t>
  </si>
  <si>
    <t>03-455.48.25</t>
  </si>
  <si>
    <t>03-457.06.04</t>
  </si>
  <si>
    <t>03-457.03.43</t>
  </si>
  <si>
    <t>03-293.69.68</t>
  </si>
  <si>
    <t>015-31.21.27</t>
  </si>
  <si>
    <t>03-888.01.69</t>
  </si>
  <si>
    <t>03-888.14.67</t>
  </si>
  <si>
    <t>015-21.83.48</t>
  </si>
  <si>
    <t>015-31.25.80</t>
  </si>
  <si>
    <t>015-31.19.06</t>
  </si>
  <si>
    <t>015-31.11.02</t>
  </si>
  <si>
    <t>015-31.21.47</t>
  </si>
  <si>
    <t>015-30.38.32</t>
  </si>
  <si>
    <t>015-31.57.57</t>
  </si>
  <si>
    <t>03-482.15.91</t>
  </si>
  <si>
    <t>015-20.96.14</t>
  </si>
  <si>
    <t>015-31.28.22</t>
  </si>
  <si>
    <t>015-21.01.79</t>
  </si>
  <si>
    <t>015-55.36.90</t>
  </si>
  <si>
    <t>03-482.41.93</t>
  </si>
  <si>
    <t>03-422.52.49</t>
  </si>
  <si>
    <t>015-24.57.43</t>
  </si>
  <si>
    <t>03-230.12.78</t>
  </si>
  <si>
    <t>03-239.27.87</t>
  </si>
  <si>
    <t>03-230.46.92</t>
  </si>
  <si>
    <t>03-239.17.88</t>
  </si>
  <si>
    <t>03-825.84.30</t>
  </si>
  <si>
    <t>03-827.92.93</t>
  </si>
  <si>
    <t>03-827.93.21</t>
  </si>
  <si>
    <t>03-828.25.87</t>
  </si>
  <si>
    <t>03-827.64.95</t>
  </si>
  <si>
    <t>03-887.69.78</t>
  </si>
  <si>
    <t>03-887.43.83</t>
  </si>
  <si>
    <t>03-887.43.71</t>
  </si>
  <si>
    <t>03-887.42.06</t>
  </si>
  <si>
    <t>03-887.61.26</t>
  </si>
  <si>
    <t>03-774.43.88</t>
  </si>
  <si>
    <t>03-887.58.04</t>
  </si>
  <si>
    <t>03-888.35.56</t>
  </si>
  <si>
    <t>03-888.43.02</t>
  </si>
  <si>
    <t>03-888.57.23</t>
  </si>
  <si>
    <t>03-888.25.22</t>
  </si>
  <si>
    <t>03-888.37.62</t>
  </si>
  <si>
    <t>03-774.23.10</t>
  </si>
  <si>
    <t>03-888.92.92</t>
  </si>
  <si>
    <t>03-880.27.40</t>
  </si>
  <si>
    <t>03-886.89.70</t>
  </si>
  <si>
    <t>03-886.64.76</t>
  </si>
  <si>
    <t>03-886.50.30</t>
  </si>
  <si>
    <t>03-886.93.68</t>
  </si>
  <si>
    <t>03-886.69.09</t>
  </si>
  <si>
    <t>03-886.66.39</t>
  </si>
  <si>
    <t>03-886.66.66</t>
  </si>
  <si>
    <t>03-886.57.09</t>
  </si>
  <si>
    <t>03-886.42.58</t>
  </si>
  <si>
    <t>03-886.68.95</t>
  </si>
  <si>
    <t>03-889.14.23</t>
  </si>
  <si>
    <t>03-889.82.88</t>
  </si>
  <si>
    <t>03-889.08.62</t>
  </si>
  <si>
    <t>03-899.17.30</t>
  </si>
  <si>
    <t>052-34.24.40</t>
  </si>
  <si>
    <t>03-889.56.00</t>
  </si>
  <si>
    <t>03-889.44.26</t>
  </si>
  <si>
    <t>03-889.39.16</t>
  </si>
  <si>
    <t>03-889.13.18</t>
  </si>
  <si>
    <t>052-33.47.43</t>
  </si>
  <si>
    <t>052-33.52.23</t>
  </si>
  <si>
    <t>052-34.03.75</t>
  </si>
  <si>
    <t>03-771.08.43</t>
  </si>
  <si>
    <t>03-711.32.53</t>
  </si>
  <si>
    <t>03-771.37.62</t>
  </si>
  <si>
    <t>03-711.08.03</t>
  </si>
  <si>
    <t>03-780.71.65</t>
  </si>
  <si>
    <t>03-776.45.22</t>
  </si>
  <si>
    <t>03-777.82.82</t>
  </si>
  <si>
    <t>03-780.51.90</t>
  </si>
  <si>
    <t>03-760.41.62</t>
  </si>
  <si>
    <t>03-776.41.20</t>
  </si>
  <si>
    <t>03-776.55.88</t>
  </si>
  <si>
    <t>03-776.28.14</t>
  </si>
  <si>
    <t>03-820.18.20</t>
  </si>
  <si>
    <t>03-827.78.78</t>
  </si>
  <si>
    <t>03-827.80.99</t>
  </si>
  <si>
    <t>03-827.90.45</t>
  </si>
  <si>
    <t>03-825.07.76</t>
  </si>
  <si>
    <t>03-827.65.64</t>
  </si>
  <si>
    <t>03-252.82.38</t>
  </si>
  <si>
    <t>03-252.76.03</t>
  </si>
  <si>
    <t>03-252.58.88</t>
  </si>
  <si>
    <t>03-775.74.76</t>
  </si>
  <si>
    <t>03-775.74.51</t>
  </si>
  <si>
    <t>03-775.60.85</t>
  </si>
  <si>
    <t>03-775.62.80</t>
  </si>
  <si>
    <t>03-775.97.80</t>
  </si>
  <si>
    <t>03-775.45.33</t>
  </si>
  <si>
    <t>03-775.72.00</t>
  </si>
  <si>
    <t>03-774.22.03</t>
  </si>
  <si>
    <t>03-774.28.76</t>
  </si>
  <si>
    <t>03-776.20.18</t>
  </si>
  <si>
    <t>03-777.14.93</t>
  </si>
  <si>
    <t>03-770.65.61</t>
  </si>
  <si>
    <t>03-770.66.85</t>
  </si>
  <si>
    <t>03-780.19.10</t>
  </si>
  <si>
    <t>03-779.79.00</t>
  </si>
  <si>
    <t>03-770.70.09</t>
  </si>
  <si>
    <t>03-775.43.30</t>
  </si>
  <si>
    <t>03-773.52.39</t>
  </si>
  <si>
    <t>03-773.40.15</t>
  </si>
  <si>
    <t>015-21.08.31</t>
  </si>
  <si>
    <t>015-55.76.27</t>
  </si>
  <si>
    <t>015-20.50.85</t>
  </si>
  <si>
    <t>015-27.15.10</t>
  </si>
  <si>
    <t>015-41.68.65</t>
  </si>
  <si>
    <t>015-28.84.41</t>
  </si>
  <si>
    <t>015-20.24.10</t>
  </si>
  <si>
    <t>015-28.79.10</t>
  </si>
  <si>
    <t>015-55.64.74</t>
  </si>
  <si>
    <t>015-20.51.79</t>
  </si>
  <si>
    <t>015-41.51.80</t>
  </si>
  <si>
    <t>015-20.38.96</t>
  </si>
  <si>
    <t>015-41.54.18</t>
  </si>
  <si>
    <t>015-27.29.86</t>
  </si>
  <si>
    <t>015-41.20.02</t>
  </si>
  <si>
    <t>015-51.26.38</t>
  </si>
  <si>
    <t>015-51.22.61</t>
  </si>
  <si>
    <t>015-55.12.27</t>
  </si>
  <si>
    <t>015-75.66.41</t>
  </si>
  <si>
    <t>015-51.42.95</t>
  </si>
  <si>
    <t>016-60.35.89</t>
  </si>
  <si>
    <t>016-60.38.55</t>
  </si>
  <si>
    <t>015-51.74.44</t>
  </si>
  <si>
    <t>015-76.03.10</t>
  </si>
  <si>
    <t>015-56.05.30</t>
  </si>
  <si>
    <t>015-23.48.55</t>
  </si>
  <si>
    <t>015-75.71.33</t>
  </si>
  <si>
    <t>015-75.74.67</t>
  </si>
  <si>
    <t>015-73.04.56</t>
  </si>
  <si>
    <t>052-30.00.63</t>
  </si>
  <si>
    <t>052-33.50.60</t>
  </si>
  <si>
    <t>052-30.98.98</t>
  </si>
  <si>
    <t>052-30.28.78</t>
  </si>
  <si>
    <t>052-30.35.82</t>
  </si>
  <si>
    <t>052-30.02.20</t>
  </si>
  <si>
    <t>052-33.25.71</t>
  </si>
  <si>
    <t>015-71.18.01</t>
  </si>
  <si>
    <t>015-71.18.60</t>
  </si>
  <si>
    <t>015-41.45.03</t>
  </si>
  <si>
    <t>015-27.28.16</t>
  </si>
  <si>
    <t>015-27.78.96</t>
  </si>
  <si>
    <t>015-61.03.31</t>
  </si>
  <si>
    <t>015-61.09.84</t>
  </si>
  <si>
    <t>015-41.95.94</t>
  </si>
  <si>
    <t>015-51.86.25</t>
  </si>
  <si>
    <t>015-51.28.83</t>
  </si>
  <si>
    <t>015-51.52.79</t>
  </si>
  <si>
    <t>016-60.51.71</t>
  </si>
  <si>
    <t>016-60.25.71</t>
  </si>
  <si>
    <t>016-23.35.31</t>
  </si>
  <si>
    <t>016-30.90.26</t>
  </si>
  <si>
    <t>016-85.32.50</t>
  </si>
  <si>
    <t>016-23.85.81</t>
  </si>
  <si>
    <t>016-44.58.83</t>
  </si>
  <si>
    <t>016-25.96.63</t>
  </si>
  <si>
    <t>016-22.44.09</t>
  </si>
  <si>
    <t>016-22.36.23</t>
  </si>
  <si>
    <t>016-20.80.26</t>
  </si>
  <si>
    <t>016-46.03.60</t>
  </si>
  <si>
    <t>016-46.37.02</t>
  </si>
  <si>
    <t>016-46.40.37</t>
  </si>
  <si>
    <t>016-47.73.18</t>
  </si>
  <si>
    <t>016-48.06.58</t>
  </si>
  <si>
    <t>016-48.93.08</t>
  </si>
  <si>
    <t>02-767.51.01</t>
  </si>
  <si>
    <t>02-759.60.69</t>
  </si>
  <si>
    <t>02-759.64.59</t>
  </si>
  <si>
    <t>02-759.65.33</t>
  </si>
  <si>
    <t>02-759.46.04</t>
  </si>
  <si>
    <t>02-759.96.22</t>
  </si>
  <si>
    <t>02-759.63.60</t>
  </si>
  <si>
    <t>02-759.97.43</t>
  </si>
  <si>
    <t>02-756.55.00</t>
  </si>
  <si>
    <t>016-65.74.86</t>
  </si>
  <si>
    <t>016-65.99.77</t>
  </si>
  <si>
    <t>016-65.54.85</t>
  </si>
  <si>
    <t>015-24.78.62</t>
  </si>
  <si>
    <t>015-24.76.64</t>
  </si>
  <si>
    <t>015-24.11.20</t>
  </si>
  <si>
    <t>016-61.64.60</t>
  </si>
  <si>
    <t>016-61.64.70</t>
  </si>
  <si>
    <t>016-61.64.90</t>
  </si>
  <si>
    <t>016-58.20.68</t>
  </si>
  <si>
    <t>016-60.88.85</t>
  </si>
  <si>
    <t>016-53.37.32</t>
  </si>
  <si>
    <t>016-53.40.23</t>
  </si>
  <si>
    <t>016-53.09.17</t>
  </si>
  <si>
    <t>016-69.71.44</t>
  </si>
  <si>
    <t>016-69.93.14</t>
  </si>
  <si>
    <t>015-22.27.17</t>
  </si>
  <si>
    <t>016-69.93.33</t>
  </si>
  <si>
    <t>015-22.22.98</t>
  </si>
  <si>
    <t>014-54.90.00</t>
  </si>
  <si>
    <t>014-54.73.93</t>
  </si>
  <si>
    <t>014-54.92.56</t>
  </si>
  <si>
    <t>014-26.54.39</t>
  </si>
  <si>
    <t>014-54.51.71</t>
  </si>
  <si>
    <t>014-54.82.90</t>
  </si>
  <si>
    <t>014-54.42.87</t>
  </si>
  <si>
    <t>014-26.50.33</t>
  </si>
  <si>
    <t>014-23.44.46</t>
  </si>
  <si>
    <t>016-69.97.80</t>
  </si>
  <si>
    <t>016-25.18.53</t>
  </si>
  <si>
    <t>016-26.03.63</t>
  </si>
  <si>
    <t>016-25.30.82</t>
  </si>
  <si>
    <t>016-25.28.56</t>
  </si>
  <si>
    <t>016-44.90.43</t>
  </si>
  <si>
    <t>016-62.24.13</t>
  </si>
  <si>
    <t>016-64.06.97</t>
  </si>
  <si>
    <t>016-63.44.45</t>
  </si>
  <si>
    <t>016-63.42.78</t>
  </si>
  <si>
    <t>016-63.20.73</t>
  </si>
  <si>
    <t>016-55.11.34</t>
  </si>
  <si>
    <t>016-56.74.92</t>
  </si>
  <si>
    <t>016-56.12.58</t>
  </si>
  <si>
    <t>016-56.61.50</t>
  </si>
  <si>
    <t>016-56.25.72</t>
  </si>
  <si>
    <t>016-56.36.75</t>
  </si>
  <si>
    <t>013-77.56.44</t>
  </si>
  <si>
    <t>016-56.91.41</t>
  </si>
  <si>
    <t>013-31.20.88</t>
  </si>
  <si>
    <t>013-31.46.11</t>
  </si>
  <si>
    <t>016-77.72.67</t>
  </si>
  <si>
    <t>013-77.31.85</t>
  </si>
  <si>
    <t>013-77.20.30</t>
  </si>
  <si>
    <t>013-77.70.88</t>
  </si>
  <si>
    <t>013-77.36.58</t>
  </si>
  <si>
    <t>013-77.19.29</t>
  </si>
  <si>
    <t>013-77.27.38</t>
  </si>
  <si>
    <t>013-33.46.31</t>
  </si>
  <si>
    <t>013-32.69.23</t>
  </si>
  <si>
    <t>016-81.98.02</t>
  </si>
  <si>
    <t>016-81.83.88</t>
  </si>
  <si>
    <t>016-81.48.10</t>
  </si>
  <si>
    <t>016-77.75.20</t>
  </si>
  <si>
    <t>016-78.01.65</t>
  </si>
  <si>
    <t>016-81.23.18</t>
  </si>
  <si>
    <t>016-76.54.95</t>
  </si>
  <si>
    <t>016-76.87.87</t>
  </si>
  <si>
    <t>016-82.14.58</t>
  </si>
  <si>
    <t>011-78.13.39</t>
  </si>
  <si>
    <t>016-78.89.65</t>
  </si>
  <si>
    <t>011-58.78.70</t>
  </si>
  <si>
    <t>016-73.33.41</t>
  </si>
  <si>
    <t>016-73.50.91</t>
  </si>
  <si>
    <t>016-77.77.77</t>
  </si>
  <si>
    <t>016-77.84.11</t>
  </si>
  <si>
    <t>016-77.15.72</t>
  </si>
  <si>
    <t>016-77.73.80</t>
  </si>
  <si>
    <t>016-78.81.62</t>
  </si>
  <si>
    <t>011-88.45.82</t>
  </si>
  <si>
    <t>011-78.27.94</t>
  </si>
  <si>
    <t>011-58.41.44</t>
  </si>
  <si>
    <t>011-78.20.88</t>
  </si>
  <si>
    <t>011-58.86.92</t>
  </si>
  <si>
    <t>011-58.46.53</t>
  </si>
  <si>
    <t>011-58.84.79</t>
  </si>
  <si>
    <t>011-58.11.43</t>
  </si>
  <si>
    <t>013-44.33.63</t>
  </si>
  <si>
    <t>011-22.14.48</t>
  </si>
  <si>
    <t>011-27.04.92</t>
  </si>
  <si>
    <t>011-21.23.24</t>
  </si>
  <si>
    <t>011-27.13.17</t>
  </si>
  <si>
    <t>011-27.23.08</t>
  </si>
  <si>
    <t>011-27.20.66</t>
  </si>
  <si>
    <t>011-25.31.02</t>
  </si>
  <si>
    <t>011-21.17.64</t>
  </si>
  <si>
    <t>011-25.04.48</t>
  </si>
  <si>
    <t>011-25.11.60</t>
  </si>
  <si>
    <t>011-25.52.88</t>
  </si>
  <si>
    <t>011-82.44.44</t>
  </si>
  <si>
    <t>011-81.47.45</t>
  </si>
  <si>
    <t>011-82.43.66</t>
  </si>
  <si>
    <t>011-81.40.74</t>
  </si>
  <si>
    <t>011-60.48.33</t>
  </si>
  <si>
    <t>011-60.64.94</t>
  </si>
  <si>
    <t>011-57.38.04</t>
  </si>
  <si>
    <t>011-52.18.14</t>
  </si>
  <si>
    <t>011-52.18.67</t>
  </si>
  <si>
    <t>011-53.68.54</t>
  </si>
  <si>
    <t>011-25.44.35</t>
  </si>
  <si>
    <t>011-42.95.87</t>
  </si>
  <si>
    <t>011-53.78.69</t>
  </si>
  <si>
    <t>011-53.81.12</t>
  </si>
  <si>
    <t>011-45.11.24</t>
  </si>
  <si>
    <t>011-42.59.42</t>
  </si>
  <si>
    <t>011-57.26.30</t>
  </si>
  <si>
    <t>011-57.36.20</t>
  </si>
  <si>
    <t>011-42.26.47</t>
  </si>
  <si>
    <t>011-42.23.96</t>
  </si>
  <si>
    <t>011-42.21.15</t>
  </si>
  <si>
    <t>011-73.29.20</t>
  </si>
  <si>
    <t>011-79.13.78</t>
  </si>
  <si>
    <t>011-61.20.97</t>
  </si>
  <si>
    <t>011-63.30.32</t>
  </si>
  <si>
    <t>089-46.33.86</t>
  </si>
  <si>
    <t>011-63.64.84</t>
  </si>
  <si>
    <t>011-79.26.22</t>
  </si>
  <si>
    <t>011-79.26.81</t>
  </si>
  <si>
    <t>011-64.18.90</t>
  </si>
  <si>
    <t>011-64.08.08</t>
  </si>
  <si>
    <t>011-64.72.36</t>
  </si>
  <si>
    <t>011-64.21.94</t>
  </si>
  <si>
    <t>011-64.17.34</t>
  </si>
  <si>
    <t>011-64.26.41</t>
  </si>
  <si>
    <t>011-73.43.51</t>
  </si>
  <si>
    <t>011-73.33.65</t>
  </si>
  <si>
    <t>011-44.71.18</t>
  </si>
  <si>
    <t>011-44.58.10</t>
  </si>
  <si>
    <t>011-62.16.13</t>
  </si>
  <si>
    <t>011-44.71.32</t>
  </si>
  <si>
    <t>011-44.63.35</t>
  </si>
  <si>
    <t>089-36.35.33</t>
  </si>
  <si>
    <t>012-74.13.95</t>
  </si>
  <si>
    <t>015-27.26.75</t>
  </si>
  <si>
    <t>02-251.67.67</t>
  </si>
  <si>
    <t>052-44.40.80</t>
  </si>
  <si>
    <t>056-51.34.90</t>
  </si>
  <si>
    <t>056-30.06.60</t>
  </si>
  <si>
    <t>09-381.55.05</t>
  </si>
  <si>
    <t>03-727.17.70</t>
  </si>
  <si>
    <t>09-344.63.72</t>
  </si>
  <si>
    <t>014-51.37.15</t>
  </si>
  <si>
    <t>059-32.04.53</t>
  </si>
  <si>
    <t>03-410.01.40</t>
  </si>
  <si>
    <t>03-455.39.80</t>
  </si>
  <si>
    <t>050-54.51.57</t>
  </si>
  <si>
    <t>011-68.07.09</t>
  </si>
  <si>
    <t>03-239.30.22</t>
  </si>
  <si>
    <t>03-290.76.18</t>
  </si>
  <si>
    <t>011-64.57.82</t>
  </si>
  <si>
    <t>011-31.21.62</t>
  </si>
  <si>
    <t>016-81.49.72</t>
  </si>
  <si>
    <t>011-31.26.83</t>
  </si>
  <si>
    <t>014-81.00.33</t>
  </si>
  <si>
    <t>015-61.88.40</t>
  </si>
  <si>
    <t>09-234.39.08</t>
  </si>
  <si>
    <t>053-77.36.84</t>
  </si>
  <si>
    <t>03-321.99.50</t>
  </si>
  <si>
    <t>056-51.35.78</t>
  </si>
  <si>
    <t>09-255.17.61</t>
  </si>
  <si>
    <t>02-521.82.98</t>
  </si>
  <si>
    <t>015-41.57.63</t>
  </si>
  <si>
    <t>016-65.53.53</t>
  </si>
  <si>
    <t>02-377.03.83</t>
  </si>
  <si>
    <t>02-251.29.39</t>
  </si>
  <si>
    <t>089-73.06.72</t>
  </si>
  <si>
    <t>011-48.04.00</t>
  </si>
  <si>
    <t>056-71.94.59</t>
  </si>
  <si>
    <t>089-81.13.08</t>
  </si>
  <si>
    <t>089-85.69.22</t>
  </si>
  <si>
    <t>012-23.85.52</t>
  </si>
  <si>
    <t>012-23.23.64</t>
  </si>
  <si>
    <t>012-23.12.14</t>
  </si>
  <si>
    <t>012-26.16.12</t>
  </si>
  <si>
    <t>012-39.16.74</t>
  </si>
  <si>
    <t>011-37.95.62</t>
  </si>
  <si>
    <t>011-37.69.61</t>
  </si>
  <si>
    <t>089-41.67.77</t>
  </si>
  <si>
    <t>089-41.49.10</t>
  </si>
  <si>
    <t>012-23.75.16</t>
  </si>
  <si>
    <t>089-41.39.71</t>
  </si>
  <si>
    <t>089-51.12.00</t>
  </si>
  <si>
    <t>089-41.37.38</t>
  </si>
  <si>
    <t>012-45.22.35</t>
  </si>
  <si>
    <t>089-51.51.02</t>
  </si>
  <si>
    <t>089-41.62.69</t>
  </si>
  <si>
    <t>012-45.39.40</t>
  </si>
  <si>
    <t>089-71.40.76</t>
  </si>
  <si>
    <t>089-71.64.63</t>
  </si>
  <si>
    <t>089-71.30.35</t>
  </si>
  <si>
    <t>012-45.53.64</t>
  </si>
  <si>
    <t>089-71.68.95</t>
  </si>
  <si>
    <t>012-23.58.16</t>
  </si>
  <si>
    <t>012-45.21.30</t>
  </si>
  <si>
    <t>04-381.10.59</t>
  </si>
  <si>
    <t>04-381.91.01</t>
  </si>
  <si>
    <t>011-68.33.80</t>
  </si>
  <si>
    <t>011-68.93.71</t>
  </si>
  <si>
    <t>011-68.42.31</t>
  </si>
  <si>
    <t>011-68.19.94</t>
  </si>
  <si>
    <t>011-71.90.00</t>
  </si>
  <si>
    <t>011-68.39.50</t>
  </si>
  <si>
    <t>011-68.99.87</t>
  </si>
  <si>
    <t>011-31.22.33</t>
  </si>
  <si>
    <t>011-31.26.85</t>
  </si>
  <si>
    <t>011-31.57.67</t>
  </si>
  <si>
    <t>011-31.67.17</t>
  </si>
  <si>
    <t>011-31.37.31</t>
  </si>
  <si>
    <t>03-297.91.28</t>
  </si>
  <si>
    <t>03-336.25.27</t>
  </si>
  <si>
    <t>03-281.84.27</t>
  </si>
  <si>
    <t>03-293.06.08</t>
  </si>
  <si>
    <t>016-50.06.50</t>
  </si>
  <si>
    <t>02-414.35.40</t>
  </si>
  <si>
    <t>02-252.62.04</t>
  </si>
  <si>
    <t>03-321.02.58</t>
  </si>
  <si>
    <t>02-411.56.04</t>
  </si>
  <si>
    <t>09-384.31.68</t>
  </si>
  <si>
    <t>03-449.36.70</t>
  </si>
  <si>
    <t>056-68.88.30</t>
  </si>
  <si>
    <t>02-251.92.21</t>
  </si>
  <si>
    <t>09-222.08.22</t>
  </si>
  <si>
    <t>03-899.37.70</t>
  </si>
  <si>
    <t>02-269.39.41</t>
  </si>
  <si>
    <t>03-298.16.80</t>
  </si>
  <si>
    <t>03-449.40.18</t>
  </si>
  <si>
    <t>02-733.10.97</t>
  </si>
  <si>
    <t>02-216.55.80</t>
  </si>
  <si>
    <t>013-32.69.28</t>
  </si>
  <si>
    <t>011-32.32.13</t>
  </si>
  <si>
    <t>09-371.70.57</t>
  </si>
  <si>
    <t>055-31.54.33</t>
  </si>
  <si>
    <t>09-362.98.03</t>
  </si>
  <si>
    <t>09-371.57.79</t>
  </si>
  <si>
    <t>02-521.04.84</t>
  </si>
  <si>
    <t>014-84.12.80</t>
  </si>
  <si>
    <t>014-84.13.96</t>
  </si>
  <si>
    <t>014-30.31.62</t>
  </si>
  <si>
    <t>013-66.12.59</t>
  </si>
  <si>
    <t>013-66.17.27</t>
  </si>
  <si>
    <t>014-86.63.40</t>
  </si>
  <si>
    <t>050-31.16.39</t>
  </si>
  <si>
    <t>050-59.94.78</t>
  </si>
  <si>
    <t>050-33.56.97</t>
  </si>
  <si>
    <t>050-31.21.39</t>
  </si>
  <si>
    <t>050-47.09.67</t>
  </si>
  <si>
    <t>050-82.68.44</t>
  </si>
  <si>
    <t>050-82.62.67</t>
  </si>
  <si>
    <t>050-36.42.00</t>
  </si>
  <si>
    <t>050-78.88.91</t>
  </si>
  <si>
    <t>050-78.88.32</t>
  </si>
  <si>
    <t>050-78.99.66</t>
  </si>
  <si>
    <t>050-27.59.63</t>
  </si>
  <si>
    <t>050-27.88.50</t>
  </si>
  <si>
    <t>050-27.76.95</t>
  </si>
  <si>
    <t>051-65.68.52</t>
  </si>
  <si>
    <t>051-65.75.57</t>
  </si>
  <si>
    <t>051-61.27.39</t>
  </si>
  <si>
    <t>051-72.25.28</t>
  </si>
  <si>
    <t>051-72.62.21</t>
  </si>
  <si>
    <t>051-68.94.31</t>
  </si>
  <si>
    <t>051-68.73.37</t>
  </si>
  <si>
    <t>051-68.70.37</t>
  </si>
  <si>
    <t>050-22.05.46</t>
  </si>
  <si>
    <t>050-21.13.21</t>
  </si>
  <si>
    <t>051-72.36.43</t>
  </si>
  <si>
    <t>050-21.19.79</t>
  </si>
  <si>
    <t>050-23.15.11</t>
  </si>
  <si>
    <t>051-56.91.66</t>
  </si>
  <si>
    <t>051-56.93.72</t>
  </si>
  <si>
    <t>051-56.84.57</t>
  </si>
  <si>
    <t>051-56.66.15</t>
  </si>
  <si>
    <t>051-70.07.47</t>
  </si>
  <si>
    <t>051-50.41.52</t>
  </si>
  <si>
    <t>051-70.24.75</t>
  </si>
  <si>
    <t>051-54.54.33</t>
  </si>
  <si>
    <t>051-50.38.12</t>
  </si>
  <si>
    <t>051-55.50.62</t>
  </si>
  <si>
    <t>051-50.38.65</t>
  </si>
  <si>
    <t>051-62.71.34</t>
  </si>
  <si>
    <t>058-28.91.03</t>
  </si>
  <si>
    <t>058-28.89.48</t>
  </si>
  <si>
    <t>050-40.68.90</t>
  </si>
  <si>
    <t>050-40.68.77</t>
  </si>
  <si>
    <t>050-31.63.22</t>
  </si>
  <si>
    <t>050-40.45.07</t>
  </si>
  <si>
    <t>050-39.45.93</t>
  </si>
  <si>
    <t>050-39.13.23</t>
  </si>
  <si>
    <t>050-38.65.43</t>
  </si>
  <si>
    <t>050-20.93.40</t>
  </si>
  <si>
    <t>050-20.97.90</t>
  </si>
  <si>
    <t>050-27.62.12</t>
  </si>
  <si>
    <t>050-81.27.14</t>
  </si>
  <si>
    <t>050-81.18.10</t>
  </si>
  <si>
    <t>050-81.42.98</t>
  </si>
  <si>
    <t>059-26.52.55</t>
  </si>
  <si>
    <t>059-27.63.63</t>
  </si>
  <si>
    <t>059-27.83.40</t>
  </si>
  <si>
    <t>059-27.82.95</t>
  </si>
  <si>
    <t>059-29.99.88</t>
  </si>
  <si>
    <t>059-29.92.98</t>
  </si>
  <si>
    <t>050-24.11.31</t>
  </si>
  <si>
    <t>051-58.97.94</t>
  </si>
  <si>
    <t>051-58.90.26</t>
  </si>
  <si>
    <t>050-60.07.09</t>
  </si>
  <si>
    <t>050-63.08.60</t>
  </si>
  <si>
    <t>050-60.05.06</t>
  </si>
  <si>
    <t>050-60.43.10</t>
  </si>
  <si>
    <t>050-60.04.72</t>
  </si>
  <si>
    <t>050-35.14.25</t>
  </si>
  <si>
    <t>050-28.85.10</t>
  </si>
  <si>
    <t>050-37.34.78</t>
  </si>
  <si>
    <t>050-35.15.97</t>
  </si>
  <si>
    <t>050-35.55.98</t>
  </si>
  <si>
    <t>050-35.81.18</t>
  </si>
  <si>
    <t>050-78.97.22</t>
  </si>
  <si>
    <t>050-36.32.25</t>
  </si>
  <si>
    <t>050-35.04.15</t>
  </si>
  <si>
    <t>050-35.47.87</t>
  </si>
  <si>
    <t>050-50.09.66</t>
  </si>
  <si>
    <t>050-41.14.89</t>
  </si>
  <si>
    <t>050-41.44.80</t>
  </si>
  <si>
    <t>050-54.48.28</t>
  </si>
  <si>
    <t>050-55.10.71</t>
  </si>
  <si>
    <t>050-54.50.96</t>
  </si>
  <si>
    <t>050-63.08.70</t>
  </si>
  <si>
    <t>050-51.29.25</t>
  </si>
  <si>
    <t>059-80.78.75</t>
  </si>
  <si>
    <t>059-70.87.46</t>
  </si>
  <si>
    <t>059-70.42.95</t>
  </si>
  <si>
    <t>059-70.95.12</t>
  </si>
  <si>
    <t>059-32.27.45</t>
  </si>
  <si>
    <t>059-26.82.75</t>
  </si>
  <si>
    <t>059-50.22.97</t>
  </si>
  <si>
    <t>059-70.55.62</t>
  </si>
  <si>
    <t>059-70.07.75</t>
  </si>
  <si>
    <t>059-70.99.15</t>
  </si>
  <si>
    <t>059-70.67.68</t>
  </si>
  <si>
    <t>059-50.55.47</t>
  </si>
  <si>
    <t>059-70.20.03</t>
  </si>
  <si>
    <t>059-32.24.67</t>
  </si>
  <si>
    <t>059-32.24.87</t>
  </si>
  <si>
    <t>059-32.23.45</t>
  </si>
  <si>
    <t>059-32.24.84</t>
  </si>
  <si>
    <t>050-41.69.68</t>
  </si>
  <si>
    <t>050-41.33.17</t>
  </si>
  <si>
    <t>050-41.84.30</t>
  </si>
  <si>
    <t>059-23.57.26</t>
  </si>
  <si>
    <t>059-23.77.05</t>
  </si>
  <si>
    <t>059-30.19.39</t>
  </si>
  <si>
    <t>059-30.70.30</t>
  </si>
  <si>
    <t>059-30.29.41</t>
  </si>
  <si>
    <t>058-23.56.35</t>
  </si>
  <si>
    <t>058-23.35.34</t>
  </si>
  <si>
    <t>058-23.22.11</t>
  </si>
  <si>
    <t>058-23.51.34</t>
  </si>
  <si>
    <t>058-51.55.72</t>
  </si>
  <si>
    <t>058-51.43.49</t>
  </si>
  <si>
    <t>058-52.34.18</t>
  </si>
  <si>
    <t>058-51.18.28</t>
  </si>
  <si>
    <t>058-41.50.25</t>
  </si>
  <si>
    <t>058-41.24.00</t>
  </si>
  <si>
    <t>058-41.27.10</t>
  </si>
  <si>
    <t>058-31.37.41</t>
  </si>
  <si>
    <t>058-31.26.73</t>
  </si>
  <si>
    <t>058-29.83.80</t>
  </si>
  <si>
    <t>058-29.90.25</t>
  </si>
  <si>
    <t>056-21.67.14</t>
  </si>
  <si>
    <t>056-25.38.36</t>
  </si>
  <si>
    <t>056-22.50.27</t>
  </si>
  <si>
    <t>056-22.81.89</t>
  </si>
  <si>
    <t>056-22.66.39</t>
  </si>
  <si>
    <t>056-20.10.64</t>
  </si>
  <si>
    <t>056-21.32.10</t>
  </si>
  <si>
    <t>056-35.57.40</t>
  </si>
  <si>
    <t>056-21.08.31</t>
  </si>
  <si>
    <t>056-21.17.37</t>
  </si>
  <si>
    <t>056-41.03.75</t>
  </si>
  <si>
    <t>056-41.34.97</t>
  </si>
  <si>
    <t>056-41.14.72</t>
  </si>
  <si>
    <t>056-41.35.93</t>
  </si>
  <si>
    <t>056-41.47.88</t>
  </si>
  <si>
    <t>056-21.56.80</t>
  </si>
  <si>
    <t>056-21.52.56</t>
  </si>
  <si>
    <t>056-75.53.76</t>
  </si>
  <si>
    <t>056-75.58.34</t>
  </si>
  <si>
    <t>056-77.82.20</t>
  </si>
  <si>
    <t>056-28.54.50</t>
  </si>
  <si>
    <t>056-77.73.03</t>
  </si>
  <si>
    <t>056-65.18.90</t>
  </si>
  <si>
    <t>056-68.93.92</t>
  </si>
  <si>
    <t>056-68.85.44</t>
  </si>
  <si>
    <t>056-68.05.15</t>
  </si>
  <si>
    <t>056-64.77.90</t>
  </si>
  <si>
    <t>056-64.65.36</t>
  </si>
  <si>
    <t>056-45.68.30</t>
  </si>
  <si>
    <t>056-45.53.53</t>
  </si>
  <si>
    <t>056-64.44.83</t>
  </si>
  <si>
    <t>056-45.57.72</t>
  </si>
  <si>
    <t>056-51.28.90</t>
  </si>
  <si>
    <t>056-51.30.74</t>
  </si>
  <si>
    <t>056-51.28.89</t>
  </si>
  <si>
    <t>056-51.10.01</t>
  </si>
  <si>
    <t>056-51.29.05</t>
  </si>
  <si>
    <t>056-41.36.65</t>
  </si>
  <si>
    <t>056-41.42.77</t>
  </si>
  <si>
    <t>056-42.76.83</t>
  </si>
  <si>
    <t>056-42.69.62</t>
  </si>
  <si>
    <t>056-35.62.72</t>
  </si>
  <si>
    <t>056-32.79.60</t>
  </si>
  <si>
    <t>056-41.29.70</t>
  </si>
  <si>
    <t>056-42.54.17</t>
  </si>
  <si>
    <t>056-50.95.42</t>
  </si>
  <si>
    <t>056-50.96.97</t>
  </si>
  <si>
    <t>057-46.62.04</t>
  </si>
  <si>
    <t>057-46.64.56</t>
  </si>
  <si>
    <t>051-77.82.44</t>
  </si>
  <si>
    <t>051-77.90.95</t>
  </si>
  <si>
    <t>051-77.22.68</t>
  </si>
  <si>
    <t>051-77.94.52</t>
  </si>
  <si>
    <t>051-30.45.11</t>
  </si>
  <si>
    <t>051-30.47.77</t>
  </si>
  <si>
    <t>051-30.21.26</t>
  </si>
  <si>
    <t>051-30.41.85</t>
  </si>
  <si>
    <t>051-31.11.64</t>
  </si>
  <si>
    <t>056-35.23.39</t>
  </si>
  <si>
    <t>056-35.58.87</t>
  </si>
  <si>
    <t>056-35.38.53</t>
  </si>
  <si>
    <t>056-71.10.32</t>
  </si>
  <si>
    <t>056-71.18.51</t>
  </si>
  <si>
    <t>056-71.40.99</t>
  </si>
  <si>
    <t>056-71.48.06</t>
  </si>
  <si>
    <t>056-72.43.45</t>
  </si>
  <si>
    <t>056-71.46.42</t>
  </si>
  <si>
    <t>056-70.31.92</t>
  </si>
  <si>
    <t>056-77.50.75</t>
  </si>
  <si>
    <t>056-77.91.57</t>
  </si>
  <si>
    <t>056-71.19.49</t>
  </si>
  <si>
    <t>056-72.67.17</t>
  </si>
  <si>
    <t>056-60.65.85</t>
  </si>
  <si>
    <t>056-71.39.50</t>
  </si>
  <si>
    <t>056-32.56.05</t>
  </si>
  <si>
    <t>056-66.66.48</t>
  </si>
  <si>
    <t>056-71.09.98</t>
  </si>
  <si>
    <t>051-30.00.65</t>
  </si>
  <si>
    <t>051-30.98.87</t>
  </si>
  <si>
    <t>051-30.36.13</t>
  </si>
  <si>
    <t>056-66.80.60</t>
  </si>
  <si>
    <t>056-66.66.04</t>
  </si>
  <si>
    <t>056-66.64.75</t>
  </si>
  <si>
    <t>056-60.37.41</t>
  </si>
  <si>
    <t>051-63.56.50</t>
  </si>
  <si>
    <t>056-60.32.70</t>
  </si>
  <si>
    <t>056-60.57.62</t>
  </si>
  <si>
    <t>056-60.17.41</t>
  </si>
  <si>
    <t>056-60.10.44</t>
  </si>
  <si>
    <t>056-60.39.41</t>
  </si>
  <si>
    <t>056-60.25.53</t>
  </si>
  <si>
    <t>056-60.31.48</t>
  </si>
  <si>
    <t>056-60.77.47</t>
  </si>
  <si>
    <t>051-24.15.23</t>
  </si>
  <si>
    <t>051-26.44.40</t>
  </si>
  <si>
    <t>051-22.42.59</t>
  </si>
  <si>
    <t>051-22.23.38</t>
  </si>
  <si>
    <t>051-20.61.76</t>
  </si>
  <si>
    <t>051-24.49.56</t>
  </si>
  <si>
    <t>051-24.28.40</t>
  </si>
  <si>
    <t>051-22.73.66</t>
  </si>
  <si>
    <t>051-20.70.87</t>
  </si>
  <si>
    <t>051-25.19.61</t>
  </si>
  <si>
    <t>051-23.19.76</t>
  </si>
  <si>
    <t>051-20.29.28</t>
  </si>
  <si>
    <t>056-50.21.13</t>
  </si>
  <si>
    <t>051-22.44.67</t>
  </si>
  <si>
    <t>051-24.33.05</t>
  </si>
  <si>
    <t>051-20.53.81</t>
  </si>
  <si>
    <t>051-70.23.95</t>
  </si>
  <si>
    <t>051-74.68.98</t>
  </si>
  <si>
    <t>051-74.69.50</t>
  </si>
  <si>
    <t>051-74.49.16</t>
  </si>
  <si>
    <t>051-48.74.03</t>
  </si>
  <si>
    <t>051-48.61.17</t>
  </si>
  <si>
    <t>051-48.80.86</t>
  </si>
  <si>
    <t>051-40.35.67</t>
  </si>
  <si>
    <t>051-46.66.24</t>
  </si>
  <si>
    <t>051-46.76.99</t>
  </si>
  <si>
    <t>051-40.20.62</t>
  </si>
  <si>
    <t>051-40.47.50</t>
  </si>
  <si>
    <t>051-63.31.08</t>
  </si>
  <si>
    <t>051-63.62.36</t>
  </si>
  <si>
    <t>051-40.85.81</t>
  </si>
  <si>
    <t>057-20.28.61</t>
  </si>
  <si>
    <t>057-21.82.39</t>
  </si>
  <si>
    <t>057-20.71.24</t>
  </si>
  <si>
    <t>057-20.12.79</t>
  </si>
  <si>
    <t>057-20.04.60</t>
  </si>
  <si>
    <t>057-20.19.75</t>
  </si>
  <si>
    <t>057-20.65.44</t>
  </si>
  <si>
    <t>057-20.30.13</t>
  </si>
  <si>
    <t>051-54.54.27</t>
  </si>
  <si>
    <t>057-48.82.62</t>
  </si>
  <si>
    <t>057-48.83.00</t>
  </si>
  <si>
    <t>057-48.71.18</t>
  </si>
  <si>
    <t>057-42.33.51</t>
  </si>
  <si>
    <t>057-42.22.68</t>
  </si>
  <si>
    <t>057-44.68.03</t>
  </si>
  <si>
    <t>057-44.63.99</t>
  </si>
  <si>
    <t>057-44.44.70</t>
  </si>
  <si>
    <t>057-44.65.91</t>
  </si>
  <si>
    <t>057-44.57.64</t>
  </si>
  <si>
    <t>057-33.52.81</t>
  </si>
  <si>
    <t>057-44.43.12</t>
  </si>
  <si>
    <t>057-20.97.60</t>
  </si>
  <si>
    <t>057-33.80.18</t>
  </si>
  <si>
    <t>057-38.83.08</t>
  </si>
  <si>
    <t>057-33.88.20</t>
  </si>
  <si>
    <t>057-40.08.67</t>
  </si>
  <si>
    <t>057-42.13.45</t>
  </si>
  <si>
    <t>057-30.06.26</t>
  </si>
  <si>
    <t>058-29.81.87</t>
  </si>
  <si>
    <t>057-30.05.33</t>
  </si>
  <si>
    <t>09-243.80.20</t>
  </si>
  <si>
    <t>09-224.05.04</t>
  </si>
  <si>
    <t>09-226.14.57</t>
  </si>
  <si>
    <t>09-225.14.55</t>
  </si>
  <si>
    <t>09-222.29.45</t>
  </si>
  <si>
    <t>09-269.06.43</t>
  </si>
  <si>
    <t>09-222.11.68</t>
  </si>
  <si>
    <t>09-221.23.53</t>
  </si>
  <si>
    <t>09-221.15.11</t>
  </si>
  <si>
    <t>09-225.59.28</t>
  </si>
  <si>
    <t>09-223.68.44</t>
  </si>
  <si>
    <t>09-225.05.20</t>
  </si>
  <si>
    <t>09-235.22.00</t>
  </si>
  <si>
    <t>09-233.78.64</t>
  </si>
  <si>
    <t>09-227.82.95</t>
  </si>
  <si>
    <t>09-227.85.15</t>
  </si>
  <si>
    <t>09-222.65.47</t>
  </si>
  <si>
    <t>09-222.21.97</t>
  </si>
  <si>
    <t>09-221.56.54</t>
  </si>
  <si>
    <t>09-265.70.60</t>
  </si>
  <si>
    <t>09-235.72.60</t>
  </si>
  <si>
    <t>09-225.54.85</t>
  </si>
  <si>
    <t>09-253.87.18</t>
  </si>
  <si>
    <t>09-253.84.19</t>
  </si>
  <si>
    <t>09-259.02.93</t>
  </si>
  <si>
    <t>09-259.21.01</t>
  </si>
  <si>
    <t>09-259.02.92</t>
  </si>
  <si>
    <t>09-221.61.03</t>
  </si>
  <si>
    <t>09-253.98.80</t>
  </si>
  <si>
    <t>09-253.71.38</t>
  </si>
  <si>
    <t>09-344.63.39</t>
  </si>
  <si>
    <t>09-344.00.32</t>
  </si>
  <si>
    <t>09-344.63.63</t>
  </si>
  <si>
    <t>09-357.75.11</t>
  </si>
  <si>
    <t>09-345.85.54</t>
  </si>
  <si>
    <t>09-345.06.70</t>
  </si>
  <si>
    <t>09-345.72.84</t>
  </si>
  <si>
    <t>09-345.95.24</t>
  </si>
  <si>
    <t>09-355.88.00</t>
  </si>
  <si>
    <t>09-355.13.82</t>
  </si>
  <si>
    <t>09-346.88.34</t>
  </si>
  <si>
    <t>03-779.76.59</t>
  </si>
  <si>
    <t>03-779.76.68</t>
  </si>
  <si>
    <t>03-779.85.07</t>
  </si>
  <si>
    <t>09-346.95.61</t>
  </si>
  <si>
    <t>03-779.84.65</t>
  </si>
  <si>
    <t>09-346.90.90</t>
  </si>
  <si>
    <t>09-349.44.23</t>
  </si>
  <si>
    <t>09-348.31.90</t>
  </si>
  <si>
    <t>09-348.56.34</t>
  </si>
  <si>
    <t>09-355.79.06</t>
  </si>
  <si>
    <t>09-348.46.92</t>
  </si>
  <si>
    <t>09-348.72.46</t>
  </si>
  <si>
    <t>09-348.64.28</t>
  </si>
  <si>
    <t>09-228.52.67</t>
  </si>
  <si>
    <t>09-228.60.71</t>
  </si>
  <si>
    <t>09-228.87.65</t>
  </si>
  <si>
    <t>09-229.25.07</t>
  </si>
  <si>
    <t>09-228.49.87</t>
  </si>
  <si>
    <t>09-228.44.70</t>
  </si>
  <si>
    <t>09-355.76.17</t>
  </si>
  <si>
    <t>09-355.73.20</t>
  </si>
  <si>
    <t>052-45.09.66</t>
  </si>
  <si>
    <t>052-44.87.32</t>
  </si>
  <si>
    <t>052-45.03.88</t>
  </si>
  <si>
    <t>052-45.80.60</t>
  </si>
  <si>
    <t>052-21.15.28</t>
  </si>
  <si>
    <t>016-28.40.30</t>
  </si>
  <si>
    <t>03-651.75.39</t>
  </si>
  <si>
    <t>011-25.08.31</t>
  </si>
  <si>
    <t>03-886.64.59</t>
  </si>
  <si>
    <t>051-56.72.53</t>
  </si>
  <si>
    <t>051-26.47.33</t>
  </si>
  <si>
    <t>013-31.16.28</t>
  </si>
  <si>
    <t>02-538.49.29</t>
  </si>
  <si>
    <t>02-731.63.19</t>
  </si>
  <si>
    <t>02-768.13.83</t>
  </si>
  <si>
    <t>02-687.29.05</t>
  </si>
  <si>
    <t>054-56.78.05</t>
  </si>
  <si>
    <t>057-40.16.50</t>
  </si>
  <si>
    <t>055-30.37.66</t>
  </si>
  <si>
    <t>02-731.95.43</t>
  </si>
  <si>
    <t>051-48.85.76</t>
  </si>
  <si>
    <t>09-348.26.51</t>
  </si>
  <si>
    <t>011-78.13.29</t>
  </si>
  <si>
    <t>016-43.78.79</t>
  </si>
  <si>
    <t>02-757.08.72</t>
  </si>
  <si>
    <t>052-35.05.97</t>
  </si>
  <si>
    <t>056-31.42.55</t>
  </si>
  <si>
    <t>059-26.52.37</t>
  </si>
  <si>
    <t>051-20.11.86</t>
  </si>
  <si>
    <t>089-25.61.71</t>
  </si>
  <si>
    <t>052-35.65.03</t>
  </si>
  <si>
    <t>056-42.80.49</t>
  </si>
  <si>
    <t>03-771.39.31</t>
  </si>
  <si>
    <t>015-61.10.73</t>
  </si>
  <si>
    <t>03-324.71.71</t>
  </si>
  <si>
    <t>09-369.25.50</t>
  </si>
  <si>
    <t>09-369.30.23</t>
  </si>
  <si>
    <t>09-367.68.36</t>
  </si>
  <si>
    <t>09-367.55.51</t>
  </si>
  <si>
    <t>052-42.37.29</t>
  </si>
  <si>
    <t>052-42.29.04</t>
  </si>
  <si>
    <t>053-78.22.43</t>
  </si>
  <si>
    <t>053-77.61.63</t>
  </si>
  <si>
    <t>053-60.58.67</t>
  </si>
  <si>
    <t>053-21.38.84</t>
  </si>
  <si>
    <t>053-77.70.49</t>
  </si>
  <si>
    <t>053-21.54.02</t>
  </si>
  <si>
    <t>053-21.16.44</t>
  </si>
  <si>
    <t>053-72.93.66</t>
  </si>
  <si>
    <t>053-78.73.99</t>
  </si>
  <si>
    <t>053-80.49.65</t>
  </si>
  <si>
    <t>052-42.32.01</t>
  </si>
  <si>
    <t>052-22.28.16</t>
  </si>
  <si>
    <t>052-21.41.30</t>
  </si>
  <si>
    <t>052-21.82.39</t>
  </si>
  <si>
    <t>052-25.88.92</t>
  </si>
  <si>
    <t>052-34.59.11</t>
  </si>
  <si>
    <t>052-33.44.12</t>
  </si>
  <si>
    <t>052-33.30.40</t>
  </si>
  <si>
    <t>052-35.18.16</t>
  </si>
  <si>
    <t>052-33.35.34</t>
  </si>
  <si>
    <t>052-33.95.67</t>
  </si>
  <si>
    <t>052-41.14.18</t>
  </si>
  <si>
    <t>052-35.84.20</t>
  </si>
  <si>
    <t>053-77.31.45</t>
  </si>
  <si>
    <t>053-77.39.40</t>
  </si>
  <si>
    <t>054-33.22.36</t>
  </si>
  <si>
    <t>054-31.74.95</t>
  </si>
  <si>
    <t>02-479.26.82</t>
  </si>
  <si>
    <t>02-217.77.00</t>
  </si>
  <si>
    <t>015-61.27.29</t>
  </si>
  <si>
    <t>03-289.19.30</t>
  </si>
  <si>
    <t>03-820.81.50</t>
  </si>
  <si>
    <t>0478-48.12.69</t>
  </si>
  <si>
    <t>011-64.19.05</t>
  </si>
  <si>
    <t>011-72.92.26</t>
  </si>
  <si>
    <t>013-29.65.77</t>
  </si>
  <si>
    <t>013-52.13.42</t>
  </si>
  <si>
    <t>03-324.16.25</t>
  </si>
  <si>
    <t>09-226.02.66</t>
  </si>
  <si>
    <t>011-85.05.30</t>
  </si>
  <si>
    <t>054-41.10.38</t>
  </si>
  <si>
    <t>055-30.18.85</t>
  </si>
  <si>
    <t>055-31.18.65</t>
  </si>
  <si>
    <t>055-31.23.51</t>
  </si>
  <si>
    <t>055-31.80.77</t>
  </si>
  <si>
    <t>055-30.47.41</t>
  </si>
  <si>
    <t>055-45.56.26</t>
  </si>
  <si>
    <t>055-31.56.69</t>
  </si>
  <si>
    <t>09-222.65.40</t>
  </si>
  <si>
    <t>09-282.80.40</t>
  </si>
  <si>
    <t>09-282.64.02</t>
  </si>
  <si>
    <t>09-385.47.13</t>
  </si>
  <si>
    <t>09-385.48.28</t>
  </si>
  <si>
    <t>09-385.42.88</t>
  </si>
  <si>
    <t>09-385.52.49</t>
  </si>
  <si>
    <t>09-384.56.19</t>
  </si>
  <si>
    <t>09-384.42.60</t>
  </si>
  <si>
    <t>09-384.38.75</t>
  </si>
  <si>
    <t>09-384.24.76</t>
  </si>
  <si>
    <t>09-384.40.28</t>
  </si>
  <si>
    <t>09-383.58.18</t>
  </si>
  <si>
    <t>09-383.58.23</t>
  </si>
  <si>
    <t>09-383.60.88</t>
  </si>
  <si>
    <t>09-383.70.04</t>
  </si>
  <si>
    <t>09-388.80.74</t>
  </si>
  <si>
    <t>055-31.79.90</t>
  </si>
  <si>
    <t>056-68.93.29</t>
  </si>
  <si>
    <t>055-31.64.89</t>
  </si>
  <si>
    <t>09-381.55.50</t>
  </si>
  <si>
    <t>09-386.13.32</t>
  </si>
  <si>
    <t>09-386.29.79</t>
  </si>
  <si>
    <t>09-282.54.92</t>
  </si>
  <si>
    <t>09-226.25.38</t>
  </si>
  <si>
    <t>09-222.33.30</t>
  </si>
  <si>
    <t>09-221.32.73</t>
  </si>
  <si>
    <t>09-282.63.97</t>
  </si>
  <si>
    <t>09-282.78.70</t>
  </si>
  <si>
    <t>09-282.49.46</t>
  </si>
  <si>
    <t>09-371.62.74</t>
  </si>
  <si>
    <t>09-371.73.64</t>
  </si>
  <si>
    <t>09-321.92.60</t>
  </si>
  <si>
    <t>051-68.94.87</t>
  </si>
  <si>
    <t>09-388.73.00</t>
  </si>
  <si>
    <t>09-336.00.00</t>
  </si>
  <si>
    <t>09-334.86.40</t>
  </si>
  <si>
    <t>09-374.53.33</t>
  </si>
  <si>
    <t>09-377.47.67</t>
  </si>
  <si>
    <t>09-377.32.30</t>
  </si>
  <si>
    <t>09-377.29.65</t>
  </si>
  <si>
    <t>09-226.13.96</t>
  </si>
  <si>
    <t>09-226.52.73</t>
  </si>
  <si>
    <t>09-226.39.77</t>
  </si>
  <si>
    <t>09-226.76.82</t>
  </si>
  <si>
    <t>09-357.34.83</t>
  </si>
  <si>
    <t>09-226.96.40</t>
  </si>
  <si>
    <t>09-372.75.79</t>
  </si>
  <si>
    <t>09-377.26.08</t>
  </si>
  <si>
    <t>09-357.75.21</t>
  </si>
  <si>
    <t>09-377.57.78</t>
  </si>
  <si>
    <t>09-377.86.89</t>
  </si>
  <si>
    <t>09-238.46.05</t>
  </si>
  <si>
    <t>09-373.74.09</t>
  </si>
  <si>
    <t>09-373.82.89</t>
  </si>
  <si>
    <t>09-377.80.04</t>
  </si>
  <si>
    <t>09-379.88.13</t>
  </si>
  <si>
    <t>09-379.90.61</t>
  </si>
  <si>
    <t>09-379.81.10</t>
  </si>
  <si>
    <t>09-379.87.24</t>
  </si>
  <si>
    <t>050-72.98.87</t>
  </si>
  <si>
    <t>050-71.23.81</t>
  </si>
  <si>
    <t>050-71.15.62</t>
  </si>
  <si>
    <t>050-72.98.88</t>
  </si>
  <si>
    <t>050-71.15.93</t>
  </si>
  <si>
    <t>09-377.27.52</t>
  </si>
  <si>
    <t>03-827.62.58</t>
  </si>
  <si>
    <t>03-491.80.10</t>
  </si>
  <si>
    <t>03-658.01.96</t>
  </si>
  <si>
    <t>09-235.28.00</t>
  </si>
  <si>
    <t>051-40.62.63</t>
  </si>
  <si>
    <t>016-44.90.46</t>
  </si>
  <si>
    <t>016-20.82.74</t>
  </si>
  <si>
    <t>09-386.59.85</t>
  </si>
  <si>
    <t>09-369.44.46</t>
  </si>
  <si>
    <t>09-226.43.12</t>
  </si>
  <si>
    <t>09-253.05.49</t>
  </si>
  <si>
    <t>015-61.28.25</t>
  </si>
  <si>
    <t>015-41.55.33</t>
  </si>
  <si>
    <t>03-665.41.90</t>
  </si>
  <si>
    <t>014-56.64.80</t>
  </si>
  <si>
    <t>014-58.92.44</t>
  </si>
  <si>
    <t>014-56.64.60</t>
  </si>
  <si>
    <t>03-690.46.65</t>
  </si>
  <si>
    <t>02-582.20.17</t>
  </si>
  <si>
    <t>016-44.63.48</t>
  </si>
  <si>
    <t>050-35.89.09</t>
  </si>
  <si>
    <t>02-260.11.50</t>
  </si>
  <si>
    <t>089-85.65.85</t>
  </si>
  <si>
    <t>03-455.07.99</t>
  </si>
  <si>
    <t>054-33.92.13</t>
  </si>
  <si>
    <t>014-41.33.53</t>
  </si>
  <si>
    <t>014-21.29.06</t>
  </si>
  <si>
    <t>050-37.00.75</t>
  </si>
  <si>
    <t>054-32.60.65</t>
  </si>
  <si>
    <t>050-38.44.71</t>
  </si>
  <si>
    <t>03-777.73.66</t>
  </si>
  <si>
    <t>014-61.13.48</t>
  </si>
  <si>
    <t>016-39.90.35</t>
  </si>
  <si>
    <t>016-46.02.28</t>
  </si>
  <si>
    <t>03-248.00.48</t>
  </si>
  <si>
    <t>03-248.40.34</t>
  </si>
  <si>
    <t>03-292.66.90</t>
  </si>
  <si>
    <t>03-464.10.54</t>
  </si>
  <si>
    <t>02-269.33.52</t>
  </si>
  <si>
    <t>03-314.50.41</t>
  </si>
  <si>
    <t>016-29.15.44</t>
  </si>
  <si>
    <t>016-20.29.54</t>
  </si>
  <si>
    <t>02-460.02.86</t>
  </si>
  <si>
    <t>03-827.25.20</t>
  </si>
  <si>
    <t>03-645.31.30</t>
  </si>
  <si>
    <t>011-63.26.06</t>
  </si>
  <si>
    <t>050-71.52.07</t>
  </si>
  <si>
    <t>052-47.03.45</t>
  </si>
  <si>
    <t>02-380.88.11</t>
  </si>
  <si>
    <t>016-23.67.15</t>
  </si>
  <si>
    <t>09-374.16.97</t>
  </si>
  <si>
    <t>014-61.43.42</t>
  </si>
  <si>
    <t>014-50.93.40</t>
  </si>
  <si>
    <t>03-311.67.58</t>
  </si>
  <si>
    <t>089-77.39.30</t>
  </si>
  <si>
    <t>057-40.12.37</t>
  </si>
  <si>
    <t>09-349.23.94</t>
  </si>
  <si>
    <t>03-455.03.55</t>
  </si>
  <si>
    <t>011-25.17.57</t>
  </si>
  <si>
    <t>04-381.23.00</t>
  </si>
  <si>
    <t>03-480.06.10</t>
  </si>
  <si>
    <t>089-46.28.32</t>
  </si>
  <si>
    <t>015-71.24.13</t>
  </si>
  <si>
    <t>011-88.23.21</t>
  </si>
  <si>
    <t>011-22.26.64</t>
  </si>
  <si>
    <t>02-411.15.54</t>
  </si>
  <si>
    <t>02-356.95.14</t>
  </si>
  <si>
    <t>014-43.03.48</t>
  </si>
  <si>
    <t>03-315.77.51</t>
  </si>
  <si>
    <t>03-651.49.07</t>
  </si>
  <si>
    <t>056-53.25.91</t>
  </si>
  <si>
    <t>09-233.85.32</t>
  </si>
  <si>
    <t>03-647.01.12</t>
  </si>
  <si>
    <t>016-25.29.08</t>
  </si>
  <si>
    <t>02-380.08.08</t>
  </si>
  <si>
    <t>02-720.42.18</t>
  </si>
  <si>
    <t>016-20.17.62</t>
  </si>
  <si>
    <t>02-568.18.38</t>
  </si>
  <si>
    <t>09-225.05.93</t>
  </si>
  <si>
    <t>016-40.44.58</t>
  </si>
  <si>
    <t>02-522.95.11</t>
  </si>
  <si>
    <t>02-720.33.43</t>
  </si>
  <si>
    <t>059-30.06.17</t>
  </si>
  <si>
    <t>089-56.20.18</t>
  </si>
  <si>
    <t>050-84.25.09</t>
  </si>
  <si>
    <t>011-32.35.70</t>
  </si>
  <si>
    <t>053-67.06.10</t>
  </si>
  <si>
    <t>09-282.77.87</t>
  </si>
  <si>
    <t>051-30.27.57</t>
  </si>
  <si>
    <t>03-292.97.97</t>
  </si>
  <si>
    <t>03-653.15.89</t>
  </si>
  <si>
    <t>02-421.08.60</t>
  </si>
  <si>
    <t>02-426.97.69</t>
  </si>
  <si>
    <t>02-356.67.21</t>
  </si>
  <si>
    <t>052-46.17.01</t>
  </si>
  <si>
    <t>011-34.60.21</t>
  </si>
  <si>
    <t>055-21.49.56</t>
  </si>
  <si>
    <t>03-541.75.70</t>
  </si>
  <si>
    <t>014-41.71.48</t>
  </si>
  <si>
    <t>03-288.65.66</t>
  </si>
  <si>
    <t>02-359.16.32</t>
  </si>
  <si>
    <t>052-30.31.07</t>
  </si>
  <si>
    <t>02-428.41.87</t>
  </si>
  <si>
    <t>02-215.09.50</t>
  </si>
  <si>
    <t>09-223.75.08</t>
  </si>
  <si>
    <t>056-64.79.53</t>
  </si>
  <si>
    <t>089-77.27.92</t>
  </si>
  <si>
    <t>051-22.35.36</t>
  </si>
  <si>
    <t>013-52.19.43</t>
  </si>
  <si>
    <t>02-751.79.18</t>
  </si>
  <si>
    <t>057-33.30.85</t>
  </si>
  <si>
    <t>03-827.76.22</t>
  </si>
  <si>
    <t>015-22.16.30</t>
  </si>
  <si>
    <t>03-457.10.15</t>
  </si>
  <si>
    <t>089-76.47.21</t>
  </si>
  <si>
    <t>014-63.37.10</t>
  </si>
  <si>
    <t>053-21.29.88</t>
  </si>
  <si>
    <t>089-86.30.71</t>
  </si>
  <si>
    <t>050-41.35.82</t>
  </si>
  <si>
    <t>016-47.74.97</t>
  </si>
  <si>
    <t>053-83.74.30</t>
  </si>
  <si>
    <t>050-33.63.47</t>
  </si>
  <si>
    <t>011-42.29.77</t>
  </si>
  <si>
    <t>011-22.44.28</t>
  </si>
  <si>
    <t>011-68.94.15</t>
  </si>
  <si>
    <t>011-68.29.41</t>
  </si>
  <si>
    <t>089-71.40.39</t>
  </si>
  <si>
    <t>012-23.76.59</t>
  </si>
  <si>
    <t>09-373.73.81</t>
  </si>
  <si>
    <t>09-369.82.46</t>
  </si>
  <si>
    <t>03-780.92.12</t>
  </si>
  <si>
    <t>09-372.78.26</t>
  </si>
  <si>
    <t>09-388.69.41</t>
  </si>
  <si>
    <t>03-645.10.33</t>
  </si>
  <si>
    <t>02-512.32.81</t>
  </si>
  <si>
    <t>056-24.04.40</t>
  </si>
  <si>
    <t>052-21.46.03</t>
  </si>
  <si>
    <t>059-51.22.35</t>
  </si>
  <si>
    <t>056-21.34.16</t>
  </si>
  <si>
    <t>03-664.56.90</t>
  </si>
  <si>
    <t>059-70.07.85</t>
  </si>
  <si>
    <t>03-544.84.45</t>
  </si>
  <si>
    <t>02-733.86.16</t>
  </si>
  <si>
    <t>02-461.39.56</t>
  </si>
  <si>
    <t>03-658.00.40</t>
  </si>
  <si>
    <t>089-38.11.17</t>
  </si>
  <si>
    <t>011-26.23.46</t>
  </si>
  <si>
    <t>011-48.46.18</t>
  </si>
  <si>
    <t>09-220.62.79</t>
  </si>
  <si>
    <t>09-251.06.61</t>
  </si>
  <si>
    <t>09-369.23.91</t>
  </si>
  <si>
    <t>052-41.09.64</t>
  </si>
  <si>
    <t>03-760.08.73</t>
  </si>
  <si>
    <t>09-345.59.95</t>
  </si>
  <si>
    <t>03-771.06.03</t>
  </si>
  <si>
    <t>09-386.80.95</t>
  </si>
  <si>
    <t>09-386.52.57</t>
  </si>
  <si>
    <t>016-62.22.29</t>
  </si>
  <si>
    <t>052-44.69.31</t>
  </si>
  <si>
    <t>02-478.52.36</t>
  </si>
  <si>
    <t>015-22.05.62</t>
  </si>
  <si>
    <t>053-70.19.16</t>
  </si>
  <si>
    <t>02-413.11.32</t>
  </si>
  <si>
    <t>03-666.72.72</t>
  </si>
  <si>
    <t>02-646.22.97</t>
  </si>
  <si>
    <t>056-35.03.28</t>
  </si>
  <si>
    <t>050-37.76.78</t>
  </si>
  <si>
    <t>03-774.15.64</t>
  </si>
  <si>
    <t>09-344.91.41</t>
  </si>
  <si>
    <t>054-41.07.10</t>
  </si>
  <si>
    <t>089-56.54.95</t>
  </si>
  <si>
    <t>089-49.13.23</t>
  </si>
  <si>
    <t>089-38.26.44</t>
  </si>
  <si>
    <t>055-42.35.79</t>
  </si>
  <si>
    <t>050-35.12.10</t>
  </si>
  <si>
    <t>050-33.29.04</t>
  </si>
  <si>
    <t>051-30.35.52</t>
  </si>
  <si>
    <t>051-77.00.49</t>
  </si>
  <si>
    <t>02-582.93.29</t>
  </si>
  <si>
    <t>056-71.38.36</t>
  </si>
  <si>
    <t>051-48.71.49</t>
  </si>
  <si>
    <t>03-281.54.13</t>
  </si>
  <si>
    <t>03-286.78.90</t>
  </si>
  <si>
    <t>015-24.68.04</t>
  </si>
  <si>
    <t>03-889.44.74</t>
  </si>
  <si>
    <t>059-33.15.66</t>
  </si>
  <si>
    <t>02-465.44.39</t>
  </si>
  <si>
    <t>054-42.21.71</t>
  </si>
  <si>
    <t>059-32.11.36</t>
  </si>
  <si>
    <t>016-40.43.06</t>
  </si>
  <si>
    <t>051-40.92.72</t>
  </si>
  <si>
    <t>015-33.66.60</t>
  </si>
  <si>
    <t>02-773.18.03</t>
  </si>
  <si>
    <t>02-466.20.36</t>
  </si>
  <si>
    <t>089-76.08.32</t>
  </si>
  <si>
    <t>013-44.43.61</t>
  </si>
  <si>
    <t>03-887.62.49</t>
  </si>
  <si>
    <t>03-324.79.92</t>
  </si>
  <si>
    <t>02-657.51.95</t>
  </si>
  <si>
    <t>03-440.51.19</t>
  </si>
  <si>
    <t>03-449.85.59</t>
  </si>
  <si>
    <t>09-344.67.84</t>
  </si>
  <si>
    <t>03-771.32.47</t>
  </si>
  <si>
    <t>056-20.37.76</t>
  </si>
  <si>
    <t>051-77.91.12</t>
  </si>
  <si>
    <t>053-41.62.70</t>
  </si>
  <si>
    <t>050-39.68.90</t>
  </si>
  <si>
    <t>03-218.40.90</t>
  </si>
  <si>
    <t>089-51.14.57</t>
  </si>
  <si>
    <t>02-521.04.92</t>
  </si>
  <si>
    <t>02-356.45.65</t>
  </si>
  <si>
    <t>057-20.76.72</t>
  </si>
  <si>
    <t>051-50.43.12</t>
  </si>
  <si>
    <t>016-22.64.37</t>
  </si>
  <si>
    <t>02-523.15.20</t>
  </si>
  <si>
    <t>02-376.92.70</t>
  </si>
  <si>
    <t>02-217.18.58</t>
  </si>
  <si>
    <t>02-268.19.73</t>
  </si>
  <si>
    <t>011-64.19.63</t>
  </si>
  <si>
    <t>089-76.03.10</t>
  </si>
  <si>
    <t>059-70.55.63</t>
  </si>
  <si>
    <t>011-28.47.49</t>
  </si>
  <si>
    <t>050-22.36.95</t>
  </si>
  <si>
    <t>03-777.71.11</t>
  </si>
  <si>
    <t>09-384.95.47</t>
  </si>
  <si>
    <t>03-780.92.10</t>
  </si>
  <si>
    <t>056-73.34.90</t>
  </si>
  <si>
    <t>03-771.08.84</t>
  </si>
  <si>
    <t>03-449.77.41</t>
  </si>
  <si>
    <t>014-31.99.95</t>
  </si>
  <si>
    <t>055-31.44.74</t>
  </si>
  <si>
    <t>011-21.02.20</t>
  </si>
  <si>
    <t>03-645.97.96</t>
  </si>
  <si>
    <t>089-30.74.01</t>
  </si>
  <si>
    <t>03-288.84.52</t>
  </si>
  <si>
    <t>014-28.68.90</t>
  </si>
  <si>
    <t>09-360.05.96</t>
  </si>
  <si>
    <t>050-39.69.79</t>
  </si>
  <si>
    <t>011-81.35.28</t>
  </si>
  <si>
    <t>011-44.55.61</t>
  </si>
  <si>
    <t>03-298.08.31</t>
  </si>
  <si>
    <t>053-62.23.18</t>
  </si>
  <si>
    <t>012-23.16.15</t>
  </si>
  <si>
    <t>011-52.28.68</t>
  </si>
  <si>
    <t>016-20.74.51</t>
  </si>
  <si>
    <t>02-359.16.66</t>
  </si>
  <si>
    <t>03-298.27.00</t>
  </si>
  <si>
    <t>03-778.39.00</t>
  </si>
  <si>
    <t>015-62.73.30</t>
  </si>
  <si>
    <t>011-49.23.93</t>
  </si>
  <si>
    <t>011-49.23.92</t>
  </si>
  <si>
    <t>011-45.58.30</t>
  </si>
  <si>
    <t>089-39.10.50</t>
  </si>
  <si>
    <t>011-48.69.24</t>
  </si>
  <si>
    <t>011-36.46.46</t>
  </si>
  <si>
    <t>057-30.92.10</t>
  </si>
  <si>
    <t>09-348.67.18</t>
  </si>
  <si>
    <t>053-80.18.26</t>
  </si>
  <si>
    <t>09-381.06.70</t>
  </si>
  <si>
    <t>02-360.03.11</t>
  </si>
  <si>
    <t>03-778.38.90</t>
  </si>
  <si>
    <t>03-298.16.50</t>
  </si>
  <si>
    <t>03-328.02.30</t>
  </si>
  <si>
    <t>03-667.17.40</t>
  </si>
  <si>
    <t>03-285.94.30</t>
  </si>
  <si>
    <t>telefoonnummer</t>
  </si>
  <si>
    <t>03-289.11.20</t>
  </si>
  <si>
    <t>OPLINTER</t>
  </si>
  <si>
    <t>RANSBERG</t>
  </si>
  <si>
    <t>011-49.23.91</t>
  </si>
  <si>
    <t>Collegestraat 24_BI</t>
  </si>
  <si>
    <t>03-237.77.73</t>
  </si>
  <si>
    <t>02-424.14.12</t>
  </si>
  <si>
    <t>WAMBEEK</t>
  </si>
  <si>
    <t>BINKOM</t>
  </si>
  <si>
    <t>016-53.90.13</t>
  </si>
  <si>
    <t>03-334.45.90</t>
  </si>
  <si>
    <t>03-292.21.80</t>
  </si>
  <si>
    <t>03-334.45.80</t>
  </si>
  <si>
    <t>03-334.39.70</t>
  </si>
  <si>
    <t>MALLE</t>
  </si>
  <si>
    <t>014-40.91.70</t>
  </si>
  <si>
    <t>03-491.92.36</t>
  </si>
  <si>
    <t>015-50.90.68</t>
  </si>
  <si>
    <t>011-49.23.90</t>
  </si>
  <si>
    <t>013-39.04.85</t>
  </si>
  <si>
    <t>NEDERHASSELT</t>
  </si>
  <si>
    <t>054-32.15.89</t>
  </si>
  <si>
    <t>03-290.68.08</t>
  </si>
  <si>
    <t>013-46.10.88</t>
  </si>
  <si>
    <t>02-452.70.45</t>
  </si>
  <si>
    <t>016-63.11.54</t>
  </si>
  <si>
    <t>03-291.30.83</t>
  </si>
  <si>
    <t>////////////////////////////////////////////////////////////////////////////////////////////////////////////////////////////////////////////////////////////////////</t>
  </si>
  <si>
    <t>Afdeling Basisonderwijs, DKO en CLB</t>
  </si>
  <si>
    <t>1ste leerjaar</t>
  </si>
  <si>
    <t>2de leerjaar</t>
  </si>
  <si>
    <t>3de leerjaar</t>
  </si>
  <si>
    <t>4de leerjaar</t>
  </si>
  <si>
    <t>5de leerjaar</t>
  </si>
  <si>
    <t>6de leerjaar</t>
  </si>
  <si>
    <t>Vul de gegevens in van de vestigingsplaats die wordt afgeschaft.</t>
  </si>
  <si>
    <t>Vul de gegevens in van de vestigingsplaats waar een niveau wordt afgeschaft.</t>
  </si>
  <si>
    <t>Welk niveau wordt er afgeschaft?</t>
  </si>
  <si>
    <t>Oprichting of afschaffing van een niveau</t>
  </si>
  <si>
    <t>Fusie</t>
  </si>
  <si>
    <t>Hoe en aan wie bezorgt u dit formulier?</t>
  </si>
  <si>
    <t>Oprichting of afschaffing van een vestigingsplaats</t>
  </si>
  <si>
    <t>Voert u gelijktijdig met de fusie een herstructurering door?</t>
  </si>
  <si>
    <t>grensdatum 1</t>
  </si>
  <si>
    <t>grensdatum 2</t>
  </si>
  <si>
    <t>Vul de gegevens in van de vestigingsplaats waar een nieuw niveau wordt opgericht.</t>
  </si>
  <si>
    <t>schooljaar 2016-2017</t>
  </si>
  <si>
    <t>schooljaar 2017-2018</t>
  </si>
  <si>
    <t>schooljaar 2018-2019</t>
  </si>
  <si>
    <t>schooljaar 2019-2020</t>
  </si>
  <si>
    <t>schooljaar 2020-2021</t>
  </si>
  <si>
    <t>schooljaar 2021-2022</t>
  </si>
  <si>
    <t>schooljaar 2022-2023</t>
  </si>
  <si>
    <t xml:space="preserve"> nee</t>
  </si>
  <si>
    <t xml:space="preserve"> kleuteronderwijs</t>
  </si>
  <si>
    <r>
      <t xml:space="preserve"> lager onderwijs. </t>
    </r>
    <r>
      <rPr>
        <b/>
        <sz val="10"/>
        <rFont val="Calibri"/>
        <family val="2"/>
      </rPr>
      <t>Kruis aan welke leerjaren worden aangeboden.</t>
    </r>
  </si>
  <si>
    <t xml:space="preserve"> lager onderwijs</t>
  </si>
  <si>
    <t>Vul de instellingsnummers in van de andere instellingen die betrokken zijn bij de fusie.</t>
  </si>
  <si>
    <t xml:space="preserve"> ja</t>
  </si>
  <si>
    <t>begindatum</t>
  </si>
  <si>
    <t>Vraagt de fusieschool een nieuw instellingsnummer aan?</t>
  </si>
  <si>
    <t>Bij een fusie zonder opslorping moet de fusieschool een nieuw instellingsnummer aanvragen.</t>
  </si>
  <si>
    <r>
      <t xml:space="preserve"> nee. </t>
    </r>
    <r>
      <rPr>
        <b/>
        <sz val="10"/>
        <rFont val="Calibri"/>
        <family val="2"/>
      </rPr>
      <t>Vul het nummer van de fusieschool in.</t>
    </r>
  </si>
  <si>
    <t>02-421.19.07</t>
  </si>
  <si>
    <t>03-334.44.82</t>
  </si>
  <si>
    <t>SIJSELE</t>
  </si>
  <si>
    <t>09-348.25.48</t>
  </si>
  <si>
    <t>02-582.72.13</t>
  </si>
  <si>
    <t>1 mei 2016</t>
  </si>
  <si>
    <t>1 mei 2017</t>
  </si>
  <si>
    <t>1 mei 2018</t>
  </si>
  <si>
    <t>1 mei 2019</t>
  </si>
  <si>
    <t>1 mei 2020</t>
  </si>
  <si>
    <t>1 mei 2021</t>
  </si>
  <si>
    <t>1 mei 2022</t>
  </si>
  <si>
    <t>BRUSSEL</t>
  </si>
  <si>
    <t>ANTWERPEN</t>
  </si>
  <si>
    <t>VBS Sint-Norbertusinstituut</t>
  </si>
  <si>
    <t>VBS Sint-Aloysius</t>
  </si>
  <si>
    <t>VBS Sint-Maria</t>
  </si>
  <si>
    <t>VBS De Vuurtoren</t>
  </si>
  <si>
    <t>VBS 'T Spoor</t>
  </si>
  <si>
    <t>GLS De Platanen</t>
  </si>
  <si>
    <t>GBS De Rekke</t>
  </si>
  <si>
    <t>014-34.74.09</t>
  </si>
  <si>
    <t>EKSEL</t>
  </si>
  <si>
    <t>VBS Klavertjevier</t>
  </si>
  <si>
    <t>VBS De Step</t>
  </si>
  <si>
    <t>VBS St-Calasanz</t>
  </si>
  <si>
    <t>014-42.37.82</t>
  </si>
  <si>
    <t>052-49.97.20</t>
  </si>
  <si>
    <t>MD116</t>
  </si>
  <si>
    <t>Wordt in de nieuwe vestigingsplaats kleuteronderwijs of lager onderwijs georganiseerd?</t>
  </si>
  <si>
    <t>U kunt een of meer hokjes aankruisen.</t>
  </si>
  <si>
    <t>Wordt in het nieuwe niveau kleuteronderwijs of lager onderwijs georganiseerd?</t>
  </si>
  <si>
    <t>052-46.99.88</t>
  </si>
  <si>
    <t>02-380.10.15</t>
  </si>
  <si>
    <t>03-291.17.40</t>
  </si>
  <si>
    <t>VLS Zilverenhoek Maria Immaculata</t>
  </si>
  <si>
    <t>03-291.15.50</t>
  </si>
  <si>
    <t>03-291.16.80</t>
  </si>
  <si>
    <t>015-33.96.69</t>
  </si>
  <si>
    <t>015-62.73.40</t>
  </si>
  <si>
    <t>016-56.84.00</t>
  </si>
  <si>
    <t>012-80.02.78</t>
  </si>
  <si>
    <t>012-80.02.65</t>
  </si>
  <si>
    <t>056-96.98.87</t>
  </si>
  <si>
    <t>056-73.34.55</t>
  </si>
  <si>
    <t>053-72.34.72</t>
  </si>
  <si>
    <t>053-72.34.78</t>
  </si>
  <si>
    <t>053-72.34.76</t>
  </si>
  <si>
    <t>054-32.20.16</t>
  </si>
  <si>
    <t>053-60.35.30</t>
  </si>
  <si>
    <t>SEMMERZAKE</t>
  </si>
  <si>
    <t>09-384.10.31</t>
  </si>
  <si>
    <t>DEURLE</t>
  </si>
  <si>
    <t>09-282.44.70</t>
  </si>
  <si>
    <t>02-263.06.00</t>
  </si>
  <si>
    <t>VKS Maria Immaculata</t>
  </si>
  <si>
    <t>RENINGE</t>
  </si>
  <si>
    <t>03-502.18.50</t>
  </si>
  <si>
    <t>03-502.19.50</t>
  </si>
  <si>
    <t>03-334.45.20</t>
  </si>
  <si>
    <t>Bredabaan 814_A</t>
  </si>
  <si>
    <t>03-502.50.10</t>
  </si>
  <si>
    <t>059-26.74.95</t>
  </si>
  <si>
    <t>057-61.10.97</t>
  </si>
  <si>
    <t>02-208.25.41</t>
  </si>
  <si>
    <t>02-332.57.52</t>
  </si>
  <si>
    <t>WERCHTER</t>
  </si>
  <si>
    <t>Moutstraat 24</t>
  </si>
  <si>
    <t>Karel Bogaerdstraat 4</t>
  </si>
  <si>
    <t>Gustave Latinislaan 94</t>
  </si>
  <si>
    <t>Edmond Mesenslaan 2</t>
  </si>
  <si>
    <t>Pater Eudore Devroyestraat 29</t>
  </si>
  <si>
    <t>Cansstraat 14</t>
  </si>
  <si>
    <t>Bronstraat 86_A</t>
  </si>
  <si>
    <t>Toverfluitstraat 21</t>
  </si>
  <si>
    <t>Frans Vervaeckstraat 47</t>
  </si>
  <si>
    <t>Oscar Ruelensplein 13</t>
  </si>
  <si>
    <t>Kruipweg 23</t>
  </si>
  <si>
    <t>Sint-Vincentiusstraat 29</t>
  </si>
  <si>
    <t>Grote Prijzenlaan 59</t>
  </si>
  <si>
    <t>Henri de Brouckèrelaan 16</t>
  </si>
  <si>
    <t>Louis Vander Swaelmenlaan 25</t>
  </si>
  <si>
    <t>Floréallaan 14</t>
  </si>
  <si>
    <t>Floraliënstraat 29</t>
  </si>
  <si>
    <t>Auguste Demaeghtlaan 40</t>
  </si>
  <si>
    <t>Pastoor Bernaertsstraat 28</t>
  </si>
  <si>
    <t>Albert Van Cotthemstraat 110</t>
  </si>
  <si>
    <t>Karel Keymolenstraat 39</t>
  </si>
  <si>
    <t>Kasteelstraat 76</t>
  </si>
  <si>
    <t>Keizerstraat 35</t>
  </si>
  <si>
    <t>Kleemputtenstraat 16</t>
  </si>
  <si>
    <t>Ledeganckstraat (Karel) 16</t>
  </si>
  <si>
    <t>Koning Albertlaan 1</t>
  </si>
  <si>
    <t>Speelbroek 38</t>
  </si>
  <si>
    <t>Karel Baudewijnslaan 26</t>
  </si>
  <si>
    <t>Ringlaan 2</t>
  </si>
  <si>
    <t>Stafh. Braffortlaan 6</t>
  </si>
  <si>
    <t>Spoorwegstraat 27</t>
  </si>
  <si>
    <t>Hippolyte Boulengerlaan 7</t>
  </si>
  <si>
    <t>Willem Matstraat 4</t>
  </si>
  <si>
    <t>Pijlstraat 2</t>
  </si>
  <si>
    <t>Thonetlaan 106</t>
  </si>
  <si>
    <t>Laarsebaan 100</t>
  </si>
  <si>
    <t>Kloosterstraat 39</t>
  </si>
  <si>
    <t>Kapelsestraat 37</t>
  </si>
  <si>
    <t>Geelvinckstraat 15</t>
  </si>
  <si>
    <t>Veldstraat 80</t>
  </si>
  <si>
    <t>Brugstraat 83</t>
  </si>
  <si>
    <t>Augustijnslei 54</t>
  </si>
  <si>
    <t>Herentalsebaan 54</t>
  </si>
  <si>
    <t>Heybleukenstraat 21</t>
  </si>
  <si>
    <t>Ganzendries 14</t>
  </si>
  <si>
    <t>Hofstraat 14</t>
  </si>
  <si>
    <t>Plantin en Moretuslei 163</t>
  </si>
  <si>
    <t>Luit. Karel Caluwaertsstraat 41</t>
  </si>
  <si>
    <t>Kasteeldreef 24</t>
  </si>
  <si>
    <t>Liersebaan 51</t>
  </si>
  <si>
    <t>Albert Kanaalstraat 31</t>
  </si>
  <si>
    <t>Vonckstraat 44</t>
  </si>
  <si>
    <t>Wijngaardstraat 13</t>
  </si>
  <si>
    <t>Hertoginstraat 124</t>
  </si>
  <si>
    <t>Smiskensstraat 58</t>
  </si>
  <si>
    <t>Karel Van Nyenlaan 12</t>
  </si>
  <si>
    <t>Bovenheide 27</t>
  </si>
  <si>
    <t>Guido Gezellestraat 10</t>
  </si>
  <si>
    <t>Augustijnenlaan 31</t>
  </si>
  <si>
    <t>Berg 10</t>
  </si>
  <si>
    <t>Voortkapelseweg 2</t>
  </si>
  <si>
    <t>Lebonstraat 45</t>
  </si>
  <si>
    <t>Netestraat 33</t>
  </si>
  <si>
    <t>Boudewijnlaan 15_1</t>
  </si>
  <si>
    <t>Eeuwfeestlaan 190</t>
  </si>
  <si>
    <t>Arthur Vanderpoortenlaan 35</t>
  </si>
  <si>
    <t>Nieuwstraat 26</t>
  </si>
  <si>
    <t>Hof van Riethlaan 3</t>
  </si>
  <si>
    <t>Baron de Celleslaan 1</t>
  </si>
  <si>
    <t>Kruisschanslei 42</t>
  </si>
  <si>
    <t>Rooienberg 52</t>
  </si>
  <si>
    <t>Dorpsstraat 63</t>
  </si>
  <si>
    <t>03-482.14.15</t>
  </si>
  <si>
    <t>Kerkelei 43</t>
  </si>
  <si>
    <t>Geeraard de Cremerstraat 91_A</t>
  </si>
  <si>
    <t>Leon Gilliotlaan 58</t>
  </si>
  <si>
    <t>Tuyaertsstraat 53</t>
  </si>
  <si>
    <t>Van Leriuslaan 221</t>
  </si>
  <si>
    <t>Molenstraat 7</t>
  </si>
  <si>
    <t>Jan Van Droogenbroeckstraat 49</t>
  </si>
  <si>
    <t>Clemens De Landtsheerlaan 3</t>
  </si>
  <si>
    <t>Slachthuisstraat 68</t>
  </si>
  <si>
    <t>Watertorenstraat 1</t>
  </si>
  <si>
    <t>Laarstraat 10</t>
  </si>
  <si>
    <t>Donkvijverstraat 30</t>
  </si>
  <si>
    <t>Kattestraat 68</t>
  </si>
  <si>
    <t>Buitenstraat 2</t>
  </si>
  <si>
    <t>Beukenlaan 9</t>
  </si>
  <si>
    <t>Zandpoortvest 9</t>
  </si>
  <si>
    <t>Schoolstraat 10</t>
  </si>
  <si>
    <t>Vlieghavenlaan 18</t>
  </si>
  <si>
    <t>Mechelbaan 559</t>
  </si>
  <si>
    <t>Jan De Cordesstr. 58</t>
  </si>
  <si>
    <t>Ambroossteenweg 13</t>
  </si>
  <si>
    <t>Hoogveldweg 5</t>
  </si>
  <si>
    <t>Jean-Baptiste Van Monsstraat 6</t>
  </si>
  <si>
    <t>Jules Vandenbemptlaan 14</t>
  </si>
  <si>
    <t>Kerkhoflaan 28</t>
  </si>
  <si>
    <t>Tiendeschuurstraat 17</t>
  </si>
  <si>
    <t>Frans Coeckelbergsstraat 17_A</t>
  </si>
  <si>
    <t>Veldonkstraat 10</t>
  </si>
  <si>
    <t>Kerkstraat 10</t>
  </si>
  <si>
    <t>Spikdorenveld 22</t>
  </si>
  <si>
    <t>Schoolstraat 2</t>
  </si>
  <si>
    <t>Halensebaan 16</t>
  </si>
  <si>
    <t>Bogaardenlaan 8</t>
  </si>
  <si>
    <t>Herseltsesteenweg 221</t>
  </si>
  <si>
    <t>Ebdries 11</t>
  </si>
  <si>
    <t>Overstraat 37</t>
  </si>
  <si>
    <t>Oude Vestenstraat 12</t>
  </si>
  <si>
    <t>Oudebaan 317</t>
  </si>
  <si>
    <t>Bondgenotenlaan 6</t>
  </si>
  <si>
    <t>Nielstraat 1_A</t>
  </si>
  <si>
    <t>Runkstersteenweg 210</t>
  </si>
  <si>
    <t>Boomkensstraat 52</t>
  </si>
  <si>
    <t>Gulden Boomkensweg 8</t>
  </si>
  <si>
    <t>Huidevettersstraat 3</t>
  </si>
  <si>
    <t>Weg naar Zwartberg 147</t>
  </si>
  <si>
    <t>Het Bergske 17</t>
  </si>
  <si>
    <t>Gazometerstraat 2</t>
  </si>
  <si>
    <t>Hospitaalstraat 91</t>
  </si>
  <si>
    <t>Rode Kruisplein 8</t>
  </si>
  <si>
    <t>Noordervest 33</t>
  </si>
  <si>
    <t>Kiëstraat 1</t>
  </si>
  <si>
    <t>Leopoldlaan 45</t>
  </si>
  <si>
    <t>Koleneind 1</t>
  </si>
  <si>
    <t>Keinkesstraat 19</t>
  </si>
  <si>
    <t>Ijzersteenweg 10</t>
  </si>
  <si>
    <t>Halmstraat 12</t>
  </si>
  <si>
    <t>Zonhoverweg 67</t>
  </si>
  <si>
    <t>Oude Baan 372</t>
  </si>
  <si>
    <t>Heikampstraat 35</t>
  </si>
  <si>
    <t>Heikampstraat 37</t>
  </si>
  <si>
    <t>Brammertstraatje 12</t>
  </si>
  <si>
    <t>Weg naar Opoeteren 13</t>
  </si>
  <si>
    <t>Kerkplein 3</t>
  </si>
  <si>
    <t>Scholtisplein 21</t>
  </si>
  <si>
    <t>Burgemeester Philipslaan 78</t>
  </si>
  <si>
    <t>Regenboogstraat 5_A</t>
  </si>
  <si>
    <t>Moerenstraat 4</t>
  </si>
  <si>
    <t>Sacramentstraat 70</t>
  </si>
  <si>
    <t>Koninksemsteenweg 174</t>
  </si>
  <si>
    <t>Sint Martinusstraat 3</t>
  </si>
  <si>
    <t>Grevensmolenweg 21</t>
  </si>
  <si>
    <t>Tichelrijlaan 1</t>
  </si>
  <si>
    <t>Zonneveldweg 9</t>
  </si>
  <si>
    <t>Nieuwe Steenweg 20</t>
  </si>
  <si>
    <t>Dokter Vanweddingenlaan 10_1</t>
  </si>
  <si>
    <t>Tessenderlosesteenweg 82</t>
  </si>
  <si>
    <t>Speelstraat 1</t>
  </si>
  <si>
    <t>Atheneumstraat 2</t>
  </si>
  <si>
    <t>Gerhagenstraat 62</t>
  </si>
  <si>
    <t>Kapellestraat 9</t>
  </si>
  <si>
    <t>Veldstraat 81</t>
  </si>
  <si>
    <t>Spiegelrei 15</t>
  </si>
  <si>
    <t>Marechalstraat 48</t>
  </si>
  <si>
    <t>Parkstraat 4</t>
  </si>
  <si>
    <t>Torhoutstraat 65</t>
  </si>
  <si>
    <t>Rijselstraat 110</t>
  </si>
  <si>
    <t>Diksmuidestraat 1</t>
  </si>
  <si>
    <t>Grauwe Broedersstraat 73</t>
  </si>
  <si>
    <t>Manitobalaan 48</t>
  </si>
  <si>
    <t>Sint-Elooistraat 2</t>
  </si>
  <si>
    <t>Varsenareweg 7_C</t>
  </si>
  <si>
    <t>Brouwerijstraat 8</t>
  </si>
  <si>
    <t>Putbekestraat 30</t>
  </si>
  <si>
    <t>Ringlaan 18</t>
  </si>
  <si>
    <t>Piers de Raveschootlaan 54</t>
  </si>
  <si>
    <t>Brieversweg 185</t>
  </si>
  <si>
    <t>Van Maerlantstraat 1</t>
  </si>
  <si>
    <t>Groenestraat 69</t>
  </si>
  <si>
    <t>Hendrik Serruyslaan 28</t>
  </si>
  <si>
    <t>Steensedijk 352</t>
  </si>
  <si>
    <t>Haverstraat 9</t>
  </si>
  <si>
    <t>Einsteinlaan 1</t>
  </si>
  <si>
    <t>Arsenaalstraat 35</t>
  </si>
  <si>
    <t>Albert Fastenaekelslaan 24</t>
  </si>
  <si>
    <t>Verenigingstraat 17</t>
  </si>
  <si>
    <t>Minister De Taeyelaan 11</t>
  </si>
  <si>
    <t>Kalvariestraat 70</t>
  </si>
  <si>
    <t>Grote Molenstraat 113</t>
  </si>
  <si>
    <t>Hendrik Consciencestraat 1_B</t>
  </si>
  <si>
    <t>Kapel ter Rustestraat 3</t>
  </si>
  <si>
    <t>Kerkhofstraat 51</t>
  </si>
  <si>
    <t>Veldstraat 17</t>
  </si>
  <si>
    <t>Hellestraat 15</t>
  </si>
  <si>
    <t>Korte Ieperstraat 27</t>
  </si>
  <si>
    <t>Kortwagenstraat 2</t>
  </si>
  <si>
    <t>Bellevuestraat 28</t>
  </si>
  <si>
    <t>Albrecht Rodenbachlaan 58</t>
  </si>
  <si>
    <t>Boomgaardstraat 21</t>
  </si>
  <si>
    <t>Arendsstraat 62_B</t>
  </si>
  <si>
    <t>Meulebekestraat 38</t>
  </si>
  <si>
    <t>Meersstraat 13</t>
  </si>
  <si>
    <t>Groenestraat 174</t>
  </si>
  <si>
    <t>Blinde-Rodenbachstraat 44</t>
  </si>
  <si>
    <t>Tulpenlaan 14</t>
  </si>
  <si>
    <t>Schoolstraat 19</t>
  </si>
  <si>
    <t>Groezeweg 8</t>
  </si>
  <si>
    <t>Voskenslaan 60</t>
  </si>
  <si>
    <t>Karel Lodewijk Ledeganckstraat 4</t>
  </si>
  <si>
    <t>Goedlevenstraat 78</t>
  </si>
  <si>
    <t>Leegstraat 2</t>
  </si>
  <si>
    <t>Zwaluwlaan 64</t>
  </si>
  <si>
    <t>Zeveneken-Dorp 6</t>
  </si>
  <si>
    <t>Sint-Baafskouterstraat 129</t>
  </si>
  <si>
    <t>Verbindingsstraat 24</t>
  </si>
  <si>
    <t>Verbindingsstraat 66</t>
  </si>
  <si>
    <t>Kouterstraat 3</t>
  </si>
  <si>
    <t>Noordlaan 10</t>
  </si>
  <si>
    <t>Meersstraat 17</t>
  </si>
  <si>
    <t>Hazenakker 1</t>
  </si>
  <si>
    <t>Gaversesteenweg 195</t>
  </si>
  <si>
    <t>Groenweg 4</t>
  </si>
  <si>
    <t>Nerenweg 7</t>
  </si>
  <si>
    <t>Galgenbergstraat 39</t>
  </si>
  <si>
    <t>Binnenstraat 308</t>
  </si>
  <si>
    <t>Graanmarkt 14</t>
  </si>
  <si>
    <t>Eikstraat 8</t>
  </si>
  <si>
    <t>Meirveld 13</t>
  </si>
  <si>
    <t>Zuidlaan 3</t>
  </si>
  <si>
    <t>Koning Albertstraat 45</t>
  </si>
  <si>
    <t>Vierhuizen 19</t>
  </si>
  <si>
    <t>Centrumstraat 24</t>
  </si>
  <si>
    <t>Leirekenstraat 11</t>
  </si>
  <si>
    <t>Dreefstraat 33</t>
  </si>
  <si>
    <t>Kapellestraat 2</t>
  </si>
  <si>
    <t>Kattestraat 22</t>
  </si>
  <si>
    <t>De Nayerstraat 11_A</t>
  </si>
  <si>
    <t>Molenstraat 33</t>
  </si>
  <si>
    <t>Buizemontstraat 70</t>
  </si>
  <si>
    <t>Sasweg 11</t>
  </si>
  <si>
    <t>Schoolstraat 4</t>
  </si>
  <si>
    <t>De Tramzate 9</t>
  </si>
  <si>
    <t>053-60.71.20</t>
  </si>
  <si>
    <t>Jan De Coomanstraat 35</t>
  </si>
  <si>
    <t>Koningin Astridplein 1</t>
  </si>
  <si>
    <t>Lyceumstraat 12</t>
  </si>
  <si>
    <t>Zwalmlaan 3</t>
  </si>
  <si>
    <t>Kasteelstraat 32</t>
  </si>
  <si>
    <t>Aalststraat 180</t>
  </si>
  <si>
    <t>Kasteellaan 1</t>
  </si>
  <si>
    <t>Stropstraat 21</t>
  </si>
  <si>
    <t>Olsensesteenweg 2</t>
  </si>
  <si>
    <t>Volhardingslaan 5</t>
  </si>
  <si>
    <t>Groenewandeling 80</t>
  </si>
  <si>
    <t>Aalterseweg 1</t>
  </si>
  <si>
    <t>Eikelstraat 41_B</t>
  </si>
  <si>
    <t>Eeklostraat 121</t>
  </si>
  <si>
    <t>Zandstraat 25_A</t>
  </si>
  <si>
    <t>Katsweg 1</t>
  </si>
  <si>
    <t>Rogier van der Weydenstraat 28</t>
  </si>
  <si>
    <t>Groendreef 16</t>
  </si>
  <si>
    <t>Vlaamsesteenweg 155</t>
  </si>
  <si>
    <t>Cellebroersstraat 16</t>
  </si>
  <si>
    <t>Leo XIII-straat 11</t>
  </si>
  <si>
    <t>Dieudonné Lefèvrestraat 41</t>
  </si>
  <si>
    <t>Haeckstraat 61_1</t>
  </si>
  <si>
    <t>Reper-Vrevenstraat 100</t>
  </si>
  <si>
    <t>Verdunstraat 381</t>
  </si>
  <si>
    <t>Ulensstraat 83</t>
  </si>
  <si>
    <t>Grensstraat 67</t>
  </si>
  <si>
    <t>Helmetsesteenweg 216</t>
  </si>
  <si>
    <t>Rubensstraat 108</t>
  </si>
  <si>
    <t>Richard Vandeveldestraat 4</t>
  </si>
  <si>
    <t>John Waterloo Wilsonstraat 21</t>
  </si>
  <si>
    <t>Generaal Fivéstraat 42</t>
  </si>
  <si>
    <t>Emile de Becolaan 57</t>
  </si>
  <si>
    <t>Fernand Bernierstraat 16</t>
  </si>
  <si>
    <t>Paruckstraat 20</t>
  </si>
  <si>
    <t>Georges Moreaustraat 104</t>
  </si>
  <si>
    <t>Itterbeekse Laan 550</t>
  </si>
  <si>
    <t>Dokter Jacobsstraat 49</t>
  </si>
  <si>
    <t>Veeweidestraat 82</t>
  </si>
  <si>
    <t>Séverineplein 1_A</t>
  </si>
  <si>
    <t>Pierre Longinstraat 1</t>
  </si>
  <si>
    <t>Wayezstraat 56</t>
  </si>
  <si>
    <t>Guillaume Melckmanslaan 18_b</t>
  </si>
  <si>
    <t>Adolphe Willemynsstraat 213</t>
  </si>
  <si>
    <t>Dokter Jacobsstraat 67</t>
  </si>
  <si>
    <t>Resedastraat 61</t>
  </si>
  <si>
    <t>Bergense Steenweg 1421</t>
  </si>
  <si>
    <t>Bloeistraat 41</t>
  </si>
  <si>
    <t>Bloemkwekersstraat 128</t>
  </si>
  <si>
    <t>Kerkstraat 83</t>
  </si>
  <si>
    <t>Klokbloemenstraat 14</t>
  </si>
  <si>
    <t>Palokestraat 79</t>
  </si>
  <si>
    <t>Ninoofsesteenweg 130</t>
  </si>
  <si>
    <t>Jean-Baptiste Decockstraat 54</t>
  </si>
  <si>
    <t>Kortrijkstraat 52</t>
  </si>
  <si>
    <t>Ninoofsesteenweg 1001</t>
  </si>
  <si>
    <t>Soldatenstraat 19</t>
  </si>
  <si>
    <t>Herkoliersstraat 65</t>
  </si>
  <si>
    <t>Herkoliersstraat 68</t>
  </si>
  <si>
    <t>Jean De Greefstraat 3</t>
  </si>
  <si>
    <t>Steenweg op Merchtem 9</t>
  </si>
  <si>
    <t>Dansettestraat 30</t>
  </si>
  <si>
    <t>Laarbeeklaan 110</t>
  </si>
  <si>
    <t>Léon Theodorstraat 167</t>
  </si>
  <si>
    <t>Leopold I straat 362</t>
  </si>
  <si>
    <t>Heilig-Hartlaan 6</t>
  </si>
  <si>
    <t>Driegatenstraat 2</t>
  </si>
  <si>
    <t>Beemdgrachtstraat 2</t>
  </si>
  <si>
    <t>Windmolenstraat 39</t>
  </si>
  <si>
    <t>Edward Dekosterstraat 38</t>
  </si>
  <si>
    <t>Oud-Strijderslaan 61_b</t>
  </si>
  <si>
    <t>Pater Damiaanstraat 40</t>
  </si>
  <si>
    <t>Henri Vandermaelenstraat 61</t>
  </si>
  <si>
    <t>Woluwelaan 18</t>
  </si>
  <si>
    <t>Duizend Meterlaan 13</t>
  </si>
  <si>
    <t>Luchtvaartlaan 70</t>
  </si>
  <si>
    <t>St-Juliaanskerklaan 16</t>
  </si>
  <si>
    <t>Jagersveld 5</t>
  </si>
  <si>
    <t>Léopold Wienerlaan 32</t>
  </si>
  <si>
    <t>Baron Guillaume Van Hammestraat 20</t>
  </si>
  <si>
    <t>Sint-Jobsesteenweg 608</t>
  </si>
  <si>
    <t>Horzelstraat 28</t>
  </si>
  <si>
    <t>Beeckmanstraat 99</t>
  </si>
  <si>
    <t>Hallestraat 34</t>
  </si>
  <si>
    <t>Wijngaardstraat 22</t>
  </si>
  <si>
    <t>Sint-Augustinuslaan 16</t>
  </si>
  <si>
    <t>Heilige-Familieplein 1</t>
  </si>
  <si>
    <t>Roodebeeksteenweg 586</t>
  </si>
  <si>
    <t>Fabrystraat 40</t>
  </si>
  <si>
    <t>Albert Dumontlaan 1</t>
  </si>
  <si>
    <t>Handbooghof 10</t>
  </si>
  <si>
    <t>Lenniksesteenweg 2</t>
  </si>
  <si>
    <t>A. Vaucampslaan 80</t>
  </si>
  <si>
    <t>Alsembergsesteenweg 569</t>
  </si>
  <si>
    <t>Arthur Puesstraat 46_a</t>
  </si>
  <si>
    <t>Heerweg 75</t>
  </si>
  <si>
    <t>Steenweg Asse 162</t>
  </si>
  <si>
    <t>Kapellestraat 18</t>
  </si>
  <si>
    <t>Winterkeer 54</t>
  </si>
  <si>
    <t>Zikastraat 66</t>
  </si>
  <si>
    <t>Kerkhove 14</t>
  </si>
  <si>
    <t>Garebaan 5</t>
  </si>
  <si>
    <t>Arthur Quintusstraat 45</t>
  </si>
  <si>
    <t>Gustave Gibonstraat 1_A</t>
  </si>
  <si>
    <t>Jules Sermonstraat 15</t>
  </si>
  <si>
    <t>Schoolstraat 14</t>
  </si>
  <si>
    <t>Fabriekstraat 3</t>
  </si>
  <si>
    <t>Steenweg op Drogenbos 252</t>
  </si>
  <si>
    <t>Grote Baan 228</t>
  </si>
  <si>
    <t>Arthur Van Dormaelstraat 2_A</t>
  </si>
  <si>
    <t>Kloosterweg 1</t>
  </si>
  <si>
    <t>Eikenlaan 13</t>
  </si>
  <si>
    <t>Wauterbos 1</t>
  </si>
  <si>
    <t>Vredelaan 25</t>
  </si>
  <si>
    <t>Brusselsesteenweg 20</t>
  </si>
  <si>
    <t>Hoogstraat 52</t>
  </si>
  <si>
    <t>Beerselsestraat 2</t>
  </si>
  <si>
    <t>Boekhoutstraat 1</t>
  </si>
  <si>
    <t>Kareelstraat 19</t>
  </si>
  <si>
    <t>Kroonstraat 40</t>
  </si>
  <si>
    <t>Assesteenweg 125</t>
  </si>
  <si>
    <t>Schapenstraat 39</t>
  </si>
  <si>
    <t>Winnepenninckxstraat 1</t>
  </si>
  <si>
    <t>De Ham 2</t>
  </si>
  <si>
    <t>Kerkplein 1</t>
  </si>
  <si>
    <t>Bronnenweg 2</t>
  </si>
  <si>
    <t>Gemeenteplein 28</t>
  </si>
  <si>
    <t>Stevensveld 16</t>
  </si>
  <si>
    <t>Nieuwstraat 72</t>
  </si>
  <si>
    <t>Kasteelstraat 49</t>
  </si>
  <si>
    <t>Kaudenaardestraat 112</t>
  </si>
  <si>
    <t>Spanjebergstraat 1</t>
  </si>
  <si>
    <t>Marktplein 8</t>
  </si>
  <si>
    <t>Dorp 48</t>
  </si>
  <si>
    <t>Hendrik Placestraat 45</t>
  </si>
  <si>
    <t>Konijnenberg 2</t>
  </si>
  <si>
    <t>Noorderlaan 6</t>
  </si>
  <si>
    <t>Kloosterstraat 3</t>
  </si>
  <si>
    <t>Nieuwbaan 6</t>
  </si>
  <si>
    <t>Meersstraat 5</t>
  </si>
  <si>
    <t>Sint-Martinusstraat 10</t>
  </si>
  <si>
    <t>Brusselstraat 711</t>
  </si>
  <si>
    <t>Kerkstraat 1</t>
  </si>
  <si>
    <t>E. Eylenboschstraat 50</t>
  </si>
  <si>
    <t>Marktstraat 25</t>
  </si>
  <si>
    <t>Kapelleweide 7</t>
  </si>
  <si>
    <t>Brusselstraat 27</t>
  </si>
  <si>
    <t>Bosstraat 32</t>
  </si>
  <si>
    <t>Opperstraat 32</t>
  </si>
  <si>
    <t>St-Gabriëlstraat 152</t>
  </si>
  <si>
    <t>Pamelsestraat 331</t>
  </si>
  <si>
    <t>Driesstraat 9</t>
  </si>
  <si>
    <t>Balleistraat 20</t>
  </si>
  <si>
    <t>Bellestraat 4</t>
  </si>
  <si>
    <t>Vlierkensstraat 49</t>
  </si>
  <si>
    <t>Streekbaan 189</t>
  </si>
  <si>
    <t>Groenstraat 21</t>
  </si>
  <si>
    <t>Perksestraat 125</t>
  </si>
  <si>
    <t>Groenstraat 244</t>
  </si>
  <si>
    <t>Kaasmarkt 38</t>
  </si>
  <si>
    <t>J. Vanden Broeckstraat 29</t>
  </si>
  <si>
    <t>Winkel 56</t>
  </si>
  <si>
    <t>Dorpsstraat 1</t>
  </si>
  <si>
    <t>de Villegas de Clercampstraat 85</t>
  </si>
  <si>
    <t>Sint-Amandsplein 31</t>
  </si>
  <si>
    <t>Jean Deschampsstraat 19</t>
  </si>
  <si>
    <t>Prinsenstraat 17</t>
  </si>
  <si>
    <t>Prinsenstraat 19</t>
  </si>
  <si>
    <t>Nachtegaallaan 5</t>
  </si>
  <si>
    <t>Heienbeekstraat 26</t>
  </si>
  <si>
    <t>Gemeentehuisstraat 1</t>
  </si>
  <si>
    <t>Limbosweg 13</t>
  </si>
  <si>
    <t>02-892.23.50</t>
  </si>
  <si>
    <t>Jan Hammeneckerstraat 44</t>
  </si>
  <si>
    <t>02-892.23.70</t>
  </si>
  <si>
    <t>Hoogstraat 40</t>
  </si>
  <si>
    <t>Gasthuisstraat 21</t>
  </si>
  <si>
    <t>Nieuwbaan 71</t>
  </si>
  <si>
    <t>Maurits Sacréstraat 42</t>
  </si>
  <si>
    <t>Gasthuisstraat 15</t>
  </si>
  <si>
    <t>Stationsstraat 43</t>
  </si>
  <si>
    <t>Nijverseelstraat 131</t>
  </si>
  <si>
    <t>Steenweg op Vilvoorde 229</t>
  </si>
  <si>
    <t>Schoolstraat 65_A</t>
  </si>
  <si>
    <t>Heiveld 61</t>
  </si>
  <si>
    <t>Heuvelstraat 57</t>
  </si>
  <si>
    <t>Patrijzenlaan 23_a</t>
  </si>
  <si>
    <t>Duisburgsesteenweg 134</t>
  </si>
  <si>
    <t>Witherendreef 25</t>
  </si>
  <si>
    <t>Terhulpensesteenweg 524</t>
  </si>
  <si>
    <t>Brusselsesteenweg 592</t>
  </si>
  <si>
    <t>Vereeckenstraat 82</t>
  </si>
  <si>
    <t>Watermolenstraat 75</t>
  </si>
  <si>
    <t>Leuvensesteenweg 194</t>
  </si>
  <si>
    <t>Hebronlaan 17</t>
  </si>
  <si>
    <t>Emiel Bricoutlaan 61</t>
  </si>
  <si>
    <t>Kerkdries 22</t>
  </si>
  <si>
    <t>Sint-Jorisoord 1</t>
  </si>
  <si>
    <t>Albertlaan 44</t>
  </si>
  <si>
    <t>Bosweg 9</t>
  </si>
  <si>
    <t>Nieuwstraat 17</t>
  </si>
  <si>
    <t>Paardenmarktstraat 1</t>
  </si>
  <si>
    <t>Dorpsstraat 38</t>
  </si>
  <si>
    <t>Waversesteenweg 2</t>
  </si>
  <si>
    <t>Prinsstraat 24</t>
  </si>
  <si>
    <t>Groenstraat 73</t>
  </si>
  <si>
    <t>Jodenstraat 15</t>
  </si>
  <si>
    <t>Lange Van Ruusbroecstraat 12</t>
  </si>
  <si>
    <t>Lange Leemstraat 313</t>
  </si>
  <si>
    <t>Oudesteenweg 81</t>
  </si>
  <si>
    <t>Van Helmontstraat 29</t>
  </si>
  <si>
    <t>Maarschalk Gérardstraat 18</t>
  </si>
  <si>
    <t>Haantjeslei 50</t>
  </si>
  <si>
    <t>Frankrijklei 91</t>
  </si>
  <si>
    <t>Constitutiestraat 61</t>
  </si>
  <si>
    <t>Albertstraat 32</t>
  </si>
  <si>
    <t>Quellinstraat 31</t>
  </si>
  <si>
    <t>Louizastraat 17</t>
  </si>
  <si>
    <t>Lange Beeldekensstraat 258</t>
  </si>
  <si>
    <t>Lange Riddersstraat 48</t>
  </si>
  <si>
    <t>Willem van Haechtlaan 66</t>
  </si>
  <si>
    <t>Belgiëlei 99</t>
  </si>
  <si>
    <t>Grotehondstraat 50</t>
  </si>
  <si>
    <t>Brederodestraat 119</t>
  </si>
  <si>
    <t>Borgerhoutsestraat 74</t>
  </si>
  <si>
    <t>Vliegenstraat 37</t>
  </si>
  <si>
    <t>Kronenburgstraat 30</t>
  </si>
  <si>
    <t>Lange Kongostraat 21</t>
  </si>
  <si>
    <t>Lange Kongostraat 17</t>
  </si>
  <si>
    <t>Isabellalei 107</t>
  </si>
  <si>
    <t>Grotebeerstraat 31</t>
  </si>
  <si>
    <t>Kapucinessenstraat 28</t>
  </si>
  <si>
    <t>Jacob Jordaensstraat 75</t>
  </si>
  <si>
    <t>Lamorinièrestraat 150</t>
  </si>
  <si>
    <t>Columbiastraat 4</t>
  </si>
  <si>
    <t>Stuivenbergplein 37</t>
  </si>
  <si>
    <t>Sint-Jacobsmarkt 43</t>
  </si>
  <si>
    <t>Lange Nieuwstraat 74</t>
  </si>
  <si>
    <t>Demerstraat 18</t>
  </si>
  <si>
    <t>Constant Permekestraat 2</t>
  </si>
  <si>
    <t>Offerandestraat 60</t>
  </si>
  <si>
    <t>03-334.39.80</t>
  </si>
  <si>
    <t>Jan De Voslei 10</t>
  </si>
  <si>
    <t>Pionierstraat 35</t>
  </si>
  <si>
    <t>Durletstraat 8</t>
  </si>
  <si>
    <t>Lamorinièrestraat 26</t>
  </si>
  <si>
    <t>VIIde-Olympiadelaan 25</t>
  </si>
  <si>
    <t>Van Peenestraat 4</t>
  </si>
  <si>
    <t>Pestalozzistraat 5</t>
  </si>
  <si>
    <t>Pierenbergstraat 33</t>
  </si>
  <si>
    <t>Jan De Voslei 23_A</t>
  </si>
  <si>
    <t>Kruisboogstraat 49</t>
  </si>
  <si>
    <t>03-291.17.30</t>
  </si>
  <si>
    <t>Perustraat 4</t>
  </si>
  <si>
    <t>Antwerpsebaan 152</t>
  </si>
  <si>
    <t>03-502.18.20</t>
  </si>
  <si>
    <t>Bremstraat 1</t>
  </si>
  <si>
    <t>Begijnhoeve 6</t>
  </si>
  <si>
    <t>Monnikenhofstraat 3</t>
  </si>
  <si>
    <t>Hanegraefstraat 15</t>
  </si>
  <si>
    <t>03-432.17.65</t>
  </si>
  <si>
    <t>Goethestraat 1</t>
  </si>
  <si>
    <t>Winkelstap 108</t>
  </si>
  <si>
    <t>Du Chastellei 48</t>
  </si>
  <si>
    <t>Terlindenhofstraat 220</t>
  </si>
  <si>
    <t>Broeder Frederikstraat 3</t>
  </si>
  <si>
    <t>Borrewaterstraat 70</t>
  </si>
  <si>
    <t>Oorderseweg 8</t>
  </si>
  <si>
    <t>Alfons Jeurissenstraat 13</t>
  </si>
  <si>
    <t>Leugenberg 143</t>
  </si>
  <si>
    <t>Prinshoeveweg 44</t>
  </si>
  <si>
    <t>Frans Standaertlei 54</t>
  </si>
  <si>
    <t>Waterstraat 16</t>
  </si>
  <si>
    <t>Zilverenhoeklaan 2</t>
  </si>
  <si>
    <t>Partizanenstraat 5</t>
  </si>
  <si>
    <t>Bauwinlaan 1</t>
  </si>
  <si>
    <t>Dorpsstraat 61</t>
  </si>
  <si>
    <t>Hoge Weg 15</t>
  </si>
  <si>
    <t>Eduard de Beukelaerlaan 2</t>
  </si>
  <si>
    <t>Maria de Heeltstraat 114</t>
  </si>
  <si>
    <t>Haviklaan 2</t>
  </si>
  <si>
    <t>Baron Leroystraat 31</t>
  </si>
  <si>
    <t>Silsburgstraat 83</t>
  </si>
  <si>
    <t>Albert Bevernagelei 65</t>
  </si>
  <si>
    <t>Ruggeveldlaan 699</t>
  </si>
  <si>
    <t>03-291.14.70</t>
  </si>
  <si>
    <t>Schotensesteenweg 138</t>
  </si>
  <si>
    <t>De Gryspeerstraat 84</t>
  </si>
  <si>
    <t>Paulus Beyestraat 153</t>
  </si>
  <si>
    <t>Griffier Schobbenslaan 45</t>
  </si>
  <si>
    <t>Drakenhoflaan 242</t>
  </si>
  <si>
    <t>Pieter De Ridderstraat 5</t>
  </si>
  <si>
    <t>Antoon Van den Bosschelaan 145</t>
  </si>
  <si>
    <t>Seraphin de Grootestraat 120</t>
  </si>
  <si>
    <t>Van Dornestraat 125</t>
  </si>
  <si>
    <t>Kasteellei 77_B</t>
  </si>
  <si>
    <t>Turnhoutsebaan 430</t>
  </si>
  <si>
    <t>Bergenstraat 2</t>
  </si>
  <si>
    <t>Wijngaardlaan 7</t>
  </si>
  <si>
    <t>Vordensteinstraat 32</t>
  </si>
  <si>
    <t>Marialei 2</t>
  </si>
  <si>
    <t>Laaglandlei 20</t>
  </si>
  <si>
    <t>Sint-Maria-ten-Boslei 10</t>
  </si>
  <si>
    <t>Paalstraat 309</t>
  </si>
  <si>
    <t>Hogebaan 2</t>
  </si>
  <si>
    <t>Bredabaan 1093</t>
  </si>
  <si>
    <t>GLS De Kaart</t>
  </si>
  <si>
    <t>Leeuwenstraat 50</t>
  </si>
  <si>
    <t>Annadreef 7</t>
  </si>
  <si>
    <t>Heislag 35</t>
  </si>
  <si>
    <t>della Faillestraat 16</t>
  </si>
  <si>
    <t>Lage Kaart 266</t>
  </si>
  <si>
    <t>Donksesteenweg 150</t>
  </si>
  <si>
    <t>Zegersdreef 66</t>
  </si>
  <si>
    <t>Kapelsesteenweg 74</t>
  </si>
  <si>
    <t>Sint Jozeflei 18</t>
  </si>
  <si>
    <t>Kasteellaan 18</t>
  </si>
  <si>
    <t>Oude Molenstraat 11</t>
  </si>
  <si>
    <t>Smekenstraat 12</t>
  </si>
  <si>
    <t>Hoogstraat 19</t>
  </si>
  <si>
    <t>Kerkstraat 7</t>
  </si>
  <si>
    <t>Zandstraat 39</t>
  </si>
  <si>
    <t>Ter Beuken 1</t>
  </si>
  <si>
    <t>Schoolplein 2</t>
  </si>
  <si>
    <t>Venusstraat 5</t>
  </si>
  <si>
    <t>Handelslei 72</t>
  </si>
  <si>
    <t>Dorpsstraat 12</t>
  </si>
  <si>
    <t>Hagelkruis 2_A</t>
  </si>
  <si>
    <t>Molenheide 1</t>
  </si>
  <si>
    <t>Bredabaan 124</t>
  </si>
  <si>
    <t>Oude Baan 92</t>
  </si>
  <si>
    <t>Kloosterstraat 7</t>
  </si>
  <si>
    <t>Heidestatieplein 6</t>
  </si>
  <si>
    <t>Heuvel 37</t>
  </si>
  <si>
    <t>Achterbroeksteenweg 190</t>
  </si>
  <si>
    <t>Zonnekinddreef 2</t>
  </si>
  <si>
    <t>Driehoekstraat 41</t>
  </si>
  <si>
    <t>Nieuwmoer-Dorp 10</t>
  </si>
  <si>
    <t>Kloosterstraat 76</t>
  </si>
  <si>
    <t>Maststraat 2_A</t>
  </si>
  <si>
    <t>Horendonk 265</t>
  </si>
  <si>
    <t>Grensstraat 14</t>
  </si>
  <si>
    <t>De Vondert 10</t>
  </si>
  <si>
    <t>Schoenstraat 41</t>
  </si>
  <si>
    <t>Turnhoutsebaan 79</t>
  </si>
  <si>
    <t>Berchemlei 93</t>
  </si>
  <si>
    <t>Collegelaan 36</t>
  </si>
  <si>
    <t>Te Boelaarpark 3</t>
  </si>
  <si>
    <t>03-334.03.80</t>
  </si>
  <si>
    <t>Te Boelaarpark 5</t>
  </si>
  <si>
    <t>Vinçottestraat 44</t>
  </si>
  <si>
    <t>03-432.17.90</t>
  </si>
  <si>
    <t>Florastraat 120</t>
  </si>
  <si>
    <t>03-502.10.90</t>
  </si>
  <si>
    <t>de Robianostraat 11</t>
  </si>
  <si>
    <t>Maria Clarastraat 60</t>
  </si>
  <si>
    <t>Torenstraat 30</t>
  </si>
  <si>
    <t>Schoolstraat 17</t>
  </si>
  <si>
    <t>Gasthuisstraat 19_A</t>
  </si>
  <si>
    <t>Heidedreef 82</t>
  </si>
  <si>
    <t>Kleinveldweg 2_A</t>
  </si>
  <si>
    <t>Schildesteenweg 12</t>
  </si>
  <si>
    <t>Venusstraat 3</t>
  </si>
  <si>
    <t>Frans Pauwelslei 19</t>
  </si>
  <si>
    <t>Amelbergastraat 40</t>
  </si>
  <si>
    <t>Kapelstraat 19_A</t>
  </si>
  <si>
    <t>Lostraat 51</t>
  </si>
  <si>
    <t>Kerkstraat 37</t>
  </si>
  <si>
    <t>Veerstraat 59</t>
  </si>
  <si>
    <t>Kloosterstraat 1</t>
  </si>
  <si>
    <t>Kerkeblokken 7</t>
  </si>
  <si>
    <t>Nonnenstraat 21</t>
  </si>
  <si>
    <t>Zandlaan 46</t>
  </si>
  <si>
    <t>Albertstraat 8</t>
  </si>
  <si>
    <t>Schoetersstraat 22</t>
  </si>
  <si>
    <t>Zusterstraat 1</t>
  </si>
  <si>
    <t>Bergstraat 12</t>
  </si>
  <si>
    <t>Bovenpad 7</t>
  </si>
  <si>
    <t>Dorp 57</t>
  </si>
  <si>
    <t>Markt 19</t>
  </si>
  <si>
    <t>Cardijnlaan 10</t>
  </si>
  <si>
    <t>Begijnendreef 27</t>
  </si>
  <si>
    <t>Nijverheidstraat 11</t>
  </si>
  <si>
    <t>Apostoliekenstraat 26</t>
  </si>
  <si>
    <t>Tramstraat 36</t>
  </si>
  <si>
    <t>Pieter De Nefstraat 4</t>
  </si>
  <si>
    <t>Koningin Astridlaan 33</t>
  </si>
  <si>
    <t>Kapelweg 56</t>
  </si>
  <si>
    <t>Jubileumlaan 1</t>
  </si>
  <si>
    <t>Beekstraat 3</t>
  </si>
  <si>
    <t>Past. Lambrechtsstraat 3</t>
  </si>
  <si>
    <t>Banmolenweg 9</t>
  </si>
  <si>
    <t>Leopoldstraat 1</t>
  </si>
  <si>
    <t>Antoon de Lalaingstraat 3_a</t>
  </si>
  <si>
    <t>Vrijheid 234</t>
  </si>
  <si>
    <t>Gravin Elisabethlaan 21</t>
  </si>
  <si>
    <t>Kapelweg 2</t>
  </si>
  <si>
    <t>Witherenweg 2</t>
  </si>
  <si>
    <t>Ulicotenseweg 1</t>
  </si>
  <si>
    <t>Markt 17</t>
  </si>
  <si>
    <t>Kloosterstraat 4</t>
  </si>
  <si>
    <t>Albertstraat 1</t>
  </si>
  <si>
    <t>Bergakker 4</t>
  </si>
  <si>
    <t>Konijnenbergpad 5</t>
  </si>
  <si>
    <t>Van der Bekenlaan 40</t>
  </si>
  <si>
    <t>Heerestraat 140</t>
  </si>
  <si>
    <t>Steenweg op Mol 157</t>
  </si>
  <si>
    <t>Pausenstraat 9</t>
  </si>
  <si>
    <t>Kerkstraat 11</t>
  </si>
  <si>
    <t>De Brulen 2</t>
  </si>
  <si>
    <t>Kloosterbaan 1</t>
  </si>
  <si>
    <t>Kerkstraat 24</t>
  </si>
  <si>
    <t>Koning Albertstraat 59</t>
  </si>
  <si>
    <t>Dorp 2</t>
  </si>
  <si>
    <t>Ginderbuiten 212</t>
  </si>
  <si>
    <t>Schoolstraat 3</t>
  </si>
  <si>
    <t>Jakob Smitslaan 36</t>
  </si>
  <si>
    <t>Rozenberg 2</t>
  </si>
  <si>
    <t>Keiheuvelstraat 7_A</t>
  </si>
  <si>
    <t>Jozef Calasanzstraat 2_A</t>
  </si>
  <si>
    <t>St.-Odradastraat 40</t>
  </si>
  <si>
    <t>Pastoor Vaesstraat 24</t>
  </si>
  <si>
    <t>Sluis 156</t>
  </si>
  <si>
    <t>Rozenberg 4</t>
  </si>
  <si>
    <t>Wijngaard 9</t>
  </si>
  <si>
    <t>Hoeksken 30</t>
  </si>
  <si>
    <t>Rechtestraat 69</t>
  </si>
  <si>
    <t>Wijngaard 11</t>
  </si>
  <si>
    <t>Streepstraat 2</t>
  </si>
  <si>
    <t>Sint Jozefstraat 12</t>
  </si>
  <si>
    <t>Stationsstraat 1</t>
  </si>
  <si>
    <t>Lichtaartseweg 129</t>
  </si>
  <si>
    <t>Drogebroodstraat 5</t>
  </si>
  <si>
    <t>Schoolstraat 1</t>
  </si>
  <si>
    <t>Laar 1</t>
  </si>
  <si>
    <t>Aardseweg 2</t>
  </si>
  <si>
    <t>Vogelzang 64</t>
  </si>
  <si>
    <t>Kapelstraat 24</t>
  </si>
  <si>
    <t>Burgstraat 23</t>
  </si>
  <si>
    <t>Zammelseweg 183</t>
  </si>
  <si>
    <t>Winkelomseheide 147</t>
  </si>
  <si>
    <t>Tielendorp 43</t>
  </si>
  <si>
    <t>Schoolstraat 33</t>
  </si>
  <si>
    <t>Kloosterstraat 2_A</t>
  </si>
  <si>
    <t>Poederleesteenweg 67</t>
  </si>
  <si>
    <t>Schoolstraat 43</t>
  </si>
  <si>
    <t>Mgr. Heylenstraat 22</t>
  </si>
  <si>
    <t>Mgr. Cardijnstraat 39</t>
  </si>
  <si>
    <t>Boslaan 2</t>
  </si>
  <si>
    <t>Bos en Bremdreef 4</t>
  </si>
  <si>
    <t>Peperstraat 24</t>
  </si>
  <si>
    <t>Laarstraat 1</t>
  </si>
  <si>
    <t>Hodonk 35</t>
  </si>
  <si>
    <t>Hannekestraat 22</t>
  </si>
  <si>
    <t>Lorzestraat 37</t>
  </si>
  <si>
    <t>Meistraat 148</t>
  </si>
  <si>
    <t>Streekweg 11</t>
  </si>
  <si>
    <t>St.-Rochusstraat 91</t>
  </si>
  <si>
    <t>Haverstraat 6</t>
  </si>
  <si>
    <t>Gustaaf Woutersstraat 31</t>
  </si>
  <si>
    <t>Mechelsestraat 25</t>
  </si>
  <si>
    <t>Kesselsesteenweg 1</t>
  </si>
  <si>
    <t>Frankenweg 6</t>
  </si>
  <si>
    <t>Rode-Kruislaan 1</t>
  </si>
  <si>
    <t>Spoorweglei 6</t>
  </si>
  <si>
    <t>Kessel-Dorp 42_A</t>
  </si>
  <si>
    <t>Emblemsesteenweg 1_A</t>
  </si>
  <si>
    <t>Kinderpad 1</t>
  </si>
  <si>
    <t>Sint-Reinhildisstraat 15_B</t>
  </si>
  <si>
    <t>Patronaatstraat 21</t>
  </si>
  <si>
    <t>Rombaut Keldermansstraat 33</t>
  </si>
  <si>
    <t>Pieter van Maldereplein 8</t>
  </si>
  <si>
    <t>Gemeenteplein 3</t>
  </si>
  <si>
    <t>Lange Kroonstraat 72</t>
  </si>
  <si>
    <t>Dorpsplaats 5</t>
  </si>
  <si>
    <t>Mortselsesteenweg 70</t>
  </si>
  <si>
    <t>Onderwijsstraat 19</t>
  </si>
  <si>
    <t>Statiestraat 45</t>
  </si>
  <si>
    <t>Duffelsesteenweg 48</t>
  </si>
  <si>
    <t>Molenstraat 32</t>
  </si>
  <si>
    <t>Antwerpsesteenweg 73</t>
  </si>
  <si>
    <t>Pastoor Slegersstraat 1</t>
  </si>
  <si>
    <t>Kerkstraat 9</t>
  </si>
  <si>
    <t>Doelhaagstraat 4</t>
  </si>
  <si>
    <t>Pastorijstraat 84</t>
  </si>
  <si>
    <t>Nieuwstraat 11_B</t>
  </si>
  <si>
    <t>Mijlstraat 91</t>
  </si>
  <si>
    <t>Kwakkelenberg 51</t>
  </si>
  <si>
    <t>Kwakkelenberg 5</t>
  </si>
  <si>
    <t>Stationsstraat 2</t>
  </si>
  <si>
    <t>Oude Baan 1</t>
  </si>
  <si>
    <t>Albertstraat 38</t>
  </si>
  <si>
    <t>Daliastraat 35</t>
  </si>
  <si>
    <t>Clemenceaustraat 115</t>
  </si>
  <si>
    <t>Maanhoeveweg 33</t>
  </si>
  <si>
    <t>Generaal Deschachtstraat 18</t>
  </si>
  <si>
    <t>Pastorijstraat 3</t>
  </si>
  <si>
    <t>Ballaarweg 1</t>
  </si>
  <si>
    <t>Aarschotsebaan 60</t>
  </si>
  <si>
    <t>Markgravelei 149</t>
  </si>
  <si>
    <t>Ramskapellestraat 43</t>
  </si>
  <si>
    <t>03-334.43.70</t>
  </si>
  <si>
    <t>Mellinetplein 13</t>
  </si>
  <si>
    <t>Flor Alpaertsstraat 45</t>
  </si>
  <si>
    <t>Jozef Balstraat 6</t>
  </si>
  <si>
    <t>Grotesteenweg 489</t>
  </si>
  <si>
    <t>Gustaaf Garittestraat 1</t>
  </si>
  <si>
    <t>Jan Moorkensstraat 95</t>
  </si>
  <si>
    <t>Mogendhedenlaan 1</t>
  </si>
  <si>
    <t>Letterkundestraat 39</t>
  </si>
  <si>
    <t>Spoorweglaan 145</t>
  </si>
  <si>
    <t>Kerkhofstraat 1_a</t>
  </si>
  <si>
    <t>Valkenveld 73</t>
  </si>
  <si>
    <t>Kerkhofstraat 1</t>
  </si>
  <si>
    <t>Heistraat 255</t>
  </si>
  <si>
    <t>Frans Stienletlaan 39</t>
  </si>
  <si>
    <t>Heiligstraat 6</t>
  </si>
  <si>
    <t>Jan Sanderslaan 154</t>
  </si>
  <si>
    <t>Peperstraat 17</t>
  </si>
  <si>
    <t>Provinciale Steenweg 100</t>
  </si>
  <si>
    <t>Zoete Moederstraat 30</t>
  </si>
  <si>
    <t>Carillolei 16</t>
  </si>
  <si>
    <t>Rozenlaan 44</t>
  </si>
  <si>
    <t>Molenstraat 6</t>
  </si>
  <si>
    <t>Processieweg 2</t>
  </si>
  <si>
    <t>Veldstraat 1</t>
  </si>
  <si>
    <t>Kerkstraat 5</t>
  </si>
  <si>
    <t>Gelaagstraat 161</t>
  </si>
  <si>
    <t>Spoorweglaan 25</t>
  </si>
  <si>
    <t>Bassinstraat 15_A</t>
  </si>
  <si>
    <t>Breendonk-Dorp 94</t>
  </si>
  <si>
    <t>August Van Landeghemstraat 117</t>
  </si>
  <si>
    <t>Kerkstraat 4</t>
  </si>
  <si>
    <t>Adrien Dezaegerplein 12_A</t>
  </si>
  <si>
    <t>August Van Landeghemplein 4</t>
  </si>
  <si>
    <t>Mechelsesteenweg 226</t>
  </si>
  <si>
    <t>Kardinaal Cardijnlaan 1_A</t>
  </si>
  <si>
    <t>Louis Mommaertsstraat 10</t>
  </si>
  <si>
    <t>Winkelveld 1</t>
  </si>
  <si>
    <t>Coolhemveldstraat 3</t>
  </si>
  <si>
    <t>Victor Kegelsstraat 1</t>
  </si>
  <si>
    <t>Turkenhofdreef 2</t>
  </si>
  <si>
    <t>Lippelodorp 48</t>
  </si>
  <si>
    <t>Oppuursdorp 41</t>
  </si>
  <si>
    <t>Driesstraat 12</t>
  </si>
  <si>
    <t>Pastoor Peetersstraat 10</t>
  </si>
  <si>
    <t>Sint-Amandsesteenweg 256</t>
  </si>
  <si>
    <t>Hekkestraat 1</t>
  </si>
  <si>
    <t>Jan Hammeneckerstraat 99</t>
  </si>
  <si>
    <t>Kaaistraat 1</t>
  </si>
  <si>
    <t>Hollebeek 6</t>
  </si>
  <si>
    <t>Hollebeek 2</t>
  </si>
  <si>
    <t>Velle 129</t>
  </si>
  <si>
    <t>Collegestraat 31</t>
  </si>
  <si>
    <t>Watermolendreef 167</t>
  </si>
  <si>
    <t>Rich. Van Britsomstraat 1</t>
  </si>
  <si>
    <t>Lodewijk De Meesterstraat 1</t>
  </si>
  <si>
    <t>Ankerstraat 39</t>
  </si>
  <si>
    <t>Oude Molenstraat 58</t>
  </si>
  <si>
    <t>Tulpenstraat 16</t>
  </si>
  <si>
    <t>Tereken 33_B</t>
  </si>
  <si>
    <t>Veerdamlaan 15</t>
  </si>
  <si>
    <t>Onderwijzersstraat 13</t>
  </si>
  <si>
    <t>Montessoristraat 15</t>
  </si>
  <si>
    <t>Jules Baeckelmanslaan 29</t>
  </si>
  <si>
    <t>Dokter Coenstraat 18</t>
  </si>
  <si>
    <t>Oudestraat 83</t>
  </si>
  <si>
    <t>Krugerstraat 103</t>
  </si>
  <si>
    <t>Sint-Bernardsesteenweg 665</t>
  </si>
  <si>
    <t>Oudestraat 119</t>
  </si>
  <si>
    <t>Idsteinlaan 16</t>
  </si>
  <si>
    <t>Idsteinlaan 18</t>
  </si>
  <si>
    <t>Schoolstraat 32</t>
  </si>
  <si>
    <t>Schoolstraat 34</t>
  </si>
  <si>
    <t>Regenbooglaan 20</t>
  </si>
  <si>
    <t>Sint-Elisabethstraat 62</t>
  </si>
  <si>
    <t>Sint-Elisabethstraat 66</t>
  </si>
  <si>
    <t>Schoolstraat 15</t>
  </si>
  <si>
    <t>03-750.17.75</t>
  </si>
  <si>
    <t>Bosdamlaan 1</t>
  </si>
  <si>
    <t>03-750.10.90</t>
  </si>
  <si>
    <t>Leon Labytstraat 41</t>
  </si>
  <si>
    <t>Stationsstraat 7</t>
  </si>
  <si>
    <t>Pastoor Steenssensstraat 110</t>
  </si>
  <si>
    <t>Kallobaan 1_A</t>
  </si>
  <si>
    <t>Poerdam 1</t>
  </si>
  <si>
    <t>Edmond Gorrebeeckstraat 14_A</t>
  </si>
  <si>
    <t>Ambachtstraat 7_b</t>
  </si>
  <si>
    <t>Turkyen 1</t>
  </si>
  <si>
    <t>Gavermolenstraat 83</t>
  </si>
  <si>
    <t>Zandstraat 23</t>
  </si>
  <si>
    <t>Kerkstraat 91</t>
  </si>
  <si>
    <t>Stroperstraat 5_A</t>
  </si>
  <si>
    <t>Zandstraat 16</t>
  </si>
  <si>
    <t>Stationsstraat 18</t>
  </si>
  <si>
    <t>Hulststraat 42</t>
  </si>
  <si>
    <t>Cauwenstraat 9</t>
  </si>
  <si>
    <t>Willem Van Doornyckstraat 69</t>
  </si>
  <si>
    <t>03-750.10.85</t>
  </si>
  <si>
    <t>Sint-Laurentiusstraat 17</t>
  </si>
  <si>
    <t>Molenstraat 58</t>
  </si>
  <si>
    <t>Kreek 1_F</t>
  </si>
  <si>
    <t>Molenbergstraat 6</t>
  </si>
  <si>
    <t>Grote Nieuwedijkstraat 58</t>
  </si>
  <si>
    <t>Augustijnenstraat 76</t>
  </si>
  <si>
    <t>Wolverbosstraat 25</t>
  </si>
  <si>
    <t>Colomalaan 3</t>
  </si>
  <si>
    <t>Hoogstraat 35</t>
  </si>
  <si>
    <t>Veemarkt 56</t>
  </si>
  <si>
    <t>Melaan 16</t>
  </si>
  <si>
    <t>Lakenmakersstraat 158</t>
  </si>
  <si>
    <t>Ieperleestraat 19</t>
  </si>
  <si>
    <t>Brusselsesteenweg 168</t>
  </si>
  <si>
    <t>Oude Antwerpsebaan 92</t>
  </si>
  <si>
    <t>Leuvensesteenweg 41</t>
  </si>
  <si>
    <t>Battelsesteenweg 259</t>
  </si>
  <si>
    <t>Louizastraat 3</t>
  </si>
  <si>
    <t>Schommen 1</t>
  </si>
  <si>
    <t>Dorp 19</t>
  </si>
  <si>
    <t>Zwarte Leeuwstraat 18</t>
  </si>
  <si>
    <t>Peulisstraat 18</t>
  </si>
  <si>
    <t>Kloosterstraat 14</t>
  </si>
  <si>
    <t>Verhaegenlaan 7</t>
  </si>
  <si>
    <t>Werchtersesteenweg 38</t>
  </si>
  <si>
    <t>Kempenlaan 16</t>
  </si>
  <si>
    <t>Kempenlaan 29</t>
  </si>
  <si>
    <t>Leemstraat 20</t>
  </si>
  <si>
    <t>Berlaarbaan 229</t>
  </si>
  <si>
    <t>Meester van der Borghtstraat 148</t>
  </si>
  <si>
    <t>Waverlei 22</t>
  </si>
  <si>
    <t>Bergstraatje 10</t>
  </si>
  <si>
    <t>Leuvensebaan 25</t>
  </si>
  <si>
    <t>Stationsstraat 58</t>
  </si>
  <si>
    <t>Kouterbaan 17</t>
  </si>
  <si>
    <t>Topmolen 77</t>
  </si>
  <si>
    <t>Heldenplein 3</t>
  </si>
  <si>
    <t>J. Van Doorslaerstraat 47</t>
  </si>
  <si>
    <t>Kloosterstraat 21</t>
  </si>
  <si>
    <t>Mechelseweg 96</t>
  </si>
  <si>
    <t>Oudstrijdersstraat 28</t>
  </si>
  <si>
    <t>Bankstraat 29</t>
  </si>
  <si>
    <t>Ten Moortele 3</t>
  </si>
  <si>
    <t>Dorpstraat 10</t>
  </si>
  <si>
    <t>Spiltstraat 274</t>
  </si>
  <si>
    <t>Brusselsesteenweg 23</t>
  </si>
  <si>
    <t>de Tilbourgstraat 16</t>
  </si>
  <si>
    <t>Molenveld 26</t>
  </si>
  <si>
    <t>Leuvensesteenweg 641</t>
  </si>
  <si>
    <t>Ravesteinstraat 2</t>
  </si>
  <si>
    <t>Hanswijkstraat 20</t>
  </si>
  <si>
    <t>Beringstraat 107</t>
  </si>
  <si>
    <t>Nieuwstraat 1</t>
  </si>
  <si>
    <t>Neysetterstraat 3</t>
  </si>
  <si>
    <t>Kouterstraat 2</t>
  </si>
  <si>
    <t>Mechelsevest 2</t>
  </si>
  <si>
    <t>Overstraat 60</t>
  </si>
  <si>
    <t>Pastoor De Clerckstraat 1</t>
  </si>
  <si>
    <t>Albert Woutersstraat 15 bus 1</t>
  </si>
  <si>
    <t>Martelarenlaan 313</t>
  </si>
  <si>
    <t>Waversebaan 95</t>
  </si>
  <si>
    <t>Egenhovenweg 43</t>
  </si>
  <si>
    <t>Naamsesteenweg 355</t>
  </si>
  <si>
    <t>Groenveldstraat 46</t>
  </si>
  <si>
    <t>Dorpsstraat 81</t>
  </si>
  <si>
    <t>Kloosterstraat 2</t>
  </si>
  <si>
    <t>Schoolstraat 37</t>
  </si>
  <si>
    <t>Bergstraat 18</t>
  </si>
  <si>
    <t>Armand Verheydenstraat 19</t>
  </si>
  <si>
    <t>016-39.41.70</t>
  </si>
  <si>
    <t>Bierbeekstraat 4</t>
  </si>
  <si>
    <t>016-39.41.50</t>
  </si>
  <si>
    <t>Pastoor Tilemansstraat 4</t>
  </si>
  <si>
    <t>Wilgenpad 1</t>
  </si>
  <si>
    <t>02-302.43.90</t>
  </si>
  <si>
    <t>Elzasstraat 19</t>
  </si>
  <si>
    <t>02-302.43.80</t>
  </si>
  <si>
    <t>A.E. Verbiststraat 6</t>
  </si>
  <si>
    <t>Egenhovenstraat 24_A</t>
  </si>
  <si>
    <t>Dorpstraat 540</t>
  </si>
  <si>
    <t>Kloosterstraat 10</t>
  </si>
  <si>
    <t>Kwerpsebaan 249</t>
  </si>
  <si>
    <t>Engerstraat 10</t>
  </si>
  <si>
    <t>Burggrachtstraat 1_a</t>
  </si>
  <si>
    <t>Annonciadenstraat 1</t>
  </si>
  <si>
    <t>Alfons Dewitstraat 7</t>
  </si>
  <si>
    <t>Van Frachenlaan 25</t>
  </si>
  <si>
    <t>Brouwerijstraat 2</t>
  </si>
  <si>
    <t>Torfbroeklaan 25</t>
  </si>
  <si>
    <t>Bogaertstraat 4</t>
  </si>
  <si>
    <t>Biekorfstraat 8</t>
  </si>
  <si>
    <t>Pastoor Mellaertsstraat 32</t>
  </si>
  <si>
    <t>L. Carréstraat 16_c</t>
  </si>
  <si>
    <t>Kapelstraat 45</t>
  </si>
  <si>
    <t>Schoolstraat 44</t>
  </si>
  <si>
    <t>Steenweg op Nieuwrode 43</t>
  </si>
  <si>
    <t>Aarschotsesteenweg 172</t>
  </si>
  <si>
    <t>Pastoriestraat 48</t>
  </si>
  <si>
    <t>Astridstraat 4</t>
  </si>
  <si>
    <t>Baalsebaan 330</t>
  </si>
  <si>
    <t>De Bruynlaan 19</t>
  </si>
  <si>
    <t>Schoolstraat 26</t>
  </si>
  <si>
    <t>Langestraat 11</t>
  </si>
  <si>
    <t>Ter Laken 7</t>
  </si>
  <si>
    <t>Schrieksesteenweg 30</t>
  </si>
  <si>
    <t>Strepestraat 21</t>
  </si>
  <si>
    <t>Blaubergsesteenweg 172</t>
  </si>
  <si>
    <t>Hoge Dreef 7</t>
  </si>
  <si>
    <t>Maria Gorettistraat 4</t>
  </si>
  <si>
    <t>Emiel Stalmanslaan 2</t>
  </si>
  <si>
    <t>de Merodedreef 110</t>
  </si>
  <si>
    <t>Jaak Lemmenslaan 12</t>
  </si>
  <si>
    <t>Abdijstraat 3</t>
  </si>
  <si>
    <t>Stijn Streuvelsstraat 11</t>
  </si>
  <si>
    <t>Gemeentestraat 9</t>
  </si>
  <si>
    <t>Jozef Pierrestraat 104</t>
  </si>
  <si>
    <t>Heidebergstraat 275</t>
  </si>
  <si>
    <t>Patroonschapstraat 5</t>
  </si>
  <si>
    <t>Klein Langeveld 30</t>
  </si>
  <si>
    <t>Wolvendreef 1</t>
  </si>
  <si>
    <t>Tiensesteenweg 4</t>
  </si>
  <si>
    <t>Rillaarseweg 23</t>
  </si>
  <si>
    <t>Dorpsstraat 18</t>
  </si>
  <si>
    <t>Haldertstraat 13</t>
  </si>
  <si>
    <t>Bekaflaan 65</t>
  </si>
  <si>
    <t>Kard. Mercierstraat 10</t>
  </si>
  <si>
    <t>Kerkstraat 27</t>
  </si>
  <si>
    <t>Pastoor Dergentstraat 109</t>
  </si>
  <si>
    <t>Pastoor Pitetlaan 26</t>
  </si>
  <si>
    <t>Prof.Scharpélaan 47</t>
  </si>
  <si>
    <t>Veerlestraat 7</t>
  </si>
  <si>
    <t>Hombergstraat 1</t>
  </si>
  <si>
    <t>Minnestraat 9</t>
  </si>
  <si>
    <t>Staatsbaan 181</t>
  </si>
  <si>
    <t>Oude Diestsestraat 4</t>
  </si>
  <si>
    <t>Houwaartstraat 305</t>
  </si>
  <si>
    <t>Rozenkranslaan 4_b</t>
  </si>
  <si>
    <t>Brabantsebaan 46</t>
  </si>
  <si>
    <t>Herseltsebaan 1</t>
  </si>
  <si>
    <t>Hulst 16</t>
  </si>
  <si>
    <t>Demerstraat 12</t>
  </si>
  <si>
    <t>Groenenweg 1</t>
  </si>
  <si>
    <t>Vroentestraat 22</t>
  </si>
  <si>
    <t>Alexianenweg 25</t>
  </si>
  <si>
    <t>Waaibergstraat 5</t>
  </si>
  <si>
    <t>Aarschotsesteenweg 638</t>
  </si>
  <si>
    <t>Pastorijstraat 78</t>
  </si>
  <si>
    <t>Rijschoolstraat 2</t>
  </si>
  <si>
    <t>Schoolstraat 27</t>
  </si>
  <si>
    <t>Hollestraat 22</t>
  </si>
  <si>
    <t>Groenhofstraat 15</t>
  </si>
  <si>
    <t>Klein Overlaar 3</t>
  </si>
  <si>
    <t>Doelstraat 76</t>
  </si>
  <si>
    <t>Sint-Genovevaplein 8</t>
  </si>
  <si>
    <t>Grote Steenweg 282</t>
  </si>
  <si>
    <t>Zandstraat 14</t>
  </si>
  <si>
    <t>Rectorijstraat 2</t>
  </si>
  <si>
    <t>Kerkomsesteenweg 45</t>
  </si>
  <si>
    <t>Lubbeeksestraat 42</t>
  </si>
  <si>
    <t>Dries 26</t>
  </si>
  <si>
    <t>Kersbeek-Dorp 17</t>
  </si>
  <si>
    <t>Hoeledensebaan 84_a</t>
  </si>
  <si>
    <t>Halensebaan 102</t>
  </si>
  <si>
    <t>Walshoutemstraat 55</t>
  </si>
  <si>
    <t>WALSHOUTEM</t>
  </si>
  <si>
    <t>011-88.12.45</t>
  </si>
  <si>
    <t>Hannuitstraat 4</t>
  </si>
  <si>
    <t>Vinnestraat 45</t>
  </si>
  <si>
    <t>Oude Kerkstraat 2</t>
  </si>
  <si>
    <t>Stationsstraat 16</t>
  </si>
  <si>
    <t>Linterseweg 10</t>
  </si>
  <si>
    <t>Dorpsstraat 7_b</t>
  </si>
  <si>
    <t>Ketelstraat 27_a</t>
  </si>
  <si>
    <t>Dorpsstraat 39</t>
  </si>
  <si>
    <t>Persoonstraat 1</t>
  </si>
  <si>
    <t>Boomkensstraat 11</t>
  </si>
  <si>
    <t>Vijversstraat 6</t>
  </si>
  <si>
    <t>Pater Valentinuslaan 36</t>
  </si>
  <si>
    <t>Bakkerslaan 20</t>
  </si>
  <si>
    <t>Bieststraat 40</t>
  </si>
  <si>
    <t>Lazarijstraat 120</t>
  </si>
  <si>
    <t>Zegestraat 40</t>
  </si>
  <si>
    <t>Diestersteenweg 237</t>
  </si>
  <si>
    <t>Diestersteenweg 165</t>
  </si>
  <si>
    <t>Joris van Oostenrijkstraat 53</t>
  </si>
  <si>
    <t>Kievitveldstraat 7</t>
  </si>
  <si>
    <t>Schelstraat 10</t>
  </si>
  <si>
    <t>Molenweg 73</t>
  </si>
  <si>
    <t>Klodsbergweg 9</t>
  </si>
  <si>
    <t>Kleuterweg 15</t>
  </si>
  <si>
    <t>Guldensporenlaan 13</t>
  </si>
  <si>
    <t>Hortensiastraat 3</t>
  </si>
  <si>
    <t>Edelweisstraat 4</t>
  </si>
  <si>
    <t>Kerkhofstraat 88</t>
  </si>
  <si>
    <t>Kerkhofstraat 90</t>
  </si>
  <si>
    <t>Meester Surinxstraat 16</t>
  </si>
  <si>
    <t>Maastrichtsestraat 12</t>
  </si>
  <si>
    <t>Muveld 25</t>
  </si>
  <si>
    <t>Molenstraat 8</t>
  </si>
  <si>
    <t>Kluisstraat 15</t>
  </si>
  <si>
    <t>Poothof 4</t>
  </si>
  <si>
    <t>Reitveld 7</t>
  </si>
  <si>
    <t>Brugstraat 16</t>
  </si>
  <si>
    <t>Everselkiezel 55</t>
  </si>
  <si>
    <t>Sint-Maartenlaan 6</t>
  </si>
  <si>
    <t>Pastoor Paquaylaan 123</t>
  </si>
  <si>
    <t>Heerbaan 241</t>
  </si>
  <si>
    <t>Kerkplein 40</t>
  </si>
  <si>
    <t>Pieter Vanhoudtstraat 44</t>
  </si>
  <si>
    <t>Twaalf septemberstraat 9</t>
  </si>
  <si>
    <t>Rhijnweg 5</t>
  </si>
  <si>
    <t>Grotstraat 5</t>
  </si>
  <si>
    <t>Dorpsstraat 19</t>
  </si>
  <si>
    <t>Tichelovenstraat 2</t>
  </si>
  <si>
    <t>Kerkstraat 16</t>
  </si>
  <si>
    <t>Kloosterstraat 9</t>
  </si>
  <si>
    <t>Grote Heide 14</t>
  </si>
  <si>
    <t>Lepelstraat 23</t>
  </si>
  <si>
    <t>Jaak Tassetstraat 20_2</t>
  </si>
  <si>
    <t>Grevenbroekstraat 9</t>
  </si>
  <si>
    <t>Parkstraat 15</t>
  </si>
  <si>
    <t>Lindepaadje 1</t>
  </si>
  <si>
    <t>Groenstraat 8</t>
  </si>
  <si>
    <t>Schoolstraat 18</t>
  </si>
  <si>
    <t>'t Lo 13</t>
  </si>
  <si>
    <t>Wal 14</t>
  </si>
  <si>
    <t>Hamonterweg 136</t>
  </si>
  <si>
    <t>Bergerheidestraat 4</t>
  </si>
  <si>
    <t>089-46.46.17</t>
  </si>
  <si>
    <t>Kaulillerdorp 43</t>
  </si>
  <si>
    <t>Kaulillerdorp 51</t>
  </si>
  <si>
    <t>Brandweg 1</t>
  </si>
  <si>
    <t>Kuurstraat 6</t>
  </si>
  <si>
    <t>Plattewijerstraat 4</t>
  </si>
  <si>
    <t>Driehoevenstraat 82</t>
  </si>
  <si>
    <t>Oude Driesstraat 8</t>
  </si>
  <si>
    <t>Boxbergstraat 1</t>
  </si>
  <si>
    <t>Evence Coppéelaan 27</t>
  </si>
  <si>
    <t>Schabartstraat 10</t>
  </si>
  <si>
    <t>Schoolstraat 5</t>
  </si>
  <si>
    <t>Jachthoornplein 4</t>
  </si>
  <si>
    <t>Schoolstraat 6</t>
  </si>
  <si>
    <t>Kloosterstraat 34</t>
  </si>
  <si>
    <t>Wijkstraat 16_4</t>
  </si>
  <si>
    <t>Wijkstraat 16_5</t>
  </si>
  <si>
    <t>Heidestraat 157</t>
  </si>
  <si>
    <t>Schoolstraat 45</t>
  </si>
  <si>
    <t>Populierenlaan 14</t>
  </si>
  <si>
    <t>Langstraat 30</t>
  </si>
  <si>
    <t>St-Jorisstraat 11</t>
  </si>
  <si>
    <t>Molenstraat 127</t>
  </si>
  <si>
    <t>Steenakkerstraat 8</t>
  </si>
  <si>
    <t>Koning Boudewijnplein 4</t>
  </si>
  <si>
    <t>Haagstraat 19</t>
  </si>
  <si>
    <t>Groenstraat 22</t>
  </si>
  <si>
    <t>Langstraat 24</t>
  </si>
  <si>
    <t>Gallestraat 6</t>
  </si>
  <si>
    <t>Kleine Stadenstraat 4</t>
  </si>
  <si>
    <t>Kapelstraat 28</t>
  </si>
  <si>
    <t>Floxstraat 4</t>
  </si>
  <si>
    <t>Kerkstraat 6</t>
  </si>
  <si>
    <t>Maaseikerlaan 2_A</t>
  </si>
  <si>
    <t>Molenweg 79</t>
  </si>
  <si>
    <t>Weg naar As 78</t>
  </si>
  <si>
    <t>Eerste Straat 23</t>
  </si>
  <si>
    <t>Nelisveld 5</t>
  </si>
  <si>
    <t>De Belder 21</t>
  </si>
  <si>
    <t>Kleine Scheurestraat 1</t>
  </si>
  <si>
    <t>Meierstraat 46</t>
  </si>
  <si>
    <t>Grauwe Torenwal 16</t>
  </si>
  <si>
    <t>Jef van Hoofstraat 3</t>
  </si>
  <si>
    <t>Schoolstraat 58</t>
  </si>
  <si>
    <t>Bosstraat 23</t>
  </si>
  <si>
    <t>Breekiezel 27</t>
  </si>
  <si>
    <t>Loostraat 13</t>
  </si>
  <si>
    <t>Sint-Laurensstraat 9</t>
  </si>
  <si>
    <t>Kerkhenis 55</t>
  </si>
  <si>
    <t>Beemdstraat 4</t>
  </si>
  <si>
    <t>012-22.00.10</t>
  </si>
  <si>
    <t>Merestraat 24</t>
  </si>
  <si>
    <t>Rechtstraat 22_A</t>
  </si>
  <si>
    <t>Fonteinstraat 9</t>
  </si>
  <si>
    <t>Beukenlaan 35</t>
  </si>
  <si>
    <t>Beukenlaan 27</t>
  </si>
  <si>
    <t>Sportpleinstraat 2</t>
  </si>
  <si>
    <t>Nederstraat 30</t>
  </si>
  <si>
    <t>Kloosterwal 10</t>
  </si>
  <si>
    <t>Kloosterwal 11</t>
  </si>
  <si>
    <t>Frans-Ceulemansstraat 2</t>
  </si>
  <si>
    <t>Winkelomstraat 10</t>
  </si>
  <si>
    <t>Appelboomgaardstraat 7</t>
  </si>
  <si>
    <t>Appelboomgaardstraat 9</t>
  </si>
  <si>
    <t>Kloosterstraat 18</t>
  </si>
  <si>
    <t>Klein Lafeltstraat 2</t>
  </si>
  <si>
    <t>Maastrichterweg 261</t>
  </si>
  <si>
    <t>Heirbaan 81</t>
  </si>
  <si>
    <t>Biesweg 14</t>
  </si>
  <si>
    <t>Nelissenlaan 13</t>
  </si>
  <si>
    <t>Berenhofstraat 32</t>
  </si>
  <si>
    <t>Wijnstraat 2</t>
  </si>
  <si>
    <t>Kleinmeersstraat 1</t>
  </si>
  <si>
    <t>Vrerenstraat 16</t>
  </si>
  <si>
    <t>Kattestraat 7</t>
  </si>
  <si>
    <t>Nieuweweg 11</t>
  </si>
  <si>
    <t>De Plank 81</t>
  </si>
  <si>
    <t>Hoeneveldje 1</t>
  </si>
  <si>
    <t>Schoolstraat 8</t>
  </si>
  <si>
    <t>Stokstraat 1</t>
  </si>
  <si>
    <t>Kapelhof 8</t>
  </si>
  <si>
    <t>Kerkstraat 126</t>
  </si>
  <si>
    <t>St. Aldegondislaan 2</t>
  </si>
  <si>
    <t>Schoolstraat 13</t>
  </si>
  <si>
    <t>Parkstraat 11</t>
  </si>
  <si>
    <t>Motstraat 10</t>
  </si>
  <si>
    <t>Pastorijstraat 23</t>
  </si>
  <si>
    <t>Bloemenstraat 1</t>
  </si>
  <si>
    <t>Nieuwland 12_A</t>
  </si>
  <si>
    <t>Jesserenstraat 57</t>
  </si>
  <si>
    <t>Langegrachtstraat 1</t>
  </si>
  <si>
    <t>Ridderstraat 13</t>
  </si>
  <si>
    <t>Houtstraat 117</t>
  </si>
  <si>
    <t>Haardstraat 20</t>
  </si>
  <si>
    <t>Slinkerstraat 62</t>
  </si>
  <si>
    <t>Hanekapstraat 8</t>
  </si>
  <si>
    <t>Einde 5</t>
  </si>
  <si>
    <t>Kerkweg 22</t>
  </si>
  <si>
    <t>Godfried Bomansstraat 17</t>
  </si>
  <si>
    <t>Luikersteenweg 243</t>
  </si>
  <si>
    <t>Kloosterstraat 11</t>
  </si>
  <si>
    <t>Luikersteenweg 447</t>
  </si>
  <si>
    <t>Schoolstraat 16</t>
  </si>
  <si>
    <t>Diestsesteenweg 11</t>
  </si>
  <si>
    <t>Dorpsstraat 29</t>
  </si>
  <si>
    <t>Kerkstraat 19</t>
  </si>
  <si>
    <t>Kolmenstraat 7</t>
  </si>
  <si>
    <t>Geneikenstraat 15</t>
  </si>
  <si>
    <t>Genenbosstraat 82</t>
  </si>
  <si>
    <t>Sint-Trudostraat 9</t>
  </si>
  <si>
    <t>Meldertsesteenweg 13</t>
  </si>
  <si>
    <t>Bogaarsveldstraat 20</t>
  </si>
  <si>
    <t>Koerselsesteenweg 25</t>
  </si>
  <si>
    <t>Onderwijsstraat 15</t>
  </si>
  <si>
    <t>Vossenhoek 10</t>
  </si>
  <si>
    <t>Poststraat 6</t>
  </si>
  <si>
    <t>Schoolstraat 7</t>
  </si>
  <si>
    <t>Diestersteenweg 13</t>
  </si>
  <si>
    <t>Diestersteenweg 7</t>
  </si>
  <si>
    <t>Kerkstraat 4_B</t>
  </si>
  <si>
    <t>Lindenstraat 5</t>
  </si>
  <si>
    <t>Hofstraat 92</t>
  </si>
  <si>
    <t>Kerkstraat 4_C</t>
  </si>
  <si>
    <t>Veerledorp 18</t>
  </si>
  <si>
    <t>Veerledorp 39</t>
  </si>
  <si>
    <t>Bevrijdingslaan 255</t>
  </si>
  <si>
    <t>Smissestraat 50</t>
  </si>
  <si>
    <t>Meerlaarstraat 95</t>
  </si>
  <si>
    <t>Schoolstraat 42</t>
  </si>
  <si>
    <t>Gerard Davidstraat 6</t>
  </si>
  <si>
    <t>Sint-Lenardsstraat 58</t>
  </si>
  <si>
    <t>Ronsaardbekestraat 57</t>
  </si>
  <si>
    <t>Blankenbergse Steenweg 219</t>
  </si>
  <si>
    <t>Potentestraat 28</t>
  </si>
  <si>
    <t>Kortrijksestraat 47_G</t>
  </si>
  <si>
    <t>Patersonstraat 98</t>
  </si>
  <si>
    <t>Ieperweg 9</t>
  </si>
  <si>
    <t>Schooldreef 5</t>
  </si>
  <si>
    <t>Knesselarestraat 28</t>
  </si>
  <si>
    <t>Torhoutsestraat 268</t>
  </si>
  <si>
    <t>Leegtestraat 1</t>
  </si>
  <si>
    <t>Balgerhoekstraat 80</t>
  </si>
  <si>
    <t>Beernemsteenweg 117</t>
  </si>
  <si>
    <t>Sint-Jozefsstraat 7_A</t>
  </si>
  <si>
    <t>Beverenstraat 18</t>
  </si>
  <si>
    <t>Statiestraat 38</t>
  </si>
  <si>
    <t>Pensionaatstraat 23</t>
  </si>
  <si>
    <t>Brandstraat 24</t>
  </si>
  <si>
    <t>Herderstraat 1</t>
  </si>
  <si>
    <t>Revinzestraat 35</t>
  </si>
  <si>
    <t>Sint-Henricusstraat 4</t>
  </si>
  <si>
    <t>Kloosterstraat 5</t>
  </si>
  <si>
    <t>Bruggestraat 23</t>
  </si>
  <si>
    <t>Handzamestraat 14</t>
  </si>
  <si>
    <t>Ieperstraat 47</t>
  </si>
  <si>
    <t>Kronevoordestraat 62</t>
  </si>
  <si>
    <t>Torhoutstraat 38</t>
  </si>
  <si>
    <t>Bruggestraat 24</t>
  </si>
  <si>
    <t>Smissestraat 7</t>
  </si>
  <si>
    <t>KLERKEN</t>
  </si>
  <si>
    <t>Terreststraat 4_D</t>
  </si>
  <si>
    <t>Kouterstraat 28_b</t>
  </si>
  <si>
    <t>Roeselarestraat 18</t>
  </si>
  <si>
    <t>Beerststraat 36</t>
  </si>
  <si>
    <t>Nieuwpoortstraat 4</t>
  </si>
  <si>
    <t>Iepersteenweg 8</t>
  </si>
  <si>
    <t>Mgr. Schottestraat 3_b</t>
  </si>
  <si>
    <t>Hoogstraat 15</t>
  </si>
  <si>
    <t>Nieuwstraat 50</t>
  </si>
  <si>
    <t>Gistelse Steenweg 440</t>
  </si>
  <si>
    <t>Doornstraat 3</t>
  </si>
  <si>
    <t>Zandstraat 69</t>
  </si>
  <si>
    <t>Koningin Astridlaan 4</t>
  </si>
  <si>
    <t>Spoorwegstraat 250</t>
  </si>
  <si>
    <t>Diksmuidse Heerweg 159</t>
  </si>
  <si>
    <t>Westernieuwweg 5</t>
  </si>
  <si>
    <t>Groenestraat 29</t>
  </si>
  <si>
    <t>Pastoor Staelensstraat 3_A</t>
  </si>
  <si>
    <t>Kapellestraat 16</t>
  </si>
  <si>
    <t>Vedastusstraat 96</t>
  </si>
  <si>
    <t>Cathilleweg 82</t>
  </si>
  <si>
    <t>Stedebeekpad 2</t>
  </si>
  <si>
    <t>Gravenbos 6</t>
  </si>
  <si>
    <t>Tempeldreef 6</t>
  </si>
  <si>
    <t>Vrijheidsstraat 1</t>
  </si>
  <si>
    <t>Stationsstraat 1_A</t>
  </si>
  <si>
    <t>Westkerkestraat 53</t>
  </si>
  <si>
    <t>Koekelarestraat 14</t>
  </si>
  <si>
    <t>Pastoor de Neveplein 18</t>
  </si>
  <si>
    <t>Kragendijk 182</t>
  </si>
  <si>
    <t>Sportlaan 8</t>
  </si>
  <si>
    <t>Keuvelhoekstraat 100</t>
  </si>
  <si>
    <t>Jef Mennekenslaan 3</t>
  </si>
  <si>
    <t>De Linde 94</t>
  </si>
  <si>
    <t>Fortuinstraat 29</t>
  </si>
  <si>
    <t>Astridlaan 400</t>
  </si>
  <si>
    <t>Sint-Katarinastraat 132</t>
  </si>
  <si>
    <t>Baron Ruzettelaan 439</t>
  </si>
  <si>
    <t>Bruggestraat 30_A</t>
  </si>
  <si>
    <t>Kloosterstraat 4_A</t>
  </si>
  <si>
    <t>Stationsstraat 13</t>
  </si>
  <si>
    <t>Bradericplein 16_A</t>
  </si>
  <si>
    <t>Weststraat 117</t>
  </si>
  <si>
    <t>Schaapstraat 8</t>
  </si>
  <si>
    <t>Stationsstraat 25</t>
  </si>
  <si>
    <t>Zeebruggelaan 41</t>
  </si>
  <si>
    <t>Zustersstraat 9</t>
  </si>
  <si>
    <t>Pannenstraat 132</t>
  </si>
  <si>
    <t>Stadhuisstraat 4</t>
  </si>
  <si>
    <t>Stuiverstraat 81</t>
  </si>
  <si>
    <t>Kroonlaan 18</t>
  </si>
  <si>
    <t>Schermplantenstraat 36</t>
  </si>
  <si>
    <t>Thomas Van Loostraat 56</t>
  </si>
  <si>
    <t>Guido Gezellestraat 19</t>
  </si>
  <si>
    <t>Aartshertoginnestraat 38</t>
  </si>
  <si>
    <t>Gerststraat 109</t>
  </si>
  <si>
    <t>Lijsterbeslaan 5</t>
  </si>
  <si>
    <t>Schapenstraat 32</t>
  </si>
  <si>
    <t>Aartshertogstraat 26</t>
  </si>
  <si>
    <t>Steensedijk 151_1</t>
  </si>
  <si>
    <t>059-42.75.27</t>
  </si>
  <si>
    <t>Kaaistraat 22</t>
  </si>
  <si>
    <t>Stanleylaan 55</t>
  </si>
  <si>
    <t>Peter Benoitlaan 15</t>
  </si>
  <si>
    <t>Nukkerstraat 106</t>
  </si>
  <si>
    <t>Prinses Elisabethlaan 1</t>
  </si>
  <si>
    <t>Kerkstraat 70</t>
  </si>
  <si>
    <t>Brugsesteenweg 2</t>
  </si>
  <si>
    <t>Nieuwe Steenweg 37</t>
  </si>
  <si>
    <t>Grotestraat 18</t>
  </si>
  <si>
    <t>Heidelaan 24</t>
  </si>
  <si>
    <t>Kerkstraat 41_A</t>
  </si>
  <si>
    <t>Onderwijsstraat 5</t>
  </si>
  <si>
    <t>Bonte Pierstraat 22</t>
  </si>
  <si>
    <t>Santhovenstraat 1_B</t>
  </si>
  <si>
    <t>Westendelaan 344</t>
  </si>
  <si>
    <t>Willem De Roolaan 72</t>
  </si>
  <si>
    <t>Sint-Jorisplein 31</t>
  </si>
  <si>
    <t>Vrijheidstraat 8</t>
  </si>
  <si>
    <t>Dorpsstraat 4</t>
  </si>
  <si>
    <t>Helvetiastraat 28</t>
  </si>
  <si>
    <t>Abdijstraat 101</t>
  </si>
  <si>
    <t>Kloosterweg 2</t>
  </si>
  <si>
    <t>E. D'Arripelaan 2</t>
  </si>
  <si>
    <t>Dorpsstraat 24</t>
  </si>
  <si>
    <t>Houtmarkt 14</t>
  </si>
  <si>
    <t>Brugse Steenweg 77</t>
  </si>
  <si>
    <t>Groeneplaats 1_A</t>
  </si>
  <si>
    <t>Kerkhoek 8</t>
  </si>
  <si>
    <t>Pottelberg 15_A</t>
  </si>
  <si>
    <t>Oudenaardsesteenweg 204</t>
  </si>
  <si>
    <t>Krysantenlaan 6</t>
  </si>
  <si>
    <t>Kollegestraat 8</t>
  </si>
  <si>
    <t>Plein 9</t>
  </si>
  <si>
    <t>Beverlaai 75</t>
  </si>
  <si>
    <t>Sint-Anna 41</t>
  </si>
  <si>
    <t>Sint-Elooisdreef 56_A</t>
  </si>
  <si>
    <t>Rodenburgplein 31</t>
  </si>
  <si>
    <t>Lauwsestraat 11</t>
  </si>
  <si>
    <t>Wevelgemstraat 2_A</t>
  </si>
  <si>
    <t>Hospitaalstraat 14</t>
  </si>
  <si>
    <t>Kasteeldreef 5</t>
  </si>
  <si>
    <t>Moeskroenstraat 525</t>
  </si>
  <si>
    <t>Bellegemkerkdreef 1</t>
  </si>
  <si>
    <t>Halenplein 11</t>
  </si>
  <si>
    <t>Theophiel Toyeplein 8</t>
  </si>
  <si>
    <t>Sint-Jozefsstraat 11</t>
  </si>
  <si>
    <t>Zwevegemstraat 5</t>
  </si>
  <si>
    <t>Hendrik Consciencestraat 28_A</t>
  </si>
  <si>
    <t>Kerkdreef 4</t>
  </si>
  <si>
    <t>Vichtsesteenweg 109</t>
  </si>
  <si>
    <t>Groeningestraat 11</t>
  </si>
  <si>
    <t>Neerstraat 1</t>
  </si>
  <si>
    <t>Ruggestraat 39</t>
  </si>
  <si>
    <t>Doorniksesteenweg 557</t>
  </si>
  <si>
    <t>Oudenaardseweg 75</t>
  </si>
  <si>
    <t>Moenplaats 10</t>
  </si>
  <si>
    <t>Dalestraat 40</t>
  </si>
  <si>
    <t>J. en M. Sabbestraat 132</t>
  </si>
  <si>
    <t>Vlamingenstraat 172</t>
  </si>
  <si>
    <t>St. Jansmolenstraat 7</t>
  </si>
  <si>
    <t>Guido Gezellelaan 77</t>
  </si>
  <si>
    <t>Binnenhof 53</t>
  </si>
  <si>
    <t>Kleine Wijnbergstraat 6</t>
  </si>
  <si>
    <t>Normandiëstraat 57</t>
  </si>
  <si>
    <t>Hoogstraat 10</t>
  </si>
  <si>
    <t>Driekerkenstraat 6</t>
  </si>
  <si>
    <t>Hendrik Dewildestraat 4</t>
  </si>
  <si>
    <t>Dorpsplein 29</t>
  </si>
  <si>
    <t>Poststraat 20</t>
  </si>
  <si>
    <t>Bissegemstraat 22</t>
  </si>
  <si>
    <t>Rozenstraat 6</t>
  </si>
  <si>
    <t>Hugo Verriestlaan 49</t>
  </si>
  <si>
    <t>Rollegemstraat 216</t>
  </si>
  <si>
    <t>Plaats 29</t>
  </si>
  <si>
    <t>Pastorijstraat 2</t>
  </si>
  <si>
    <t>Oude Zandvoordestraat 1</t>
  </si>
  <si>
    <t>Kloosterlaan 4</t>
  </si>
  <si>
    <t>Berten Pilstraat 7</t>
  </si>
  <si>
    <t>Ieperstraat 2_a</t>
  </si>
  <si>
    <t>Stationstraat 49_A</t>
  </si>
  <si>
    <t>Roeselaarsestraat 60</t>
  </si>
  <si>
    <t>Roeselaarsestraat 334</t>
  </si>
  <si>
    <t>Baronielaan 19</t>
  </si>
  <si>
    <t>Leenstraat 110</t>
  </si>
  <si>
    <t>Prinsessestraat 13</t>
  </si>
  <si>
    <t>Hogestraat 66</t>
  </si>
  <si>
    <t>Koffiestraat 8</t>
  </si>
  <si>
    <t>Steenstraat 12</t>
  </si>
  <si>
    <t>Gasthuisstraat 30</t>
  </si>
  <si>
    <t>Koning Boudewijnstraat 52</t>
  </si>
  <si>
    <t>Gen. Eisenhowerstraat 8</t>
  </si>
  <si>
    <t>Sint-Michielsweg 2_2</t>
  </si>
  <si>
    <t>Tieltsestraat 31</t>
  </si>
  <si>
    <t>Generaal Deprezstraat 91</t>
  </si>
  <si>
    <t>Tuinstraat 21</t>
  </si>
  <si>
    <t>Schoolstraat 70</t>
  </si>
  <si>
    <t>Hoogstraat 41</t>
  </si>
  <si>
    <t>Breestraat 65</t>
  </si>
  <si>
    <t>Pladijsstraat 296</t>
  </si>
  <si>
    <t>Sint-Amandusstraat 26</t>
  </si>
  <si>
    <t>Koekoekstraat 26</t>
  </si>
  <si>
    <t>Koning Albertstraat 41</t>
  </si>
  <si>
    <t>Koning Albertstraat 31</t>
  </si>
  <si>
    <t>Monseigneur Debrabanderestraat 23</t>
  </si>
  <si>
    <t>Bruyelstraat 8</t>
  </si>
  <si>
    <t>Stationsstraat 8</t>
  </si>
  <si>
    <t>Schoolstraat 4_a</t>
  </si>
  <si>
    <t>Wielsbekestraat 21</t>
  </si>
  <si>
    <t>Molstenstraat 83</t>
  </si>
  <si>
    <t>Baron van der Bruggenlaan 19</t>
  </si>
  <si>
    <t>Markegemstraat 49</t>
  </si>
  <si>
    <t>Brouwerijstraat 2_A</t>
  </si>
  <si>
    <t>Keukeldam 19</t>
  </si>
  <si>
    <t>Remi Baertlaan 2</t>
  </si>
  <si>
    <t>Broekstraat 8</t>
  </si>
  <si>
    <t>Platanendreef 17</t>
  </si>
  <si>
    <t>Bieststraat 75</t>
  </si>
  <si>
    <t>Guido Gezellestraat 20</t>
  </si>
  <si>
    <t>Albert Servaeslaan 60</t>
  </si>
  <si>
    <t>Willem Bouvier Cartonstraat 46</t>
  </si>
  <si>
    <t>Brugsesteenweg 75</t>
  </si>
  <si>
    <t>Leeuwerikstraat 30</t>
  </si>
  <si>
    <t>Nijverheidsstraat 7</t>
  </si>
  <si>
    <t>Honzebroekstraat 44</t>
  </si>
  <si>
    <t>Wijnendalestraat 19</t>
  </si>
  <si>
    <t>Albrecht Rodenbachstraat 16</t>
  </si>
  <si>
    <t>Tulpenstraat 6</t>
  </si>
  <si>
    <t>Dokter Delbekestraat 28</t>
  </si>
  <si>
    <t>Vierwegstraat 195</t>
  </si>
  <si>
    <t>Schoolstraat 11</t>
  </si>
  <si>
    <t>Hoogstraat 58</t>
  </si>
  <si>
    <t>Meensesteenweg 715</t>
  </si>
  <si>
    <t>Meensesteenweg 417</t>
  </si>
  <si>
    <t>Sint-Eloois-Winkelsestraat 59</t>
  </si>
  <si>
    <t>Schoolstraat 9</t>
  </si>
  <si>
    <t>Delaeystraat 59</t>
  </si>
  <si>
    <t>Blekerijstraat 5</t>
  </si>
  <si>
    <t>Ardooisestraat 1_A</t>
  </si>
  <si>
    <t>Hemelstraat 14</t>
  </si>
  <si>
    <t>Paanderstraat 49</t>
  </si>
  <si>
    <t>Sint-Antoniusstraat 3</t>
  </si>
  <si>
    <t>Karel van Manderstraat 33</t>
  </si>
  <si>
    <t>Marialoopsteenweg 55</t>
  </si>
  <si>
    <t>Koolskampstraat 4</t>
  </si>
  <si>
    <t>Molenakker 97</t>
  </si>
  <si>
    <t>Ontvangerstraat 7</t>
  </si>
  <si>
    <t>Driesstraat 1</t>
  </si>
  <si>
    <t>Molenweg 2</t>
  </si>
  <si>
    <t>Statiestraat 53</t>
  </si>
  <si>
    <t>Tieltseweg 66</t>
  </si>
  <si>
    <t>Elverdingestraat 18</t>
  </si>
  <si>
    <t>Maloulaan 2</t>
  </si>
  <si>
    <t>Meenseweg 33</t>
  </si>
  <si>
    <t>Goudenpoortstraat 4</t>
  </si>
  <si>
    <t>Capucienenstraat 46</t>
  </si>
  <si>
    <t>Brugseweg 272</t>
  </si>
  <si>
    <t>Augustijnenstraat 67</t>
  </si>
  <si>
    <t>Schietstraat 16</t>
  </si>
  <si>
    <t>Bikschotestraat 107</t>
  </si>
  <si>
    <t>Zonnebekestraat 27</t>
  </si>
  <si>
    <t>Klerkenstraat 128</t>
  </si>
  <si>
    <t>Brugseweg 118</t>
  </si>
  <si>
    <t>Boezingestraat 2_A</t>
  </si>
  <si>
    <t>Bollemeersstraat 12</t>
  </si>
  <si>
    <t>Staanijzerstraat 53</t>
  </si>
  <si>
    <t>Rijselstraat 21</t>
  </si>
  <si>
    <t>Reningelststraat 56</t>
  </si>
  <si>
    <t>Seulestraat 38</t>
  </si>
  <si>
    <t>Koudekotstraat 5</t>
  </si>
  <si>
    <t>Pastoorstraat 4</t>
  </si>
  <si>
    <t>Schomminkelstraat 20_a</t>
  </si>
  <si>
    <t>Hospitaalstraat 13</t>
  </si>
  <si>
    <t>Boeschepestraat 16</t>
  </si>
  <si>
    <t>Heilig-Hartstraat 16</t>
  </si>
  <si>
    <t>Bruggestraat 14</t>
  </si>
  <si>
    <t>Moenaardestraat 12</t>
  </si>
  <si>
    <t>Trappistenweg 52</t>
  </si>
  <si>
    <t>Hendrik Deberghstraat 8</t>
  </si>
  <si>
    <t>Woestendorp 4</t>
  </si>
  <si>
    <t>Prof.Rubbrechtstraat 58</t>
  </si>
  <si>
    <t>Leiseledorp 17</t>
  </si>
  <si>
    <t>Alexisplein 15</t>
  </si>
  <si>
    <t>Zwijnaardsesteenweg 250</t>
  </si>
  <si>
    <t>Lucas Munichstraat 29</t>
  </si>
  <si>
    <t>Slinke Molenstraat 26_A</t>
  </si>
  <si>
    <t>Frans van Ryhovelaan 191</t>
  </si>
  <si>
    <t>Bagattenstraat 155</t>
  </si>
  <si>
    <t>Begijnhofdries 42</t>
  </si>
  <si>
    <t>Grensstraat 202</t>
  </si>
  <si>
    <t>Neermeerskaai 2</t>
  </si>
  <si>
    <t>Désiré Van Monckhovenstraat 34</t>
  </si>
  <si>
    <t>Acaciastraat 11</t>
  </si>
  <si>
    <t>Tentoonstellingslaan 4</t>
  </si>
  <si>
    <t>Ebergiste De Deynestraat 2_B</t>
  </si>
  <si>
    <t>Sint-Pietersaalststraat 86</t>
  </si>
  <si>
    <t>Sint-Pietersaalststraat 82</t>
  </si>
  <si>
    <t>Coupure Rechts 54</t>
  </si>
  <si>
    <t>Gordunakaai 58</t>
  </si>
  <si>
    <t>Sint-Salvatorstraat 14 bus A</t>
  </si>
  <si>
    <t>Kartuizerlaan 20</t>
  </si>
  <si>
    <t>Meulesteedsesteenweg 390</t>
  </si>
  <si>
    <t>Onderstraat 10</t>
  </si>
  <si>
    <t>Apostelhuizen 2</t>
  </si>
  <si>
    <t>Sint-Margrietstraat 33</t>
  </si>
  <si>
    <t>Reinaertstraat 26</t>
  </si>
  <si>
    <t>Boomstraat 77</t>
  </si>
  <si>
    <t>Rijsenbergstraat 40</t>
  </si>
  <si>
    <t>Smidsestraat 76</t>
  </si>
  <si>
    <t>Meersstraat 131</t>
  </si>
  <si>
    <t>Nederkouter 112</t>
  </si>
  <si>
    <t>Savaanstraat 118</t>
  </si>
  <si>
    <t>Tweebruggenstraat 34</t>
  </si>
  <si>
    <t>Vinkeslagstraat 2</t>
  </si>
  <si>
    <t>Sint-Sebastiaanstraat 8</t>
  </si>
  <si>
    <t>Onze Lieve Vrouwdreef 2</t>
  </si>
  <si>
    <t>Sint-Rafaëlstraat 14</t>
  </si>
  <si>
    <t>Groenstraat 31</t>
  </si>
  <si>
    <t>August Vermeylenstraat 2</t>
  </si>
  <si>
    <t>Oosteindestraat 69</t>
  </si>
  <si>
    <t>Schepenhuisstraat 10</t>
  </si>
  <si>
    <t>Doornzele Dries 55</t>
  </si>
  <si>
    <t>Emiel Caluslaan 9</t>
  </si>
  <si>
    <t>Assenedesteenweg 115</t>
  </si>
  <si>
    <t>Riemewegel 39_G</t>
  </si>
  <si>
    <t>Overslag 1</t>
  </si>
  <si>
    <t>Dorp 43_A</t>
  </si>
  <si>
    <t>Langelede 146</t>
  </si>
  <si>
    <t>Kloosterstraat 33</t>
  </si>
  <si>
    <t>Crevestraat 27</t>
  </si>
  <si>
    <t>Kerkstraat 63</t>
  </si>
  <si>
    <t>Kerkstraat 12</t>
  </si>
  <si>
    <t>Pastoor van Lierdestraat 2</t>
  </si>
  <si>
    <t>Nationalestraat 50</t>
  </si>
  <si>
    <t>Pannenhuisstraat 7</t>
  </si>
  <si>
    <t>Koewacht 110</t>
  </si>
  <si>
    <t>Eksaarde-dorp 119</t>
  </si>
  <si>
    <t>Dwarsstraat 1_A</t>
  </si>
  <si>
    <t>Slagveldstraat 48</t>
  </si>
  <si>
    <t>Heiendestraat 2</t>
  </si>
  <si>
    <t>Fernand Hanusdreef 39</t>
  </si>
  <si>
    <t>Zelebaan 9</t>
  </si>
  <si>
    <t>Veerstraat 10</t>
  </si>
  <si>
    <t>H.-Hartlaan 1_B</t>
  </si>
  <si>
    <t>Doorslaardorp 72</t>
  </si>
  <si>
    <t>Joseph Gérardstraat 16</t>
  </si>
  <si>
    <t>Antwerpsesteenweg 988</t>
  </si>
  <si>
    <t>Dendermondesteenweg 462</t>
  </si>
  <si>
    <t>Kerkham 1</t>
  </si>
  <si>
    <t>Bredenakkerstraat 31</t>
  </si>
  <si>
    <t>Bosdreef 2_A</t>
  </si>
  <si>
    <t>Sint-Elooistraat 58</t>
  </si>
  <si>
    <t>Bosstraat 179</t>
  </si>
  <si>
    <t>Rotstraat 4</t>
  </si>
  <si>
    <t>Julie Billiartplein 2</t>
  </si>
  <si>
    <t>Bookmolenstraat 2</t>
  </si>
  <si>
    <t>Rootjensweg 78</t>
  </si>
  <si>
    <t>Rootjensweg 76</t>
  </si>
  <si>
    <t>Dokter H. Hyleboslaan 1</t>
  </si>
  <si>
    <t>Sint-Annastraat 167</t>
  </si>
  <si>
    <t>Slangstraat 12</t>
  </si>
  <si>
    <t>Zogge 18</t>
  </si>
  <si>
    <t>Kaaiplein 29</t>
  </si>
  <si>
    <t>Dorpstraat 107</t>
  </si>
  <si>
    <t>Killestraat 43</t>
  </si>
  <si>
    <t>Vredestraat 1</t>
  </si>
  <si>
    <t>Kerkstraat 13</t>
  </si>
  <si>
    <t>Kemzekestraat 20</t>
  </si>
  <si>
    <t>Vleeshouwersstraat 2</t>
  </si>
  <si>
    <t>Boomkwekerijstraat 26</t>
  </si>
  <si>
    <t>Florimond Leirensstraat 31</t>
  </si>
  <si>
    <t>Edeschoolstraat 4</t>
  </si>
  <si>
    <t>Cooppallaan 126</t>
  </si>
  <si>
    <t>Ten Ede Dorp 14</t>
  </si>
  <si>
    <t>Dorpstraat 53</t>
  </si>
  <si>
    <t>Zandakkerlaan 14</t>
  </si>
  <si>
    <t>Steenvoordestraat 13</t>
  </si>
  <si>
    <t>Onderwijsstraat 10</t>
  </si>
  <si>
    <t>Langestraat 70</t>
  </si>
  <si>
    <t>Gentbruggekouter 8</t>
  </si>
  <si>
    <t>Alfons Biebuycklaan 24</t>
  </si>
  <si>
    <t>Tweekapellenstraat 38</t>
  </si>
  <si>
    <t>Jules de Saint-Genoisstraat 93</t>
  </si>
  <si>
    <t>Hundelgemsesteenweg 239</t>
  </si>
  <si>
    <t>Bergstraat 34</t>
  </si>
  <si>
    <t>Sint-Elooistraat 79</t>
  </si>
  <si>
    <t>Kloosterstraat 19</t>
  </si>
  <si>
    <t>Wezenstraat 8</t>
  </si>
  <si>
    <t>Tuinstraat 103</t>
  </si>
  <si>
    <t>Brusselsesteenweg 459</t>
  </si>
  <si>
    <t>Rid. A. Stas de Richellelaan 19</t>
  </si>
  <si>
    <t>Gaversesteenweg 853</t>
  </si>
  <si>
    <t>Geraardsbergse steenweg 69</t>
  </si>
  <si>
    <t>Pelgrim 48</t>
  </si>
  <si>
    <t>Kloosterstraat 27</t>
  </si>
  <si>
    <t>Smetlededorp 21</t>
  </si>
  <si>
    <t>Uilebroek 29</t>
  </si>
  <si>
    <t>Impedorp 57_A</t>
  </si>
  <si>
    <t>Wegvoeringstraat 1</t>
  </si>
  <si>
    <t>Kouterstraat 14</t>
  </si>
  <si>
    <t>Nieuwstraat 8</t>
  </si>
  <si>
    <t>Seugensveld 28</t>
  </si>
  <si>
    <t>Sint Jozefstraat 5</t>
  </si>
  <si>
    <t>Kloosterstraat 32</t>
  </si>
  <si>
    <t>Capucienenlaan 95</t>
  </si>
  <si>
    <t>Moorselbaan 128</t>
  </si>
  <si>
    <t>Esplanadeplein 6</t>
  </si>
  <si>
    <t>Binnenstraat 157</t>
  </si>
  <si>
    <t>Oude Gentbaan 34</t>
  </si>
  <si>
    <t>Kruisstraat 2</t>
  </si>
  <si>
    <t>Hofstade-Dorp 44</t>
  </si>
  <si>
    <t>Zijpstraat 49</t>
  </si>
  <si>
    <t>Kluisberg 1</t>
  </si>
  <si>
    <t>Klinkaertstraat 28</t>
  </si>
  <si>
    <t>Sas 39</t>
  </si>
  <si>
    <t>Hoofdstraat 18</t>
  </si>
  <si>
    <t>Otterstraat 179</t>
  </si>
  <si>
    <t>Molenberg 9</t>
  </si>
  <si>
    <t>Rosstraat 7</t>
  </si>
  <si>
    <t>Schoolstraat 20</t>
  </si>
  <si>
    <t>Broekstraat 29</t>
  </si>
  <si>
    <t>Vekenstraat 2</t>
  </si>
  <si>
    <t>Opwijksestraat 1_A</t>
  </si>
  <si>
    <t>052-46.82.86</t>
  </si>
  <si>
    <t>Lange Minnestraat 59</t>
  </si>
  <si>
    <t>Brusselsesteenweg 43</t>
  </si>
  <si>
    <t>Kloosterstraat 1_-5</t>
  </si>
  <si>
    <t>Grote Baan 209</t>
  </si>
  <si>
    <t>Alfons De Cockstraat 10_A</t>
  </si>
  <si>
    <t>Herbergstraat 28</t>
  </si>
  <si>
    <t>Parklaan 11</t>
  </si>
  <si>
    <t>Geraardsbergsesteenweg 184</t>
  </si>
  <si>
    <t>Weggevoerdenstraat 55</t>
  </si>
  <si>
    <t>Onderwijslaan 8</t>
  </si>
  <si>
    <t>Nieuwstraat 2</t>
  </si>
  <si>
    <t>Plekkersstraat 4</t>
  </si>
  <si>
    <t>Botermelkstraat 74</t>
  </si>
  <si>
    <t>Kloosterstraat 29</t>
  </si>
  <si>
    <t>Tolstraat 1</t>
  </si>
  <si>
    <t>Erembodegem-Dorp 21</t>
  </si>
  <si>
    <t>Termurenlaan 24</t>
  </si>
  <si>
    <t>Geraardsbergsesteenweg 77</t>
  </si>
  <si>
    <t>Ninovestraat 27</t>
  </si>
  <si>
    <t>Beekstraat 17</t>
  </si>
  <si>
    <t>Aaigemdorp 66</t>
  </si>
  <si>
    <t>Landuitstraat 137</t>
  </si>
  <si>
    <t>Kerkstraat 55</t>
  </si>
  <si>
    <t>Edingsesteenweg 344</t>
  </si>
  <si>
    <t>Gasthuisstraat 98</t>
  </si>
  <si>
    <t>Boelarestraat 1</t>
  </si>
  <si>
    <t>Kerkstraat 25</t>
  </si>
  <si>
    <t>Poststraat 10_A</t>
  </si>
  <si>
    <t>Molenveld 11</t>
  </si>
  <si>
    <t>Burstdorp 1</t>
  </si>
  <si>
    <t>Tuinwijkstraat 2</t>
  </si>
  <si>
    <t>Kloosterberg 25</t>
  </si>
  <si>
    <t>Paepmunte 32</t>
  </si>
  <si>
    <t>Nieuwstraat 23</t>
  </si>
  <si>
    <t>Kuregoed 4</t>
  </si>
  <si>
    <t>Dagmoedstraat 9_b</t>
  </si>
  <si>
    <t>Bovenkassei 12_A</t>
  </si>
  <si>
    <t>Charles de Gaullestraat 10</t>
  </si>
  <si>
    <t>Sint-Pietersnieuwstraat 4</t>
  </si>
  <si>
    <t>Grotstraat 1</t>
  </si>
  <si>
    <t>Kruiswaterplein 10</t>
  </si>
  <si>
    <t>Penitentenlaan 18</t>
  </si>
  <si>
    <t>Decoenestraat 8</t>
  </si>
  <si>
    <t>Hundelgemsebaan 96</t>
  </si>
  <si>
    <t>Latemdreef 77</t>
  </si>
  <si>
    <t>Lilarestraat 2</t>
  </si>
  <si>
    <t>Groenstraat 15_A</t>
  </si>
  <si>
    <t>Steenweg 93</t>
  </si>
  <si>
    <t>Dorpsstraat 14</t>
  </si>
  <si>
    <t>Glorieuxstraat 4</t>
  </si>
  <si>
    <t>Holandstraat 22</t>
  </si>
  <si>
    <t>Kloosterstraat 24</t>
  </si>
  <si>
    <t>Smallendam 6</t>
  </si>
  <si>
    <t>Vlaanderenstraat 4</t>
  </si>
  <si>
    <t>Vontstraat 53</t>
  </si>
  <si>
    <t>Achter de Wacht 23</t>
  </si>
  <si>
    <t>Pelikaanstraat 2</t>
  </si>
  <si>
    <t>Martijn van Torhoutstraat 190</t>
  </si>
  <si>
    <t>Materplein 15</t>
  </si>
  <si>
    <t>Kortrijkstraat 3</t>
  </si>
  <si>
    <t>Hutsepotstraat 27</t>
  </si>
  <si>
    <t>Baron de Gieylaan 25</t>
  </si>
  <si>
    <t>Polderbos 1</t>
  </si>
  <si>
    <t>Dorp 32</t>
  </si>
  <si>
    <t>Dorp 10</t>
  </si>
  <si>
    <t>Steenweg 52</t>
  </si>
  <si>
    <t>Opperweg 8</t>
  </si>
  <si>
    <t>Veldstraat 14</t>
  </si>
  <si>
    <t>Bossemstraat 2</t>
  </si>
  <si>
    <t>Kwaadstraat 20</t>
  </si>
  <si>
    <t>Kerkplein 24</t>
  </si>
  <si>
    <t>Steenweg 41</t>
  </si>
  <si>
    <t>Lozerstraat 26</t>
  </si>
  <si>
    <t>Kloosterstraat 18_a</t>
  </si>
  <si>
    <t>Passionistenstraat 25</t>
  </si>
  <si>
    <t>Brugstraat 29</t>
  </si>
  <si>
    <t>Nokerepontweg 5</t>
  </si>
  <si>
    <t>Waalstraat 116</t>
  </si>
  <si>
    <t>Lindestraat 16</t>
  </si>
  <si>
    <t>Gotstraat 1_A</t>
  </si>
  <si>
    <t>Lindestraat 30</t>
  </si>
  <si>
    <t>Kaaistraat 11</t>
  </si>
  <si>
    <t>Oostkouterlaan 7</t>
  </si>
  <si>
    <t>Klaverdries 1</t>
  </si>
  <si>
    <t>Kloosterstraat 6_C</t>
  </si>
  <si>
    <t>Oude-Abdijstraat 11</t>
  </si>
  <si>
    <t>Kerkdreef 9</t>
  </si>
  <si>
    <t>Oudeheerweg 3</t>
  </si>
  <si>
    <t>Philippe de Denterghemlaan 7</t>
  </si>
  <si>
    <t>Maenhoutstraat 68</t>
  </si>
  <si>
    <t>Burgemeesterstraat 7</t>
  </si>
  <si>
    <t>Merendreedorp 24</t>
  </si>
  <si>
    <t>Hansbekedorp 30</t>
  </si>
  <si>
    <t>Vosselarestraat 20</t>
  </si>
  <si>
    <t>LANDEGEM</t>
  </si>
  <si>
    <t>09-321.92.65</t>
  </si>
  <si>
    <t>Hullaertstraat 2</t>
  </si>
  <si>
    <t>Heirweg 30</t>
  </si>
  <si>
    <t>Maria-Middelareslaan 5</t>
  </si>
  <si>
    <t>Brouwerijstraat 28</t>
  </si>
  <si>
    <t>Hendelstraat 9_A</t>
  </si>
  <si>
    <t>Kloosterstraat 79</t>
  </si>
  <si>
    <t>Abdijstraat 33</t>
  </si>
  <si>
    <t>Pastoor Bontestraat 2</t>
  </si>
  <si>
    <t>Burg. Lionel Pussemierstraat 120</t>
  </si>
  <si>
    <t>Trekweg 1</t>
  </si>
  <si>
    <t>Eeklostraat 7</t>
  </si>
  <si>
    <t>Eeklostraat 144</t>
  </si>
  <si>
    <t>Elfnovemberstraat 23</t>
  </si>
  <si>
    <t>Eeksken 29</t>
  </si>
  <si>
    <t>Kasteellaan 9</t>
  </si>
  <si>
    <t>Oude Staatsbaan 64</t>
  </si>
  <si>
    <t>Veldhoek 4</t>
  </si>
  <si>
    <t>Sleidinge-Dorp 142</t>
  </si>
  <si>
    <t>Akkerken 2</t>
  </si>
  <si>
    <t>Sint-Bernardusstraat 1_B</t>
  </si>
  <si>
    <t>Nieuwe Boekhoutestraat 26</t>
  </si>
  <si>
    <t>Oosteeklo-Dorp 58_A</t>
  </si>
  <si>
    <t>Heihoekse Kerkwegel 9</t>
  </si>
  <si>
    <t>Dorpsstraat 59</t>
  </si>
  <si>
    <t>Leemweg 1</t>
  </si>
  <si>
    <t>Moerstraat 2</t>
  </si>
  <si>
    <t>Marktstraat 15</t>
  </si>
  <si>
    <t>Zwarte Zusterslaan 1</t>
  </si>
  <si>
    <t>Donkstraat 118</t>
  </si>
  <si>
    <t>Adegem-Dorp 16_A</t>
  </si>
  <si>
    <t>Kruipuit 19_A</t>
  </si>
  <si>
    <t>Weerstandlaan 141</t>
  </si>
  <si>
    <t>Mallekotstraat 43</t>
  </si>
  <si>
    <t>Groenstraat 29</t>
  </si>
  <si>
    <t>Eekhoornlei 9</t>
  </si>
  <si>
    <t>Kasteellaan 54</t>
  </si>
  <si>
    <t>Stationstraat 22</t>
  </si>
  <si>
    <t>Losting 43</t>
  </si>
  <si>
    <t>Torenstraat 62</t>
  </si>
  <si>
    <t>Van Bladelstraat 28</t>
  </si>
  <si>
    <t>Nieuwstraat 60</t>
  </si>
  <si>
    <t>Speurtstraat 3</t>
  </si>
  <si>
    <t>Gavergrachtstraat 97</t>
  </si>
  <si>
    <t>Belzeelsestraat 22</t>
  </si>
  <si>
    <t>Bommelstraat 24</t>
  </si>
  <si>
    <t>Pastorijstraat 15</t>
  </si>
  <si>
    <t>Hombekerkouter 18</t>
  </si>
  <si>
    <t>Zwemdoklei 3</t>
  </si>
  <si>
    <t>Larum 9</t>
  </si>
  <si>
    <t>Bel 131</t>
  </si>
  <si>
    <t>Katersberg 27</t>
  </si>
  <si>
    <t>Gasthuisstraat 8</t>
  </si>
  <si>
    <t>Assestraat 5</t>
  </si>
  <si>
    <t>Ursulinenstraat 1</t>
  </si>
  <si>
    <t>Beeweg 32</t>
  </si>
  <si>
    <t>Claessensstraat 59</t>
  </si>
  <si>
    <t>02-422.03.80</t>
  </si>
  <si>
    <t>Weg naar Opoeteren 172</t>
  </si>
  <si>
    <t>Jozef Mattheessensstraat 62</t>
  </si>
  <si>
    <t>Zonnestraat 4</t>
  </si>
  <si>
    <t>Schorvoortstraat 31</t>
  </si>
  <si>
    <t>Populierenlaan 1</t>
  </si>
  <si>
    <t>Astridlaan 86</t>
  </si>
  <si>
    <t>Okegem-Dorp 2</t>
  </si>
  <si>
    <t>Rijselstraat 71</t>
  </si>
  <si>
    <t>Heistraat 206</t>
  </si>
  <si>
    <t>Schransdriesstraat 45</t>
  </si>
  <si>
    <t>Kerkplein 2</t>
  </si>
  <si>
    <t>Wittestraat 116</t>
  </si>
  <si>
    <t>Volkstraat 40</t>
  </si>
  <si>
    <t>Sint-Rochusstraat 124</t>
  </si>
  <si>
    <t>Molenheide 12</t>
  </si>
  <si>
    <t>Processieweg 4</t>
  </si>
  <si>
    <t>Tiensesteenweg 190</t>
  </si>
  <si>
    <t>Vital Decosterstraat 67</t>
  </si>
  <si>
    <t>Privaatweg 7</t>
  </si>
  <si>
    <t>Dorpstraat 42</t>
  </si>
  <si>
    <t>Boomsesteenweg 94</t>
  </si>
  <si>
    <t>Stella Marisstraat 3</t>
  </si>
  <si>
    <t>Steenbokstraat 10</t>
  </si>
  <si>
    <t>Diestersteenweg 9</t>
  </si>
  <si>
    <t>Zavelstraat 2</t>
  </si>
  <si>
    <t>Kerkplein 4</t>
  </si>
  <si>
    <t>Kleitkalseide 107</t>
  </si>
  <si>
    <t>Evangeliestraat 85</t>
  </si>
  <si>
    <t>Jef Van Lishoutstraat 17</t>
  </si>
  <si>
    <t>Charles Deberiotstraat 3</t>
  </si>
  <si>
    <t>Lotenhullestraat 30</t>
  </si>
  <si>
    <t>Sint-Jozefstraat 39</t>
  </si>
  <si>
    <t>Lepelstraat 38_A</t>
  </si>
  <si>
    <t>Daalstraat 9</t>
  </si>
  <si>
    <t>Donkerstraat 11</t>
  </si>
  <si>
    <t>Podtsmeulen 9</t>
  </si>
  <si>
    <t>Boechoutsesteenweg 87</t>
  </si>
  <si>
    <t>Zolderse kiezel 86</t>
  </si>
  <si>
    <t>Kwinten 3_B</t>
  </si>
  <si>
    <t>Lisperstraat 112</t>
  </si>
  <si>
    <t>Grotstraat 8</t>
  </si>
  <si>
    <t>Grootveldstraat 2</t>
  </si>
  <si>
    <t>Kleinstraat 19</t>
  </si>
  <si>
    <t>Ninoofse Steenweg 339</t>
  </si>
  <si>
    <t>Halleweg 220</t>
  </si>
  <si>
    <t>Haagbeemdenplantsoen 95</t>
  </si>
  <si>
    <t>Adolphe Willemynsstraat 215</t>
  </si>
  <si>
    <t>Terbeeksestraat 6</t>
  </si>
  <si>
    <t>Bredabaan 479</t>
  </si>
  <si>
    <t>Aug. Debunnestraat 15</t>
  </si>
  <si>
    <t>Bisdomkaai 1_B</t>
  </si>
  <si>
    <t>Melgesdreef 113</t>
  </si>
  <si>
    <t>Rerum Novarumlaan 1</t>
  </si>
  <si>
    <t>Kerkstraat 3</t>
  </si>
  <si>
    <t>Hoogstraat 1</t>
  </si>
  <si>
    <t>Weldadigheidsstraat 74</t>
  </si>
  <si>
    <t>Kaudenaardestraat 121</t>
  </si>
  <si>
    <t>Keizer Karelstraat 12</t>
  </si>
  <si>
    <t>Waversebaan 81</t>
  </si>
  <si>
    <t>Oude Haachtsesteenweg 125</t>
  </si>
  <si>
    <t>Ieperleedstraat 58</t>
  </si>
  <si>
    <t>Kasteelstraat 3</t>
  </si>
  <si>
    <t>Rollebaanstraat 8_A</t>
  </si>
  <si>
    <t>Collegestraat 19</t>
  </si>
  <si>
    <t>Zwaantjeslei</t>
  </si>
  <si>
    <t>Brigandsstraat 15</t>
  </si>
  <si>
    <t>Quebecstraat 3</t>
  </si>
  <si>
    <t>Louis Wittouckstraat 46</t>
  </si>
  <si>
    <t>Wilgstraat 1</t>
  </si>
  <si>
    <t>Stevens-de Waelplein 13</t>
  </si>
  <si>
    <t>Dasstraat 26</t>
  </si>
  <si>
    <t>Kerkstraat 49</t>
  </si>
  <si>
    <t>Laar 3</t>
  </si>
  <si>
    <t>Sint-Janstraat 16_A</t>
  </si>
  <si>
    <t>Kloosterweg 1_B</t>
  </si>
  <si>
    <t>Kleine Kouterstraat 1</t>
  </si>
  <si>
    <t>Geraardsbergenstraat 221</t>
  </si>
  <si>
    <t>Peetersstraat 14</t>
  </si>
  <si>
    <t>Kloosterstraat 82</t>
  </si>
  <si>
    <t>Kasteeldreef 2</t>
  </si>
  <si>
    <t>Sint Willebrordusstraat 29</t>
  </si>
  <si>
    <t>Lange Altaarstraat 4</t>
  </si>
  <si>
    <t>Kerkhofstraat 43</t>
  </si>
  <si>
    <t>Van Overbekelaan 229</t>
  </si>
  <si>
    <t>Van Ysendyckstraat 24</t>
  </si>
  <si>
    <t>Theresianenstraat 34</t>
  </si>
  <si>
    <t>Moerbeekstraat 3</t>
  </si>
  <si>
    <t>Drossaardstraat 21</t>
  </si>
  <si>
    <t>Seringenstraat 57</t>
  </si>
  <si>
    <t>Gemeenteplein 7</t>
  </si>
  <si>
    <t>Tervuursesteenweg 176</t>
  </si>
  <si>
    <t>Werf 52_A</t>
  </si>
  <si>
    <t>Begijnhofstraat 8</t>
  </si>
  <si>
    <t>Kleine steenweg 33</t>
  </si>
  <si>
    <t>Hoge Akker 16</t>
  </si>
  <si>
    <t>Marie Joséestraat 4</t>
  </si>
  <si>
    <t>Zondereigen 57</t>
  </si>
  <si>
    <t>Diestseweg 34_F</t>
  </si>
  <si>
    <t>Sint Martensplein 2_A</t>
  </si>
  <si>
    <t>Hoog-Kallostraat 30</t>
  </si>
  <si>
    <t>03-750.10.95</t>
  </si>
  <si>
    <t>Ophovenstraat 71</t>
  </si>
  <si>
    <t>Zuidlaan 70</t>
  </si>
  <si>
    <t>Dorpsstraat 48</t>
  </si>
  <si>
    <t>Mariastraat 7</t>
  </si>
  <si>
    <t>Salviastraat 7</t>
  </si>
  <si>
    <t>Jan Palfijnlaan 4</t>
  </si>
  <si>
    <t>Gootstraat 12</t>
  </si>
  <si>
    <t>Stenaartberg 2</t>
  </si>
  <si>
    <t>Pastorijstraat 11</t>
  </si>
  <si>
    <t>Loostraat 5</t>
  </si>
  <si>
    <t>Albertus Morrenstraat 6</t>
  </si>
  <si>
    <t>011-38.38.01</t>
  </si>
  <si>
    <t>Alfred De Taeyestraat 40_A</t>
  </si>
  <si>
    <t>Massemsesteenweg 244</t>
  </si>
  <si>
    <t>Driegaaienstraat 8</t>
  </si>
  <si>
    <t>Molendreef 16</t>
  </si>
  <si>
    <t>Dreef 47</t>
  </si>
  <si>
    <t>Staatsbaan 190</t>
  </si>
  <si>
    <t>Veltwijcklaan 235</t>
  </si>
  <si>
    <t>Nieuwland 75</t>
  </si>
  <si>
    <t>Bruyningstraat 56_a</t>
  </si>
  <si>
    <t>Denderbellestraat 2_A</t>
  </si>
  <si>
    <t>Rogierlaan 12</t>
  </si>
  <si>
    <t>Termerestraat 19_C</t>
  </si>
  <si>
    <t>Rollegemkerkstraat 53</t>
  </si>
  <si>
    <t>Engelselei 10</t>
  </si>
  <si>
    <t>Steenbakkersstraat 80</t>
  </si>
  <si>
    <t>Veltwijcklaan 134</t>
  </si>
  <si>
    <t>d'Oultremontstraat 19</t>
  </si>
  <si>
    <t>Zalighedenlaan 16</t>
  </si>
  <si>
    <t>Amerlolaan 53</t>
  </si>
  <si>
    <t>Papenmeuter 8</t>
  </si>
  <si>
    <t>02-892.23.80</t>
  </si>
  <si>
    <t>Parklaan 3</t>
  </si>
  <si>
    <t>Krekelberg 1</t>
  </si>
  <si>
    <t>Alfons Jeurissenstraat 46</t>
  </si>
  <si>
    <t>Driewilgenstraat 23</t>
  </si>
  <si>
    <t>Sint-Pietersaalststraat 78_A</t>
  </si>
  <si>
    <t>Ottergemsesteenweg 155</t>
  </si>
  <si>
    <t>Jozef II-straat 28</t>
  </si>
  <si>
    <t>Wegvoeringstraat 59</t>
  </si>
  <si>
    <t>Kapellenstraat 43</t>
  </si>
  <si>
    <t>Plezantstraat 135</t>
  </si>
  <si>
    <t>Patronagestraat 52</t>
  </si>
  <si>
    <t>Akkerstraat 42</t>
  </si>
  <si>
    <t>Leeuwstraat 12_A</t>
  </si>
  <si>
    <t>Leihoekstraat 7</t>
  </si>
  <si>
    <t>Gobbelsrode 5</t>
  </si>
  <si>
    <t>Koevliet 1_A</t>
  </si>
  <si>
    <t>Pioenenstraat 4</t>
  </si>
  <si>
    <t>Zonderschotsesteenweg 65</t>
  </si>
  <si>
    <t>Raffelgemstraat 8</t>
  </si>
  <si>
    <t>Toverfluitstraat 19</t>
  </si>
  <si>
    <t>Pastoor Hensstraatje 14</t>
  </si>
  <si>
    <t>Generaal Capiaumontstraat 73</t>
  </si>
  <si>
    <t>Heulsestraat 111</t>
  </si>
  <si>
    <t>Leopold Debruynestraat 56</t>
  </si>
  <si>
    <t>Zuidmoerstraat 125</t>
  </si>
  <si>
    <t>Rupelmondestraat 42</t>
  </si>
  <si>
    <t>Eeklostraat 2</t>
  </si>
  <si>
    <t>Karmelietenstraat 57</t>
  </si>
  <si>
    <t>Provincieweg 73_B</t>
  </si>
  <si>
    <t>BORSBEKE</t>
  </si>
  <si>
    <t>Eerste Straat 19</t>
  </si>
  <si>
    <t>St.Catarinastraat 4</t>
  </si>
  <si>
    <t>Binnenlaan 1</t>
  </si>
  <si>
    <t>Driehoekstraat 42_A</t>
  </si>
  <si>
    <t>Van Bladelstraat 29</t>
  </si>
  <si>
    <t>Pastorieweg 4</t>
  </si>
  <si>
    <t>Smallestraat 2</t>
  </si>
  <si>
    <t>Baron de Pélichystraat 6</t>
  </si>
  <si>
    <t>4e Regiment Karabiniersstraat 9</t>
  </si>
  <si>
    <t>Statiestraat 35_A</t>
  </si>
  <si>
    <t>Pompoenstraat 44</t>
  </si>
  <si>
    <t>Schutterijstraat 6</t>
  </si>
  <si>
    <t>Lamorinièrestraat 83</t>
  </si>
  <si>
    <t>Maantjessteenweg 130</t>
  </si>
  <si>
    <t>Pluishoekstraat 3</t>
  </si>
  <si>
    <t>Bervoetstraat 25</t>
  </si>
  <si>
    <t>Geluwestraat 4</t>
  </si>
  <si>
    <t>Schoolstraat 23</t>
  </si>
  <si>
    <t>Rijkenhoek 2</t>
  </si>
  <si>
    <t>Patronaatstraat 28</t>
  </si>
  <si>
    <t>Gulden Koornstraat 15</t>
  </si>
  <si>
    <t>Groteweg 240</t>
  </si>
  <si>
    <t>Schoollaan 10</t>
  </si>
  <si>
    <t>Geldenaaksebaan 200</t>
  </si>
  <si>
    <t>Gruuthusestraat 90</t>
  </si>
  <si>
    <t>Berthoudersplein 22</t>
  </si>
  <si>
    <t>Doorndal 3</t>
  </si>
  <si>
    <t>Stationsstraat 271</t>
  </si>
  <si>
    <t>Gouv.H. Verwilghenlaan 37</t>
  </si>
  <si>
    <t>Generaal de Wittestraat 29</t>
  </si>
  <si>
    <t>della Faillelaan 36</t>
  </si>
  <si>
    <t>Sint-Fredegandusstraat 32</t>
  </si>
  <si>
    <t>Désiré Vandervaerenstraat 1_a</t>
  </si>
  <si>
    <t>Sint-Benedictusstraat 14_A</t>
  </si>
  <si>
    <t>Ingenieur Haesaertslaan 4</t>
  </si>
  <si>
    <t>Stationsstraat 4</t>
  </si>
  <si>
    <t>Kasteeldreef 63</t>
  </si>
  <si>
    <t>Witvenstraat 59</t>
  </si>
  <si>
    <t>Bruyningstraat 56_B</t>
  </si>
  <si>
    <t>Leegstraat 18</t>
  </si>
  <si>
    <t>Cauwerburg 2</t>
  </si>
  <si>
    <t>Stasegemdorp 32</t>
  </si>
  <si>
    <t>Sint-Gummarusstraat 2</t>
  </si>
  <si>
    <t>Vijfwegenstraat 19</t>
  </si>
  <si>
    <t>Appelterre-Dorp 48</t>
  </si>
  <si>
    <t>Meersstraat 10</t>
  </si>
  <si>
    <t>Koning Leopold III-laan 102</t>
  </si>
  <si>
    <t>Belgiëlei 32</t>
  </si>
  <si>
    <t>Vlinderhof 1</t>
  </si>
  <si>
    <t>Sint-Janskruidlaan 14</t>
  </si>
  <si>
    <t>Oude Postweg 76</t>
  </si>
  <si>
    <t>Sint-Jansstraat 15</t>
  </si>
  <si>
    <t>Neerwaastenstraat 3</t>
  </si>
  <si>
    <t>De Breyne Peellaertstraat 23</t>
  </si>
  <si>
    <t>Gagelveldenstraat 71</t>
  </si>
  <si>
    <t>Hoogstraat 6</t>
  </si>
  <si>
    <t>054-89.04.50</t>
  </si>
  <si>
    <t>054-89.04.55</t>
  </si>
  <si>
    <t>Drogenbossesteenweg 156</t>
  </si>
  <si>
    <t>Groenstraat 136</t>
  </si>
  <si>
    <t>Buntstraat 117</t>
  </si>
  <si>
    <t>Bloemenlaan 71</t>
  </si>
  <si>
    <t>H. Theresialaan 77</t>
  </si>
  <si>
    <t>Prof. Mac Leodstraat 11</t>
  </si>
  <si>
    <t>Schoolstraat 40</t>
  </si>
  <si>
    <t>De Schom 8</t>
  </si>
  <si>
    <t>Kaaistraat 9</t>
  </si>
  <si>
    <t>Steenveldstraat 2</t>
  </si>
  <si>
    <t>Nieuwstraat 16</t>
  </si>
  <si>
    <t>Gyselstraat 35</t>
  </si>
  <si>
    <t>Nieuwstraat 75</t>
  </si>
  <si>
    <t>Paretteplein 21</t>
  </si>
  <si>
    <t>Azalealaan 101</t>
  </si>
  <si>
    <t>Frans Adriaenssensstraat 123</t>
  </si>
  <si>
    <t>Lusthovenlaan 12</t>
  </si>
  <si>
    <t>Beukenbosstraat 24</t>
  </si>
  <si>
    <t>Nestor De Tièrestraat 102</t>
  </si>
  <si>
    <t>Volkegemberg 58</t>
  </si>
  <si>
    <t>Kiewitstraat 101</t>
  </si>
  <si>
    <t>Terlindenhofstraat 206</t>
  </si>
  <si>
    <t>Annunciadenstraat 13</t>
  </si>
  <si>
    <t>Emile Verhaerenlaan 19</t>
  </si>
  <si>
    <t>Nonnenstraat 16</t>
  </si>
  <si>
    <t>Heilig Hartplein 3</t>
  </si>
  <si>
    <t>Fabiolalaan 2</t>
  </si>
  <si>
    <t>Kleine Hemmenweg 2</t>
  </si>
  <si>
    <t>Kloosterstraat 6</t>
  </si>
  <si>
    <t>Halmolenweg 3</t>
  </si>
  <si>
    <t>Vondel 41</t>
  </si>
  <si>
    <t>Marktplein 13</t>
  </si>
  <si>
    <t>Kerkelei 57</t>
  </si>
  <si>
    <t>Kasteelpleinstraat 31</t>
  </si>
  <si>
    <t>Molenstraat 23</t>
  </si>
  <si>
    <t>Stationsstraat 32</t>
  </si>
  <si>
    <t>Steenweg op Heindonk 8</t>
  </si>
  <si>
    <t>Thaelstraat 7</t>
  </si>
  <si>
    <t>Magdalenastraat 29</t>
  </si>
  <si>
    <t>Peter Benoitlaan 10</t>
  </si>
  <si>
    <t>Kardinaal J.Cardijnstraat 1</t>
  </si>
  <si>
    <t>Berdenweg 5</t>
  </si>
  <si>
    <t>Dorpsstraat 142</t>
  </si>
  <si>
    <t>Klokkenlaan 25</t>
  </si>
  <si>
    <t>Eikhof 20</t>
  </si>
  <si>
    <t>Wingensestraat 10</t>
  </si>
  <si>
    <t>Halingenstraat 49</t>
  </si>
  <si>
    <t>Uitbreidingstraat 251</t>
  </si>
  <si>
    <t>Blaasveldstraat 57</t>
  </si>
  <si>
    <t>Sint-Hubertusstraat 3</t>
  </si>
  <si>
    <t>Opcosenstraat 22</t>
  </si>
  <si>
    <t>Sliksteenvest 1</t>
  </si>
  <si>
    <t>Ossenberg 100</t>
  </si>
  <si>
    <t>Hameestraat 11</t>
  </si>
  <si>
    <t>Gemeenteheistraat 1</t>
  </si>
  <si>
    <t>Nieuwe Baan 8</t>
  </si>
  <si>
    <t>03-750.17.65</t>
  </si>
  <si>
    <t>Waterleestweg 20</t>
  </si>
  <si>
    <t>Elyzeese Velden 8</t>
  </si>
  <si>
    <t>Affligemdreef 71</t>
  </si>
  <si>
    <t>Herentalsebaan 482</t>
  </si>
  <si>
    <t>Onderwijsplein 10</t>
  </si>
  <si>
    <t>Gentstraat 212</t>
  </si>
  <si>
    <t>Sint-Jan-Berchmansstraat 1</t>
  </si>
  <si>
    <t>Aarschotsebaan 130</t>
  </si>
  <si>
    <t>Jan Vanderstraetenstraat 91</t>
  </si>
  <si>
    <t>Kerkstraat 14</t>
  </si>
  <si>
    <t>Koning Albertlaan 58</t>
  </si>
  <si>
    <t>Geelstraat 51_A</t>
  </si>
  <si>
    <t>Zandbergstraat 24</t>
  </si>
  <si>
    <t>Martelarenplaats 1</t>
  </si>
  <si>
    <t>Het Heiken 47</t>
  </si>
  <si>
    <t>Ninoofsesteenweg 72</t>
  </si>
  <si>
    <t>Spalbeekstraat 62</t>
  </si>
  <si>
    <t>Breendonkstraat 160</t>
  </si>
  <si>
    <t>Stadenstraat 14</t>
  </si>
  <si>
    <t>Zuidstraat 33</t>
  </si>
  <si>
    <t>de Fierlantstraat 35</t>
  </si>
  <si>
    <t>Moorselstraat 252</t>
  </si>
  <si>
    <t>Rootstraat 34</t>
  </si>
  <si>
    <t>Lanestraat 57</t>
  </si>
  <si>
    <t>Strijlandstraat 40</t>
  </si>
  <si>
    <t>Alice Nahonlei 65</t>
  </si>
  <si>
    <t>Ooststraat 58</t>
  </si>
  <si>
    <t>LO</t>
  </si>
  <si>
    <t>Nederenamestraat 30</t>
  </si>
  <si>
    <t>Schapenweg 30</t>
  </si>
  <si>
    <t>Baljuw Vermeulenstraat 1</t>
  </si>
  <si>
    <t>Spoele 40</t>
  </si>
  <si>
    <t>Hoogstraat 192</t>
  </si>
  <si>
    <t>Munteplein 5_A</t>
  </si>
  <si>
    <t>Budingenweg 2</t>
  </si>
  <si>
    <t>Godshertogestraat 36</t>
  </si>
  <si>
    <t>Hendriklei 209</t>
  </si>
  <si>
    <t>Trekelsstraat (Karel) 42</t>
  </si>
  <si>
    <t>Schaffelkantstraat 47</t>
  </si>
  <si>
    <t>Margrietstraat 15</t>
  </si>
  <si>
    <t>Brugsesteenweg 91</t>
  </si>
  <si>
    <t>Gitsbergstraat 15</t>
  </si>
  <si>
    <t>Meldert-Dorp 19</t>
  </si>
  <si>
    <t>Kijkuitstraat 10</t>
  </si>
  <si>
    <t>Bieststraat 229</t>
  </si>
  <si>
    <t>Pastoor Goetschalckxstraat 57</t>
  </si>
  <si>
    <t>Hertstraat 7</t>
  </si>
  <si>
    <t>02-456.81.80</t>
  </si>
  <si>
    <t>Generaal De Wetstraat 16</t>
  </si>
  <si>
    <t>Filip Williotstraat 11</t>
  </si>
  <si>
    <t>Korte Altaarstraat 19</t>
  </si>
  <si>
    <t>016-67.01.49</t>
  </si>
  <si>
    <t>Zaadstraat 30</t>
  </si>
  <si>
    <t>Van Steenlandstraat 15</t>
  </si>
  <si>
    <t>Paalstraat 61</t>
  </si>
  <si>
    <t>Lamorinièrestraat 93</t>
  </si>
  <si>
    <t>Van Maerlantstraat 30</t>
  </si>
  <si>
    <t>Stille Weg 2</t>
  </si>
  <si>
    <t>Reibroekstraat 2_A</t>
  </si>
  <si>
    <t>Droogte 208</t>
  </si>
  <si>
    <t>Baaigemstraat 26</t>
  </si>
  <si>
    <t>Osylei 86</t>
  </si>
  <si>
    <t>Kerkstraat 30</t>
  </si>
  <si>
    <t>Aarschotsestraat 94</t>
  </si>
  <si>
    <t>Steenakker 4</t>
  </si>
  <si>
    <t>Pauwenlaan 55</t>
  </si>
  <si>
    <t>Juul Grietensstraat 8</t>
  </si>
  <si>
    <t>de Jamblinne de Meuxplein 8</t>
  </si>
  <si>
    <t>Dr. Vanderhoeydonckstraat 14</t>
  </si>
  <si>
    <t>Van Trierstraat 28</t>
  </si>
  <si>
    <t>Jan Blockxstraat 23</t>
  </si>
  <si>
    <t>Dorpsstraat 82</t>
  </si>
  <si>
    <t>Toekomststraat 45</t>
  </si>
  <si>
    <t>Camille Van der Cruyssenstraat 1_A</t>
  </si>
  <si>
    <t>Etikhoveplein 16</t>
  </si>
  <si>
    <t>Kerkkouterstraat 58</t>
  </si>
  <si>
    <t>Vissersstraat 71_B</t>
  </si>
  <si>
    <t>Biebuyckstraat 1</t>
  </si>
  <si>
    <t>Kaprijkestraat 12</t>
  </si>
  <si>
    <t>Nellie Melbalaan 71</t>
  </si>
  <si>
    <t>Dieleghemse Steenweg 24</t>
  </si>
  <si>
    <t>Groenstraat 156</t>
  </si>
  <si>
    <t>Bovenweg 17</t>
  </si>
  <si>
    <t>Maarschalk Montgomeryplein 8</t>
  </si>
  <si>
    <t>Hardenvoort 41</t>
  </si>
  <si>
    <t>03-291.16.60</t>
  </si>
  <si>
    <t>Gerard Le Grellelaan 5</t>
  </si>
  <si>
    <t>Herent 122</t>
  </si>
  <si>
    <t>Dieregaertstraat 9</t>
  </si>
  <si>
    <t>Windmolenstraat 9</t>
  </si>
  <si>
    <t>Mechelsesteenweg 397</t>
  </si>
  <si>
    <t>Van Cortbeemdelei 277</t>
  </si>
  <si>
    <t>Frank Craeybeckxlaan 24</t>
  </si>
  <si>
    <t>Kerkhofstraat 29</t>
  </si>
  <si>
    <t>Hogeweg 51</t>
  </si>
  <si>
    <t>Edmond van Beverenplein 15</t>
  </si>
  <si>
    <t>Frederik de Merodestraat 36</t>
  </si>
  <si>
    <t>Schansstraat 137</t>
  </si>
  <si>
    <t>Rekestraat 13</t>
  </si>
  <si>
    <t>Loksbergenstraat 42</t>
  </si>
  <si>
    <t>Langestraat 4</t>
  </si>
  <si>
    <t>Elststraat 95</t>
  </si>
  <si>
    <t>Stationsstraat 81</t>
  </si>
  <si>
    <t>Laarbeeklaan 117</t>
  </si>
  <si>
    <t>Lieven Gevaertstraat 54</t>
  </si>
  <si>
    <t>Zonstraat 71</t>
  </si>
  <si>
    <t>Boomsesteenweg 387</t>
  </si>
  <si>
    <t>Sint-Elisabethstraat 38_A</t>
  </si>
  <si>
    <t>Tinnenpotstraat 43</t>
  </si>
  <si>
    <t>051-80.90.42</t>
  </si>
  <si>
    <t>Halmstraat 5</t>
  </si>
  <si>
    <t>Teekbroek 22</t>
  </si>
  <si>
    <t>Hoveniersstraat 53_A</t>
  </si>
  <si>
    <t>Zouavenstraat 1_A</t>
  </si>
  <si>
    <t>Latemstraat 30</t>
  </si>
  <si>
    <t>Voordries 31</t>
  </si>
  <si>
    <t>Zandvoordedorpstraat 53</t>
  </si>
  <si>
    <t>Arthur Maesstraat 58</t>
  </si>
  <si>
    <t>Nekkersgatlaan 17</t>
  </si>
  <si>
    <t>Gehuchtstraat 170</t>
  </si>
  <si>
    <t>Nokerseweg 105</t>
  </si>
  <si>
    <t>Albertstraat 2</t>
  </si>
  <si>
    <t>02-426.46.41</t>
  </si>
  <si>
    <t>Sint Jansstraat 82</t>
  </si>
  <si>
    <t>Oudstrijdersstraat 4</t>
  </si>
  <si>
    <t>Ieperstraat 7_A</t>
  </si>
  <si>
    <t>Zomerstraat 27</t>
  </si>
  <si>
    <t>03-775.88.34</t>
  </si>
  <si>
    <t>Vaart Links 23</t>
  </si>
  <si>
    <t>Hippoliet Lammensstraat 10</t>
  </si>
  <si>
    <t>0470-20.43.68</t>
  </si>
  <si>
    <t>Patrijsstraat 12</t>
  </si>
  <si>
    <t>Dorpsstraat 28</t>
  </si>
  <si>
    <t>09-282.59.19</t>
  </si>
  <si>
    <t>Sint-Amandusstraat 43</t>
  </si>
  <si>
    <t>STOKROOIE</t>
  </si>
  <si>
    <t>011-25.03.93</t>
  </si>
  <si>
    <t>Collegestraat 1</t>
  </si>
  <si>
    <t>Laarstraat 21</t>
  </si>
  <si>
    <t>Steenveldlaan 34</t>
  </si>
  <si>
    <t>Pieter Van Isackerlaan 1_A</t>
  </si>
  <si>
    <t>Hendrik van Veldekestraat 55</t>
  </si>
  <si>
    <t>Boskantstraat 152</t>
  </si>
  <si>
    <t>Ortolanenstraat 2</t>
  </si>
  <si>
    <t>Pannebekestraat 34</t>
  </si>
  <si>
    <t>Slachthuislaan 68</t>
  </si>
  <si>
    <t>GO! Daltonschool in 't Groen</t>
  </si>
  <si>
    <t>Leopoldstraat 15</t>
  </si>
  <si>
    <t>nummer_instelling</t>
  </si>
  <si>
    <t>korte_naam_instell</t>
  </si>
  <si>
    <t>Adres</t>
  </si>
  <si>
    <t>postnummer</t>
  </si>
  <si>
    <t>GO! LS Toverfluit</t>
  </si>
  <si>
    <t>Klein-Berchemstraat 1</t>
  </si>
  <si>
    <t>GO! BS Kasteel Beiaard</t>
  </si>
  <si>
    <t>GO! BS De Groene Parel</t>
  </si>
  <si>
    <t>GO! BS De Vlinder</t>
  </si>
  <si>
    <t>GO! BS De Vleugel</t>
  </si>
  <si>
    <t>GO! BS Irishof</t>
  </si>
  <si>
    <t>GO! BS De Stappe</t>
  </si>
  <si>
    <t>GO! KS Het Notendopje</t>
  </si>
  <si>
    <t>Nieuwe Buiten 1</t>
  </si>
  <si>
    <t>GO! BS De 4sprong-3D</t>
  </si>
  <si>
    <t>03-666.98.35</t>
  </si>
  <si>
    <t>GO! BS Plantijntje</t>
  </si>
  <si>
    <t>GO! BS Vennebos</t>
  </si>
  <si>
    <t>GO! BS 't Klavertje</t>
  </si>
  <si>
    <t>GO! BS 't Kofschip</t>
  </si>
  <si>
    <t>GO! BS Kiliaan</t>
  </si>
  <si>
    <t>GO! BS De Linde</t>
  </si>
  <si>
    <t>GO! BS Het Laar</t>
  </si>
  <si>
    <t>GO! BS Dubbelsprong</t>
  </si>
  <si>
    <t>GO! BS Lyceum</t>
  </si>
  <si>
    <t>GO! BS Atheneum</t>
  </si>
  <si>
    <t>GO! BS Alice Nahon</t>
  </si>
  <si>
    <t>GO! BS Dr Jozef Weyns</t>
  </si>
  <si>
    <t>GO! BS Ter Berken</t>
  </si>
  <si>
    <t>GO! BS De Klare Bron/De Grasmus</t>
  </si>
  <si>
    <t>GO! BS Spectrum</t>
  </si>
  <si>
    <t>GO! BS 't Wensbos</t>
  </si>
  <si>
    <t>0477-82.11.21</t>
  </si>
  <si>
    <t>Weerstandsplein 1</t>
  </si>
  <si>
    <t>GO! BS VOX Pelt</t>
  </si>
  <si>
    <t>011-80.05.84</t>
  </si>
  <si>
    <t>Brugstraat 34</t>
  </si>
  <si>
    <t>GO! Next BS Herx</t>
  </si>
  <si>
    <t>GO! BS miniMAKZ</t>
  </si>
  <si>
    <t>GO! BS De Wijze Boom</t>
  </si>
  <si>
    <t>GO! BS Campus Kompas</t>
  </si>
  <si>
    <t>GO! BS Ten Berge Berlare</t>
  </si>
  <si>
    <t>GO! BS De Bijenkorf</t>
  </si>
  <si>
    <t>GO! BS Atheneum Denderleeuw</t>
  </si>
  <si>
    <t>GO! BS Atheneum Zottegem</t>
  </si>
  <si>
    <t>Meerlaan 25</t>
  </si>
  <si>
    <t>GO! BS De Zonnewijzer</t>
  </si>
  <si>
    <t>GO! BS De Wijze Eik Mariakerke</t>
  </si>
  <si>
    <t>VBS Maria Boodschap</t>
  </si>
  <si>
    <t>VBS Sint-Joris</t>
  </si>
  <si>
    <t>VBS Sint-Ursula</t>
  </si>
  <si>
    <t>VBS Sint-Albert</t>
  </si>
  <si>
    <t>GBS Regenboog</t>
  </si>
  <si>
    <t>GBS Sint-Joost-aan-Zee</t>
  </si>
  <si>
    <t>VBS Champagnat</t>
  </si>
  <si>
    <t>VBS Lutgardis</t>
  </si>
  <si>
    <t>VKS Paruckschool</t>
  </si>
  <si>
    <t>VBS Voorzienigheid</t>
  </si>
  <si>
    <t>VBS R. Van Belle</t>
  </si>
  <si>
    <t>VBS Sint-Pieter</t>
  </si>
  <si>
    <t>GBS Veeweide</t>
  </si>
  <si>
    <t>GBS Goede Lucht</t>
  </si>
  <si>
    <t>GBS De Vijvers</t>
  </si>
  <si>
    <t>GBS Dertien</t>
  </si>
  <si>
    <t>GBS Het Rad</t>
  </si>
  <si>
    <t>VBS Regina Assumpta</t>
  </si>
  <si>
    <t>VBS Sint-Guido</t>
  </si>
  <si>
    <t>VBS Instituut Maria Onbevlekt</t>
  </si>
  <si>
    <t>VKS Sint-Niklaasinstituut</t>
  </si>
  <si>
    <t>VBS De Groene School</t>
  </si>
  <si>
    <t>VBS Sint- Albertus</t>
  </si>
  <si>
    <t>VBS Sint-Jozef</t>
  </si>
  <si>
    <t>VBS Sint-Martinus</t>
  </si>
  <si>
    <t>VBS Imelda</t>
  </si>
  <si>
    <t>GBS Windroos</t>
  </si>
  <si>
    <t>GBS Paloke</t>
  </si>
  <si>
    <t>GBS De Knapzak</t>
  </si>
  <si>
    <t>VBS Instituut van de Ursulinen</t>
  </si>
  <si>
    <t>GBS De Kadeekes</t>
  </si>
  <si>
    <t>VBS Sint-Lutgardis</t>
  </si>
  <si>
    <t>VBS Heilig-Hartcollege</t>
  </si>
  <si>
    <t>VBS Vier Winden</t>
  </si>
  <si>
    <t>GBS Poelbos</t>
  </si>
  <si>
    <t>VBS Sint-Michiels</t>
  </si>
  <si>
    <t>VBS Kameleon</t>
  </si>
  <si>
    <t>GBS Everheide</t>
  </si>
  <si>
    <t>02-247.63.63</t>
  </si>
  <si>
    <t>VBS Heilig Hart van Maria</t>
  </si>
  <si>
    <t>VKS Mater Dei</t>
  </si>
  <si>
    <t>VLS Mater Dei</t>
  </si>
  <si>
    <t>VBS Lutgardiscollege Wonderwoud</t>
  </si>
  <si>
    <t>Emile Steenostraat 4</t>
  </si>
  <si>
    <t>VBS Sint-Jozefsschool</t>
  </si>
  <si>
    <t>VBS De Wemelweide</t>
  </si>
  <si>
    <t>GBS De Wereldbrug</t>
  </si>
  <si>
    <t>VBS Sint-Augustinus</t>
  </si>
  <si>
    <t>GBS Prinses Paola</t>
  </si>
  <si>
    <t>VBS Angelusinstituut</t>
  </si>
  <si>
    <t>GBS Huizingen</t>
  </si>
  <si>
    <t>GBS Dworp</t>
  </si>
  <si>
    <t>GBS De Regenboog</t>
  </si>
  <si>
    <t>VBS De Bloesem</t>
  </si>
  <si>
    <t>GBS Herhout</t>
  </si>
  <si>
    <t>VBS Sint-Catharinacollege</t>
  </si>
  <si>
    <t>GBS Ak'Cent Bever</t>
  </si>
  <si>
    <t>GBS Den Top</t>
  </si>
  <si>
    <t>VBS Don Bosco</t>
  </si>
  <si>
    <t>GBS Wegwijzer</t>
  </si>
  <si>
    <t>VBS Jan Ruusbroec</t>
  </si>
  <si>
    <t>GBS De Wonderwijzer</t>
  </si>
  <si>
    <t>Gemeentelijke Basisschool (FR)</t>
  </si>
  <si>
    <t>GBS De Schakel</t>
  </si>
  <si>
    <t>Vrije Basisschool (FR)</t>
  </si>
  <si>
    <t>VBS Sint-Victor Alsemberg</t>
  </si>
  <si>
    <t>VBS Sint-Victor Beersel</t>
  </si>
  <si>
    <t>GBS Blokbos</t>
  </si>
  <si>
    <t>VBS Harten Troef</t>
  </si>
  <si>
    <t>VBS Spring in't Veld</t>
  </si>
  <si>
    <t>VBS De Kleine Prins</t>
  </si>
  <si>
    <t>GBS 't Rakkertje</t>
  </si>
  <si>
    <t>VBS Dorpsschool Kester</t>
  </si>
  <si>
    <t>GLS De Oester</t>
  </si>
  <si>
    <t>VBS De Bron</t>
  </si>
  <si>
    <t>GBS Sleutelbos Walfergem</t>
  </si>
  <si>
    <t>VLS De Kleine Wereld</t>
  </si>
  <si>
    <t>VBS Sint Alena</t>
  </si>
  <si>
    <t>VBS Ave-Mariabasisschool</t>
  </si>
  <si>
    <t>VLS Broederschool Groot-Bijgaarden/Dilbe</t>
  </si>
  <si>
    <t>GLS De Regenboog</t>
  </si>
  <si>
    <t>VKS Het Klimmertje</t>
  </si>
  <si>
    <t>GBS De Kiem</t>
  </si>
  <si>
    <t>VBS 't Klavertje Vier</t>
  </si>
  <si>
    <t>VKS Klein Klein Kleuterke</t>
  </si>
  <si>
    <t>VKS Trip Trap</t>
  </si>
  <si>
    <t>GLS De Klimop</t>
  </si>
  <si>
    <t>GBS Triangel</t>
  </si>
  <si>
    <t>VBS Sint-Antonius</t>
  </si>
  <si>
    <t>GKS Dol-Fijn</t>
  </si>
  <si>
    <t>GO! BS Affligem</t>
  </si>
  <si>
    <t>Rooseveltlaan (Franklin) 98</t>
  </si>
  <si>
    <t>GBS Kinderkoppen</t>
  </si>
  <si>
    <t>GBS De Puzzel</t>
  </si>
  <si>
    <t>GBS 't Groentje</t>
  </si>
  <si>
    <t>GBS 't Villegastje</t>
  </si>
  <si>
    <t>VBS De Windroos</t>
  </si>
  <si>
    <t>VKS Prinsenhof</t>
  </si>
  <si>
    <t>VLS Prinsenhof</t>
  </si>
  <si>
    <t>GBS Mozaïek</t>
  </si>
  <si>
    <t>VBS De Ankering</t>
  </si>
  <si>
    <t>GBS 't Mierken</t>
  </si>
  <si>
    <t>VBS Sinte Maarten</t>
  </si>
  <si>
    <t>GBS De Leertuin</t>
  </si>
  <si>
    <t>GBS Klim Op</t>
  </si>
  <si>
    <t>02-892.23.60</t>
  </si>
  <si>
    <t>VLS Ter Dreef</t>
  </si>
  <si>
    <t>GBS Ten Bos</t>
  </si>
  <si>
    <t>GBS De Plataan</t>
  </si>
  <si>
    <t>VBS De Lettertuin</t>
  </si>
  <si>
    <t>VBS De Leertrommel</t>
  </si>
  <si>
    <t>GBS De Boot</t>
  </si>
  <si>
    <t>GKS Lotharingenkruis</t>
  </si>
  <si>
    <t>VBS Maleizen</t>
  </si>
  <si>
    <t>GBS Jezus- Eik</t>
  </si>
  <si>
    <t>Desmedtstraat 42</t>
  </si>
  <si>
    <t>GBS De Letterbijter</t>
  </si>
  <si>
    <t>GBS Tervuren</t>
  </si>
  <si>
    <t>GBS Vossem</t>
  </si>
  <si>
    <t>VLS Sint- Clemensschool</t>
  </si>
  <si>
    <t>VBS Sint-Jan-Berchmanscollege</t>
  </si>
  <si>
    <t>03-500.71.00</t>
  </si>
  <si>
    <t>VBS Tachkemoni</t>
  </si>
  <si>
    <t>VBS Sint-Ludgardis</t>
  </si>
  <si>
    <t>VBS Onze-Lieve-Vrouwcollege</t>
  </si>
  <si>
    <t>03-432.16.50</t>
  </si>
  <si>
    <t>VBS Mikado</t>
  </si>
  <si>
    <t>VBS Afrit Zuid</t>
  </si>
  <si>
    <t>Vrije basisschool</t>
  </si>
  <si>
    <t>VBS Sint-Lievenscollege</t>
  </si>
  <si>
    <t>VBS Yavne</t>
  </si>
  <si>
    <t>03-432.17.70</t>
  </si>
  <si>
    <t>VBS De Kleine Jacob</t>
  </si>
  <si>
    <t>VBS De Dames</t>
  </si>
  <si>
    <t>03-432.41.20</t>
  </si>
  <si>
    <t>03-298.28.40</t>
  </si>
  <si>
    <t>Breughelstraat 19</t>
  </si>
  <si>
    <t>VBS Domino</t>
  </si>
  <si>
    <t>VB De Putse Knipoog</t>
  </si>
  <si>
    <t>VBS Sint-Calasanz</t>
  </si>
  <si>
    <t>03-334.43.50</t>
  </si>
  <si>
    <t>03-432.01.80</t>
  </si>
  <si>
    <t>GBS De Kangoeroe</t>
  </si>
  <si>
    <t>VBS Sint-Rumoldus</t>
  </si>
  <si>
    <t>VBS Mariagaarde</t>
  </si>
  <si>
    <t>VBS Drakenhof</t>
  </si>
  <si>
    <t>VBS Sancta Maria</t>
  </si>
  <si>
    <t>VBS Heilig Hart</t>
  </si>
  <si>
    <t>VBS Oefenschool</t>
  </si>
  <si>
    <t>VBS Sint-Filippus</t>
  </si>
  <si>
    <t>VBS 1 Sint-Cordula</t>
  </si>
  <si>
    <t>VBS Heilige Familie</t>
  </si>
  <si>
    <t>VBS 1 Bloemendaal</t>
  </si>
  <si>
    <t>GBS - De Heide</t>
  </si>
  <si>
    <t>GBS Mariaburg</t>
  </si>
  <si>
    <t>VBS Mater Dei Driehoek</t>
  </si>
  <si>
    <t>VBS Mater Dei</t>
  </si>
  <si>
    <t>VBS De Vlinder</t>
  </si>
  <si>
    <t>VLS Sint-Michielscollege</t>
  </si>
  <si>
    <t>VBS 't Klavernest</t>
  </si>
  <si>
    <t>GBS Beuk &amp; Noot</t>
  </si>
  <si>
    <t>GBS De Sleutelbloem</t>
  </si>
  <si>
    <t>VBS Sterbos</t>
  </si>
  <si>
    <t>VBS Mater Dei Gooreind</t>
  </si>
  <si>
    <t>GBS 't Blokje</t>
  </si>
  <si>
    <t>VBS Den Heuvel</t>
  </si>
  <si>
    <t>VBS De Linde</t>
  </si>
  <si>
    <t>VLS Potlodenschool</t>
  </si>
  <si>
    <t>VKS Mariaberg</t>
  </si>
  <si>
    <t>GBS WIGO</t>
  </si>
  <si>
    <t>VBS Mozaïek</t>
  </si>
  <si>
    <t>VBS Xaveriuscollege</t>
  </si>
  <si>
    <t>03-334.03.90</t>
  </si>
  <si>
    <t>GBS De Horizon</t>
  </si>
  <si>
    <t>VBS Sint-Johannaschool</t>
  </si>
  <si>
    <t>GBS De Knipoog</t>
  </si>
  <si>
    <t>VBS De Springplank</t>
  </si>
  <si>
    <t>VBS Sint-Jozefschool</t>
  </si>
  <si>
    <t>VBS De Zandloper</t>
  </si>
  <si>
    <t>GBS Klim-op</t>
  </si>
  <si>
    <t>VLS De Luchtballon</t>
  </si>
  <si>
    <t>VBS Mariaschool</t>
  </si>
  <si>
    <t>VBS Klavertjedrie</t>
  </si>
  <si>
    <t>VLS Windekind</t>
  </si>
  <si>
    <t>VBS Heilig Graf</t>
  </si>
  <si>
    <t>VBS Sint-Pietersinstituut</t>
  </si>
  <si>
    <t>VKS Sint-Jozefcollege</t>
  </si>
  <si>
    <t>VKS Het Moleke</t>
  </si>
  <si>
    <t>GLS De Wegwijzer</t>
  </si>
  <si>
    <t>VBS Klein Seminarie</t>
  </si>
  <si>
    <t>VBS Scharrel</t>
  </si>
  <si>
    <t>VLS Heilig Graf</t>
  </si>
  <si>
    <t>VBS Delta</t>
  </si>
  <si>
    <t>GBS De Kleine Wereld</t>
  </si>
  <si>
    <t>GBS MOZAwIEK</t>
  </si>
  <si>
    <t>VBS De Toren</t>
  </si>
  <si>
    <t>GBS Alles Kids Mol-Gompel</t>
  </si>
  <si>
    <t>GBS Het Trapleerke</t>
  </si>
  <si>
    <t>VBS De Wingerd</t>
  </si>
  <si>
    <t>Ring 67</t>
  </si>
  <si>
    <t>VBS De Wegwijzer</t>
  </si>
  <si>
    <t>GBS De Kleine Wijzer</t>
  </si>
  <si>
    <t>GBS De Kriebel</t>
  </si>
  <si>
    <t>VBS De Regenboog</t>
  </si>
  <si>
    <t>SBS De Burgstraat</t>
  </si>
  <si>
    <t>SBS Geel-Zuid</t>
  </si>
  <si>
    <t>SBS Winkelomheide</t>
  </si>
  <si>
    <t>GBS De Vlieger</t>
  </si>
  <si>
    <t>VKS Hoeven</t>
  </si>
  <si>
    <t>014-74.42.80</t>
  </si>
  <si>
    <t>014-74.42.50</t>
  </si>
  <si>
    <t>VBS Balen Centrum</t>
  </si>
  <si>
    <t>VBS Sint-Ursula-Lisp</t>
  </si>
  <si>
    <t>VBS Pullaar</t>
  </si>
  <si>
    <t>VBS Kinderpad</t>
  </si>
  <si>
    <t>GBS Andreas Vesalius</t>
  </si>
  <si>
    <t>GBS Albrecht Rodenbach</t>
  </si>
  <si>
    <t>VBS Sleutelhof</t>
  </si>
  <si>
    <t>GBS Ter Doelhagen</t>
  </si>
  <si>
    <t>GO! BS De Zonnebergen</t>
  </si>
  <si>
    <t>VBS De Basis</t>
  </si>
  <si>
    <t>GBS G.L.O.C.</t>
  </si>
  <si>
    <t>GBS Dijkstein</t>
  </si>
  <si>
    <t>VLS O.L.Vrouw Pulhof</t>
  </si>
  <si>
    <t>VBS De Schatkist</t>
  </si>
  <si>
    <t>VBS Neerland</t>
  </si>
  <si>
    <t>03-432.30.10</t>
  </si>
  <si>
    <t>VBS Johannes</t>
  </si>
  <si>
    <t>GBS Het Klaverbos</t>
  </si>
  <si>
    <t>GBS Eikenlaar</t>
  </si>
  <si>
    <t>VBS Sint-Henricus</t>
  </si>
  <si>
    <t>VBS De Reuzenboom</t>
  </si>
  <si>
    <t>GO! BS 't Venneke</t>
  </si>
  <si>
    <t>GO! BS 't Pleintje</t>
  </si>
  <si>
    <t>VBS Huveneersschool</t>
  </si>
  <si>
    <t>VBS Liezele</t>
  </si>
  <si>
    <t>VLS H. Familie</t>
  </si>
  <si>
    <t>VBS St Carolus</t>
  </si>
  <si>
    <t>VBS Berkenboom</t>
  </si>
  <si>
    <t>VBS Don Bosco A</t>
  </si>
  <si>
    <t>03-291.13.70</t>
  </si>
  <si>
    <t>VLS Sint-Agnes</t>
  </si>
  <si>
    <t>VBS De Puzzel</t>
  </si>
  <si>
    <t>VLS De Krinkel 2</t>
  </si>
  <si>
    <t>Vrije kleuterschool</t>
  </si>
  <si>
    <t>VKS OLV van Gaverland</t>
  </si>
  <si>
    <t>VBS Sint-Lodewijk</t>
  </si>
  <si>
    <t>VBS Wegwijzer</t>
  </si>
  <si>
    <t>VBSSancta Maria</t>
  </si>
  <si>
    <t>VKS Pieternel</t>
  </si>
  <si>
    <t>VBS De Klimop</t>
  </si>
  <si>
    <t>VBS Eeckberger</t>
  </si>
  <si>
    <t>GBS Reynaerdijn</t>
  </si>
  <si>
    <t>VBS De Zonnepit</t>
  </si>
  <si>
    <t>GBS De droomwolk</t>
  </si>
  <si>
    <t>VBS Sint-Jozef Coloma</t>
  </si>
  <si>
    <t>VBS Ursulinen</t>
  </si>
  <si>
    <t>GO! BS Maurits Sabbe</t>
  </si>
  <si>
    <t>GO! BS Victor Van De Walle</t>
  </si>
  <si>
    <t>GO! BS De Puzzel</t>
  </si>
  <si>
    <t>GO! BS De Spreeuwen</t>
  </si>
  <si>
    <t>VBS De Knipoog</t>
  </si>
  <si>
    <t>VBS Don Bosco De Puzzel</t>
  </si>
  <si>
    <t>VBS Sint-Michiel</t>
  </si>
  <si>
    <t>VBS Wavo</t>
  </si>
  <si>
    <t>GBS Centrumschool</t>
  </si>
  <si>
    <t>VBS Virgo De Heide</t>
  </si>
  <si>
    <t>VLS Virgo Sapiens</t>
  </si>
  <si>
    <t>VBS De Pepel</t>
  </si>
  <si>
    <t>GO! BS De Spiegel</t>
  </si>
  <si>
    <t>GBS De Pimpernel</t>
  </si>
  <si>
    <t>VBS Tuimeling</t>
  </si>
  <si>
    <t>VBS Kringeling</t>
  </si>
  <si>
    <t>VKS Pit</t>
  </si>
  <si>
    <t>VBS Haacht Station De Wieltjes</t>
  </si>
  <si>
    <t>VBS Lambertzhoeve</t>
  </si>
  <si>
    <t>VBS Paridaens</t>
  </si>
  <si>
    <t>GBS Toverveld</t>
  </si>
  <si>
    <t>VBS Bleydenberg</t>
  </si>
  <si>
    <t>VLS De Ark</t>
  </si>
  <si>
    <t>VBS Don Bosco Sint-Lambertus</t>
  </si>
  <si>
    <t>VBS De Kinderberg</t>
  </si>
  <si>
    <t>GBS De Lijsterboom</t>
  </si>
  <si>
    <t>GBS De Letterboom</t>
  </si>
  <si>
    <t>GBS Den Elzas</t>
  </si>
  <si>
    <t>GBS 't Zonneveld</t>
  </si>
  <si>
    <t>VBS De Waaier</t>
  </si>
  <si>
    <t>GBS De Klimop</t>
  </si>
  <si>
    <t>GBS De Negensprong</t>
  </si>
  <si>
    <t>GBS De Boemerang</t>
  </si>
  <si>
    <t>GBS Piramide &amp; Tilia</t>
  </si>
  <si>
    <t>VKS 't Okkerzeeltje</t>
  </si>
  <si>
    <t>015-22.10.10</t>
  </si>
  <si>
    <t>GBS De Straal</t>
  </si>
  <si>
    <t>VKS De Rank</t>
  </si>
  <si>
    <t>VBS Sint-Annaschool</t>
  </si>
  <si>
    <t>VBS Houtvenne</t>
  </si>
  <si>
    <t>GBS De Hei</t>
  </si>
  <si>
    <t>Mgr. Raeymaekersstraat 15</t>
  </si>
  <si>
    <t>VBS De Graankorrel</t>
  </si>
  <si>
    <t>VBS 't Grafiekje</t>
  </si>
  <si>
    <t>GBS De Klimboom Heultje</t>
  </si>
  <si>
    <t>VBS Vlierbeek</t>
  </si>
  <si>
    <t>VBS Boven-Lo</t>
  </si>
  <si>
    <t>VBS De Plein</t>
  </si>
  <si>
    <t>VBS Sint-Jozefscollege</t>
  </si>
  <si>
    <t>VBS De Vlindertuin</t>
  </si>
  <si>
    <t>VKS De Notelaar</t>
  </si>
  <si>
    <t>GO! BS De Uilenboom Tienen</t>
  </si>
  <si>
    <t>VBS De Duizendpoot</t>
  </si>
  <si>
    <t>VBS Stap Voor Stap</t>
  </si>
  <si>
    <t>VBS Mariadal</t>
  </si>
  <si>
    <t>GBS De Zandloper</t>
  </si>
  <si>
    <t>GBS De Springplank</t>
  </si>
  <si>
    <t>VBS Het Toverpotlood</t>
  </si>
  <si>
    <t>VBS 't Scholeke</t>
  </si>
  <si>
    <t>VKS De Wegwijzer</t>
  </si>
  <si>
    <t>VBS De Hazelaar</t>
  </si>
  <si>
    <t>VBS De Boomgaard</t>
  </si>
  <si>
    <t>VBS De Kievit</t>
  </si>
  <si>
    <t>VBS De Tuimelaar</t>
  </si>
  <si>
    <t>Vrije Jenaplanschool De Krullevaar</t>
  </si>
  <si>
    <t>VBS Tuinwijk</t>
  </si>
  <si>
    <t>VBS De Horizon</t>
  </si>
  <si>
    <t>VBS De Startbaan</t>
  </si>
  <si>
    <t>VBS De Schakel</t>
  </si>
  <si>
    <t>GBS 't Centrum</t>
  </si>
  <si>
    <t>GLS De Griffel</t>
  </si>
  <si>
    <t>GKS De Kleine Kunstenaar</t>
  </si>
  <si>
    <t>GLS De Lakerberg</t>
  </si>
  <si>
    <t>VKS De Kleine Reus</t>
  </si>
  <si>
    <t>VBS Lillo's Klavertje</t>
  </si>
  <si>
    <t>VBS 't Molenholleke</t>
  </si>
  <si>
    <t>VBS Bolderberg</t>
  </si>
  <si>
    <t>VBS Viversel Sint-Jan Berchmans</t>
  </si>
  <si>
    <t>VBS Boekt</t>
  </si>
  <si>
    <t>VKS De Toverfluit</t>
  </si>
  <si>
    <t>VKS Pagadder</t>
  </si>
  <si>
    <t>VBS 't Klavertje</t>
  </si>
  <si>
    <t>VLS De Zandkorrel</t>
  </si>
  <si>
    <t>VKS De Zandkorrel</t>
  </si>
  <si>
    <t>VBS De Dommelbrug</t>
  </si>
  <si>
    <t>VBS Pieter Brueghel</t>
  </si>
  <si>
    <t>VBS Ticheleer</t>
  </si>
  <si>
    <t>VBS Wonderwijs</t>
  </si>
  <si>
    <t>VLS Klim-Op</t>
  </si>
  <si>
    <t>VBS Klim-Op</t>
  </si>
  <si>
    <t>VBS Boseind</t>
  </si>
  <si>
    <t>VBS Corneliusschool</t>
  </si>
  <si>
    <t>VLS De Linde</t>
  </si>
  <si>
    <t>VKS De Linde</t>
  </si>
  <si>
    <t>VBS Viejool</t>
  </si>
  <si>
    <t>VBS De Boomhut</t>
  </si>
  <si>
    <t>VKS 't Vliegerke</t>
  </si>
  <si>
    <t>VBS Mickey Mouse- De Sleutel</t>
  </si>
  <si>
    <t>VBS Sterrenrijk</t>
  </si>
  <si>
    <t>VBS Oud-Waterschei 't Schoolke</t>
  </si>
  <si>
    <t>VBS St.-Michiel</t>
  </si>
  <si>
    <t>VBS De Stapsteen</t>
  </si>
  <si>
    <t>VLS De Parel</t>
  </si>
  <si>
    <t>VBS De Wilg</t>
  </si>
  <si>
    <t>VBS Talentenhuis</t>
  </si>
  <si>
    <t>VBS De Zonnewijzer</t>
  </si>
  <si>
    <t>VBS Sint-Willibrordus</t>
  </si>
  <si>
    <t>VBS Driestap</t>
  </si>
  <si>
    <t>SBS De Horizon</t>
  </si>
  <si>
    <t>VBS De Startbaan Lanklaar</t>
  </si>
  <si>
    <t>VBS De Twinkelaar Elen</t>
  </si>
  <si>
    <t>VBS Uiterwaard Stokkem</t>
  </si>
  <si>
    <t>VBS De Zonnebloem</t>
  </si>
  <si>
    <t>VBS Floor en Tijn</t>
  </si>
  <si>
    <t>VLS Sint-Lambertus</t>
  </si>
  <si>
    <t>GBS As</t>
  </si>
  <si>
    <t>VBS De Wissel</t>
  </si>
  <si>
    <t>VBS Oogappel</t>
  </si>
  <si>
    <t>VBS Kornuit</t>
  </si>
  <si>
    <t>VBS Hink Stap Sprong</t>
  </si>
  <si>
    <t>VKS De Beverburcht</t>
  </si>
  <si>
    <t>GBS De Maaskei</t>
  </si>
  <si>
    <t>VBS De Wieken</t>
  </si>
  <si>
    <t>VBS De Bommesaar</t>
  </si>
  <si>
    <t>VBS De Kei</t>
  </si>
  <si>
    <t>VBS Kadee Tongerlo</t>
  </si>
  <si>
    <t>VBS Royke</t>
  </si>
  <si>
    <t>VBS Spelenderwijs</t>
  </si>
  <si>
    <t>VKS 't Reepje</t>
  </si>
  <si>
    <t>VBS Sint-Lutgart</t>
  </si>
  <si>
    <t>VKS Campus "Sint-Jan"</t>
  </si>
  <si>
    <t>VKS De Puzzel</t>
  </si>
  <si>
    <t>VKS Evermaruske</t>
  </si>
  <si>
    <t>Brandstraat 3_A</t>
  </si>
  <si>
    <t>GBS Alt Hoeselt</t>
  </si>
  <si>
    <t>VBS Sint-Mauritius</t>
  </si>
  <si>
    <t>VBS H. Graf</t>
  </si>
  <si>
    <t>VBS De Breg</t>
  </si>
  <si>
    <t>SBS Munsterbilzen-Hoelbeek-Martenslinde</t>
  </si>
  <si>
    <t>GBS De Klinker</t>
  </si>
  <si>
    <t>012-26.88.32</t>
  </si>
  <si>
    <t>VBS Aan De Basis</t>
  </si>
  <si>
    <t>VBS De Bolster</t>
  </si>
  <si>
    <t>VBS 't Bieske</t>
  </si>
  <si>
    <t>VKS 't Regenboogje</t>
  </si>
  <si>
    <t>VBS Het Wezeltje</t>
  </si>
  <si>
    <t>GBS De Driesprong</t>
  </si>
  <si>
    <t>012-26.88.10</t>
  </si>
  <si>
    <t>VBS Sint-Jozef De Plank</t>
  </si>
  <si>
    <t>VBS 't Zonnetje</t>
  </si>
  <si>
    <t>GKS Goudhaantje</t>
  </si>
  <si>
    <t>VBS Het Blavierke</t>
  </si>
  <si>
    <t>VBS 't Nieverke</t>
  </si>
  <si>
    <t>VBS 't Laantje</t>
  </si>
  <si>
    <t>VBS De Kleine Reus</t>
  </si>
  <si>
    <t>VBS De Kameleon</t>
  </si>
  <si>
    <t>VBS Nieuwland</t>
  </si>
  <si>
    <t>VBS De Letterboom</t>
  </si>
  <si>
    <t>VBS Centrale Vrije School</t>
  </si>
  <si>
    <t>GO! BS De Groeiboog</t>
  </si>
  <si>
    <t>VBS BaLu</t>
  </si>
  <si>
    <t>VBS Boudewijnschool</t>
  </si>
  <si>
    <t>VLS De Speling</t>
  </si>
  <si>
    <t>VBS Sint-Jan</t>
  </si>
  <si>
    <t>VBS Lommel-West</t>
  </si>
  <si>
    <t>VBS De Klimtoren</t>
  </si>
  <si>
    <t>VKS De Speling</t>
  </si>
  <si>
    <t>VBS 't Leer-rijk</t>
  </si>
  <si>
    <t>VBS De Zeppelin</t>
  </si>
  <si>
    <t>VBS Stevoort</t>
  </si>
  <si>
    <t>GLS De Zonnebloem</t>
  </si>
  <si>
    <t>VBS Domino Genenbos</t>
  </si>
  <si>
    <t>VBS 't Klinkertje</t>
  </si>
  <si>
    <t>VLS De Buiteling</t>
  </si>
  <si>
    <t>VKS Hand in Hand</t>
  </si>
  <si>
    <t>VBS Westakker</t>
  </si>
  <si>
    <t>GBS De Hoeksteen</t>
  </si>
  <si>
    <t>VBS De Heppening</t>
  </si>
  <si>
    <t>VBS De Lettertrein</t>
  </si>
  <si>
    <t>VBS Wereldwijzer</t>
  </si>
  <si>
    <t>VKS Wiebelwoud</t>
  </si>
  <si>
    <t>GBS De Schans</t>
  </si>
  <si>
    <t>GBS De Duizendpoot</t>
  </si>
  <si>
    <t>VBS Christus-Koning Sint-Lodewijscollege</t>
  </si>
  <si>
    <t>VBS SLHD De Lenaard</t>
  </si>
  <si>
    <t>VBS SLHD De Komme</t>
  </si>
  <si>
    <t>Sint-Jansstraat 16</t>
  </si>
  <si>
    <t>050-33.15.43</t>
  </si>
  <si>
    <t>VBS Het Kleurenpalet</t>
  </si>
  <si>
    <t>VBS Sint-Andreas - Brugge</t>
  </si>
  <si>
    <t>VBS De Vaart</t>
  </si>
  <si>
    <t>VBS Sint-Maartensschool Loppem</t>
  </si>
  <si>
    <t>GBS De Notelaar</t>
  </si>
  <si>
    <t>VBS Baliebrugge</t>
  </si>
  <si>
    <t>VBS De Kiem</t>
  </si>
  <si>
    <t>VBS De Sprong</t>
  </si>
  <si>
    <t>VBS Wildenburg</t>
  </si>
  <si>
    <t>VLS De Regenboog</t>
  </si>
  <si>
    <t>VBS De Vlieger &amp; De Horizon</t>
  </si>
  <si>
    <t>GBS Het Beverbos</t>
  </si>
  <si>
    <t>VBS 'tVlot</t>
  </si>
  <si>
    <t>VBS De Revinze</t>
  </si>
  <si>
    <t>VBS Wijnendale</t>
  </si>
  <si>
    <t>VBS Oefenschool Torhout</t>
  </si>
  <si>
    <t>VBS De Tweesprong</t>
  </si>
  <si>
    <t>GBS De Kreke</t>
  </si>
  <si>
    <t>VBS Schooltrio</t>
  </si>
  <si>
    <t>VBS Kouterkind Merkem</t>
  </si>
  <si>
    <t>GBS Klavertje Vier</t>
  </si>
  <si>
    <t>GBS Spelenderwijs</t>
  </si>
  <si>
    <t>VBS Sint-Lodewijkscollege</t>
  </si>
  <si>
    <t>VBS Sint-Lodewijkscollege-afd.Zandstraat</t>
  </si>
  <si>
    <t>VBS Sint-Lodewijkscollege-afd.Immaculata</t>
  </si>
  <si>
    <t>VBS De Wassenaard</t>
  </si>
  <si>
    <t>VBS De Leeuw</t>
  </si>
  <si>
    <t>VBS 't Boompje</t>
  </si>
  <si>
    <t>VBS H.Familie</t>
  </si>
  <si>
    <t>VBS Driespan</t>
  </si>
  <si>
    <t>VBS de Fonkel</t>
  </si>
  <si>
    <t>VBS Sint-Margaretaschool</t>
  </si>
  <si>
    <t>VBS H-Hart</t>
  </si>
  <si>
    <t>VBS OLVA De Meersen</t>
  </si>
  <si>
    <t>VBS OLVA Katrientje</t>
  </si>
  <si>
    <t>VBS OLVA Steenbrugge</t>
  </si>
  <si>
    <t>VBS Ter Bunen</t>
  </si>
  <si>
    <t>050-50.10.41</t>
  </si>
  <si>
    <t>VBS Sint-Jozef Sint-Pieter Campus Westst</t>
  </si>
  <si>
    <t>VBS Sint-Jozef Sint-Pieter Campus Schaap</t>
  </si>
  <si>
    <t>GBS Brugge-Noord</t>
  </si>
  <si>
    <t>VBS De Lisblomme</t>
  </si>
  <si>
    <t>VBS Roezemoes</t>
  </si>
  <si>
    <t>GBS Het Anker</t>
  </si>
  <si>
    <t>VBS OLVO</t>
  </si>
  <si>
    <t>GO! BS Freinet De Zonnebloem</t>
  </si>
  <si>
    <t>Ieperstraat 5</t>
  </si>
  <si>
    <t>GO! BS de morootjes</t>
  </si>
  <si>
    <t>VBS Sint-Andreas</t>
  </si>
  <si>
    <t>VBS Onze-Lieve-Vrouwecollege</t>
  </si>
  <si>
    <t>VLS (CKG)</t>
  </si>
  <si>
    <t>VBS H.Hart</t>
  </si>
  <si>
    <t>GBS Middelkerke 1</t>
  </si>
  <si>
    <t>GBS Middelkerke 2</t>
  </si>
  <si>
    <t>VBS St-Lutgardis</t>
  </si>
  <si>
    <t>GBS De Pagaaier</t>
  </si>
  <si>
    <t>VBS Immaculata</t>
  </si>
  <si>
    <t>GBS De Leerplaneet</t>
  </si>
  <si>
    <t>VBS Houtmarkt 64</t>
  </si>
  <si>
    <t>VBS Houtmarkt 72</t>
  </si>
  <si>
    <t>VBS Nieuwstad - Bulskamp</t>
  </si>
  <si>
    <t>VBS Het Talent Houtem</t>
  </si>
  <si>
    <t>VBS Sint- Theresia</t>
  </si>
  <si>
    <t>VBS 't Fort</t>
  </si>
  <si>
    <t>VBS O.L.V.Van Vlaanderen</t>
  </si>
  <si>
    <t>VBS Kinderland</t>
  </si>
  <si>
    <t>VBS Sint-Paulus</t>
  </si>
  <si>
    <t>VBS Pius X</t>
  </si>
  <si>
    <t>VBS Rodenburg</t>
  </si>
  <si>
    <t>VBS De Stap</t>
  </si>
  <si>
    <t>GBS Barthel</t>
  </si>
  <si>
    <t>VBS Otegem</t>
  </si>
  <si>
    <t>VBS leefschool Groene Poortje</t>
  </si>
  <si>
    <t>VBS Blijdhove</t>
  </si>
  <si>
    <t>VBS Wijnberg</t>
  </si>
  <si>
    <t>VLS BaMo</t>
  </si>
  <si>
    <t>VBS De Peereboom</t>
  </si>
  <si>
    <t>VBS 't Brugske Dadizele</t>
  </si>
  <si>
    <t>VBS 't Brugske Slypskapelle</t>
  </si>
  <si>
    <t>VBS De Biesweide</t>
  </si>
  <si>
    <t>VBS De Wijzer Zonnebeke</t>
  </si>
  <si>
    <t>VBS De Bunderboog</t>
  </si>
  <si>
    <t>VBS Heilig Hart Izegem</t>
  </si>
  <si>
    <t>VBS Sint-Rafaël</t>
  </si>
  <si>
    <t>VSB Heilige Familie</t>
  </si>
  <si>
    <t>VLS Spes Nostra</t>
  </si>
  <si>
    <t>VKS Spes Nostra</t>
  </si>
  <si>
    <t>GBS Centrumschool Kuurne</t>
  </si>
  <si>
    <t>VBS St- Michiel</t>
  </si>
  <si>
    <t>GBS Noord</t>
  </si>
  <si>
    <t>056-73.34.50</t>
  </si>
  <si>
    <t>SBS Zuid</t>
  </si>
  <si>
    <t>VBS Maria</t>
  </si>
  <si>
    <t>VBS St- Lodewijk</t>
  </si>
  <si>
    <t>VBS Sint-Vincentius</t>
  </si>
  <si>
    <t>GBS De Wingerd</t>
  </si>
  <si>
    <t>Vrije Basisschool Ginsteschool</t>
  </si>
  <si>
    <t>VBS Springeling</t>
  </si>
  <si>
    <t>VBS Keukeldam-Sint-Petrus</t>
  </si>
  <si>
    <t>VBS Duizend+Poot</t>
  </si>
  <si>
    <t>VBS De Vliegeraar</t>
  </si>
  <si>
    <t>VBS Arkorum 11 Vikingschool</t>
  </si>
  <si>
    <t>Groenestraat 267</t>
  </si>
  <si>
    <t>VBS Arkorum 02 Mozaïek</t>
  </si>
  <si>
    <t>VBS Arkorum 03 Lenteland</t>
  </si>
  <si>
    <t>VLS Arkorum 12 De Bever</t>
  </si>
  <si>
    <t>VLS Arkorum 09 Sint-Jozef</t>
  </si>
  <si>
    <t>VBS Arkorum 10 Spanjeschool-De Tassche</t>
  </si>
  <si>
    <t>VBS Arkorum 06 De Bever</t>
  </si>
  <si>
    <t>VBS Arkorum 16 De Verrekijker</t>
  </si>
  <si>
    <t>VBS Arkorum 17 De Zilverberg</t>
  </si>
  <si>
    <t>VBS Arkorum 08 De Ark</t>
  </si>
  <si>
    <t>051-12.30.41</t>
  </si>
  <si>
    <t>VBS De Mozaiek</t>
  </si>
  <si>
    <t>VBS Arkorum 14 De Boomgaard</t>
  </si>
  <si>
    <t>VBS Arkorum 15 De Horizon</t>
  </si>
  <si>
    <t>VBS Marialoopschool</t>
  </si>
  <si>
    <t>VBS De Akker</t>
  </si>
  <si>
    <t>VBS 't Nieuwland</t>
  </si>
  <si>
    <t>VBS De Wijzer</t>
  </si>
  <si>
    <t>VBS Zeppelin</t>
  </si>
  <si>
    <t>VBS Sint-Michiels - Sint-Vincentius</t>
  </si>
  <si>
    <t>VBS Lyceum Heilige Familie</t>
  </si>
  <si>
    <t>VBS Capucienen</t>
  </si>
  <si>
    <t>GBS Bikschooltje</t>
  </si>
  <si>
    <t>VBS Langemark</t>
  </si>
  <si>
    <t>VBS De Ooievaar</t>
  </si>
  <si>
    <t>VBS Boezinge-Zuidschote</t>
  </si>
  <si>
    <t>VBS Loker-De Klijte-Kemmel</t>
  </si>
  <si>
    <t>GBS De Zafant</t>
  </si>
  <si>
    <t>VBS Sint-Benedictus</t>
  </si>
  <si>
    <t>VBS Klavertje 3</t>
  </si>
  <si>
    <t>VBS Onze Ark</t>
  </si>
  <si>
    <t>VBS De Krekel</t>
  </si>
  <si>
    <t>VBS De Libel</t>
  </si>
  <si>
    <t>VBS De Kastanje</t>
  </si>
  <si>
    <t>VBS Crombeen</t>
  </si>
  <si>
    <t>VKS KLIM</t>
  </si>
  <si>
    <t>VBS VLOM</t>
  </si>
  <si>
    <t>VBS Sint-Bavo</t>
  </si>
  <si>
    <t>VBS De Mozaïek</t>
  </si>
  <si>
    <t>VBS St Paulus</t>
  </si>
  <si>
    <t>VBS Sint-Barbaracollege</t>
  </si>
  <si>
    <t>VBS Nieuwen Bosch</t>
  </si>
  <si>
    <t>VBS Mariavreugde</t>
  </si>
  <si>
    <t>VLS Slotendries</t>
  </si>
  <si>
    <t>VKS Edugo Lourdes - Meerhout</t>
  </si>
  <si>
    <t>VBS St.-Franciscus</t>
  </si>
  <si>
    <t>VBS de Cocon</t>
  </si>
  <si>
    <t>VKS Sint-Laurens</t>
  </si>
  <si>
    <t>VBS De Sprankel</t>
  </si>
  <si>
    <t>VBS De Weg-Wijzer</t>
  </si>
  <si>
    <t>09-346.69.12</t>
  </si>
  <si>
    <t>GBS De Vlinderdreef</t>
  </si>
  <si>
    <t>VBS Toermalijn Groen</t>
  </si>
  <si>
    <t>VBS Toermalijn Geel</t>
  </si>
  <si>
    <t>VBS 3 Beuken</t>
  </si>
  <si>
    <t>VBS 7-sprong</t>
  </si>
  <si>
    <t>VBS Tuimelaar</t>
  </si>
  <si>
    <t>VKS Duizendvoet</t>
  </si>
  <si>
    <t>VBS Veertjesplein</t>
  </si>
  <si>
    <t>VBS Sint-Janscollege Visitatie</t>
  </si>
  <si>
    <t>VBS Sint-Janscollege Heiveld</t>
  </si>
  <si>
    <t>VBS Sint-Janscollege - Oude Bareel</t>
  </si>
  <si>
    <t>09-331.53.63</t>
  </si>
  <si>
    <t>VBS St.Jozef</t>
  </si>
  <si>
    <t>VBS Sint-Elooischool</t>
  </si>
  <si>
    <t>VBS KOHa Heilige Familie</t>
  </si>
  <si>
    <t>VBS KOHa Sint-Anna</t>
  </si>
  <si>
    <t>VBS KOHa Sint-Pieter</t>
  </si>
  <si>
    <t>VBS KOHa Zogge</t>
  </si>
  <si>
    <t>VBS KOHa De 5-Sprong</t>
  </si>
  <si>
    <t>VBS Sint-Franciscus</t>
  </si>
  <si>
    <t>VBS De Ritsheuvel Berkenboom</t>
  </si>
  <si>
    <t>VKS De Spelewei</t>
  </si>
  <si>
    <t>0470-97.97.08</t>
  </si>
  <si>
    <t>VBS Paus Johannescollege</t>
  </si>
  <si>
    <t>VBS Sint Michielsschool</t>
  </si>
  <si>
    <t>GBS Gilko Merelbeke</t>
  </si>
  <si>
    <t>VBS Sint-Vincentiusschool</t>
  </si>
  <si>
    <t>VBS O.-L.-V.- Visitatie</t>
  </si>
  <si>
    <t>GBS De Windwijzer</t>
  </si>
  <si>
    <t>VBS Sint-Denijs</t>
  </si>
  <si>
    <t>VBS Sint-Jozefscollege campus Eikstraat</t>
  </si>
  <si>
    <t>VBS Óscar Romerocollege</t>
  </si>
  <si>
    <t>VLS Óscar Romerocollege</t>
  </si>
  <si>
    <t>VBS Visitatie</t>
  </si>
  <si>
    <t>VBS OPSTAL</t>
  </si>
  <si>
    <t>GLS - De Pupil</t>
  </si>
  <si>
    <t>052-33.95.58</t>
  </si>
  <si>
    <t>053-72.34.71</t>
  </si>
  <si>
    <t>VBS Welle</t>
  </si>
  <si>
    <t>VBS Sint-Katrien</t>
  </si>
  <si>
    <t>GKS 't Kapoentje</t>
  </si>
  <si>
    <t>VBS Sint Lutgardis</t>
  </si>
  <si>
    <t>VBS Hundelgem</t>
  </si>
  <si>
    <t>VBS De Groene Heuvel</t>
  </si>
  <si>
    <t>VBS De Groene Poort</t>
  </si>
  <si>
    <t>GBS De Kleine Reus</t>
  </si>
  <si>
    <t>GBS De Start</t>
  </si>
  <si>
    <t>VBS KBO Sint-Walburga</t>
  </si>
  <si>
    <t>VBS KBO-Sint-Jozef 1</t>
  </si>
  <si>
    <t>VBS KBO Leupegem-Melden</t>
  </si>
  <si>
    <t>VBS KBO-Ename</t>
  </si>
  <si>
    <t>VBS - Bevere 1</t>
  </si>
  <si>
    <t>VBS Zevergem</t>
  </si>
  <si>
    <t>VBS Nazareth</t>
  </si>
  <si>
    <t>VBS De Vliegenier</t>
  </si>
  <si>
    <t>GBS De Vierklaver A</t>
  </si>
  <si>
    <t>VKS Het Hukkelpad</t>
  </si>
  <si>
    <t>GBS De Kouter</t>
  </si>
  <si>
    <t>VBS - Sint-Jozef</t>
  </si>
  <si>
    <t>VBS Simonnet</t>
  </si>
  <si>
    <t>VBS Sint-Gerolfsschool</t>
  </si>
  <si>
    <t>VBS Sint-Medardus</t>
  </si>
  <si>
    <t>VLS Sint-Lieven Kolegem</t>
  </si>
  <si>
    <t>VKS Sint Lieven Kolegem</t>
  </si>
  <si>
    <t>VKS De Speelfontein</t>
  </si>
  <si>
    <t>VBS Twinkel</t>
  </si>
  <si>
    <t>09-210.31.20</t>
  </si>
  <si>
    <t>VLS De Lieve</t>
  </si>
  <si>
    <t>VKS 't Kersenpitje</t>
  </si>
  <si>
    <t>VBS 't Brugje</t>
  </si>
  <si>
    <t>VKS De Kleuterark</t>
  </si>
  <si>
    <t>VBS De Ark II</t>
  </si>
  <si>
    <t>VBS De Parel</t>
  </si>
  <si>
    <t>VBS De Ark I</t>
  </si>
  <si>
    <t>VBS De Papaver</t>
  </si>
  <si>
    <t>VBS Het Spoor</t>
  </si>
  <si>
    <t>VBS De Klinker</t>
  </si>
  <si>
    <t>VLS De Kraal</t>
  </si>
  <si>
    <t>SBS Larum</t>
  </si>
  <si>
    <t>VBS De Toverboom</t>
  </si>
  <si>
    <t>SBS De Katersberg</t>
  </si>
  <si>
    <t>VBS De Klimming</t>
  </si>
  <si>
    <t>VBS De Twijg</t>
  </si>
  <si>
    <t>VBS De Zonnetuin</t>
  </si>
  <si>
    <t>GBS Schransdries</t>
  </si>
  <si>
    <t>GBS Eksaarde</t>
  </si>
  <si>
    <t>GBS school 3212</t>
  </si>
  <si>
    <t>VBS De Toverbol</t>
  </si>
  <si>
    <t>VBS 't Schooltje van Oppem</t>
  </si>
  <si>
    <t>VKS De Ark</t>
  </si>
  <si>
    <t>GBS De Wijsneus</t>
  </si>
  <si>
    <t>VBS De Zevensprong</t>
  </si>
  <si>
    <t>VBS Rinkeling</t>
  </si>
  <si>
    <t>VBS Jesode Hatora-Beth Jacob</t>
  </si>
  <si>
    <t>VBS De Kleiheuvel</t>
  </si>
  <si>
    <t>VBS KOHa Zouaaf</t>
  </si>
  <si>
    <t>GBS Heieinde</t>
  </si>
  <si>
    <t>VKS De Duizendpoot</t>
  </si>
  <si>
    <t>VBS De Driehoek</t>
  </si>
  <si>
    <t>Matthijsplein 2</t>
  </si>
  <si>
    <t>VBS Kindercampus Godsheide</t>
  </si>
  <si>
    <t>VBS Scheutplaneet</t>
  </si>
  <si>
    <t>Vrije Basisschool Sint-Victor Dworp</t>
  </si>
  <si>
    <t>GBS Scheut</t>
  </si>
  <si>
    <t>VBS Lutselus</t>
  </si>
  <si>
    <t>GKS Kaart 't Veldhoppertje</t>
  </si>
  <si>
    <t>GBS De Wonderboom</t>
  </si>
  <si>
    <t>VBS Met De Bijbel Den Akker</t>
  </si>
  <si>
    <t>VKS O.L.V. van Lourdesinstituut</t>
  </si>
  <si>
    <t>GBS De Springveer</t>
  </si>
  <si>
    <t>VLS De Rank</t>
  </si>
  <si>
    <t>VBS O.-L.-V. - Visitatie Klimop</t>
  </si>
  <si>
    <t>VBS Sint- Jan Berchmans Outrijve</t>
  </si>
  <si>
    <t>VBS Proosterbos</t>
  </si>
  <si>
    <t>VLS De Wegwijzer</t>
  </si>
  <si>
    <t>VBS Freinetschool De Torteltuin</t>
  </si>
  <si>
    <t>GO! Freinetschool Triangel</t>
  </si>
  <si>
    <t>VBS De Griffel</t>
  </si>
  <si>
    <t>VBS DvM</t>
  </si>
  <si>
    <t>VBS Oeterveld</t>
  </si>
  <si>
    <t>VBS Sint-Jozef Sint-Pieter Campus Zuidla</t>
  </si>
  <si>
    <t>VBS Jan Rosier</t>
  </si>
  <si>
    <t>VBS De mAgneet</t>
  </si>
  <si>
    <t>VBS De Kap(r)oenen</t>
  </si>
  <si>
    <t>GO! BS Veltwijck</t>
  </si>
  <si>
    <t>VLS Sint-Jan Berchmanscollege</t>
  </si>
  <si>
    <t>VBS School met de Bijbel De Ark</t>
  </si>
  <si>
    <t>GBS De Toverboon</t>
  </si>
  <si>
    <t>VBS St- Theresia</t>
  </si>
  <si>
    <t>VBS Prinses Juliana</t>
  </si>
  <si>
    <t>VBS Burgemeester Marnix</t>
  </si>
  <si>
    <t>GBS Rode</t>
  </si>
  <si>
    <t>VBS Mozaiek</t>
  </si>
  <si>
    <t>VBS Sint-Janscollege De Krekel</t>
  </si>
  <si>
    <t>GO! Next FS de Toverfluit</t>
  </si>
  <si>
    <t>VLS KLIM</t>
  </si>
  <si>
    <t>0477-04.61.01</t>
  </si>
  <si>
    <t>VBS Onze Lieve Vrouw Presentatie</t>
  </si>
  <si>
    <t>VBS De Kouter-basis Zele</t>
  </si>
  <si>
    <t>GO! KS Toverfluit</t>
  </si>
  <si>
    <t>VBS Rinkrank</t>
  </si>
  <si>
    <t>GO! freinetschool De Tandem</t>
  </si>
  <si>
    <t>VBS 't Karmelieten</t>
  </si>
  <si>
    <t>053-62.43.77</t>
  </si>
  <si>
    <t>VLS De Boomgaard</t>
  </si>
  <si>
    <t>VBS De Bladwijzer</t>
  </si>
  <si>
    <t>VKS De Kraal</t>
  </si>
  <si>
    <t>VBS SLHD De Smalle</t>
  </si>
  <si>
    <t>VBS De Fontein</t>
  </si>
  <si>
    <t>VBS De Brug</t>
  </si>
  <si>
    <t>VLS Sint-Amandus</t>
  </si>
  <si>
    <t>VBS Bais Chinuch</t>
  </si>
  <si>
    <t>GO! leefschool Pluishoek</t>
  </si>
  <si>
    <t>VBS Het Hinkelpad</t>
  </si>
  <si>
    <t>VLS OLVP Bornem</t>
  </si>
  <si>
    <t>GO! Freinetschool Villa Zonnebloem</t>
  </si>
  <si>
    <t>GBS Mooi-Bos</t>
  </si>
  <si>
    <t>VBS De Triangel</t>
  </si>
  <si>
    <t>VBS Wegwijs</t>
  </si>
  <si>
    <t>VBS 2 Bloemendaal</t>
  </si>
  <si>
    <t>GBS Cade</t>
  </si>
  <si>
    <t>VBS Axijoma</t>
  </si>
  <si>
    <t>VBS 2 Sint-Cordula</t>
  </si>
  <si>
    <t>VKS Sint- Clemensschool</t>
  </si>
  <si>
    <t>VBS De Levensboom</t>
  </si>
  <si>
    <t>VBS St.-Augustinus</t>
  </si>
  <si>
    <t>03-432.92.50</t>
  </si>
  <si>
    <t>GO! freinetschool De Speelplaneet</t>
  </si>
  <si>
    <t>GO! freinetschool De Boomhut</t>
  </si>
  <si>
    <t>VBS Wiznitz</t>
  </si>
  <si>
    <t>VBS 't piepelke</t>
  </si>
  <si>
    <t>VLS Campus "Sint-Jan"</t>
  </si>
  <si>
    <t>VBS V.Z.W Hollebeke Voormezele</t>
  </si>
  <si>
    <t>VBS Sint-Niklaas</t>
  </si>
  <si>
    <t>Sint-Jacobsplein 15</t>
  </si>
  <si>
    <t>VLS Sint-Niklaasinstituut</t>
  </si>
  <si>
    <t>VBS Maria-Assumpta</t>
  </si>
  <si>
    <t>Paul Jansonstraat 51</t>
  </si>
  <si>
    <t>Mudakkers 25</t>
  </si>
  <si>
    <t>VLS Westdiep</t>
  </si>
  <si>
    <t>VBS Driekoningen</t>
  </si>
  <si>
    <t>VBS Don Bosco B</t>
  </si>
  <si>
    <t>VKS Heilige Familie</t>
  </si>
  <si>
    <t>GBS De Droomballon</t>
  </si>
  <si>
    <t>GBS Centrum</t>
  </si>
  <si>
    <t>VBS Montessorischool De Sterrenkijker</t>
  </si>
  <si>
    <t>VBS Bevere 2</t>
  </si>
  <si>
    <t>VBS KBO-Sint-Jozef 2</t>
  </si>
  <si>
    <t>VBS De Dobbelsteen</t>
  </si>
  <si>
    <t>VLS De Zonnewijzer</t>
  </si>
  <si>
    <t>VLS De Robbert</t>
  </si>
  <si>
    <t>VBS Wonderwijzer</t>
  </si>
  <si>
    <t>VBS Jeugdland</t>
  </si>
  <si>
    <t>VBS De Graankorrel Geluwe</t>
  </si>
  <si>
    <t>GBS het kompas</t>
  </si>
  <si>
    <t>VBS Het Ooievaarsnest</t>
  </si>
  <si>
    <t>VBS De Dorpslinde</t>
  </si>
  <si>
    <t>GO! BS De Wilg</t>
  </si>
  <si>
    <t>VBS De Bosbes</t>
  </si>
  <si>
    <t>GO! freinetschool Klim-op</t>
  </si>
  <si>
    <t>VBS Kozen-Wijer</t>
  </si>
  <si>
    <t>GBS De Twinkeling</t>
  </si>
  <si>
    <t>014-74.42.90</t>
  </si>
  <si>
    <t>GBS De Oogappel</t>
  </si>
  <si>
    <t>GBS De Waterleest</t>
  </si>
  <si>
    <t>VBS Andromeda</t>
  </si>
  <si>
    <t>VBS Lucernacollege Brussel</t>
  </si>
  <si>
    <t>Poxcatstraat 6</t>
  </si>
  <si>
    <t>VBS Parkschool</t>
  </si>
  <si>
    <t>GBS 't Populiertje</t>
  </si>
  <si>
    <t>VBS De Lampion</t>
  </si>
  <si>
    <t>VBS Sint- Rita</t>
  </si>
  <si>
    <t>GBS Gibo Driehoek</t>
  </si>
  <si>
    <t>GBS De Linde</t>
  </si>
  <si>
    <t>VLS Arkorum 04 College Grauwzusters</t>
  </si>
  <si>
    <t>VBS Domino Meldert</t>
  </si>
  <si>
    <t>GBS Moorsel- De Fonkel</t>
  </si>
  <si>
    <t>GBS De Oester</t>
  </si>
  <si>
    <t>VBS Campus Kajee</t>
  </si>
  <si>
    <t>VBS Lo-Pollinkhove</t>
  </si>
  <si>
    <t>058-28.99.31</t>
  </si>
  <si>
    <t>GBS Spoele</t>
  </si>
  <si>
    <t>GBS Staakte</t>
  </si>
  <si>
    <t>VBS Landelijke Steinerschool Munte</t>
  </si>
  <si>
    <t>09-330.62.96</t>
  </si>
  <si>
    <t>GO! freinetschool Tinteltuin</t>
  </si>
  <si>
    <t>VBS De Springplank School Met De Bijbel</t>
  </si>
  <si>
    <t>VBS Lucerna</t>
  </si>
  <si>
    <t>VBS De Biekorf</t>
  </si>
  <si>
    <t>VBS De Kraal</t>
  </si>
  <si>
    <t>VBS De Graankorrel Kruiseke</t>
  </si>
  <si>
    <t>VBS De Tandem</t>
  </si>
  <si>
    <t>VBS De Wonder-wijzer</t>
  </si>
  <si>
    <t>VBS De Levensboom Wevelgem-Kortrijk</t>
  </si>
  <si>
    <t>VBS De Bosuiltjes</t>
  </si>
  <si>
    <t>VBS Speelscholeke</t>
  </si>
  <si>
    <t>GO! freinetschool De Pientere Piste</t>
  </si>
  <si>
    <t>GBS Kameleon</t>
  </si>
  <si>
    <t>Ropsy Chaudronstraat 7</t>
  </si>
  <si>
    <t>0492-91.55.66</t>
  </si>
  <si>
    <t>de Bavaylei 134 bus 1</t>
  </si>
  <si>
    <t>VBS DE LINDE</t>
  </si>
  <si>
    <t>03-888.57.81</t>
  </si>
  <si>
    <t>09-210.31.10</t>
  </si>
  <si>
    <t>09-210.31.30</t>
  </si>
  <si>
    <t>GBS De Vierklaver B/G/V</t>
  </si>
  <si>
    <t>GBS Jenaplanschool Lieven Gevaert</t>
  </si>
  <si>
    <t>GBS De Doening</t>
  </si>
  <si>
    <t>VBS De Cirkel</t>
  </si>
  <si>
    <t>VBS Wondere Wereld</t>
  </si>
  <si>
    <t>GBS De Kriek</t>
  </si>
  <si>
    <t>GO! BS Papageno</t>
  </si>
  <si>
    <t>Twee Huizenstraat 43</t>
  </si>
  <si>
    <t>02-705.24.92</t>
  </si>
  <si>
    <t>GO! BS De Muziekladder</t>
  </si>
  <si>
    <t>GO! Next MS de Loep</t>
  </si>
  <si>
    <t>VBS Etikhove</t>
  </si>
  <si>
    <t>VBS De Mozaïek Bis</t>
  </si>
  <si>
    <t>VBS Sint-Lukas</t>
  </si>
  <si>
    <t>GO! BS Wonderwijs</t>
  </si>
  <si>
    <t>GO! Muzische BS K'DO</t>
  </si>
  <si>
    <t>Schildersstraat 41</t>
  </si>
  <si>
    <t>VBS Helibel Herent</t>
  </si>
  <si>
    <t>VBS 't Schommelbootje</t>
  </si>
  <si>
    <t>GO! Next DS de Talentuin</t>
  </si>
  <si>
    <t>VBS Sint-Godelieve</t>
  </si>
  <si>
    <t>GO! BS Kadee</t>
  </si>
  <si>
    <t>VBS IQRA</t>
  </si>
  <si>
    <t>VBS Klimrek - Van Beverenplein</t>
  </si>
  <si>
    <t>VBS De Knikkerbaan</t>
  </si>
  <si>
    <t>GO! Next BS de Schans</t>
  </si>
  <si>
    <t>VBS 't Oogappeltje</t>
  </si>
  <si>
    <t>VBS De Leerheide</t>
  </si>
  <si>
    <t>VBS De Reuzenpoort</t>
  </si>
  <si>
    <t>SBS Elisabeth</t>
  </si>
  <si>
    <t>VBS De Kleine Tovenaar</t>
  </si>
  <si>
    <t>GBS 't Steltje</t>
  </si>
  <si>
    <t>GO! BS Hamme</t>
  </si>
  <si>
    <t>09-323.54.00</t>
  </si>
  <si>
    <t>Oudstrijderslaan 1</t>
  </si>
  <si>
    <t>VBS De Schatkist Evangelische BS</t>
  </si>
  <si>
    <t>VBS De Kleine Wereld</t>
  </si>
  <si>
    <t>VBS Buurtschool De Winde</t>
  </si>
  <si>
    <t>GBS De Kameleon</t>
  </si>
  <si>
    <t>VBS Reninge-Nieuwkapelle</t>
  </si>
  <si>
    <t>SBS Freinetschool De Loods</t>
  </si>
  <si>
    <t>GBS Deurle</t>
  </si>
  <si>
    <t>VBS Kindercampus De Startlijn</t>
  </si>
  <si>
    <t>VBS Arkades</t>
  </si>
  <si>
    <t>GBS 't Sprinkhaantje</t>
  </si>
  <si>
    <t>053-46.02.10</t>
  </si>
  <si>
    <t>03-320.81.20</t>
  </si>
  <si>
    <t>Verschansingstraat 29</t>
  </si>
  <si>
    <t>03-334.43.83</t>
  </si>
  <si>
    <t>011-34.28.90</t>
  </si>
  <si>
    <t>0490-11.84.33</t>
  </si>
  <si>
    <t>050-33.75.30</t>
  </si>
  <si>
    <t>03-344.50.94</t>
  </si>
  <si>
    <t>03-313.86.63</t>
  </si>
  <si>
    <t>VBS Familiale school Edward Poppe</t>
  </si>
  <si>
    <t>Fodderiestraat 12</t>
  </si>
  <si>
    <t>Itterbeekse Laan 226</t>
  </si>
  <si>
    <t>GBS Paviljoen</t>
  </si>
  <si>
    <t>François-Joseph Navezstraat 59</t>
  </si>
  <si>
    <t>Koolskampstraat 26</t>
  </si>
  <si>
    <t>Strijtemplein 30</t>
  </si>
  <si>
    <t>Donderberg 28</t>
  </si>
  <si>
    <t>Leuvensebaan 299</t>
  </si>
  <si>
    <t>SINT-AGATHA-RODE</t>
  </si>
  <si>
    <t>Henri D'Hontstraat 42</t>
  </si>
  <si>
    <t>SCHUIFERSKAPELLE</t>
  </si>
  <si>
    <t>Sterrestraat 1</t>
  </si>
  <si>
    <t>Peter Benoitstraat 2_A</t>
  </si>
  <si>
    <t>VBS De Toverwijzer</t>
  </si>
  <si>
    <t>SBS Het Atelier</t>
  </si>
  <si>
    <t>Duinstraat 16</t>
  </si>
  <si>
    <t>SBS TipTop</t>
  </si>
  <si>
    <t>Van den Hautelei 79_A</t>
  </si>
  <si>
    <t>GO! BS Zilverberk</t>
  </si>
  <si>
    <t>GO! BS Vijverbeek</t>
  </si>
  <si>
    <t>053-46.33.00</t>
  </si>
  <si>
    <t>GO! BS Kaleido</t>
  </si>
  <si>
    <t>GO! BS Het Groene Dal</t>
  </si>
  <si>
    <t>GO! BS De Brug</t>
  </si>
  <si>
    <t>GO! BS 't Park</t>
  </si>
  <si>
    <t>GO! BS Klim-op</t>
  </si>
  <si>
    <t>GO! BS Kameleon</t>
  </si>
  <si>
    <t>GO! BS De Smiskens</t>
  </si>
  <si>
    <t>GO! BS 't Locomotiefje</t>
  </si>
  <si>
    <t>GO! BS De Vesten</t>
  </si>
  <si>
    <t>GO! BS Willem Tell</t>
  </si>
  <si>
    <t>GO! BS De Luchtballon</t>
  </si>
  <si>
    <t>GO! BS De Zevensprong</t>
  </si>
  <si>
    <t>GO! BS Bisterveld</t>
  </si>
  <si>
    <t>GO! BS De Schans</t>
  </si>
  <si>
    <t>GO! BS De Blokkendoos</t>
  </si>
  <si>
    <t>GO! BS De Hoeksteen</t>
  </si>
  <si>
    <t>GO! BS Park</t>
  </si>
  <si>
    <t>GO! BS 't Kasteeltje</t>
  </si>
  <si>
    <t>PUURS-SINT-AMANDS</t>
  </si>
  <si>
    <t>GO! BS Atheneum Keerbergen</t>
  </si>
  <si>
    <t>GO! BS Pee &amp; Nel</t>
  </si>
  <si>
    <t>GO! BS Hertog Jan</t>
  </si>
  <si>
    <t>GO! BS De Cocon</t>
  </si>
  <si>
    <t>GO! BS De Kleine Prins</t>
  </si>
  <si>
    <t>013-35.14.70</t>
  </si>
  <si>
    <t>GO! BS Hof Pepijn</t>
  </si>
  <si>
    <t>GO! Next BS Het Kleine Atheneum</t>
  </si>
  <si>
    <t>GO! Next BS Mozaïek</t>
  </si>
  <si>
    <t>GO! BS Ter Duinen</t>
  </si>
  <si>
    <t>OUDSBERGEN</t>
  </si>
  <si>
    <t>PELT</t>
  </si>
  <si>
    <t>GO! BS De Brug Bocholt</t>
  </si>
  <si>
    <t>GO! BS De Reinpad-Gelieren Genk</t>
  </si>
  <si>
    <t>Weg Naar As 199</t>
  </si>
  <si>
    <t>GO! BS Europaschool</t>
  </si>
  <si>
    <t>GO! BS Op Het Boseind Maasmechelen</t>
  </si>
  <si>
    <t>GO! BS De Lettertuin</t>
  </si>
  <si>
    <t>GO! BS De Springplank</t>
  </si>
  <si>
    <t>GO! BS Klimaatschool</t>
  </si>
  <si>
    <t>GO! BS Atheneeke</t>
  </si>
  <si>
    <t>GO! BS Merlijn Tongeren</t>
  </si>
  <si>
    <t>GO! BS GoBiLijn</t>
  </si>
  <si>
    <t>GO! BS Momentum</t>
  </si>
  <si>
    <t>GO! BS De Bilter Heers</t>
  </si>
  <si>
    <t>GO! BS De Klimop Ham</t>
  </si>
  <si>
    <t>GO! BS De Wissel</t>
  </si>
  <si>
    <t>Noordstraat 25</t>
  </si>
  <si>
    <t>GO! BS Drie Hofsteden</t>
  </si>
  <si>
    <t>Minneplein 44</t>
  </si>
  <si>
    <t>09-216.44.96</t>
  </si>
  <si>
    <t>GO! BS De Madelief</t>
  </si>
  <si>
    <t>053-46.34.00</t>
  </si>
  <si>
    <t>052-25.17.78</t>
  </si>
  <si>
    <t>GO! BS Vierhuizen &amp; Meir</t>
  </si>
  <si>
    <t>GO! BS 't Konkelgoed</t>
  </si>
  <si>
    <t>GO! BS Molenveld</t>
  </si>
  <si>
    <t>GO! BS Hofkouter</t>
  </si>
  <si>
    <t>GO! BS De Wereldbrug</t>
  </si>
  <si>
    <t>KRUISEM</t>
  </si>
  <si>
    <t>LIEVEGEM</t>
  </si>
  <si>
    <t>GKS Het Nestje</t>
  </si>
  <si>
    <t>GBS Jongslag</t>
  </si>
  <si>
    <t>VBS De Droomgaard</t>
  </si>
  <si>
    <t>GBS De kastanjelaar</t>
  </si>
  <si>
    <t>GBS De Klimboom</t>
  </si>
  <si>
    <t>SBS Prins Dries</t>
  </si>
  <si>
    <t>SBS De Evenaar</t>
  </si>
  <si>
    <t>SBS Alberreke</t>
  </si>
  <si>
    <t>SBS De Wereldreiziger</t>
  </si>
  <si>
    <t>SBS Via Louiza</t>
  </si>
  <si>
    <t>SBS De Vlinders</t>
  </si>
  <si>
    <t>SBS Musica</t>
  </si>
  <si>
    <t>SBS Aan de Stroom</t>
  </si>
  <si>
    <t>SBS Crea 16</t>
  </si>
  <si>
    <t>SBS De kleine wereld</t>
  </si>
  <si>
    <t>Van Immerseelstraat 27_33</t>
  </si>
  <si>
    <t>SBS Sportomundo</t>
  </si>
  <si>
    <t>SKS De Kameleon</t>
  </si>
  <si>
    <t>SBS De Sterrenkijker</t>
  </si>
  <si>
    <t>SBS Creatopia</t>
  </si>
  <si>
    <t>SLS De Tandem</t>
  </si>
  <si>
    <t>SBS De Piramide</t>
  </si>
  <si>
    <t>SBS Willem Tell</t>
  </si>
  <si>
    <t>SBS De Beren</t>
  </si>
  <si>
    <t>SBS De Brem</t>
  </si>
  <si>
    <t>SBS De Luchtballon</t>
  </si>
  <si>
    <t>SBS Hoedjes Van Papier</t>
  </si>
  <si>
    <t>SKS De Groene Egel</t>
  </si>
  <si>
    <t>SKS Koekatoe</t>
  </si>
  <si>
    <t>SBS Het Baronneke</t>
  </si>
  <si>
    <t>SBS De Mozaïek</t>
  </si>
  <si>
    <t>SBS De bever</t>
  </si>
  <si>
    <t>SBS De Kangoeroe</t>
  </si>
  <si>
    <t>SBS De Speelvogel</t>
  </si>
  <si>
    <t>03-432.88.10</t>
  </si>
  <si>
    <t>SBS Inpeeria</t>
  </si>
  <si>
    <t>VBS Sint-Bernadette</t>
  </si>
  <si>
    <t>VBS Sint-Ludgardis Schoten</t>
  </si>
  <si>
    <t>VBS Sint-Jan Berchmanscollege</t>
  </si>
  <si>
    <t>VBS Sint-Elisabethschool</t>
  </si>
  <si>
    <t>VBS 't Kantoor</t>
  </si>
  <si>
    <t>VBS Vincentius</t>
  </si>
  <si>
    <t>SKS De Vlinderboom</t>
  </si>
  <si>
    <t>SLS De Vlinderboom</t>
  </si>
  <si>
    <t>SBS De Esdoorn</t>
  </si>
  <si>
    <t>SBS Flora</t>
  </si>
  <si>
    <t>VBS Annuncia-Instituut</t>
  </si>
  <si>
    <t>GBS De Driehoek</t>
  </si>
  <si>
    <t>VBS Heilig-Hart</t>
  </si>
  <si>
    <t>Oudaen 76_1</t>
  </si>
  <si>
    <t>GBS 't Kroontje</t>
  </si>
  <si>
    <t>VBS Sint-Victor</t>
  </si>
  <si>
    <t>VLS Sint-Jozefcollege</t>
  </si>
  <si>
    <t>VBS Sint-Jozefcollege</t>
  </si>
  <si>
    <t>VBS Spijker</t>
  </si>
  <si>
    <t>GBS Meer/Meerseldreef</t>
  </si>
  <si>
    <t>GBS Qworzo</t>
  </si>
  <si>
    <t>GBS Voorheide</t>
  </si>
  <si>
    <t>VBS Sint-Clara</t>
  </si>
  <si>
    <t>GBS Klim-Op</t>
  </si>
  <si>
    <t>VLS Rozenberg</t>
  </si>
  <si>
    <t>VBS Stapsteen</t>
  </si>
  <si>
    <t>VBS Wijngaard</t>
  </si>
  <si>
    <t>VLS Sint-Jan</t>
  </si>
  <si>
    <t>VBS Toermalijn</t>
  </si>
  <si>
    <t>VKS Spelewei</t>
  </si>
  <si>
    <t>VBS Weg-Wijzer</t>
  </si>
  <si>
    <t>GBS De Bosmier</t>
  </si>
  <si>
    <t>GBS De Bijenkorf</t>
  </si>
  <si>
    <t>014-74.42.70</t>
  </si>
  <si>
    <t>VLS Sint-Ursula Klim Op</t>
  </si>
  <si>
    <t>VLS De Link</t>
  </si>
  <si>
    <t>VBS Sint-Gabriëlcollege</t>
  </si>
  <si>
    <t>VBS Dorpsschool Vremde</t>
  </si>
  <si>
    <t>VLS Regina Pacis</t>
  </si>
  <si>
    <t>Van Dyckstraat 25</t>
  </si>
  <si>
    <t>SBS Leopold III</t>
  </si>
  <si>
    <t>03-502.08.40</t>
  </si>
  <si>
    <t>SBS Fruithof</t>
  </si>
  <si>
    <t>03-432.41.30</t>
  </si>
  <si>
    <t>SBS Klavertjevier</t>
  </si>
  <si>
    <t>SBS De Letter</t>
  </si>
  <si>
    <t>SBS Prins Boudewijn</t>
  </si>
  <si>
    <t>VLS Sint-Ursula Instituut</t>
  </si>
  <si>
    <t>VBS Zonnekesschool</t>
  </si>
  <si>
    <t>GBS De Klim</t>
  </si>
  <si>
    <t>VBS De Kade</t>
  </si>
  <si>
    <t>VBS De Krinkel</t>
  </si>
  <si>
    <t>Ruisbroek-Dorp 38</t>
  </si>
  <si>
    <t>GO! BS De Tovertuin</t>
  </si>
  <si>
    <t>GO! BS Himo</t>
  </si>
  <si>
    <t>VLS Twinkelveld</t>
  </si>
  <si>
    <t>VBS De Appelboom</t>
  </si>
  <si>
    <t>VBS Sint-Bernardus</t>
  </si>
  <si>
    <t>SBS Polderstadschool</t>
  </si>
  <si>
    <t>SBS Het Kompas</t>
  </si>
  <si>
    <t>SBS Accent</t>
  </si>
  <si>
    <t>GBS Centrumschool Beveren</t>
  </si>
  <si>
    <t>VBS De Ark</t>
  </si>
  <si>
    <t>VBS Sint-Romboutscollege</t>
  </si>
  <si>
    <t>VBS Scheppers</t>
  </si>
  <si>
    <t>GKS GEKKO</t>
  </si>
  <si>
    <t>VBS Sinte-Maria</t>
  </si>
  <si>
    <t>VBS De Groeituin</t>
  </si>
  <si>
    <t>VBS De Kriekelaar</t>
  </si>
  <si>
    <t>VBS Sint-Lambertus</t>
  </si>
  <si>
    <t>Sint-Jacobsplein 15_A</t>
  </si>
  <si>
    <t>VBS Terbank-Egenhoven</t>
  </si>
  <si>
    <t>GBS De Toverberg &amp; Het Klimtouw</t>
  </si>
  <si>
    <t>VBS Ter Veste</t>
  </si>
  <si>
    <t>VBS Het Rietje</t>
  </si>
  <si>
    <t>GBS De Verre Kijker</t>
  </si>
  <si>
    <t>016-82.59.44</t>
  </si>
  <si>
    <t>GKS De Kleine Picasso</t>
  </si>
  <si>
    <t>VKS Kindercampus Mozaïek</t>
  </si>
  <si>
    <t>Heldenplein 15</t>
  </si>
  <si>
    <t>Brugstraat 16_1</t>
  </si>
  <si>
    <t>SBS 1</t>
  </si>
  <si>
    <t>Gildenstraat 28</t>
  </si>
  <si>
    <t>Gildenstraat 24</t>
  </si>
  <si>
    <t>VBS Don Bosco Gerdingen</t>
  </si>
  <si>
    <t>Gazometerstraat 5</t>
  </si>
  <si>
    <t>011-49.33.70</t>
  </si>
  <si>
    <t>VLS Sint-Michiel</t>
  </si>
  <si>
    <t>Schoterweg 284_A</t>
  </si>
  <si>
    <t>Regenboogstraat 50</t>
  </si>
  <si>
    <t>051-61.13.09</t>
  </si>
  <si>
    <t>VBS Houthulst</t>
  </si>
  <si>
    <t>SBS De Triangel</t>
  </si>
  <si>
    <t>VLS Sint-Andreaslyceum</t>
  </si>
  <si>
    <t>VBS Sint-Maarten</t>
  </si>
  <si>
    <t>GBS Het Spoor</t>
  </si>
  <si>
    <t>VBS De Zeeboon</t>
  </si>
  <si>
    <t>VBS Heideschool</t>
  </si>
  <si>
    <t>VBS Nieuwpoort Stella Maris</t>
  </si>
  <si>
    <t>VBS Binnenhof</t>
  </si>
  <si>
    <t>Caesar Gezellestraat 7</t>
  </si>
  <si>
    <t>SBS De Brug</t>
  </si>
  <si>
    <t>SBS De Octopus</t>
  </si>
  <si>
    <t>SBS De Vlieger</t>
  </si>
  <si>
    <t>VBS Pit</t>
  </si>
  <si>
    <t>VBS Nieuwkerke</t>
  </si>
  <si>
    <t>SBS De Spiegel</t>
  </si>
  <si>
    <t>09-323.50.20</t>
  </si>
  <si>
    <t>SBS De Muze</t>
  </si>
  <si>
    <t>SBS Bollekensschool</t>
  </si>
  <si>
    <t>SBS Désiré van Monckhoven</t>
  </si>
  <si>
    <t>SBS De Panda</t>
  </si>
  <si>
    <t>09-210.48.70</t>
  </si>
  <si>
    <t>Zwaaikom 1</t>
  </si>
  <si>
    <t>GBS De Dobbelsteen</t>
  </si>
  <si>
    <t>GBS GIBO Wichelen</t>
  </si>
  <si>
    <t>SBS De Kleurdoos</t>
  </si>
  <si>
    <t>SBS Henri D'Haese</t>
  </si>
  <si>
    <t>VBS ORS De Duizendpoot</t>
  </si>
  <si>
    <t>VBS A</t>
  </si>
  <si>
    <t>VBS Lebbeke B</t>
  </si>
  <si>
    <t>SBS Westerhem</t>
  </si>
  <si>
    <t>Toekomststraat 15</t>
  </si>
  <si>
    <t>Toekomststraat 14</t>
  </si>
  <si>
    <t>VBS Klaproos</t>
  </si>
  <si>
    <t>VKS Sint-Michiel</t>
  </si>
  <si>
    <t>SBS Tuilt</t>
  </si>
  <si>
    <t>VBS Sint-Gummaruscollege</t>
  </si>
  <si>
    <t>SBS Optimist</t>
  </si>
  <si>
    <t>VLS Sint-Dimpna</t>
  </si>
  <si>
    <t>Vrije Kleuterschool KSD Sint-Jan</t>
  </si>
  <si>
    <t>VBS Leefschool De Dageraad</t>
  </si>
  <si>
    <t>GO! BS T' Overbeek Ganshoren</t>
  </si>
  <si>
    <t>VKS Arkorum 07 Sint-Jozef</t>
  </si>
  <si>
    <t>VLS Kindercampus Mozaïek</t>
  </si>
  <si>
    <t>VBS Kompas</t>
  </si>
  <si>
    <t>VBS De Bellewij</t>
  </si>
  <si>
    <t>VBS Regina Pacis Campus Pioenen</t>
  </si>
  <si>
    <t>GO! BS De Buurt Schaarbeek</t>
  </si>
  <si>
    <t>011-54.25.25</t>
  </si>
  <si>
    <t>VBS (W)onderwijs 2</t>
  </si>
  <si>
    <t>VBS (W)onderwijs 3</t>
  </si>
  <si>
    <t>VBS De Vlieger</t>
  </si>
  <si>
    <t>GBS KLIM-OP</t>
  </si>
  <si>
    <t>VBS (W)onderwijs 1</t>
  </si>
  <si>
    <t>03-641.86.70</t>
  </si>
  <si>
    <t>016-56.09.93</t>
  </si>
  <si>
    <t>03-808.01.57</t>
  </si>
  <si>
    <t>Keperenbergstraat 37_A</t>
  </si>
  <si>
    <t>Oudstrijderslaan 2_C</t>
  </si>
  <si>
    <t>SBS De Gele Ballon</t>
  </si>
  <si>
    <t>SBS Omnimundo</t>
  </si>
  <si>
    <t>VBS De Wingerd Terhagen</t>
  </si>
  <si>
    <t>SBS Het Prisma</t>
  </si>
  <si>
    <t>SBS Hét Talent</t>
  </si>
  <si>
    <t>SBS Kleine Muze</t>
  </si>
  <si>
    <t>SBS Kosmos</t>
  </si>
  <si>
    <t>SBS Land van Nu</t>
  </si>
  <si>
    <t>SBS De Zonnebloem</t>
  </si>
  <si>
    <t>03-432.16.40</t>
  </si>
  <si>
    <t>VBS De Negensprong</t>
  </si>
  <si>
    <t>014-74.96.94</t>
  </si>
  <si>
    <t>GO! BS De Wereldboom</t>
  </si>
  <si>
    <t>SBS Het Pieterke</t>
  </si>
  <si>
    <t>SBS Studio Dynamo</t>
  </si>
  <si>
    <t>03-430.26.71</t>
  </si>
  <si>
    <t>02-431.68.11</t>
  </si>
  <si>
    <t>VBS Freinetschool De Kasteeltuin</t>
  </si>
  <si>
    <t>054-32.61.27</t>
  </si>
  <si>
    <t>VBS Maria Assumpta Donderberg</t>
  </si>
  <si>
    <t>02-269.09.79</t>
  </si>
  <si>
    <t>02-302.43.95</t>
  </si>
  <si>
    <t>051-40.46.87</t>
  </si>
  <si>
    <t>GO! BS Freinetschool Het Toverbos</t>
  </si>
  <si>
    <t>03-653.51.37</t>
  </si>
  <si>
    <t>GO! BS Deuzeldpark</t>
  </si>
  <si>
    <t>03-645.55.62</t>
  </si>
  <si>
    <t>GO! BS De Bel</t>
  </si>
  <si>
    <t>015-67.69.21</t>
  </si>
  <si>
    <t>016-46.40.74</t>
  </si>
  <si>
    <t>03-291.14.90</t>
  </si>
  <si>
    <t>03-283.49.79</t>
  </si>
  <si>
    <t>GO! BS Floralia</t>
  </si>
  <si>
    <t>GO! BS Markevallei</t>
  </si>
  <si>
    <t>Waardestraat 17</t>
  </si>
  <si>
    <t>Leuvensestraat 117</t>
  </si>
  <si>
    <t>GO! BS De Sterrenhemel</t>
  </si>
  <si>
    <t>GO! BS De Duizendpootrakkers</t>
  </si>
  <si>
    <t>GO! BS 3Hoek Ekeren</t>
  </si>
  <si>
    <t>Boechoutsesteenweg 31</t>
  </si>
  <si>
    <t>GO! BS Parkschool Ieperman</t>
  </si>
  <si>
    <t>GO! Next BS Kosmos</t>
  </si>
  <si>
    <t>GO! BS De Molenberg</t>
  </si>
  <si>
    <t>Alois De Beulelaan 17</t>
  </si>
  <si>
    <t>0472-21.59.53</t>
  </si>
  <si>
    <t>02-201.28.94</t>
  </si>
  <si>
    <t>GBS Ket &amp; Co</t>
  </si>
  <si>
    <t>VBS Sint-Vincentius Hekelgem</t>
  </si>
  <si>
    <t>VBS Sint-Ludgardis Belpaire</t>
  </si>
  <si>
    <t>VBS Benoth Jerusalem</t>
  </si>
  <si>
    <t>GLS De Notelaar</t>
  </si>
  <si>
    <t>Rouwmoer 7_A</t>
  </si>
  <si>
    <t>VBS Trapop</t>
  </si>
  <si>
    <t>VBS Klimboom</t>
  </si>
  <si>
    <t>03-432.02.60</t>
  </si>
  <si>
    <t>Provinciale steenweg 11</t>
  </si>
  <si>
    <t>VBS De Kreek</t>
  </si>
  <si>
    <t>VBS_De Wegwijzer</t>
  </si>
  <si>
    <t>VBS De Bosstraat</t>
  </si>
  <si>
    <t>VBS Booischot</t>
  </si>
  <si>
    <t>0473-11.13.49</t>
  </si>
  <si>
    <t>012-80.02.71</t>
  </si>
  <si>
    <t>VBS De Kiem A</t>
  </si>
  <si>
    <t>VBS De Kiem B</t>
  </si>
  <si>
    <t>VBS VLAM</t>
  </si>
  <si>
    <t>09-323.54.60</t>
  </si>
  <si>
    <t>Zaffelare-Dorp 6</t>
  </si>
  <si>
    <t>VBS De Palster</t>
  </si>
  <si>
    <t>VBS Boskesschool</t>
  </si>
  <si>
    <t>VBS Heiende</t>
  </si>
  <si>
    <t>VBS Bengel</t>
  </si>
  <si>
    <t>VBS Heikant</t>
  </si>
  <si>
    <t>VBS Pius X-basis</t>
  </si>
  <si>
    <t>VKS De KleuterKouter</t>
  </si>
  <si>
    <t>VBS Sint-Macharius Laarne</t>
  </si>
  <si>
    <t>VKS Sint-Jozef</t>
  </si>
  <si>
    <t>VBS Sint-Martinusschool</t>
  </si>
  <si>
    <t>VBS De Stip</t>
  </si>
  <si>
    <t>VBS 't Landuiterke</t>
  </si>
  <si>
    <t>GBS Erpe-Mere</t>
  </si>
  <si>
    <t>VBS Sint-Franciscusschool</t>
  </si>
  <si>
    <t>VBS Sint-Antonius 1</t>
  </si>
  <si>
    <t>VBS Glorieux1</t>
  </si>
  <si>
    <t>055-61.25.45</t>
  </si>
  <si>
    <t>Wolvenstraat 13</t>
  </si>
  <si>
    <t>VBS Grotenberge</t>
  </si>
  <si>
    <t>VBS Munkzwalm VZW</t>
  </si>
  <si>
    <t>VBS Horebeke</t>
  </si>
  <si>
    <t>VBS Sint-Hendrik</t>
  </si>
  <si>
    <t>VBS De Hei(r)akker</t>
  </si>
  <si>
    <t>VKS Regina Pacis 1</t>
  </si>
  <si>
    <t>VBS KCD</t>
  </si>
  <si>
    <t>VBS Leernest</t>
  </si>
  <si>
    <t>VBS Sint-Gorik</t>
  </si>
  <si>
    <t>VBS Leiebloem</t>
  </si>
  <si>
    <t>VBS Sint Antonius 2</t>
  </si>
  <si>
    <t>VBS Sint-Antonius 3</t>
  </si>
  <si>
    <t>VBS De Meidoorn</t>
  </si>
  <si>
    <t>VBS Sint-Lievensinstituut</t>
  </si>
  <si>
    <t>VBS De Vlinderboom</t>
  </si>
  <si>
    <t>GO! Futura Basisschool Menen</t>
  </si>
  <si>
    <t>GO! BS De Telescoop</t>
  </si>
  <si>
    <t>GBS De Vaart</t>
  </si>
  <si>
    <t>02-431.94.60</t>
  </si>
  <si>
    <t>Lage Kaart 542</t>
  </si>
  <si>
    <t>Eikeveldstraat 15</t>
  </si>
  <si>
    <t>MESSELBROEK</t>
  </si>
  <si>
    <t>Essestraat 3</t>
  </si>
  <si>
    <t>055-45.65.45</t>
  </si>
  <si>
    <t>GBS De Bever</t>
  </si>
  <si>
    <t>Engelstraat 52</t>
  </si>
  <si>
    <t>051-58.85.10</t>
  </si>
  <si>
    <t>VBS 't Hoge</t>
  </si>
  <si>
    <t>Steenbakkersstraat 2</t>
  </si>
  <si>
    <t>GO! Freinetschool De Baai Kortrijk</t>
  </si>
  <si>
    <t>Baaistraat 10</t>
  </si>
  <si>
    <t>056-21.37.93</t>
  </si>
  <si>
    <t>Keiemdorpstraat 51</t>
  </si>
  <si>
    <t>KEIEM</t>
  </si>
  <si>
    <t>Ommegangstraat 51</t>
  </si>
  <si>
    <t>ERPE-MERE</t>
  </si>
  <si>
    <t>053-83.59.74</t>
  </si>
  <si>
    <t>Renaat de Rudderlaan 35</t>
  </si>
  <si>
    <t>03-458.47.88</t>
  </si>
  <si>
    <t>Francisco Ferrerlaan 42</t>
  </si>
  <si>
    <t>09-323.54.10</t>
  </si>
  <si>
    <t>03-440.27.59</t>
  </si>
  <si>
    <t>Kontichstraat 43</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</si>
  <si>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</si>
  <si>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</si>
  <si>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</si>
  <si>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</si>
  <si>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</si>
  <si>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</si>
  <si>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</si>
  <si>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</si>
  <si>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</si>
  <si>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</si>
  <si>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</si>
  <si>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</si>
  <si>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Verhuizing of adreswijziging</t>
  </si>
  <si>
    <t>Blijven de leerlingen op dezelfde locatie?</t>
  </si>
  <si>
    <t>02-396.13.76</t>
  </si>
  <si>
    <t>Nieuwstraat 124_A</t>
  </si>
  <si>
    <t>GO! BS Klim-Op Vilvoorde</t>
  </si>
  <si>
    <t>GO! BS Talentenschool Blink</t>
  </si>
  <si>
    <t>GO! BS De Bolster</t>
  </si>
  <si>
    <t>Cypriaan de Rorestraat 25</t>
  </si>
  <si>
    <t>015-41.16.02</t>
  </si>
  <si>
    <t>050-36.18.48</t>
  </si>
  <si>
    <t>053-46.43.00</t>
  </si>
  <si>
    <t>GO! BS De Krekel</t>
  </si>
  <si>
    <t>VBS KATOBA Maria Boodschap Brussel</t>
  </si>
  <si>
    <t>VBS Boodschap</t>
  </si>
  <si>
    <t>02-538.19.10</t>
  </si>
  <si>
    <t>GBS Wauterbos</t>
  </si>
  <si>
    <t>VKS 't Pleintje</t>
  </si>
  <si>
    <t>SBS De Groene Planeet</t>
  </si>
  <si>
    <t>GBS de negensprong</t>
  </si>
  <si>
    <t>GBS Wolvertem - Fusieschool</t>
  </si>
  <si>
    <t>0472-13.19.25</t>
  </si>
  <si>
    <t>VKS - Bais Rachel</t>
  </si>
  <si>
    <t>Thibautstraat 65</t>
  </si>
  <si>
    <t>Fort III-straat 5</t>
  </si>
  <si>
    <t>VLS Sint-Michielschool</t>
  </si>
  <si>
    <t>VLS College Essen</t>
  </si>
  <si>
    <t>VBS Impuls</t>
  </si>
  <si>
    <t>VKS De Luchtballon</t>
  </si>
  <si>
    <t>VBS Het Kompas</t>
  </si>
  <si>
    <t>Molenbaan 1 bus 1</t>
  </si>
  <si>
    <t>GBS De Verrekijker</t>
  </si>
  <si>
    <t>VKS De Tovertuin</t>
  </si>
  <si>
    <t>Pastoriestraat 26</t>
  </si>
  <si>
    <t>VBS De Omnibus</t>
  </si>
  <si>
    <t>VKS 't Bosvriendje</t>
  </si>
  <si>
    <t>VKS Sint-Ursula Klim Op</t>
  </si>
  <si>
    <t>VBS OLVE-Basisschool</t>
  </si>
  <si>
    <t>VBS Olfa 't Plein</t>
  </si>
  <si>
    <t>GBS Jan Frans Willems</t>
  </si>
  <si>
    <t>Jef Van Hoofplein 22</t>
  </si>
  <si>
    <t>VBS Vosberg</t>
  </si>
  <si>
    <t>GBS 't Kompas</t>
  </si>
  <si>
    <t>GBS 't Kofschip</t>
  </si>
  <si>
    <t>GBS Octopus</t>
  </si>
  <si>
    <t>SBS De Boomhut</t>
  </si>
  <si>
    <t>Ferdinand Coosemansstraat 15</t>
  </si>
  <si>
    <t>GO! BS De Parel</t>
  </si>
  <si>
    <t>03-432.30.80</t>
  </si>
  <si>
    <t>VLS OLV Van Gaverland</t>
  </si>
  <si>
    <t>03-750.18.50</t>
  </si>
  <si>
    <t>GO! BS De Esdoorn</t>
  </si>
  <si>
    <t>VBS Bergom</t>
  </si>
  <si>
    <t>VBS Oosterwijk</t>
  </si>
  <si>
    <t>GBS Oevel - Het Lo</t>
  </si>
  <si>
    <t>VBS Sint-Jozefsschool Schoonderbuken</t>
  </si>
  <si>
    <t>Lobbensestraat 124</t>
  </si>
  <si>
    <t>013-77.45.16</t>
  </si>
  <si>
    <t>GO! BS Wonderwijs Walshoutem</t>
  </si>
  <si>
    <t>VKS Don Bosco Klim-Op</t>
  </si>
  <si>
    <t>VBS De Achellier</t>
  </si>
  <si>
    <t>SBS De Schommel</t>
  </si>
  <si>
    <t>VBS 'De Beerring'</t>
  </si>
  <si>
    <t>VLS HARTeLU(s)T, campus Kerkstraat</t>
  </si>
  <si>
    <t>VBS De Wijngaard</t>
  </si>
  <si>
    <t>GBS klavertje vier Esen- Leke- Beerst</t>
  </si>
  <si>
    <t>Kerkstraat 2_A</t>
  </si>
  <si>
    <t>VBS Sint-Theresia</t>
  </si>
  <si>
    <t>VBS Het Vlinderbos</t>
  </si>
  <si>
    <t>VBS Prizma De Wegwijzer</t>
  </si>
  <si>
    <t>GBS De WegWijzer</t>
  </si>
  <si>
    <t>09-323.54.80</t>
  </si>
  <si>
    <t>GKS Ondersteboven</t>
  </si>
  <si>
    <t>GKS 't Kleuterboompje</t>
  </si>
  <si>
    <t>09-210.07.48</t>
  </si>
  <si>
    <t>VBS HEHAschool</t>
  </si>
  <si>
    <t>VBS Herdersem</t>
  </si>
  <si>
    <t>VBS Hartencollege Onderwijslaan</t>
  </si>
  <si>
    <t>VBS Hartencollege Meerbeke</t>
  </si>
  <si>
    <t>055-61.25.75</t>
  </si>
  <si>
    <t>055-61.25.55</t>
  </si>
  <si>
    <t>GBS SBS Zottegem De Kleine Planeet</t>
  </si>
  <si>
    <t>09-361.02.04</t>
  </si>
  <si>
    <t>VKS Het Nest</t>
  </si>
  <si>
    <t>VBS Leertuin</t>
  </si>
  <si>
    <t>VBS Hartencollege Okegem</t>
  </si>
  <si>
    <t>VBS Steinerschool Hibernia Antwerpen</t>
  </si>
  <si>
    <t>GBS Van Asbroeck</t>
  </si>
  <si>
    <t>Gemeenveldstraat 10</t>
  </si>
  <si>
    <t>Stefaan Modest Glorieuxlaan 40</t>
  </si>
  <si>
    <t>055-61.25.50</t>
  </si>
  <si>
    <t>Pluimstraat 2 bus A</t>
  </si>
  <si>
    <t>VLS Joma</t>
  </si>
  <si>
    <t>0486-97.62.18</t>
  </si>
  <si>
    <t>VBS OLFA Elsdonk</t>
  </si>
  <si>
    <t>VLS De Basis</t>
  </si>
  <si>
    <t>015-30.38.38</t>
  </si>
  <si>
    <t>VKS Joma</t>
  </si>
  <si>
    <t>GBS De Stip Linden</t>
  </si>
  <si>
    <t>Heldenplein 45</t>
  </si>
  <si>
    <t>09-323.55.40</t>
  </si>
  <si>
    <t>SBS Het GroeneEilandje</t>
  </si>
  <si>
    <t>02-479.61.28</t>
  </si>
  <si>
    <t>0470-41.75.12</t>
  </si>
  <si>
    <t>Herenthoutseweg 124</t>
  </si>
  <si>
    <t>GO! BS Wonderwijs Neerwinden</t>
  </si>
  <si>
    <t>GO! BS Campus Comenius</t>
  </si>
  <si>
    <t>Félix Vande Sandestraat 15</t>
  </si>
  <si>
    <t>GBS Triangel Strijtem/O.L.V.-Lombeek</t>
  </si>
  <si>
    <t>GBS Spring in 't Veldeke</t>
  </si>
  <si>
    <t>VBS Steinerschool Skellig Michaël</t>
  </si>
  <si>
    <t>03-344.72.88</t>
  </si>
  <si>
    <t>013-77.80.58</t>
  </si>
  <si>
    <t>056-22.74.72</t>
  </si>
  <si>
    <t>Elzeelsesteenweg 647</t>
  </si>
  <si>
    <t>GBS klavertje vier Keiem</t>
  </si>
  <si>
    <t>0475-78.21.19</t>
  </si>
  <si>
    <t>VBS OLFA Drie Eiken</t>
  </si>
  <si>
    <t>GO! BS 't Vlasbloempje</t>
  </si>
  <si>
    <t>SBS Zottegem De Smidse</t>
  </si>
  <si>
    <t>Smissenhoek 103</t>
  </si>
  <si>
    <t>Agentschap voor Onderwijsdiensten (AGODI)</t>
  </si>
  <si>
    <t>Scholen en leerlingen</t>
  </si>
  <si>
    <t xml:space="preserve"> Ja, alleen het adres wijzigt.</t>
  </si>
  <si>
    <t>GO! BS De Bron</t>
  </si>
  <si>
    <t>GO! BS De Goudenregen</t>
  </si>
  <si>
    <t>GO! BS De Leerboom</t>
  </si>
  <si>
    <t>GO! BS Horizon</t>
  </si>
  <si>
    <t>GO! BS De Regenboog</t>
  </si>
  <si>
    <t>03-210.95.84</t>
  </si>
  <si>
    <t>0491-96.91.58</t>
  </si>
  <si>
    <t>GO! BS De Boomgaard</t>
  </si>
  <si>
    <t>GO! Atheneum Lier BS Het Molentje</t>
  </si>
  <si>
    <t>GO! Atheneum Lier BS Stadspark</t>
  </si>
  <si>
    <t>011-34.11.49</t>
  </si>
  <si>
    <t>Hugo Losschaertstraat 5_B</t>
  </si>
  <si>
    <t>Gemeneweideweg-Zuid 121</t>
  </si>
  <si>
    <t>GO! BS Manitoba</t>
  </si>
  <si>
    <t>GO! BS De Dobbelsteen</t>
  </si>
  <si>
    <t>09-348.31.94</t>
  </si>
  <si>
    <t>Kapellendries 85</t>
  </si>
  <si>
    <t>053-46.52.00</t>
  </si>
  <si>
    <t>GO! BS De Tandem</t>
  </si>
  <si>
    <t>HSBS Klavertje Vier</t>
  </si>
  <si>
    <t>HSLS Koningin Astrid</t>
  </si>
  <si>
    <t>HSBS Kakelbont</t>
  </si>
  <si>
    <t>Jan Stobbaertslaan 58</t>
  </si>
  <si>
    <t>GBS Van de Borne</t>
  </si>
  <si>
    <t>HSBS Peter Benoit</t>
  </si>
  <si>
    <t>VBS Sint-Juliaan de Vlindertuin</t>
  </si>
  <si>
    <t>VKS Sancta Maria</t>
  </si>
  <si>
    <t>VBS SGI</t>
  </si>
  <si>
    <t>SBS De Puzzel</t>
  </si>
  <si>
    <t>VKS Ter Dreef</t>
  </si>
  <si>
    <t>SBS Villa Stuivenberg</t>
  </si>
  <si>
    <t>VBS Sint-Eduardus</t>
  </si>
  <si>
    <t>VBS VBSM</t>
  </si>
  <si>
    <t>03-293.27.80</t>
  </si>
  <si>
    <t>GBS Kadrie</t>
  </si>
  <si>
    <t>Jan Frans Stynenlei 8</t>
  </si>
  <si>
    <t>GBS De Sleutel</t>
  </si>
  <si>
    <t>VBS Sint-Pietersinstituut Zevendonk</t>
  </si>
  <si>
    <t>03-292.22.10</t>
  </si>
  <si>
    <t>VLS Zonnebloem</t>
  </si>
  <si>
    <t>VBS School met De Bijbel De Wegwijzer</t>
  </si>
  <si>
    <t>GBS Kouterschool</t>
  </si>
  <si>
    <t>GLS Ter Elst</t>
  </si>
  <si>
    <t>VBS Sint-Jansschool</t>
  </si>
  <si>
    <t>VBS Pastoor De Clerck</t>
  </si>
  <si>
    <t>VLS Heilig Hart</t>
  </si>
  <si>
    <t>016-39.90.23</t>
  </si>
  <si>
    <t>VBS Sint-Pietersschool</t>
  </si>
  <si>
    <t>GBS 't Klavertje Bierbeek</t>
  </si>
  <si>
    <t>Molenstraat 90</t>
  </si>
  <si>
    <t>VBS Ons Wereldje</t>
  </si>
  <si>
    <t>VBS Den Hulst</t>
  </si>
  <si>
    <t>SBS Zichem-Keiberg-Scherpenheuvel</t>
  </si>
  <si>
    <t>VBS Vroenhof</t>
  </si>
  <si>
    <t>VBS 't Kabaske</t>
  </si>
  <si>
    <t>VBS Jaak Tassetschool</t>
  </si>
  <si>
    <t>VBS School met de Bijbel De Padvinder</t>
  </si>
  <si>
    <t>GBS Rekem</t>
  </si>
  <si>
    <t>VBS Picpussen</t>
  </si>
  <si>
    <t>Watertorenstraat 5_C</t>
  </si>
  <si>
    <t>VBS 't Scholierke-Het Klein Kasteeltje</t>
  </si>
  <si>
    <t>VBS de Bammerd-Beukenbroekje</t>
  </si>
  <si>
    <t>GBS De Boomhut</t>
  </si>
  <si>
    <t>GBS de B@sis</t>
  </si>
  <si>
    <t>VLS Hartelust</t>
  </si>
  <si>
    <t>Gestelsesteenweg 104</t>
  </si>
  <si>
    <t>Schoolstraat 90</t>
  </si>
  <si>
    <t>VBS De Driemaster</t>
  </si>
  <si>
    <t>Veldstraat 168</t>
  </si>
  <si>
    <t>Pastoor Verrieststraat 12</t>
  </si>
  <si>
    <t>INGOOIGEM</t>
  </si>
  <si>
    <t>056-77.92.46</t>
  </si>
  <si>
    <t>Kerkhofplein 3</t>
  </si>
  <si>
    <t>0494-87.87.92</t>
  </si>
  <si>
    <t>SBS Guido Gezelle</t>
  </si>
  <si>
    <t>SBS Torenhof</t>
  </si>
  <si>
    <t>VBS Paandersschool</t>
  </si>
  <si>
    <t>VKS Sint-Lutgardis</t>
  </si>
  <si>
    <t>VBS Het Nestkastje</t>
  </si>
  <si>
    <t>SBS Het Trappenhuis</t>
  </si>
  <si>
    <t>SBS De Dialoog</t>
  </si>
  <si>
    <t>SBS Daltonschool De Lotus</t>
  </si>
  <si>
    <t>SBS Jenaplanschool De Feniks</t>
  </si>
  <si>
    <t>SBS De Stadspoort</t>
  </si>
  <si>
    <t>SKS Ter Leie</t>
  </si>
  <si>
    <t>09-323.55.20</t>
  </si>
  <si>
    <t>SBS Victor Carpentier</t>
  </si>
  <si>
    <t>SBS Francois Laurentinstituut</t>
  </si>
  <si>
    <t>VBS School met De Bijbel De Gaspard</t>
  </si>
  <si>
    <t>SBS De Regenboog</t>
  </si>
  <si>
    <t>Nijverheidsstraat 35</t>
  </si>
  <si>
    <t>03-777.05.35</t>
  </si>
  <si>
    <t>SBS De Sportschool</t>
  </si>
  <si>
    <t>GBS De Zonnevlier</t>
  </si>
  <si>
    <t>VKS Sint-Maarten</t>
  </si>
  <si>
    <t>VLS Sint-Maarten</t>
  </si>
  <si>
    <t>SBS De Duizendpootjes</t>
  </si>
  <si>
    <t>SBS Klaproosje</t>
  </si>
  <si>
    <t>SBS 't Hofje</t>
  </si>
  <si>
    <t>SBS 't Meivisje</t>
  </si>
  <si>
    <t>SBS Tinnenhoek</t>
  </si>
  <si>
    <t>Kapelhofstraat 6</t>
  </si>
  <si>
    <t>ERONDEGEM</t>
  </si>
  <si>
    <t>VBS Eke</t>
  </si>
  <si>
    <t>VBS 't Hinkelpad</t>
  </si>
  <si>
    <t>VBS De Sterrenboom</t>
  </si>
  <si>
    <t>SBS Klaverdries</t>
  </si>
  <si>
    <t>VBS Wegel A</t>
  </si>
  <si>
    <t>GO! BS Beukenbos</t>
  </si>
  <si>
    <t>SBS De Boomgaard</t>
  </si>
  <si>
    <t>HSKS Koningin Astrid</t>
  </si>
  <si>
    <t>VKS Heilig Hart</t>
  </si>
  <si>
    <t>VBS Karamba</t>
  </si>
  <si>
    <t>VBS Sint-Gertrudis</t>
  </si>
  <si>
    <t>VBS ZAVO</t>
  </si>
  <si>
    <t>HSBS De Droomboom</t>
  </si>
  <si>
    <t>VLS Sancta Maria</t>
  </si>
  <si>
    <t>VBS Zulte</t>
  </si>
  <si>
    <t>SBS Mandala</t>
  </si>
  <si>
    <t>GO! BS 't Regenboogje</t>
  </si>
  <si>
    <t>GO! BS Zavelput</t>
  </si>
  <si>
    <t>VBS Onafhank. Freinetschool De Klaproos</t>
  </si>
  <si>
    <t>VBS Sint-Norbertus</t>
  </si>
  <si>
    <t>GO! freinetschool Het Reuzenhuis Tielt</t>
  </si>
  <si>
    <t>VBS Wegel B</t>
  </si>
  <si>
    <t>GBS Pierenbos</t>
  </si>
  <si>
    <t>VBS Helibel Lille</t>
  </si>
  <si>
    <t>SBS De Letterdoos - MI school</t>
  </si>
  <si>
    <t>VBS De Lanetuin</t>
  </si>
  <si>
    <t>SBS De Kleurenboom</t>
  </si>
  <si>
    <t>GO! BS Carolus Magnus</t>
  </si>
  <si>
    <t>GO! Leefschool Klavertje 4 Nevele</t>
  </si>
  <si>
    <t>GO! BS De Rozen</t>
  </si>
  <si>
    <t>SBS Melopee</t>
  </si>
  <si>
    <t>Kompasplein 1</t>
  </si>
  <si>
    <t>09-323.56.00</t>
  </si>
  <si>
    <t>Boekenberglei 279</t>
  </si>
  <si>
    <t>Mathieu Desmaréstraat 16</t>
  </si>
  <si>
    <t>GBS De Stip</t>
  </si>
  <si>
    <t>GO! BS De Notelaar</t>
  </si>
  <si>
    <t>011-89.17.22</t>
  </si>
  <si>
    <t>SBS Freinetschool 't Groen Drieske</t>
  </si>
  <si>
    <t>02-897.56.10</t>
  </si>
  <si>
    <t>0473-39.62.03</t>
  </si>
  <si>
    <t>02-897.50.37</t>
  </si>
  <si>
    <t>Hospitaalstraat 99</t>
  </si>
  <si>
    <t>VBS De Wante Schorisse</t>
  </si>
  <si>
    <t>SBS De Tovertuin</t>
  </si>
  <si>
    <t>Theofiel Reynlaan 13</t>
  </si>
  <si>
    <t>03-550.53.48</t>
  </si>
  <si>
    <t>VBS Sleihage</t>
  </si>
  <si>
    <t>Diksmuidesteenweg 93</t>
  </si>
  <si>
    <t>Middelweg 105</t>
  </si>
  <si>
    <t>09-374.02.00</t>
  </si>
  <si>
    <t>GO! Freinetschool De Bonte Specht</t>
  </si>
  <si>
    <t>Spechtenwegel 1</t>
  </si>
  <si>
    <t>051-20.63.40</t>
  </si>
  <si>
    <t>Pastorijstraat 5</t>
  </si>
  <si>
    <t>Europalaan 95_A</t>
  </si>
  <si>
    <t>089-79-27.25</t>
  </si>
  <si>
    <t>Rijmenamsesteenweg 194</t>
  </si>
  <si>
    <t>016-26.09.00</t>
  </si>
  <si>
    <t>Ninoofsesteenweg 191</t>
  </si>
  <si>
    <t>VBS KieM, natuur- en montessorischool</t>
  </si>
  <si>
    <t>Zavelstraat 78</t>
  </si>
  <si>
    <t>VBS De Sterrebloem</t>
  </si>
  <si>
    <t>Hofstraat 37_A</t>
  </si>
  <si>
    <t>SBS Het Tandwiel</t>
  </si>
  <si>
    <t>Sint-Bernadettestraat 258</t>
  </si>
  <si>
    <t>09-323.51.80</t>
  </si>
  <si>
    <t>GO! BS De Zonnebloem</t>
  </si>
  <si>
    <t>GBS De Start Ruien</t>
  </si>
  <si>
    <t>De Pacht 12</t>
  </si>
  <si>
    <t>Bredaseweg 52</t>
  </si>
  <si>
    <t>Stelen 17</t>
  </si>
  <si>
    <t>GBS GILKO</t>
  </si>
  <si>
    <t>Burg. Maenhautstraat 1</t>
  </si>
  <si>
    <t>GBS Eke De Vlinderboom</t>
  </si>
  <si>
    <t>Steenweg 132</t>
  </si>
  <si>
    <t>VBS Sinaai</t>
  </si>
  <si>
    <t>Leebrugstraat 65</t>
  </si>
  <si>
    <t>052-44.54.78</t>
  </si>
  <si>
    <t>GVBS Hertenhof</t>
  </si>
  <si>
    <t>Schotensesteenweg 69</t>
  </si>
  <si>
    <t>VBS De Kleine Helden</t>
  </si>
  <si>
    <t>Boelare 145</t>
  </si>
  <si>
    <t>Karel Ledeganckstraat 3</t>
  </si>
  <si>
    <t>VBS Het Leerbos</t>
  </si>
  <si>
    <t>Ten Bosse 140</t>
  </si>
  <si>
    <t>GBS De Kersentuin</t>
  </si>
  <si>
    <t>VBS Schooltrio afdeling Klerken</t>
  </si>
  <si>
    <t>VBS Kindcentrum Straal</t>
  </si>
  <si>
    <t>Stevoortse kiezel 119</t>
  </si>
  <si>
    <t>0467-00.90.31</t>
  </si>
  <si>
    <t>056-24.56.69</t>
  </si>
  <si>
    <t>052-21.04.58</t>
  </si>
  <si>
    <t>09-385.59.08</t>
  </si>
  <si>
    <t>03-772.47.61</t>
  </si>
  <si>
    <t>02 553 59 76</t>
  </si>
  <si>
    <t>02 553 30 10</t>
  </si>
  <si>
    <t>02 553 00 49</t>
  </si>
  <si>
    <t>schooljaar 2023-2024</t>
  </si>
  <si>
    <t>schooljaar 2024-2025</t>
  </si>
  <si>
    <t>schooljaar 2025-2026</t>
  </si>
  <si>
    <t>schooljaar 2026-2027</t>
  </si>
  <si>
    <t>1 mei 2023</t>
  </si>
  <si>
    <t>1 mei 2024</t>
  </si>
  <si>
    <t>1 mei 2025</t>
  </si>
  <si>
    <t>1 mei 2026</t>
  </si>
  <si>
    <t>GO! BS Freinetschool WonderWereld</t>
  </si>
  <si>
    <t>GO! BS De Wijngaard</t>
  </si>
  <si>
    <t>GO! BS 't Groen Schooltje</t>
  </si>
  <si>
    <t>GO! BS De Schorre</t>
  </si>
  <si>
    <t>GO! BS de Vlindertuin</t>
  </si>
  <si>
    <t>GO! BS Daltonschool Meeuwen-Gruitrode</t>
  </si>
  <si>
    <t>GO! BS De Geluksvogel</t>
  </si>
  <si>
    <t>Kastelenlaan 109</t>
  </si>
  <si>
    <t>050-35.18.48</t>
  </si>
  <si>
    <t>GO! BS De Valke</t>
  </si>
  <si>
    <t>Weidestraat 81 bus D</t>
  </si>
  <si>
    <t>GO! BS De Letterzee</t>
  </si>
  <si>
    <t>GO! BS De Ster</t>
  </si>
  <si>
    <t>Rekhof 36</t>
  </si>
  <si>
    <t>Luikstraat 77</t>
  </si>
  <si>
    <t>Hoogstraat 51</t>
  </si>
  <si>
    <t>09-365.79.13</t>
  </si>
  <si>
    <t>053-46.51.00</t>
  </si>
  <si>
    <t>VKS Sint-Jan Berchmanscollege</t>
  </si>
  <si>
    <t>VBS LEO XIII</t>
  </si>
  <si>
    <t>HSBS Harenheide</t>
  </si>
  <si>
    <t>VBS Heilige Familie Schaarbeek</t>
  </si>
  <si>
    <t>VBS Maria Schaarbeek</t>
  </si>
  <si>
    <t>VBS Ten Nude</t>
  </si>
  <si>
    <t>VBS Lutgardis Elsene</t>
  </si>
  <si>
    <t>VBS Sint-Gillis</t>
  </si>
  <si>
    <t>VLS Sint-Karel</t>
  </si>
  <si>
    <t>024-11.73.14</t>
  </si>
  <si>
    <t>VBS Sint-Pieterscollege</t>
  </si>
  <si>
    <t>VBS Heilig-Hart Jette</t>
  </si>
  <si>
    <t>VBS Sint-Jozef Evere</t>
  </si>
  <si>
    <t>VBS OLV Evere</t>
  </si>
  <si>
    <t>VBS Sint-Paulus Ukkel</t>
  </si>
  <si>
    <t>VBS Sint-Jozef Ukkel</t>
  </si>
  <si>
    <t>054-89.04.65</t>
  </si>
  <si>
    <t>VBS Sint-Stevensschool Negenmanneke</t>
  </si>
  <si>
    <t>02-532.43.87</t>
  </si>
  <si>
    <t>VBS De Knipoog 2</t>
  </si>
  <si>
    <t>VBS Sint-Donatus</t>
  </si>
  <si>
    <t>VBS O.L.V. Jezus- Eik</t>
  </si>
  <si>
    <t>VBS Ibex</t>
  </si>
  <si>
    <t>Kerkepad 27</t>
  </si>
  <si>
    <t>GBS De Kiekeboes</t>
  </si>
  <si>
    <t>Kerkblokstraat 14</t>
  </si>
  <si>
    <t>VBS Zonnekind</t>
  </si>
  <si>
    <t>GKS Parkschool Mortsel</t>
  </si>
  <si>
    <t>VBS Sint-Katarina</t>
  </si>
  <si>
    <t>VBS Berlaar (CKG)</t>
  </si>
  <si>
    <t>Pastorijstraat 60</t>
  </si>
  <si>
    <t>03-502.10.80</t>
  </si>
  <si>
    <t>VBS Sint-Jan Berchmans</t>
  </si>
  <si>
    <t>VBS Sint-Carolus</t>
  </si>
  <si>
    <t>VBS Libos</t>
  </si>
  <si>
    <t>SBS Edison</t>
  </si>
  <si>
    <t>VBS De Hoge Geest</t>
  </si>
  <si>
    <t>VBS De Verrekijker</t>
  </si>
  <si>
    <t>015-41.45.26</t>
  </si>
  <si>
    <t>VBS OLV van De Ham</t>
  </si>
  <si>
    <t>VBS Grasheide</t>
  </si>
  <si>
    <t>VBS Putte</t>
  </si>
  <si>
    <t>VBS 't Hagekind</t>
  </si>
  <si>
    <t>VBS 't Minnepoortje</t>
  </si>
  <si>
    <t>013-31.47.95</t>
  </si>
  <si>
    <t>VKS De Kleurdoos</t>
  </si>
  <si>
    <t>VBS Regenboog</t>
  </si>
  <si>
    <t>Vloeterstraat 2_A</t>
  </si>
  <si>
    <t>Margarethalaan 70</t>
  </si>
  <si>
    <t>Zonhoevestraat 32</t>
  </si>
  <si>
    <t>SBS Dilsen</t>
  </si>
  <si>
    <t>VBS Spelenderwijs - De 2-Sprong</t>
  </si>
  <si>
    <t>VBS Wonderwijs KODB vzw</t>
  </si>
  <si>
    <t>VBS 't Nederwijsje-Het Opwermerke</t>
  </si>
  <si>
    <t>Houtpark 20</t>
  </si>
  <si>
    <t>VKS Wiebelwoud Schoot</t>
  </si>
  <si>
    <t>VBS de Klimmuur</t>
  </si>
  <si>
    <t>0486-13.06.17</t>
  </si>
  <si>
    <t>Sint-Blasiusstraat 1</t>
  </si>
  <si>
    <t>Zandbergstraat 19</t>
  </si>
  <si>
    <t>VBS Sint-Lodewijkscollege_- De Zessprong</t>
  </si>
  <si>
    <t>VBS De Loopbrug Zerkegem-Snellegem</t>
  </si>
  <si>
    <t>VBS - OLVA De Touwladder</t>
  </si>
  <si>
    <t>VBS Lapscheure</t>
  </si>
  <si>
    <t>Vredestraat 1 bus 2</t>
  </si>
  <si>
    <t>VBS OLV College</t>
  </si>
  <si>
    <t>GBS 't Polderhart Zuienkerke</t>
  </si>
  <si>
    <t>VKS Steenkerke</t>
  </si>
  <si>
    <t>VBS Sint-Amands Noord</t>
  </si>
  <si>
    <t>056-17.09.00</t>
  </si>
  <si>
    <t>Burgemeester Felix de Bethunelaa 1_A</t>
  </si>
  <si>
    <t>056-28.54.30</t>
  </si>
  <si>
    <t>Slijperstraat 1_A</t>
  </si>
  <si>
    <t>Vrije Basisschool 't Veld</t>
  </si>
  <si>
    <t>VBS Sint-Paulus - De Wonderboom</t>
  </si>
  <si>
    <t>GBS Belzele</t>
  </si>
  <si>
    <t>VBS Braambos</t>
  </si>
  <si>
    <t>GBS De Krekel</t>
  </si>
  <si>
    <t>Pontstraat 20</t>
  </si>
  <si>
    <t>VLS Sint Jozefscollege</t>
  </si>
  <si>
    <t>Eikstraat 2</t>
  </si>
  <si>
    <t>VBS Sint-Maarten Moorselbaan</t>
  </si>
  <si>
    <t>Kerkstraat 97</t>
  </si>
  <si>
    <t>053-80.85.10</t>
  </si>
  <si>
    <t>Pastorijstraat 3 bus a</t>
  </si>
  <si>
    <t>VBS De Talentenboog</t>
  </si>
  <si>
    <t>VBS De Pinte</t>
  </si>
  <si>
    <t>Ommegangstraat 11_A</t>
  </si>
  <si>
    <t>09-323.55.94</t>
  </si>
  <si>
    <t>VBS Sint-Paulus Hansbeke</t>
  </si>
  <si>
    <t>VBS Tabor Lotenhulle</t>
  </si>
  <si>
    <t>VLS Emmaüs</t>
  </si>
  <si>
    <t>VKS Emmaüs</t>
  </si>
  <si>
    <t>VBS Tabor Sint-Maria-Aalter</t>
  </si>
  <si>
    <t>GBS Lievegem</t>
  </si>
  <si>
    <t>VBS Beke</t>
  </si>
  <si>
    <t>GBS Sleidinge</t>
  </si>
  <si>
    <t>GO! BS De Kruipuit</t>
  </si>
  <si>
    <t>VBS Sint-Maartenschool</t>
  </si>
  <si>
    <t>GLS Klim Op</t>
  </si>
  <si>
    <t>HBS Leidstar</t>
  </si>
  <si>
    <t>VBS Tabor Bellem</t>
  </si>
  <si>
    <t>GO! BS De Nova Kids</t>
  </si>
  <si>
    <t>Léopold De Swaefstraat 38</t>
  </si>
  <si>
    <t>Koning Leopold III-plein 69</t>
  </si>
  <si>
    <t>013-35.19.23</t>
  </si>
  <si>
    <t>VKS De Zevensprong</t>
  </si>
  <si>
    <t>Wasstraat 120</t>
  </si>
  <si>
    <t>VBS Sint-Cajetanusschool</t>
  </si>
  <si>
    <t>VBS De Knipoog 1</t>
  </si>
  <si>
    <t>09-355.68.76</t>
  </si>
  <si>
    <t>Kouterstraat 80_A</t>
  </si>
  <si>
    <t>GBS Kortrijk-Dutsel- De Gobbel</t>
  </si>
  <si>
    <t>GBS De Zonne</t>
  </si>
  <si>
    <t>Europastraat 2</t>
  </si>
  <si>
    <t>GO! BS Daltonschool Xcl Eigenwijs</t>
  </si>
  <si>
    <t>VKS Sint-Andreaslyceum</t>
  </si>
  <si>
    <t>VBS Sprankel Methodeschool Jenaplan</t>
  </si>
  <si>
    <t>Elzenstraat 11</t>
  </si>
  <si>
    <t>054-89.04.60</t>
  </si>
  <si>
    <t>VBS De leertuin</t>
  </si>
  <si>
    <t>GBS Evergem</t>
  </si>
  <si>
    <t>GBS Wippelgem</t>
  </si>
  <si>
    <t>VBS Moerkerke</t>
  </si>
  <si>
    <t>089-38.36.45</t>
  </si>
  <si>
    <t>de Mérodestraat 105</t>
  </si>
  <si>
    <t>GO! BS De Lotusbloem</t>
  </si>
  <si>
    <t>GO! BS O.B.A.M.A.</t>
  </si>
  <si>
    <t>011-46.01.53</t>
  </si>
  <si>
    <t>055-60.52.45</t>
  </si>
  <si>
    <t>GO! BS Blik</t>
  </si>
  <si>
    <t>VBS De KaBaZ</t>
  </si>
  <si>
    <t>0485-68.86.93</t>
  </si>
  <si>
    <t>VBS Tabor Aalter-Brug</t>
  </si>
  <si>
    <t>GO!BS XCL Stapsgewijs</t>
  </si>
  <si>
    <t>GO! BS Leefschool de WonderWijzer</t>
  </si>
  <si>
    <t>0497-54.52.71</t>
  </si>
  <si>
    <t>GO!BS Freinet Op Stelten</t>
  </si>
  <si>
    <t>GO! BS Eugeen Laermans</t>
  </si>
  <si>
    <t>02-313.80.80</t>
  </si>
  <si>
    <t>0477-83.05.70</t>
  </si>
  <si>
    <t>Lange Akkerstraat 17_A</t>
  </si>
  <si>
    <t>09-386.14.10</t>
  </si>
  <si>
    <t>GO! BS Klim Op</t>
  </si>
  <si>
    <t>015-51.26.44</t>
  </si>
  <si>
    <t>055-38.94.89</t>
  </si>
  <si>
    <t>VBS 't Spoor</t>
  </si>
  <si>
    <t>VBS De Leeroase</t>
  </si>
  <si>
    <t>0486-13.03.35</t>
  </si>
  <si>
    <t>03-324.00.76</t>
  </si>
  <si>
    <t>09-282.39.54</t>
  </si>
  <si>
    <t>050-32.89.50</t>
  </si>
  <si>
    <t>0497-10.48.92</t>
  </si>
  <si>
    <t>GO! BS De Kleine Kunstgalerij</t>
  </si>
  <si>
    <t>Burgemeester Felix de Bethunelaa 4 bus A</t>
  </si>
  <si>
    <t>VBS Sint-Elooi</t>
  </si>
  <si>
    <t>Rozendalestraat 125</t>
  </si>
  <si>
    <t>051-65.75.78</t>
  </si>
  <si>
    <t>GO!BS tienerschool Tangram</t>
  </si>
  <si>
    <t>Broekplein 9</t>
  </si>
  <si>
    <t>Diepestraat 28</t>
  </si>
  <si>
    <t>Zandstraat 26 bus B</t>
  </si>
  <si>
    <t>VBS 't Zarlarhartje</t>
  </si>
  <si>
    <t>054-41.00.33</t>
  </si>
  <si>
    <t>VBS Dromenvanger</t>
  </si>
  <si>
    <t>Coeveltstraat 7_A</t>
  </si>
  <si>
    <t>033-24.00.63</t>
  </si>
  <si>
    <t>GBS Berlaar-Heikant</t>
  </si>
  <si>
    <t>Larum 8</t>
  </si>
  <si>
    <t>014-59.44.21</t>
  </si>
  <si>
    <t>Gallaitstraat 58</t>
  </si>
  <si>
    <t>Maria Bernardastraat 1_A</t>
  </si>
  <si>
    <t>056-28.54.95</t>
  </si>
  <si>
    <t>VBS School met de Bijbel Mijn Oogappel</t>
  </si>
  <si>
    <t>Peter Benoitstraat 17</t>
  </si>
  <si>
    <t>056-18.57.60</t>
  </si>
  <si>
    <t>contactgegevens SBT</t>
  </si>
  <si>
    <t>(An Bollaert)</t>
  </si>
  <si>
    <t>(Eline Van Weyenbergh)</t>
  </si>
  <si>
    <t>(Sam Puttemans)</t>
  </si>
  <si>
    <t>Foutmeldingen</t>
  </si>
  <si>
    <t>Als het formulier nog onlogische of onvolledige vermeldingen bevat, vindt u daarvan hieronder een korte samenvatting.</t>
  </si>
  <si>
    <t>Dien het formulier pas in als er geen foutmeldingen meer worden getoond.</t>
  </si>
  <si>
    <t>Als het document is opgeladen, vindt u het terug onder het tabblad 'Documenten' bij 'Verstuurd door instelling'.</t>
  </si>
  <si>
    <r>
      <rPr>
        <i/>
        <sz val="10"/>
        <rFont val="Calibri"/>
        <family val="2"/>
        <scheme val="minor"/>
      </rPr>
      <t>Meer informatie over de manier waarop u dit formulier moet invullen en de meest recente versie ervan vindt u in omzendbrief</t>
    </r>
    <r>
      <rPr>
        <i/>
        <u/>
        <sz val="10"/>
        <color indexed="12"/>
        <rFont val="Calibri"/>
        <family val="2"/>
        <scheme val="minor"/>
      </rPr>
      <t>BaO/97/10</t>
    </r>
    <r>
      <rPr>
        <i/>
        <sz val="10"/>
        <rFont val="Calibri"/>
        <family val="2"/>
        <scheme val="minor"/>
      </rPr>
      <t>van 17 juni 1997 over programmatie en rationalisatie in het gewoon basisonderwijs.</t>
    </r>
  </si>
  <si>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</si>
  <si>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</si>
  <si>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</si>
  <si>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</si>
  <si>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</si>
  <si>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</si>
  <si>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</si>
  <si>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</si>
  <si>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GO! BS De Weg-wijzer Evere</t>
  </si>
  <si>
    <t>GO! BS De Stadsmus Oudergem</t>
  </si>
  <si>
    <t>GO! BS De Bloeiende Kerselaar</t>
  </si>
  <si>
    <t>GO! BS Floreal Ukkel</t>
  </si>
  <si>
    <t>GO! BS De Bij Liedekerke</t>
  </si>
  <si>
    <t>GO! BS De KATtensprong</t>
  </si>
  <si>
    <t>GO! BS De Pijl Antwerpen</t>
  </si>
  <si>
    <t>GO! BS De Spits Antwerpen</t>
  </si>
  <si>
    <t>GO! BS Het Laerhof MERKSEM</t>
  </si>
  <si>
    <t>GO! BS Leefschool 't Zandhofje</t>
  </si>
  <si>
    <t>GO! BS Freinetschool De Vlindertuin</t>
  </si>
  <si>
    <t>GO! BS Curieuzeneuzen</t>
  </si>
  <si>
    <t>GO! Atheneum Lier BS LS Dagpauwoog</t>
  </si>
  <si>
    <t>GO! BS Mercator Rupelmonde</t>
  </si>
  <si>
    <t>GO! BS De Klimroos-De Wijsneus Temse</t>
  </si>
  <si>
    <t>GO! BS De Tovertuin Sint-Niklaas</t>
  </si>
  <si>
    <t>GO! BS De Watertoren Sint-Niklaas</t>
  </si>
  <si>
    <t>GO! BS De Bever Beveren-Waas</t>
  </si>
  <si>
    <t>GO! BS Reynaert Kruibeke</t>
  </si>
  <si>
    <t>GO! BS De Bron De Klinge</t>
  </si>
  <si>
    <t>GO! BS Hertog Karel Wilsele</t>
  </si>
  <si>
    <t>GO! BS De Letterboom</t>
  </si>
  <si>
    <t>GO! BS Daltonschool Het Leerlabo</t>
  </si>
  <si>
    <t>014-53.86.56</t>
  </si>
  <si>
    <t>GO! BS Regenboog Kessel-Lo</t>
  </si>
  <si>
    <t>GO! BS De Winge Tielt-Winge</t>
  </si>
  <si>
    <t>GO! BS Zonnedorp Aarschot</t>
  </si>
  <si>
    <t>GO! BS De Hoogvlieger Aarschot</t>
  </si>
  <si>
    <t>GO! BS Freinetschool De Pit Diest</t>
  </si>
  <si>
    <t>GO! BS De Regent Gingelom</t>
  </si>
  <si>
    <t>GO! Next BS De Puzzel</t>
  </si>
  <si>
    <t>GO! BS Daltonschool Hasselt</t>
  </si>
  <si>
    <t>GO! BS Park van Genk Houthalen-Helchtere</t>
  </si>
  <si>
    <t>GO! Next BS Daltonschool Zolder</t>
  </si>
  <si>
    <t>GO! Next BS LeerPLEIN</t>
  </si>
  <si>
    <t>GO! BS Xplow</t>
  </si>
  <si>
    <t>GO! BS Leefschool De Vuurboom</t>
  </si>
  <si>
    <t>Sint-Jansstraat 22 bus A</t>
  </si>
  <si>
    <t>GO! BS LS De UitvLinder/FS 't Perenboomp</t>
  </si>
  <si>
    <t>GO! BS Freinet On The Move-Europaschool</t>
  </si>
  <si>
    <t>GO! BS Stippe Stap Genk</t>
  </si>
  <si>
    <t>GO! BS Kameleon Maasmechelen</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</si>
  <si>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</si>
  <si>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</si>
  <si>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</si>
  <si>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</si>
  <si>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</si>
  <si>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</si>
  <si>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</si>
  <si>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</si>
  <si>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</si>
  <si>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</si>
  <si>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</si>
  <si>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</si>
  <si>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GO! BS Brugge Centrum</t>
  </si>
  <si>
    <t>GO! BS Facet</t>
  </si>
  <si>
    <t>GO! BS Stimuland</t>
  </si>
  <si>
    <t>GO! BS Paalbos</t>
  </si>
  <si>
    <t>GO! BS Eureka</t>
  </si>
  <si>
    <t>GO! Methodeschool Blink</t>
  </si>
  <si>
    <t>GO! BS W'ijzer</t>
  </si>
  <si>
    <t>GO! BS De Glimlach</t>
  </si>
  <si>
    <t>GO! BS Permekeschool</t>
  </si>
  <si>
    <t>GO! BS Arnoldus</t>
  </si>
  <si>
    <t>GO! BS De Klimop</t>
  </si>
  <si>
    <t>GO! BS Bloeiweide</t>
  </si>
  <si>
    <t>GO! BS D'oefenschool</t>
  </si>
  <si>
    <t>GO! BS Zilvermeeuw</t>
  </si>
  <si>
    <t>GO! BS De Groeiboom</t>
  </si>
  <si>
    <t>GO! BS Stene</t>
  </si>
  <si>
    <t>GO! BS Vogelzang</t>
  </si>
  <si>
    <t>GO! BS Einstein</t>
  </si>
  <si>
    <t>GO! BS Veurne</t>
  </si>
  <si>
    <t>GO! Futura BS Wervik</t>
  </si>
  <si>
    <t>GO! Methodeschool Bloei!</t>
  </si>
  <si>
    <t>GO! BS TalentenSprong Waregem</t>
  </si>
  <si>
    <t>GO! BS Ring Campus Groenestraat</t>
  </si>
  <si>
    <t>GO! Basisschool De Springplank Tielt</t>
  </si>
  <si>
    <t>GO! BS Ter Elzen Wijtschate</t>
  </si>
  <si>
    <t>GO! BS Groei Vlamertinge</t>
  </si>
  <si>
    <t>09-243.30.99</t>
  </si>
  <si>
    <t>GO! BS De Vogelzang</t>
  </si>
  <si>
    <t>GO! BS Leefschool Eikenkring_Lochristi</t>
  </si>
  <si>
    <t>GO! SportBS in beweging Hamme</t>
  </si>
  <si>
    <t>GO! BS Gentbrugge</t>
  </si>
  <si>
    <t>GO! BS Merelbeke</t>
  </si>
  <si>
    <t>GO! BS Atheneum_Aalst</t>
  </si>
  <si>
    <t>GO! BS GAAF Aalst</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</si>
  <si>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</si>
  <si>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</si>
  <si>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</si>
  <si>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</si>
  <si>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</si>
  <si>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</si>
  <si>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</si>
  <si>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</si>
  <si>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</si>
  <si>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</si>
  <si>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</si>
  <si>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</si>
  <si>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</si>
  <si>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</si>
  <si>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</si>
  <si>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</si>
  <si>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</si>
  <si>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</si>
  <si>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</si>
  <si>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</si>
  <si>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</si>
  <si>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024-79.62.42</t>
  </si>
  <si>
    <t>VBS HHC Handbooghof</t>
  </si>
  <si>
    <t>VBS Sint Lutgardis Zuun</t>
  </si>
  <si>
    <t>VLS OLV-instituut</t>
  </si>
  <si>
    <t>VBS HHC Kasteelstraat</t>
  </si>
  <si>
    <t>Lenniksesteenweg 621</t>
  </si>
  <si>
    <t>02-308.51.79</t>
  </si>
  <si>
    <t>GBS Mollem</t>
  </si>
  <si>
    <t>VLS Regina Caeli</t>
  </si>
  <si>
    <t>GLS De Kriebel</t>
  </si>
  <si>
    <t>VBS - IM</t>
  </si>
  <si>
    <t>GBS De Wondertuin</t>
  </si>
  <si>
    <t>VBS 't luikertje</t>
  </si>
  <si>
    <t>Louis Marcelisstraat 138</t>
  </si>
  <si>
    <t>VBS Sint-Eligiusinstituut</t>
  </si>
  <si>
    <t>VBS OLVcollege</t>
  </si>
  <si>
    <t>SBS De Kleine Stad</t>
  </si>
  <si>
    <t>VBS HH</t>
  </si>
  <si>
    <t>SBS De Bijtjes</t>
  </si>
  <si>
    <t>VBS Noordland</t>
  </si>
  <si>
    <t>VBS De Brenne</t>
  </si>
  <si>
    <t>SBS Klimoever</t>
  </si>
  <si>
    <t>VKS Virgo Maria</t>
  </si>
  <si>
    <t>VBS De Bunt</t>
  </si>
  <si>
    <t>SBS De Kleine Ontdekker</t>
  </si>
  <si>
    <t>Lakborslei 262</t>
  </si>
  <si>
    <t>VBS Mariagaard</t>
  </si>
  <si>
    <t>VBS Leonardus</t>
  </si>
  <si>
    <t>GLS De Wissel</t>
  </si>
  <si>
    <t>VBS Triangel</t>
  </si>
  <si>
    <t>03-375.68.30</t>
  </si>
  <si>
    <t>GBS Maatjes</t>
  </si>
  <si>
    <t>VLS Mariaberg</t>
  </si>
  <si>
    <t>GO! BS 't Laar</t>
  </si>
  <si>
    <t>VKS Wonderwijzer</t>
  </si>
  <si>
    <t>VBS Sint-Lucia</t>
  </si>
  <si>
    <t>VBS Klavertje 4-sel</t>
  </si>
  <si>
    <t>VLS-Sint-Luciaschool</t>
  </si>
  <si>
    <t>GBS De Singel</t>
  </si>
  <si>
    <t>VKS Heilig Graf</t>
  </si>
  <si>
    <t>VBS Reuzepas</t>
  </si>
  <si>
    <t>VBS Zwaneven</t>
  </si>
  <si>
    <t>GBS Salto</t>
  </si>
  <si>
    <t>VBS Wezel 1</t>
  </si>
  <si>
    <t>VBS Millekemol</t>
  </si>
  <si>
    <t>VKS De Kleine Sint-Jan</t>
  </si>
  <si>
    <t>VKS Sint-Dimpna</t>
  </si>
  <si>
    <t>VBS St-Hubertus</t>
  </si>
  <si>
    <t>VBS Toppunt</t>
  </si>
  <si>
    <t>GBS De Pagadder</t>
  </si>
  <si>
    <t>VLS De Waaier</t>
  </si>
  <si>
    <t>VKS De Klimtoren</t>
  </si>
  <si>
    <t>GBS De Meikever</t>
  </si>
  <si>
    <t>VBS Klavertje 4</t>
  </si>
  <si>
    <t>VBS De Ceder</t>
  </si>
  <si>
    <t>VBS Rozenregen</t>
  </si>
  <si>
    <t>VBS Mater Christi</t>
  </si>
  <si>
    <t>GO! BS De Lintwijzer</t>
  </si>
  <si>
    <t>VLS Altena Instituut</t>
  </si>
  <si>
    <t>GLS DE Meyl</t>
  </si>
  <si>
    <t>GBS De Stap</t>
  </si>
  <si>
    <t>03-482.17.11</t>
  </si>
  <si>
    <t>VBS Kleine stan</t>
  </si>
  <si>
    <t>VBS Rozenkransschool</t>
  </si>
  <si>
    <t>Schuttershofstraat 50</t>
  </si>
  <si>
    <t>VBS Sint Joris</t>
  </si>
  <si>
    <t>VKS De Regenboog</t>
  </si>
  <si>
    <t>VKS OLV-Presentatie</t>
  </si>
  <si>
    <t>VBS De Kinderplaneet</t>
  </si>
  <si>
    <t>VLS Hollebeek</t>
  </si>
  <si>
    <t>VKS Hollebeek</t>
  </si>
  <si>
    <t>VBS Sint-Camillus</t>
  </si>
  <si>
    <t>03-435.97.50</t>
  </si>
  <si>
    <t>VLS De Krinkel 1</t>
  </si>
  <si>
    <t>GBS De Toren_Melsele</t>
  </si>
  <si>
    <t>VBS OLV</t>
  </si>
  <si>
    <t>VBS OLV Ten Bos</t>
  </si>
  <si>
    <t>GBS Gavertje Vier</t>
  </si>
  <si>
    <t>GBS De Zeppelin Haasdonk</t>
  </si>
  <si>
    <t>GO!BS De Baan</t>
  </si>
  <si>
    <t>VBS Peultje</t>
  </si>
  <si>
    <t>VBS Hagelstein</t>
  </si>
  <si>
    <t>VBS Maria Midelares</t>
  </si>
  <si>
    <t>GBS Leefdaal</t>
  </si>
  <si>
    <t>VBS Ham</t>
  </si>
  <si>
    <t>GBS Het Nest</t>
  </si>
  <si>
    <t>VBS De Vuurboom</t>
  </si>
  <si>
    <t>VBS De Klimboom</t>
  </si>
  <si>
    <t>GBS Voortkapel</t>
  </si>
  <si>
    <t>VKS Blauwput De Speelkriebel</t>
  </si>
  <si>
    <t>VBS Ourodenberg</t>
  </si>
  <si>
    <t>VBS Pastoor Dergent</t>
  </si>
  <si>
    <t>GBS De Klimroos</t>
  </si>
  <si>
    <t>Vleugtstraat 33</t>
  </si>
  <si>
    <t>GO! BS De Suikerspin</t>
  </si>
  <si>
    <t>GO! BS De Kleurenboom</t>
  </si>
  <si>
    <t>SBS Rapertingen</t>
  </si>
  <si>
    <t>SBS Kermt</t>
  </si>
  <si>
    <t>SBS Kuringen</t>
  </si>
  <si>
    <t>VBS De Lettermolen</t>
  </si>
  <si>
    <t>VLS Berkenbos</t>
  </si>
  <si>
    <t>VBS Picard</t>
  </si>
  <si>
    <t>GBS Koersel</t>
  </si>
  <si>
    <t>VBS De Geluksvlinder</t>
  </si>
  <si>
    <t>VLS De Vlieger</t>
  </si>
  <si>
    <t>VBS Rooierheide</t>
  </si>
  <si>
    <t>VBS De Vuurvogel</t>
  </si>
  <si>
    <t>GBS De Basiz</t>
  </si>
  <si>
    <t>089-39.96.40</t>
  </si>
  <si>
    <t>VBS 't Kerkveldje</t>
  </si>
  <si>
    <t>GBS Vreren</t>
  </si>
  <si>
    <t>GO! BS Wilderen</t>
  </si>
  <si>
    <t>Galgestraat 156</t>
  </si>
  <si>
    <t>VBS Het Appelmanneke</t>
  </si>
  <si>
    <t>SBS 't Stekske</t>
  </si>
  <si>
    <t>VBS De Schuit</t>
  </si>
  <si>
    <t>Straf!1</t>
  </si>
  <si>
    <t>Straf! 2</t>
  </si>
  <si>
    <t>Beringsesteenweg 12</t>
  </si>
  <si>
    <t>VBS Groot-Vorst</t>
  </si>
  <si>
    <t>VBS Meerlaar</t>
  </si>
  <si>
    <t>Groenestraat 27</t>
  </si>
  <si>
    <t>051-79.34.11</t>
  </si>
  <si>
    <t>VBS De Veerkracht</t>
  </si>
  <si>
    <t>Koning Albertstraat 2</t>
  </si>
  <si>
    <t>VBS Gravenbos</t>
  </si>
  <si>
    <t>VBS Eernegem - Bekegem</t>
  </si>
  <si>
    <t>GBS 't Mozaiek</t>
  </si>
  <si>
    <t>VBS De Negensprong 1</t>
  </si>
  <si>
    <t>GBS De Pluim</t>
  </si>
  <si>
    <t>VLS Kantelberg</t>
  </si>
  <si>
    <t>VBS OLVcollege-afd.Vivenkapelle</t>
  </si>
  <si>
    <t>GO! BS Hendrik Conscience</t>
  </si>
  <si>
    <t>GO! BS Kroonlaan</t>
  </si>
  <si>
    <t>GO! BS August Vermeylen</t>
  </si>
  <si>
    <t>VBS O.-L.-V.college Mariakerke</t>
  </si>
  <si>
    <t>VBS OLVcollege Mariakerke-Rozenlaan</t>
  </si>
  <si>
    <t>VBS Sint-Andreas Stene</t>
  </si>
  <si>
    <t>GO!BS 't Klavertje</t>
  </si>
  <si>
    <t>VBS Damiaanschool</t>
  </si>
  <si>
    <t>VBS Kaspar</t>
  </si>
  <si>
    <t>VBS De Wegelink</t>
  </si>
  <si>
    <t>Landergemstraat 1 bus E</t>
  </si>
  <si>
    <t>VBS Buitenschool De Bergop</t>
  </si>
  <si>
    <t>VKS De buitenkans</t>
  </si>
  <si>
    <t>GO! BS De Polyglot_Spiere-Helkijn</t>
  </si>
  <si>
    <t>VBS SPWe- basis</t>
  </si>
  <si>
    <t>VKS De Tandem</t>
  </si>
  <si>
    <t>VLS De Tandem</t>
  </si>
  <si>
    <t>VLS De Gulleboom</t>
  </si>
  <si>
    <t>GBS De Zonnebloem</t>
  </si>
  <si>
    <t>VBS De Watermolen</t>
  </si>
  <si>
    <t>GBS Wijzer&amp;Pienter</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</si>
  <si>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</si>
  <si>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</si>
  <si>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</si>
  <si>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</si>
  <si>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</si>
  <si>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</si>
  <si>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</si>
  <si>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</si>
  <si>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</si>
  <si>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</si>
  <si>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</si>
  <si>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VBS Oostnieuwkerke</t>
  </si>
  <si>
    <t>SBS Freinetschool de Harp</t>
  </si>
  <si>
    <t>09-323.56.80</t>
  </si>
  <si>
    <t>VBS Dokata</t>
  </si>
  <si>
    <t>09-323.54.50</t>
  </si>
  <si>
    <t>VBS IVG-school</t>
  </si>
  <si>
    <t>VBS Sint-Laurens_Zelzate West</t>
  </si>
  <si>
    <t>VLS Sint-Laurens</t>
  </si>
  <si>
    <t>VBS Dol-fijn</t>
  </si>
  <si>
    <t>VBS Oudenbos</t>
  </si>
  <si>
    <t>VLS OLVcollege</t>
  </si>
  <si>
    <t>VBS Sint-Gregoriuscollege</t>
  </si>
  <si>
    <t>09-323.57.40</t>
  </si>
  <si>
    <t>09-323.57.30</t>
  </si>
  <si>
    <t>VBS SFB Melle</t>
  </si>
  <si>
    <t>Vrije gemengde lagere school</t>
  </si>
  <si>
    <t>GBS De Parkschool</t>
  </si>
  <si>
    <t>VBS S.G. De Graankorrel</t>
  </si>
  <si>
    <t>VBS Oosterzele</t>
  </si>
  <si>
    <t>VBS Scheldewindeke</t>
  </si>
  <si>
    <t>VBS Sterreneiland</t>
  </si>
  <si>
    <t>VBS 't Wimpelke</t>
  </si>
  <si>
    <t>VBS De Kleurenboog</t>
  </si>
  <si>
    <t>VBS SintJozefscollege</t>
  </si>
  <si>
    <t>VKS Morgenster</t>
  </si>
  <si>
    <t>VBS De Luchtballon</t>
  </si>
  <si>
    <t>Welleplein 1</t>
  </si>
  <si>
    <t>VKS Madeliefje</t>
  </si>
  <si>
    <t>VBS Glorieux 2</t>
  </si>
  <si>
    <t>VBS Lilare</t>
  </si>
  <si>
    <t>GBS De Bosrank</t>
  </si>
  <si>
    <t>VBS Huise_de hartepit</t>
  </si>
  <si>
    <t>GBS De Weide Wereld</t>
  </si>
  <si>
    <t>VBS De Kruin</t>
  </si>
  <si>
    <t>GBS Zulte De Vijf Wegen</t>
  </si>
  <si>
    <t>VBS Driessprong</t>
  </si>
  <si>
    <t>GLS 't Wilgennest Landegem</t>
  </si>
  <si>
    <t>VBS Olsene</t>
  </si>
  <si>
    <t>GO! BS De Schakel_Hoboken</t>
  </si>
  <si>
    <t>VBS Kwikstaartje</t>
  </si>
  <si>
    <t>VBS Sint-Paulus Drongen</t>
  </si>
  <si>
    <t>09-323.56.90</t>
  </si>
  <si>
    <t>VBS Regina Pacis 2</t>
  </si>
  <si>
    <t>VBS Steinerschool Guido Gezelleschool</t>
  </si>
  <si>
    <t>VBS Sancta Maria Leuven</t>
  </si>
  <si>
    <t>VKS Immaculata</t>
  </si>
  <si>
    <t>GO! BS De Kn@ppe Ontdekker_Maasmechelen</t>
  </si>
  <si>
    <t>VBS HHC Halleweg</t>
  </si>
  <si>
    <t>GLS De Meerpaal</t>
  </si>
  <si>
    <t>GO!Leefschool De Oogappel_Gent</t>
  </si>
  <si>
    <t>GO! BS Op Dreef</t>
  </si>
  <si>
    <t>GO! Freinetschool De Appeltuin</t>
  </si>
  <si>
    <t>VKS Regina Caeli</t>
  </si>
  <si>
    <t>056-71.94.92</t>
  </si>
  <si>
    <t>VBS Prizma - OLV</t>
  </si>
  <si>
    <t>GO! BS Het Oogappeltje</t>
  </si>
  <si>
    <t>03/353.75.89</t>
  </si>
  <si>
    <t>Vrije Kleuterschool O.-L.-Vrouwinstituut</t>
  </si>
  <si>
    <t>GO! KS Ronse-Dr Ovide Decroly KS</t>
  </si>
  <si>
    <t>09-323.55.80</t>
  </si>
  <si>
    <t>VKS Mini Virgo</t>
  </si>
  <si>
    <t>GO! BS De Mozaïek_Schaarbeek</t>
  </si>
  <si>
    <t>VBS Sjabi</t>
  </si>
  <si>
    <t>VBS Glorieux 3</t>
  </si>
  <si>
    <t>GBS Kallo</t>
  </si>
  <si>
    <t>GO! Freinetschool De Step Beringen</t>
  </si>
  <si>
    <t>VBS Kindercampus Catharina</t>
  </si>
  <si>
    <t>VBS Sint-Trudo</t>
  </si>
  <si>
    <t>VBS Massemen</t>
  </si>
  <si>
    <t>VBS Broederschool Driegaaien</t>
  </si>
  <si>
    <t>GO! BS leefschool De Vlieger_Oostende</t>
  </si>
  <si>
    <t>089-79.00.68</t>
  </si>
  <si>
    <t>09-228.58.71</t>
  </si>
  <si>
    <t>GO! BS De Letterfant</t>
  </si>
  <si>
    <t>Vrije Basischool</t>
  </si>
  <si>
    <t>VBS Sint-Amelbergaschool</t>
  </si>
  <si>
    <t>VBS Zeveren-Vinkt</t>
  </si>
  <si>
    <t>VBS Sint- Katrien</t>
  </si>
  <si>
    <t>09-341.82.36</t>
  </si>
  <si>
    <t>VBS De Schatkist Ertvelde</t>
  </si>
  <si>
    <t>VBS Borsbeke</t>
  </si>
  <si>
    <t>SBS Mopertingen- Hees</t>
  </si>
  <si>
    <t>VBS Prizma - De stadsparel</t>
  </si>
  <si>
    <t>VKS De Link</t>
  </si>
  <si>
    <t>GO! BS Europa_Bredene</t>
  </si>
  <si>
    <t>GO! BS De Zandlopertjes_Bredene</t>
  </si>
  <si>
    <t>VLS Wonderster</t>
  </si>
  <si>
    <t>GLS OKIDO</t>
  </si>
  <si>
    <t>GO! BS Magnolia</t>
  </si>
  <si>
    <t>VLS KSD Sint- Jan</t>
  </si>
  <si>
    <t>VLS Terbank- Egenhoven</t>
  </si>
  <si>
    <t>VLS Regina Ceali</t>
  </si>
  <si>
    <t>VBS Leieparel</t>
  </si>
  <si>
    <t>VBS Groeiweide</t>
  </si>
  <si>
    <t>Groeiplein 1</t>
  </si>
  <si>
    <t>VBS_Broederschool Nieuwstraat</t>
  </si>
  <si>
    <t>VBS Glorieux 4</t>
  </si>
  <si>
    <t>GO! BS De Vierklaver_Temse</t>
  </si>
  <si>
    <t>GO! BS Het Egeltje</t>
  </si>
  <si>
    <t>VBS Wezel 2</t>
  </si>
  <si>
    <t>VBS Klimop (MS)</t>
  </si>
  <si>
    <t>VBS HHC Vondel</t>
  </si>
  <si>
    <t>GO! BS De Linde Borgloon</t>
  </si>
  <si>
    <t>Nieuwe Beggaardenstraat 50</t>
  </si>
  <si>
    <t>015-21.86.23</t>
  </si>
  <si>
    <t>GO! BS De Kleurenplaneet_Deinze</t>
  </si>
  <si>
    <t>GO! freinetschool De Kring_Berchem</t>
  </si>
  <si>
    <t>GO! BS De Luchtballon_Tienen</t>
  </si>
  <si>
    <t>GO!Next Wonderwijs</t>
  </si>
  <si>
    <t>VBS Parkschool_Relst</t>
  </si>
  <si>
    <t>GO! freinetschool Het Wijdeland_Brustem</t>
  </si>
  <si>
    <t>SBS Spalbeek</t>
  </si>
  <si>
    <t>VBS Freinet School de Vier Tuinen</t>
  </si>
  <si>
    <t>GO! BS Freinet De Ark</t>
  </si>
  <si>
    <t>Beneluxstraat 50</t>
  </si>
  <si>
    <t>0468-04.71.29</t>
  </si>
  <si>
    <t>GBS 't Keperke</t>
  </si>
  <si>
    <t>Ruggeveldlaan 375</t>
  </si>
  <si>
    <t>GO! BS De Klimpaal_St-Jans Molenbeek</t>
  </si>
  <si>
    <t>GO! BS Het Bollebos Anzegem</t>
  </si>
  <si>
    <t>GO! freinetschool De Pluim Hoboken</t>
  </si>
  <si>
    <t>GBS De Buitenkans</t>
  </si>
  <si>
    <t>GO! BS Nellie Melba_Anderlecht</t>
  </si>
  <si>
    <t>GO! BS De kleine geuzen jette</t>
  </si>
  <si>
    <t>GO! BS STEM De Trampoline</t>
  </si>
  <si>
    <t>Kloosterstraat 60</t>
  </si>
  <si>
    <t>GO! BS Theodoortje</t>
  </si>
  <si>
    <t>De Maaskens 18</t>
  </si>
  <si>
    <t>GO! BS De Iris_Ukkel</t>
  </si>
  <si>
    <t>GO! BS Balder St-Gillis</t>
  </si>
  <si>
    <t>VBS De Hoek</t>
  </si>
  <si>
    <t>VBS De Negensprong_2</t>
  </si>
  <si>
    <t>VBS Wijnhuize_Hillegem</t>
  </si>
  <si>
    <t>Ledebergstraat 106</t>
  </si>
  <si>
    <t>HILLEGEM</t>
  </si>
  <si>
    <t>GO! BS Leefschool Heyerdahl</t>
  </si>
  <si>
    <t>Merelstraat 48_ bus a</t>
  </si>
  <si>
    <t>03-284.57.53</t>
  </si>
  <si>
    <t>SBS Jenaplanschool Hippo's Hof</t>
  </si>
  <si>
    <t>GO! BS XCL Wegwijs</t>
  </si>
  <si>
    <t>GO! BS Ondersteboven</t>
  </si>
  <si>
    <t>GBS Freinetschool De Beverboom</t>
  </si>
  <si>
    <t>Lamorinièrestraat 231</t>
  </si>
  <si>
    <t>GO! BS De Grasspriet</t>
  </si>
  <si>
    <t>GO! BS Ten Dorpe</t>
  </si>
  <si>
    <t>GO! BS De Dorpsparel</t>
  </si>
  <si>
    <t>0495-57.06.62</t>
  </si>
  <si>
    <t>GO! BS De Stempel</t>
  </si>
  <si>
    <t>0465-00.79.25</t>
  </si>
  <si>
    <t>02-669.20.12</t>
  </si>
  <si>
    <t>GO! BS Freinet De Kolibrie</t>
  </si>
  <si>
    <t>GO! BS Leefschool De Wollewei</t>
  </si>
  <si>
    <t>VBS De kleine TOEKAN</t>
  </si>
  <si>
    <t>0479-81.53.63</t>
  </si>
  <si>
    <t>SBS Expedissimo</t>
  </si>
  <si>
    <t>Molenstraat 24</t>
  </si>
  <si>
    <t>035-02.14.30</t>
  </si>
  <si>
    <t>VBS Kanne</t>
  </si>
  <si>
    <t>St.-Hubertusstraat 9</t>
  </si>
  <si>
    <t>GO! BS Ulens</t>
  </si>
  <si>
    <t>Ulensstraat 40</t>
  </si>
  <si>
    <t>VBS Nachtegaai</t>
  </si>
  <si>
    <t>Leopold II straat 5</t>
  </si>
  <si>
    <t>0471-85.01.60</t>
  </si>
  <si>
    <t>GBS Iddergem "De Toverlelie"</t>
  </si>
  <si>
    <t>Leliestraat 1</t>
  </si>
  <si>
    <t>IDDERGEM</t>
  </si>
  <si>
    <t>GO! BS VONK!</t>
  </si>
  <si>
    <t>VBS Clementiaanschool</t>
  </si>
  <si>
    <t>Holvenstraat 82</t>
  </si>
  <si>
    <t>011-64.23.97</t>
  </si>
  <si>
    <t>VBS De Goede Basis: De Verrekijker</t>
  </si>
  <si>
    <t>Blaarhoekstraat 5</t>
  </si>
  <si>
    <t>02 553 63 51</t>
  </si>
  <si>
    <t>(Silke Vanheer)</t>
  </si>
  <si>
    <t>Verklaring door de gemandateerde van het schoolbestuur</t>
  </si>
  <si>
    <t xml:space="preserve">      van het gebouw?</t>
  </si>
  <si>
    <r>
      <t xml:space="preserve"> ja. </t>
    </r>
    <r>
      <rPr>
        <b/>
        <sz val="10"/>
        <rFont val="Calibri"/>
        <family val="2"/>
        <scheme val="minor"/>
      </rPr>
      <t>Wat was het advies van de onderwijsinspectie over de bewoonbaarheid, de veiligheid en de hygiëne</t>
    </r>
  </si>
  <si>
    <t>Gegevens van de nieuwe locatie</t>
  </si>
  <si>
    <t>voor- en achternaam
van de gemandateerde
van het schoolbestuur</t>
  </si>
  <si>
    <t>datum</t>
  </si>
  <si>
    <t xml:space="preserve"> gunstig</t>
  </si>
  <si>
    <t xml:space="preserve"> beperkt gunstig</t>
  </si>
  <si>
    <t xml:space="preserve"> ongunstig</t>
  </si>
  <si>
    <t xml:space="preserve"> geen advies</t>
  </si>
  <si>
    <t>Met dit formulier deelt u uiterlijk op 1 mei aan AGODI mee dat uw school een herstructurering of een fusie doorvoert die uitwerking heeft in het volgende schooljaar. U kunt met dit formulier ook een verhuizing of een adreswijziging doorgeven.</t>
  </si>
  <si>
    <t>Melding van een herstructurering, een fusie, een
verhuizing of een adreswijziging in het gewoon
basisonderwijs</t>
  </si>
  <si>
    <r>
      <t xml:space="preserve">Vul de gegevens in van de vestigingsplaats die wordt opgericht.
</t>
    </r>
    <r>
      <rPr>
        <i/>
        <sz val="10"/>
        <rFont val="Calibri"/>
        <family val="2"/>
        <scheme val="minor"/>
      </rPr>
      <t>Als u de oprichting van een vestigingsplaats meldt, vult de gemandateerde van het schoolbestuur de verklaring bij vraag 16 in.</t>
    </r>
  </si>
  <si>
    <r>
      <rPr>
        <sz val="10"/>
        <color rgb="FF0000FF"/>
        <rFont val="Calibri"/>
        <family val="2"/>
      </rPr>
      <t xml:space="preserve"> </t>
    </r>
    <r>
      <rPr>
        <sz val="10"/>
        <rFont val="Calibri"/>
        <family val="2"/>
      </rPr>
      <t xml:space="preserve">Nee, de leerlingen verhuizen daadwerkelijk. </t>
    </r>
    <r>
      <rPr>
        <i/>
        <sz val="10"/>
        <rFont val="Calibri"/>
        <family val="2"/>
      </rPr>
      <t>De gemandateerde van het schoolbestuur vult de verklaring bij</t>
    </r>
  </si>
  <si>
    <t>Vul de onderstaande verklaring in bij de oprichting van een nieuwe vestigingsplaats of bij een verhuizing.</t>
  </si>
  <si>
    <t>Selecteer het type formulier dat u wilt doorsturen. (Dit formulier is SBT Basis - Melding herstructurering, fusie of verhuis gewoon basisonderwijs.)</t>
  </si>
  <si>
    <r>
      <t>Voor een vlotte verwerking is het belangrijk dat u het formulier</t>
    </r>
    <r>
      <rPr>
        <i/>
        <u/>
        <sz val="10"/>
        <rFont val="Calibri"/>
        <family val="2"/>
      </rPr>
      <t>in één pdf-bestand</t>
    </r>
    <r>
      <rPr>
        <i/>
        <sz val="10"/>
        <rFont val="Calibri"/>
        <family val="2"/>
      </rPr>
      <t>doorstuurt, waarbij de bladen in de juiste richting en in de juiste numerieke volgorde zijn ingescand.</t>
    </r>
  </si>
  <si>
    <r>
      <t>Meldingen die in verschillende bestanden worden verstuurd of bestanden die</t>
    </r>
    <r>
      <rPr>
        <i/>
        <u/>
        <sz val="10"/>
        <rFont val="Calibri"/>
        <family val="2"/>
      </rPr>
      <t>geen</t>
    </r>
    <r>
      <rPr>
        <i/>
        <sz val="10"/>
        <rFont val="Calibri"/>
        <family val="2"/>
      </rPr>
      <t xml:space="preserve">pdf-bestanden zijn, kunnen niet worden verwerkt. </t>
    </r>
  </si>
  <si>
    <r>
      <t>Bezorg ons dit formulier</t>
    </r>
    <r>
      <rPr>
        <i/>
        <u/>
        <sz val="10"/>
        <rFont val="Calibri"/>
        <family val="2"/>
        <scheme val="minor"/>
      </rPr>
      <t>als pdf-bestand</t>
    </r>
    <r>
      <rPr>
        <i/>
        <sz val="10"/>
        <rFont val="Calibri"/>
        <family val="2"/>
        <scheme val="minor"/>
      </rPr>
      <t>via Mijn Onderwijs.</t>
    </r>
  </si>
  <si>
    <t>Opgelet: om dit pdf-bestand te versturen, hebt u toegang nodig tot het thema 'Structuur en organisatie' in Mijn Onderwijs. U kunt die rechten nakijken in Mijn Onderwijs onder het tabblad 'Mijn profiel' bij 'Mijn thema's'.</t>
  </si>
  <si>
    <r>
      <rPr>
        <i/>
        <u/>
        <sz val="10"/>
        <rFont val="Calibri"/>
        <family val="2"/>
        <scheme val="minor"/>
      </rPr>
      <t>De antwoorden op vraag 1 tot en met 11 moet u uiterlijk op 1 mei bezorgen.</t>
    </r>
    <r>
      <rPr>
        <i/>
        <sz val="10"/>
        <rFont val="Calibri"/>
        <family val="2"/>
        <scheme val="minor"/>
      </rPr>
      <t xml:space="preserve">
Een verhuizing of adreswijziging kunt u het hele schooljaar melden.</t>
    </r>
  </si>
  <si>
    <t xml:space="preserve"> vraag 16 in.</t>
  </si>
  <si>
    <t>Is of was er op de nieuwe locatie een andere instelling gevestigd?</t>
  </si>
  <si>
    <t>Caputsteenstraat 49</t>
  </si>
  <si>
    <t>016-68.98.22</t>
  </si>
  <si>
    <t>013-35.55.69</t>
  </si>
  <si>
    <t>GO! BS De Vierboete_Nieuwpoort</t>
  </si>
  <si>
    <t>GO! BS De Tuimelaar_De Panne</t>
  </si>
  <si>
    <t>GO! BS Het Open Groene_Marke</t>
  </si>
  <si>
    <t>GO! BS Ter Molen_Lauwe</t>
  </si>
  <si>
    <t>GO! BS De Windroos_Zwevegem</t>
  </si>
  <si>
    <t>GO! BS De driesprong_Deerlijk</t>
  </si>
  <si>
    <t>GO! BS De Toekomst_Avelgem</t>
  </si>
  <si>
    <t>GO! BS De Startbaan_Wevelgem</t>
  </si>
  <si>
    <t>GO! BS Ter Berken_Langemark</t>
  </si>
  <si>
    <t>GO! BS Bellevue_Izegem</t>
  </si>
  <si>
    <t>GO! BS De Boomgaard_Kuurne</t>
  </si>
  <si>
    <t>GO! BS Ter Gavers_Harelbeke</t>
  </si>
  <si>
    <t>GO! BS Het Wonderbos Ingelmunster</t>
  </si>
  <si>
    <t>Ten Hedestraat 1</t>
  </si>
  <si>
    <t>GO! BS De Plataan_Roeselare</t>
  </si>
  <si>
    <t>GO! BS Windekind_Rumbeke</t>
  </si>
  <si>
    <t>GO! BS De Mote_Ieper</t>
  </si>
  <si>
    <t>GO! BS Voskenslaan_Gent</t>
  </si>
  <si>
    <t>GO! BS De Kleine Icarus Gent</t>
  </si>
  <si>
    <t>GO! basisschool Erasmus</t>
  </si>
  <si>
    <t>GO! BS De Regenboog Ertvelde</t>
  </si>
  <si>
    <t>GO! Openluchtschool 't Zwaluwnest</t>
  </si>
  <si>
    <t>GO! BS Atmos Daltononderwijs</t>
  </si>
  <si>
    <t>GO! BS De Klaver Destelbergen</t>
  </si>
  <si>
    <t>GO! BS De Leefschool Oosterzele</t>
  </si>
  <si>
    <t>GO! leefschool Eureka Wetteren</t>
  </si>
  <si>
    <t>GO! BS Faluintjes Moorsel</t>
  </si>
  <si>
    <t>Warandestraat 15</t>
  </si>
  <si>
    <t>02-460.43.62</t>
  </si>
  <si>
    <t>VBS Katoba vzw Voorzienigheidsschool</t>
  </si>
  <si>
    <t>02-527.53.35</t>
  </si>
  <si>
    <t>Louis Delhovestraat 69</t>
  </si>
  <si>
    <t>VBS Don Bosco Halle 1</t>
  </si>
  <si>
    <t>Corneille Peetersstraat 6</t>
  </si>
  <si>
    <t>Ann Christy-plein 5</t>
  </si>
  <si>
    <t>SKS De Tandem</t>
  </si>
  <si>
    <t>VBS St-Vincentschool</t>
  </si>
  <si>
    <t>VBS 1 Maria Middelares</t>
  </si>
  <si>
    <t>03-203.22.62</t>
  </si>
  <si>
    <t>Betogingstraat 9</t>
  </si>
  <si>
    <t>VBS Sint-Jozefsinstituut</t>
  </si>
  <si>
    <t>GBS Goezo!</t>
  </si>
  <si>
    <t>GBS A-Ha!School</t>
  </si>
  <si>
    <t>SBS De Kolibrie</t>
  </si>
  <si>
    <t>VBS Onze-Lieve-Vrouw-Presentatie</t>
  </si>
  <si>
    <t>Vrije Lagere School Hofke van Thys</t>
  </si>
  <si>
    <t>VBS De Wondertuin</t>
  </si>
  <si>
    <t>Bleekstraat 2</t>
  </si>
  <si>
    <t>Janseniusstraat 2_A</t>
  </si>
  <si>
    <t>016-79.09.22</t>
  </si>
  <si>
    <t>GO! BS Matadi</t>
  </si>
  <si>
    <t>Geldenaaksebaan 18</t>
  </si>
  <si>
    <t>016-23.58.93</t>
  </si>
  <si>
    <t>Fuérisonplaats 14</t>
  </si>
  <si>
    <t>VBS De Merel</t>
  </si>
  <si>
    <t>VLS Blauwput De Mozaïek</t>
  </si>
  <si>
    <t>013-31.22.84</t>
  </si>
  <si>
    <t>Beenhouwersstraat 10</t>
  </si>
  <si>
    <t>Klokkuil 3</t>
  </si>
  <si>
    <t>Souwveld 2</t>
  </si>
  <si>
    <t>RIJKHOVEN</t>
  </si>
  <si>
    <t>089-39.19.09</t>
  </si>
  <si>
    <t>VBS Den Dries-Trudo</t>
  </si>
  <si>
    <t>VBS SLHD Hemelsdaele A</t>
  </si>
  <si>
    <t>VLS SLHD Hemelsdaele B</t>
  </si>
  <si>
    <t>Jakobinessenstraat 4</t>
  </si>
  <si>
    <t>VBS 't Ellebloempje</t>
  </si>
  <si>
    <t>VBS 't Poldernest</t>
  </si>
  <si>
    <t>VBS Zedelgem Dorp</t>
  </si>
  <si>
    <t>VBS Centrumschool</t>
  </si>
  <si>
    <t>VBS Biekorfje Aalbeke</t>
  </si>
  <si>
    <t>VBS Sint-Jan Berchmans Avelgem</t>
  </si>
  <si>
    <t>GBS Sint-Denijs</t>
  </si>
  <si>
    <t>GBS Heestert</t>
  </si>
  <si>
    <t>Watermolenwal 16</t>
  </si>
  <si>
    <t>GBS Wonderwijs Gemeenteschool Hooglede</t>
  </si>
  <si>
    <t>Vrije Kleuterschool Augustijntje</t>
  </si>
  <si>
    <t>Baudelohof 2</t>
  </si>
  <si>
    <t>VBS Klimrek - Brugse Poort</t>
  </si>
  <si>
    <t>SBS Leerthuis De Toverberg</t>
  </si>
  <si>
    <t>SBS 't Kraaiennest</t>
  </si>
  <si>
    <t>Edgar Tinelstraat 29</t>
  </si>
  <si>
    <t>Beekstraat 40</t>
  </si>
  <si>
    <t>SBS De Notelaar</t>
  </si>
  <si>
    <t>Vrijheidstraat 65 bus 1</t>
  </si>
  <si>
    <t>053-72.39.55</t>
  </si>
  <si>
    <t>053-72.39.08</t>
  </si>
  <si>
    <t>053-72.35.28</t>
  </si>
  <si>
    <t>SBS De Klinker en Echo</t>
  </si>
  <si>
    <t>SBS De Schakel</t>
  </si>
  <si>
    <t>SBS Parklaan-Seringen</t>
  </si>
  <si>
    <t>SBS Nederhasselt-Voorde</t>
  </si>
  <si>
    <t>VBS Hartencollege Weggevoerdenstraat</t>
  </si>
  <si>
    <t>VBS Hartencollege_Aspelare</t>
  </si>
  <si>
    <t>GO! BS De Zilverberk_Haaltert</t>
  </si>
  <si>
    <t>Gemeentelijke Basisschool Welle</t>
  </si>
  <si>
    <t>SBS Denderwindeke</t>
  </si>
  <si>
    <t>SINT-MARIA-OUDENHOVE</t>
  </si>
  <si>
    <t>VKS Valkenberg</t>
  </si>
  <si>
    <t>GBS Klavertje 4</t>
  </si>
  <si>
    <t>VBS KBO Eine 1</t>
  </si>
  <si>
    <t>Wingenestraat 7_D</t>
  </si>
  <si>
    <t>09-278.82.83</t>
  </si>
  <si>
    <t>VBS Sint-Franciscus_Wolkenzicht</t>
  </si>
  <si>
    <t>VBS 11</t>
  </si>
  <si>
    <t>VKS De Kangoeroe</t>
  </si>
  <si>
    <t>VBS Steinerschool Sterrendaalders Lier</t>
  </si>
  <si>
    <t>VBS Steinerschool Gent-Kasteellaan</t>
  </si>
  <si>
    <t>VBS De Talententuin</t>
  </si>
  <si>
    <t>Vrije Basisschool De Zonnewijzer</t>
  </si>
  <si>
    <t>VBS Steinerschool De Wingerd</t>
  </si>
  <si>
    <t>SBS De Geluksvogel</t>
  </si>
  <si>
    <t>09-235.31.11</t>
  </si>
  <si>
    <t>Kerkpad 1</t>
  </si>
  <si>
    <t>VBS Steinerschool De Zonnewijzer Leuven</t>
  </si>
  <si>
    <t>VBS Steinerschool Lohrangrin</t>
  </si>
  <si>
    <t>VBS De Vleugel</t>
  </si>
  <si>
    <t>GO! BS De Kleine Schuit</t>
  </si>
  <si>
    <t>09-352.53.01</t>
  </si>
  <si>
    <t>09-323.57.21</t>
  </si>
  <si>
    <t>03-331.00.77</t>
  </si>
  <si>
    <t>0472-11.37.79</t>
  </si>
  <si>
    <t>GO! BS De Wegwijzer_Assenede</t>
  </si>
  <si>
    <t>SBS De Toverboom</t>
  </si>
  <si>
    <t>SBS Appelterre</t>
  </si>
  <si>
    <t>VBS Steinerschool Brussel</t>
  </si>
  <si>
    <t>VBS 2 Maria Middelares</t>
  </si>
  <si>
    <t>VBS Don Bosco Halle 2</t>
  </si>
  <si>
    <t>VBS KBO Eine 2</t>
  </si>
  <si>
    <t>02-363.85.89</t>
  </si>
  <si>
    <t>Leegstraat 19</t>
  </si>
  <si>
    <t>VBS Steinerschool Gent - De Teunisbloem</t>
  </si>
  <si>
    <t>VBS Steinerschool Michaëli Aalst</t>
  </si>
  <si>
    <t>GO! Freinetschool De Koorddanser</t>
  </si>
  <si>
    <t>09-235.31.10</t>
  </si>
  <si>
    <t>SBS Freinetschool Het Eiland</t>
  </si>
  <si>
    <t>VBS Gits Groeit!</t>
  </si>
  <si>
    <t>VBS Steinerschool De Kleine Wereldburger</t>
  </si>
  <si>
    <t>GO! Freinetschool Het Avontuur</t>
  </si>
  <si>
    <t>GO! Freinetschool Krullevaar't</t>
  </si>
  <si>
    <t>GO! Freinetschool De Zwierezwaai</t>
  </si>
  <si>
    <t>Grote Bosstraat 70</t>
  </si>
  <si>
    <t>0491-62.56.19</t>
  </si>
  <si>
    <t>Huidevettersstraat 5_A</t>
  </si>
  <si>
    <t>GO! BS Atlantis</t>
  </si>
  <si>
    <t>VBS Steinerschool Michaëlschool</t>
  </si>
  <si>
    <t>VBS Steinerschool Koningsdale Ieper</t>
  </si>
  <si>
    <t>GO! BS Pacheco</t>
  </si>
  <si>
    <t>Oratoriënberg 20</t>
  </si>
  <si>
    <t>09-360.17.56</t>
  </si>
  <si>
    <t>VBS Steinerschool De Ringelwikke Ronse</t>
  </si>
  <si>
    <t>VBS Methodeschool De Muze - Serafijn</t>
  </si>
  <si>
    <t>VBS ORS Harduynschool Oudegem</t>
  </si>
  <si>
    <t>09-210.35.40</t>
  </si>
  <si>
    <t>GO! BS Zele</t>
  </si>
  <si>
    <t>VBS Steinerschool De Nieuwe Maan Geel</t>
  </si>
  <si>
    <t>02-321.00.20</t>
  </si>
  <si>
    <t>GBS Zwevegem-Knokke</t>
  </si>
  <si>
    <t>012-45.74.16</t>
  </si>
  <si>
    <t>02-313.50.36</t>
  </si>
  <si>
    <t>053-66.72.47</t>
  </si>
  <si>
    <t>056-65.18.91</t>
  </si>
  <si>
    <t>GO! BS Het Biezebos</t>
  </si>
  <si>
    <t>Zultseweg 11</t>
  </si>
  <si>
    <t>056-60.08.18</t>
  </si>
  <si>
    <t>VBS POER</t>
  </si>
  <si>
    <t>Zeger van Heulestraat 47</t>
  </si>
  <si>
    <t>0499-21.23.89</t>
  </si>
  <si>
    <t>VBS Belz</t>
  </si>
  <si>
    <t>Isabellalei 63</t>
  </si>
  <si>
    <t>0489-02.27.20</t>
  </si>
  <si>
    <t>GO! Daltonschool Merelbeke</t>
  </si>
  <si>
    <t>VBS BuitenWijs</t>
  </si>
  <si>
    <t>Pastorijstraat 1</t>
  </si>
  <si>
    <t>NEIGEM</t>
  </si>
  <si>
    <t>HSBS De Zennestraal</t>
  </si>
  <si>
    <t>Zennestraat 82</t>
  </si>
  <si>
    <t>VBS Sint-Joris Basisschool</t>
  </si>
  <si>
    <t>VBS Optimum Genk</t>
  </si>
  <si>
    <t>Bijlkestraat 26</t>
  </si>
  <si>
    <t>VBS Montessorischool Nieuwrode</t>
  </si>
  <si>
    <t>0485-04.00.95</t>
  </si>
  <si>
    <t>Als u het instellingsnummer invult, verschijnen de andere gegevens van deze vraag automatisch.</t>
  </si>
  <si>
    <t>straat, nummer en bus</t>
  </si>
  <si>
    <t>GO! BS Groei!</t>
  </si>
  <si>
    <t>Lindenlei 27</t>
  </si>
  <si>
    <t>GO! Freinet Context</t>
  </si>
  <si>
    <t>Hofbilkstraat 21</t>
  </si>
  <si>
    <t>089-76.41.76</t>
  </si>
  <si>
    <t>Provinciale Lagere School</t>
  </si>
  <si>
    <t>GBS Het Wijsternest</t>
  </si>
  <si>
    <t>09-323.58.30</t>
  </si>
  <si>
    <t>Dorp 21</t>
  </si>
  <si>
    <t>Schoolstraat 29</t>
  </si>
  <si>
    <t>Hoogboomsteenweg 288</t>
  </si>
  <si>
    <t>August Van de Wielelei 136</t>
  </si>
  <si>
    <t>GO! BS Terra</t>
  </si>
  <si>
    <t>0474-08.52.50</t>
  </si>
  <si>
    <t>.</t>
  </si>
  <si>
    <t>Selecteer het schooljaar waarop deze gegevens betrekking hebben. Standaard staat dit op het lopende schooljaar. Wijzig het schooljaar als dat nodig is.</t>
  </si>
  <si>
    <t>Ik verklaar dat de locatie beantwoordt aan de voorwaarden van hygiëne, veiligheid en bewoonbaarheid, zoals bepaald in artikel 62, §1, 2°, van het decreet basisonderwijs.</t>
  </si>
  <si>
    <t>Ik verklaar dat ik heb kennisgenomen van de aanbevelingen of tekortkomingen die de onderwijsinspectie in het meest recente doorlichtingsverslag heeft geformuleerd over de hygiëne, de veiligheid en de bewoonbaarheid van het gebouw.</t>
  </si>
  <si>
    <t>1F3C8E-5981-03-230725</t>
  </si>
  <si>
    <t>Schooljaar</t>
  </si>
  <si>
    <t>soort_onderwijs</t>
  </si>
  <si>
    <t>faxnr</t>
  </si>
  <si>
    <t>e_mail</t>
  </si>
  <si>
    <t>sbtBeh</t>
  </si>
  <si>
    <t>sbtBeh_Email</t>
  </si>
  <si>
    <t>sbtBeh_Tel</t>
  </si>
  <si>
    <t>ko_im_net_code</t>
  </si>
  <si>
    <t>Nr_SG</t>
  </si>
  <si>
    <t>samenw_contact_instnr</t>
  </si>
  <si>
    <t>SG_Contactschool</t>
  </si>
  <si>
    <t>IM_Nr</t>
  </si>
  <si>
    <t>scholengroep_nr</t>
  </si>
  <si>
    <t>Teller_Okt</t>
  </si>
  <si>
    <t>datum_oprichting</t>
  </si>
  <si>
    <t>Directie</t>
  </si>
  <si>
    <t>voornaam_beheerder</t>
  </si>
  <si>
    <t>Kl-LO-Basis</t>
  </si>
  <si>
    <t>Kl-LO-Basis_Indicatief</t>
  </si>
  <si>
    <t>IndicatiefNet</t>
  </si>
  <si>
    <t>Aantal_Vpl</t>
  </si>
  <si>
    <t>OntslInst</t>
  </si>
  <si>
    <t>OntslVpl</t>
  </si>
  <si>
    <t>user_id_verificate</t>
  </si>
  <si>
    <t>Verificateur</t>
  </si>
  <si>
    <t>Verif_Tel</t>
  </si>
  <si>
    <t>Verif_Mail</t>
  </si>
  <si>
    <t>IBAN</t>
  </si>
  <si>
    <t>BIC</t>
  </si>
  <si>
    <t>wt_rek_titularis</t>
  </si>
  <si>
    <t>wt_rek_straat</t>
  </si>
  <si>
    <t>wt_rek_postcode</t>
  </si>
  <si>
    <t>wt_rek_gemeente</t>
  </si>
  <si>
    <t>KBO_NR</t>
  </si>
  <si>
    <t>2023</t>
  </si>
  <si>
    <t>1</t>
  </si>
  <si>
    <t/>
  </si>
  <si>
    <t>basisschool@debrugbocholt.be</t>
  </si>
  <si>
    <t>Silke Vanheer</t>
  </si>
  <si>
    <t>schoolbeheerteam.basis@ond.vlaanderen.be</t>
  </si>
  <si>
    <t>Gemeenschapsonderwijs</t>
  </si>
  <si>
    <t>BILIËN Ellen</t>
  </si>
  <si>
    <t>Ellen</t>
  </si>
  <si>
    <t>Basisschool</t>
  </si>
  <si>
    <t>BS</t>
  </si>
  <si>
    <t>GO!BS</t>
  </si>
  <si>
    <t>DPOX031</t>
  </si>
  <si>
    <t>Edith Dirckx</t>
  </si>
  <si>
    <t>025536840</t>
  </si>
  <si>
    <t>edith.dirckx@ond.vlaanderen.be</t>
  </si>
  <si>
    <t>BE46 0682 2009 3936</t>
  </si>
  <si>
    <t>GKCCBEBB</t>
  </si>
  <si>
    <t>Scholengroep : Xpert</t>
  </si>
  <si>
    <t>Olmenweg 110</t>
  </si>
  <si>
    <t>0267.380.401</t>
  </si>
  <si>
    <t>dereinpadgelieren@scholengroep14.be</t>
  </si>
  <si>
    <t>GO! BS Kubik</t>
  </si>
  <si>
    <t>WIJGAERTS Bart</t>
  </si>
  <si>
    <t>Bart</t>
  </si>
  <si>
    <t>BE34 0682 3301 0090</t>
  </si>
  <si>
    <t>Scholengroep 14 : Maasland</t>
  </si>
  <si>
    <t>0267.380.005</t>
  </si>
  <si>
    <t>vanhoof.ondinneke@scholengroepsam.be</t>
  </si>
  <si>
    <t>VAN HOOF Ondinneke</t>
  </si>
  <si>
    <t>Ondinneke</t>
  </si>
  <si>
    <t>freinetonthemove@scholengroep14.be</t>
  </si>
  <si>
    <t>JANSSEN Carmen</t>
  </si>
  <si>
    <t>Carmen</t>
  </si>
  <si>
    <t>sarah.candreva@gmail.com</t>
  </si>
  <si>
    <t>CANDREVA Sarah</t>
  </si>
  <si>
    <t>Sarah</t>
  </si>
  <si>
    <t>directie@daltonschoolmeeuwen-gruitrode.be</t>
  </si>
  <si>
    <t>LANGERS Myrjam</t>
  </si>
  <si>
    <t>Myrjam</t>
  </si>
  <si>
    <t>Pascale.cupers@voxpelt.be</t>
  </si>
  <si>
    <t>CUPERS Pascale</t>
  </si>
  <si>
    <t>Pascale</t>
  </si>
  <si>
    <t>directie@degeluksvogel.school</t>
  </si>
  <si>
    <t>LAUWERS Ria</t>
  </si>
  <si>
    <t>Ria</t>
  </si>
  <si>
    <t>BE52 0682 3317 6509</t>
  </si>
  <si>
    <t>Scholengroep 15 : Limb. N.</t>
  </si>
  <si>
    <t>bsstippestap@scholengroep14.be</t>
  </si>
  <si>
    <t>MOORS Petra</t>
  </si>
  <si>
    <t>Petra</t>
  </si>
  <si>
    <t>GO! Leefschool Uniek</t>
  </si>
  <si>
    <t>directie@leefschooluniek.be</t>
  </si>
  <si>
    <t>SIMONE Dario</t>
  </si>
  <si>
    <t>Dario</t>
  </si>
  <si>
    <t>ophetboseind@scholengroep14.be</t>
  </si>
  <si>
    <t>COLLA Lene</t>
  </si>
  <si>
    <t>Lene</t>
  </si>
  <si>
    <t>bs.kameleon@scholengroep14.be</t>
  </si>
  <si>
    <t>COOX Elvira</t>
  </si>
  <si>
    <t>Elvira</t>
  </si>
  <si>
    <t>gokubik@scholengroep14.be</t>
  </si>
  <si>
    <t>VASILE Laila</t>
  </si>
  <si>
    <t>Laila</t>
  </si>
  <si>
    <t>secretariaat@leefschooltalentenkiem.be</t>
  </si>
  <si>
    <t>DRIESEN Stijn</t>
  </si>
  <si>
    <t>Stijn</t>
  </si>
  <si>
    <t>info.delettertuin@scholengroep14.be</t>
  </si>
  <si>
    <t>VENKEN Lieve</t>
  </si>
  <si>
    <t>Lieve</t>
  </si>
  <si>
    <t>deduizendpoot@scholengroep14.be</t>
  </si>
  <si>
    <t>OP 'T EYNDE Hilde</t>
  </si>
  <si>
    <t>Hilde</t>
  </si>
  <si>
    <t>directie.despringplank@scholengroep14.be</t>
  </si>
  <si>
    <t>FALCONE Pietro</t>
  </si>
  <si>
    <t>Pietro</t>
  </si>
  <si>
    <t>directie@desprongmaaseik.be</t>
  </si>
  <si>
    <t>VERSTAPPEN Linde</t>
  </si>
  <si>
    <t>Linde</t>
  </si>
  <si>
    <t>klimaatschool@scholengroep14.be</t>
  </si>
  <si>
    <t>REYNDERS Nathalie</t>
  </si>
  <si>
    <t>Nathalie</t>
  </si>
  <si>
    <t>info@atheneeketongeren.be</t>
  </si>
  <si>
    <t>VANDORMAEL Chris</t>
  </si>
  <si>
    <t>Chris</t>
  </si>
  <si>
    <t>BE57 0682 2009 3835</t>
  </si>
  <si>
    <t>Scholengroep 13 Z-Limburg</t>
  </si>
  <si>
    <t>Walstraat 39</t>
  </si>
  <si>
    <t>0267.379.609</t>
  </si>
  <si>
    <t>directie@bsmerlijntongeren.be</t>
  </si>
  <si>
    <t>CREYF Marleen</t>
  </si>
  <si>
    <t>Marleen</t>
  </si>
  <si>
    <t>directie@mijlpaal.org</t>
  </si>
  <si>
    <t>NAGELS Francis</t>
  </si>
  <si>
    <t>Francis</t>
  </si>
  <si>
    <t>katrien.vandevoort@gobilijn.be</t>
  </si>
  <si>
    <t>VANDEVOORT Katrien</t>
  </si>
  <si>
    <t>Katrien</t>
  </si>
  <si>
    <t>kris.selis@momentumsinttruiden.be</t>
  </si>
  <si>
    <t>SELIS Kris</t>
  </si>
  <si>
    <t>Kris</t>
  </si>
  <si>
    <t>DPO0566</t>
  </si>
  <si>
    <t>Kim Stappers</t>
  </si>
  <si>
    <t>025536694</t>
  </si>
  <si>
    <t>kim.stappers@ond.vlaanderen.be</t>
  </si>
  <si>
    <t>directie@bsschuttershof.be</t>
  </si>
  <si>
    <t>VANGRIEKEN Ellen</t>
  </si>
  <si>
    <t>bs.wellen@bsdeeikwellen.be</t>
  </si>
  <si>
    <t>JANS Stéphan</t>
  </si>
  <si>
    <t>Stéphan</t>
  </si>
  <si>
    <t>BE45 0682 3109 9089</t>
  </si>
  <si>
    <t>Scholengroep GO!Next</t>
  </si>
  <si>
    <t>Armand Hertzstraat 2</t>
  </si>
  <si>
    <t>0267.380.894</t>
  </si>
  <si>
    <t>info@debilter.be</t>
  </si>
  <si>
    <t>VANGROOTLOON Ingrid</t>
  </si>
  <si>
    <t>Ingrid</t>
  </si>
  <si>
    <t>directie@basisschoolherx.be</t>
  </si>
  <si>
    <t>VANGEEL Raf</t>
  </si>
  <si>
    <t>Raf</t>
  </si>
  <si>
    <t>DPO0563</t>
  </si>
  <si>
    <t>Andrea Eerdekens</t>
  </si>
  <si>
    <t>0493257614</t>
  </si>
  <si>
    <t>andrea.eerdekens@ond.vlaanderen.be</t>
  </si>
  <si>
    <t>onthaal@bsdeberk.be</t>
  </si>
  <si>
    <t>Samuel Puttemans</t>
  </si>
  <si>
    <t>RENDERS Dunya</t>
  </si>
  <si>
    <t>Dunya</t>
  </si>
  <si>
    <t>BE43 0013 3969 6201</t>
  </si>
  <si>
    <t>GEBABEBB</t>
  </si>
  <si>
    <t>Scholengroep 12 : ADITE</t>
  </si>
  <si>
    <t>Boudewijnvest 1A</t>
  </si>
  <si>
    <t>0267.379.213</t>
  </si>
  <si>
    <t>onthaal@bsdeklimop.be</t>
  </si>
  <si>
    <t>DE MAERTELAERE Bjorn</t>
  </si>
  <si>
    <t>Bjorn</t>
  </si>
  <si>
    <t>secretariaatbao@campusflx.be</t>
  </si>
  <si>
    <t>SCHREURS Loore</t>
  </si>
  <si>
    <t>Loore</t>
  </si>
  <si>
    <t>onthaal@bsdeletterberg.be</t>
  </si>
  <si>
    <t>VAN DER GOTEN Daisy</t>
  </si>
  <si>
    <t>Daisy</t>
  </si>
  <si>
    <t>directie@bs-dewissel.be</t>
  </si>
  <si>
    <t>An Bollaert</t>
  </si>
  <si>
    <t>GO! BS De Spoorzoeker</t>
  </si>
  <si>
    <t>CANNAERTS Dominique</t>
  </si>
  <si>
    <t>Dominique</t>
  </si>
  <si>
    <t>BE80 0682 2287 2277</t>
  </si>
  <si>
    <t>SG Fluxus Hoofdrekening</t>
  </si>
  <si>
    <t>Grote Markt 52</t>
  </si>
  <si>
    <t>0267.377.233</t>
  </si>
  <si>
    <t>directie@bs-deboomgaard.be</t>
  </si>
  <si>
    <t>GIJBELS Claudia</t>
  </si>
  <si>
    <t>Claudia</t>
  </si>
  <si>
    <t>info@detaalkoffer.be</t>
  </si>
  <si>
    <t>BRUNEEL Klaas</t>
  </si>
  <si>
    <t>Klaas</t>
  </si>
  <si>
    <t>DPO0645</t>
  </si>
  <si>
    <t>Björn Vandevelde</t>
  </si>
  <si>
    <t>0496190044</t>
  </si>
  <si>
    <t>bjorn.vandevelde@ond.vlaanderen.be</t>
  </si>
  <si>
    <t>BE04 0013 3978 6531</t>
  </si>
  <si>
    <t>Scholengr.26 Mandel &amp; Leie</t>
  </si>
  <si>
    <t>Hugo Verrieststraat 68</t>
  </si>
  <si>
    <t>0850.037.526</t>
  </si>
  <si>
    <t>directie@bruggecentrum.be</t>
  </si>
  <si>
    <t>Claudia Bresolin</t>
  </si>
  <si>
    <t>02 553 13 58</t>
  </si>
  <si>
    <t>DESMEDT Liesbeth</t>
  </si>
  <si>
    <t>Liesbeth</t>
  </si>
  <si>
    <t>DPO1184</t>
  </si>
  <si>
    <t>Karolien De Coster</t>
  </si>
  <si>
    <t>025532503</t>
  </si>
  <si>
    <t>karolien.decoster@ond.vlaanderen.be</t>
  </si>
  <si>
    <t>BE02 0682 3155 0040</t>
  </si>
  <si>
    <t>Scholengroep Impact</t>
  </si>
  <si>
    <t>Gistelsesteenweg 294</t>
  </si>
  <si>
    <t>0267.384.458</t>
  </si>
  <si>
    <t>info@bsdekleurdoos.be</t>
  </si>
  <si>
    <t>X</t>
  </si>
  <si>
    <t>DE WAGTER Anne Charlotte</t>
  </si>
  <si>
    <t>Anne Charlotte</t>
  </si>
  <si>
    <t>DPO0647</t>
  </si>
  <si>
    <t>Jan Schelfhout</t>
  </si>
  <si>
    <t>0499593529</t>
  </si>
  <si>
    <t>jan.schelfhout@ond.vlaanderen.be</t>
  </si>
  <si>
    <t>BE89 4354 5888 8185</t>
  </si>
  <si>
    <t>KREDBEBB</t>
  </si>
  <si>
    <t>Scholengroep 8 : Brussel</t>
  </si>
  <si>
    <t>Oud-Strijderslaan 200</t>
  </si>
  <si>
    <t>0267.377.629</t>
  </si>
  <si>
    <t>sec@hetplantzoentje.be</t>
  </si>
  <si>
    <t>LAERMANS Johan</t>
  </si>
  <si>
    <t>Johan</t>
  </si>
  <si>
    <t>directeur@hendrikconscience.be</t>
  </si>
  <si>
    <t>VERBAANDERD Sofie</t>
  </si>
  <si>
    <t>Sofie</t>
  </si>
  <si>
    <t>DPO0239</t>
  </si>
  <si>
    <t>Maarten Dewaelheyns</t>
  </si>
  <si>
    <t>0496190039</t>
  </si>
  <si>
    <t>maarten.dewaelheyns@ond.vlaanderen.be</t>
  </si>
  <si>
    <t>secretariaat@bsetterbeek.be</t>
  </si>
  <si>
    <t>DE GROEVE Jimmy</t>
  </si>
  <si>
    <t>Jimmy</t>
  </si>
  <si>
    <t>jana.coppens@tehuisbrussel.be</t>
  </si>
  <si>
    <t>COPPENS Jana</t>
  </si>
  <si>
    <t>Jana</t>
  </si>
  <si>
    <t>secretariaat@dewimpel.be</t>
  </si>
  <si>
    <t>VAN CROMBRUGGE Nick</t>
  </si>
  <si>
    <t>Nick</t>
  </si>
  <si>
    <t>secretariaat.debron@sgrbrussel.be</t>
  </si>
  <si>
    <t>PERSOONS Séverine</t>
  </si>
  <si>
    <t>Séverine</t>
  </si>
  <si>
    <t>sabine.vanheeswijck@campustoverfluit.be</t>
  </si>
  <si>
    <t>VANHEESWIJCK Sabine</t>
  </si>
  <si>
    <t>Sabine</t>
  </si>
  <si>
    <t>Autonome lagere school</t>
  </si>
  <si>
    <t>LS</t>
  </si>
  <si>
    <t>GO!LS</t>
  </si>
  <si>
    <t>secretariaat@degoudenregen.be</t>
  </si>
  <si>
    <t>FROELIGER Sebastien</t>
  </si>
  <si>
    <t>Sebastien</t>
  </si>
  <si>
    <t>guray.turkistan@unescoschool.be</t>
  </si>
  <si>
    <t>TURKISTAN Guray</t>
  </si>
  <si>
    <t>Guray</t>
  </si>
  <si>
    <t>liesbet.doucet@zavelberg.be</t>
  </si>
  <si>
    <t>DOUCET Liesbet</t>
  </si>
  <si>
    <t>Liesbet</t>
  </si>
  <si>
    <t>bart.laevens@kasteelbeiaard.be</t>
  </si>
  <si>
    <t>LAEVENS Bart</t>
  </si>
  <si>
    <t>directie@de-wegwijzer.be</t>
  </si>
  <si>
    <t>JANSSENS Lisa</t>
  </si>
  <si>
    <t>Lisa</t>
  </si>
  <si>
    <t>heidi.trappeniers@de-zonnewijzer.be</t>
  </si>
  <si>
    <t>TRAPPENIERS Heidi</t>
  </si>
  <si>
    <t>Heidi</t>
  </si>
  <si>
    <t>secretariaat@destadsmus.be</t>
  </si>
  <si>
    <t>BREUER Emilie</t>
  </si>
  <si>
    <t>Emilie</t>
  </si>
  <si>
    <t>kristel.derdelinckx@debloeiendekerselaar.be</t>
  </si>
  <si>
    <t>DERDELINCKX Kristel</t>
  </si>
  <si>
    <t>Kristel</t>
  </si>
  <si>
    <t>directie@bsfloreal.be</t>
  </si>
  <si>
    <t>EVENEPOEL David</t>
  </si>
  <si>
    <t>David</t>
  </si>
  <si>
    <t>directie@bsfloralia.be</t>
  </si>
  <si>
    <t>DEHERTOGH Rita</t>
  </si>
  <si>
    <t>Rita</t>
  </si>
  <si>
    <t>secretariaat.basisschool@go-campushalle.be</t>
  </si>
  <si>
    <t>ROELANDT Katleen</t>
  </si>
  <si>
    <t>Katleen</t>
  </si>
  <si>
    <t>BE42 0682 3065 9054</t>
  </si>
  <si>
    <t>Scholengroep 9:Ringscholen</t>
  </si>
  <si>
    <t>Nieuwstraat 122 A</t>
  </si>
  <si>
    <t>0850.037.823</t>
  </si>
  <si>
    <t>secretariaat@zilverberkhalle.be</t>
  </si>
  <si>
    <t>VANCUTSEM Tom</t>
  </si>
  <si>
    <t>Tom</t>
  </si>
  <si>
    <t>secretariaat@bsmarkevallei.be</t>
  </si>
  <si>
    <t>VAN VAERENBERGH Katrien</t>
  </si>
  <si>
    <t>secretariaat@degroeneparel.be</t>
  </si>
  <si>
    <t>VAN HAVERBEKE Stacey</t>
  </si>
  <si>
    <t>Stacey</t>
  </si>
  <si>
    <t>GO! BS Spronk</t>
  </si>
  <si>
    <t>secretariaat.basisschool@campusstronk.be</t>
  </si>
  <si>
    <t>Malfroy Veerle</t>
  </si>
  <si>
    <t>Veerle</t>
  </si>
  <si>
    <t>secretariaat.basisschool@vijverbeek.be</t>
  </si>
  <si>
    <t>VAN LOO Tom</t>
  </si>
  <si>
    <t>secretariaat@devlinderdilbeek.be</t>
  </si>
  <si>
    <t>COOLS Sarah</t>
  </si>
  <si>
    <t>secretariaat@bshorizon.bee</t>
  </si>
  <si>
    <t>STRUYF Sylvie</t>
  </si>
  <si>
    <t>Sylvie</t>
  </si>
  <si>
    <t>info@debij.be</t>
  </si>
  <si>
    <t>Eline Van Weyenbergh</t>
  </si>
  <si>
    <t>DE BLOCK Stanny</t>
  </si>
  <si>
    <t>Stanny</t>
  </si>
  <si>
    <t>BE11 0682 3119 1948</t>
  </si>
  <si>
    <t>Scholengroep 19 Dender</t>
  </si>
  <si>
    <t>Welvaartstraat 70 Bus 4</t>
  </si>
  <si>
    <t>0850.037.724</t>
  </si>
  <si>
    <t>info@klimopvilvoorde.be</t>
  </si>
  <si>
    <t>GEERTS Vincent</t>
  </si>
  <si>
    <t>Vincent</t>
  </si>
  <si>
    <t>BE38 0016 1190 4772</t>
  </si>
  <si>
    <t>Scholengroep SCOOP</t>
  </si>
  <si>
    <t>de Bavaylei 134/3</t>
  </si>
  <si>
    <t>0267.378.421</t>
  </si>
  <si>
    <t>directeur@kaleido-vilvoorde.be</t>
  </si>
  <si>
    <t>TURF Birgit</t>
  </si>
  <si>
    <t>Birgit</t>
  </si>
  <si>
    <t>directeur@desterrenhemel.be</t>
  </si>
  <si>
    <t>DERESE Ellen</t>
  </si>
  <si>
    <t>directeur@deregenbooggrimbergen.be</t>
  </si>
  <si>
    <t>DE BUYSER Christophe</t>
  </si>
  <si>
    <t>Christophe</t>
  </si>
  <si>
    <t>secretariaat@bs-zonnebloem.be</t>
  </si>
  <si>
    <t>TORFS Nathalie</t>
  </si>
  <si>
    <t>secretariaat@duizendpootrakkers.be</t>
  </si>
  <si>
    <t>PANCKOUCKE Sam</t>
  </si>
  <si>
    <t>Sam</t>
  </si>
  <si>
    <t>bs.overijse@telenet.be</t>
  </si>
  <si>
    <t>VANDEN WAEYENBERGH Gerrit</t>
  </si>
  <si>
    <t>Gerrit</t>
  </si>
  <si>
    <t>directeur@go-devleugel.be</t>
  </si>
  <si>
    <t>PITSCHON Karen</t>
  </si>
  <si>
    <t>Karen</t>
  </si>
  <si>
    <t>info@kattensprong.be</t>
  </si>
  <si>
    <t>PEETERS Jo</t>
  </si>
  <si>
    <t>Jo</t>
  </si>
  <si>
    <t>directeur@hetgroenedal.be</t>
  </si>
  <si>
    <t>VAN GOETHEM Liesbeth</t>
  </si>
  <si>
    <t>directie@depijl.be</t>
  </si>
  <si>
    <t>Steffi Roelandt</t>
  </si>
  <si>
    <t>02 553 92 22</t>
  </si>
  <si>
    <t>MEEKERS Patrick</t>
  </si>
  <si>
    <t>Patrick</t>
  </si>
  <si>
    <t>BE44 0682 3286 0045</t>
  </si>
  <si>
    <t>Scholengroep 1 Antwerpen</t>
  </si>
  <si>
    <t>Thonetlaan 106A</t>
  </si>
  <si>
    <t>0267.374.857</t>
  </si>
  <si>
    <t>directie@de-spits.be</t>
  </si>
  <si>
    <t>BASTIAENSEN Steven</t>
  </si>
  <si>
    <t>Steven</t>
  </si>
  <si>
    <t>DPO0503</t>
  </si>
  <si>
    <t>Kim Verbeeren</t>
  </si>
  <si>
    <t>0499770638</t>
  </si>
  <si>
    <t>Kim.Verbeeren@ond.vlaanderen.be</t>
  </si>
  <si>
    <t>directie@hetlaerhof.be</t>
  </si>
  <si>
    <t>MENNENS Rudi</t>
  </si>
  <si>
    <t>Rudi</t>
  </si>
  <si>
    <t>directie@3hoek-ekeren.be</t>
  </si>
  <si>
    <t>VAN DER HALLEN Joost</t>
  </si>
  <si>
    <t>Joost</t>
  </si>
  <si>
    <t>DPOX030</t>
  </si>
  <si>
    <t>Hans Cornelis</t>
  </si>
  <si>
    <t>0499593521</t>
  </si>
  <si>
    <t>hans.cornelis@ond.vlaanderen.be</t>
  </si>
  <si>
    <t>directie@irishof.be</t>
  </si>
  <si>
    <t>VOETEN Carla</t>
  </si>
  <si>
    <t>Carla</t>
  </si>
  <si>
    <t>BE40 0682 3076 6663</t>
  </si>
  <si>
    <t>Thonetlaan 106 A</t>
  </si>
  <si>
    <t>directie@bs-destappe.be</t>
  </si>
  <si>
    <t>COEKAERTS Els</t>
  </si>
  <si>
    <t>Els</t>
  </si>
  <si>
    <t>directie@hetnotendopje.be</t>
  </si>
  <si>
    <t>MERTENS Griet</t>
  </si>
  <si>
    <t>Griet</t>
  </si>
  <si>
    <t>autonome kleuterschool</t>
  </si>
  <si>
    <t>KS</t>
  </si>
  <si>
    <t>GO!KS</t>
  </si>
  <si>
    <t>DPO0611</t>
  </si>
  <si>
    <t>Tom Vannes</t>
  </si>
  <si>
    <t>0491962389</t>
  </si>
  <si>
    <t>tom.vannes@ond.vlaanderen.be</t>
  </si>
  <si>
    <t>03-658.78.11</t>
  </si>
  <si>
    <t>directie@bsschoten.be</t>
  </si>
  <si>
    <t>FESTRAERTS Audry</t>
  </si>
  <si>
    <t>Audry</t>
  </si>
  <si>
    <t>BE05 0682 2813 9175</t>
  </si>
  <si>
    <t>Scholengroep 3 - Invento</t>
  </si>
  <si>
    <t>Langestraat 221 bus 1</t>
  </si>
  <si>
    <t>0267.375.649</t>
  </si>
  <si>
    <t>directie@bsdebrug.be</t>
  </si>
  <si>
    <t>VANDEREYKEN Karen</t>
  </si>
  <si>
    <t>basisschool@wonderwijsbrasschaat.be</t>
  </si>
  <si>
    <t>MERTENS Lieve</t>
  </si>
  <si>
    <t>emmanuela.vervoort@inventoscholen.be</t>
  </si>
  <si>
    <t>VERVOORT Emmanuela</t>
  </si>
  <si>
    <t>Emmanuela</t>
  </si>
  <si>
    <t>info@klim-op.net</t>
  </si>
  <si>
    <t>ENGEL Birgit</t>
  </si>
  <si>
    <t>GO! KS Daltonschool De Vinkjes</t>
  </si>
  <si>
    <t>directie@tscholeke-devinkjes.be</t>
  </si>
  <si>
    <t>BOSMAN Rebecca</t>
  </si>
  <si>
    <t>Rebecca</t>
  </si>
  <si>
    <t>directie@de4sprong-3D.be</t>
  </si>
  <si>
    <t>MILBOU Sabine</t>
  </si>
  <si>
    <t>directie@freinetwonderwereld.be</t>
  </si>
  <si>
    <t>DE SCHEPPER Hans</t>
  </si>
  <si>
    <t>Hans</t>
  </si>
  <si>
    <t>directie@bsplantijntje.be</t>
  </si>
  <si>
    <t>KREYDT Karin</t>
  </si>
  <si>
    <t>Karin</t>
  </si>
  <si>
    <t>secretariaat@bsdeboomgaard.be</t>
  </si>
  <si>
    <t>ARRAS Sabine</t>
  </si>
  <si>
    <t>christine.claessens@vennebos.be</t>
  </si>
  <si>
    <t>CLAESSENS Christine</t>
  </si>
  <si>
    <t>Christine</t>
  </si>
  <si>
    <t>directie@zandhofje.be</t>
  </si>
  <si>
    <t>VAN EVERBROECK Sabina</t>
  </si>
  <si>
    <t>Sabina</t>
  </si>
  <si>
    <t>directie@bsdezevensprong.be</t>
  </si>
  <si>
    <t>VAN DER PLAS Caroline</t>
  </si>
  <si>
    <t>Caroline</t>
  </si>
  <si>
    <t>directie@bsklavertje.be</t>
  </si>
  <si>
    <t>BUERMANS Micha</t>
  </si>
  <si>
    <t>Micha</t>
  </si>
  <si>
    <t>directie@bs-dewijngaard.be</t>
  </si>
  <si>
    <t>BOUWEN Gudrun</t>
  </si>
  <si>
    <t>Gudrun</t>
  </si>
  <si>
    <t>directie@basisschoolkameleon.be</t>
  </si>
  <si>
    <t>DEKIEN Debbie</t>
  </si>
  <si>
    <t>Debbie</t>
  </si>
  <si>
    <t>directie@desmiskens.be</t>
  </si>
  <si>
    <t>CARETTE Dominique</t>
  </si>
  <si>
    <t>info@locomotiefje.be</t>
  </si>
  <si>
    <t>DANEELS Liesbeth</t>
  </si>
  <si>
    <t>directie@talentenschoolblink.be</t>
  </si>
  <si>
    <t>SCHROYENS Sarah</t>
  </si>
  <si>
    <t>directie@bshetschrijvertje.be</t>
  </si>
  <si>
    <t>VAN LIMBERGEN Anne</t>
  </si>
  <si>
    <t>Anne</t>
  </si>
  <si>
    <t>directie@bsherentals.be</t>
  </si>
  <si>
    <t>GEYSELINGS Carine</t>
  </si>
  <si>
    <t>Carine</t>
  </si>
  <si>
    <t>directie@freinetschoollille.be</t>
  </si>
  <si>
    <t>MASQUILLIER Saskia</t>
  </si>
  <si>
    <t>Saskia</t>
  </si>
  <si>
    <t>directie@bs-willemtell.com</t>
  </si>
  <si>
    <t>SUY Nathalie</t>
  </si>
  <si>
    <t>els.lenaerts@gogeel.be</t>
  </si>
  <si>
    <t>LENAERTS Els</t>
  </si>
  <si>
    <t>directie@zevensprongdessel.be</t>
  </si>
  <si>
    <t>JANSSENS Stijn</t>
  </si>
  <si>
    <t>directie@curieuzeneuzen.school</t>
  </si>
  <si>
    <t>VAN VAERENBERGH Leen</t>
  </si>
  <si>
    <t>Leen</t>
  </si>
  <si>
    <t>grietr@atheneumlier.be</t>
  </si>
  <si>
    <t>ROSSAU Griet</t>
  </si>
  <si>
    <t>info@stadspark-atheneumlier.be</t>
  </si>
  <si>
    <t>VERDONCK Hans</t>
  </si>
  <si>
    <t>directie@bisterveld.be</t>
  </si>
  <si>
    <t>VENICX Dimitri</t>
  </si>
  <si>
    <t>Dimitri</t>
  </si>
  <si>
    <t>directie@bolsterdorp.be</t>
  </si>
  <si>
    <t>VANDAEL Liesbeth</t>
  </si>
  <si>
    <t>BPWS045</t>
  </si>
  <si>
    <t>Maureen Mestdag</t>
  </si>
  <si>
    <t>025539906</t>
  </si>
  <si>
    <t>maureen.mestdag@ond.vlaanderen.be</t>
  </si>
  <si>
    <t>directie@bstkofschip.be</t>
  </si>
  <si>
    <t>VAN DIJCK Ghislaine</t>
  </si>
  <si>
    <t>Ghislaine</t>
  </si>
  <si>
    <t>info@tgroenschooltje.be</t>
  </si>
  <si>
    <t>VAN DAEL Brigitte</t>
  </si>
  <si>
    <t>Brigitte</t>
  </si>
  <si>
    <t>directie@deschans-kontich.be</t>
  </si>
  <si>
    <t>SCHRAMME Sofie</t>
  </si>
  <si>
    <t>directie@kiliaan.be</t>
  </si>
  <si>
    <t>BIESEN Kim</t>
  </si>
  <si>
    <t>Kim</t>
  </si>
  <si>
    <t>directie@dagpauwoog.be</t>
  </si>
  <si>
    <t>VAN ROY Lieve</t>
  </si>
  <si>
    <t>info@parkschoolieperman.be</t>
  </si>
  <si>
    <t>OLIESLAGERS Ann</t>
  </si>
  <si>
    <t>Ann</t>
  </si>
  <si>
    <t>info@mercatorschool.be</t>
  </si>
  <si>
    <t>VAN HEES NICK</t>
  </si>
  <si>
    <t>NICK</t>
  </si>
  <si>
    <t>BE47 0682 1707 1980</t>
  </si>
  <si>
    <t>Scholengroep 17 : Waasland</t>
  </si>
  <si>
    <t>Theo De Deckerlaan 2</t>
  </si>
  <si>
    <t>0267.381.290</t>
  </si>
  <si>
    <t>directeur@bsdeblokkendoos.be</t>
  </si>
  <si>
    <t>JANSSENS Brenda</t>
  </si>
  <si>
    <t>Brenda</t>
  </si>
  <si>
    <t>BE35 0682 3183 1037</t>
  </si>
  <si>
    <t>Scholengroep 6 : Boom-Niel</t>
  </si>
  <si>
    <t>Kerkstraat 1A</t>
  </si>
  <si>
    <t>0850.037.427</t>
  </si>
  <si>
    <t>directeur@dehoeksteen-boom.be</t>
  </si>
  <si>
    <t>MICHIELSEN Brenda</t>
  </si>
  <si>
    <t>directeur@boompark.be</t>
  </si>
  <si>
    <t>SPIESSENS Vanessa</t>
  </si>
  <si>
    <t>Vanessa</t>
  </si>
  <si>
    <t>directeur@kasteeltje-puurs.be</t>
  </si>
  <si>
    <t>CORNU Tom</t>
  </si>
  <si>
    <t>info@bsdelinde.net</t>
  </si>
  <si>
    <t>OOMS Elien</t>
  </si>
  <si>
    <t>Elien</t>
  </si>
  <si>
    <t>directeur@bsdeschorre.be</t>
  </si>
  <si>
    <t>MICHIELS Katleen</t>
  </si>
  <si>
    <t>bs.klimroos.temse@telenet.be</t>
  </si>
  <si>
    <t>JANSSENS Nick</t>
  </si>
  <si>
    <t>directie@detovertuin.be</t>
  </si>
  <si>
    <t>DE MULDER Cindy</t>
  </si>
  <si>
    <t>Cindy</t>
  </si>
  <si>
    <t>directie@bsdewatertoren.be</t>
  </si>
  <si>
    <t>VAN RAEMDONCK Tine</t>
  </si>
  <si>
    <t>Tine</t>
  </si>
  <si>
    <t>directie@basisschoolhetlaar.be</t>
  </si>
  <si>
    <t>DE RUIJTER Elke</t>
  </si>
  <si>
    <t>Elke</t>
  </si>
  <si>
    <t>directie@bsdebever.be</t>
  </si>
  <si>
    <t>SAEY Sabrina</t>
  </si>
  <si>
    <t>Sabrina</t>
  </si>
  <si>
    <t>directie@basisschoolreynaert.be</t>
  </si>
  <si>
    <t>GOOSSENS Martine</t>
  </si>
  <si>
    <t>Martine</t>
  </si>
  <si>
    <t>directie@bsdebron.be</t>
  </si>
  <si>
    <t>VAN OVERMEIRE Bart</t>
  </si>
  <si>
    <t>directie@sterappel.be</t>
  </si>
  <si>
    <t>DRIESMANS Christine</t>
  </si>
  <si>
    <t>directie@dubbelsprong.be</t>
  </si>
  <si>
    <t>HOREMANS Ingrid</t>
  </si>
  <si>
    <t>BE50 0682 3277 0018</t>
  </si>
  <si>
    <t>Scholengroep 5</t>
  </si>
  <si>
    <t>Mechelbaan 561</t>
  </si>
  <si>
    <t>0267.376.441</t>
  </si>
  <si>
    <t>info@bslyceum.be</t>
  </si>
  <si>
    <t>HEREMANS Wendy</t>
  </si>
  <si>
    <t>Wendy</t>
  </si>
  <si>
    <t>directie@devlindertuinmechelen.be</t>
  </si>
  <si>
    <t>VAN CAMPENHOUT Nadia</t>
  </si>
  <si>
    <t>Nadia</t>
  </si>
  <si>
    <t>directie@basisschool-keerbergen.be</t>
  </si>
  <si>
    <t>OTTAVIANO Carol</t>
  </si>
  <si>
    <t>Carol</t>
  </si>
  <si>
    <t>directie@alicenahonschool.be</t>
  </si>
  <si>
    <t>Verschueren Constant</t>
  </si>
  <si>
    <t>Constant</t>
  </si>
  <si>
    <t>secretariaat@bs-drjozefweyns.be</t>
  </si>
  <si>
    <t>CAMPS Cynthia</t>
  </si>
  <si>
    <t>Cynthia</t>
  </si>
  <si>
    <t>directie@terberken.be</t>
  </si>
  <si>
    <t>VAN GOETHEM David</t>
  </si>
  <si>
    <t>secretariaat@hertogkarel.be</t>
  </si>
  <si>
    <t>VEN Jimmy</t>
  </si>
  <si>
    <t>BE07 0682 3266 8166</t>
  </si>
  <si>
    <t>Scholengroep 11 : Leuven</t>
  </si>
  <si>
    <t>0267.378.817</t>
  </si>
  <si>
    <t>annick.tricot@huis11.be</t>
  </si>
  <si>
    <t>TRICOT Annick</t>
  </si>
  <si>
    <t>Annick</t>
  </si>
  <si>
    <t>begga.willems@huis11.be</t>
  </si>
  <si>
    <t>WILLEMS Begga</t>
  </si>
  <si>
    <t>Begga</t>
  </si>
  <si>
    <t>directie@hertogjan.be</t>
  </si>
  <si>
    <t>COUCKE Rita</t>
  </si>
  <si>
    <t>directie@go-spectrum.be</t>
  </si>
  <si>
    <t>BOGAERTS Stef</t>
  </si>
  <si>
    <t>Stef</t>
  </si>
  <si>
    <t>directie.twensbos@atheneumheist.be</t>
  </si>
  <si>
    <t>AKULAVA Alena</t>
  </si>
  <si>
    <t>Alena</t>
  </si>
  <si>
    <t>directie@bs-decocon.be</t>
  </si>
  <si>
    <t>MOESKOPS Elke</t>
  </si>
  <si>
    <t>directie@bs-deletterboom.be</t>
  </si>
  <si>
    <t>TIEBOS Carla</t>
  </si>
  <si>
    <t>directie.daltonschool@hetleerlabo.be</t>
  </si>
  <si>
    <t>BUEDTS Hanneke</t>
  </si>
  <si>
    <t>Hanneke</t>
  </si>
  <si>
    <t>wout.debeuckelaer@huis11.be</t>
  </si>
  <si>
    <t>DEBEUCKELAER Wout</t>
  </si>
  <si>
    <t>Wout</t>
  </si>
  <si>
    <t>onthaal@bsdewinge.be</t>
  </si>
  <si>
    <t>SKATCHKOFF Boris</t>
  </si>
  <si>
    <t>Boris</t>
  </si>
  <si>
    <t>onthaal@bszonnedorp.be</t>
  </si>
  <si>
    <t>MARIS Judith</t>
  </si>
  <si>
    <t>Judith</t>
  </si>
  <si>
    <t>onthaal@bsdehoogvlieger.be</t>
  </si>
  <si>
    <t>CLEEREMANS Anouk</t>
  </si>
  <si>
    <t>Anouk</t>
  </si>
  <si>
    <t>GO! BS 't Dorp campus Ebdries</t>
  </si>
  <si>
    <t>onthaal@bstdorp.be</t>
  </si>
  <si>
    <t>LEYS Kim</t>
  </si>
  <si>
    <t>ingrid.geerkens@adite.be</t>
  </si>
  <si>
    <t>GEERKENS Ingrid</t>
  </si>
  <si>
    <t>onthaal@dekleineprinsdiest.be</t>
  </si>
  <si>
    <t>DEHAENE Lien</t>
  </si>
  <si>
    <t>Lien</t>
  </si>
  <si>
    <t>GO! BS 't Klein Atheneum Tienen</t>
  </si>
  <si>
    <t>ilse.neyskens@kleinatheneum.be</t>
  </si>
  <si>
    <t>NEYSKENS Ilse</t>
  </si>
  <si>
    <t>Ilse</t>
  </si>
  <si>
    <t>secretariaat@debronleuven.be</t>
  </si>
  <si>
    <t>LEMMENS Peter</t>
  </si>
  <si>
    <t>Peter</t>
  </si>
  <si>
    <t>BE39 0910 1988 4019</t>
  </si>
  <si>
    <t>directeur@hofpepijn.be</t>
  </si>
  <si>
    <t>KNOPS Kristof</t>
  </si>
  <si>
    <t>Kristof</t>
  </si>
  <si>
    <t>directie@de-regent.be</t>
  </si>
  <si>
    <t>SCHEPERS Carine</t>
  </si>
  <si>
    <t>directie@depuzzelrunkst.be</t>
  </si>
  <si>
    <t>MARCOTTI Melissa</t>
  </si>
  <si>
    <t>Melissa</t>
  </si>
  <si>
    <t>Guffenslaan 82</t>
  </si>
  <si>
    <t>directie@hetkleineatheneum.be</t>
  </si>
  <si>
    <t>VLIEGEN Pascal</t>
  </si>
  <si>
    <t>Pascal</t>
  </si>
  <si>
    <t>secretariaat@daltonschool.be</t>
  </si>
  <si>
    <t>QUIDOUSSE Daniella</t>
  </si>
  <si>
    <t>Daniella</t>
  </si>
  <si>
    <t>directie@bs-kosmos.be</t>
  </si>
  <si>
    <t>COURTOIS Robbie</t>
  </si>
  <si>
    <t>Robbie</t>
  </si>
  <si>
    <t>directie@mozaiekhouthalen.be</t>
  </si>
  <si>
    <t>OLAERTS Yolande</t>
  </si>
  <si>
    <t>Yolande</t>
  </si>
  <si>
    <t>hermans.suzy@scholengroep14.be</t>
  </si>
  <si>
    <t>HERMANS Suzy</t>
  </si>
  <si>
    <t>Suzy</t>
  </si>
  <si>
    <t>directeur@daltonschoolzolder.be</t>
  </si>
  <si>
    <t>VAES Sabine</t>
  </si>
  <si>
    <t>directie@bsleerplein.be</t>
  </si>
  <si>
    <t>DESAIR Wendy</t>
  </si>
  <si>
    <t>directie@xplow.school</t>
  </si>
  <si>
    <t>TASDEMIR Dilek</t>
  </si>
  <si>
    <t>Dilek</t>
  </si>
  <si>
    <t>debbie.taverniers@voxpelt.be</t>
  </si>
  <si>
    <t>TAVERNIERS Debbie</t>
  </si>
  <si>
    <t>BE30 0910 2234 7011</t>
  </si>
  <si>
    <t>wesley.vanbavinckhove@brugge-despringplank.be</t>
  </si>
  <si>
    <t>VANBAVINCKHOVE Wesley</t>
  </si>
  <si>
    <t>Wesley</t>
  </si>
  <si>
    <t>directie@bsfacet.be</t>
  </si>
  <si>
    <t>MAENHOUT Tim</t>
  </si>
  <si>
    <t>Tim</t>
  </si>
  <si>
    <t>DPO0609</t>
  </si>
  <si>
    <t>Heidi Pollefeyt</t>
  </si>
  <si>
    <t>0491629385</t>
  </si>
  <si>
    <t>heidi.pollefeyt@ond.vlaanderen.be</t>
  </si>
  <si>
    <t>directie@stimuland.be</t>
  </si>
  <si>
    <t>VAN RENTERGHEM Tim</t>
  </si>
  <si>
    <t>nathalie.david@paalbos.be</t>
  </si>
  <si>
    <t>DAVID Nathalie</t>
  </si>
  <si>
    <t>directie@devalke.be</t>
  </si>
  <si>
    <t>DOCKX Nele</t>
  </si>
  <si>
    <t>Nele</t>
  </si>
  <si>
    <t>directie.bseureka@sgimpact.be</t>
  </si>
  <si>
    <t>SCHOTTE Deborah</t>
  </si>
  <si>
    <t>Deborah</t>
  </si>
  <si>
    <t>info@bsstaden.be</t>
  </si>
  <si>
    <t>SNAUWAERT Lysbeth</t>
  </si>
  <si>
    <t>Lysbeth</t>
  </si>
  <si>
    <t>dir.bsdiksmuide@inspirascholen.be</t>
  </si>
  <si>
    <t>VAN D'HUYNSLAGER Charlot</t>
  </si>
  <si>
    <t>Charlot</t>
  </si>
  <si>
    <t>BE43 0013 3967 6801</t>
  </si>
  <si>
    <t>Scholengroep 28(Westhoek)</t>
  </si>
  <si>
    <t>Kaaskerkestraat 22 bus 2</t>
  </si>
  <si>
    <t>0267.385.646</t>
  </si>
  <si>
    <t>dir.manitoba@telenet.be</t>
  </si>
  <si>
    <t>VERTRIEST Valentina</t>
  </si>
  <si>
    <t>Valentina</t>
  </si>
  <si>
    <t>info@deglimlach.be</t>
  </si>
  <si>
    <t>Kerckhove Sofie</t>
  </si>
  <si>
    <t>directie.permeke@sgimpact.be</t>
  </si>
  <si>
    <t>PEETERS Nelleke</t>
  </si>
  <si>
    <t>Nelleke</t>
  </si>
  <si>
    <t>DPO0972</t>
  </si>
  <si>
    <t>Pascal Van Droogenbroeck</t>
  </si>
  <si>
    <t>025539327</t>
  </si>
  <si>
    <t>pascal.vandroogenbroeck@ond.vlaanderen.be</t>
  </si>
  <si>
    <t>info@arnoldusschool.be</t>
  </si>
  <si>
    <t>VERLINDE Vera</t>
  </si>
  <si>
    <t>Vera</t>
  </si>
  <si>
    <t>BE86 0013 3970 1150</t>
  </si>
  <si>
    <t>ScholengroepStroomOostende</t>
  </si>
  <si>
    <t>L. Spilliaertstraat 29</t>
  </si>
  <si>
    <t>0267.385.250</t>
  </si>
  <si>
    <t>kelly.dildick@deklimop-gistel.be</t>
  </si>
  <si>
    <t>DILDICK Kelly</t>
  </si>
  <si>
    <t>Kelly</t>
  </si>
  <si>
    <t>directeur@delettertuin-koekelare.be</t>
  </si>
  <si>
    <t>Van Casteren Tamara</t>
  </si>
  <si>
    <t>Tamara</t>
  </si>
  <si>
    <t>directie@bsminimakz.be</t>
  </si>
  <si>
    <t>STRUBBE Sylvie</t>
  </si>
  <si>
    <t>info@freinetcontext.be</t>
  </si>
  <si>
    <t>WACKENIER Fien</t>
  </si>
  <si>
    <t>Fien</t>
  </si>
  <si>
    <t>info@bloeiweide.be</t>
  </si>
  <si>
    <t>LIEKENS Inie</t>
  </si>
  <si>
    <t>Inie</t>
  </si>
  <si>
    <t>directie@doefenschool.be</t>
  </si>
  <si>
    <t>VAN RECK Lindly</t>
  </si>
  <si>
    <t>Lindly</t>
  </si>
  <si>
    <t>info@zilvermeeuwblankenberge.be</t>
  </si>
  <si>
    <t>LAPORTE Birgit</t>
  </si>
  <si>
    <t>info@degroeiboom.be</t>
  </si>
  <si>
    <t>SIX Ellen</t>
  </si>
  <si>
    <t>info@basisschoolstene.be</t>
  </si>
  <si>
    <t>SAMYN Wesley</t>
  </si>
  <si>
    <t>directeur@govogelzang.be</t>
  </si>
  <si>
    <t>VANHEDDEGEM Sylvie</t>
  </si>
  <si>
    <t>directie.einstein@sgimpact.be</t>
  </si>
  <si>
    <t>BOS Marnic</t>
  </si>
  <si>
    <t>Marnic</t>
  </si>
  <si>
    <t>dir.bsnieuwpoort@inspirascholen.be</t>
  </si>
  <si>
    <t>ROGGE Didier</t>
  </si>
  <si>
    <t>Didier</t>
  </si>
  <si>
    <t>directie@letterzee.be</t>
  </si>
  <si>
    <t>BERTELOOT Bernard</t>
  </si>
  <si>
    <t>Bernard</t>
  </si>
  <si>
    <t>dir.bsdepanne@inspirascholen.be</t>
  </si>
  <si>
    <t>GHYSEL Saskia</t>
  </si>
  <si>
    <t>info@basisschoolveurne.be</t>
  </si>
  <si>
    <t>CLAEYS Yves</t>
  </si>
  <si>
    <t>Yves</t>
  </si>
  <si>
    <t>secretariaat@bsdriehofsteden.be</t>
  </si>
  <si>
    <t>Stragier Martijn</t>
  </si>
  <si>
    <t>Martijn</t>
  </si>
  <si>
    <t>info@hetopengroene.be</t>
  </si>
  <si>
    <t>VAN DEN HEEDE Sammy</t>
  </si>
  <si>
    <t>Sammy</t>
  </si>
  <si>
    <t>directie@bstermolen.be</t>
  </si>
  <si>
    <t>VANBIERVLIET Stefaan</t>
  </si>
  <si>
    <t>Stefaan</t>
  </si>
  <si>
    <t>DPO0545</t>
  </si>
  <si>
    <t>Ina Quintyn</t>
  </si>
  <si>
    <t>0499593527</t>
  </si>
  <si>
    <t>ina.quintyn@ond.vlaanderen.be</t>
  </si>
  <si>
    <t>directie@bsdewindroos.be</t>
  </si>
  <si>
    <t>WULLEPIT Josephine</t>
  </si>
  <si>
    <t>Josephine</t>
  </si>
  <si>
    <t>isabellechristiaens@bs-dedriesprong.be</t>
  </si>
  <si>
    <t>CHRISTIAENS Isabelle</t>
  </si>
  <si>
    <t>Isabelle</t>
  </si>
  <si>
    <t>BE81 0682 2293 4824</t>
  </si>
  <si>
    <t>GO! Scholengroep 24K</t>
  </si>
  <si>
    <t>Polderdreef 42</t>
  </si>
  <si>
    <t>0267.384.062</t>
  </si>
  <si>
    <t>info@bsdetoekomst.be</t>
  </si>
  <si>
    <t>VERPLANCKE STEVEN</t>
  </si>
  <si>
    <t>STEVEN</t>
  </si>
  <si>
    <t>BE25 0013 3952 0082</t>
  </si>
  <si>
    <t>Scholengroep 21 : Vl.Arden</t>
  </si>
  <si>
    <t>Ronseweg 1</t>
  </si>
  <si>
    <t>0267.382.874</t>
  </si>
  <si>
    <t>secretariaat@bsdestartbaan.be</t>
  </si>
  <si>
    <t>QUARTIER Sophie</t>
  </si>
  <si>
    <t>Sophie</t>
  </si>
  <si>
    <t>tom@futurascholen.be</t>
  </si>
  <si>
    <t>VANDERMEULEN Tom</t>
  </si>
  <si>
    <t>dir.bslangemark@inspirascholen.be</t>
  </si>
  <si>
    <t>DEJAEGER Marleen</t>
  </si>
  <si>
    <t>info@methodeschoolbloei.be</t>
  </si>
  <si>
    <t>FESTJENS Els</t>
  </si>
  <si>
    <t>directeur@campusbellevue.be</t>
  </si>
  <si>
    <t>COOMAN Pascal</t>
  </si>
  <si>
    <t>directie@bsdedobbelsteen.be</t>
  </si>
  <si>
    <t>BUYCK Iris</t>
  </si>
  <si>
    <t>Iris</t>
  </si>
  <si>
    <t>boomgaard@basisschoolkuurne.be</t>
  </si>
  <si>
    <t>CARPENTIER Stefaan</t>
  </si>
  <si>
    <t>info@tergavers.be</t>
  </si>
  <si>
    <t>VAN LOOSVELDT Jean-Claude</t>
  </si>
  <si>
    <t>Jean-Claude</t>
  </si>
  <si>
    <t>directie@go-hetwonderbos.be</t>
  </si>
  <si>
    <t>BECQUART Evy</t>
  </si>
  <si>
    <t>Evy</t>
  </si>
  <si>
    <t>ann.pepermans@talentensprong.be</t>
  </si>
  <si>
    <t>PEPERMANS Ann</t>
  </si>
  <si>
    <t>info@bsdeplataan.be</t>
  </si>
  <si>
    <t>VANDEMAELE Mieke</t>
  </si>
  <si>
    <t>Mieke</t>
  </si>
  <si>
    <t>info@bsring.be</t>
  </si>
  <si>
    <t>SCHOTTE Déborah</t>
  </si>
  <si>
    <t>Déborah</t>
  </si>
  <si>
    <t>info@bsrumbeke.be</t>
  </si>
  <si>
    <t>LAMMERTIJN Evelyn</t>
  </si>
  <si>
    <t>Evelyn</t>
  </si>
  <si>
    <t>directie@despringplank-tielt.be</t>
  </si>
  <si>
    <t>MOERMAN Bjorn</t>
  </si>
  <si>
    <t>dir.bsieper@inspirascholen.be</t>
  </si>
  <si>
    <t>SOENEN Marian</t>
  </si>
  <si>
    <t>Marian</t>
  </si>
  <si>
    <t>info@bsterelzen.be</t>
  </si>
  <si>
    <t>BAILLY Pierre</t>
  </si>
  <si>
    <t>Pierre</t>
  </si>
  <si>
    <t>dir.bsgroei@inspirascholen.be</t>
  </si>
  <si>
    <t>BRULEZ Pedra</t>
  </si>
  <si>
    <t>Pedra</t>
  </si>
  <si>
    <t>info@bsdester.be</t>
  </si>
  <si>
    <t>VIAENE Martine</t>
  </si>
  <si>
    <t>info@bsvoskenslaan.be</t>
  </si>
  <si>
    <t>STOKX Veronique</t>
  </si>
  <si>
    <t>Veronique</t>
  </si>
  <si>
    <t>BE72 0013 3966 8616</t>
  </si>
  <si>
    <t>Scholengroep 22 : Gent</t>
  </si>
  <si>
    <t>Schoonmeersstraat 26</t>
  </si>
  <si>
    <t>0267.383.270</t>
  </si>
  <si>
    <t>dir.dekleineicarus@scholengroep.gent</t>
  </si>
  <si>
    <t>SNAUWAERT Julie</t>
  </si>
  <si>
    <t>Julie</t>
  </si>
  <si>
    <t>info@bsdevogelzang.be</t>
  </si>
  <si>
    <t>DE JAEGER Emma</t>
  </si>
  <si>
    <t>Emma</t>
  </si>
  <si>
    <t>tim.godyn@scholengroep.gent</t>
  </si>
  <si>
    <t>GODYN Tim</t>
  </si>
  <si>
    <t>directie.bs@campus-erasmus.be</t>
  </si>
  <si>
    <t>VAN DAMME Benigna</t>
  </si>
  <si>
    <t>Benigna</t>
  </si>
  <si>
    <t>BE96 0013 3975 4805</t>
  </si>
  <si>
    <t>Scholengr 23 : Meetjesland</t>
  </si>
  <si>
    <t>Beukenstraat 1</t>
  </si>
  <si>
    <t>0267.383.666</t>
  </si>
  <si>
    <t>bs.ertvelde@sgr23.be</t>
  </si>
  <si>
    <t>VAN DE VELDE Marie-Rose</t>
  </si>
  <si>
    <t>Marie-Rose</t>
  </si>
  <si>
    <t>directie@zwaluwnest.be</t>
  </si>
  <si>
    <t>DE LA RIVIERE Cindy</t>
  </si>
  <si>
    <t>directie@demolenberg.be</t>
  </si>
  <si>
    <t>WATERSCHOOT Ann</t>
  </si>
  <si>
    <t>directie@de-madelief.be</t>
  </si>
  <si>
    <t>MARTENS Leen</t>
  </si>
  <si>
    <t>BE46 0682 3129 7436</t>
  </si>
  <si>
    <t>SGR 18: Het Leercollectief</t>
  </si>
  <si>
    <t>Brusselsestraat 97</t>
  </si>
  <si>
    <t>0267.381.686</t>
  </si>
  <si>
    <t>Dalialaan 2_A</t>
  </si>
  <si>
    <t>directie@de-springplank.be</t>
  </si>
  <si>
    <t>VAN BOXLAER Imme</t>
  </si>
  <si>
    <t>Imme</t>
  </si>
  <si>
    <t>directie@eikenkring.be</t>
  </si>
  <si>
    <t>VERHOFSTADT Sam</t>
  </si>
  <si>
    <t>info@bsdewijzeboom.be</t>
  </si>
  <si>
    <t>DOSSCHE VANDEVOORDE Wendy</t>
  </si>
  <si>
    <t>directie@de-tovertuin.be</t>
  </si>
  <si>
    <t>BUYSE Sofie</t>
  </si>
  <si>
    <t>directie@gohamme.be</t>
  </si>
  <si>
    <t>BRÉDA Iris</t>
  </si>
  <si>
    <t>directie@atmosdaltononderwijs.be</t>
  </si>
  <si>
    <t>VAN ROEYEN Evelyn</t>
  </si>
  <si>
    <t>basisschool@campuskompas.be</t>
  </si>
  <si>
    <t>DUMON Peter</t>
  </si>
  <si>
    <t>elke.de.smet@de-klaver.be</t>
  </si>
  <si>
    <t>DE SMET Elke</t>
  </si>
  <si>
    <t>info@bs-gentbrugge.be</t>
  </si>
  <si>
    <t>STANDAERT Delphine</t>
  </si>
  <si>
    <t>Delphine</t>
  </si>
  <si>
    <t>Hendrik Consciencestraat 56</t>
  </si>
  <si>
    <t>katrien.deschilder@bsflora.be</t>
  </si>
  <si>
    <t>THOMAS Inge</t>
  </si>
  <si>
    <t>Inge</t>
  </si>
  <si>
    <t>ilse.degusseme@hetleercollectief.be</t>
  </si>
  <si>
    <t>DE GUSSEME Ilse</t>
  </si>
  <si>
    <t>nico.deridder@hetleercollectief.be</t>
  </si>
  <si>
    <t>DE RIDDER Nico</t>
  </si>
  <si>
    <t>Nico</t>
  </si>
  <si>
    <t>directeur@tenberge.be</t>
  </si>
  <si>
    <t>VAN OPDENBOSCH Joke</t>
  </si>
  <si>
    <t>Joke</t>
  </si>
  <si>
    <t>GO! BS De Nieuwe Arend Aalst</t>
  </si>
  <si>
    <t>directie@denieuwearend.be</t>
  </si>
  <si>
    <t>D'HAESELEER Elke</t>
  </si>
  <si>
    <t>directie@bsatheneumaalst.be</t>
  </si>
  <si>
    <t>HECK Evy</t>
  </si>
  <si>
    <t>directie@bsgaaf.be</t>
  </si>
  <si>
    <t>DE PAUW Sofie</t>
  </si>
  <si>
    <t>directeur@bsdekleineprins.be</t>
  </si>
  <si>
    <t>BRUYLAND Bart</t>
  </si>
  <si>
    <t>directie.bs@kad.be</t>
  </si>
  <si>
    <t>VAN LANGENHOVEN Kathy</t>
  </si>
  <si>
    <t>Kathy</t>
  </si>
  <si>
    <t>directie@bijenkorf-dendermonde.be</t>
  </si>
  <si>
    <t>D'HONDT Anne</t>
  </si>
  <si>
    <t>directie@vierhuizen.be</t>
  </si>
  <si>
    <t>VAN DER STRAETEN Nikie</t>
  </si>
  <si>
    <t>Nikie</t>
  </si>
  <si>
    <t>directie@konkelgoed.be</t>
  </si>
  <si>
    <t>FERKET Manuela</t>
  </si>
  <si>
    <t>Manuela</t>
  </si>
  <si>
    <t>directie@bsfaluintjes.be</t>
  </si>
  <si>
    <t>BRUYLAND Ann</t>
  </si>
  <si>
    <t>secretariaat@basisschooldekameleon.be</t>
  </si>
  <si>
    <t>DE RIDDER Els</t>
  </si>
  <si>
    <t>directie@bsmeerbeke.be</t>
  </si>
  <si>
    <t>DEVUYST Tommy</t>
  </si>
  <si>
    <t>Tommy</t>
  </si>
  <si>
    <t>Leuvestraat 37_A</t>
  </si>
  <si>
    <t>directie@bslpboon.be</t>
  </si>
  <si>
    <t>DECAVEL Gerdy</t>
  </si>
  <si>
    <t>Gerdy</t>
  </si>
  <si>
    <t>directeur@bsdekrekel.be</t>
  </si>
  <si>
    <t>WAUTERS Wendy</t>
  </si>
  <si>
    <t>directeur@bsgodenderleeuw.be</t>
  </si>
  <si>
    <t>MARMITTE Ioné</t>
  </si>
  <si>
    <t>Ioné</t>
  </si>
  <si>
    <t>directie@bsmolenveld.be</t>
  </si>
  <si>
    <t>WELLEMAN LIEVE</t>
  </si>
  <si>
    <t>LIEVE</t>
  </si>
  <si>
    <t>info@basisschool-centrum.be</t>
  </si>
  <si>
    <t>VERSPEETEN Jolien</t>
  </si>
  <si>
    <t>Jolien</t>
  </si>
  <si>
    <t>BE38 0682 3191 2172</t>
  </si>
  <si>
    <t>Scholengroep 20 : Geraard.</t>
  </si>
  <si>
    <t>Kattestraat 5</t>
  </si>
  <si>
    <t>0850.037.625</t>
  </si>
  <si>
    <t>info@basisschool-dender.be</t>
  </si>
  <si>
    <t>HUYGHENS Caroline</t>
  </si>
  <si>
    <t>info@bshofkouter.be</t>
  </si>
  <si>
    <t>DE SMEDT Margriet</t>
  </si>
  <si>
    <t>Margriet</t>
  </si>
  <si>
    <t>info@bsgodetrampoline.be</t>
  </si>
  <si>
    <t>VERBEURGT Siel</t>
  </si>
  <si>
    <t>Siel</t>
  </si>
  <si>
    <t>info@bsgoklimop.be</t>
  </si>
  <si>
    <t>PARMENTIER Leen</t>
  </si>
  <si>
    <t>info@decrolyschool.be</t>
  </si>
  <si>
    <t>VYNCK Nora</t>
  </si>
  <si>
    <t>Nora</t>
  </si>
  <si>
    <t>info@bskazottegem.be</t>
  </si>
  <si>
    <t>FOSTIER Dirk</t>
  </si>
  <si>
    <t>Dirk</t>
  </si>
  <si>
    <t>info@bevegem.be</t>
  </si>
  <si>
    <t>VAN DEN BULCKE Vanessa</t>
  </si>
  <si>
    <t>info@basisschool-zwalm.be</t>
  </si>
  <si>
    <t>HAEGEMAN Stijn</t>
  </si>
  <si>
    <t>info@basisschool-brakel.be</t>
  </si>
  <si>
    <t>CLEMENT Catherine</t>
  </si>
  <si>
    <t>Catherine</t>
  </si>
  <si>
    <t>info@omerwattez.be</t>
  </si>
  <si>
    <t>Helinck Stephanie</t>
  </si>
  <si>
    <t>Stephanie</t>
  </si>
  <si>
    <t>directie@dewereldbrug.eu</t>
  </si>
  <si>
    <t>VANMAERCKE Mieke</t>
  </si>
  <si>
    <t>directeur@schooldekleineprins.be</t>
  </si>
  <si>
    <t>STUR Ann</t>
  </si>
  <si>
    <t>directie@schoolvanmorgennazareth.be</t>
  </si>
  <si>
    <t>HERMAN Yasmine</t>
  </si>
  <si>
    <t>Yasmine</t>
  </si>
  <si>
    <t>vanessa.truyen@dekeimolen.be</t>
  </si>
  <si>
    <t>TRUYEN Vanessa</t>
  </si>
  <si>
    <t>directie@bserasmus.be</t>
  </si>
  <si>
    <t>Verstraeten Valerie</t>
  </si>
  <si>
    <t>Valerie</t>
  </si>
  <si>
    <t>info@bsmijlpaal.be</t>
  </si>
  <si>
    <t>REYGAERT Vanessa</t>
  </si>
  <si>
    <t>basisschool@debeuk.be</t>
  </si>
  <si>
    <t>Vercruysse Jarno</t>
  </si>
  <si>
    <t>Jarno</t>
  </si>
  <si>
    <t>info@bsklavertjevier.be</t>
  </si>
  <si>
    <t>TERRIERE Daan</t>
  </si>
  <si>
    <t>Daan</t>
  </si>
  <si>
    <t>info@basisschool-detandem.be</t>
  </si>
  <si>
    <t>Stockman KOBIE</t>
  </si>
  <si>
    <t>KOBIE</t>
  </si>
  <si>
    <t>dir.dewijzeeik@scholengroep.gent</t>
  </si>
  <si>
    <t>WAEYTENS Martine</t>
  </si>
  <si>
    <t>secretariaat@go-lievegem.be</t>
  </si>
  <si>
    <t>TONDAT Lisa</t>
  </si>
  <si>
    <t>directie@de3sprong.be</t>
  </si>
  <si>
    <t>BEECKMANS Nina</t>
  </si>
  <si>
    <t>Nina</t>
  </si>
  <si>
    <t>Barbara</t>
  </si>
  <si>
    <t>Andy</t>
  </si>
  <si>
    <t>Gert</t>
  </si>
  <si>
    <t>Ina</t>
  </si>
  <si>
    <t>Christel</t>
  </si>
  <si>
    <t>Fabienne</t>
  </si>
  <si>
    <t>Natacha</t>
  </si>
  <si>
    <t>Paola</t>
  </si>
  <si>
    <t>KORTESSEM</t>
  </si>
  <si>
    <t>Linda</t>
  </si>
  <si>
    <t>Anke</t>
  </si>
  <si>
    <t>Nancy</t>
  </si>
  <si>
    <t>Stefanie</t>
  </si>
  <si>
    <t>Conny</t>
  </si>
  <si>
    <t>directie@sjbbrussel.be</t>
  </si>
  <si>
    <t>Vrij gesubsidieerd onderwijs</t>
  </si>
  <si>
    <t>Van Grunderbeek Els</t>
  </si>
  <si>
    <t>VKS</t>
  </si>
  <si>
    <t>BE46 7360 1994 0436</t>
  </si>
  <si>
    <t>vzw Ignatiussch. In Beweg.</t>
  </si>
  <si>
    <t>Ursulinenstraat 4</t>
  </si>
  <si>
    <t>0632.587.280</t>
  </si>
  <si>
    <t>katrien.kovaleni@brucity.education</t>
  </si>
  <si>
    <t>Officieel gesubsidieerd onderwijs</t>
  </si>
  <si>
    <t>KOVALENI Katrien</t>
  </si>
  <si>
    <t>GBS</t>
  </si>
  <si>
    <t>BE45 0910 1126 7789</t>
  </si>
  <si>
    <t>GEMEENTEBESTUUR BRUSSEL</t>
  </si>
  <si>
    <t>Anspachlaan 6</t>
  </si>
  <si>
    <t>0207.373.429</t>
  </si>
  <si>
    <t>directie@mabobasis.be</t>
  </si>
  <si>
    <t>DE CLERCQ Sofie</t>
  </si>
  <si>
    <t>VBS</t>
  </si>
  <si>
    <t>BE72 4331 1766 0116</t>
  </si>
  <si>
    <t>Schoolcom Maria Boodschap</t>
  </si>
  <si>
    <t>VLAAMSESTWG 155</t>
  </si>
  <si>
    <t>0447.017.174</t>
  </si>
  <si>
    <t>Nieuwland 194</t>
  </si>
  <si>
    <t>brotsaert@bsnieuwland.be</t>
  </si>
  <si>
    <t>ROTSAERT Brian</t>
  </si>
  <si>
    <t>Brian</t>
  </si>
  <si>
    <t>BE86 4300 3831 1250</t>
  </si>
  <si>
    <t>St-Jorisbasisschool</t>
  </si>
  <si>
    <t>Cellebroerstraat 16</t>
  </si>
  <si>
    <t>sieglinde.baeyens@leoxiii.be</t>
  </si>
  <si>
    <t>BAEYENS Sieglinde</t>
  </si>
  <si>
    <t>Sieglinde</t>
  </si>
  <si>
    <t>BE32 4284 0570 9102</t>
  </si>
  <si>
    <t>VZW KOBN Afd. Leo XIII</t>
  </si>
  <si>
    <t>LEO XIII-STRAAT 11</t>
  </si>
  <si>
    <t>0423.547.035</t>
  </si>
  <si>
    <t>sintursulalaken@gmail.com</t>
  </si>
  <si>
    <t>VERDOODT Kris</t>
  </si>
  <si>
    <t>BE44 4358 0692 0145</t>
  </si>
  <si>
    <t>K.O.B.N.-AFD.- Sint-Ursula</t>
  </si>
  <si>
    <t>Dieud.Lefevrestraat_41</t>
  </si>
  <si>
    <t>sintalbertschool@skynet.be</t>
  </si>
  <si>
    <t>VANDERSYPEN Eva</t>
  </si>
  <si>
    <t>Eva</t>
  </si>
  <si>
    <t>BE97 7360 2531 5549</t>
  </si>
  <si>
    <t>Sint-Goedele Brussel VZW</t>
  </si>
  <si>
    <t>Haeckstraat 61</t>
  </si>
  <si>
    <t>0478.379.452</t>
  </si>
  <si>
    <t>Mutsaardlaan 67</t>
  </si>
  <si>
    <t>katleen.koopmans@brucity.education</t>
  </si>
  <si>
    <t>KOOPMANS Katleen</t>
  </si>
  <si>
    <t>GLS</t>
  </si>
  <si>
    <t>an.ghys@brucity.education</t>
  </si>
  <si>
    <t>GHYS An</t>
  </si>
  <si>
    <t>An</t>
  </si>
  <si>
    <t>joelle.verhulst@brucity.education</t>
  </si>
  <si>
    <t>VERHULST Joëlle</t>
  </si>
  <si>
    <t>Joëlle</t>
  </si>
  <si>
    <t>regenboog.1080@molenbeek.irisnet.be</t>
  </si>
  <si>
    <t>GOSSIAUX Audrey</t>
  </si>
  <si>
    <t>Audrey</t>
  </si>
  <si>
    <t>BE60 0910 0016 9070</t>
  </si>
  <si>
    <t>GEMEENTE ST-JANS-MOLENBEEK</t>
  </si>
  <si>
    <t>Gr.Van Vlaanderenstraat 20</t>
  </si>
  <si>
    <t>0207.366.501</t>
  </si>
  <si>
    <t>directie@sintjoostaanzee.be</t>
  </si>
  <si>
    <t>RUBBENS Liesbeth</t>
  </si>
  <si>
    <t>BE07 0910 0017 8366</t>
  </si>
  <si>
    <t>GEMEENTE ST-JOOST-TEN-NODE</t>
  </si>
  <si>
    <t>Sterrenkundelaan 13</t>
  </si>
  <si>
    <t>0207.202.193</t>
  </si>
  <si>
    <t>directie@heiligefamilieschaarbeek.be</t>
  </si>
  <si>
    <t>COLENS Stefan</t>
  </si>
  <si>
    <t>Stefan</t>
  </si>
  <si>
    <t>BE44 7340 2670 7745</t>
  </si>
  <si>
    <t>Instit.Heilige Familie GVB</t>
  </si>
  <si>
    <t>0415.294.810</t>
  </si>
  <si>
    <t>ann.claes@katoba.be</t>
  </si>
  <si>
    <t>CLAES Ann</t>
  </si>
  <si>
    <t>BE73 7364 0427 6260</t>
  </si>
  <si>
    <t>Maria Boodschap Brussel</t>
  </si>
  <si>
    <t>directie@mariaschoolbrussel.be</t>
  </si>
  <si>
    <t>Decuyere Hanneke</t>
  </si>
  <si>
    <t>BE78 0011 8692 0086</t>
  </si>
  <si>
    <t>VZW Vr.Kath.School Sch.N.</t>
  </si>
  <si>
    <t>RUBENSSTRAAT 108</t>
  </si>
  <si>
    <t>0422.949.692</t>
  </si>
  <si>
    <t>directie@champagnatschool.be</t>
  </si>
  <si>
    <t>TUYTELEERS Bart</t>
  </si>
  <si>
    <t>BE89 7340 2598 4285</t>
  </si>
  <si>
    <t>ERASMUSCOLLEGE VZW</t>
  </si>
  <si>
    <t>R.Vandeveldestraat 4</t>
  </si>
  <si>
    <t>0412.703.524</t>
  </si>
  <si>
    <t>directie@tennude.be</t>
  </si>
  <si>
    <t>Vaubant Sylvie</t>
  </si>
  <si>
    <t>BE58 7340 0767 0079</t>
  </si>
  <si>
    <t>N.K.O.Brussel N.O.Ten Nude</t>
  </si>
  <si>
    <t>J.W.Wilsonstraat 21</t>
  </si>
  <si>
    <t>0411.108.665</t>
  </si>
  <si>
    <t>directie@lutgardisschool.be</t>
  </si>
  <si>
    <t>VAN NEROM Sarah</t>
  </si>
  <si>
    <t>BE13 4360 0904 8139</t>
  </si>
  <si>
    <t>Lutgardis-Etterbeek VZW</t>
  </si>
  <si>
    <t>GENERAAL FIVESTRAAT 42</t>
  </si>
  <si>
    <t>directie.lutgardis@katoba.be</t>
  </si>
  <si>
    <t>DE LEENER Els</t>
  </si>
  <si>
    <t>BE04 7340 1974 1731</t>
  </si>
  <si>
    <t>VZW KatOBa</t>
  </si>
  <si>
    <t>directie@sintgillisschool.be</t>
  </si>
  <si>
    <t>DE DOBBELEER Linda</t>
  </si>
  <si>
    <t>BE06 7350 4647 6122</t>
  </si>
  <si>
    <t>V.K.B.O</t>
  </si>
  <si>
    <t>Ferdinand Bernierstraat 16</t>
  </si>
  <si>
    <t>dir.pask@katoba.be</t>
  </si>
  <si>
    <t>BONTE Arnout</t>
  </si>
  <si>
    <t>Arnout</t>
  </si>
  <si>
    <t>BE29 7341 9806 0164</t>
  </si>
  <si>
    <t>VZW KATOBA</t>
  </si>
  <si>
    <t>voorzienigheid.anderlecht@katoba.be</t>
  </si>
  <si>
    <t>VAN LYSEBETH Katia</t>
  </si>
  <si>
    <t>Katia</t>
  </si>
  <si>
    <t>BE03 4262 1957 0184</t>
  </si>
  <si>
    <t>Katoba vzw Voorz.h.school</t>
  </si>
  <si>
    <t>G MOREAUSTRAAT 104</t>
  </si>
  <si>
    <t>christel.steegmans@katoba.be</t>
  </si>
  <si>
    <t>STEEGMANS Christel</t>
  </si>
  <si>
    <t>BE40 7310 4495 8663</t>
  </si>
  <si>
    <t>vzw KaOndBru Annuntiaten</t>
  </si>
  <si>
    <t>directie@sintpieter-sintguido.be</t>
  </si>
  <si>
    <t>WALDER Hilde</t>
  </si>
  <si>
    <t>BE51 7350 1252 0462</t>
  </si>
  <si>
    <t>GVBS St Pieter Anderlecht</t>
  </si>
  <si>
    <t>DR JACOBSSTRAAT 49</t>
  </si>
  <si>
    <t>gbsveeweide@anderlecht.brussels</t>
  </si>
  <si>
    <t>MERTENS Jean-Claude</t>
  </si>
  <si>
    <t>BE44 0910 0012 7745</t>
  </si>
  <si>
    <t>GEMEENTEBESTUUR ANDERLECHT</t>
  </si>
  <si>
    <t>Raadsplein 1</t>
  </si>
  <si>
    <t>0206.582.284</t>
  </si>
  <si>
    <t>gbsgoedelucht@anderlecht.brussels</t>
  </si>
  <si>
    <t>DE ROOSE Anne-Marie</t>
  </si>
  <si>
    <t>Anne-Marie</t>
  </si>
  <si>
    <t>gbsdevijvers@anderlecht.brussels</t>
  </si>
  <si>
    <t>BREELS Nathalie</t>
  </si>
  <si>
    <t>gbsdertien@anderlecht.brussels</t>
  </si>
  <si>
    <t>LUYCKX Aurélie</t>
  </si>
  <si>
    <t>Aurélie</t>
  </si>
  <si>
    <t>gbsradasters@anderlecht.brussels</t>
  </si>
  <si>
    <t>PERSOONS Martine</t>
  </si>
  <si>
    <t>regina.assumptaschool@gmail.com</t>
  </si>
  <si>
    <t>D'HEERE Noor</t>
  </si>
  <si>
    <t>Noor</t>
  </si>
  <si>
    <t>BE63 7341 0309 1508</t>
  </si>
  <si>
    <t>VZW Kat.Ond.Brussel Annunc</t>
  </si>
  <si>
    <t>A WILLEMYNSTR. 215</t>
  </si>
  <si>
    <t>BE62 7350 1252 0361</t>
  </si>
  <si>
    <t>GVBS St Guido Anderlecht</t>
  </si>
  <si>
    <t>Dr.Jacobsstraat 67</t>
  </si>
  <si>
    <t>directie@imoschool.be</t>
  </si>
  <si>
    <t>VAN CAUWENBERGE Sofie</t>
  </si>
  <si>
    <t>BE36 7340 4434 5981</t>
  </si>
  <si>
    <t>IMO</t>
  </si>
  <si>
    <t>RESEDASSTRAAT 61</t>
  </si>
  <si>
    <t>ann.debrabanter@sni.be</t>
  </si>
  <si>
    <t>DE BRABANTER Ann</t>
  </si>
  <si>
    <t>BE57 7341 0323 0035</t>
  </si>
  <si>
    <t>VZW Scheppers Anderlecht</t>
  </si>
  <si>
    <t>Bergensesteenweg 1421</t>
  </si>
  <si>
    <t>0413.350.850</t>
  </si>
  <si>
    <t>directie@degroeneschool.be</t>
  </si>
  <si>
    <t>Meert Martine</t>
  </si>
  <si>
    <t>BE07 7350 3221 1866</t>
  </si>
  <si>
    <t>VZW St-Goedele Brussel</t>
  </si>
  <si>
    <t>directie@al-jo.com</t>
  </si>
  <si>
    <t>Van Eenaeme Mark</t>
  </si>
  <si>
    <t>Mark</t>
  </si>
  <si>
    <t>SEYNAEVE Ilse</t>
  </si>
  <si>
    <t>VLS</t>
  </si>
  <si>
    <t>dirpeter.stmartinus@gmail.com</t>
  </si>
  <si>
    <t>CLAUS Stéphanie</t>
  </si>
  <si>
    <t>Stéphanie</t>
  </si>
  <si>
    <t>BE71 7360 2444 4569</t>
  </si>
  <si>
    <t>info@imeldabasisschool.be</t>
  </si>
  <si>
    <t>VAN KERKHOVE Sophie</t>
  </si>
  <si>
    <t>BE40 7340 3352 8663</t>
  </si>
  <si>
    <t>ketco.sec.1080@molenbeek.irisnet.be</t>
  </si>
  <si>
    <t>DEPRAETERE Ingrid</t>
  </si>
  <si>
    <t>windroos.1080@molenbeek.irisnet.be</t>
  </si>
  <si>
    <t>VLASSCHAERT Ann</t>
  </si>
  <si>
    <t>paloke.1080@molenbeek.irisnet.be</t>
  </si>
  <si>
    <t>PERDAENS Carla</t>
  </si>
  <si>
    <t>gbsdeknapzak@berchem.brussels</t>
  </si>
  <si>
    <t>GULDEMONT Carine</t>
  </si>
  <si>
    <t>BE85 0910 0018 2006</t>
  </si>
  <si>
    <t>GEMEENTE SINT-AGATHA-BERCH</t>
  </si>
  <si>
    <t>Koning Albertlaan  33</t>
  </si>
  <si>
    <t>0207.541.594</t>
  </si>
  <si>
    <t>carine.timmermans@katoba.be</t>
  </si>
  <si>
    <t>TIMMERMANS Carine</t>
  </si>
  <si>
    <t>BE59 7341 2107 7126</t>
  </si>
  <si>
    <t>VZW'De Ned.Kathol.school</t>
  </si>
  <si>
    <t>croelant@koekelberg.brussels</t>
  </si>
  <si>
    <t>ROELANT Carine</t>
  </si>
  <si>
    <t>BE40 0910 0015 8663</t>
  </si>
  <si>
    <t>GEMEENTEBESTUUR KOEKELBERG</t>
  </si>
  <si>
    <t>H.Vanhuffelplein 6</t>
  </si>
  <si>
    <t>0207.372.538</t>
  </si>
  <si>
    <t>directie@slganshoren.be</t>
  </si>
  <si>
    <t>VERBANCK Luc</t>
  </si>
  <si>
    <t>Luc</t>
  </si>
  <si>
    <t>BE10 7340 1615 0004</t>
  </si>
  <si>
    <t>GVBS Sint-Lutgardis</t>
  </si>
  <si>
    <t>Jan De Greefstraat 3</t>
  </si>
  <si>
    <t>directie@hhcbasisschool.be</t>
  </si>
  <si>
    <t>Heremans Steven</t>
  </si>
  <si>
    <t>BE43 7340 1626 6101</t>
  </si>
  <si>
    <t>GVBS Heilig-Hartcollege</t>
  </si>
  <si>
    <t>Landsroemlaan 126</t>
  </si>
  <si>
    <t>info@vierwinden.be</t>
  </si>
  <si>
    <t>Mottart Ruben</t>
  </si>
  <si>
    <t>Ruben</t>
  </si>
  <si>
    <t>BE05 4331 1730 7175</t>
  </si>
  <si>
    <t>4-Winden - Basisschool vzw</t>
  </si>
  <si>
    <t>Merchtemsesteenweg_9</t>
  </si>
  <si>
    <t>0447.198.110</t>
  </si>
  <si>
    <t>gbs.vandeborne@jette.irisnet.be</t>
  </si>
  <si>
    <t>MATTHIJS Christel</t>
  </si>
  <si>
    <t>BE92 0910 0015 4623</t>
  </si>
  <si>
    <t>GEMEENTEBESTUUR JETTE</t>
  </si>
  <si>
    <t>Wemmelsesteenweg 100</t>
  </si>
  <si>
    <t>0207.366.895</t>
  </si>
  <si>
    <t>gbs.poelbos@gbsjette.be</t>
  </si>
  <si>
    <t>DE SMET Eva</t>
  </si>
  <si>
    <t>vvh@sint-pieterscollege.be</t>
  </si>
  <si>
    <t>VANHERCKE Veronique</t>
  </si>
  <si>
    <t>BE97 7340 1074 1949</t>
  </si>
  <si>
    <t>GVBS Sint-Pieterscollege</t>
  </si>
  <si>
    <t>Leon Theodorstraat 167</t>
  </si>
  <si>
    <t>directie@sintmichielsschool-jette.be</t>
  </si>
  <si>
    <t>PUT Katrien</t>
  </si>
  <si>
    <t>BE03 7350 1254 2084</t>
  </si>
  <si>
    <t>GVBS Sint-Michielsschool</t>
  </si>
  <si>
    <t>LEOPOLD 1 STRAAT 362</t>
  </si>
  <si>
    <t>directie@heilighartjette.be</t>
  </si>
  <si>
    <t>VERBURGT Hans</t>
  </si>
  <si>
    <t>BE72 7350 1254 4916</t>
  </si>
  <si>
    <t>GVBS Heilig-Hartschool</t>
  </si>
  <si>
    <t>H HARTLAAN 6</t>
  </si>
  <si>
    <t>karen.segers@brucity.education</t>
  </si>
  <si>
    <t>SEGERS Karen</t>
  </si>
  <si>
    <t>directie@kameleonharen.be</t>
  </si>
  <si>
    <t>NIJS Frank</t>
  </si>
  <si>
    <t>Frank</t>
  </si>
  <si>
    <t>BE42 7441 1131 3654</t>
  </si>
  <si>
    <t>KOBN vzw - VBS Haren</t>
  </si>
  <si>
    <t>Beemdgracht 2</t>
  </si>
  <si>
    <t>everheide@evere.brussels</t>
  </si>
  <si>
    <t>RAMAEL Anneke</t>
  </si>
  <si>
    <t>Anneke</t>
  </si>
  <si>
    <t>BE26 0000 0254 4329</t>
  </si>
  <si>
    <t>BPOTBEB1</t>
  </si>
  <si>
    <t>GEMEENTEBESTUUR EVERE</t>
  </si>
  <si>
    <t>Hoedemaeckerssquare</t>
  </si>
  <si>
    <t>0207.365.709</t>
  </si>
  <si>
    <t>directie@sintjozefevere.be</t>
  </si>
  <si>
    <t>DEVLEESCHOUWER Jan</t>
  </si>
  <si>
    <t>Jan</t>
  </si>
  <si>
    <t>BE50 7340 1229 0818</t>
  </si>
  <si>
    <t>OLVrouw - St. Jozef Evere</t>
  </si>
  <si>
    <t>E. Dekosterstraat 38-40</t>
  </si>
  <si>
    <t>0435.049.255</t>
  </si>
  <si>
    <t>directie@hhmi.be</t>
  </si>
  <si>
    <t>DE CRÉE Sofie</t>
  </si>
  <si>
    <t>BE61 7340 2456 1217</t>
  </si>
  <si>
    <t>I.M. H.Hart v. Maria-Inst.</t>
  </si>
  <si>
    <t>Oud Strijderslaan 61b</t>
  </si>
  <si>
    <t>0431.805.693</t>
  </si>
  <si>
    <t>directie@olvevere.be</t>
  </si>
  <si>
    <t>Cooreman Eric</t>
  </si>
  <si>
    <t>Eric</t>
  </si>
  <si>
    <t>BE32 7340 2244 5102</t>
  </si>
  <si>
    <t>VZW O.L.V.St.Jozef Evere</t>
  </si>
  <si>
    <t>P DAMIAANSTRAAT 40</t>
  </si>
  <si>
    <t>GBS Stokkel De Halte</t>
  </si>
  <si>
    <t>directie@gbsstokkel.be</t>
  </si>
  <si>
    <t>SMETS Elke</t>
  </si>
  <si>
    <t>BE03 0910 2133 5884</t>
  </si>
  <si>
    <t>GEMEENTE SINT-PIETERS-WOL.</t>
  </si>
  <si>
    <t>Ch. Thielemanslaan  93</t>
  </si>
  <si>
    <t>0207.366.994</t>
  </si>
  <si>
    <t>directie@sjcbasisschool.be</t>
  </si>
  <si>
    <t>Vynckier Siska</t>
  </si>
  <si>
    <t>Siska</t>
  </si>
  <si>
    <t>BE91 7330 3105 4376</t>
  </si>
  <si>
    <t>GVBS Sint-Jozefscollege</t>
  </si>
  <si>
    <t>WOLUWELAAN 18</t>
  </si>
  <si>
    <t>kleuterschool@materdei-spw.be</t>
  </si>
  <si>
    <t>BERCKMANS Patricia</t>
  </si>
  <si>
    <t>Patricia</t>
  </si>
  <si>
    <t>BE31 4393 1647 8155</t>
  </si>
  <si>
    <t>VZW Maria Boodschap Brusse</t>
  </si>
  <si>
    <t>Duizendmeterlaan 13</t>
  </si>
  <si>
    <t>gvls@materdei-spw.be</t>
  </si>
  <si>
    <t>JANSSENS Peter</t>
  </si>
  <si>
    <t>BE34 4265 1136 6190</t>
  </si>
  <si>
    <t>VZW MABO Brussel</t>
  </si>
  <si>
    <t>directie@wonderwoud.be</t>
  </si>
  <si>
    <t>Van Moer Joyce</t>
  </si>
  <si>
    <t>Joyce</t>
  </si>
  <si>
    <t>BE68 7310 2335 3834</t>
  </si>
  <si>
    <t>LUTGARDISSCHOLEN-BR.VZW</t>
  </si>
  <si>
    <t>Zandgroeflaan 6</t>
  </si>
  <si>
    <t>0412.433.607</t>
  </si>
  <si>
    <t>directie@stjuliaan-devlindertuin.be</t>
  </si>
  <si>
    <t>DEPAPE Maurine</t>
  </si>
  <si>
    <t>Maurine</t>
  </si>
  <si>
    <t>directie@sjwb.be</t>
  </si>
  <si>
    <t>PEETERS Elsje</t>
  </si>
  <si>
    <t>Elsje</t>
  </si>
  <si>
    <t>BE68 0001 5202 1834</t>
  </si>
  <si>
    <t>Kath.Onderw.Zonien vzw SJS</t>
  </si>
  <si>
    <t>Wienerlaan 32</t>
  </si>
  <si>
    <t>0430.765.518</t>
  </si>
  <si>
    <t>directie@dewemelweide.be</t>
  </si>
  <si>
    <t>JANSEN Ronald Jozef</t>
  </si>
  <si>
    <t>Ronald Jozef</t>
  </si>
  <si>
    <t>BE57 0001 5202 1935</t>
  </si>
  <si>
    <t>KATH.ONDERW.ZONIEN VZW VGS</t>
  </si>
  <si>
    <t>L.Wienerlaan 32</t>
  </si>
  <si>
    <t>directie@sintpaulusschool.be</t>
  </si>
  <si>
    <t>DEWIT Gregory</t>
  </si>
  <si>
    <t>Gregory</t>
  </si>
  <si>
    <t>BE14 0001 5245 3583</t>
  </si>
  <si>
    <t>vzw Sint-Paulusschool</t>
  </si>
  <si>
    <t>Bn G.Van Hammestraat 20</t>
  </si>
  <si>
    <t>0444.977.897</t>
  </si>
  <si>
    <t>directie@sintjozefschool.be</t>
  </si>
  <si>
    <t>Van de Velde Carolien</t>
  </si>
  <si>
    <t>Carolien</t>
  </si>
  <si>
    <t>BE55 7350 1110 2444</t>
  </si>
  <si>
    <t>St-Jozef &amp; St-Vincentius</t>
  </si>
  <si>
    <t>0434.115.382</t>
  </si>
  <si>
    <t>directie@vrijevlaamsebasisschool.be</t>
  </si>
  <si>
    <t>HOEDT Peter</t>
  </si>
  <si>
    <t>BE36 4227 1215 6581</t>
  </si>
  <si>
    <t>Ges.Vr.Gem.Kl.&amp; Lag.School</t>
  </si>
  <si>
    <t>HORZELSTRAAT 28</t>
  </si>
  <si>
    <t>0408.176.493</t>
  </si>
  <si>
    <t>gbs.dewereldbrug@vorst.brussels</t>
  </si>
  <si>
    <t>BIESEMANS Guy</t>
  </si>
  <si>
    <t>Guy</t>
  </si>
  <si>
    <t>BE08 0910 0014 3913</t>
  </si>
  <si>
    <t>GEMEENTEBESTUUR VORST</t>
  </si>
  <si>
    <t>0207.367.489</t>
  </si>
  <si>
    <t>directie@parkschool.be</t>
  </si>
  <si>
    <t>DECRUYNAERE Manuel</t>
  </si>
  <si>
    <t>Manuel</t>
  </si>
  <si>
    <t>BE78 7340 0451 8286</t>
  </si>
  <si>
    <t>KATOBA VZW</t>
  </si>
  <si>
    <t>directie@sint-augustinusschool.be</t>
  </si>
  <si>
    <t>THOMAES Heidi</t>
  </si>
  <si>
    <t>BE26 4322 0441 6129</t>
  </si>
  <si>
    <t>Schocom.Ned.St Aug Vorst</t>
  </si>
  <si>
    <t>ST AUGUSTINUSLAAN 16</t>
  </si>
  <si>
    <t>0408.697.622</t>
  </si>
  <si>
    <t>prinsespaola@woluwe1200.be</t>
  </si>
  <si>
    <t>PESSENDORFFER Lynn</t>
  </si>
  <si>
    <t>Lynn</t>
  </si>
  <si>
    <t>BE38 0910 0019 8372</t>
  </si>
  <si>
    <t>GEMEENTE SINT-LAMBR-WOLUWE</t>
  </si>
  <si>
    <t>P. Hymanslaan  2</t>
  </si>
  <si>
    <t>0207.389.859</t>
  </si>
  <si>
    <t>directie@angelusinstituut.be</t>
  </si>
  <si>
    <t>VAN DEN KERCHOVE Els</t>
  </si>
  <si>
    <t>BE55 7340 0473 7144</t>
  </si>
  <si>
    <t>Schoolbestuur Angelus</t>
  </si>
  <si>
    <t>RODEBEEKsesteenweg 586</t>
  </si>
  <si>
    <t>sigridmahy.voorzienigheid@gmail.com</t>
  </si>
  <si>
    <t>MAHY Sigrid</t>
  </si>
  <si>
    <t>Sigrid</t>
  </si>
  <si>
    <t>BE76 4393 1832 5195</t>
  </si>
  <si>
    <t>VZW KatoBA</t>
  </si>
  <si>
    <t>directie@sint-jozefsschool-woluwe.be</t>
  </si>
  <si>
    <t>SCHEERENS Kristin</t>
  </si>
  <si>
    <t>Kristin</t>
  </si>
  <si>
    <t>BE53 7341 9009 5353</t>
  </si>
  <si>
    <t>VZW Schoolcom.St.Jozefssch</t>
  </si>
  <si>
    <t>0850.443.342</t>
  </si>
  <si>
    <t>griet.pierreux@hhchalle.be</t>
  </si>
  <si>
    <t>PIERREUX Griet</t>
  </si>
  <si>
    <t>BE69 7341 2633 0078</t>
  </si>
  <si>
    <t>vzw KOrHA</t>
  </si>
  <si>
    <t>0447.017.768</t>
  </si>
  <si>
    <t>zeger.rosvelds@donboscohallebasis.be</t>
  </si>
  <si>
    <t>ROSVELDS Zeger</t>
  </si>
  <si>
    <t>Zeger</t>
  </si>
  <si>
    <t>BE96 7341 2630 3305</t>
  </si>
  <si>
    <t>DBOC VZW Afd. Halle LO</t>
  </si>
  <si>
    <t>0415.432.291</t>
  </si>
  <si>
    <t>thomas.vanriet@gbsbeersel.be</t>
  </si>
  <si>
    <t>VAN RIET Thomas</t>
  </si>
  <si>
    <t>Thomas</t>
  </si>
  <si>
    <t>BE85 0000 0259 0506</t>
  </si>
  <si>
    <t>GEMEENTEBESTUUR BEERSEL</t>
  </si>
  <si>
    <t>Alsembergsteenweg 1046</t>
  </si>
  <si>
    <t>0207.506.358</t>
  </si>
  <si>
    <t>info.dworp@gbsbeersel.be</t>
  </si>
  <si>
    <t>AERTS Veerle</t>
  </si>
  <si>
    <t>GO! BS De Klim-Op</t>
  </si>
  <si>
    <t>secretariaat@deklim-op.be</t>
  </si>
  <si>
    <t>TACK Manuella</t>
  </si>
  <si>
    <t>Manuella</t>
  </si>
  <si>
    <t>directie@sanctamariakleuterschool.be</t>
  </si>
  <si>
    <t>PIERREUX Claudia</t>
  </si>
  <si>
    <t>BE39 4274 1610 7119</t>
  </si>
  <si>
    <t>OZCS West-Brabant</t>
  </si>
  <si>
    <t>Paul Jansonstraat 57</t>
  </si>
  <si>
    <t>0421.912.980</t>
  </si>
  <si>
    <t>gbsherfelingen@herne.be</t>
  </si>
  <si>
    <t>SEGERS Christoph</t>
  </si>
  <si>
    <t>Christoph</t>
  </si>
  <si>
    <t>BE89 0910 0015 1185</t>
  </si>
  <si>
    <t>GEMEENTEBESTUUR HERNE</t>
  </si>
  <si>
    <t>CENTRUM</t>
  </si>
  <si>
    <t>0207.533.676</t>
  </si>
  <si>
    <t>directie@de-bloesem-herne.be</t>
  </si>
  <si>
    <t>VAN DAMME Geert</t>
  </si>
  <si>
    <t>Geert</t>
  </si>
  <si>
    <t>BE73 0356 9721 8560</t>
  </si>
  <si>
    <t>VZW De Bloesem Herne</t>
  </si>
  <si>
    <t>KAPELLESTRAAT 18</t>
  </si>
  <si>
    <t>0445.986.204</t>
  </si>
  <si>
    <t>school@gbsherhout.be</t>
  </si>
  <si>
    <t>DE COOMAN Peggy</t>
  </si>
  <si>
    <t>Peggy</t>
  </si>
  <si>
    <t>BE39 0910 0014 4519</t>
  </si>
  <si>
    <t>GEMEENTEBESTUUR GALMAARDEN</t>
  </si>
  <si>
    <t>MARKTPLEIN 17</t>
  </si>
  <si>
    <t>0207.508.338</t>
  </si>
  <si>
    <t>scholengroepb@sintcatharinacollege.be</t>
  </si>
  <si>
    <t>VAN DEN DRIESSCHE Tanja</t>
  </si>
  <si>
    <t>Tanja</t>
  </si>
  <si>
    <t>BE55 0018 0999 5344</t>
  </si>
  <si>
    <t>Gesubs. Vrije Basisschool</t>
  </si>
  <si>
    <t>0415.824.152</t>
  </si>
  <si>
    <t>directie@akcentbever.be</t>
  </si>
  <si>
    <t>BOUSSAUW Davy</t>
  </si>
  <si>
    <t>Davy</t>
  </si>
  <si>
    <t>BE39 0910 0013 4819</t>
  </si>
  <si>
    <t>GEMEENTEBESTUUR BEVER</t>
  </si>
  <si>
    <t>0207.539.616</t>
  </si>
  <si>
    <t>directie.dentop@sint-pieters-leeuw.be</t>
  </si>
  <si>
    <t>WAUTERS Eva</t>
  </si>
  <si>
    <t>BE79 0910 0018 4733</t>
  </si>
  <si>
    <t>GEMEENTEB.ST.-PIET.-LEEUW</t>
  </si>
  <si>
    <t>Pastorijstraat 21</t>
  </si>
  <si>
    <t>0207.513.484</t>
  </si>
  <si>
    <t>leen.denayer@korha.be</t>
  </si>
  <si>
    <t>DENAYER Leen</t>
  </si>
  <si>
    <t>kathy.vanlinthout@st-steven.be</t>
  </si>
  <si>
    <t>VANLINTHOUT Kathy</t>
  </si>
  <si>
    <t>info.donbosco@telenet.be</t>
  </si>
  <si>
    <t>UYLENBROECK Luc</t>
  </si>
  <si>
    <t>BE69 7350 1032 9878</t>
  </si>
  <si>
    <t>GES.VRIJE BASISSCHOOL</t>
  </si>
  <si>
    <t>J.SERMONSTRAAT 15</t>
  </si>
  <si>
    <t>directie.wegwijzer@sint-pieters-leeuw.be</t>
  </si>
  <si>
    <t>Pereth Noëmi</t>
  </si>
  <si>
    <t>Noëmi</t>
  </si>
  <si>
    <t>directie@janruusbroec.be</t>
  </si>
  <si>
    <t>De Gheyndt Kimberly</t>
  </si>
  <si>
    <t>Kimberly</t>
  </si>
  <si>
    <t>drogenbos.basis@skynet.be</t>
  </si>
  <si>
    <t>COONE Manuel</t>
  </si>
  <si>
    <t>BE23 0910 0014 2091</t>
  </si>
  <si>
    <t>GEMEENTEBESTUUR DROGENBOS</t>
  </si>
  <si>
    <t>Grote Baan 222</t>
  </si>
  <si>
    <t>0207.484.186</t>
  </si>
  <si>
    <t>info@lepetitchemin-drogenbos.be</t>
  </si>
  <si>
    <t>CORNELIS Laetitia</t>
  </si>
  <si>
    <t>Laetitia</t>
  </si>
  <si>
    <t>directie@gbsdeschakel.be</t>
  </si>
  <si>
    <t>LINDEMANS Laurens</t>
  </si>
  <si>
    <t>Laurens</t>
  </si>
  <si>
    <t>BE57 0910 0016 5535</t>
  </si>
  <si>
    <t>GEMEENTEBESTUUR LINKEBEEK</t>
  </si>
  <si>
    <t>Gemeenteplein 2</t>
  </si>
  <si>
    <t>0207.484.384</t>
  </si>
  <si>
    <t>bernard.schatteman@olvrode.be</t>
  </si>
  <si>
    <t>SCHATTEMAN Bernard</t>
  </si>
  <si>
    <t>direction@ecolenotredame.be</t>
  </si>
  <si>
    <t>HATERT Virginie</t>
  </si>
  <si>
    <t>Virginie</t>
  </si>
  <si>
    <t>BE62 0018 1418 7461</t>
  </si>
  <si>
    <t>Schoolcomite Middenhut VZW</t>
  </si>
  <si>
    <t>EIKENLAAN 13</t>
  </si>
  <si>
    <t>0409.507.868</t>
  </si>
  <si>
    <t>sofie.swalens@sint-genesius-rode.be</t>
  </si>
  <si>
    <t>SWALENS Sofie</t>
  </si>
  <si>
    <t>BE70 0910 0018 3925</t>
  </si>
  <si>
    <t>GEMEENTE ST-GENESIUS-RODE</t>
  </si>
  <si>
    <t>Dorpsstraat 46</t>
  </si>
  <si>
    <t>0207.505.863</t>
  </si>
  <si>
    <t>julie.velle@sint-genesius-rode.be</t>
  </si>
  <si>
    <t>VELLE Julie</t>
  </si>
  <si>
    <t>info@vbsasintvictor.be</t>
  </si>
  <si>
    <t>BULTEREYS Dennis</t>
  </si>
  <si>
    <t>Dennis</t>
  </si>
  <si>
    <t>BE22 7340 0757 9547</t>
  </si>
  <si>
    <t>VZW Scheppers-Alsemberg</t>
  </si>
  <si>
    <t>Pastoor Bolsstraat 15</t>
  </si>
  <si>
    <t>0413.351.345</t>
  </si>
  <si>
    <t>directie@svbeersel.be</t>
  </si>
  <si>
    <t>DEKNOP Mieke</t>
  </si>
  <si>
    <t>info.blokbos@gbsbeersel.be</t>
  </si>
  <si>
    <t>Vanden Bremt Dieter</t>
  </si>
  <si>
    <t>Dieter</t>
  </si>
  <si>
    <t>directie@hartentroef.be</t>
  </si>
  <si>
    <t>SCHEPPERS Luc</t>
  </si>
  <si>
    <t>maarten.deridder@hhchalle.be</t>
  </si>
  <si>
    <t>DERIDDER Maarten</t>
  </si>
  <si>
    <t>Maarten</t>
  </si>
  <si>
    <t>directie@kleineprins.be</t>
  </si>
  <si>
    <t>D'hoe Els</t>
  </si>
  <si>
    <t>gemeenteschool@lennik.be</t>
  </si>
  <si>
    <t>MINNER David</t>
  </si>
  <si>
    <t>BE76 0910 0016 1895</t>
  </si>
  <si>
    <t>GEMEENTEBESTUUR LENNIK</t>
  </si>
  <si>
    <t>Markt 18</t>
  </si>
  <si>
    <t>0216.769.264</t>
  </si>
  <si>
    <t>basisschool@sgi-lennik.be</t>
  </si>
  <si>
    <t>OTTOY Marleen</t>
  </si>
  <si>
    <t>kleuterschool.leerbeek@gooik.be</t>
  </si>
  <si>
    <t>CROMPHOUT Martine</t>
  </si>
  <si>
    <t>GKS</t>
  </si>
  <si>
    <t>BE24 0910 0014 6438</t>
  </si>
  <si>
    <t>GEMEENTEBESTUUR GOOIK</t>
  </si>
  <si>
    <t>Koekoekstraat 2</t>
  </si>
  <si>
    <t>0207.508.437</t>
  </si>
  <si>
    <t>directie@dorpsschoolkester.be</t>
  </si>
  <si>
    <t>JACOBS Gerda</t>
  </si>
  <si>
    <t>Gerda</t>
  </si>
  <si>
    <t>BE59 9796 2151 0226</t>
  </si>
  <si>
    <t>ARSPBE22</t>
  </si>
  <si>
    <t>VZW Dorpsschool Kester</t>
  </si>
  <si>
    <t>0450.724.752</t>
  </si>
  <si>
    <t>directie.oesteroetingen@gsuite.gooik.be</t>
  </si>
  <si>
    <t>VANBIERVLIET Nadine</t>
  </si>
  <si>
    <t>Nadine</t>
  </si>
  <si>
    <t>directie@vbsdebrongooik.be</t>
  </si>
  <si>
    <t>VERCKENS Marleen</t>
  </si>
  <si>
    <t>directie@vrijekleuterschooltpleintje.be</t>
  </si>
  <si>
    <t>MOONS Veerle</t>
  </si>
  <si>
    <t>BE61 4330 1378 2917</t>
  </si>
  <si>
    <t>Inr Macht Ascanusinstituut</t>
  </si>
  <si>
    <t>GEMEENTEPLEIN 28</t>
  </si>
  <si>
    <t>0440.783.638</t>
  </si>
  <si>
    <t>GBS Sterk - Krokegem</t>
  </si>
  <si>
    <t>Oude Dendermondsebaan 17</t>
  </si>
  <si>
    <t>gbscentrum@asse.be</t>
  </si>
  <si>
    <t>VAN DE PERRE Ilse</t>
  </si>
  <si>
    <t>BE51 0910 0012 9462</t>
  </si>
  <si>
    <t>GEMEENTEBESTUUR ASSE</t>
  </si>
  <si>
    <t>Gemeenteplein 1</t>
  </si>
  <si>
    <t>0207.506.259</t>
  </si>
  <si>
    <t>gbswalfergem@asse.be</t>
  </si>
  <si>
    <t>WILLEMS Harald</t>
  </si>
  <si>
    <t>Harald</t>
  </si>
  <si>
    <t>directie@dekleinewereldasse.be</t>
  </si>
  <si>
    <t>VAN DEN EYNDE Dirk</t>
  </si>
  <si>
    <t>BE89 0011 7733 6385</t>
  </si>
  <si>
    <t>ASCANUSINSTITUUT VZW</t>
  </si>
  <si>
    <t>gbsmollem@asse.be</t>
  </si>
  <si>
    <t>CAUWENBERGH Annelies</t>
  </si>
  <si>
    <t>Annelies</t>
  </si>
  <si>
    <t>miranda.meertens@rclager.be</t>
  </si>
  <si>
    <t>MEERTENS Miranda</t>
  </si>
  <si>
    <t>Miranda</t>
  </si>
  <si>
    <t>BE18 4262 1789 0165</t>
  </si>
  <si>
    <t>REGINA CAELI BASISSCHOOL</t>
  </si>
  <si>
    <t>ROZENLAAN 45</t>
  </si>
  <si>
    <t>0408.575.777</t>
  </si>
  <si>
    <t>directie@sintalena.be</t>
  </si>
  <si>
    <t>DE SMAELE Christelle</t>
  </si>
  <si>
    <t>Christelle</t>
  </si>
  <si>
    <t>BE79 7341 1513 1733</t>
  </si>
  <si>
    <t>VRIJE KATH.BASISSCHOOL</t>
  </si>
  <si>
    <t>SPANJEBERGSTRAAT 1</t>
  </si>
  <si>
    <t>secretariaat@jongslag.be</t>
  </si>
  <si>
    <t>VAN DE VONDEL Gudrun</t>
  </si>
  <si>
    <t>BE03 0910 0014 1384</t>
  </si>
  <si>
    <t>GEMEENTEBESTUUR DILBEEK</t>
  </si>
  <si>
    <t>0207.507.645</t>
  </si>
  <si>
    <t>info@ambvlezenbeek.be</t>
  </si>
  <si>
    <t>Walravens Nick</t>
  </si>
  <si>
    <t>BE73 0012 2743 4360</t>
  </si>
  <si>
    <t>vzw "Schoolbestuur A.M.B."</t>
  </si>
  <si>
    <t>0410.217.651</t>
  </si>
  <si>
    <t>k.sempels@donboscogbd.be</t>
  </si>
  <si>
    <t>SEMPELS Karolien</t>
  </si>
  <si>
    <t>Karolien</t>
  </si>
  <si>
    <t>BE78 7340 3652 8286</t>
  </si>
  <si>
    <t>Bijgaarden/Dilbeek</t>
  </si>
  <si>
    <t>Brusselstraat 285</t>
  </si>
  <si>
    <t>k.sempels@donboscogbd.bee</t>
  </si>
  <si>
    <t>VAN HUYNEGEM Ann</t>
  </si>
  <si>
    <t>glsderegenboog@asse.be</t>
  </si>
  <si>
    <t>DE RIDDER Ingrid</t>
  </si>
  <si>
    <t>directie@vrijekleuterschoolzellik.be</t>
  </si>
  <si>
    <t>VAN LINTHOUT Hilde</t>
  </si>
  <si>
    <t>BE12 7330 3108 5092</t>
  </si>
  <si>
    <t>VZW Sint-Goedele Brussel</t>
  </si>
  <si>
    <t>secretariaat.lombeek@gbsdekiem.be</t>
  </si>
  <si>
    <t>VAN RECKEM Sarah</t>
  </si>
  <si>
    <t>BE22 0000 0254 6147</t>
  </si>
  <si>
    <t>GEMEENTEBESTUUR TERNAT</t>
  </si>
  <si>
    <t>van en te</t>
  </si>
  <si>
    <t>0207.514.276</t>
  </si>
  <si>
    <t>directie@dedroomgaard.be</t>
  </si>
  <si>
    <t>MARISSENS Ludwig</t>
  </si>
  <si>
    <t>Ludwig</t>
  </si>
  <si>
    <t>directie@klavertje-vier.be</t>
  </si>
  <si>
    <t>GEERTS Christel</t>
  </si>
  <si>
    <t>BE57 7341 7113 0035</t>
  </si>
  <si>
    <t>VZW Crescendo Samen Groen</t>
  </si>
  <si>
    <t>Rozenlaan 45</t>
  </si>
  <si>
    <t>directie@kleinkleinkleuterke.be</t>
  </si>
  <si>
    <t>DE BACKER Els</t>
  </si>
  <si>
    <t>BE13 7390 1930 6839</t>
  </si>
  <si>
    <t>VZW Crescendo Samen Groeie</t>
  </si>
  <si>
    <t>Sint-Ulriksstraat 1</t>
  </si>
  <si>
    <t>secretariaat@dekriebel.be</t>
  </si>
  <si>
    <t>DE MESMAEKER Ingrid</t>
  </si>
  <si>
    <t>directie@triptrapschool.be</t>
  </si>
  <si>
    <t>LUYPAERT Nancy</t>
  </si>
  <si>
    <t>BE15 7341 6615 3430</t>
  </si>
  <si>
    <t>VKTT VZW</t>
  </si>
  <si>
    <t>E.Eylenboschstr. 50</t>
  </si>
  <si>
    <t>secretariaat@deklimop.be</t>
  </si>
  <si>
    <t>VAN DER STRAETEN Sara</t>
  </si>
  <si>
    <t>Sara</t>
  </si>
  <si>
    <t>directie@imi-basis.be</t>
  </si>
  <si>
    <t>Van Heghe Nathalie</t>
  </si>
  <si>
    <t>peggy.meert@triangel-roosdaal.be</t>
  </si>
  <si>
    <t>MEERT Peggy</t>
  </si>
  <si>
    <t>BE33 0910 0017 6346</t>
  </si>
  <si>
    <t>GEMEENTEBESTUUR ROOSDAAL</t>
  </si>
  <si>
    <t>BRUSSELSTRAAT 15</t>
  </si>
  <si>
    <t>0207.515.365</t>
  </si>
  <si>
    <t>directie@sint-amandusschool.be</t>
  </si>
  <si>
    <t>SAERENS Anne</t>
  </si>
  <si>
    <t>BE27 0012 3682 5273</t>
  </si>
  <si>
    <t>sint-amandusschool VZW</t>
  </si>
  <si>
    <t>Weverstraat 63</t>
  </si>
  <si>
    <t>BORCHTLOMBEEK</t>
  </si>
  <si>
    <t>0437.577.391</t>
  </si>
  <si>
    <t>directie@sint-antoniusschool.be</t>
  </si>
  <si>
    <t>ASSELMAN Ruth</t>
  </si>
  <si>
    <t>Ruth</t>
  </si>
  <si>
    <t>BE79 7341 4013 8333</t>
  </si>
  <si>
    <t>BESTUUR LAG.BEWAARSCH.</t>
  </si>
  <si>
    <t>OPPERSTRAAT 32</t>
  </si>
  <si>
    <t>0409.270.912</t>
  </si>
  <si>
    <t>directie@mulhof.be</t>
  </si>
  <si>
    <t>DE SWAEF Stephanie</t>
  </si>
  <si>
    <t>BE82 7341 4003 5168</t>
  </si>
  <si>
    <t>GESUBSID VRIJE BASISSCHOOL</t>
  </si>
  <si>
    <t>ST GABRIELSTRAAT 152</t>
  </si>
  <si>
    <t>gki@liedekerke.be</t>
  </si>
  <si>
    <t>VAN DER BORGHT Izabel</t>
  </si>
  <si>
    <t>Izabel</t>
  </si>
  <si>
    <t>BE26 0910 0016 4929</t>
  </si>
  <si>
    <t>GEMEENTEBESTUUR LIEDEKERKE</t>
  </si>
  <si>
    <t>OPPERSTRAAT 31</t>
  </si>
  <si>
    <t>0207.538.725</t>
  </si>
  <si>
    <t>directeur@bsaffligem.be</t>
  </si>
  <si>
    <t>VAN ACHTER Stijn</t>
  </si>
  <si>
    <t>directie@sint-jan.be</t>
  </si>
  <si>
    <t>Droeshout Peter</t>
  </si>
  <si>
    <t>BE82 7341 9406 4168</t>
  </si>
  <si>
    <t>Kath Ond St-Jan Teralfene</t>
  </si>
  <si>
    <t>BALLEISTRAAT 20</t>
  </si>
  <si>
    <t>0432.622.671</t>
  </si>
  <si>
    <t>directeur@svshekelgem.be</t>
  </si>
  <si>
    <t>D'HOE Sien</t>
  </si>
  <si>
    <t>Sien</t>
  </si>
  <si>
    <t>BE71 4325 0550 8169</t>
  </si>
  <si>
    <t>VZW INIGO,ignat. scholen</t>
  </si>
  <si>
    <t>Pontstraat 7</t>
  </si>
  <si>
    <t>0430.526.382</t>
  </si>
  <si>
    <t>sofie.slaets@kov.be</t>
  </si>
  <si>
    <t>SLAETS Sofie</t>
  </si>
  <si>
    <t>BE11 7341 8128 7248</t>
  </si>
  <si>
    <t>KOV -GVG Basisschool I</t>
  </si>
  <si>
    <t>F.Rooseveltlaan 98</t>
  </si>
  <si>
    <t>0413.332.440</t>
  </si>
  <si>
    <t>directie.kinderkoppen@sovilvoorde.be</t>
  </si>
  <si>
    <t>VERPUYLT Marc</t>
  </si>
  <si>
    <t>Marc</t>
  </si>
  <si>
    <t>BE83 0910 0019 2615</t>
  </si>
  <si>
    <t>Stad Vilvoorde</t>
  </si>
  <si>
    <t>Grote Markt</t>
  </si>
  <si>
    <t>0207.514.474</t>
  </si>
  <si>
    <t>Trekelsstraat (Karel) 36</t>
  </si>
  <si>
    <t>directie.degroeneplaneet@sovilvoorde.be</t>
  </si>
  <si>
    <t>DE MARIE Hilde</t>
  </si>
  <si>
    <t>directie.depuzzel@sovilvoorde.be</t>
  </si>
  <si>
    <t>BOONE Ilse</t>
  </si>
  <si>
    <t>directie.hetgroentje@sovilvoorde.be</t>
  </si>
  <si>
    <t>LEROY Sofie</t>
  </si>
  <si>
    <t>directie.dekastanjelaar@sovilvoorde.be</t>
  </si>
  <si>
    <t>VERSCHUEREN Linda</t>
  </si>
  <si>
    <t>info.sjg@kov.be</t>
  </si>
  <si>
    <t>WAEYENBERGH Kathleen</t>
  </si>
  <si>
    <t>Kathleen</t>
  </si>
  <si>
    <t>BE50 7341 8100 2918</t>
  </si>
  <si>
    <t>KOV GVG Basisschool</t>
  </si>
  <si>
    <t>stjozefwemmel@gmail.com</t>
  </si>
  <si>
    <t>ROELS Karien</t>
  </si>
  <si>
    <t>Karien</t>
  </si>
  <si>
    <t>02-462.14.00</t>
  </si>
  <si>
    <t>info@gbswemmel.be</t>
  </si>
  <si>
    <t>DE MOOIJ Laura</t>
  </si>
  <si>
    <t>Laura</t>
  </si>
  <si>
    <t>BE53 0910 0019 6453</t>
  </si>
  <si>
    <t>GEMEENTEBESTUUR WEMMEL</t>
  </si>
  <si>
    <t>Dr. Folletlaan   28</t>
  </si>
  <si>
    <t>0207.533.379</t>
  </si>
  <si>
    <t>info@ecfwemmel.be</t>
  </si>
  <si>
    <t>De Winne Valerie</t>
  </si>
  <si>
    <t>gbsrelegem@asse.be</t>
  </si>
  <si>
    <t>SCHOONJANS Elly</t>
  </si>
  <si>
    <t>Elly</t>
  </si>
  <si>
    <t>secretariaat@tvillegastje.be</t>
  </si>
  <si>
    <t>LIBBRECHT Tinne</t>
  </si>
  <si>
    <t>Tinne</t>
  </si>
  <si>
    <t>BE44 0910 0014 7145</t>
  </si>
  <si>
    <t>GEMEENTEBESTUUR GRIMBERGEN</t>
  </si>
  <si>
    <t>Prinsenstraat  3</t>
  </si>
  <si>
    <t>0207.508.536</t>
  </si>
  <si>
    <t>deborah.stoffels@sint-jozefsschool.be</t>
  </si>
  <si>
    <t>STOFFELS Deborah</t>
  </si>
  <si>
    <t>info.dewindroos@kov.be</t>
  </si>
  <si>
    <t>VANDENEEDE Machteld</t>
  </si>
  <si>
    <t>Machteld</t>
  </si>
  <si>
    <t>BE42 7340 1805 6254</t>
  </si>
  <si>
    <t>Kath.Ond.Vilvoorde,M,D.</t>
  </si>
  <si>
    <t>Hellingstraat 44</t>
  </si>
  <si>
    <t>directie@negensprong.be</t>
  </si>
  <si>
    <t>KNEVELS Nathalie</t>
  </si>
  <si>
    <t>benjamin.rombaut@vbs-prinsenhof.be</t>
  </si>
  <si>
    <t>VEREERTBRUGGHEN Steven</t>
  </si>
  <si>
    <t>steven.vereertbrugghen@vbs-prinsenhof.be</t>
  </si>
  <si>
    <t>directie@gbs-mozaiek.be</t>
  </si>
  <si>
    <t>BUGGENHOUT Rudi</t>
  </si>
  <si>
    <t>mandy.maingie@vbs-deankering.be</t>
  </si>
  <si>
    <t>MAINGIE Mandy</t>
  </si>
  <si>
    <t>Mandy</t>
  </si>
  <si>
    <t>directie@tmierken.be</t>
  </si>
  <si>
    <t>DIERENDONCK Peter</t>
  </si>
  <si>
    <t>directie@sinte-maartenschool.be</t>
  </si>
  <si>
    <t>SCHOLLIERS Inge</t>
  </si>
  <si>
    <t>directie@deleertuin.be</t>
  </si>
  <si>
    <t>VERDOODT Nadia</t>
  </si>
  <si>
    <t>BE84 0910 0016 7959</t>
  </si>
  <si>
    <t>GEMEENTEBESTUUR MEISE</t>
  </si>
  <si>
    <t>Tramlaan 8</t>
  </si>
  <si>
    <t>0207.511.011</t>
  </si>
  <si>
    <t>timothy.joosten@klimop.net</t>
  </si>
  <si>
    <t>JOOSTEN Timothy</t>
  </si>
  <si>
    <t>Timothy</t>
  </si>
  <si>
    <t>directie@fusieschool.be</t>
  </si>
  <si>
    <t>GEUKENS Patrick</t>
  </si>
  <si>
    <t>directie@terdreef.org</t>
  </si>
  <si>
    <t>NUYTS Kenny</t>
  </si>
  <si>
    <t>Kenny</t>
  </si>
  <si>
    <t>BE57 0688 9832 7535</t>
  </si>
  <si>
    <t>vzw Kath Ond Merchtem</t>
  </si>
  <si>
    <t>0413.421.819</t>
  </si>
  <si>
    <t>directie@tenbos.be</t>
  </si>
  <si>
    <t>MOORTGAT Liesbeth</t>
  </si>
  <si>
    <t>BE40 0910 0016 8363</t>
  </si>
  <si>
    <t>GEMEENTEBESTUUR MERCHTEM</t>
  </si>
  <si>
    <t>0207.511.110</t>
  </si>
  <si>
    <t>directie@sint-donatus.be</t>
  </si>
  <si>
    <t>GRAIND'ORGE Sandra</t>
  </si>
  <si>
    <t>Sandra</t>
  </si>
  <si>
    <t>BE15 7995 4023 4630</t>
  </si>
  <si>
    <t>VGLS Sint-Donatus</t>
  </si>
  <si>
    <t>M.SACRESTR 42</t>
  </si>
  <si>
    <t>directie@kleuterschoolterdreef.be</t>
  </si>
  <si>
    <t>WAUTERS Ilse</t>
  </si>
  <si>
    <t>BE24 7785 9706 2438</t>
  </si>
  <si>
    <t>VZW VRIJ KATHOLIEK ONDERWI</t>
  </si>
  <si>
    <t>GASTHUISSTRAAT 15</t>
  </si>
  <si>
    <t>directie@gbsdeplataan.be</t>
  </si>
  <si>
    <t>WILLOCX Luc</t>
  </si>
  <si>
    <t>directie@tluikertje.be</t>
  </si>
  <si>
    <t>BASTIAENSEN Jan</t>
  </si>
  <si>
    <t>BE96 7995 5888 5205</t>
  </si>
  <si>
    <t>SCHOOLC. ST-VINCENTIUS</t>
  </si>
  <si>
    <t>0410.919.516</t>
  </si>
  <si>
    <t>Schooldroeshoutmazenzele@hotmail.com</t>
  </si>
  <si>
    <t>DE SMEDT Christoph</t>
  </si>
  <si>
    <t>BE98 7865 8294 2193</t>
  </si>
  <si>
    <t>Schoolcomite-St Vincentius</t>
  </si>
  <si>
    <t>Stw. op Vilvoorde 229</t>
  </si>
  <si>
    <t>directie@deleertrommel.be</t>
  </si>
  <si>
    <t>VAN LEMMENS Katleen</t>
  </si>
  <si>
    <t>BE50 4341 0302 5118</t>
  </si>
  <si>
    <t>Schoolcom.St.Vincentius</t>
  </si>
  <si>
    <t>SCHOOLSTRAAT 65A</t>
  </si>
  <si>
    <t>directie@gbsdeboot.be</t>
  </si>
  <si>
    <t>SEGERS Tanja</t>
  </si>
  <si>
    <t>BE45 0910 0017 0989</t>
  </si>
  <si>
    <t>GEMEENTEBESTUUR OPWIJK</t>
  </si>
  <si>
    <t>Ringlaan 20</t>
  </si>
  <si>
    <t>0207.511.803</t>
  </si>
  <si>
    <t>info@gbsoverijse.be</t>
  </si>
  <si>
    <t>VISSER Auke</t>
  </si>
  <si>
    <t>Auke</t>
  </si>
  <si>
    <t>BE72 0910 0017 3316</t>
  </si>
  <si>
    <t>GEMEENTEBESTUUR OVERIJSE</t>
  </si>
  <si>
    <t>Begijnhof 17</t>
  </si>
  <si>
    <t>0207.512.001</t>
  </si>
  <si>
    <t>directie@gkls-maleizen.be</t>
  </si>
  <si>
    <t>D'HAESE LIEVE</t>
  </si>
  <si>
    <t>directie@sintjozefeizer.be</t>
  </si>
  <si>
    <t>SOETAERT Danny</t>
  </si>
  <si>
    <t>Danny</t>
  </si>
  <si>
    <t>BE13 7340 1114 8339</t>
  </si>
  <si>
    <t>K.S.Druivenstreek VZW</t>
  </si>
  <si>
    <t>Waversestwg 96</t>
  </si>
  <si>
    <t>0410.468.663</t>
  </si>
  <si>
    <t>directie@vbsjezuseik.be</t>
  </si>
  <si>
    <t>STROOBANTS Erwin</t>
  </si>
  <si>
    <t>Erwin</t>
  </si>
  <si>
    <t>BE34 7341 5807 9390</t>
  </si>
  <si>
    <t>SCHOOLC. O.L.V. JEZUS-EIK</t>
  </si>
  <si>
    <t>WITHERENDREEF 25</t>
  </si>
  <si>
    <t>secretariaat@vbsmaleizen.be</t>
  </si>
  <si>
    <t>BERGHEN Gerda</t>
  </si>
  <si>
    <t>BE34 7350 5338 9390</t>
  </si>
  <si>
    <t>Kath scholen druivenstreek</t>
  </si>
  <si>
    <t>WAVERSESTEENWEG 96</t>
  </si>
  <si>
    <t>info@gbsje.be</t>
  </si>
  <si>
    <t>VAN AERSCHOT Carine</t>
  </si>
  <si>
    <t>kleuterschooldezandkorrel@gmail.com</t>
  </si>
  <si>
    <t>RAL Margaretha</t>
  </si>
  <si>
    <t>Margaretha</t>
  </si>
  <si>
    <t>BE21 0000 4274 8203</t>
  </si>
  <si>
    <t>Vrije Gesubs Kleuterschool</t>
  </si>
  <si>
    <t>0450.757.614</t>
  </si>
  <si>
    <t>GO! BS De Fonkel</t>
  </si>
  <si>
    <t>ulla.wynants@machelen.be</t>
  </si>
  <si>
    <t>WYNANTS Ulla</t>
  </si>
  <si>
    <t>Ulla</t>
  </si>
  <si>
    <t>BE53 0910 0016 7353</t>
  </si>
  <si>
    <t>GEMEENTEBESTUUR MACHELEN</t>
  </si>
  <si>
    <t>directie@gemeenteschoolzaventem.be</t>
  </si>
  <si>
    <t>POORTMAN Jessy</t>
  </si>
  <si>
    <t>Jessy</t>
  </si>
  <si>
    <t>BE13 0910 0020 4739</t>
  </si>
  <si>
    <t>GEMEENTEBESTUUR ZAVENTEM</t>
  </si>
  <si>
    <t>Diegemstraat  37</t>
  </si>
  <si>
    <t>0207.515.068</t>
  </si>
  <si>
    <t>directie@sswgbs.com</t>
  </si>
  <si>
    <t>VERFAILLIE Caroline</t>
  </si>
  <si>
    <t>info@ecolediabolo.be</t>
  </si>
  <si>
    <t>VANWICHELEN Bernadette</t>
  </si>
  <si>
    <t>Bernadette</t>
  </si>
  <si>
    <t>BE80 0910 0016 0077</t>
  </si>
  <si>
    <t>GEMEENTEBESTUUR KRAAINEM</t>
  </si>
  <si>
    <t>0207.484.285</t>
  </si>
  <si>
    <t>heidi.mondelaers@gbsdeklimboom.be</t>
  </si>
  <si>
    <t>MONDELAERS Heidi</t>
  </si>
  <si>
    <t>vbs.sterrebeek@telenet.be</t>
  </si>
  <si>
    <t>De Jaeghere Ludwig</t>
  </si>
  <si>
    <t>BE13 4372 1049 0139</t>
  </si>
  <si>
    <t>Vrije Gesubs.Basisschool</t>
  </si>
  <si>
    <t>0429.771.663</t>
  </si>
  <si>
    <t>secretariat@saintgeorges-trinite.be</t>
  </si>
  <si>
    <t>DE MARNIX Rosalie</t>
  </si>
  <si>
    <t>Rosalie</t>
  </si>
  <si>
    <t>BE88 3630 0633 4241</t>
  </si>
  <si>
    <t>BBRUBEBB</t>
  </si>
  <si>
    <t>Schoolcomité van de Heilig</t>
  </si>
  <si>
    <t>ST JORISOORD 1</t>
  </si>
  <si>
    <t>0426.277.584</t>
  </si>
  <si>
    <t>directiebs@hhc.world</t>
  </si>
  <si>
    <t>PAEPS Ludwig</t>
  </si>
  <si>
    <t>BE74 7344 2606 2607</t>
  </si>
  <si>
    <t>VZW H.Hartcollege Tervuren</t>
  </si>
  <si>
    <t>0419.566.966</t>
  </si>
  <si>
    <t>secretariat@ecolelafermette.be</t>
  </si>
  <si>
    <t>DE VLEESCHOUWER Philippe</t>
  </si>
  <si>
    <t>Philippe</t>
  </si>
  <si>
    <t>BE07 0910 0019 7766</t>
  </si>
  <si>
    <t>GEMEENTE WEZEMBEEK-OPPEM</t>
  </si>
  <si>
    <t>Marcelisstraat 134</t>
  </si>
  <si>
    <t>0207.506.061</t>
  </si>
  <si>
    <t>directie@letterbijter.be</t>
  </si>
  <si>
    <t>MONNART Magali</t>
  </si>
  <si>
    <t>Magali</t>
  </si>
  <si>
    <t>directie.mariaschool@zonien.org</t>
  </si>
  <si>
    <t>BE81 7340 0704 3724</t>
  </si>
  <si>
    <t>gbst@tervuren.be</t>
  </si>
  <si>
    <t>WILLEMANS Joris</t>
  </si>
  <si>
    <t>Joris</t>
  </si>
  <si>
    <t>BE33 0910 0018 6046</t>
  </si>
  <si>
    <t>GEMEENTEBESTUUR TERVUREN</t>
  </si>
  <si>
    <t>Markt 7 A bus 2</t>
  </si>
  <si>
    <t>0207.525.461</t>
  </si>
  <si>
    <t>gbsv@tervuren.be</t>
  </si>
  <si>
    <t>Caubergs Adam</t>
  </si>
  <si>
    <t>Adam</t>
  </si>
  <si>
    <t>nico.guns@vschoeilaart.be</t>
  </si>
  <si>
    <t>ROWIES Pieter</t>
  </si>
  <si>
    <t>Pieter</t>
  </si>
  <si>
    <t>BE87 4334 1309 1194</t>
  </si>
  <si>
    <t>VZW KS.Druivenstreek</t>
  </si>
  <si>
    <t>prinsdries@so.antwerpen.be</t>
  </si>
  <si>
    <t>DE BONT Lene</t>
  </si>
  <si>
    <t>BE93 0910 2159 6067</t>
  </si>
  <si>
    <t>AG Stedelijk Onderwijs</t>
  </si>
  <si>
    <t>Frankrijklei 71_73</t>
  </si>
  <si>
    <t>0824.037.071</t>
  </si>
  <si>
    <t>directie@sngroenstraat.be</t>
  </si>
  <si>
    <t>SMEKENS Iris</t>
  </si>
  <si>
    <t>BE14 2200 6752 6483</t>
  </si>
  <si>
    <t>VZW KOR Antwerpen-Oost</t>
  </si>
  <si>
    <t>Nooitrust 4</t>
  </si>
  <si>
    <t>0447.911.059</t>
  </si>
  <si>
    <t>b.tengrootenhuysen@sintjanantwerpen.be</t>
  </si>
  <si>
    <t>TERGROOTENHUYSEN Bieke</t>
  </si>
  <si>
    <t>Bieke</t>
  </si>
  <si>
    <t>BE19 7390 1620 0112</t>
  </si>
  <si>
    <t>KOBA Metropool</t>
  </si>
  <si>
    <t>jodenstraat 15</t>
  </si>
  <si>
    <t>yocheved.friedman@jhbj.be</t>
  </si>
  <si>
    <t>FRIEDMAN Yocheved</t>
  </si>
  <si>
    <t>Yocheved</t>
  </si>
  <si>
    <t>BE43 0682 2910 1701</t>
  </si>
  <si>
    <t>Jesode-Hatora Beth-Jacob</t>
  </si>
  <si>
    <t>Lange V.Ruusbroecstr.12-34</t>
  </si>
  <si>
    <t>0409.895.967</t>
  </si>
  <si>
    <t>basis@tachkemoni.be</t>
  </si>
  <si>
    <t>MALFET Peggy</t>
  </si>
  <si>
    <t>BE58 7330 0235 2379</t>
  </si>
  <si>
    <t>VZW Tachkemoni</t>
  </si>
  <si>
    <t>0464.275.751</t>
  </si>
  <si>
    <t>directie@sint-henricus.be</t>
  </si>
  <si>
    <t>VAN DER LINDEN Cedric</t>
  </si>
  <si>
    <t>Cedric</t>
  </si>
  <si>
    <t>BE26 3200 5632 3829</t>
  </si>
  <si>
    <t>SCHOOLCOM. ST.-HENRICUS</t>
  </si>
  <si>
    <t>OUDE STEENWEG 81</t>
  </si>
  <si>
    <t>0409.784.715</t>
  </si>
  <si>
    <t>lagere-school@sint-eligius.be</t>
  </si>
  <si>
    <t>PROVOST Kathleen</t>
  </si>
  <si>
    <t>BE06 4128 1286 4122</t>
  </si>
  <si>
    <t>Sint-Eligiusinstituut WT</t>
  </si>
  <si>
    <t>0413.209.805</t>
  </si>
  <si>
    <t>sofie.boon@stludgardis.be</t>
  </si>
  <si>
    <t>BOON Sofie</t>
  </si>
  <si>
    <t>BE17 7895 4214 3021</t>
  </si>
  <si>
    <t>VZW SINT-LUDGARDISSCHOOL</t>
  </si>
  <si>
    <t>Maarschalk Gérardstr 18</t>
  </si>
  <si>
    <t>0425.656.289</t>
  </si>
  <si>
    <t>elien.depaep@stludgardis.be</t>
  </si>
  <si>
    <t>DE PAEP Elien</t>
  </si>
  <si>
    <t>BE32 7310 2533 9102</t>
  </si>
  <si>
    <t>walter.vanboxem@olvcsj.be</t>
  </si>
  <si>
    <t>VAN BOXEM Walter</t>
  </si>
  <si>
    <t>Walter</t>
  </si>
  <si>
    <t>BE13 7785 9360 9339</t>
  </si>
  <si>
    <t>Onze-Lieve-Vrouwecollege</t>
  </si>
  <si>
    <t>0641.976.979</t>
  </si>
  <si>
    <t>deevenaar@so.antwerpen.be</t>
  </si>
  <si>
    <t>LEBEAU Petra</t>
  </si>
  <si>
    <t>alberreke@so.antwerpen.be</t>
  </si>
  <si>
    <t>VAN BULCK Ben</t>
  </si>
  <si>
    <t>Ben</t>
  </si>
  <si>
    <t>dewereldreiziger@so.antwerpen.be</t>
  </si>
  <si>
    <t>GROFFEN Jef</t>
  </si>
  <si>
    <t>Jef</t>
  </si>
  <si>
    <t>vialouiza@so.antwerpen.be</t>
  </si>
  <si>
    <t>PALMERS Eddy</t>
  </si>
  <si>
    <t>Eddy</t>
  </si>
  <si>
    <t>devlinders@so.antwerpen.be</t>
  </si>
  <si>
    <t>VLASSELAERTS Lena</t>
  </si>
  <si>
    <t>Lena</t>
  </si>
  <si>
    <t>musica@so.antwerpen.be</t>
  </si>
  <si>
    <t>VAN HOEYLANDT Saskia</t>
  </si>
  <si>
    <t>aandestroom@so.antwerpen.be</t>
  </si>
  <si>
    <t>CLYNHENS Ingrid</t>
  </si>
  <si>
    <t>dekleinestad@so.antwerpen.be</t>
  </si>
  <si>
    <t>VISSERS Ken</t>
  </si>
  <si>
    <t>Ken</t>
  </si>
  <si>
    <t>crea16@stedelijkonderwijs.be</t>
  </si>
  <si>
    <t>PLICHART Marc</t>
  </si>
  <si>
    <t>03-820.18.28</t>
  </si>
  <si>
    <t>dekleinewereld@so.antwerpen.be</t>
  </si>
  <si>
    <t>OTTEVAERE Tessa</t>
  </si>
  <si>
    <t>Tessa</t>
  </si>
  <si>
    <t>mikado@cksa.be</t>
  </si>
  <si>
    <t>BAUM Marijke</t>
  </si>
  <si>
    <t>Marijke</t>
  </si>
  <si>
    <t>BE21 0682 1272 8303</t>
  </si>
  <si>
    <t>0406.726.146</t>
  </si>
  <si>
    <t>sint.aloysius@cksa.be</t>
  </si>
  <si>
    <t>LOETE Lutgard</t>
  </si>
  <si>
    <t>Lutgard</t>
  </si>
  <si>
    <t>BE75 4098 5526 9151</t>
  </si>
  <si>
    <t>Vliegenstraat 33-37</t>
  </si>
  <si>
    <t>afritzuid@cksa.be</t>
  </si>
  <si>
    <t>BOEKEN Anne</t>
  </si>
  <si>
    <t>BE04 7895 8914 0531</t>
  </si>
  <si>
    <t>GVBS Afrit Zuid</t>
  </si>
  <si>
    <t>sint-maria@cksa.be</t>
  </si>
  <si>
    <t>TUBEECKX Koen</t>
  </si>
  <si>
    <t>Koen</t>
  </si>
  <si>
    <t>BE36 0350 5348 0181</t>
  </si>
  <si>
    <t>GVBS Sint-Maria</t>
  </si>
  <si>
    <t>de.vuurtoren@cksa.be</t>
  </si>
  <si>
    <t>PEETERS Katrien</t>
  </si>
  <si>
    <t>BE66 0018 2675 6843</t>
  </si>
  <si>
    <t>GVBS De Vuurtoren</t>
  </si>
  <si>
    <t>heilig.hart@cksa.be</t>
  </si>
  <si>
    <t>BERNAERTS Marie-Anne</t>
  </si>
  <si>
    <t>Marie-Anne</t>
  </si>
  <si>
    <t>BE35 2200 0208 5637</t>
  </si>
  <si>
    <t>GVBS Heilig Hart</t>
  </si>
  <si>
    <t>de.brug@cksa.be</t>
  </si>
  <si>
    <t>GOOSSENS Kathleen</t>
  </si>
  <si>
    <t>BE18 7795 9574 8065</t>
  </si>
  <si>
    <t>GVBS De Brug</t>
  </si>
  <si>
    <t>GROTE BEERSTRAAT 31</t>
  </si>
  <si>
    <t>basisonderwijs@slca.be</t>
  </si>
  <si>
    <t>LESCOUHIER Monique</t>
  </si>
  <si>
    <t>Monique</t>
  </si>
  <si>
    <t>BE83 4198 0440 0315</t>
  </si>
  <si>
    <t>ST LIEVENSCOLLEGE VZW</t>
  </si>
  <si>
    <t>KASTEELPLEINSTR. 31</t>
  </si>
  <si>
    <t>0404.748.435</t>
  </si>
  <si>
    <t>directie@dewegwijzer-cksa.be</t>
  </si>
  <si>
    <t>BETTENS Dorothea</t>
  </si>
  <si>
    <t>Dorothea</t>
  </si>
  <si>
    <t>BE69 7765 9056 3278</t>
  </si>
  <si>
    <t>CKSA De Wegwijzer</t>
  </si>
  <si>
    <t>Jacob Jordaensstraat 75-77</t>
  </si>
  <si>
    <t>directie@benoth.be</t>
  </si>
  <si>
    <t>STARK Myriam</t>
  </si>
  <si>
    <t>Myriam</t>
  </si>
  <si>
    <t>BE04 8601 1703 5431</t>
  </si>
  <si>
    <t>SPAABE22</t>
  </si>
  <si>
    <t>GVBS Benoth Jerusalem</t>
  </si>
  <si>
    <t>Van Immerseelstraat 25-33</t>
  </si>
  <si>
    <t>0416.002.316</t>
  </si>
  <si>
    <t>directieyavneschool@outlook.com</t>
  </si>
  <si>
    <t>MAJER Chaya</t>
  </si>
  <si>
    <t>Chaya</t>
  </si>
  <si>
    <t>BE27 0689 0733 2973</t>
  </si>
  <si>
    <t>VZW Yavne</t>
  </si>
  <si>
    <t>0421.724.326</t>
  </si>
  <si>
    <t>sportomundo@stedelijkonderwijs.be</t>
  </si>
  <si>
    <t>HOFSTEDE Iny</t>
  </si>
  <si>
    <t>Iny</t>
  </si>
  <si>
    <t>villastuivenberg@so.antwerpen.be</t>
  </si>
  <si>
    <t>DU PONT Kristin</t>
  </si>
  <si>
    <t>de.kleine.jacob@cksa.be</t>
  </si>
  <si>
    <t>WUESTENBERGS Natalie</t>
  </si>
  <si>
    <t>Natalie</t>
  </si>
  <si>
    <t>BE31 2200 0207 7755</t>
  </si>
  <si>
    <t>directie@basisschooldedames.be</t>
  </si>
  <si>
    <t>KERCKHOFS Veerle</t>
  </si>
  <si>
    <t>BE45 0014 1189 2489</t>
  </si>
  <si>
    <t>GVBS De Dames</t>
  </si>
  <si>
    <t>tspoor@cksa.be</t>
  </si>
  <si>
    <t>POTTIER Sarah</t>
  </si>
  <si>
    <t>BE08 2200 0205 4113</t>
  </si>
  <si>
    <t>dekameleon@so.antwerpen.be</t>
  </si>
  <si>
    <t>DE GRAVE Victoire</t>
  </si>
  <si>
    <t>Victoire</t>
  </si>
  <si>
    <t>debijtjes@so.antwerpen.be</t>
  </si>
  <si>
    <t>DE CLIPPELEER Alexandra</t>
  </si>
  <si>
    <t>Alexandra</t>
  </si>
  <si>
    <t>kleuter.detandem@so.antwerpen.be</t>
  </si>
  <si>
    <t>HAELEWAETERS Caroline</t>
  </si>
  <si>
    <t>SBS Eureka</t>
  </si>
  <si>
    <t>demusjes@so.antwerpen.be</t>
  </si>
  <si>
    <t>DAEMS Sas</t>
  </si>
  <si>
    <t>Sas</t>
  </si>
  <si>
    <t>de.sterrenkijker@stedelijkonderwijs.be</t>
  </si>
  <si>
    <t>BICKER Dirk</t>
  </si>
  <si>
    <t>baisrachel@skynet.be</t>
  </si>
  <si>
    <t>STAUBER M.</t>
  </si>
  <si>
    <t>M.</t>
  </si>
  <si>
    <t>BE17 0000 9547 9221</t>
  </si>
  <si>
    <t>VZW Bais Rachel</t>
  </si>
  <si>
    <t>Lamorinièrestraat 26-28</t>
  </si>
  <si>
    <t>0415.241.459</t>
  </si>
  <si>
    <t>VBS Monteso</t>
  </si>
  <si>
    <t>directie@monteso.be</t>
  </si>
  <si>
    <t>DE CLERCQ Ilse</t>
  </si>
  <si>
    <t>BE34 0018 2089 3090</t>
  </si>
  <si>
    <t>directiebasis@piustien.net</t>
  </si>
  <si>
    <t>TROONBEECKX Katrien</t>
  </si>
  <si>
    <t>BE03 7895 3805 5984</t>
  </si>
  <si>
    <t>VZW KOBA Metropool</t>
  </si>
  <si>
    <t>creatopia@so.antwerpen.be</t>
  </si>
  <si>
    <t>DEN OUDEN Sonja</t>
  </si>
  <si>
    <t>Sonja</t>
  </si>
  <si>
    <t>lager.pestalozzistraat@so.antwerpen.be</t>
  </si>
  <si>
    <t>CORREMANS Chantal</t>
  </si>
  <si>
    <t>Chantal</t>
  </si>
  <si>
    <t>de.piramide@stedelijkonderwijs.be</t>
  </si>
  <si>
    <t>DEKKER Zenzi</t>
  </si>
  <si>
    <t>Zenzi</t>
  </si>
  <si>
    <t>info@basisschooldomino.be</t>
  </si>
  <si>
    <t>VERLINDEN Griet</t>
  </si>
  <si>
    <t>BE97 7360 5694 7249</t>
  </si>
  <si>
    <t>GVBS DOMINO</t>
  </si>
  <si>
    <t>JAN DE VOSLEI 23A</t>
  </si>
  <si>
    <t>basis.kruisboogstraat@so.antwerpen.be</t>
  </si>
  <si>
    <t>VAN RHIJN Noëlla</t>
  </si>
  <si>
    <t>Noëlla</t>
  </si>
  <si>
    <t>directie@mariaboodschap.be</t>
  </si>
  <si>
    <t>CAUBERGHS Nathalie</t>
  </si>
  <si>
    <t>BE57 7350 0529 1235</t>
  </si>
  <si>
    <t>deberen@so.antwerpen.be</t>
  </si>
  <si>
    <t>VAN DEN BRANDT Karin</t>
  </si>
  <si>
    <t>debrem@so.antwerpen.be</t>
  </si>
  <si>
    <t>DE WEERDT Josi</t>
  </si>
  <si>
    <t>Josi</t>
  </si>
  <si>
    <t>info@gvbsnoordland.be</t>
  </si>
  <si>
    <t>BERNAERTS Evi</t>
  </si>
  <si>
    <t>Evi</t>
  </si>
  <si>
    <t>BE31 4195 0519 8155</t>
  </si>
  <si>
    <t>info@debrenne.be</t>
  </si>
  <si>
    <t>DRUYTS Ann</t>
  </si>
  <si>
    <t>BE76 4119 0457 3195</t>
  </si>
  <si>
    <t>klimoever@stedelijkonderwijs.be</t>
  </si>
  <si>
    <t>DAEMS Saskia</t>
  </si>
  <si>
    <t>VBS Sint-Anna Goethe</t>
  </si>
  <si>
    <t>sint.anna@cksa.be</t>
  </si>
  <si>
    <t>VONCK Winnie</t>
  </si>
  <si>
    <t>Winnie</t>
  </si>
  <si>
    <t>BE29 7330 0684 1964</t>
  </si>
  <si>
    <t>GVBS Sint-Anna Goethe</t>
  </si>
  <si>
    <t>info@sint-jozef.net</t>
  </si>
  <si>
    <t>VAN GEEL Koen</t>
  </si>
  <si>
    <t>BE86 0682 4656 6650</t>
  </si>
  <si>
    <t>KOBA NoordkAnt</t>
  </si>
  <si>
    <t>Winkelstap 108_Merksem</t>
  </si>
  <si>
    <t>0448.528.295</t>
  </si>
  <si>
    <t>VBS SLM basisschool du Chastellei</t>
  </si>
  <si>
    <t>directie@slmbasis.be</t>
  </si>
  <si>
    <t>HENDRICKX Ann</t>
  </si>
  <si>
    <t>BE39 7895 3688 5419</t>
  </si>
  <si>
    <t>VZW Sint-Ludgardisschool</t>
  </si>
  <si>
    <t>du Chastellei 48</t>
  </si>
  <si>
    <t>0451.006.250</t>
  </si>
  <si>
    <t>els.verhoeven@lsgroenendaal.be</t>
  </si>
  <si>
    <t>VERHOEVEN Els</t>
  </si>
  <si>
    <t>BE07 0013 3850 9666</t>
  </si>
  <si>
    <t>ks@virgomaria.be</t>
  </si>
  <si>
    <t>VERHOEVEN Ann</t>
  </si>
  <si>
    <t>BE28 4141 2368 3120</t>
  </si>
  <si>
    <t>basisschool@st-eduardus.be</t>
  </si>
  <si>
    <t>VAN DEN HOUT Esther</t>
  </si>
  <si>
    <t>Esther</t>
  </si>
  <si>
    <t>BE52 0682 1645 3709</t>
  </si>
  <si>
    <t>VZW Org.Broeders v. Liefde</t>
  </si>
  <si>
    <t>Stropstraat 119</t>
  </si>
  <si>
    <t>0406.633.304</t>
  </si>
  <si>
    <t>deluchtballon@so.antwerpen.be</t>
  </si>
  <si>
    <t>WAUTERS Joeri</t>
  </si>
  <si>
    <t>Joeri</t>
  </si>
  <si>
    <t>basisschool@lambertus.be</t>
  </si>
  <si>
    <t>DE BELIE Peter</t>
  </si>
  <si>
    <t>BE79 7331 6522 0433</t>
  </si>
  <si>
    <t>KOBA Noordkant Lambertus</t>
  </si>
  <si>
    <t>olv-ls@telenet.be</t>
  </si>
  <si>
    <t>SCHOUPPE Ingrid</t>
  </si>
  <si>
    <t>BE47 7330 3006 5380</t>
  </si>
  <si>
    <t>KOBA Noordkant Lourdes LS</t>
  </si>
  <si>
    <t>directie@sint-vincentschool.be</t>
  </si>
  <si>
    <t>VAN LOOY Sandra</t>
  </si>
  <si>
    <t>BE58 7895 8775 8279</t>
  </si>
  <si>
    <t>St.-Vincent werk.toel.</t>
  </si>
  <si>
    <t>directie@sint-jozefekeren.be</t>
  </si>
  <si>
    <t>DEDECKER Lieve</t>
  </si>
  <si>
    <t>BE78 7330 2134 5686</t>
  </si>
  <si>
    <t>VZW OZCS Noord-Kempen</t>
  </si>
  <si>
    <t>Wilgendaalstraat 5</t>
  </si>
  <si>
    <t>0865.400.841</t>
  </si>
  <si>
    <t>directie@vbsm.be</t>
  </si>
  <si>
    <t>VANHEYBEECK Erwin</t>
  </si>
  <si>
    <t>BE34 7331 6522 6190</t>
  </si>
  <si>
    <t>Fr. Standaertlei 54</t>
  </si>
  <si>
    <t>basisschool.bunt@telenet.be</t>
  </si>
  <si>
    <t>DE BELDER Jan</t>
  </si>
  <si>
    <t>BE57 7330 1933 2635</t>
  </si>
  <si>
    <t>directiels@basisschoolzilverenhoek.be</t>
  </si>
  <si>
    <t>ICKX Annelore</t>
  </si>
  <si>
    <t>Annelore</t>
  </si>
  <si>
    <t>directie.deputseknipoog@telenet.be</t>
  </si>
  <si>
    <t>SABBE Marc</t>
  </si>
  <si>
    <t>BE80 7331 5607 7777</t>
  </si>
  <si>
    <t>Gesub. Vrije Basisschool</t>
  </si>
  <si>
    <t>0434.472.502</t>
  </si>
  <si>
    <t>info@platanen.be</t>
  </si>
  <si>
    <t>BERVOETS Hanne</t>
  </si>
  <si>
    <t>Hanne</t>
  </si>
  <si>
    <t>BE68 0910 0009 7534</t>
  </si>
  <si>
    <t>GEMEENTEBESTUUR KAPELLEN</t>
  </si>
  <si>
    <t>0207.539.913</t>
  </si>
  <si>
    <t>sintcatharina@noordkant.be</t>
  </si>
  <si>
    <t>DE VRIES Guy</t>
  </si>
  <si>
    <t>BE43 4169 0309 0101</t>
  </si>
  <si>
    <t>VR.SCH.ST CATHARINA PAR</t>
  </si>
  <si>
    <t>DORPSTRAAT 61</t>
  </si>
  <si>
    <t>mail@sint-calasanz.be</t>
  </si>
  <si>
    <t>PEETERS Elke</t>
  </si>
  <si>
    <t>inge.coeckelbergs@derekke.be</t>
  </si>
  <si>
    <t>COECKELBERGS Inge</t>
  </si>
  <si>
    <t>BE59 0910 0011 6126</t>
  </si>
  <si>
    <t>GEMEENTEBESTUUR STABROEK</t>
  </si>
  <si>
    <t>Dorpsstraat 99</t>
  </si>
  <si>
    <t>0207.537.834</t>
  </si>
  <si>
    <t>hoedjesvanpapier@so.antwerpen.be</t>
  </si>
  <si>
    <t>DE BACKER Dirk</t>
  </si>
  <si>
    <t>degroeneegel@so.antwerpen.be</t>
  </si>
  <si>
    <t>VAN HOOF Tinne</t>
  </si>
  <si>
    <t>koekatoe@so.antwerpen.be</t>
  </si>
  <si>
    <t>PEETERS Vicky</t>
  </si>
  <si>
    <t>Vicky</t>
  </si>
  <si>
    <t>SBS Fort Uniek</t>
  </si>
  <si>
    <t>hetvliegertje@so.antwerpen.be</t>
  </si>
  <si>
    <t>TOTTÉ Cindy</t>
  </si>
  <si>
    <t>het.baronneke@stedelijkonderwijs.be</t>
  </si>
  <si>
    <t>DE BRUYNE Ninja</t>
  </si>
  <si>
    <t>Ninja</t>
  </si>
  <si>
    <t>de.kleine.ontdekker@stedelijkonderwijs.be</t>
  </si>
  <si>
    <t>VANHECKE Ingrid</t>
  </si>
  <si>
    <t>de.mozaiek@stedelijkonderwijs.be</t>
  </si>
  <si>
    <t>OELBRANDT Stella</t>
  </si>
  <si>
    <t>Stella</t>
  </si>
  <si>
    <t>debever@so.antwerpen.be</t>
  </si>
  <si>
    <t>BLOM Ivo</t>
  </si>
  <si>
    <t>Ivo</t>
  </si>
  <si>
    <t>de.kangoeroe@stedelijkonderwijs.be</t>
  </si>
  <si>
    <t>SIMONS Sandra</t>
  </si>
  <si>
    <t>de.speelvogel@stedelijkonderwijs.be</t>
  </si>
  <si>
    <t>PINCEEL Kylie</t>
  </si>
  <si>
    <t>Kylie</t>
  </si>
  <si>
    <t>inpeeria@so.antwerpen.be</t>
  </si>
  <si>
    <t>WUYTS Ann</t>
  </si>
  <si>
    <t>directie.sintrumoldus@sgkod.be</t>
  </si>
  <si>
    <t>HOPPENBROUWERS Mathias</t>
  </si>
  <si>
    <t>Mathias</t>
  </si>
  <si>
    <t>BE71 4020 5433 6969</t>
  </si>
  <si>
    <t>0413.940.669</t>
  </si>
  <si>
    <t>directie.mariagaarde@sgkod.be</t>
  </si>
  <si>
    <t>BROUCKAERS Jessica</t>
  </si>
  <si>
    <t>Jessica</t>
  </si>
  <si>
    <t>BE20 7350 3820 5456</t>
  </si>
  <si>
    <t>KOD Mariagaarde</t>
  </si>
  <si>
    <t>Gr. Schobbenslaan 45</t>
  </si>
  <si>
    <t>directie.drakenhof@sgkod.be</t>
  </si>
  <si>
    <t>VAN DER MUSSELE Ann</t>
  </si>
  <si>
    <t>BE32 7350 4381 6302</t>
  </si>
  <si>
    <t>directie.sanctamaria@sgkod.be</t>
  </si>
  <si>
    <t>OLYSLAEGERS Tine</t>
  </si>
  <si>
    <t>BE21 7330 3256 9903</t>
  </si>
  <si>
    <t>Pieter de Ridderstr 5</t>
  </si>
  <si>
    <t>directie.sintbernadette@sgkod.be</t>
  </si>
  <si>
    <t>DE CALUWE Christel</t>
  </si>
  <si>
    <t>BE34 0012 0592 2790</t>
  </si>
  <si>
    <t>GVB Sint-Bernadette</t>
  </si>
  <si>
    <t>A.Van Den Bosschelaan 145</t>
  </si>
  <si>
    <t>directie.ibex@sgkod.be</t>
  </si>
  <si>
    <t>TORFS Bart</t>
  </si>
  <si>
    <t>BE64 7340 4068 6152</t>
  </si>
  <si>
    <t>Basisschool Heilig Hart</t>
  </si>
  <si>
    <t>S. de Grootestraat 120</t>
  </si>
  <si>
    <t>directie.immaculata@sgkod.be</t>
  </si>
  <si>
    <t>LAENEN Nadine</t>
  </si>
  <si>
    <t>BE86 7360 5360 0850</t>
  </si>
  <si>
    <t>KOD</t>
  </si>
  <si>
    <t>contact@donbosco-wijnegem.be</t>
  </si>
  <si>
    <t>SOMMEN Els</t>
  </si>
  <si>
    <t>BE59 7331 5809 9926</t>
  </si>
  <si>
    <t>GVBS Don Bosco</t>
  </si>
  <si>
    <t>Kasteellei 77 B</t>
  </si>
  <si>
    <t>info@oefenschool.be</t>
  </si>
  <si>
    <t>GEENS Diane</t>
  </si>
  <si>
    <t>Diane</t>
  </si>
  <si>
    <t>BE38 7895 6944 3972</t>
  </si>
  <si>
    <t>Gesub. Vr. Basisoefensch.</t>
  </si>
  <si>
    <t>0430.753.640</t>
  </si>
  <si>
    <t>directie@gemeenteschool-wijnegem.be</t>
  </si>
  <si>
    <t>VAN DE VEL Iene</t>
  </si>
  <si>
    <t>Iene</t>
  </si>
  <si>
    <t>BE51 0910 0011 9762</t>
  </si>
  <si>
    <t>Gemeentebestuur Wijnegem</t>
  </si>
  <si>
    <t>Turnhoutsebaan 422</t>
  </si>
  <si>
    <t>0207.533.775</t>
  </si>
  <si>
    <t>directeur@sint-filippus.be</t>
  </si>
  <si>
    <t>DENS Tim</t>
  </si>
  <si>
    <t>BE09 7755 9265 4257</t>
  </si>
  <si>
    <t>Wijngaardlaan 7-9</t>
  </si>
  <si>
    <t>0430.907.058</t>
  </si>
  <si>
    <t>sintcordulakleuterschool@sg-kbs.be</t>
  </si>
  <si>
    <t>ROMBOUTS Gryt</t>
  </si>
  <si>
    <t>Gryt</t>
  </si>
  <si>
    <t>BE59 0682 1408 8626</t>
  </si>
  <si>
    <t>VAN DEN BERGH Rob</t>
  </si>
  <si>
    <t>Rob</t>
  </si>
  <si>
    <t>basisschool@hfamilie.be</t>
  </si>
  <si>
    <t>BOMBEY Dominique</t>
  </si>
  <si>
    <t>BE61 0689 3654 3717</t>
  </si>
  <si>
    <t>KBS vzw Afd. H. Familie</t>
  </si>
  <si>
    <t>info@sintludgardis-schoten.be</t>
  </si>
  <si>
    <t>VERSTRAETEN Anouck</t>
  </si>
  <si>
    <t>Anouck</t>
  </si>
  <si>
    <t>BE47 4163 0725 6180</t>
  </si>
  <si>
    <t>St.-Ludgardis Openl.school</t>
  </si>
  <si>
    <t>0426.126.146</t>
  </si>
  <si>
    <t>info@bloemendaal.be</t>
  </si>
  <si>
    <t>LAUWERS Rita</t>
  </si>
  <si>
    <t>BE90 7330 1813 9232</t>
  </si>
  <si>
    <t>Kath.Basissch. Scholen VZW</t>
  </si>
  <si>
    <t>filip.vanherck@maria-middelares.be</t>
  </si>
  <si>
    <t>VAN HERCK Filip</t>
  </si>
  <si>
    <t>Filip</t>
  </si>
  <si>
    <t>BE24 4400 7589 9138</t>
  </si>
  <si>
    <t>VZW Org Broeders v Liefde</t>
  </si>
  <si>
    <t>directie@giboheide.be</t>
  </si>
  <si>
    <t>APERS Paul</t>
  </si>
  <si>
    <t>Paul</t>
  </si>
  <si>
    <t>BE06 0910 0007 6922</t>
  </si>
  <si>
    <t>Gemeentebest. Brasschaat</t>
  </si>
  <si>
    <t>Verhoevenlei 11</t>
  </si>
  <si>
    <t>0206.677.801</t>
  </si>
  <si>
    <t>directie@gilodekaart.be</t>
  </si>
  <si>
    <t>GOVAERTS Veerle</t>
  </si>
  <si>
    <t>directie@gibomariaburg.be</t>
  </si>
  <si>
    <t>LEYSSENS Ann</t>
  </si>
  <si>
    <t>driehoek@bsmaterdei.be</t>
  </si>
  <si>
    <t>DE BOECK Ann</t>
  </si>
  <si>
    <t>mariaterheide@bsmaterdei.be</t>
  </si>
  <si>
    <t>DELEN Christophe</t>
  </si>
  <si>
    <t>vlinder@bsmaterdei.be</t>
  </si>
  <si>
    <t>TASSIER Katrijn</t>
  </si>
  <si>
    <t>Katrijn</t>
  </si>
  <si>
    <t>gwenda.dewachter@sintludgardis.be</t>
  </si>
  <si>
    <t>DE WACHTER Gwenda</t>
  </si>
  <si>
    <t>Gwenda</t>
  </si>
  <si>
    <t>BE08 4151 1515 8213</t>
  </si>
  <si>
    <t>Openl.sch. St.-Ludgardis</t>
  </si>
  <si>
    <t>jan.peeters@sintludgardis.be</t>
  </si>
  <si>
    <t>PEETERS Jan</t>
  </si>
  <si>
    <t>zegersdreef@bsmaterdei.be</t>
  </si>
  <si>
    <t>HOUBEN Kathleen</t>
  </si>
  <si>
    <t>secretariaat@smcbls.be</t>
  </si>
  <si>
    <t>VAN KETS Liesbet</t>
  </si>
  <si>
    <t>BE58 4024 0670 0179</t>
  </si>
  <si>
    <t>St.-Michielscollege</t>
  </si>
  <si>
    <t>Kapelsesteenweg 72</t>
  </si>
  <si>
    <t>0426.170.785</t>
  </si>
  <si>
    <t>directie@gbsmalle.be</t>
  </si>
  <si>
    <t>DE ROO Ellen</t>
  </si>
  <si>
    <t>BE73 0910 0011 9560</t>
  </si>
  <si>
    <t>Gemeentebestuur Malle</t>
  </si>
  <si>
    <t>Antwerpsesteenweg 246</t>
  </si>
  <si>
    <t>0207.537.240</t>
  </si>
  <si>
    <t>basis@sjbmalle.be</t>
  </si>
  <si>
    <t>VERBOVEN Jozef</t>
  </si>
  <si>
    <t>Jozef</t>
  </si>
  <si>
    <t>BE91 4085 0352 8176</t>
  </si>
  <si>
    <t>St.-Jan Berchmanscollege</t>
  </si>
  <si>
    <t>directie@basisschoolmariagaarde.be</t>
  </si>
  <si>
    <t>DE VOGELAERE Werner</t>
  </si>
  <si>
    <t>Werner</t>
  </si>
  <si>
    <t>BE19 7330 2399 6012</t>
  </si>
  <si>
    <t>vzw OZCS Midden-Kempen</t>
  </si>
  <si>
    <t>0865.396.287</t>
  </si>
  <si>
    <t>directie@immaculata-oostmalle.be</t>
  </si>
  <si>
    <t>MERTENS Wim</t>
  </si>
  <si>
    <t>Wim</t>
  </si>
  <si>
    <t>info@kbtriangel.be</t>
  </si>
  <si>
    <t>LOYENS Bjorn</t>
  </si>
  <si>
    <t>BE83 7805 9333 9515</t>
  </si>
  <si>
    <t>Kath. Basissch. Vlimmeren</t>
  </si>
  <si>
    <t>0454.912.578</t>
  </si>
  <si>
    <t>directie@klavernest.be</t>
  </si>
  <si>
    <t>BAETENS Jo</t>
  </si>
  <si>
    <t>BE43 7330 1171 4701</t>
  </si>
  <si>
    <t>OZCS Zuid-Kempen vzw</t>
  </si>
  <si>
    <t>Mgr. Donchelei 7</t>
  </si>
  <si>
    <t>0478.061.134</t>
  </si>
  <si>
    <t>directie@dk.zoersel.be</t>
  </si>
  <si>
    <t>DE WILDE Bert</t>
  </si>
  <si>
    <t>Bert</t>
  </si>
  <si>
    <t>BE39 0910 0012 5119</t>
  </si>
  <si>
    <t>Gemeentebestuur Zoersel</t>
  </si>
  <si>
    <t>Handelslei 167</t>
  </si>
  <si>
    <t>0207.499.133</t>
  </si>
  <si>
    <t>directie@elisazoe.be</t>
  </si>
  <si>
    <t>HUFKENS Patrick</t>
  </si>
  <si>
    <t>directie@bn.zoersel.be</t>
  </si>
  <si>
    <t>BOGAERTS Machteld</t>
  </si>
  <si>
    <t>stef.lambrechts@desleutelbloem.be</t>
  </si>
  <si>
    <t>LAMBRECHTS Stef</t>
  </si>
  <si>
    <t>BE68 0910 0007 8134</t>
  </si>
  <si>
    <t>Gemeentebestuur Brecht</t>
  </si>
  <si>
    <t>Gemeentepark 1</t>
  </si>
  <si>
    <t>0207.500.321</t>
  </si>
  <si>
    <t>directie@sint-michielschool.be</t>
  </si>
  <si>
    <t>STEKELENBURG Linda</t>
  </si>
  <si>
    <t>info@antoniusschool.be</t>
  </si>
  <si>
    <t>VAN ELSEN Gineke</t>
  </si>
  <si>
    <t>Gineke</t>
  </si>
  <si>
    <t>BE27 7310 2663 6373</t>
  </si>
  <si>
    <t>KOBA Voorkempen</t>
  </si>
  <si>
    <t>directie@leonardusschool.be</t>
  </si>
  <si>
    <t>VAN ECHELPOEL Koen</t>
  </si>
  <si>
    <t>directeur@wisselmail.be</t>
  </si>
  <si>
    <t>DONCKERS Kim</t>
  </si>
  <si>
    <t>BE08 0910 0012 4513</t>
  </si>
  <si>
    <t>Gemeentebestuur Wuustwezel</t>
  </si>
  <si>
    <t>0207.537.735</t>
  </si>
  <si>
    <t>directie@vbssterbos.be</t>
  </si>
  <si>
    <t>ANTHONISSEN Luc</t>
  </si>
  <si>
    <t>BE98 8333 1564 0993</t>
  </si>
  <si>
    <t>VZW Schoolbestuur Sterbos</t>
  </si>
  <si>
    <t>Nieuwmoersesteenweg 80</t>
  </si>
  <si>
    <t>0413.868.910</t>
  </si>
  <si>
    <t>directie@vbskantoor.be</t>
  </si>
  <si>
    <t>VAN HEES Wendy</t>
  </si>
  <si>
    <t>BE02 7450 6423 0540</t>
  </si>
  <si>
    <t>Vrije Basisschool Braken</t>
  </si>
  <si>
    <t>0447.910.861</t>
  </si>
  <si>
    <t>directie@materdeigooreind.be</t>
  </si>
  <si>
    <t>NEEFS Anke</t>
  </si>
  <si>
    <t>directie@vbstriangel.be</t>
  </si>
  <si>
    <t>EVERAERT Roel</t>
  </si>
  <si>
    <t>Roel</t>
  </si>
  <si>
    <t>BE63 7330 3517 9708</t>
  </si>
  <si>
    <t>Stella Matutina Basisond.</t>
  </si>
  <si>
    <t>directie@blokje.be</t>
  </si>
  <si>
    <t>KUYPERS Marielle</t>
  </si>
  <si>
    <t>Marielle</t>
  </si>
  <si>
    <t>directie@sjheide.be</t>
  </si>
  <si>
    <t>VAN OEVELEN Linda</t>
  </si>
  <si>
    <t>BE08 9733 8885 1513</t>
  </si>
  <si>
    <t>Basissch. St-Jozef Heide</t>
  </si>
  <si>
    <t>0409.966.837</t>
  </si>
  <si>
    <t>info@denheuvel.be</t>
  </si>
  <si>
    <t>HERRIJGERS Bart</t>
  </si>
  <si>
    <t>BE43 0682 1442 5601</t>
  </si>
  <si>
    <t>0456.159.425</t>
  </si>
  <si>
    <t>secretariaat@vbs-delinde.be</t>
  </si>
  <si>
    <t>GOYENS Jana</t>
  </si>
  <si>
    <t>BE98 7331 2016 9993</t>
  </si>
  <si>
    <t>Schoolcomité VBS De Linde</t>
  </si>
  <si>
    <t>0457.749.730</t>
  </si>
  <si>
    <t>info@zonnekind.org</t>
  </si>
  <si>
    <t>PEETERS Geert</t>
  </si>
  <si>
    <t>BE23 0682 1442 4991</t>
  </si>
  <si>
    <t>Basisschool Zonnekind</t>
  </si>
  <si>
    <t>0411.058.779</t>
  </si>
  <si>
    <t>directie@kadriemail.be</t>
  </si>
  <si>
    <t>DE MUYTER Koen</t>
  </si>
  <si>
    <t>BE26 0910 0009 7029</t>
  </si>
  <si>
    <t>Gemeentebestuur Kalmthout</t>
  </si>
  <si>
    <t>Kerkeneind 13</t>
  </si>
  <si>
    <t>0207.540.012</t>
  </si>
  <si>
    <t>info@maatjes.be</t>
  </si>
  <si>
    <t>VAN LOON Carolien</t>
  </si>
  <si>
    <t>mariaberg@mariaberg.be</t>
  </si>
  <si>
    <t>KETELERS Gerda</t>
  </si>
  <si>
    <t>BE69 7330 0274 9978</t>
  </si>
  <si>
    <t>VZW KOR Noorderk-Mariaberg</t>
  </si>
  <si>
    <t>directie@potlodenschool.be</t>
  </si>
  <si>
    <t>COSTERMANS Nele</t>
  </si>
  <si>
    <t>BE23 7310 0976 0191</t>
  </si>
  <si>
    <t>VZW KOBA Noorderkempen</t>
  </si>
  <si>
    <t>directie@vinho.be</t>
  </si>
  <si>
    <t>UYTDEWILLIGEN Eva</t>
  </si>
  <si>
    <t>BE41 7310 3404 0810</t>
  </si>
  <si>
    <t>KOBA N-KEMPEN VBS Vincent.</t>
  </si>
  <si>
    <t>secretariaat@lagercollegeessen.be</t>
  </si>
  <si>
    <t>VAN TICHELEN Tim</t>
  </si>
  <si>
    <t>BE85 7330 4267 7606</t>
  </si>
  <si>
    <t>Gesub. Vrije Lag. School</t>
  </si>
  <si>
    <t>Rouwmoer 7</t>
  </si>
  <si>
    <t>kleuterschool@mariaberg.be</t>
  </si>
  <si>
    <t>JOOSSENS Hilde</t>
  </si>
  <si>
    <t>directie@wigo.be</t>
  </si>
  <si>
    <t>VAN TICHELEN Kris</t>
  </si>
  <si>
    <t>BE12 0910 0008 3992</t>
  </si>
  <si>
    <t>GEMEENTEBESTUUR ESSEN</t>
  </si>
  <si>
    <t>Heuvelplein  23</t>
  </si>
  <si>
    <t>0207.537.438</t>
  </si>
  <si>
    <t>Directie@gvbsmozaiek.be</t>
  </si>
  <si>
    <t>DE JONGHE Glenn</t>
  </si>
  <si>
    <t>Glenn</t>
  </si>
  <si>
    <t>BE51 0011 9521 1162</t>
  </si>
  <si>
    <t>GVBS Mozaïek</t>
  </si>
  <si>
    <t>directie@7sprong.be</t>
  </si>
  <si>
    <t>HENDRICKX Hilde</t>
  </si>
  <si>
    <t>BE10 7765 9095 3504</t>
  </si>
  <si>
    <t>VBS de Zevensprong</t>
  </si>
  <si>
    <t>VBS Franciscusschool</t>
  </si>
  <si>
    <t>directeur@franciscusschool.be</t>
  </si>
  <si>
    <t>HENDERIECKX Annelies</t>
  </si>
  <si>
    <t>BE91 7360 7582 6176</t>
  </si>
  <si>
    <t>VZW Koba Metropool</t>
  </si>
  <si>
    <t>directeur.ls@xaco.be</t>
  </si>
  <si>
    <t>VERMUYTEN Mies</t>
  </si>
  <si>
    <t>Mies</t>
  </si>
  <si>
    <t>BE03 4073 0001 1184</t>
  </si>
  <si>
    <t>VZW Xaveriuscollege</t>
  </si>
  <si>
    <t>de.vlinderboom.kleuter@stedelijkonderwijs.be</t>
  </si>
  <si>
    <t>DE GREEF Jessie</t>
  </si>
  <si>
    <t>Jessie</t>
  </si>
  <si>
    <t>de.vlinderboom.lager@stedelijkonderwijs.be</t>
  </si>
  <si>
    <t>THYSSEN Kelly</t>
  </si>
  <si>
    <t>de.esdoorn@stedelijkonderwijs.be</t>
  </si>
  <si>
    <t>VERSIJP Johan</t>
  </si>
  <si>
    <t>flora@so.antwerpen.be</t>
  </si>
  <si>
    <t>LEGON Ilse</t>
  </si>
  <si>
    <t>dehorizon@so.antwerpen.be</t>
  </si>
  <si>
    <t>DAENEKINDT Bjorn</t>
  </si>
  <si>
    <t>directie@sji-basisschool.be</t>
  </si>
  <si>
    <t>DEHON Ime</t>
  </si>
  <si>
    <t>Ime</t>
  </si>
  <si>
    <t>BE19 0682 1149 7312</t>
  </si>
  <si>
    <t>0452.716.717</t>
  </si>
  <si>
    <t>de.klinker@borsbeek.be</t>
  </si>
  <si>
    <t>MENNES Els</t>
  </si>
  <si>
    <t>BE50 0910 0007 6518</t>
  </si>
  <si>
    <t>GEMEENTEBESTUUR BORSBEEK</t>
  </si>
  <si>
    <t>De Robianostraat  64</t>
  </si>
  <si>
    <t>0207.509.229</t>
  </si>
  <si>
    <t>directie@tlaar.be</t>
  </si>
  <si>
    <t>DE CNODDER Sigrid</t>
  </si>
  <si>
    <t>info@sint-johanna.be</t>
  </si>
  <si>
    <t>CORLUY Els</t>
  </si>
  <si>
    <t>BE71 7310 2694 6369</t>
  </si>
  <si>
    <t>St.-Johannaschool VZW</t>
  </si>
  <si>
    <t>0455.480.623</t>
  </si>
  <si>
    <t>secretariaat@deknipoogranst.be</t>
  </si>
  <si>
    <t>VERHEYEN Veronique</t>
  </si>
  <si>
    <t>BE71 0910 0011 0769</t>
  </si>
  <si>
    <t>Gemeentebestuur Ranst</t>
  </si>
  <si>
    <t>0207.501.311</t>
  </si>
  <si>
    <t>info@annuncia-ranst.be</t>
  </si>
  <si>
    <t>PAUWELS Nancy</t>
  </si>
  <si>
    <t>BE84 7430 2468 1359</t>
  </si>
  <si>
    <t>KOBA HeLi - VBS Annuncia</t>
  </si>
  <si>
    <t>Gasthuisstraat 19A</t>
  </si>
  <si>
    <t>0448.528.592</t>
  </si>
  <si>
    <t>info@sint-ludgardis.be</t>
  </si>
  <si>
    <t>SMEDTS Eddy</t>
  </si>
  <si>
    <t>BE05 7895 1299 9975</t>
  </si>
  <si>
    <t>Sint-Ludgardisschool</t>
  </si>
  <si>
    <t>ann.declercq@wonderwijzer.be</t>
  </si>
  <si>
    <t>DECLERCQ Ann</t>
  </si>
  <si>
    <t>BE22 4037 0801 0147</t>
  </si>
  <si>
    <t>directie@gbsdedriehoek.be</t>
  </si>
  <si>
    <t>ROETS Saskia</t>
  </si>
  <si>
    <t>secretariaat@st-lucia.be</t>
  </si>
  <si>
    <t>FRANCKEN Kevin</t>
  </si>
  <si>
    <t>Kevin</t>
  </si>
  <si>
    <t>BE70 7331 2705 0125</t>
  </si>
  <si>
    <t>vzw KOBA de Nete Oelegem</t>
  </si>
  <si>
    <t>secretariaat@basisschool-hhart.be</t>
  </si>
  <si>
    <t>VAN HAUTE Pascale</t>
  </si>
  <si>
    <t>BE63 2200 4153 2608</t>
  </si>
  <si>
    <t>H.HART V.MARIA INSTIT.</t>
  </si>
  <si>
    <t>OUDAEN 76/1</t>
  </si>
  <si>
    <t>school@schilde.be</t>
  </si>
  <si>
    <t>MAES Wilfried</t>
  </si>
  <si>
    <t>Wilfried</t>
  </si>
  <si>
    <t>BE30 0910 0011 4611</t>
  </si>
  <si>
    <t>Gemeentebestuur Schilde</t>
  </si>
  <si>
    <t>Brasschaatsebaan 30</t>
  </si>
  <si>
    <t>0207.501.707</t>
  </si>
  <si>
    <t>werner.vaneverbroeck@gbszandhoven.be</t>
  </si>
  <si>
    <t>VAN EVERBROECK Werner</t>
  </si>
  <si>
    <t>BE72 0910 0012 4816</t>
  </si>
  <si>
    <t>Gemeentebestuur Zandhoven</t>
  </si>
  <si>
    <t>0207.539.220</t>
  </si>
  <si>
    <t>directie@basisschoolimpuls.be</t>
  </si>
  <si>
    <t>VERLINDEN Christel</t>
  </si>
  <si>
    <t>directie@vrijebasisschoolbroechem.be</t>
  </si>
  <si>
    <t>directie@gbsdesleutel.be</t>
  </si>
  <si>
    <t>VAN DORST Wendy</t>
  </si>
  <si>
    <t>chris.janssens@gbstkroontjezandhoven.be</t>
  </si>
  <si>
    <t>JANSSENS Chris</t>
  </si>
  <si>
    <t>secretariaat@klavertjeviersel.be</t>
  </si>
  <si>
    <t>VAN DEN EYNDE Greta</t>
  </si>
  <si>
    <t>Greta</t>
  </si>
  <si>
    <t>dir@sintjozefschool-emblem.be</t>
  </si>
  <si>
    <t>VAN GOMPEL Chantal</t>
  </si>
  <si>
    <t>BE37 7360 5879 7828</t>
  </si>
  <si>
    <t>KOBA HELI-VBS ST-JOZEF</t>
  </si>
  <si>
    <t>directie.kerkeblokken@goezo.be</t>
  </si>
  <si>
    <t>VERBIST Roel</t>
  </si>
  <si>
    <t>BE13 0910 0010 7739</t>
  </si>
  <si>
    <t>Gemeentebestuur Nijlen</t>
  </si>
  <si>
    <t>0206.636.526</t>
  </si>
  <si>
    <t>directie@basisschool-calasanz.be</t>
  </si>
  <si>
    <t>WITVROUWEN Godelieve</t>
  </si>
  <si>
    <t>Godelieve</t>
  </si>
  <si>
    <t>directie@zandlopernijlen.be</t>
  </si>
  <si>
    <t>THIJS Roel</t>
  </si>
  <si>
    <t>sylviane.uyttenhove@klimopherenthout.be</t>
  </si>
  <si>
    <t>UYTTENHOVE Sylviane</t>
  </si>
  <si>
    <t>Sylviane</t>
  </si>
  <si>
    <t>BE35 0910 0008 8137</t>
  </si>
  <si>
    <t>Gemeentebestuur Herenthout</t>
  </si>
  <si>
    <t>Bouwelsesteenweg  8</t>
  </si>
  <si>
    <t>0207.502.004</t>
  </si>
  <si>
    <t>directie@vls-deluchtballon.be</t>
  </si>
  <si>
    <t>VAN LAER Katrien</t>
  </si>
  <si>
    <t>BE77 4174 0566 0942</t>
  </si>
  <si>
    <t>KOBA Zuiderkempen</t>
  </si>
  <si>
    <t>Noorderlaan 108</t>
  </si>
  <si>
    <t>0455.848.629</t>
  </si>
  <si>
    <t>directie@vks-deluchtballon.be</t>
  </si>
  <si>
    <t>WITVROUWEN Tine</t>
  </si>
  <si>
    <t>directie@mariaschoolgrobbendonk.be</t>
  </si>
  <si>
    <t>BELMANS Tom</t>
  </si>
  <si>
    <t>grobbendonk@klimopschool.be</t>
  </si>
  <si>
    <t>VAN DOREN Liliane</t>
  </si>
  <si>
    <t>Liliane</t>
  </si>
  <si>
    <t>BE08 0910 0008 5713</t>
  </si>
  <si>
    <t>Gemeentebest.  Grobbendonk</t>
  </si>
  <si>
    <t>Boudewijnstraat 4</t>
  </si>
  <si>
    <t>0207.501.806</t>
  </si>
  <si>
    <t>directie@klavertje3.be</t>
  </si>
  <si>
    <t>VOS Ingrid</t>
  </si>
  <si>
    <t>directie@bs-windekind.be</t>
  </si>
  <si>
    <t>VAN WINCKEL Els</t>
  </si>
  <si>
    <t>directie@deknipoog.be</t>
  </si>
  <si>
    <t>GBS De Komeet</t>
  </si>
  <si>
    <t>GEVERS Kurt</t>
  </si>
  <si>
    <t>Kurt</t>
  </si>
  <si>
    <t>BE77 0910 0011 7742</t>
  </si>
  <si>
    <t>Gemeentebestuur Vorselaar</t>
  </si>
  <si>
    <t>0207.215.160</t>
  </si>
  <si>
    <t>tom.vermeylen@sint-victor.be</t>
  </si>
  <si>
    <t>VERMEYLEN Tom</t>
  </si>
  <si>
    <t>nijv.directie@heilig-graf.be</t>
  </si>
  <si>
    <t>JORET Magali</t>
  </si>
  <si>
    <t>BE50 0014 1882 0818</t>
  </si>
  <si>
    <t>VZW Heilig Graf basissch.</t>
  </si>
  <si>
    <t>Patersstraat 28</t>
  </si>
  <si>
    <t>0409.857.761</t>
  </si>
  <si>
    <t>apo.directie@heilig-graf.be</t>
  </si>
  <si>
    <t>Pouillon Steve</t>
  </si>
  <si>
    <t>Steve</t>
  </si>
  <si>
    <t>BE98 4134 2200 2193</t>
  </si>
  <si>
    <t>tram.directie@heilig-graf.be</t>
  </si>
  <si>
    <t>JACOBS Pieter</t>
  </si>
  <si>
    <t>BE69 0354 8372 3378</t>
  </si>
  <si>
    <t>VZW Instituut Heilig Graf</t>
  </si>
  <si>
    <t>directie@sjt-lager.be</t>
  </si>
  <si>
    <t>DAEMEN Annemie</t>
  </si>
  <si>
    <t>Annemie</t>
  </si>
  <si>
    <t>BE78 0910 1807 6886</t>
  </si>
  <si>
    <t>VZW Sint-Jozefcollege</t>
  </si>
  <si>
    <t>0434.381.242</t>
  </si>
  <si>
    <t>sjt.bsa.directeur@telenet.be</t>
  </si>
  <si>
    <t>DAS Ronny</t>
  </si>
  <si>
    <t>Ronny</t>
  </si>
  <si>
    <t>directie@spz.kobart.be</t>
  </si>
  <si>
    <t>NEVEJAN Patrick</t>
  </si>
  <si>
    <t>BE49 7433 4519 9671</t>
  </si>
  <si>
    <t>VZW KORT St-Pietersinstit.</t>
  </si>
  <si>
    <t>0447.929.667</t>
  </si>
  <si>
    <t>info@sptbasis.kobart.be</t>
  </si>
  <si>
    <t>HERMANS Jan</t>
  </si>
  <si>
    <t>BE19 7333 4441 6112</t>
  </si>
  <si>
    <t>Sint-Pietersinstituut</t>
  </si>
  <si>
    <t>directie@sjt-kleuter.be</t>
  </si>
  <si>
    <t>MAES Liesbeth</t>
  </si>
  <si>
    <t>directie@het-kompas.be</t>
  </si>
  <si>
    <t>VERHAERT Rit</t>
  </si>
  <si>
    <t>Rit</t>
  </si>
  <si>
    <t>directie@sint-luciaschool.be</t>
  </si>
  <si>
    <t>FRANSEN Bie</t>
  </si>
  <si>
    <t>Bie</t>
  </si>
  <si>
    <t>directie@het-moleke.be</t>
  </si>
  <si>
    <t>LEYS Lieve</t>
  </si>
  <si>
    <t>directeur@glsdewegwijzer.be</t>
  </si>
  <si>
    <t>HEYLEN Gert</t>
  </si>
  <si>
    <t>BE36 0910 0011 1981</t>
  </si>
  <si>
    <t>Gemeentebest. Rijkevorsel</t>
  </si>
  <si>
    <t>Molenstraat 5</t>
  </si>
  <si>
    <t>0207.504.576</t>
  </si>
  <si>
    <t>basisschool@spijker.be</t>
  </si>
  <si>
    <t>VAN DUN Nancy</t>
  </si>
  <si>
    <t>BE45 7333 1803 0189</t>
  </si>
  <si>
    <t>GVBS Spijker</t>
  </si>
  <si>
    <t>A. de Lalaingstraat 3a</t>
  </si>
  <si>
    <t>0447.910.762</t>
  </si>
  <si>
    <t>basisschool@klein-seminarie.be</t>
  </si>
  <si>
    <t>EMBRECHTS Hilde</t>
  </si>
  <si>
    <t>BE70 4146 0000 2125</t>
  </si>
  <si>
    <t>Klein Seminarie</t>
  </si>
  <si>
    <t>directie@gbshoogstraten.be</t>
  </si>
  <si>
    <t>CELIS Marina</t>
  </si>
  <si>
    <t>Marina</t>
  </si>
  <si>
    <t>BE72 0910 0009 5716</t>
  </si>
  <si>
    <t>Gemeentebest. Hoogstraten</t>
  </si>
  <si>
    <t>Vrijheid 149</t>
  </si>
  <si>
    <t>0207.502.202</t>
  </si>
  <si>
    <t>info@dreefke.be</t>
  </si>
  <si>
    <t>VAN LOON Kris</t>
  </si>
  <si>
    <t>directie@scharrel.be</t>
  </si>
  <si>
    <t>HUYBRECHTS Eline</t>
  </si>
  <si>
    <t>Eline</t>
  </si>
  <si>
    <t>BE45 7333 2823 4589</t>
  </si>
  <si>
    <t>MIRHO GVBS MINDERHOUT</t>
  </si>
  <si>
    <t>Vrije Basisschool_De Klimtoren</t>
  </si>
  <si>
    <t>secretariaat@deklimtoren.be</t>
  </si>
  <si>
    <t>LUYCKX Hans</t>
  </si>
  <si>
    <t>BE74 7333 2628 6307</t>
  </si>
  <si>
    <t>VZW KOBA Hoogstraten-GVBS</t>
  </si>
  <si>
    <t>info@qworzo.be</t>
  </si>
  <si>
    <t>Mertens Bea</t>
  </si>
  <si>
    <t>Bea</t>
  </si>
  <si>
    <t>BE39 0910 0010 5719</t>
  </si>
  <si>
    <t>Gemeentebestuur Merksplas</t>
  </si>
  <si>
    <t>Markt 1</t>
  </si>
  <si>
    <t>0207.503.190</t>
  </si>
  <si>
    <t>Vrije Basisschool Yugro</t>
  </si>
  <si>
    <t>directie@vbs-yugro.be</t>
  </si>
  <si>
    <t>LOOMANS Greet</t>
  </si>
  <si>
    <t>Greet</t>
  </si>
  <si>
    <t>BE47 0011 2790 4680</t>
  </si>
  <si>
    <t>0450.252.224</t>
  </si>
  <si>
    <t>info@vbsdevlinder.kobart.be</t>
  </si>
  <si>
    <t>VAN DEN HEUVEL Wim</t>
  </si>
  <si>
    <t>BE31 7433 0217 8555</t>
  </si>
  <si>
    <t>KOBART VZW VBS De Vlinder</t>
  </si>
  <si>
    <t>gbsdesingel@beerse.be</t>
  </si>
  <si>
    <t>DRIES Inge</t>
  </si>
  <si>
    <t>BE24 0910 0006 8838</t>
  </si>
  <si>
    <t>Gemeentebestuur Beerse</t>
  </si>
  <si>
    <t>Bisschopslaan 56</t>
  </si>
  <si>
    <t>0207.505.764</t>
  </si>
  <si>
    <t>Gemeentelijke Basisschool_BAB</t>
  </si>
  <si>
    <t>info.bab@beerse.be</t>
  </si>
  <si>
    <t>DRIESEN Christine</t>
  </si>
  <si>
    <t>vos.directiels@heilig-graf.be</t>
  </si>
  <si>
    <t>CHRISTIAENS Tim</t>
  </si>
  <si>
    <t>BE75 0355 8754 9451</t>
  </si>
  <si>
    <t>vos.directieks@heilig-graf.be</t>
  </si>
  <si>
    <t>VLEUGELS Monique</t>
  </si>
  <si>
    <t>directie.centrum@gbsvosselaar.be</t>
  </si>
  <si>
    <t>EYSERMANS Wim</t>
  </si>
  <si>
    <t>BE33 0910 0011 8146</t>
  </si>
  <si>
    <t>Gemeentebestuur Vosselaar</t>
  </si>
  <si>
    <t>Cingel 7</t>
  </si>
  <si>
    <t>0207.534.765</t>
  </si>
  <si>
    <t>directie@bs-delta.be</t>
  </si>
  <si>
    <t>SCHELLEKENS Sophie</t>
  </si>
  <si>
    <t>BE97 7895 7651 2949</t>
  </si>
  <si>
    <t>K.O.O.T. VZW</t>
  </si>
  <si>
    <t>Van Der Bekenlaan 40</t>
  </si>
  <si>
    <t>0444.792.708</t>
  </si>
  <si>
    <t>school@reuzepas.be</t>
  </si>
  <si>
    <t>VAN HAEREN Bert</t>
  </si>
  <si>
    <t>info@zwaneven.be</t>
  </si>
  <si>
    <t>Geenen Bart</t>
  </si>
  <si>
    <t>directie@gbs-salto.be</t>
  </si>
  <si>
    <t>DE NIJS Thamara</t>
  </si>
  <si>
    <t>Thamara</t>
  </si>
  <si>
    <t>BE97 0910 0010 8749</t>
  </si>
  <si>
    <t>Gemeentebest Oud-Turnhout</t>
  </si>
  <si>
    <t>Dorp 31</t>
  </si>
  <si>
    <t>0207.503.982</t>
  </si>
  <si>
    <t>GBS de Stip</t>
  </si>
  <si>
    <t>info@gbsdestip.be</t>
  </si>
  <si>
    <t>VAN GORP Jan</t>
  </si>
  <si>
    <t>BE17 0910 0006 7121</t>
  </si>
  <si>
    <t>Gemeentebestuur Arendonk</t>
  </si>
  <si>
    <t>Vrijheid 29</t>
  </si>
  <si>
    <t>0207.505.368</t>
  </si>
  <si>
    <t>secretariaat@basisschoolvoorheide.be</t>
  </si>
  <si>
    <t>DE VOCHT Erik</t>
  </si>
  <si>
    <t>Erik</t>
  </si>
  <si>
    <t>gert.damen@basca.kobart.be</t>
  </si>
  <si>
    <t>DAMEN Gert</t>
  </si>
  <si>
    <t>BE66 7370 4569 6743</t>
  </si>
  <si>
    <t>Vr. Basissch. Sint-Clara</t>
  </si>
  <si>
    <t>info@gbsravels.be</t>
  </si>
  <si>
    <t>VAN VUGT Ann</t>
  </si>
  <si>
    <t>BE38 0910 0011 1072</t>
  </si>
  <si>
    <t>Gemeentebestuur Ravels</t>
  </si>
  <si>
    <t>Gemeentelaan 60</t>
  </si>
  <si>
    <t>0207.504.378</t>
  </si>
  <si>
    <t>info@de-verrekijker.be</t>
  </si>
  <si>
    <t>Wils Charlotte</t>
  </si>
  <si>
    <t>Charlotte</t>
  </si>
  <si>
    <t>info@denegensprong.kobart.be</t>
  </si>
  <si>
    <t>MEULEMANS Guy</t>
  </si>
  <si>
    <t>BE95 7333 3732 0358</t>
  </si>
  <si>
    <t>VZW Kobart De Negensprong</t>
  </si>
  <si>
    <t>directie.gbsklimop@gemeentemol.be</t>
  </si>
  <si>
    <t>VAES Niki</t>
  </si>
  <si>
    <t>Niki</t>
  </si>
  <si>
    <t>BE92 0910 0010 6123</t>
  </si>
  <si>
    <t>Gemeentebestuur Mol</t>
  </si>
  <si>
    <t>Molenhoekstraat  2</t>
  </si>
  <si>
    <t>0207.503.388</t>
  </si>
  <si>
    <t>directie.gbsmozawiek@gemeentemol.be</t>
  </si>
  <si>
    <t>SCHEPENS Benny</t>
  </si>
  <si>
    <t>Benny</t>
  </si>
  <si>
    <t>directie@sjblo.be</t>
  </si>
  <si>
    <t>JACOBS Kris</t>
  </si>
  <si>
    <t>BE57 0682 1760 0935</t>
  </si>
  <si>
    <t>Pascale Eeckhout</t>
  </si>
  <si>
    <t>Martelarenstraat 88</t>
  </si>
  <si>
    <t>0430.285.367</t>
  </si>
  <si>
    <t>directie.ls@vbsrozenberg.be</t>
  </si>
  <si>
    <t>CUYVERS Chantal</t>
  </si>
  <si>
    <t>BE17 0012 0891 3121</t>
  </si>
  <si>
    <t>K.O.M. vzw</t>
  </si>
  <si>
    <t>directie@basisschoolwezel.be</t>
  </si>
  <si>
    <t>VREYSEN Stefaan</t>
  </si>
  <si>
    <t>BE16 7895 7773 7674</t>
  </si>
  <si>
    <t>KOM/Vrije Basisschool</t>
  </si>
  <si>
    <t>Keiheuvelstraat 7A</t>
  </si>
  <si>
    <t>directie@vbsdetoren.be</t>
  </si>
  <si>
    <t>VANDONINCK Anne-Marie</t>
  </si>
  <si>
    <t>BE51 0688 9371 3062</t>
  </si>
  <si>
    <t>KOM vzw</t>
  </si>
  <si>
    <t>Jozef Calasanzstraat 2</t>
  </si>
  <si>
    <t>directie@millekemol.be</t>
  </si>
  <si>
    <t>LUYPAERS Ellen</t>
  </si>
  <si>
    <t>BE61 7875 2624 0117</t>
  </si>
  <si>
    <t>Ges. Vrije Basisschool</t>
  </si>
  <si>
    <t>Sint-Odradastraat 40</t>
  </si>
  <si>
    <t>directie.gbsalleskids@gemeentemol.be</t>
  </si>
  <si>
    <t>VOLDERS Dorien</t>
  </si>
  <si>
    <t>Dorien</t>
  </si>
  <si>
    <t>directie@vbsstapsteen.be</t>
  </si>
  <si>
    <t>GEVERS Ann</t>
  </si>
  <si>
    <t>BE48 0882 5046 6927</t>
  </si>
  <si>
    <t>vzw K.O.M. afd. Stapsteen</t>
  </si>
  <si>
    <t>directie.ks@vbsrozenberg.be</t>
  </si>
  <si>
    <t>VAN MEENSEL Jan</t>
  </si>
  <si>
    <t>wijngaard@kosh.be</t>
  </si>
  <si>
    <t>HOUTMEYERS Jill</t>
  </si>
  <si>
    <t>Jill</t>
  </si>
  <si>
    <t>BE32 4132 2103 8102</t>
  </si>
  <si>
    <t>vzw K.O.S.H.</t>
  </si>
  <si>
    <t>Lierseweg 37</t>
  </si>
  <si>
    <t>0456.309.477</t>
  </si>
  <si>
    <t>directie@gvb-springplank.be</t>
  </si>
  <si>
    <t>RENDERS Els</t>
  </si>
  <si>
    <t>info@trapleerke.be</t>
  </si>
  <si>
    <t>VAN BAELEN Christel</t>
  </si>
  <si>
    <t>BE38 0910 0010 1372</t>
  </si>
  <si>
    <t>Gemeentebestuur Lille</t>
  </si>
  <si>
    <t>Rechtestraat 44</t>
  </si>
  <si>
    <t>0207.502.794</t>
  </si>
  <si>
    <t>directie@gvbs-dewingerd.be</t>
  </si>
  <si>
    <t>VAN MIERLO Marie</t>
  </si>
  <si>
    <t>Marie</t>
  </si>
  <si>
    <t>directie@vbsklavertje.be</t>
  </si>
  <si>
    <t>VERREZEN Guy</t>
  </si>
  <si>
    <t>BE02 4010 5064 5940</t>
  </si>
  <si>
    <t>directie@vbs-dewegwijzer-morkhoven.be</t>
  </si>
  <si>
    <t>WAGEMANS Jennis</t>
  </si>
  <si>
    <t>Jennis</t>
  </si>
  <si>
    <t>BE56 7333 3007 7488</t>
  </si>
  <si>
    <t>directie@kleuterschool-wiekevorst.be</t>
  </si>
  <si>
    <t>VAN HOUT Carine</t>
  </si>
  <si>
    <t>BE38 1030 1882 8172</t>
  </si>
  <si>
    <t>NICABEBB</t>
  </si>
  <si>
    <t>VZW christelijke scholen</t>
  </si>
  <si>
    <t>Sint-Jozefstraat 12</t>
  </si>
  <si>
    <t>0461.202.831</t>
  </si>
  <si>
    <t>directie@sintjanschool.be</t>
  </si>
  <si>
    <t>STRAETMANS Katrien</t>
  </si>
  <si>
    <t>BE61 1030 1012 1717</t>
  </si>
  <si>
    <t>VZW chr. scholen Briljant</t>
  </si>
  <si>
    <t>directie@vbsdeknipoog.be</t>
  </si>
  <si>
    <t>STORMS Marlies</t>
  </si>
  <si>
    <t>Marlies</t>
  </si>
  <si>
    <t>BE85 7433 3430 0006</t>
  </si>
  <si>
    <t>KOBA Zuiderkempen GVBS</t>
  </si>
  <si>
    <t>directie@toermalijn-olen.be</t>
  </si>
  <si>
    <t>VERAGHTERT Ruben</t>
  </si>
  <si>
    <t>BE23 7450 5567 0591</t>
  </si>
  <si>
    <t>info@dekleinewijzer.be</t>
  </si>
  <si>
    <t>CAMBRÉ Ellen</t>
  </si>
  <si>
    <t>BE33 0910 0010 8446</t>
  </si>
  <si>
    <t>Gemeentebestuur Olen</t>
  </si>
  <si>
    <t>Dorp 1</t>
  </si>
  <si>
    <t>0207.503.784</t>
  </si>
  <si>
    <t>directie@dekriebel.eu</t>
  </si>
  <si>
    <t>BRANCKAERTS Ann</t>
  </si>
  <si>
    <t>nicole.boonen@kogeka.be</t>
  </si>
  <si>
    <t>BOONEN Nicole</t>
  </si>
  <si>
    <t>Nicole</t>
  </si>
  <si>
    <t>BE18 3631 9570 0065</t>
  </si>
  <si>
    <t>KOGEKA vzw</t>
  </si>
  <si>
    <t>Technische Schoolstraat 52</t>
  </si>
  <si>
    <t>0450.553.914</t>
  </si>
  <si>
    <t>directie@vbsgeta.be</t>
  </si>
  <si>
    <t>Sterckx Veerle</t>
  </si>
  <si>
    <t>BE16 7433 1308 3274</t>
  </si>
  <si>
    <t>directie@vbstoppunt.be</t>
  </si>
  <si>
    <t>Verwimp Nicole</t>
  </si>
  <si>
    <t>BE92 7333 0922 5623</t>
  </si>
  <si>
    <t>directeur@vbsregenboog.be</t>
  </si>
  <si>
    <t>CUYVERS Stef</t>
  </si>
  <si>
    <t>BE68 7310 0643 7034</t>
  </si>
  <si>
    <t>KOBAZuiderkempen-Regenboog</t>
  </si>
  <si>
    <t>de.burgstraat@geel.be</t>
  </si>
  <si>
    <t>KARREMANS Kris</t>
  </si>
  <si>
    <t>BE23 0012 0491 4091</t>
  </si>
  <si>
    <t>Stadsbestuur Geel</t>
  </si>
  <si>
    <t>Werft 20</t>
  </si>
  <si>
    <t>0207.533.874</t>
  </si>
  <si>
    <t>sbs.zuid@geel.be</t>
  </si>
  <si>
    <t>GILIS Els</t>
  </si>
  <si>
    <t>sbs.winkelom@geel.be</t>
  </si>
  <si>
    <t>WOLFS Tanja</t>
  </si>
  <si>
    <t>info@vbs-omnibus.be</t>
  </si>
  <si>
    <t>VAN BALLAER Lieva</t>
  </si>
  <si>
    <t>Lieva</t>
  </si>
  <si>
    <t>depagadder@gbslichtaart.be</t>
  </si>
  <si>
    <t>MEEUS Anne</t>
  </si>
  <si>
    <t>BE24 0910 0009 7938</t>
  </si>
  <si>
    <t>Gemeentebestuur Kasterlee</t>
  </si>
  <si>
    <t>0207.502.596</t>
  </si>
  <si>
    <t>info@vbs-deparel.be</t>
  </si>
  <si>
    <t>VERSCHUEREN Lydie</t>
  </si>
  <si>
    <t>Lydie</t>
  </si>
  <si>
    <t>info@vks-bosvriendje.be</t>
  </si>
  <si>
    <t>SAS Ingrid</t>
  </si>
  <si>
    <t>gbschool@lille.be</t>
  </si>
  <si>
    <t>WYNANTS Wendy</t>
  </si>
  <si>
    <t>pauwelsk@gbsdevlieger.be</t>
  </si>
  <si>
    <t>PAUWELS Kala</t>
  </si>
  <si>
    <t>Kala</t>
  </si>
  <si>
    <t>info@vbs-dewaaier.be</t>
  </si>
  <si>
    <t>VAN LOOY Evy</t>
  </si>
  <si>
    <t>info@vks-klimtoren.be</t>
  </si>
  <si>
    <t>VAN LIESHOUT Ingrid</t>
  </si>
  <si>
    <t>info@hoeven.kobart.be</t>
  </si>
  <si>
    <t>ALLARD Elke</t>
  </si>
  <si>
    <t>BE80 7450 5696 8977</t>
  </si>
  <si>
    <t>KOR Turnhout-GVKS Hoeven</t>
  </si>
  <si>
    <t>directie@gbretie.be</t>
  </si>
  <si>
    <t>MERMANS Guy</t>
  </si>
  <si>
    <t>BE69 0910 0011 1678</t>
  </si>
  <si>
    <t>Gemeentebestuur Retie</t>
  </si>
  <si>
    <t>0207.504.477</t>
  </si>
  <si>
    <t>directie@trapop.kobart.be</t>
  </si>
  <si>
    <t>SAUVILLERS Sam</t>
  </si>
  <si>
    <t>BE52 7450 5690 3909</t>
  </si>
  <si>
    <t>KOBArT - Trapop</t>
  </si>
  <si>
    <t>lies.vandeleest@spelewei.kobart.be</t>
  </si>
  <si>
    <t>WENS An</t>
  </si>
  <si>
    <t>BE92 7450 5481 0123</t>
  </si>
  <si>
    <t>GVKS Spelewei</t>
  </si>
  <si>
    <t>an.carlier@weg-wijzer.kobart.be</t>
  </si>
  <si>
    <t>CARLIER An</t>
  </si>
  <si>
    <t>BE21 4194 0052 9903</t>
  </si>
  <si>
    <t>VBS weg-wijzer</t>
  </si>
  <si>
    <t>directie@gbsdekangoeroe.be</t>
  </si>
  <si>
    <t>VANDENBOSCH Anton</t>
  </si>
  <si>
    <t>Anton</t>
  </si>
  <si>
    <t>BE24 0910 0007 8538</t>
  </si>
  <si>
    <t>Gemeentebestuur Dessel</t>
  </si>
  <si>
    <t>Hannekestraat 1</t>
  </si>
  <si>
    <t>0207.536.943</t>
  </si>
  <si>
    <t>directie@gbsdemeikever.be</t>
  </si>
  <si>
    <t>LUYTEN Anna-Maria</t>
  </si>
  <si>
    <t>Anna-Maria</t>
  </si>
  <si>
    <t>directie.debosmier@balen.be</t>
  </si>
  <si>
    <t>SNOEKX Greet</t>
  </si>
  <si>
    <t>BE57 0000 0507 6635</t>
  </si>
  <si>
    <t>Gemeentebestuur Balen</t>
  </si>
  <si>
    <t>Vredelaan 1</t>
  </si>
  <si>
    <t>0207.537.042</t>
  </si>
  <si>
    <t>directie.depuzzel@balen.be</t>
  </si>
  <si>
    <t>HANNES Eva</t>
  </si>
  <si>
    <t>directie.debijenkorf@balen.be</t>
  </si>
  <si>
    <t>VERRYKT Griet</t>
  </si>
  <si>
    <t>directie@vbscentrum.be</t>
  </si>
  <si>
    <t>OUDERITS Greet</t>
  </si>
  <si>
    <t>BE97 0011 8883 6949</t>
  </si>
  <si>
    <t>VZW Kath. Onderwijs Mol</t>
  </si>
  <si>
    <t>Gust. Woutersstraat 31</t>
  </si>
  <si>
    <t>vbs.klavertje4@telenet.be</t>
  </si>
  <si>
    <t>OVERLOOP Veerle</t>
  </si>
  <si>
    <t>BE06 7333 3512 4522</t>
  </si>
  <si>
    <t>VZW KOM</t>
  </si>
  <si>
    <t>Rijpad 43</t>
  </si>
  <si>
    <t>directie.kleuter@klimoplier.be</t>
  </si>
  <si>
    <t>SUETENS Catharina</t>
  </si>
  <si>
    <t>Catharina</t>
  </si>
  <si>
    <t>BE79 7330 1579 1933</t>
  </si>
  <si>
    <t>Suetens Katrin</t>
  </si>
  <si>
    <t>directeur@hfamlier.be</t>
  </si>
  <si>
    <t>DE RIDDER Nicole</t>
  </si>
  <si>
    <t>BE58 7330 1491 3879</t>
  </si>
  <si>
    <t>Basisschool H.-Familie</t>
  </si>
  <si>
    <t>directie.lager@klimoplier.be</t>
  </si>
  <si>
    <t>VANDEVOORT Steven</t>
  </si>
  <si>
    <t>BE64 7330 1662 8052</t>
  </si>
  <si>
    <t>Gesubs. Vrije Lag. School</t>
  </si>
  <si>
    <t>directie@sintursulalisp.be</t>
  </si>
  <si>
    <t>DOM Ilse</t>
  </si>
  <si>
    <t>BE20 4021 0414 5156</t>
  </si>
  <si>
    <t>0445.671.745</t>
  </si>
  <si>
    <t>directie@pullaar.be</t>
  </si>
  <si>
    <t>PARTOENS Carolien</t>
  </si>
  <si>
    <t>BE22 7330 1582 2447</t>
  </si>
  <si>
    <t>Basisschool St.-Ursula</t>
  </si>
  <si>
    <t>Rode Kruislaan 1</t>
  </si>
  <si>
    <t>het.spoor.basisschool@skynet.be</t>
  </si>
  <si>
    <t>VAN HOUTVEN Pol</t>
  </si>
  <si>
    <t>Pol</t>
  </si>
  <si>
    <t>BE86 7330 1763 6650</t>
  </si>
  <si>
    <t>directie.kessel@goezo.be</t>
  </si>
  <si>
    <t>VANDERVONDELEN Evy</t>
  </si>
  <si>
    <t>directie@vbs-deceder.be</t>
  </si>
  <si>
    <t>NICASI Martine</t>
  </si>
  <si>
    <t>BE64 7885 2438 3352</t>
  </si>
  <si>
    <t>VZW KOBA De Nete</t>
  </si>
  <si>
    <t>directie@kinderpad.be</t>
  </si>
  <si>
    <t>FERENS Adelheid</t>
  </si>
  <si>
    <t>Adelheid</t>
  </si>
  <si>
    <t>BE92 7310 5380 1023</t>
  </si>
  <si>
    <t>KOBA HELI BEVELSE BASISSCH</t>
  </si>
  <si>
    <t>parkschoolkleuter@mortsel.be</t>
  </si>
  <si>
    <t>VLSBO Ritmica</t>
  </si>
  <si>
    <t>BROES Ines</t>
  </si>
  <si>
    <t>Ines</t>
  </si>
  <si>
    <t>BE15 0910 0010 6830</t>
  </si>
  <si>
    <t>Stadsbestuur Mortsel</t>
  </si>
  <si>
    <t>Stadsplein 1</t>
  </si>
  <si>
    <t>0207.536.646</t>
  </si>
  <si>
    <t>rozenregen.directie@ankerwijs.be</t>
  </si>
  <si>
    <t>FUCHS Annemieke</t>
  </si>
  <si>
    <t>Annemieke</t>
  </si>
  <si>
    <t>BE73 0689 0439 2560</t>
  </si>
  <si>
    <t>Scholengroep Ankerwijs vzw</t>
  </si>
  <si>
    <t>Jan Moorkensstraat 54</t>
  </si>
  <si>
    <t>0537.633.683</t>
  </si>
  <si>
    <t>Liersesteenweg 314 bus B</t>
  </si>
  <si>
    <t>klimboom.directie@ankerwijs.be</t>
  </si>
  <si>
    <t>DERIDDER Karen</t>
  </si>
  <si>
    <t>info@de-link.be</t>
  </si>
  <si>
    <t>STEURS Petra</t>
  </si>
  <si>
    <t>BE79 7895 7641 4333</t>
  </si>
  <si>
    <t>KOR Edegem-Kontich-Mortsel</t>
  </si>
  <si>
    <t>directie@olvebasis.be</t>
  </si>
  <si>
    <t>VAN BEECK David</t>
  </si>
  <si>
    <t>BE49 4143 2580 7171</t>
  </si>
  <si>
    <t>OLV Van Lourdescollege</t>
  </si>
  <si>
    <t>R. Keldermansstraat 33</t>
  </si>
  <si>
    <t>directie@olfatplein.be</t>
  </si>
  <si>
    <t>WOUTERS Karen</t>
  </si>
  <si>
    <t>BE54 7360 6593 4297</t>
  </si>
  <si>
    <t>KOBA Zuidkant vzw</t>
  </si>
  <si>
    <t>ave@edegem.be</t>
  </si>
  <si>
    <t>HERREMANS Nathalie</t>
  </si>
  <si>
    <t>BE16 0910 0008 2174</t>
  </si>
  <si>
    <t>Gemeentebestuur Edegem</t>
  </si>
  <si>
    <t>0207.537.933</t>
  </si>
  <si>
    <t>janfranswillemsschool@boechout.be</t>
  </si>
  <si>
    <t>MAES Tom</t>
  </si>
  <si>
    <t>BE09 0910 0007 0757</t>
  </si>
  <si>
    <t>Gemeentebestuur Boechout</t>
  </si>
  <si>
    <t>Heuvelstraat 91</t>
  </si>
  <si>
    <t>0207.536.448</t>
  </si>
  <si>
    <t>03-289.00.72</t>
  </si>
  <si>
    <t>directie@sint-gabriel.be</t>
  </si>
  <si>
    <t>VAN DIJCK Kevin</t>
  </si>
  <si>
    <t>BE64 7330 1812 1852</t>
  </si>
  <si>
    <t>Sint-Gabriëlcollege VZW-WT</t>
  </si>
  <si>
    <t>0414.601.061</t>
  </si>
  <si>
    <t>directie@dorpsschool.be</t>
  </si>
  <si>
    <t>VANDERBECK Gudrun</t>
  </si>
  <si>
    <t>BE52 7331 3716 5609</t>
  </si>
  <si>
    <t>directie@regpacho.net</t>
  </si>
  <si>
    <t>VERVECKEN Wencke</t>
  </si>
  <si>
    <t>Wencke</t>
  </si>
  <si>
    <t>BE04 4155 1065 8131</t>
  </si>
  <si>
    <t>VZW OZCS Zuid-Antwerpen</t>
  </si>
  <si>
    <t>Gemeenteplein 8</t>
  </si>
  <si>
    <t>0453.485.589</t>
  </si>
  <si>
    <t>rodenbachschool@hove.be</t>
  </si>
  <si>
    <t>VINKEN Peter</t>
  </si>
  <si>
    <t>BE17 0910 0009 6221</t>
  </si>
  <si>
    <t>Gemeentebestuur Hove</t>
  </si>
  <si>
    <t>Geelhandlaan  1</t>
  </si>
  <si>
    <t>0207.535.557</t>
  </si>
  <si>
    <t>directeur@mclint.be</t>
  </si>
  <si>
    <t>GOETHAERT Philippe</t>
  </si>
  <si>
    <t>BE44 7331 2527 7045</t>
  </si>
  <si>
    <t>karen.dierckx@delintwijzer.be</t>
  </si>
  <si>
    <t>DIERCKX Karen</t>
  </si>
  <si>
    <t>aha@kontich.be</t>
  </si>
  <si>
    <t>MEYER Maarten</t>
  </si>
  <si>
    <t>BE66 0910 0009 8443</t>
  </si>
  <si>
    <t>GEMEENTEBESTUUR KONTICH</t>
  </si>
  <si>
    <t>0207.536.250</t>
  </si>
  <si>
    <t>directieLS@altena.be</t>
  </si>
  <si>
    <t>ROGGEN Katrien</t>
  </si>
  <si>
    <t>BE91 4155 0624 9176</t>
  </si>
  <si>
    <t>Altena Instituut VZW</t>
  </si>
  <si>
    <t>0424.461.706</t>
  </si>
  <si>
    <t>directeur@sintjozefbasisschool.be</t>
  </si>
  <si>
    <t>VANDE SOMPELE Wouter</t>
  </si>
  <si>
    <t>Wouter</t>
  </si>
  <si>
    <t>directie@vosbergschool.be</t>
  </si>
  <si>
    <t>LIEKENS Anne</t>
  </si>
  <si>
    <t>gvbs@sleutelhof.be</t>
  </si>
  <si>
    <t>HENDRICKX Tine</t>
  </si>
  <si>
    <t>secretariaat1@gbsterdoelhagen.be</t>
  </si>
  <si>
    <t>SCHROEVEN Saartje</t>
  </si>
  <si>
    <t>Saartje</t>
  </si>
  <si>
    <t>BE45 0910 0011 2789</t>
  </si>
  <si>
    <t>Gemeentebestuur RUMST</t>
  </si>
  <si>
    <t>0207.510.021</t>
  </si>
  <si>
    <t>directie@dezonnebergen.be</t>
  </si>
  <si>
    <t>STEVENS Wendy</t>
  </si>
  <si>
    <t>directie@tkompas.be</t>
  </si>
  <si>
    <t>DILS Heidi</t>
  </si>
  <si>
    <t>BE60 0910 0008 1770</t>
  </si>
  <si>
    <t>Gemeentebestuur Duffel</t>
  </si>
  <si>
    <t>0207.534.864</t>
  </si>
  <si>
    <t>directie@demeyl.be</t>
  </si>
  <si>
    <t>HEREMANS Gerda</t>
  </si>
  <si>
    <t>directie@tkofschip.be</t>
  </si>
  <si>
    <t>PEPERMANS Michiel</t>
  </si>
  <si>
    <t>Michiel</t>
  </si>
  <si>
    <t>tine.dhondt@montessori-duffel.be</t>
  </si>
  <si>
    <t>D'HONDT Tine</t>
  </si>
  <si>
    <t>BE22 2300 1771 4947</t>
  </si>
  <si>
    <t>Kath. Onderwijs De Pelgrim</t>
  </si>
  <si>
    <t>0478.043.516</t>
  </si>
  <si>
    <t>info@kleuterschoolduffel.be</t>
  </si>
  <si>
    <t>NOUWEN Marc</t>
  </si>
  <si>
    <t>BE80 2300 1771 7977</t>
  </si>
  <si>
    <t>Kath. Ond. De Pelgrim</t>
  </si>
  <si>
    <t>directie@sintmichielwaarloos.be</t>
  </si>
  <si>
    <t>HEEMAN Kristien</t>
  </si>
  <si>
    <t>Kristien</t>
  </si>
  <si>
    <t>directie@heilig-hart.be</t>
  </si>
  <si>
    <t>TEUNISSEN Els</t>
  </si>
  <si>
    <t>BE85 1424 0667 0606</t>
  </si>
  <si>
    <t>VZW chr. sch. Briljant HH</t>
  </si>
  <si>
    <t>directie@hh-skw.be</t>
  </si>
  <si>
    <t>VAN BEERSEL Mathias</t>
  </si>
  <si>
    <t>BE84 7330 3229 4259</t>
  </si>
  <si>
    <t>vzw OZCS Keerbergen</t>
  </si>
  <si>
    <t>Leuvensebaan 27</t>
  </si>
  <si>
    <t>0443.385.416</t>
  </si>
  <si>
    <t>lvanstappen@gloc.be</t>
  </si>
  <si>
    <t>VAN STAPPEN Les</t>
  </si>
  <si>
    <t>Les</t>
  </si>
  <si>
    <t>BE06 0910 0011 5722</t>
  </si>
  <si>
    <t>Gemeentebest.St.Kat.Waver</t>
  </si>
  <si>
    <t>0207.509.724</t>
  </si>
  <si>
    <t>directie@octopusschool.be</t>
  </si>
  <si>
    <t>VAN DER VOORDE Joke</t>
  </si>
  <si>
    <t>directie@dijkstein.be</t>
  </si>
  <si>
    <t>COORENS Ine</t>
  </si>
  <si>
    <t>Ine</t>
  </si>
  <si>
    <t>directie@sint-katarinaschool.be</t>
  </si>
  <si>
    <t>VERSCHUEREN Chris</t>
  </si>
  <si>
    <t>BE73 7310 5158 3460</t>
  </si>
  <si>
    <t>Sint-Katarinaschool VZW K.</t>
  </si>
  <si>
    <t>Gen.Deschachtstraat 18</t>
  </si>
  <si>
    <t>0870.585.094</t>
  </si>
  <si>
    <t>Vrije Basisschool HHvM de cirkel</t>
  </si>
  <si>
    <t>secretariaat@vbsberlaar.be</t>
  </si>
  <si>
    <t>SCHOOVAERTS Anne-Marie</t>
  </si>
  <si>
    <t>BE90 4069 0275 2132</t>
  </si>
  <si>
    <t>directie@vrijebasisschoolberlaar.be</t>
  </si>
  <si>
    <t>VAN KERCKHOVEN Elly</t>
  </si>
  <si>
    <t>BE12 7310 1520 1992</t>
  </si>
  <si>
    <t>vzw Chris.scholen Briljant</t>
  </si>
  <si>
    <t>tom.geens@destap.berlaar.be</t>
  </si>
  <si>
    <t>GEENS Tom</t>
  </si>
  <si>
    <t>BE42 0910 0007 0454</t>
  </si>
  <si>
    <t>Gemeentebestuur Berlaar</t>
  </si>
  <si>
    <t>0207.537.339</t>
  </si>
  <si>
    <t>dekolibrie@so.antwerpen.be</t>
  </si>
  <si>
    <t>BLOMMAERTS Tom</t>
  </si>
  <si>
    <t>deboomhut@so.antwerpen.be</t>
  </si>
  <si>
    <t>TROUSSE Stefanie</t>
  </si>
  <si>
    <t>leopold3@so.antwerpen.be</t>
  </si>
  <si>
    <t>fruithof@so.antwerpen.be</t>
  </si>
  <si>
    <t>AVERMAETE Petra</t>
  </si>
  <si>
    <t>klavertjevier@so.antwerpen.be</t>
  </si>
  <si>
    <t>MERTENS Inge</t>
  </si>
  <si>
    <t>info@pulhof-ls.be</t>
  </si>
  <si>
    <t>VANHULLE Machteld</t>
  </si>
  <si>
    <t>BE86 4034 1255 8150</t>
  </si>
  <si>
    <t>VZW Onze-Lieve-Vrouwinst.</t>
  </si>
  <si>
    <t>0413.776.660</t>
  </si>
  <si>
    <t>schatkist@dsbvb.be</t>
  </si>
  <si>
    <t>SMANS Ann</t>
  </si>
  <si>
    <t>BE76 7310 0861 5995</t>
  </si>
  <si>
    <t>KOBA vzw Metropool</t>
  </si>
  <si>
    <t>Ferdinand Coosemansstraat</t>
  </si>
  <si>
    <t>info@kleinestan.be</t>
  </si>
  <si>
    <t>PAUWELS Mark</t>
  </si>
  <si>
    <t>BE25 7450 1302 8482</t>
  </si>
  <si>
    <t>GESUB.VRIJE LAG.JONGENSS.</t>
  </si>
  <si>
    <t>GUST GARITTESTRAAT 1</t>
  </si>
  <si>
    <t>directeur@heilige-familie.be</t>
  </si>
  <si>
    <t>BILLION Dirk</t>
  </si>
  <si>
    <t>BE50 7370 1064 8118</t>
  </si>
  <si>
    <t>KOBA Metropool vzw GVBSHfa</t>
  </si>
  <si>
    <t>info@pulhof-ks.be</t>
  </si>
  <si>
    <t>VAN BERCKELAER Katrien</t>
  </si>
  <si>
    <t>lievem@neerlandschool.be</t>
  </si>
  <si>
    <t>MICHIELS Godelieve</t>
  </si>
  <si>
    <t>BE07 3631 2994 3866</t>
  </si>
  <si>
    <t>Ges. Basisschool Neerland</t>
  </si>
  <si>
    <t>MOGENDHEDENLAAN 1</t>
  </si>
  <si>
    <t>0416.317.664</t>
  </si>
  <si>
    <t>deletter@so.antwerpen.be</t>
  </si>
  <si>
    <t>VAN CAMPENHOUT Cindy</t>
  </si>
  <si>
    <t>prinsboudewijn@so.antwerpen.be</t>
  </si>
  <si>
    <t>VAN ELVEN Ann</t>
  </si>
  <si>
    <t>kristine.verelst@suwvb.be</t>
  </si>
  <si>
    <t>VERELST Kristine</t>
  </si>
  <si>
    <t>Kristine</t>
  </si>
  <si>
    <t>BE93 1460 5597 1967</t>
  </si>
  <si>
    <t>Sint-Ursula-instituut</t>
  </si>
  <si>
    <t>Sint-Bavostraat 41-51</t>
  </si>
  <si>
    <t>0410.847.161</t>
  </si>
  <si>
    <t>school@arknet.be</t>
  </si>
  <si>
    <t>VLOEBERGHS Chris</t>
  </si>
  <si>
    <t>lager@suwvb.be</t>
  </si>
  <si>
    <t>VERLINDE Ria</t>
  </si>
  <si>
    <t>directie@rozenkransschool.be</t>
  </si>
  <si>
    <t>VERSTAPPEN Guy</t>
  </si>
  <si>
    <t>BE50 7895 7585 9918</t>
  </si>
  <si>
    <t>Best.C.Ges.Vrije Gem.Sch.</t>
  </si>
  <si>
    <t>0443.297.126</t>
  </si>
  <si>
    <t>sonja.heughebaert@johannes-valaar.be</t>
  </si>
  <si>
    <t>HEUGHEBAERT Sonja</t>
  </si>
  <si>
    <t>BE10 7895 1103 3404</t>
  </si>
  <si>
    <t>GESUBS.VRIJE BASISSCH.</t>
  </si>
  <si>
    <t>FRANS STIENLETLAAN 39</t>
  </si>
  <si>
    <t>0443.296.730</t>
  </si>
  <si>
    <t>secretariaat@zonnekesschool.be</t>
  </si>
  <si>
    <t>RYPENS Bart</t>
  </si>
  <si>
    <t>BE32 7430 5751 0102</t>
  </si>
  <si>
    <t>KOBA ZuidkANT vzw Zonneke</t>
  </si>
  <si>
    <t>directie@deregenbooghemiksem.be</t>
  </si>
  <si>
    <t>HOOLANTS Sonja</t>
  </si>
  <si>
    <t>BE15 0910 0008 7430</t>
  </si>
  <si>
    <t>Gemeentebestuur Hemiksem</t>
  </si>
  <si>
    <t>St.-Bernardusabdij 1</t>
  </si>
  <si>
    <t>0207.506.160</t>
  </si>
  <si>
    <t>directie@hetklaverbos.be</t>
  </si>
  <si>
    <t>CORDON Sarah</t>
  </si>
  <si>
    <t>directeur@sint-lutgardis.be</t>
  </si>
  <si>
    <t>MESKENS Saskia</t>
  </si>
  <si>
    <t>BE78 9731 8438 2886</t>
  </si>
  <si>
    <t>KOBA Zuidkant</t>
  </si>
  <si>
    <t>gbs.deklim@schelle.be</t>
  </si>
  <si>
    <t>PINTENS Sigi</t>
  </si>
  <si>
    <t>Sigi</t>
  </si>
  <si>
    <t>BE12 0910 0011 3092</t>
  </si>
  <si>
    <t>GEMEENTEBESTUUR SCHELLE</t>
  </si>
  <si>
    <t>0207.536.547</t>
  </si>
  <si>
    <t>sjb@ksas.be</t>
  </si>
  <si>
    <t>ARNAUTS Pieterjan</t>
  </si>
  <si>
    <t>Pieterjan</t>
  </si>
  <si>
    <t>BE15 0682 3784 4330</t>
  </si>
  <si>
    <t>VZW KSAS</t>
  </si>
  <si>
    <t>Langestraat 14</t>
  </si>
  <si>
    <t>0415.898.485</t>
  </si>
  <si>
    <t>VKS De Wonderpluim</t>
  </si>
  <si>
    <t>info@dewonderpluim.be</t>
  </si>
  <si>
    <t>CLONEN Martine</t>
  </si>
  <si>
    <t>secretariaat@sjr.be</t>
  </si>
  <si>
    <t>MISSELYN Evelyne</t>
  </si>
  <si>
    <t>Evelyne</t>
  </si>
  <si>
    <t>BE04 7431 3200 9031</t>
  </si>
  <si>
    <t>reet@wingerd.be</t>
  </si>
  <si>
    <t>DE BOECK Veronik</t>
  </si>
  <si>
    <t>Veronik</t>
  </si>
  <si>
    <t>directie@gbseikenlaar.be</t>
  </si>
  <si>
    <t>CRAUWELS Peter</t>
  </si>
  <si>
    <t>info@bsdeparel.be</t>
  </si>
  <si>
    <t>MERTENS Ushi</t>
  </si>
  <si>
    <t>Ushi</t>
  </si>
  <si>
    <t>iris.liekens@sint-hubertusschool.be</t>
  </si>
  <si>
    <t>LIEKENS Iris</t>
  </si>
  <si>
    <t>BE44 7331 0102 7045</t>
  </si>
  <si>
    <t>KOBA Zuidkant VBS St-Huber</t>
  </si>
  <si>
    <t>directie.steendorp@ksts.be</t>
  </si>
  <si>
    <t>VAN LEUGENHAEGE Annemie</t>
  </si>
  <si>
    <t>BE62 0882 0145 6261</t>
  </si>
  <si>
    <t>KSTS VZW-VBS St-Henricus</t>
  </si>
  <si>
    <t>0420.851.920</t>
  </si>
  <si>
    <t>secretariaat@dereuzenboom.be</t>
  </si>
  <si>
    <t>GIELIS Katleen</t>
  </si>
  <si>
    <t>BE23 7755 9918 5791</t>
  </si>
  <si>
    <t>OLVI Boom BS De Reuzenboom</t>
  </si>
  <si>
    <t>0463.735.323</t>
  </si>
  <si>
    <t>directie@dekade.be</t>
  </si>
  <si>
    <t>COOPMAN Anne-Mieke</t>
  </si>
  <si>
    <t>Anne-Mieke</t>
  </si>
  <si>
    <t>BE17 0682 2092 6621</t>
  </si>
  <si>
    <t>G.V. Basisschool</t>
  </si>
  <si>
    <t>Bassinstraat 15A</t>
  </si>
  <si>
    <t>directie@dekrinkelschool.be</t>
  </si>
  <si>
    <t>SEGERS Hans</t>
  </si>
  <si>
    <t>BE22 7332 3117 2147</t>
  </si>
  <si>
    <t>VZW St.-Jan Berchmansinst.</t>
  </si>
  <si>
    <t>Schuttershofstraat 17</t>
  </si>
  <si>
    <t>0413.775.274</t>
  </si>
  <si>
    <t>info@carolusschool.be</t>
  </si>
  <si>
    <t>VAN DER DONCK Wim</t>
  </si>
  <si>
    <t>directie@klavertjevier.be</t>
  </si>
  <si>
    <t>VAN LOMBERGEN Jan</t>
  </si>
  <si>
    <t>directie@sanctamariawillebroek.be</t>
  </si>
  <si>
    <t>MEEL Kristoff</t>
  </si>
  <si>
    <t>Kristoff</t>
  </si>
  <si>
    <t>BE36 7430 1127 8181</t>
  </si>
  <si>
    <t>vzw Komo</t>
  </si>
  <si>
    <t>A.Van Landeghemstraat 117</t>
  </si>
  <si>
    <t>directeur@tvenneke.be</t>
  </si>
  <si>
    <t>SAS Anne</t>
  </si>
  <si>
    <t>directeur@bstovertuin.be</t>
  </si>
  <si>
    <t>ADRIANY Vanessa</t>
  </si>
  <si>
    <t>directeur@pleintje.be</t>
  </si>
  <si>
    <t>BORGHYS Sara</t>
  </si>
  <si>
    <t>directie@sintjorisblaasveld.be</t>
  </si>
  <si>
    <t>STOCKMANS Kathy</t>
  </si>
  <si>
    <t>BE11 7330 6598 1248</t>
  </si>
  <si>
    <t>Vrije basisschool Sint-J.</t>
  </si>
  <si>
    <t>directie@sintjantisselt.be</t>
  </si>
  <si>
    <t>DE WACHTER Tom</t>
  </si>
  <si>
    <t>BE42 7330 6598 1854</t>
  </si>
  <si>
    <t>Vrije basisschool Sint-Jan</t>
  </si>
  <si>
    <t>Kardinaal Cardijnlaan 1A</t>
  </si>
  <si>
    <t>directeur@himo.be</t>
  </si>
  <si>
    <t>EERAERTS Karen</t>
  </si>
  <si>
    <t>directie@twinkelveld.be</t>
  </si>
  <si>
    <t>AERTS Gunter</t>
  </si>
  <si>
    <t>Gunter</t>
  </si>
  <si>
    <t>directie@deregenboogkalfort.be</t>
  </si>
  <si>
    <t>MEERSMANS Carina</t>
  </si>
  <si>
    <t>Carina</t>
  </si>
  <si>
    <t>directie.hingene@huveneersschool.be</t>
  </si>
  <si>
    <t>VAN DEN BOSSCHE Maurits</t>
  </si>
  <si>
    <t>Maurits</t>
  </si>
  <si>
    <t>BE67 7895 6352 8487</t>
  </si>
  <si>
    <t>VZW Kath.Scholen Gr Bornem</t>
  </si>
  <si>
    <t>Driesstraat 10</t>
  </si>
  <si>
    <t>0414.114.180</t>
  </si>
  <si>
    <t>directie@vbs-liezele.be</t>
  </si>
  <si>
    <t>PEETERS Karel</t>
  </si>
  <si>
    <t>Karel</t>
  </si>
  <si>
    <t>directie@libos.be</t>
  </si>
  <si>
    <t>VANDEWIELE Dominique</t>
  </si>
  <si>
    <t>directie@dekameleonoppuurs.be</t>
  </si>
  <si>
    <t>LENAERTS Ivo</t>
  </si>
  <si>
    <t>nathalie.smet@olvpks.be</t>
  </si>
  <si>
    <t>SMET Nathalie</t>
  </si>
  <si>
    <t>directie@schoolbranst.be</t>
  </si>
  <si>
    <t>VAN BERCKLAER Kris</t>
  </si>
  <si>
    <t>BE31 7332 0928 0055</t>
  </si>
  <si>
    <t>VZW Kath.Sch. Groot-Bornem</t>
  </si>
  <si>
    <t>eva.deckers@bernardusschool.be</t>
  </si>
  <si>
    <t>DECKERS Eva</t>
  </si>
  <si>
    <t>lager@zonnebloem-sint-amands.be</t>
  </si>
  <si>
    <t>PELEMAN MAJA</t>
  </si>
  <si>
    <t>MAJA</t>
  </si>
  <si>
    <t>kleuter@zonnebloem-sint-amands.be</t>
  </si>
  <si>
    <t>JACOBS Elsy</t>
  </si>
  <si>
    <t>Elsy</t>
  </si>
  <si>
    <t>saskia.leniere@kinderplaneet.eu</t>
  </si>
  <si>
    <t>LENIERE Saskia</t>
  </si>
  <si>
    <t>Vrije Basisschool_Tielrode</t>
  </si>
  <si>
    <t>directie@basisschooltielrode.be</t>
  </si>
  <si>
    <t>VAN POUCKE Gave</t>
  </si>
  <si>
    <t>Gave</t>
  </si>
  <si>
    <t>BE18 0688 9116 2265</t>
  </si>
  <si>
    <t>Kath.Sch.Temse Scheldekant</t>
  </si>
  <si>
    <t>directie.lager@hollebeekscholen.be</t>
  </si>
  <si>
    <t>DE VRIENDT Caroline</t>
  </si>
  <si>
    <t>BE54 7795 9217 1997</t>
  </si>
  <si>
    <t>VZW KSTS</t>
  </si>
  <si>
    <t>directie.kleuter@hollebeekscholen.be</t>
  </si>
  <si>
    <t>MACHIELS Maaike</t>
  </si>
  <si>
    <t>Maaike</t>
  </si>
  <si>
    <t>BE96 7835 4062 5305</t>
  </si>
  <si>
    <t>bsvelle.directie@gmail.com</t>
  </si>
  <si>
    <t>SMET Tom</t>
  </si>
  <si>
    <t>BE41 7765 9450 4310</t>
  </si>
  <si>
    <t>Vrije Gemengde Basisschool</t>
  </si>
  <si>
    <t>luc.braem@sjks.be</t>
  </si>
  <si>
    <t>BRAEM Luc</t>
  </si>
  <si>
    <t>BE23 4139 1598 4191</t>
  </si>
  <si>
    <t>Diocesaan Schoolcomité</t>
  </si>
  <si>
    <t>0448.656.276</t>
  </si>
  <si>
    <t>bs.watermolendreef@olvp.be</t>
  </si>
  <si>
    <t>DAEMS Jan</t>
  </si>
  <si>
    <t>BE11 0689 3423 8248</t>
  </si>
  <si>
    <t>Scholen OLV-Presentatie</t>
  </si>
  <si>
    <t>0410.421.054</t>
  </si>
  <si>
    <t>anne.heyndrickx@hfamilie.com</t>
  </si>
  <si>
    <t>HEYNDRICKX Anne</t>
  </si>
  <si>
    <t>BE13 7370 0189 1139</t>
  </si>
  <si>
    <t>vzw Scholen H.Familie</t>
  </si>
  <si>
    <t>Hofstraat 15</t>
  </si>
  <si>
    <t>0443.436.884</t>
  </si>
  <si>
    <t>directie@basissintcarolus.be</t>
  </si>
  <si>
    <t>DAELEMANS Hilde</t>
  </si>
  <si>
    <t>BE90 7370 1162 9232</t>
  </si>
  <si>
    <t>Gesub. Basissch.vrije</t>
  </si>
  <si>
    <t>Lod. De Meesterstraat 1</t>
  </si>
  <si>
    <t>0417.505.915</t>
  </si>
  <si>
    <t>gvb.berkenboom.anker@telenet.be</t>
  </si>
  <si>
    <t>SCHOENMAEKERS Lina</t>
  </si>
  <si>
    <t>Lina</t>
  </si>
  <si>
    <t>BE61 3930 0517 2617</t>
  </si>
  <si>
    <t>Basisschool Berkenboom</t>
  </si>
  <si>
    <t>0421.743.231</t>
  </si>
  <si>
    <t>directeur-ilse@sintcamillus.be</t>
  </si>
  <si>
    <t>MARTENS Ilse</t>
  </si>
  <si>
    <t>BE93 7370 4076 1867</t>
  </si>
  <si>
    <t>VZW K.Ond. Land v Waas</t>
  </si>
  <si>
    <t>Nieuwstraat 91</t>
  </si>
  <si>
    <t>0415.245.221</t>
  </si>
  <si>
    <t>directeur-stefan@donboscoschool.be</t>
  </si>
  <si>
    <t>EGGHE Stefan</t>
  </si>
  <si>
    <t>BE29 7310 4163 1664</t>
  </si>
  <si>
    <t>info@heilighartschooltereken.be</t>
  </si>
  <si>
    <t>MALFLIET Lena</t>
  </si>
  <si>
    <t>BE02 7370 2555 9240</t>
  </si>
  <si>
    <t>polderstad@stedelijkonderwijs.be</t>
  </si>
  <si>
    <t>DE JAEGHER Gwendy</t>
  </si>
  <si>
    <t>Gwendy</t>
  </si>
  <si>
    <t>edison@so.antwerpen.be</t>
  </si>
  <si>
    <t>VAN PUYVELDE Shana</t>
  </si>
  <si>
    <t>Shana</t>
  </si>
  <si>
    <t>hetkompas@so.antwerpen.be</t>
  </si>
  <si>
    <t>BENOY Nicole</t>
  </si>
  <si>
    <t>accent@so.antwerpen.be</t>
  </si>
  <si>
    <t>TANGHE Greet</t>
  </si>
  <si>
    <t>sintagnes.directie@koho.be</t>
  </si>
  <si>
    <t>Van Bortel Raf</t>
  </si>
  <si>
    <t>hvt.directie@koho.be</t>
  </si>
  <si>
    <t>Van Lommel Tom</t>
  </si>
  <si>
    <t>depuzzel.directie@koho.be</t>
  </si>
  <si>
    <t>LAMBERTS Erika</t>
  </si>
  <si>
    <t>Erika</t>
  </si>
  <si>
    <t>directie@basisschooldonbosco.be</t>
  </si>
  <si>
    <t>VANDERPLAS Miranda</t>
  </si>
  <si>
    <t>BE02 7310 2805 8940</t>
  </si>
  <si>
    <t>Don Bosco Onderwijscentrum</t>
  </si>
  <si>
    <t>Bernardsestw. 665</t>
  </si>
  <si>
    <t>ks.directie@koho.be</t>
  </si>
  <si>
    <t>DE WIJN Frie</t>
  </si>
  <si>
    <t>Frie</t>
  </si>
  <si>
    <t>sintmartinus@ksas.be</t>
  </si>
  <si>
    <t>SCHRAUWEN Annelies</t>
  </si>
  <si>
    <t>BE58 0682 2684 9479</t>
  </si>
  <si>
    <t>GVBS Sint-Martinus</t>
  </si>
  <si>
    <t>VAN RANST Wim</t>
  </si>
  <si>
    <t>dekrinkel2@ksas.be</t>
  </si>
  <si>
    <t>VANDENBUSSCHE Ann</t>
  </si>
  <si>
    <t>BE69 0682 2684 9378</t>
  </si>
  <si>
    <t>KSAS VZW</t>
  </si>
  <si>
    <t>dekrinkel1@ksas.be</t>
  </si>
  <si>
    <t>DE CORTE Geert</t>
  </si>
  <si>
    <t>dekrinkelrups@ksas.be</t>
  </si>
  <si>
    <t>ROGIER Godelieve</t>
  </si>
  <si>
    <t>directie-olvg@kleuterschoolmelsele.be</t>
  </si>
  <si>
    <t>MEEL Kim</t>
  </si>
  <si>
    <t>BE78 7376 1621 6286</t>
  </si>
  <si>
    <t>Katholiek Onderwijs Gr Bev</t>
  </si>
  <si>
    <t>0424.443.888</t>
  </si>
  <si>
    <t>directie@lagereschool-olvg.be</t>
  </si>
  <si>
    <t>MOLENAAR Koen</t>
  </si>
  <si>
    <t>BE11 7376 1629 0048</t>
  </si>
  <si>
    <t>KOGB vzw</t>
  </si>
  <si>
    <t>inez.van.der.vieren@beveren.be</t>
  </si>
  <si>
    <t>VAN DER VIEREN Inez</t>
  </si>
  <si>
    <t>Inez</t>
  </si>
  <si>
    <t>BE49 0000 0199 5671</t>
  </si>
  <si>
    <t>Gemeentebestuur Beveren</t>
  </si>
  <si>
    <t>Gravenplein 8</t>
  </si>
  <si>
    <t>0207.462.313</t>
  </si>
  <si>
    <t>gbs.beveren@beveren.be</t>
  </si>
  <si>
    <t>VAN STEERTEGHEM Katharina</t>
  </si>
  <si>
    <t>Katharina</t>
  </si>
  <si>
    <t>BE31 0910 0026 4555</t>
  </si>
  <si>
    <t>GEMEENTEBESTUUR BEVEREN</t>
  </si>
  <si>
    <t>sintmartinus@sgkei.be</t>
  </si>
  <si>
    <t>ROEFS Kelly</t>
  </si>
  <si>
    <t>BE44 0016 1788 6945</t>
  </si>
  <si>
    <t>VZW Vrije Basissch.Kei Bev</t>
  </si>
  <si>
    <t>Floralaan 28</t>
  </si>
  <si>
    <t>0430.949.818</t>
  </si>
  <si>
    <t>sintlodewijk@sgkei.be</t>
  </si>
  <si>
    <t>DULLAERT Yves</t>
  </si>
  <si>
    <t>BE71 0012 1532 9669</t>
  </si>
  <si>
    <t>KEi Beveren/St-Lodewijk</t>
  </si>
  <si>
    <t>wegwijzer@sgkei.be</t>
  </si>
  <si>
    <t>SMET Ingrid</t>
  </si>
  <si>
    <t>BE17 0011 8552 6421</t>
  </si>
  <si>
    <t>Comité Sint-Annaschool</t>
  </si>
  <si>
    <t>Pastoor Steenssensstr.110</t>
  </si>
  <si>
    <t>sanctamaria@sgkei.be</t>
  </si>
  <si>
    <t>VAN GOETHEM Sabine</t>
  </si>
  <si>
    <t>BE69 0011 4623 7478</t>
  </si>
  <si>
    <t>Van Goethem Sabine</t>
  </si>
  <si>
    <t>Burggravenstraat 62</t>
  </si>
  <si>
    <t>wonderwijs@sgkei.be</t>
  </si>
  <si>
    <t>VERHOEVEN Daniëlle</t>
  </si>
  <si>
    <t>Daniëlle</t>
  </si>
  <si>
    <t>BE28 2930 5836 1420</t>
  </si>
  <si>
    <t>Vrije Basisscholen KEi Bev</t>
  </si>
  <si>
    <t>directie.gbsdeeenhoorn@kruibeke.be</t>
  </si>
  <si>
    <t>VAN LANDEGHEM Tiny</t>
  </si>
  <si>
    <t>Tiny</t>
  </si>
  <si>
    <t>BE31 0910 0029 3655</t>
  </si>
  <si>
    <t>GEMEENTEBESTUUR KRUIBEKE</t>
  </si>
  <si>
    <t>0207.463.303</t>
  </si>
  <si>
    <t>olv@ksas.be</t>
  </si>
  <si>
    <t>OSSELAER Ann</t>
  </si>
  <si>
    <t>BE13 3930 2914 3539</t>
  </si>
  <si>
    <t>vzw Gesub. Kleu+Lag.School</t>
  </si>
  <si>
    <t>Ambachtstraat 7b</t>
  </si>
  <si>
    <t>info@olvtenbos.be</t>
  </si>
  <si>
    <t>DE RUYSSCHER Aline</t>
  </si>
  <si>
    <t>Aline</t>
  </si>
  <si>
    <t>BE42 7360 2483 1054</t>
  </si>
  <si>
    <t>directie@gavertjevier.be</t>
  </si>
  <si>
    <t>Denotté Sanne</t>
  </si>
  <si>
    <t>Sanne</t>
  </si>
  <si>
    <t>BE46 0910 0033 0536</t>
  </si>
  <si>
    <t>GEMEENTEBEST. SINT-NIKLAAS</t>
  </si>
  <si>
    <t>Grote Markt  1</t>
  </si>
  <si>
    <t>0207.464.192</t>
  </si>
  <si>
    <t>pieternel@pieternel.be</t>
  </si>
  <si>
    <t>VAN CAUTEREN Katia</t>
  </si>
  <si>
    <t>BE57 7310 5577 1335</t>
  </si>
  <si>
    <t>Vrije Kleutersch.Pieternel</t>
  </si>
  <si>
    <t>0410.476.284</t>
  </si>
  <si>
    <t>directeur@vbsdeklimop.be</t>
  </si>
  <si>
    <t>VAN DE WAART Marion</t>
  </si>
  <si>
    <t>Marion</t>
  </si>
  <si>
    <t>BE79 7360 1295 6133</t>
  </si>
  <si>
    <t>directie@eeckberger.be</t>
  </si>
  <si>
    <t>BOSSCHAERT Margo</t>
  </si>
  <si>
    <t>Margo</t>
  </si>
  <si>
    <t>BE03 7370 0706 5784</t>
  </si>
  <si>
    <t>Bouwfonds De Eeckberger</t>
  </si>
  <si>
    <t>Stroperstraat 5A</t>
  </si>
  <si>
    <t>directie@glszandloper-gom.be</t>
  </si>
  <si>
    <t>MERCKX Femke</t>
  </si>
  <si>
    <t>Femke</t>
  </si>
  <si>
    <t>BE39 0910 0032 8819</t>
  </si>
  <si>
    <t>Gemeenteb.Sint-Gillis-Waas</t>
  </si>
  <si>
    <t>Burg.O.De Meyplein 1</t>
  </si>
  <si>
    <t>0207.464.093</t>
  </si>
  <si>
    <t>directie@gbsreynaerdijn.be</t>
  </si>
  <si>
    <t>MAES Gerry</t>
  </si>
  <si>
    <t>Gerry</t>
  </si>
  <si>
    <t>BE73 0910 0033 2960</t>
  </si>
  <si>
    <t>Gemeentebestuur Stekene</t>
  </si>
  <si>
    <t>Stadionstraat 2</t>
  </si>
  <si>
    <t>0207.464.489</t>
  </si>
  <si>
    <t>directie@dehogegeest.be</t>
  </si>
  <si>
    <t>WEEMAES Bart</t>
  </si>
  <si>
    <t>BE95 7310 5577 3658</t>
  </si>
  <si>
    <t>Katholieke Basisscholen</t>
  </si>
  <si>
    <t>Hulststraat  42</t>
  </si>
  <si>
    <t>dezonnepit@sgkei.be</t>
  </si>
  <si>
    <t>ROSSAERT Katrien</t>
  </si>
  <si>
    <t>BE97 0019 2604 6649</t>
  </si>
  <si>
    <t>VZW KEI B/Zonnepit</t>
  </si>
  <si>
    <t>gbs.haasdonk@beveren.be</t>
  </si>
  <si>
    <t>BAERT Hilde</t>
  </si>
  <si>
    <t>vbsverrebroek@telenet.be</t>
  </si>
  <si>
    <t>VAN PUYMBROECK Hilde</t>
  </si>
  <si>
    <t>BE48 7370 0229 7327</t>
  </si>
  <si>
    <t>gbs.kieldrecht@beveren.be</t>
  </si>
  <si>
    <t>ROGIER Nancy</t>
  </si>
  <si>
    <t>info@vbsdekreek.be</t>
  </si>
  <si>
    <t>VAN HOVE Lieve</t>
  </si>
  <si>
    <t>BE58 7370 0371 8779</t>
  </si>
  <si>
    <t>Kreek 1</t>
  </si>
  <si>
    <t>info@dewondertuin.be</t>
  </si>
  <si>
    <t>BOEY Gert</t>
  </si>
  <si>
    <t>BE52 7370 5216 3209</t>
  </si>
  <si>
    <t>VBS De Wondertuin-vzw KOMO</t>
  </si>
  <si>
    <t>directeur@donbosco-mechelen.be</t>
  </si>
  <si>
    <t>COENEN Eric</t>
  </si>
  <si>
    <t>BE17 4197 0678 0121</t>
  </si>
  <si>
    <t>VBS Don Bosco vzw Komo</t>
  </si>
  <si>
    <t>directie@st-pietersschool.be</t>
  </si>
  <si>
    <t>LETENS Dirk</t>
  </si>
  <si>
    <t>BE44 7432 4820 6745</t>
  </si>
  <si>
    <t>info@basisschooldeham.be</t>
  </si>
  <si>
    <t>VANDER LINDEN Ann</t>
  </si>
  <si>
    <t>BE02 7332 4807 8540</t>
  </si>
  <si>
    <t>vzw KITOS</t>
  </si>
  <si>
    <t>directie@vbsdeark.be</t>
  </si>
  <si>
    <t>BROOTHAERTS Ann</t>
  </si>
  <si>
    <t>BE54 7330 4247 3397</t>
  </si>
  <si>
    <t>vzw Komo- De Ark</t>
  </si>
  <si>
    <t>directie@coloma.be</t>
  </si>
  <si>
    <t>VAN HUMBEECK Inge</t>
  </si>
  <si>
    <t>BE47 7330 0611 6080</t>
  </si>
  <si>
    <t>info@umbasis.be</t>
  </si>
  <si>
    <t>VAN GREMBERGEN Sven</t>
  </si>
  <si>
    <t>Sven</t>
  </si>
  <si>
    <t>BE09 7360 4643 3257</t>
  </si>
  <si>
    <t>vzw kitos BS Ursulinen Mec</t>
  </si>
  <si>
    <t>directie@src-veemarkt.be</t>
  </si>
  <si>
    <t>VEREECKEN Pascale</t>
  </si>
  <si>
    <t>BE04 7332 4812 6131</t>
  </si>
  <si>
    <t>VZW Komo St.-Rombouts</t>
  </si>
  <si>
    <t>inge.vekemans@scheppers-mechelen.be</t>
  </si>
  <si>
    <t>VEKEMANS Inge</t>
  </si>
  <si>
    <t>BE23 4140 2821 3191</t>
  </si>
  <si>
    <t>VZW Scheppers - Mechelen</t>
  </si>
  <si>
    <t>0413.354.711</t>
  </si>
  <si>
    <t>directie@schooldewegwijzer.be</t>
  </si>
  <si>
    <t>GIJSELS Bruno</t>
  </si>
  <si>
    <t>Bruno</t>
  </si>
  <si>
    <t>BE85 0010 3841 4706</t>
  </si>
  <si>
    <t>Ver.Prot.Christ.Ond.VZW</t>
  </si>
  <si>
    <t>0410.248.335</t>
  </si>
  <si>
    <t>directie@mauritssabbe.be</t>
  </si>
  <si>
    <t>VAN ROMPAEY Isabel</t>
  </si>
  <si>
    <t>Isabel</t>
  </si>
  <si>
    <t>directie@victorvdw.be</t>
  </si>
  <si>
    <t>VAN STEYVOORT Dirk</t>
  </si>
  <si>
    <t>debaan@telenet.be</t>
  </si>
  <si>
    <t>THIENPONT Frank</t>
  </si>
  <si>
    <t>directie@depuzzel.be</t>
  </si>
  <si>
    <t>VAN AERSCHOT Saskia</t>
  </si>
  <si>
    <t>bsgo.despreeuwen@telenet.be</t>
  </si>
  <si>
    <t>DE DATO Maria</t>
  </si>
  <si>
    <t>Maria</t>
  </si>
  <si>
    <t>GO! BS Go Shil!</t>
  </si>
  <si>
    <t>directie@goshil.be</t>
  </si>
  <si>
    <t>MESTDAGH Willem</t>
  </si>
  <si>
    <t>Willem</t>
  </si>
  <si>
    <t>directie@geboschool.be</t>
  </si>
  <si>
    <t>DE MEYER Kathleen</t>
  </si>
  <si>
    <t>BE73 0910 0007 1060</t>
  </si>
  <si>
    <t>Gemeentebestuur Bonheiden</t>
  </si>
  <si>
    <t>0207.534.171</t>
  </si>
  <si>
    <t>directie@gekkoschool.be</t>
  </si>
  <si>
    <t>GOYVAERTS Dirk</t>
  </si>
  <si>
    <t>directie@sintemariaschool.be</t>
  </si>
  <si>
    <t>De Heyn Elke</t>
  </si>
  <si>
    <t>BE62 0014 4129 0361</t>
  </si>
  <si>
    <t>VZW Komo</t>
  </si>
  <si>
    <t>info@parochieschoolpeulis.be</t>
  </si>
  <si>
    <t>FEYAERTS Geert</t>
  </si>
  <si>
    <t>BE13 7310 3154 1139</t>
  </si>
  <si>
    <t>Martens Mathieu</t>
  </si>
  <si>
    <t>Oude Putsebaan 118</t>
  </si>
  <si>
    <t>inge.claes@basisschool-rijmenam.be</t>
  </si>
  <si>
    <t>CLAES Inge</t>
  </si>
  <si>
    <t>directie@gbshaacht.be</t>
  </si>
  <si>
    <t>ELSEN Tamara</t>
  </si>
  <si>
    <t>BE64 0910 0014 7852</t>
  </si>
  <si>
    <t>GEMEENTEBESTUUR HAACHT</t>
  </si>
  <si>
    <t>0207.518.632</t>
  </si>
  <si>
    <t>directie@depuzzelhaacht.be</t>
  </si>
  <si>
    <t>HAEMELS Mieke</t>
  </si>
  <si>
    <t>BE61 4316 1461 6117</t>
  </si>
  <si>
    <t>Don Bosco De Puzzel</t>
  </si>
  <si>
    <t>directie@gbskeerbergen.be</t>
  </si>
  <si>
    <t>GORTEMAN Steven</t>
  </si>
  <si>
    <t>BE95 0910 0015 8158</t>
  </si>
  <si>
    <t>GEMEENTEBESTUUR KEERBERGEN</t>
  </si>
  <si>
    <t>Gemeenteplein 10</t>
  </si>
  <si>
    <t>0207.520.117</t>
  </si>
  <si>
    <t>directie.veerle@michieltje.be</t>
  </si>
  <si>
    <t>VERRETH Veerle</t>
  </si>
  <si>
    <t>directie@wavo.be</t>
  </si>
  <si>
    <t>VAN LIEROP Paul</t>
  </si>
  <si>
    <t>BE70 7310 0294 4125</t>
  </si>
  <si>
    <t>Vrije Basisschool WAVO</t>
  </si>
  <si>
    <t>0431.331.185</t>
  </si>
  <si>
    <t>info@basisschoolhagelstein.be</t>
  </si>
  <si>
    <t>MONDELAERS An</t>
  </si>
  <si>
    <t>BE97 7330 0723 8149</t>
  </si>
  <si>
    <t>VZW Ver.Sch. Urs. Mechelen</t>
  </si>
  <si>
    <t>info@vbsgrasheide.be</t>
  </si>
  <si>
    <t>ANTONIS Sofie</t>
  </si>
  <si>
    <t>directie@vrijebasisschoolputte.be</t>
  </si>
  <si>
    <t>POELMANS Sophie</t>
  </si>
  <si>
    <t>BE63 7332 2902 4508</t>
  </si>
  <si>
    <t>vzw chr. scholen Briljant</t>
  </si>
  <si>
    <t>directie@basisschoolbeerzel.be</t>
  </si>
  <si>
    <t>VERBRAEKEN Nick</t>
  </si>
  <si>
    <t>BE36 2307 1894 1081</t>
  </si>
  <si>
    <t>VZW Chr. Scholen Briljant</t>
  </si>
  <si>
    <t>basisschool@degroeituin.be</t>
  </si>
  <si>
    <t>PEETERS Bruno</t>
  </si>
  <si>
    <t>directie@centrumschool.londerzeel.be</t>
  </si>
  <si>
    <t>JESPERS Katelijne</t>
  </si>
  <si>
    <t>Katelijne</t>
  </si>
  <si>
    <t>BE77 0910 0016 6242</t>
  </si>
  <si>
    <t>GEMEENTEBESTUUR LONDERZEEL</t>
  </si>
  <si>
    <t>Brusselsestraat 25</t>
  </si>
  <si>
    <t>0207.535.755</t>
  </si>
  <si>
    <t>secretariaat@kouterschool.londerzeel.be</t>
  </si>
  <si>
    <t>DE CLERCK Farah</t>
  </si>
  <si>
    <t>Farah</t>
  </si>
  <si>
    <t>secretariaat@virgodeheide.be</t>
  </si>
  <si>
    <t>WAUTERS Els</t>
  </si>
  <si>
    <t>BE19 7341 4312 3812</t>
  </si>
  <si>
    <t>VZW Virgo Sapiensinstituut</t>
  </si>
  <si>
    <t>0409.860.533</t>
  </si>
  <si>
    <t>directie@lsvirgo.be</t>
  </si>
  <si>
    <t>DE BLESER Marc</t>
  </si>
  <si>
    <t>BE90 0012 2692 7132</t>
  </si>
  <si>
    <t>secretariaat@terelst.londerzeel.be</t>
  </si>
  <si>
    <t>SARENS Pieter</t>
  </si>
  <si>
    <t>VKS Virgo De Huffeltjes</t>
  </si>
  <si>
    <t>directie@virgodehuffeltjes.be</t>
  </si>
  <si>
    <t>DEHERTOGH Evelyne</t>
  </si>
  <si>
    <t>BE41 0012 2900 0710</t>
  </si>
  <si>
    <t>HUffeltjes EM</t>
  </si>
  <si>
    <t>VBS Virgo Amandus</t>
  </si>
  <si>
    <t>directie@virgoamandus.be</t>
  </si>
  <si>
    <t>FIORE Marco</t>
  </si>
  <si>
    <t>Marco</t>
  </si>
  <si>
    <t>BE26 7341 4513 3429</t>
  </si>
  <si>
    <t>Virgo Amandus</t>
  </si>
  <si>
    <t>KLOOSTERSTRAAT 21</t>
  </si>
  <si>
    <t>depepel@kobos.be</t>
  </si>
  <si>
    <t>BULTERYS Wendy</t>
  </si>
  <si>
    <t>BE66 7341 3720 0243</t>
  </si>
  <si>
    <t>KOBOS vzw</t>
  </si>
  <si>
    <t>Mechelseweg 129</t>
  </si>
  <si>
    <t>0409.714.142</t>
  </si>
  <si>
    <t>directie@gebaska.be</t>
  </si>
  <si>
    <t>HERMANS Inge</t>
  </si>
  <si>
    <t>BE42 0910 0015 7754</t>
  </si>
  <si>
    <t>GEM.BEST. KAPELLE-OD-BOS</t>
  </si>
  <si>
    <t>Marktplein 29</t>
  </si>
  <si>
    <t>0207.534.468</t>
  </si>
  <si>
    <t>esdoornschool@telenet.be</t>
  </si>
  <si>
    <t>VRANKEN Gudrun</t>
  </si>
  <si>
    <t>secretariaat@despiegelleest.be</t>
  </si>
  <si>
    <t>HEREYGERS An</t>
  </si>
  <si>
    <t>directeur@sintniklaasschool.be</t>
  </si>
  <si>
    <t>JESPERS Ann</t>
  </si>
  <si>
    <t>BE37 7432 2120 0228</t>
  </si>
  <si>
    <t>vzw KOMO Sint-Niklaas</t>
  </si>
  <si>
    <t>Dorpsstraat 10</t>
  </si>
  <si>
    <t>directie@depimpernel.be</t>
  </si>
  <si>
    <t>DEBOIS Anne Marie</t>
  </si>
  <si>
    <t>Anne Marie</t>
  </si>
  <si>
    <t>BE33 0910 0020 5446</t>
  </si>
  <si>
    <t>Gemeentebestuur Zemst</t>
  </si>
  <si>
    <t>De Griet 1</t>
  </si>
  <si>
    <t>0207.515.266</t>
  </si>
  <si>
    <t>school@tuimeling.be</t>
  </si>
  <si>
    <t>BAL GUY</t>
  </si>
  <si>
    <t>GUY</t>
  </si>
  <si>
    <t>BE75 0011 7872 9751</t>
  </si>
  <si>
    <t>Schoolcom.St.Pieter Zemst</t>
  </si>
  <si>
    <t>STEENWEG OP BRUSSEL 23</t>
  </si>
  <si>
    <t>0877.681.239</t>
  </si>
  <si>
    <t>school@kriekelaar.be</t>
  </si>
  <si>
    <t>VAN DER WEYDEN Greet</t>
  </si>
  <si>
    <t>BE78 7340 1867 0586</t>
  </si>
  <si>
    <t>De Tilbourgstraat 16</t>
  </si>
  <si>
    <t>directie@gbs-deregenboog.be</t>
  </si>
  <si>
    <t>LAUWERS Ann</t>
  </si>
  <si>
    <t>school@sint-lambertusschool.be</t>
  </si>
  <si>
    <t>VANDERWEYDEN Kristien</t>
  </si>
  <si>
    <t>BE15 7360 4756 5430</t>
  </si>
  <si>
    <t>VZW KITOS BS st lamb</t>
  </si>
  <si>
    <t>directie@kringeling.be</t>
  </si>
  <si>
    <t>DE SMET Sara</t>
  </si>
  <si>
    <t>BE74 0016 4407 3107</t>
  </si>
  <si>
    <t>VZW KODID</t>
  </si>
  <si>
    <t>aarschotsestwg 39</t>
  </si>
  <si>
    <t>0464.016.326</t>
  </si>
  <si>
    <t>directieteam@vbsdewegwijzer.be</t>
  </si>
  <si>
    <t>Van Asschot Ina</t>
  </si>
  <si>
    <t>BE40 7343 1213 2063</t>
  </si>
  <si>
    <t>KODID vzw</t>
  </si>
  <si>
    <t>Aarschotsestwg 39</t>
  </si>
  <si>
    <t>GBS Klimboom</t>
  </si>
  <si>
    <t>secretariaat@gbsklimboom.be</t>
  </si>
  <si>
    <t>DUPONT Sarah</t>
  </si>
  <si>
    <t>BE70 0910 0013 5425</t>
  </si>
  <si>
    <t>GEMEENTEBEST BOORTMEERBEEK</t>
  </si>
  <si>
    <t>0207.516.751</t>
  </si>
  <si>
    <t>directie@pitwespelaar.be</t>
  </si>
  <si>
    <t>VROLIX Kristel</t>
  </si>
  <si>
    <t>BE45 7344 0605 0089</t>
  </si>
  <si>
    <t>directie@haachtstation.be</t>
  </si>
  <si>
    <t>BOGAERTS Danny</t>
  </si>
  <si>
    <t>BE64 0011 9962 3652</t>
  </si>
  <si>
    <t>directie@lambertzhoeve.be</t>
  </si>
  <si>
    <t>GEVAERT Caroline</t>
  </si>
  <si>
    <t>BE90 7340 1812 1932</t>
  </si>
  <si>
    <t>Aarschotsesteenweg 39</t>
  </si>
  <si>
    <t>directiebao@paridaens.be</t>
  </si>
  <si>
    <t>VRANKEN Griet</t>
  </si>
  <si>
    <t>BE95 7360 0046 5058</t>
  </si>
  <si>
    <t>vzw LeuvKath scholen Dijle</t>
  </si>
  <si>
    <t>Janseniusstraat 2</t>
  </si>
  <si>
    <t>0475.795.094</t>
  </si>
  <si>
    <t>inge@sintjanleuven.be</t>
  </si>
  <si>
    <t>MOÏS Inge</t>
  </si>
  <si>
    <t>BE26 7343 5616 6629</t>
  </si>
  <si>
    <t>VZW SMD-L</t>
  </si>
  <si>
    <t>Ch.Beriotstr 14</t>
  </si>
  <si>
    <t>0429.683.571</t>
  </si>
  <si>
    <t>directie@materdei-leuven.be</t>
  </si>
  <si>
    <t>MEYNCKENS Anne</t>
  </si>
  <si>
    <t>BE82 7343 5602 5068</t>
  </si>
  <si>
    <t>Schoolbestuur SMD-L vzw</t>
  </si>
  <si>
    <t>Ch. Debériotstraat 14</t>
  </si>
  <si>
    <t>directie@toverveld.be</t>
  </si>
  <si>
    <t>SCHEPENS Sandra</t>
  </si>
  <si>
    <t>BE69 0910 0015 0478</t>
  </si>
  <si>
    <t>Gemeente  Herent</t>
  </si>
  <si>
    <t>Spoorwegstraat 6</t>
  </si>
  <si>
    <t>0207.519.127</t>
  </si>
  <si>
    <t>016-15.27.58</t>
  </si>
  <si>
    <t>directie.pdc@sgarchipel.be</t>
  </si>
  <si>
    <t>LEBLANC Nathalie</t>
  </si>
  <si>
    <t>BE62 4314 7230 2161</t>
  </si>
  <si>
    <t>VZW Comité voor Onderwijs</t>
  </si>
  <si>
    <t>NAAMSESTEENWEG 355</t>
  </si>
  <si>
    <t>0409.797.482</t>
  </si>
  <si>
    <t>directie@bleydenberg.be</t>
  </si>
  <si>
    <t>MAENE Katrien</t>
  </si>
  <si>
    <t>BE24 7340 2011 1038</t>
  </si>
  <si>
    <t>Schoolcomite Bleydenberg</t>
  </si>
  <si>
    <t>A.Woutersstraat 15 bus 1</t>
  </si>
  <si>
    <t>0408.602.107</t>
  </si>
  <si>
    <t>directie@debosstraat.be</t>
  </si>
  <si>
    <t>ROBBERECHTS C.</t>
  </si>
  <si>
    <t>C.</t>
  </si>
  <si>
    <t>BE06 7344 1014 6422</t>
  </si>
  <si>
    <t>info@matadi.school</t>
  </si>
  <si>
    <t>ERZEEL Nena</t>
  </si>
  <si>
    <t>Nena</t>
  </si>
  <si>
    <t>info@ark123.be</t>
  </si>
  <si>
    <t>LEEN Karen</t>
  </si>
  <si>
    <t>BE51 7344 2736 7962</t>
  </si>
  <si>
    <t>VZW'Christ.Ond. De Ark</t>
  </si>
  <si>
    <t>0418.708.319</t>
  </si>
  <si>
    <t>directie@donboscosintlambertus.be</t>
  </si>
  <si>
    <t>JANSSENS Martine</t>
  </si>
  <si>
    <t>BE85 4314 7118 1106</t>
  </si>
  <si>
    <t>VZW Don Bosco Onderwijscen</t>
  </si>
  <si>
    <t>Don Boscolaan 15</t>
  </si>
  <si>
    <t>directie@terbank-egenhoven.be</t>
  </si>
  <si>
    <t>WALLYN Annelore</t>
  </si>
  <si>
    <t>BE48 7340 0598 6727</t>
  </si>
  <si>
    <t>Kath.Onderw.Terbank-Egenh.</t>
  </si>
  <si>
    <t>CELESTIJNENLAAN 46</t>
  </si>
  <si>
    <t>0416.238.282</t>
  </si>
  <si>
    <t>directie.hhh.lager@sgarchipel.be</t>
  </si>
  <si>
    <t>DE CLERCK Steven</t>
  </si>
  <si>
    <t>directie@donboscoheverlee.be</t>
  </si>
  <si>
    <t>Apers Carine</t>
  </si>
  <si>
    <t>BE87 4286 0780 8194</t>
  </si>
  <si>
    <t>VZW'Vrije Basissch.Don Bos</t>
  </si>
  <si>
    <t>VBS De Wijzer B</t>
  </si>
  <si>
    <t>directie.dewijzer@sgarchipel.be</t>
  </si>
  <si>
    <t>VBS De Wijzer A</t>
  </si>
  <si>
    <t>BAKELANTS Piet</t>
  </si>
  <si>
    <t>Piet</t>
  </si>
  <si>
    <t>directie@sint-pietersschool.be</t>
  </si>
  <si>
    <t>ARNAUTS Anneleen</t>
  </si>
  <si>
    <t>Anneleen</t>
  </si>
  <si>
    <t>BE24 7343 4707 8638</t>
  </si>
  <si>
    <t>Schoolcomité Sint-Pieterss</t>
  </si>
  <si>
    <t>0419.262.110</t>
  </si>
  <si>
    <t>secretariaat@gemeenteschoolbierbeek.be</t>
  </si>
  <si>
    <t>CLAES David</t>
  </si>
  <si>
    <t>BE06 0910 0013 5122</t>
  </si>
  <si>
    <t>GEMEENTEBESTUUR BIERBEEK</t>
  </si>
  <si>
    <t>Speelpleinstraat 8</t>
  </si>
  <si>
    <t>0207.516.454</t>
  </si>
  <si>
    <t>directie@vrijeschoolbierbeek.be</t>
  </si>
  <si>
    <t>VEREECKE Lieselotte</t>
  </si>
  <si>
    <t>Lieselotte</t>
  </si>
  <si>
    <t>BE53 0011 0597 9953</t>
  </si>
  <si>
    <t>Vrije School De Kinderberg</t>
  </si>
  <si>
    <t>BERGSTRAAT 18</t>
  </si>
  <si>
    <t>0443.268.323</t>
  </si>
  <si>
    <t>GBS De Hazensprong</t>
  </si>
  <si>
    <t>directie@dehazensprong.be</t>
  </si>
  <si>
    <t>BORGERS Cindy</t>
  </si>
  <si>
    <t>BE19 0910 0017 2912</t>
  </si>
  <si>
    <t>GEMEENTE OUD-HEVERLEE</t>
  </si>
  <si>
    <t>Gemeentestraat 2</t>
  </si>
  <si>
    <t>VAALBEEK</t>
  </si>
  <si>
    <t>0207.523.679</t>
  </si>
  <si>
    <t>secretariaat@delijsterboom.be</t>
  </si>
  <si>
    <t>VANDEN BRANDE Hans</t>
  </si>
  <si>
    <t>directie.sintjorisweert@sgarchipel.be</t>
  </si>
  <si>
    <t>EMMERS Tom</t>
  </si>
  <si>
    <t>directie@deletterboom.be</t>
  </si>
  <si>
    <t>VANMARCKE Cynthia</t>
  </si>
  <si>
    <t>BE63 0910 0015 3108</t>
  </si>
  <si>
    <t>GEMEENTEBESTUUR HULDENBERG</t>
  </si>
  <si>
    <t>0207.519.820</t>
  </si>
  <si>
    <t>directie@denelzas.be</t>
  </si>
  <si>
    <t>KUMPS Isabelle</t>
  </si>
  <si>
    <t>directie@gbszonneveld.be</t>
  </si>
  <si>
    <t>BEERNAERT Katrien</t>
  </si>
  <si>
    <t>BE83 0910 0013 4415</t>
  </si>
  <si>
    <t>GEMEENTEBESTUUR BERTEM</t>
  </si>
  <si>
    <t>Tervuursesteenweg 178</t>
  </si>
  <si>
    <t>0207.516.256</t>
  </si>
  <si>
    <t>directie.dewaaier@sgarchipel.be</t>
  </si>
  <si>
    <t>MEULEMANS Ilse</t>
  </si>
  <si>
    <t>info@gbsleefdaal.be</t>
  </si>
  <si>
    <t>Homblé Hans</t>
  </si>
  <si>
    <t>deregenboog@kortenberg.be</t>
  </si>
  <si>
    <t>DEHENNIEN Liesbeth</t>
  </si>
  <si>
    <t>BE27 0910 0015 9673</t>
  </si>
  <si>
    <t>GEMEENTEBESTUUR KORTENBERG</t>
  </si>
  <si>
    <t>Dr. V. De Walsplein 30</t>
  </si>
  <si>
    <t>0207.520.810</t>
  </si>
  <si>
    <t>deklimop@kortenberg.be</t>
  </si>
  <si>
    <t>CLAES Griet</t>
  </si>
  <si>
    <t>info@vbs-erps-kwerps.be</t>
  </si>
  <si>
    <t>CASTEELS Joris</t>
  </si>
  <si>
    <t>BE04 7343 1811 3731</t>
  </si>
  <si>
    <t>SCHOOLCOM MATER DEI V Z W</t>
  </si>
  <si>
    <t>ENGERSTRAAT 10</t>
  </si>
  <si>
    <t>0410.634.256</t>
  </si>
  <si>
    <t>sln.directie@gmail.com</t>
  </si>
  <si>
    <t>DUPONT Jorn</t>
  </si>
  <si>
    <t>Jorn</t>
  </si>
  <si>
    <t>BE54 0013 3413 8097</t>
  </si>
  <si>
    <t>VZW'St-Lambertus'</t>
  </si>
  <si>
    <t>Burggrachtstraat 1A</t>
  </si>
  <si>
    <t>0465.459.844</t>
  </si>
  <si>
    <t>denegensprong@kortenberg.be</t>
  </si>
  <si>
    <t>BREVER Jolien</t>
  </si>
  <si>
    <t>deboemerang@kortenberg.be</t>
  </si>
  <si>
    <t>Put Eveline</t>
  </si>
  <si>
    <t>Eveline</t>
  </si>
  <si>
    <t>directie@schoolterham.be</t>
  </si>
  <si>
    <t>VERHOEVEN Kaat</t>
  </si>
  <si>
    <t>Kaat</t>
  </si>
  <si>
    <t>BE34 0680 8091 4090</t>
  </si>
  <si>
    <t>K.O.P.S. vzw</t>
  </si>
  <si>
    <t>0417.085.845</t>
  </si>
  <si>
    <t>directie@gbs-piramide-tilia.be</t>
  </si>
  <si>
    <t>KIM ROELS Evelien Galle</t>
  </si>
  <si>
    <t>Evelien Galle</t>
  </si>
  <si>
    <t>BE74 0000 0195 0407</t>
  </si>
  <si>
    <t>GEMEENTE STEENOKKERZEEL</t>
  </si>
  <si>
    <t>0206.561.993</t>
  </si>
  <si>
    <t>info@vgskdeboomhut.be</t>
  </si>
  <si>
    <t>VAN GRINDERBEEK Tim</t>
  </si>
  <si>
    <t>directie@detoverberg.be</t>
  </si>
  <si>
    <t>CABIE Fanny</t>
  </si>
  <si>
    <t>Fanny</t>
  </si>
  <si>
    <t>BE75 0910 0015 7451</t>
  </si>
  <si>
    <t>GEMEENTEBESTUUR KAMPENHOUT</t>
  </si>
  <si>
    <t>Gemeentehuisstraat 16</t>
  </si>
  <si>
    <t>0207.533.280</t>
  </si>
  <si>
    <t>directie@tokkerzeeltje.be</t>
  </si>
  <si>
    <t>SCHNEIDERS Els</t>
  </si>
  <si>
    <t>directie@hhc-basis.be</t>
  </si>
  <si>
    <t>VERHAERT Petra</t>
  </si>
  <si>
    <t>BE67 0682 1493 8687</t>
  </si>
  <si>
    <t>H.-Hartcollege</t>
  </si>
  <si>
    <t>VBS Berg en Onzea</t>
  </si>
  <si>
    <t>directie@bergenonzea.be</t>
  </si>
  <si>
    <t>NAUWELAERTS Peter</t>
  </si>
  <si>
    <t>BE97 7432 1432 5049</t>
  </si>
  <si>
    <t>Gesubs.Vr.Gem.Basisschool</t>
  </si>
  <si>
    <t>vbshgoor@vbshgoor.be</t>
  </si>
  <si>
    <t>CLAES Willem</t>
  </si>
  <si>
    <t>directie@basisschool-hallaar.be</t>
  </si>
  <si>
    <t>CLAES Els</t>
  </si>
  <si>
    <t>BE33 7332 4610 0346</t>
  </si>
  <si>
    <t>L. Carréstraat 16c</t>
  </si>
  <si>
    <t>directie@destraal.be</t>
  </si>
  <si>
    <t>VOETS Véronique</t>
  </si>
  <si>
    <t>Véronique</t>
  </si>
  <si>
    <t>BE75 0910 0017 6851</t>
  </si>
  <si>
    <t>GEMEENTEBESTUUR ROTSELAAR</t>
  </si>
  <si>
    <t>Provinciebaan 20</t>
  </si>
  <si>
    <t>0207.524.471</t>
  </si>
  <si>
    <t>directie@schoolheikant.be</t>
  </si>
  <si>
    <t>COX Mara</t>
  </si>
  <si>
    <t>Mara</t>
  </si>
  <si>
    <t>directie@gbshetnest.be</t>
  </si>
  <si>
    <t>BENS Christel</t>
  </si>
  <si>
    <t>info@derank.be</t>
  </si>
  <si>
    <t>STORMS Inge</t>
  </si>
  <si>
    <t>BE93 7344 0713 4267</t>
  </si>
  <si>
    <t>directie@vuurboom.be</t>
  </si>
  <si>
    <t>BADTS Wendy</t>
  </si>
  <si>
    <t>BE63 4316 1507 1108</t>
  </si>
  <si>
    <t>VZW Kodid</t>
  </si>
  <si>
    <t>directie@vbsdeklimboom.be</t>
  </si>
  <si>
    <t>DE WIT Jan</t>
  </si>
  <si>
    <t>BE72 7343 0100 1416</t>
  </si>
  <si>
    <t>Arcadia VZW</t>
  </si>
  <si>
    <t>Herseltsesteenweg 4</t>
  </si>
  <si>
    <t>0409.949.615</t>
  </si>
  <si>
    <t>directie@sasbaal.be</t>
  </si>
  <si>
    <t>Natens Bob</t>
  </si>
  <si>
    <t>Bob</t>
  </si>
  <si>
    <t>depuzzel@begijnendijk.be</t>
  </si>
  <si>
    <t>VERHAEGEN Katleen</t>
  </si>
  <si>
    <t>BE12 0910 0013 2492</t>
  </si>
  <si>
    <t>GEMEENTEBEST. BEGIJNENDIJK</t>
  </si>
  <si>
    <t>Kerkplein,5</t>
  </si>
  <si>
    <t>0207.516.058</t>
  </si>
  <si>
    <t>directie@vbsramsel.be</t>
  </si>
  <si>
    <t>Misbaer Tara</t>
  </si>
  <si>
    <t>Tara</t>
  </si>
  <si>
    <t>directie@vbshoutvenne.be</t>
  </si>
  <si>
    <t>VAN RILLAER Birgit</t>
  </si>
  <si>
    <t>directie@gvbbooischot.be</t>
  </si>
  <si>
    <t>ONSÉA Hans</t>
  </si>
  <si>
    <t>directie@basisschooldehei.be</t>
  </si>
  <si>
    <t>BOGAERTS Rita</t>
  </si>
  <si>
    <t>BE50 0910 0008 6218</t>
  </si>
  <si>
    <t>Gemeentebest.Heist-od-Berg</t>
  </si>
  <si>
    <t>Kerkplein  17</t>
  </si>
  <si>
    <t>0207.535.062</t>
  </si>
  <si>
    <t>deschatkist@telenet.be</t>
  </si>
  <si>
    <t>VAN MAROEY Véronique</t>
  </si>
  <si>
    <t>BE73 7310 5048 7360</t>
  </si>
  <si>
    <t>VZW Anker</t>
  </si>
  <si>
    <t>0438.431.783</t>
  </si>
  <si>
    <t>info@schoolhulshout.be</t>
  </si>
  <si>
    <t>VLEUGELS Ingrid</t>
  </si>
  <si>
    <t>BE59 0910 0009 6726</t>
  </si>
  <si>
    <t>Gemeentebestuur Hulshout</t>
  </si>
  <si>
    <t>0207.502.497</t>
  </si>
  <si>
    <t>schoolblauberg@degraankorrel.be</t>
  </si>
  <si>
    <t>PAZMANY Ann</t>
  </si>
  <si>
    <t>BE89 7333 5627 6885</t>
  </si>
  <si>
    <t>basisschool.bergom@telenet.be</t>
  </si>
  <si>
    <t>LEYS Luc</t>
  </si>
  <si>
    <t>BE32 7333 5301 9002</t>
  </si>
  <si>
    <t>directie@terveste.be</t>
  </si>
  <si>
    <t>COOLKENS Eddy</t>
  </si>
  <si>
    <t>BE87 7333 1732 2594</t>
  </si>
  <si>
    <t>directie@webkeoosterwijk.be</t>
  </si>
  <si>
    <t>BELLENS Stefaan</t>
  </si>
  <si>
    <t>BE77 7330 0162 1142</t>
  </si>
  <si>
    <t>VZW Vrij Ond. Westerlo</t>
  </si>
  <si>
    <t>info@hetrietje.be</t>
  </si>
  <si>
    <t>BUTS Lieve</t>
  </si>
  <si>
    <t>BE39 4176 0717 6119</t>
  </si>
  <si>
    <t>Basissch. Het Rietje VZW</t>
  </si>
  <si>
    <t>directie@springplank.be</t>
  </si>
  <si>
    <t>GEERAERTS Kurt</t>
  </si>
  <si>
    <t>BE03 7333 5520 0084</t>
  </si>
  <si>
    <t>info@tgrafiekje.be</t>
  </si>
  <si>
    <t>COOLS Christel</t>
  </si>
  <si>
    <t>BE37 0011 5566 0828</t>
  </si>
  <si>
    <t>VBS - 't Grafiekje</t>
  </si>
  <si>
    <t>directie.basisschool.voortkapel@westerlo.be</t>
  </si>
  <si>
    <t>VAN DE VEN Natalie</t>
  </si>
  <si>
    <t>BE86 0910 0011 8550</t>
  </si>
  <si>
    <t>Gemeentebestuur Westerlo</t>
  </si>
  <si>
    <t>Boerenkrijglaan  61</t>
  </si>
  <si>
    <t>0207.505.566</t>
  </si>
  <si>
    <t>directie.basisschool.oevel@westerlo.be</t>
  </si>
  <si>
    <t>VANDEWOUWER Nancy</t>
  </si>
  <si>
    <t>secretariaat.basisschool.heultje@westerlo.be</t>
  </si>
  <si>
    <t>VAN GENECHTEN Guy</t>
  </si>
  <si>
    <t>directie.despeelkriebel@sgarchipel.be</t>
  </si>
  <si>
    <t>SEGERS Lieve</t>
  </si>
  <si>
    <t>directie.vbsvlierbeek@sgarchipel.be</t>
  </si>
  <si>
    <t>VULSTEKE Annick</t>
  </si>
  <si>
    <t>directie.bovenlo@sgarchipel.be</t>
  </si>
  <si>
    <t>DANHIEUX Kristof</t>
  </si>
  <si>
    <t>directie.demozaiek@sgarchipel.be</t>
  </si>
  <si>
    <t>Herck Ruben</t>
  </si>
  <si>
    <t>directie@vbsdeplein.be</t>
  </si>
  <si>
    <t>THYS Tinneke</t>
  </si>
  <si>
    <t>Tinneke</t>
  </si>
  <si>
    <t>BE05 7340 1794 1975</t>
  </si>
  <si>
    <t>Aarschotsestwg.39</t>
  </si>
  <si>
    <t>directie@vbsdelinde.be</t>
  </si>
  <si>
    <t>VANOYENBRUGGE Lieven</t>
  </si>
  <si>
    <t>Lieven</t>
  </si>
  <si>
    <t>BE52 7343 5718 3109</t>
  </si>
  <si>
    <t>VZW Vr.basissch.De Linde</t>
  </si>
  <si>
    <t>0413.871.779</t>
  </si>
  <si>
    <t>info@sintjorisschool.be</t>
  </si>
  <si>
    <t>Bronckaerts Annick</t>
  </si>
  <si>
    <t>BE39 7443 8917 6319</t>
  </si>
  <si>
    <t>VZW'Vr.Gem.Basisschool'</t>
  </si>
  <si>
    <t>0441.633.971</t>
  </si>
  <si>
    <t>nathalie.simons@hagekind.be</t>
  </si>
  <si>
    <t>SIMONS Nathalie</t>
  </si>
  <si>
    <t>directie@sintmartinusschool.be</t>
  </si>
  <si>
    <t>TAVEIRNE Liesbeth</t>
  </si>
  <si>
    <t>BE28 7340 0313 4220</t>
  </si>
  <si>
    <t>Gesubs.vrije basisschool</t>
  </si>
  <si>
    <t>DORPSSTRAAT 18</t>
  </si>
  <si>
    <t>0417.549.762</t>
  </si>
  <si>
    <t>directie@vbshouwaart.be</t>
  </si>
  <si>
    <t>ROSSEELS Ingrid</t>
  </si>
  <si>
    <t>secretariaat.basisschool@sjca.be</t>
  </si>
  <si>
    <t>Debosscher An</t>
  </si>
  <si>
    <t>directie@sancta-maria-aarschot.be</t>
  </si>
  <si>
    <t>Henderieckx Sarah</t>
  </si>
  <si>
    <t>directie@ourodenberg.be</t>
  </si>
  <si>
    <t>Heremans Davy</t>
  </si>
  <si>
    <t>directie@vbspastoordergent.be</t>
  </si>
  <si>
    <t>MEYLEMANS Els</t>
  </si>
  <si>
    <t>directie@sjibke.be</t>
  </si>
  <si>
    <t>VAN WAELDEREN Conny</t>
  </si>
  <si>
    <t>deklimroos@begijnendijk.be</t>
  </si>
  <si>
    <t>LAUWERS Sien</t>
  </si>
  <si>
    <t>griet.beirinckx@onzeschoolwolfsdonk.be</t>
  </si>
  <si>
    <t>BEIRINCKX Griet</t>
  </si>
  <si>
    <t>directie@vbslangdorp.be</t>
  </si>
  <si>
    <t>BEIRINCKX Marleen</t>
  </si>
  <si>
    <t>tom.vanderbiesen@ksdiest.be</t>
  </si>
  <si>
    <t>VANDERBIESEN Tom</t>
  </si>
  <si>
    <t>BE53 7310 1116 2853</t>
  </si>
  <si>
    <t>VZW Ond.Voorzienigheid</t>
  </si>
  <si>
    <t>0422.934.153</t>
  </si>
  <si>
    <t>secretariaat@gbsbekkevoort.be</t>
  </si>
  <si>
    <t>LAEREMANS Leen</t>
  </si>
  <si>
    <t>BE30 0910 0013 4011</t>
  </si>
  <si>
    <t>GEMEENTEBESTUUR BEKKEVOORT</t>
  </si>
  <si>
    <t>0207.516.157</t>
  </si>
  <si>
    <t>christine.hendrickx@ksdiest.be</t>
  </si>
  <si>
    <t>HENDRICKX Christine</t>
  </si>
  <si>
    <t>carine.peeters@sjschool.be</t>
  </si>
  <si>
    <t>PEETERS Carine</t>
  </si>
  <si>
    <t>olv@ksdiest.be</t>
  </si>
  <si>
    <t>Grouwels Melissa</t>
  </si>
  <si>
    <t>andy.delme@ksdiest.be</t>
  </si>
  <si>
    <t>DELME Andy</t>
  </si>
  <si>
    <t>devlindertuin@ksdiest.be</t>
  </si>
  <si>
    <t>MITCHAUX Els</t>
  </si>
  <si>
    <t>denhulst@ksdiest.be</t>
  </si>
  <si>
    <t>VANGENECHTEN Lieve</t>
  </si>
  <si>
    <t>stedelijkonderwijs@scherpenheuvel-zichem.be</t>
  </si>
  <si>
    <t>BE21 0910 0018 1703</t>
  </si>
  <si>
    <t>GEMEENTE SCHERPENHEUVEL-Z.</t>
  </si>
  <si>
    <t>0216.769.462</t>
  </si>
  <si>
    <t>christine.vaneylen@ksdiest.be</t>
  </si>
  <si>
    <t>VANEYLEN Christine</t>
  </si>
  <si>
    <t>BE59 4529 1992 0126</t>
  </si>
  <si>
    <t>Ond.inr.Voorzienigheid VZW</t>
  </si>
  <si>
    <t>denotelaar@ksdiest.be</t>
  </si>
  <si>
    <t>GBS Spoor17 Schaffen-Deurne</t>
  </si>
  <si>
    <t>directiespoor17@diest.be</t>
  </si>
  <si>
    <t>SCHOENAERS Jenifer</t>
  </si>
  <si>
    <t>Jenifer</t>
  </si>
  <si>
    <t>BE16 0910 0014 0374</t>
  </si>
  <si>
    <t>GEMEENTEBESTUUR DIEST</t>
  </si>
  <si>
    <t>0207.517.345</t>
  </si>
  <si>
    <t>petra.blavier@klaverdrie.be</t>
  </si>
  <si>
    <t>BLAVIER Petra</t>
  </si>
  <si>
    <t>robbe.hindryckx@viatienen.be</t>
  </si>
  <si>
    <t>HINDRYCKX Robbe</t>
  </si>
  <si>
    <t>Robbe</t>
  </si>
  <si>
    <t>BE80 7343 9511 6977</t>
  </si>
  <si>
    <t>VZW Schoolbest Sint-Paulus</t>
  </si>
  <si>
    <t>0410.414.621</t>
  </si>
  <si>
    <t>basisschoolsj@viatienen.be</t>
  </si>
  <si>
    <t>JAMART Marie</t>
  </si>
  <si>
    <t>016-80.00.82</t>
  </si>
  <si>
    <t>nadia.niclaes@huis11.be</t>
  </si>
  <si>
    <t>NICLAES Nadia</t>
  </si>
  <si>
    <t>dieter.rodeyns@huis11.be</t>
  </si>
  <si>
    <t>RODEYNS Dieter</t>
  </si>
  <si>
    <t>marleen.sanders@viatienen.be</t>
  </si>
  <si>
    <t>SANDERS Marleen</t>
  </si>
  <si>
    <t>directie@vbsdeduizendpoot.be</t>
  </si>
  <si>
    <t>EVERAERTS Annemie</t>
  </si>
  <si>
    <t>BE49 7360 6093 6171</t>
  </si>
  <si>
    <t>vzw De Duizendpoot</t>
  </si>
  <si>
    <t>SCHOOLSTRAAT 27</t>
  </si>
  <si>
    <t>0832.362.344</t>
  </si>
  <si>
    <t>directie@gvbshakendover.be</t>
  </si>
  <si>
    <t>ROBBEN Christel</t>
  </si>
  <si>
    <t>vrbasisschool.kumtich@telenet.be</t>
  </si>
  <si>
    <t>MALCORPS Hilde</t>
  </si>
  <si>
    <t>BE92 7340 2908 2023</t>
  </si>
  <si>
    <t>VZW'Schoolcom.ST-Gillis</t>
  </si>
  <si>
    <t>0444.937.713</t>
  </si>
  <si>
    <t>directie@vrijebasisschoolmariadal.be</t>
  </si>
  <si>
    <t>VANDER ELST Frederik</t>
  </si>
  <si>
    <t>Frederik</t>
  </si>
  <si>
    <t>kristof.vancaudenberg@gbshoegaarden.be</t>
  </si>
  <si>
    <t>VANCAUDENBERG Kristof</t>
  </si>
  <si>
    <t>BE34 0910 0015 1690</t>
  </si>
  <si>
    <t>GEMEENTEBESTUUR HOEGAARDEN</t>
  </si>
  <si>
    <t>Gemeenteplein,1</t>
  </si>
  <si>
    <t>0207.519.424</t>
  </si>
  <si>
    <t>directie@gvbsoplinter.be</t>
  </si>
  <si>
    <t>MARIJNS Hilde</t>
  </si>
  <si>
    <t>directie@gvbslinter.be</t>
  </si>
  <si>
    <t>GILIS Dirk</t>
  </si>
  <si>
    <t>gbsdezandloper@linter.be</t>
  </si>
  <si>
    <t>MOMBAERTS Koen</t>
  </si>
  <si>
    <t>BE02 0910 0016 6040</t>
  </si>
  <si>
    <t>GEMEENTEBESTUUR LINTER</t>
  </si>
  <si>
    <t>Helen-Bosstraat 43</t>
  </si>
  <si>
    <t>LINTER</t>
  </si>
  <si>
    <t>0207.368.380</t>
  </si>
  <si>
    <t>directie@gvksdekiem.be</t>
  </si>
  <si>
    <t>RAYMAKERS Sigi</t>
  </si>
  <si>
    <t>secretariaat@gbboutersem.be</t>
  </si>
  <si>
    <t>VEULEMANS Christophe</t>
  </si>
  <si>
    <t>BE37 0910 0013 5728</t>
  </si>
  <si>
    <t>GEMEENTEBESTUUR BOUTERSEM</t>
  </si>
  <si>
    <t>Neervelpsestraat 11</t>
  </si>
  <si>
    <t>0207.516.949</t>
  </si>
  <si>
    <t>directie@vbroosbeek.be</t>
  </si>
  <si>
    <t>CARTOIS Greta</t>
  </si>
  <si>
    <t>BE41 9796 5488 6310</t>
  </si>
  <si>
    <t>SCHOOLCOMITE SINT-ANNA</t>
  </si>
  <si>
    <t>0408.600.127</t>
  </si>
  <si>
    <t>secretariaat@gbsglabbeek.be</t>
  </si>
  <si>
    <t>HOLSBEEK Carine</t>
  </si>
  <si>
    <t>BE46 0910 0014 6236</t>
  </si>
  <si>
    <t>GEMEENTEB. GLABBEEK-ZUURB.</t>
  </si>
  <si>
    <t>0207.518.335</t>
  </si>
  <si>
    <t>gkskersbeek@kortenaken.be</t>
  </si>
  <si>
    <t>WILLEMS Marlies</t>
  </si>
  <si>
    <t>BE79 0910 1981 7533</t>
  </si>
  <si>
    <t>GEMEENTEBESTUUR KORTENAKEN</t>
  </si>
  <si>
    <t>Dorpsplein 35</t>
  </si>
  <si>
    <t>0207.520.711</t>
  </si>
  <si>
    <t>directeur@toverpotlood.be</t>
  </si>
  <si>
    <t>SABLON Els</t>
  </si>
  <si>
    <t>BE92 7340 6615 5423</t>
  </si>
  <si>
    <t>VZW Katholiek Onderwijs Ho</t>
  </si>
  <si>
    <t>Hoeledensebaan 87</t>
  </si>
  <si>
    <t>0435.734.688</t>
  </si>
  <si>
    <t>tscholeke@ksdiest.be</t>
  </si>
  <si>
    <t>POELAERT Kathleen</t>
  </si>
  <si>
    <t>directie@wonderwijswalshoutem.be</t>
  </si>
  <si>
    <t>MALCORPS Greet</t>
  </si>
  <si>
    <t>secretariaat@go-de-kleurenboom.be</t>
  </si>
  <si>
    <t>VROONEN Catherine</t>
  </si>
  <si>
    <t>dekleinepicasso@zoutleeuw.be</t>
  </si>
  <si>
    <t>FREDERICKX Kelly</t>
  </si>
  <si>
    <t>BE97 0910 0020 5749</t>
  </si>
  <si>
    <t>GEMEENTEBESTUUR ZOUTLEEUW</t>
  </si>
  <si>
    <t>Aan den Hoorn 1</t>
  </si>
  <si>
    <t>0207.527.540</t>
  </si>
  <si>
    <t>info@vksdewegwijzer.be</t>
  </si>
  <si>
    <t>BACKX Heidi</t>
  </si>
  <si>
    <t>directie@gvbszoutleeuw.be</t>
  </si>
  <si>
    <t>Goutsmit Tim</t>
  </si>
  <si>
    <t>directie@gvbsbudingen.be</t>
  </si>
  <si>
    <t>BIETS An</t>
  </si>
  <si>
    <t>directie@gvbsgeetbets.be</t>
  </si>
  <si>
    <t>PAUWELS Barbara</t>
  </si>
  <si>
    <t>directie@gvbskortenaken.be</t>
  </si>
  <si>
    <t>RENIERS Martine</t>
  </si>
  <si>
    <t>directie@gvbsrummen.be</t>
  </si>
  <si>
    <t>JAMAR Dominique</t>
  </si>
  <si>
    <t>gbsopdreef@gmail.com</t>
  </si>
  <si>
    <t>COLON Pascal</t>
  </si>
  <si>
    <t>BE23 0910 0047 1891</t>
  </si>
  <si>
    <t>GEMEENTEBESTUUR HALEN</t>
  </si>
  <si>
    <t>0207.466.766</t>
  </si>
  <si>
    <t>de.hazelaar@kt-scholengroep.be</t>
  </si>
  <si>
    <t>CLAUS Luc</t>
  </si>
  <si>
    <t>BE55 4586 5510 5144</t>
  </si>
  <si>
    <t>PERSOONSSTRAAT 1 3</t>
  </si>
  <si>
    <t>0421.783.714</t>
  </si>
  <si>
    <t>Tina.Cypers@kt-scholengroep.be</t>
  </si>
  <si>
    <t>CYPERS Tina</t>
  </si>
  <si>
    <t>Tina</t>
  </si>
  <si>
    <t>BE51 7370 0939 1562</t>
  </si>
  <si>
    <t>Ges. Vrije Basisschool DB</t>
  </si>
  <si>
    <t>BOOMKENSSTRAAT 11</t>
  </si>
  <si>
    <t>directie.dekievit@sgm-zevensprong.be</t>
  </si>
  <si>
    <t>VANDERHOYDONK Joke</t>
  </si>
  <si>
    <t>BE43 4532 5413 1101</t>
  </si>
  <si>
    <t>Ges. Vrije Basisschool VZW</t>
  </si>
  <si>
    <t>VIJVERSTRAAT 6-KIEWIT</t>
  </si>
  <si>
    <t>0422.260.497</t>
  </si>
  <si>
    <t>directie.de-tuimelaar@sgm-zevensprong.be</t>
  </si>
  <si>
    <t>DEHASQUE Anne</t>
  </si>
  <si>
    <t>BE78 7370 4004 5986</t>
  </si>
  <si>
    <t>VZW Kath. Bao Hasselt Zuid</t>
  </si>
  <si>
    <t>P Valentinuslaan 36</t>
  </si>
  <si>
    <t>0442.272.686</t>
  </si>
  <si>
    <t>directie.dekrullevaar@sgm-zevensprong.be</t>
  </si>
  <si>
    <t>DEJENEFFE Kim</t>
  </si>
  <si>
    <t>BE60 7775 9165 0970</t>
  </si>
  <si>
    <t>Vrije Jenaplanschool</t>
  </si>
  <si>
    <t>BAKKERSLAAN 20</t>
  </si>
  <si>
    <t>sbs.rapertingen@hasselt.be</t>
  </si>
  <si>
    <t>KUIJPERS Filip</t>
  </si>
  <si>
    <t>BE52 0910 0047 3309</t>
  </si>
  <si>
    <t>GEMEENTEBESTUUR HASSELT</t>
  </si>
  <si>
    <t>Limburgplein 1</t>
  </si>
  <si>
    <t>0207.466.964</t>
  </si>
  <si>
    <t>Julie.Kranzen@kt-scholengroep.be</t>
  </si>
  <si>
    <t>GOOSSENS Greetje</t>
  </si>
  <si>
    <t>Greetje</t>
  </si>
  <si>
    <t>BE09 4574 5270 4157</t>
  </si>
  <si>
    <t>Kan. Triestscholen vzw</t>
  </si>
  <si>
    <t>Nele.Baute@kt-scholengroep.be</t>
  </si>
  <si>
    <t>BAUTE Nele</t>
  </si>
  <si>
    <t>BE22 4574 5270 3147</t>
  </si>
  <si>
    <t>VZW KANTRIESTSCHOOL</t>
  </si>
  <si>
    <t>ZEGESTRAAT 40</t>
  </si>
  <si>
    <t>directie.tkabaske@sgm-zevensprong.be</t>
  </si>
  <si>
    <t>WOLFS Anita</t>
  </si>
  <si>
    <t>Anita</t>
  </si>
  <si>
    <t>BE16 7340 4766 2674</t>
  </si>
  <si>
    <t>VBS Kermst vzw</t>
  </si>
  <si>
    <t>0442.294.264</t>
  </si>
  <si>
    <t>sbs.kermt@hasselt.be</t>
  </si>
  <si>
    <t>STEVENS HANS</t>
  </si>
  <si>
    <t>HANS</t>
  </si>
  <si>
    <t>sbs.kuringen@hasselt.be</t>
  </si>
  <si>
    <t>Laruelle Vicky</t>
  </si>
  <si>
    <t>directie.horizon@sgkabaz.be</t>
  </si>
  <si>
    <t>MEYKENS Liesbet</t>
  </si>
  <si>
    <t>BE88 7370 0766 2841</t>
  </si>
  <si>
    <t>vzw KaBaZ- De Horizon</t>
  </si>
  <si>
    <t>Dorpsstraat 62</t>
  </si>
  <si>
    <t>0762.946.966</t>
  </si>
  <si>
    <t>secretariaat.startbaan@sgkabaz.be</t>
  </si>
  <si>
    <t>VANHOYLAND Johan</t>
  </si>
  <si>
    <t>BE65 4597 0255 5196</t>
  </si>
  <si>
    <t>vzw KaBaZ-De Startbaan</t>
  </si>
  <si>
    <t>secretariaat.lettermolen@sgkabaz.be</t>
  </si>
  <si>
    <t>MELOTTE Ann</t>
  </si>
  <si>
    <t>BE90 7351 5206 1632</t>
  </si>
  <si>
    <t>vzw KaBaZ-De Lettermolen</t>
  </si>
  <si>
    <t>secretariaat.kleurdoos@sgkabaz.be</t>
  </si>
  <si>
    <t>GIJSEN Rita</t>
  </si>
  <si>
    <t>BE24 3350 2721 7438</t>
  </si>
  <si>
    <t>vzw KaBaZ-De Kleurdoos</t>
  </si>
  <si>
    <t>bs.deschakel@gmail.com</t>
  </si>
  <si>
    <t>SCHEPERS Conny</t>
  </si>
  <si>
    <t>BE66 0689 4892 3543</t>
  </si>
  <si>
    <t>BS De Schakel vzw</t>
  </si>
  <si>
    <t>0432.021.370</t>
  </si>
  <si>
    <t>tcentrum@houthalen-helchteren.be</t>
  </si>
  <si>
    <t>FREDERIX Luc</t>
  </si>
  <si>
    <t>BE18 0910 0047 8965</t>
  </si>
  <si>
    <t>GEM.BES. HOUTHALEN-HELCHT.</t>
  </si>
  <si>
    <t>0216.773.026</t>
  </si>
  <si>
    <t>degriffel@houthalen-helchteren.be</t>
  </si>
  <si>
    <t>VENEZIANO Lara</t>
  </si>
  <si>
    <t>Lara</t>
  </si>
  <si>
    <t>dekleinekunstenaar@houthalen-helchteren.be</t>
  </si>
  <si>
    <t>LEURS Eveline</t>
  </si>
  <si>
    <t>delakerberg@houthalen-helchteren.be</t>
  </si>
  <si>
    <t>VAN DE PAER Koen</t>
  </si>
  <si>
    <t>directie.dekleinereus@gmail.com</t>
  </si>
  <si>
    <t>VANHOUT Wendy</t>
  </si>
  <si>
    <t>BE07 0882 8934 8466</t>
  </si>
  <si>
    <t>VZW.De Kleine Reus</t>
  </si>
  <si>
    <t>KERKHOFSTRAAT 90</t>
  </si>
  <si>
    <t>0451.068.113</t>
  </si>
  <si>
    <t>directie@vbslillosklavertje.be</t>
  </si>
  <si>
    <t>HERMANS Elke</t>
  </si>
  <si>
    <t>BE73 7310 4891 5960</t>
  </si>
  <si>
    <t>DBOC VZW.lillo's Klavertje</t>
  </si>
  <si>
    <t>secretariaat@debiekorf.be</t>
  </si>
  <si>
    <t>TAENS Pieter-Jan</t>
  </si>
  <si>
    <t>Pieter-Jan</t>
  </si>
  <si>
    <t>BE78 7370 5153 0786</t>
  </si>
  <si>
    <t>DBOC VZW De Biekorf H.</t>
  </si>
  <si>
    <t>directie.klimop@gmail.com</t>
  </si>
  <si>
    <t>GIJBELS Greet</t>
  </si>
  <si>
    <t>BE48 7310 4856 3427</t>
  </si>
  <si>
    <t>DBOC VZW De Biekorf H</t>
  </si>
  <si>
    <t>info@molenholleke.be</t>
  </si>
  <si>
    <t>GROSEMANS Rita</t>
  </si>
  <si>
    <t>BE45 7360 2743 4189</t>
  </si>
  <si>
    <t>Basisschool 'Molenholleke</t>
  </si>
  <si>
    <t>0432.870.121</t>
  </si>
  <si>
    <t>annette.palmers@vbbolderberg.be</t>
  </si>
  <si>
    <t>PALMERS Annette</t>
  </si>
  <si>
    <t>Annette</t>
  </si>
  <si>
    <t>BE79 7360 6335 7333</t>
  </si>
  <si>
    <t>Kluisstraat, 15</t>
  </si>
  <si>
    <t>info@sintjanberchmansviversel.be</t>
  </si>
  <si>
    <t>FLIPKENS Peter</t>
  </si>
  <si>
    <t>BE59 7360 6335 6626</t>
  </si>
  <si>
    <t>VZW ST-JAN BERCHMANSSCHOOL</t>
  </si>
  <si>
    <t>directie@basisschoolboekt.be</t>
  </si>
  <si>
    <t>VANBILSEN Miet</t>
  </si>
  <si>
    <t>Miet</t>
  </si>
  <si>
    <t>BE54 7351 4619 9697</t>
  </si>
  <si>
    <t>Vrije Basisschool Boekt</t>
  </si>
  <si>
    <t>renata.hauben@heusden-zolder.be</t>
  </si>
  <si>
    <t>HAUBEN Renata</t>
  </si>
  <si>
    <t>Renata</t>
  </si>
  <si>
    <t>BE77 0910 0047 6642</t>
  </si>
  <si>
    <t>GEMEENTEB. HEUSDEN-ZOLDER</t>
  </si>
  <si>
    <t>Heldenplein  1</t>
  </si>
  <si>
    <t>0216.772.432</t>
  </si>
  <si>
    <t>directie@toverfluitheusden.be</t>
  </si>
  <si>
    <t>DEVOGE Christine</t>
  </si>
  <si>
    <t>BE92 7350 0227 3323</t>
  </si>
  <si>
    <t>V.L.G. en Kl. Brugstr.</t>
  </si>
  <si>
    <t>directie@despringplankeversel.com</t>
  </si>
  <si>
    <t>HEYLIGEN Thea</t>
  </si>
  <si>
    <t>Thea</t>
  </si>
  <si>
    <t>BE39 7351 1618 0019</t>
  </si>
  <si>
    <t>directie@vlsdebrug.be</t>
  </si>
  <si>
    <t>SNYDERS Dorine</t>
  </si>
  <si>
    <t>Dorine</t>
  </si>
  <si>
    <t>BE17 7351 1618 9921</t>
  </si>
  <si>
    <t>VLS De Brug</t>
  </si>
  <si>
    <t>Brugstraat 16/1</t>
  </si>
  <si>
    <t>directie@vkspagadder.be</t>
  </si>
  <si>
    <t>GIJBELS Ann</t>
  </si>
  <si>
    <t>BE04 7360 6335 7131</t>
  </si>
  <si>
    <t>VZW Katholieke Scholen H.Z</t>
  </si>
  <si>
    <t>Minderbroedersstraat 11</t>
  </si>
  <si>
    <t>info@vlsberkenbos.be</t>
  </si>
  <si>
    <t>VANDERLINDEN Jolien</t>
  </si>
  <si>
    <t>info@picardschool.be</t>
  </si>
  <si>
    <t>ROSELETH Hilde</t>
  </si>
  <si>
    <t>BE08 0682 1788 0013</t>
  </si>
  <si>
    <t>VZW.KOBEL</t>
  </si>
  <si>
    <t>Bogaarsveldstraat 13</t>
  </si>
  <si>
    <t>0423.547.233</t>
  </si>
  <si>
    <t>klavertje@vbskoersel.be</t>
  </si>
  <si>
    <t>VANHOUDT Richard</t>
  </si>
  <si>
    <t>Richard</t>
  </si>
  <si>
    <t>BE86 4580 0040 4250</t>
  </si>
  <si>
    <t>Katholiek Basisonderwijs</t>
  </si>
  <si>
    <t>KERKPLEIN 40</t>
  </si>
  <si>
    <t>directie@sbskoersel.be</t>
  </si>
  <si>
    <t>BELLINKX Martine</t>
  </si>
  <si>
    <t>BE78 0910 0046 1686</t>
  </si>
  <si>
    <t>GEMEENTEBESTUUR BERINGEN</t>
  </si>
  <si>
    <t>Mijnschoolstraat  88</t>
  </si>
  <si>
    <t>0207.465.281</t>
  </si>
  <si>
    <t>lagereschool@dezandkorrel.be</t>
  </si>
  <si>
    <t>FRANSEN Karen</t>
  </si>
  <si>
    <t>BE02 7370 5116 7240</t>
  </si>
  <si>
    <t>DBOC VZW De Zandkorrel</t>
  </si>
  <si>
    <t>kleuterschool@dezandkorrel.be</t>
  </si>
  <si>
    <t>GIJBELS Marleen</t>
  </si>
  <si>
    <t>info@dedommelbrug.be</t>
  </si>
  <si>
    <t>VANHAELEN Ruth</t>
  </si>
  <si>
    <t>BE84 0018 9598 7359</t>
  </si>
  <si>
    <t>VZW KO Peer en Eksel</t>
  </si>
  <si>
    <t>0420.868.350</t>
  </si>
  <si>
    <t>secretariaat@bspieterbrueghel.be</t>
  </si>
  <si>
    <t>SWENNEN Hugo</t>
  </si>
  <si>
    <t>Hugo</t>
  </si>
  <si>
    <t>directie@bsticheleer.be</t>
  </si>
  <si>
    <t>SIMONS Marjolein</t>
  </si>
  <si>
    <t>Marjolein</t>
  </si>
  <si>
    <t>jelle.jacobs@scholengemeenschap-mg.be</t>
  </si>
  <si>
    <t>JACOBS Jelle</t>
  </si>
  <si>
    <t>Jelle</t>
  </si>
  <si>
    <t>BE69 7360 5889 9878</t>
  </si>
  <si>
    <t>VZW KATHOLIEK BASISONDERWI</t>
  </si>
  <si>
    <t>0430.536.577</t>
  </si>
  <si>
    <t>info@basisschool-ellikom.be</t>
  </si>
  <si>
    <t>BRUERS Geert</t>
  </si>
  <si>
    <t>BE91 7360 5889 9676</t>
  </si>
  <si>
    <t>danny.plessers@klimopoudsbergen.be</t>
  </si>
  <si>
    <t>PLESSERS Danny</t>
  </si>
  <si>
    <t>BE80 7352 2119 8077</t>
  </si>
  <si>
    <t>Vrije Gesubs. Basisschool</t>
  </si>
  <si>
    <t>KLOOSTERSTRAAT 9/9A</t>
  </si>
  <si>
    <t>kim.szulc@klimopoudsbergen.be</t>
  </si>
  <si>
    <t>SZULC Kim</t>
  </si>
  <si>
    <t>secretariaat@de-regenboog-groteheide.be</t>
  </si>
  <si>
    <t>BIELEN Sigi</t>
  </si>
  <si>
    <t>BE77 7350 0027 7042</t>
  </si>
  <si>
    <t>GVBS</t>
  </si>
  <si>
    <t>GROTE HEIDE 14</t>
  </si>
  <si>
    <t>0410.354.540</t>
  </si>
  <si>
    <t>secretariaat2@basisschoolboseind.be</t>
  </si>
  <si>
    <t>BAEKEN Philipp</t>
  </si>
  <si>
    <t>Philipp</t>
  </si>
  <si>
    <t>BE30 7845 3421 6311</t>
  </si>
  <si>
    <t>SKB Neerpelt/Boseind</t>
  </si>
  <si>
    <t>LEPELSTRAAT 23</t>
  </si>
  <si>
    <t>directie@jaaktassetschool.be</t>
  </si>
  <si>
    <t>GROBBEN Hilde</t>
  </si>
  <si>
    <t>BE28 7350 0272 8920</t>
  </si>
  <si>
    <t>VZW Neerpelt</t>
  </si>
  <si>
    <t>Jaak Tassetstraat 20 b2</t>
  </si>
  <si>
    <t>info@deachellier.be</t>
  </si>
  <si>
    <t>GEUZENS Ingrid</t>
  </si>
  <si>
    <t>BE07 7352 0126 3466</t>
  </si>
  <si>
    <t>G V BASISSCHOOL</t>
  </si>
  <si>
    <t>0432.225.268</t>
  </si>
  <si>
    <t>administratie@corneliusschool.be</t>
  </si>
  <si>
    <t>VANENDERT Dominiek</t>
  </si>
  <si>
    <t>Dominiek</t>
  </si>
  <si>
    <t>BE82 9796 2930 3568</t>
  </si>
  <si>
    <t>Kath. Bao Lindel-Holheide</t>
  </si>
  <si>
    <t>0447.012.424</t>
  </si>
  <si>
    <t>joris.evens@bs-delinde.be</t>
  </si>
  <si>
    <t>EVENS Joris</t>
  </si>
  <si>
    <t>BE61 4561 1462 3917</t>
  </si>
  <si>
    <t>VZW De Linde</t>
  </si>
  <si>
    <t>0463.979.407</t>
  </si>
  <si>
    <t>dirk.vanseggelen@bs-delinde.be</t>
  </si>
  <si>
    <t>VANSEGGELEN Dirk</t>
  </si>
  <si>
    <t>info@gbs-eksel.be</t>
  </si>
  <si>
    <t>CUYPERS Kathleen</t>
  </si>
  <si>
    <t>BE60 0971 7121 2070</t>
  </si>
  <si>
    <t>GEMEENTEBEST.HECHTEL-EKSEL</t>
  </si>
  <si>
    <t>Don Boscostraat 5</t>
  </si>
  <si>
    <t>0216.772.828</t>
  </si>
  <si>
    <t>directeur@viejool.be</t>
  </si>
  <si>
    <t>VANDUFFEL Dirk</t>
  </si>
  <si>
    <t>secretariaat@bslo.be</t>
  </si>
  <si>
    <t>UMANS Ivo</t>
  </si>
  <si>
    <t>BE20 7352 0926 4956</t>
  </si>
  <si>
    <t>SCHOOLCOM HAMONT-LO</t>
  </si>
  <si>
    <t>'t Lo, 13</t>
  </si>
  <si>
    <t>directie@derobbertkleuter.be</t>
  </si>
  <si>
    <t>COX Heidi</t>
  </si>
  <si>
    <t>BE36 7360 6435 1581</t>
  </si>
  <si>
    <t>vzw KBHA - De Robbert</t>
  </si>
  <si>
    <t>WAL 14</t>
  </si>
  <si>
    <t>administratie@deboomhutlozen.be</t>
  </si>
  <si>
    <t>DESAIR Ann</t>
  </si>
  <si>
    <t>BE15 8508 1634 5530</t>
  </si>
  <si>
    <t>Basisschool De Boomhut</t>
  </si>
  <si>
    <t>HAMONTERWEG 136</t>
  </si>
  <si>
    <t>0447.003.417</t>
  </si>
  <si>
    <t>directie@degeluksvlinder.be</t>
  </si>
  <si>
    <t>SYMONS Paul</t>
  </si>
  <si>
    <t>BE91 7352 0318 5076</t>
  </si>
  <si>
    <t>BERGERHEIDESTRAAT 4</t>
  </si>
  <si>
    <t>0446.293.832</t>
  </si>
  <si>
    <t>directie@vliegerke.be</t>
  </si>
  <si>
    <t>VANDERHEIDEN Els</t>
  </si>
  <si>
    <t>BE15 7350 1478 7030</t>
  </si>
  <si>
    <t>Katholiek kleuteronderwijs</t>
  </si>
  <si>
    <t>Kaulillerdorp, 43</t>
  </si>
  <si>
    <t>0879.145.048</t>
  </si>
  <si>
    <t>directie@devlieger-kaulille.be</t>
  </si>
  <si>
    <t>BERGS Annick</t>
  </si>
  <si>
    <t>BE97 7352 1328 0049</t>
  </si>
  <si>
    <t>VZW.Kath.Lager Ond.</t>
  </si>
  <si>
    <t>KAULILLERDORP 51</t>
  </si>
  <si>
    <t>0445.634.529</t>
  </si>
  <si>
    <t>directie@materdei-genk.be</t>
  </si>
  <si>
    <t>VREYS Annick</t>
  </si>
  <si>
    <t>BE91 0015 6005 8676</t>
  </si>
  <si>
    <t>KCG VZW Mater Dei</t>
  </si>
  <si>
    <t>Grotestraat 25</t>
  </si>
  <si>
    <t>0898.537.130</t>
  </si>
  <si>
    <t>directie@mickeymouse-desleutel.be</t>
  </si>
  <si>
    <t>GIELEN Karolien</t>
  </si>
  <si>
    <t>BE72 0682 2134 3216</t>
  </si>
  <si>
    <t>K.B.O.Sledderlo Genk</t>
  </si>
  <si>
    <t>0444.008.293</t>
  </si>
  <si>
    <t>info@sterrenrijk.be</t>
  </si>
  <si>
    <t>RAES Christa</t>
  </si>
  <si>
    <t>Christa</t>
  </si>
  <si>
    <t>BE09 7370 1022 5257</t>
  </si>
  <si>
    <t>Kath.BO. Bokrijk Genk</t>
  </si>
  <si>
    <t>0425.929.374</t>
  </si>
  <si>
    <t>martine@deschom.be</t>
  </si>
  <si>
    <t>BOBBAERS Martine</t>
  </si>
  <si>
    <t>BE92 2350 3574 5623</t>
  </si>
  <si>
    <t>Paroch.Scholen van Termien</t>
  </si>
  <si>
    <t>0410.756.594</t>
  </si>
  <si>
    <t>info@driehoeven.be</t>
  </si>
  <si>
    <t>VANROYE Myrjam</t>
  </si>
  <si>
    <t>BE05 7370 2629 0275</t>
  </si>
  <si>
    <t>St.-Albertsch. van Genk</t>
  </si>
  <si>
    <t>0409.672.867</t>
  </si>
  <si>
    <t>info@bsow.be</t>
  </si>
  <si>
    <t>COLSON Marleen</t>
  </si>
  <si>
    <t>BE34 4544 1477 4190</t>
  </si>
  <si>
    <t>Parochiale basisschool</t>
  </si>
  <si>
    <t>OUDE DRIESSTRAAT 8</t>
  </si>
  <si>
    <t>0462.177.284</t>
  </si>
  <si>
    <t>directie.sintmichiel@telenet.be</t>
  </si>
  <si>
    <t>VRANKEN Noëlla</t>
  </si>
  <si>
    <t>BE26 7370 4064 1629</t>
  </si>
  <si>
    <t>Kath.Basisond.H.Hart Winte</t>
  </si>
  <si>
    <t>0428.692.983</t>
  </si>
  <si>
    <t>Vrije Basisschool_Boxbergheide</t>
  </si>
  <si>
    <t>info@bsboxbergheide.be</t>
  </si>
  <si>
    <t>LANTMEETERS Ria</t>
  </si>
  <si>
    <t>BE85 4517 0315 0106</t>
  </si>
  <si>
    <t>VZW KBBG</t>
  </si>
  <si>
    <t>0432.436.391</t>
  </si>
  <si>
    <t>directie@depadvinder.be</t>
  </si>
  <si>
    <t>BAAS Andrea</t>
  </si>
  <si>
    <t>Andrea</t>
  </si>
  <si>
    <t>BE47 7775 9652 1380</t>
  </si>
  <si>
    <t>School met de Bijbel</t>
  </si>
  <si>
    <t>EVENCE COPPEELAAN 27-29</t>
  </si>
  <si>
    <t>0408.442.749</t>
  </si>
  <si>
    <t>info@broederschool-genk.be</t>
  </si>
  <si>
    <t>STULENS Els</t>
  </si>
  <si>
    <t>BE90 0015 5963 7132</t>
  </si>
  <si>
    <t>VZW KCG/BROEDERSCHOOL</t>
  </si>
  <si>
    <t>info@deparelzutendaal.be</t>
  </si>
  <si>
    <t>STOKX Marie-Josée</t>
  </si>
  <si>
    <t>Marie-Josée</t>
  </si>
  <si>
    <t>BE68 7775 9500 3534</t>
  </si>
  <si>
    <t>VZW VRIJ B.O. GEM. ZUTEND.</t>
  </si>
  <si>
    <t>0439.553.124</t>
  </si>
  <si>
    <t>directie@destapsteenwiemesmeer.be</t>
  </si>
  <si>
    <t>VLEEGEN Christel</t>
  </si>
  <si>
    <t>BE58 7755 9326 7579</t>
  </si>
  <si>
    <t>ORY Christa</t>
  </si>
  <si>
    <t>BE33 7785 9654 9146</t>
  </si>
  <si>
    <t>gbs.diepenbeek@skynet.be</t>
  </si>
  <si>
    <t>STEEGMANS Nico</t>
  </si>
  <si>
    <t>BE88 0910 0046 6841</t>
  </si>
  <si>
    <t>GEMEENTEBESTUUR DIEPENBEEK</t>
  </si>
  <si>
    <t>0207.465.974</t>
  </si>
  <si>
    <t>directie.paleiskleuters@isd-scholen.be</t>
  </si>
  <si>
    <t>MARIS Elly</t>
  </si>
  <si>
    <t>BE64 7451 0630 0652</t>
  </si>
  <si>
    <t>"ISD" VZW</t>
  </si>
  <si>
    <t>Wijkstraat 16/6</t>
  </si>
  <si>
    <t>0435.709.944</t>
  </si>
  <si>
    <t>directie.lager@paleisdiepenbeek.be</t>
  </si>
  <si>
    <t>LENAERS Krista</t>
  </si>
  <si>
    <t>Krista</t>
  </si>
  <si>
    <t>directie.rooierheide@isd-scholen.be</t>
  </si>
  <si>
    <t>CREMERS Carmen</t>
  </si>
  <si>
    <t>BE75 7351 0608 5551</t>
  </si>
  <si>
    <t>ISD VZW CAMPUS ROOIERHEIDE</t>
  </si>
  <si>
    <t>directie.dewilg@kodb.be</t>
  </si>
  <si>
    <t>BRIEN Nadia</t>
  </si>
  <si>
    <t>BE74 7310 5756 3007</t>
  </si>
  <si>
    <t>K.O.D.B.</t>
  </si>
  <si>
    <t>0417.758.610</t>
  </si>
  <si>
    <t>info@talentenhuis.be</t>
  </si>
  <si>
    <t>JANS Jos</t>
  </si>
  <si>
    <t>Jos</t>
  </si>
  <si>
    <t>Marleen.slootmaekers@lanaken.be</t>
  </si>
  <si>
    <t>SLOOTMAEKERS Marleen</t>
  </si>
  <si>
    <t>BE45 0910 0048 1389</t>
  </si>
  <si>
    <t>GEMEENTEBESTUUR LANAKEN</t>
  </si>
  <si>
    <t>Jan Rosierlaan  1</t>
  </si>
  <si>
    <t>0207.478.743</t>
  </si>
  <si>
    <t>directie@basisschoolopgrimbie.be</t>
  </si>
  <si>
    <t>DIEGO Ciarlo</t>
  </si>
  <si>
    <t>Ciarlo</t>
  </si>
  <si>
    <t>BE68 7353 2121 0434</t>
  </si>
  <si>
    <t>VZW KBM-Z</t>
  </si>
  <si>
    <t>0443.148.755</t>
  </si>
  <si>
    <t>directie@stw-eisden.be</t>
  </si>
  <si>
    <t>SCHOFFELEN Angelique</t>
  </si>
  <si>
    <t>Angelique</t>
  </si>
  <si>
    <t>BE79 7330 6980 1533</t>
  </si>
  <si>
    <t>0436.591.357</t>
  </si>
  <si>
    <t>gembasisschool@maasmechelen.be</t>
  </si>
  <si>
    <t>CLOETENS Marleen</t>
  </si>
  <si>
    <t>BE57 0000 0500 8735</t>
  </si>
  <si>
    <t>GEMEENTEBEST. MAASMECHELEN</t>
  </si>
  <si>
    <t>0207.691.351</t>
  </si>
  <si>
    <t>directie@kleuterschoolmeeswijk.be</t>
  </si>
  <si>
    <t>KRIJN Evelien</t>
  </si>
  <si>
    <t>Evelien</t>
  </si>
  <si>
    <t>BE24 7370 1175 5938</t>
  </si>
  <si>
    <t>Gesubs. Vrije Kleutersch.</t>
  </si>
  <si>
    <t>MOLENSTRAAT 127</t>
  </si>
  <si>
    <t>0435.321.053</t>
  </si>
  <si>
    <t>info@driestap.be</t>
  </si>
  <si>
    <t>LEENDERS Sandra</t>
  </si>
  <si>
    <t>BE58 4564 0722 0979</t>
  </si>
  <si>
    <t>PAROCHIAAL SCHOOLCOM. LEUT</t>
  </si>
  <si>
    <t>lutgarde.aerts@dilsen-stokkem.be</t>
  </si>
  <si>
    <t>AERTS Lutgarde</t>
  </si>
  <si>
    <t>Lutgarde</t>
  </si>
  <si>
    <t>BE11 0910 0046 7548</t>
  </si>
  <si>
    <t>GEMEENTEBESTUUR DILSEN</t>
  </si>
  <si>
    <t>Europalaan  25</t>
  </si>
  <si>
    <t>0207.471.716</t>
  </si>
  <si>
    <t>horizonrotem@dilsen-stokkem.be</t>
  </si>
  <si>
    <t>OPDENAKKER Michele</t>
  </si>
  <si>
    <t>Michele</t>
  </si>
  <si>
    <t>inge.otten@dilsen-stokkem.be</t>
  </si>
  <si>
    <t>OTTEN Inge</t>
  </si>
  <si>
    <t>directie@basisschool-lanklaar.be</t>
  </si>
  <si>
    <t>RUDOLPH Sharon</t>
  </si>
  <si>
    <t>Sharon</t>
  </si>
  <si>
    <t>BE75 4564 0527 8151</t>
  </si>
  <si>
    <t>VZW KBELS</t>
  </si>
  <si>
    <t>Steenkuilstraat, 59</t>
  </si>
  <si>
    <t>0420.610.806</t>
  </si>
  <si>
    <t>directie@basisschool-elen.be</t>
  </si>
  <si>
    <t>LEENDERS Marinette</t>
  </si>
  <si>
    <t>Marinette</t>
  </si>
  <si>
    <t>BE88 4564 0527 7141</t>
  </si>
  <si>
    <t>Steenkuilstraat 59</t>
  </si>
  <si>
    <t>directie@uiterwaard.be</t>
  </si>
  <si>
    <t>MOMMEN Marc</t>
  </si>
  <si>
    <t>BE78 4564 0843 4186</t>
  </si>
  <si>
    <t>dezonnebloem@staho.be</t>
  </si>
  <si>
    <t>COOL Nele</t>
  </si>
  <si>
    <t>BE47 7380 1643 7680</t>
  </si>
  <si>
    <t>VZW Kath.Onderwijs STAHO</t>
  </si>
  <si>
    <t>Bruggestraat 30</t>
  </si>
  <si>
    <t>0419.700.984</t>
  </si>
  <si>
    <t>G.V.kleuterschool De Kijktoren</t>
  </si>
  <si>
    <t>directie@kleuterschool-opglabbeek.be</t>
  </si>
  <si>
    <t>RUTTEN Tine</t>
  </si>
  <si>
    <t>BE70 0000 4486 5025</t>
  </si>
  <si>
    <t>VG BS Sint-Lambertus</t>
  </si>
  <si>
    <t>0443.525.669</t>
  </si>
  <si>
    <t>directie@floorentijn.be</t>
  </si>
  <si>
    <t>HULSMANS Vera</t>
  </si>
  <si>
    <t>BE28 0688 9223 4420</t>
  </si>
  <si>
    <t>Vrije School Nieuwe Kempen</t>
  </si>
  <si>
    <t>info@lagere-school-opglabbeek.be</t>
  </si>
  <si>
    <t>BIJNENS Liliane</t>
  </si>
  <si>
    <t>BE47 0001 0003 4480</t>
  </si>
  <si>
    <t>G.V. Basisschool Jongens</t>
  </si>
  <si>
    <t>directievbas@gmail.com</t>
  </si>
  <si>
    <t>SMEYERS Sophie</t>
  </si>
  <si>
    <t>BE52 4579 0708 6109</t>
  </si>
  <si>
    <t>Kath.Basisonderwijs-As vzw</t>
  </si>
  <si>
    <t>MAASTRICHTERSTRAAT 12</t>
  </si>
  <si>
    <t>0441.711.967</t>
  </si>
  <si>
    <t>secretariaat@gbas.be</t>
  </si>
  <si>
    <t>SALEMANS Serge</t>
  </si>
  <si>
    <t>Serge</t>
  </si>
  <si>
    <t>BE36 0910 0046 1181</t>
  </si>
  <si>
    <t>GEMEENTEBESTUUR AS</t>
  </si>
  <si>
    <t>0207.465.083</t>
  </si>
  <si>
    <t>sara.didden@kbaoneeroeteren.be</t>
  </si>
  <si>
    <t>DIDDEN Sara</t>
  </si>
  <si>
    <t>BE07 7845 4204 0066</t>
  </si>
  <si>
    <t>VZW.K.Basisond.Neeroeteren</t>
  </si>
  <si>
    <t>MAASEIKERLAAN 2A</t>
  </si>
  <si>
    <t>0424.395.289</t>
  </si>
  <si>
    <t>marijke.vanberckelaer@kbaoneeroeteren.be</t>
  </si>
  <si>
    <t>VAN BERCKELAER Marijke</t>
  </si>
  <si>
    <t>secretariaat@dekornuit.be</t>
  </si>
  <si>
    <t>DIDDEN Raf</t>
  </si>
  <si>
    <t>BE29 7352 2723 9864</t>
  </si>
  <si>
    <t>Kath. Basisond.Opoeteren</t>
  </si>
  <si>
    <t>Weg naar As 78-80</t>
  </si>
  <si>
    <t>0443.438.072</t>
  </si>
  <si>
    <t>info@basisschoolopoeteren.be</t>
  </si>
  <si>
    <t>ROEX Sonja</t>
  </si>
  <si>
    <t>BE92 7352 2723 5723</t>
  </si>
  <si>
    <t>Kath Basison Opoeteren vzw</t>
  </si>
  <si>
    <t>info@debeverburcht.be</t>
  </si>
  <si>
    <t>HAELDERMANS Gunter</t>
  </si>
  <si>
    <t>BE82 7350 3174 6468</t>
  </si>
  <si>
    <t>KBO Kruish.-Ursul. Afd. Kl</t>
  </si>
  <si>
    <t>0462.673.370</t>
  </si>
  <si>
    <t>info@gb3k.be</t>
  </si>
  <si>
    <t>HENCKENS Erwin</t>
  </si>
  <si>
    <t>BE91 0910 0048 0076</t>
  </si>
  <si>
    <t>GEMEENTEBESTUUR KINROOI</t>
  </si>
  <si>
    <t>0207.472.904</t>
  </si>
  <si>
    <t>basisschool@maaskei.be</t>
  </si>
  <si>
    <t>FROYEN Chris</t>
  </si>
  <si>
    <t>info@dewieken.be</t>
  </si>
  <si>
    <t>LUYS Caroline</t>
  </si>
  <si>
    <t>BE54 7352 2240 2897</t>
  </si>
  <si>
    <t>GVB De Wieken VZW K</t>
  </si>
  <si>
    <t>0448.631.037</t>
  </si>
  <si>
    <t>info@debommesaar.be</t>
  </si>
  <si>
    <t>VAN COTTHEM Pia</t>
  </si>
  <si>
    <t>Pia</t>
  </si>
  <si>
    <t>BE04 7352 1427 7331</t>
  </si>
  <si>
    <t>VZW"Kath.Basisond."Kinrooi</t>
  </si>
  <si>
    <t>directie.devuurvogel@dekubus-bree.be</t>
  </si>
  <si>
    <t>VLSBO De Boemerang</t>
  </si>
  <si>
    <t>COENEN Manuela</t>
  </si>
  <si>
    <t>BE45 7755 9343 3489</t>
  </si>
  <si>
    <t>VZW De Kubus</t>
  </si>
  <si>
    <t>0408.599.632</t>
  </si>
  <si>
    <t>directie.dekei@dekubus-bree.be</t>
  </si>
  <si>
    <t>KUPPENS Edith</t>
  </si>
  <si>
    <t>Edith</t>
  </si>
  <si>
    <t>BE41 0358 2258 6010</t>
  </si>
  <si>
    <t>vzw De KuBuS</t>
  </si>
  <si>
    <t>directie@donbosco-gerdingen.be</t>
  </si>
  <si>
    <t>EVERTS Jos</t>
  </si>
  <si>
    <t>BE96 7352 0613 6405</t>
  </si>
  <si>
    <t>VKBO. Gerdingen VZW.</t>
  </si>
  <si>
    <t>0439.245.791</t>
  </si>
  <si>
    <t>admin.dewissel@dekubus-bree.be</t>
  </si>
  <si>
    <t>VANGELOVEN Peter</t>
  </si>
  <si>
    <t>BE57 7350 0836 6135</t>
  </si>
  <si>
    <t>VZW De KuBus</t>
  </si>
  <si>
    <t>OPITTERKIEZEL 240 A</t>
  </si>
  <si>
    <t>directie.kadee@dekubus-bree.be</t>
  </si>
  <si>
    <t>VANGELOVEN Miranda</t>
  </si>
  <si>
    <t>BE63 7775 9038 3708</t>
  </si>
  <si>
    <t>BOSSTRAAT 23</t>
  </si>
  <si>
    <t>wim.daniels@royke.be</t>
  </si>
  <si>
    <t>DANIELS Wim</t>
  </si>
  <si>
    <t>BE43 7352 0825 0601</t>
  </si>
  <si>
    <t>VZW Kath. Basisond. M-Gr.</t>
  </si>
  <si>
    <t>kristof.verheyen@spelenderwijs-neerglabbeek.be</t>
  </si>
  <si>
    <t>VERHEYEN Kristof</t>
  </si>
  <si>
    <t>BE80 7360 5889 9777</t>
  </si>
  <si>
    <t>directie@hetreepje.be</t>
  </si>
  <si>
    <t>GIES Goedele</t>
  </si>
  <si>
    <t>Goedele</t>
  </si>
  <si>
    <t>BE02 7330 3189 4640</t>
  </si>
  <si>
    <t>KOZL</t>
  </si>
  <si>
    <t>Sint-Truidersteenweg 17</t>
  </si>
  <si>
    <t>0410.556.656</t>
  </si>
  <si>
    <t>info.gbshenis@stadtongeren.be</t>
  </si>
  <si>
    <t>KNUTS Katrien</t>
  </si>
  <si>
    <t>BE90 0910 0049 5032</t>
  </si>
  <si>
    <t>GEMEENTEBESTUUR TONGEREN</t>
  </si>
  <si>
    <t>0207.067.482</t>
  </si>
  <si>
    <t>info@basisschoolpicpussen.be</t>
  </si>
  <si>
    <t>COENEGRACHTS Caroline</t>
  </si>
  <si>
    <t>info@stltongeren.be</t>
  </si>
  <si>
    <t>PASVEER Jeroen</t>
  </si>
  <si>
    <t>Jeroen</t>
  </si>
  <si>
    <t>info@csjt.be</t>
  </si>
  <si>
    <t>NELISSEN Lode</t>
  </si>
  <si>
    <t>Lode</t>
  </si>
  <si>
    <t>directie@kleuterschooldepuzzel.be</t>
  </si>
  <si>
    <t>MORRHAYE Annemie</t>
  </si>
  <si>
    <t>info@evermaruske.be</t>
  </si>
  <si>
    <t>BRONE Nele</t>
  </si>
  <si>
    <t>directie@gbskortessem.be</t>
  </si>
  <si>
    <t>JORISSEN Johan</t>
  </si>
  <si>
    <t>BE89 0910 0048 0985</t>
  </si>
  <si>
    <t>GEMEENTEBESTUUR KORTESSEM</t>
  </si>
  <si>
    <t>0207.478.545</t>
  </si>
  <si>
    <t>Kobelhameltje@outlook.be</t>
  </si>
  <si>
    <t>GEBOERS Sadia</t>
  </si>
  <si>
    <t>Sadia</t>
  </si>
  <si>
    <t>anja.jacobs@kodb.be</t>
  </si>
  <si>
    <t>JACOBS Anja</t>
  </si>
  <si>
    <t>Anja</t>
  </si>
  <si>
    <t>secretariaat.wonderwijs@kodb.be</t>
  </si>
  <si>
    <t>VANDEBOSCH Josiëlle</t>
  </si>
  <si>
    <t>Josiëlle</t>
  </si>
  <si>
    <t>info@gbs-alt-hoeselt.be</t>
  </si>
  <si>
    <t>PALMANS Berto</t>
  </si>
  <si>
    <t>Berto</t>
  </si>
  <si>
    <t>BE62 0910 0047 8561</t>
  </si>
  <si>
    <t>GEMEENTEBESTUUR HOESELT</t>
  </si>
  <si>
    <t>0207.477.852</t>
  </si>
  <si>
    <t>jos.gregoor@kodb.be</t>
  </si>
  <si>
    <t>GREGOOR Jos</t>
  </si>
  <si>
    <t>karin.hamaekers@kodb.be</t>
  </si>
  <si>
    <t>HAMAEKERS Karin</t>
  </si>
  <si>
    <t>secretariaat.walnootje-willerke@kodb.be</t>
  </si>
  <si>
    <t>DELLO Ward</t>
  </si>
  <si>
    <t>Ward</t>
  </si>
  <si>
    <t>steven.konings@kodb.be</t>
  </si>
  <si>
    <t>KONINGS Steven</t>
  </si>
  <si>
    <t>petra.zwerts@kodb.be</t>
  </si>
  <si>
    <t>ZWERTS Petra</t>
  </si>
  <si>
    <t>suzy.bruggen@kodb.be</t>
  </si>
  <si>
    <t>BRUGGEN Suzy</t>
  </si>
  <si>
    <t>info.bloesem-driesprong@kodb.be</t>
  </si>
  <si>
    <t>DAENEN Jan</t>
  </si>
  <si>
    <t>munsterbilzen@sbsbilzen.be</t>
  </si>
  <si>
    <t>HENDRIKX Maarten</t>
  </si>
  <si>
    <t>BE50 0910 0046 4518</t>
  </si>
  <si>
    <t>GEMEENTEBESTUUR BILZEN</t>
  </si>
  <si>
    <t>Deken Paquayplein 1</t>
  </si>
  <si>
    <t>0207.475.377</t>
  </si>
  <si>
    <t>vbsvlh@rievoe.be</t>
  </si>
  <si>
    <t>MUERMANS Hilde</t>
  </si>
  <si>
    <t>BE48 7353 4714 7527</t>
  </si>
  <si>
    <t>V.K.O.-D.V. Vlijtingen</t>
  </si>
  <si>
    <t>0417.540.953</t>
  </si>
  <si>
    <t>gsriemst@riemst.be</t>
  </si>
  <si>
    <t>ROEFFART Liesbeth</t>
  </si>
  <si>
    <t>BE67 0910 0049 0887</t>
  </si>
  <si>
    <t>GEMEENTEBESTUUR RIEMST</t>
  </si>
  <si>
    <t>0207.480.921</t>
  </si>
  <si>
    <t>paola.vecchio@aandebasis.be</t>
  </si>
  <si>
    <t>VECCHIO Paola</t>
  </si>
  <si>
    <t>BE25 7350 0241 5082</t>
  </si>
  <si>
    <t>Kath.basisond.Lanaken Aan</t>
  </si>
  <si>
    <t>MAASTRICHTERWEG 261</t>
  </si>
  <si>
    <t>0420.923.283</t>
  </si>
  <si>
    <t>anja.coun@debolster.net</t>
  </si>
  <si>
    <t>COUN Anja</t>
  </si>
  <si>
    <t>BE63 7350 0242 7008</t>
  </si>
  <si>
    <t>VrijeBasisschool Neerharen</t>
  </si>
  <si>
    <t>HEIRBAAN 81</t>
  </si>
  <si>
    <t>petra.kuijpers@tbieske.be</t>
  </si>
  <si>
    <t>KUIJPERS Petra</t>
  </si>
  <si>
    <t>BE05 7350 0241 4375</t>
  </si>
  <si>
    <t>BIESWEG 14</t>
  </si>
  <si>
    <t>liesbeth.thewissen@janrosier.be</t>
  </si>
  <si>
    <t>THEWISSEN Liesbeth</t>
  </si>
  <si>
    <t>BE06 7350 2679 4822</t>
  </si>
  <si>
    <t>KBL 't Regenboogje</t>
  </si>
  <si>
    <t>A. Nelissenlaan 13</t>
  </si>
  <si>
    <t>daisy.hermans@hetwezeltje.be</t>
  </si>
  <si>
    <t>HERMANS Daisy</t>
  </si>
  <si>
    <t>BE94 7350 0242 7614</t>
  </si>
  <si>
    <t>VZW KBL - Het Wezeltje</t>
  </si>
  <si>
    <t>BERENHOFSTRAAT 32</t>
  </si>
  <si>
    <t>vbsmvv@rievoe.be</t>
  </si>
  <si>
    <t>BRUNINX Ilse</t>
  </si>
  <si>
    <t>BE74 7330 3151 3007</t>
  </si>
  <si>
    <t>VZW. K.O.D.V.Gesub.VBS</t>
  </si>
  <si>
    <t>info.gbsmal@stadtongeren.be</t>
  </si>
  <si>
    <t>STAS Laurence</t>
  </si>
  <si>
    <t>Laurence</t>
  </si>
  <si>
    <t>directie.gbsvreren@stadtongeren.be</t>
  </si>
  <si>
    <t>BRIMIOUL Rudi</t>
  </si>
  <si>
    <t>gsmillen@riemst.be</t>
  </si>
  <si>
    <t>GHYSENS Nele</t>
  </si>
  <si>
    <t>vbszzbk@rievoe.be</t>
  </si>
  <si>
    <t>SLANGEN Anja</t>
  </si>
  <si>
    <t>BE15 7353 5102 7830</t>
  </si>
  <si>
    <t>K.O.D.V.School 1</t>
  </si>
  <si>
    <t>Nieuwe Weg 11</t>
  </si>
  <si>
    <t>vbsdeplank@rievoe.be</t>
  </si>
  <si>
    <t>CLOOSEN Marie-Josée</t>
  </si>
  <si>
    <t>BE35 7350 1418 6337</t>
  </si>
  <si>
    <t>VRIJE BS DE PLANK VZW</t>
  </si>
  <si>
    <t>DE PLANK 81</t>
  </si>
  <si>
    <t>0851.340.195</t>
  </si>
  <si>
    <t>rene.reggers@limburg.be</t>
  </si>
  <si>
    <t>REGGERS René</t>
  </si>
  <si>
    <t>René</t>
  </si>
  <si>
    <t>BE31 7350 1911 5755</t>
  </si>
  <si>
    <t>Provincie Limburg</t>
  </si>
  <si>
    <t>Universiteitslaan 1</t>
  </si>
  <si>
    <t>0207.725.203</t>
  </si>
  <si>
    <t>directie@basisschoolmelveren.be</t>
  </si>
  <si>
    <t>NIJS Nathalie</t>
  </si>
  <si>
    <t>BE30 7330 5209 6811</t>
  </si>
  <si>
    <t>VZW Katholiek Basisonderwi</t>
  </si>
  <si>
    <t>Plankstraat 16</t>
  </si>
  <si>
    <t>0419.400.482</t>
  </si>
  <si>
    <t>info@sint-ritaschool.be</t>
  </si>
  <si>
    <t>KEMPENEERS Luc</t>
  </si>
  <si>
    <t>directie@bswilderen.be</t>
  </si>
  <si>
    <t>VANDENBOSCH Carolien</t>
  </si>
  <si>
    <t>goudhaantje@nieuwerkerken.be</t>
  </si>
  <si>
    <t>SCHEPERS Brigitte</t>
  </si>
  <si>
    <t>BE62 0910 0048 8261</t>
  </si>
  <si>
    <t>GEMEENTEBEST.NIEUWERKERKEN</t>
  </si>
  <si>
    <t>0207.469.142</t>
  </si>
  <si>
    <t>basisschool@hetblavierke.be</t>
  </si>
  <si>
    <t>BERDEN Ellen</t>
  </si>
  <si>
    <t>BE88 0356 8480 0641</t>
  </si>
  <si>
    <t>Basisschool Het Blavierke</t>
  </si>
  <si>
    <t>STOKSTRAAT 1</t>
  </si>
  <si>
    <t>0424.634.128</t>
  </si>
  <si>
    <t>info@basisschooldeboomhut.be</t>
  </si>
  <si>
    <t>TITS Petra</t>
  </si>
  <si>
    <t>directie@nieverke.net</t>
  </si>
  <si>
    <t>VANAKEN Fabienne</t>
  </si>
  <si>
    <t>BE48 7451 3120 7727</t>
  </si>
  <si>
    <t>GESUB.VRIJE LAG.SCHOOL</t>
  </si>
  <si>
    <t>KERKSTRAAT 126</t>
  </si>
  <si>
    <t>0417.583.119</t>
  </si>
  <si>
    <t>directie.laantje@sgm-zevensprong.be</t>
  </si>
  <si>
    <t>DE RIDDER Robin</t>
  </si>
  <si>
    <t>Robin</t>
  </si>
  <si>
    <t>BE05 2350 3915 5575</t>
  </si>
  <si>
    <t>Schoolcom. Vrije Basissch.</t>
  </si>
  <si>
    <t>Stationsstraat 52</t>
  </si>
  <si>
    <t>0440.685.945</t>
  </si>
  <si>
    <t>directie.sint-joris@sgm-zevensprong.be</t>
  </si>
  <si>
    <t>RAETS Guy</t>
  </si>
  <si>
    <t>BE82 7845 3559 9468</t>
  </si>
  <si>
    <t>Basisschool Sint-Joris</t>
  </si>
  <si>
    <t>SCHOOLSTRAAT 13</t>
  </si>
  <si>
    <t>0409.934.569</t>
  </si>
  <si>
    <t>directie@basisschooldekleinereus.be</t>
  </si>
  <si>
    <t>FORIER Tim</t>
  </si>
  <si>
    <t>BE89 8600 0748 9085</t>
  </si>
  <si>
    <t>VZW.V.G.B. Terkoest</t>
  </si>
  <si>
    <t>Populierenlaan 23</t>
  </si>
  <si>
    <t>0873.015.737</t>
  </si>
  <si>
    <t>directie@gemeenteschool-alken.be</t>
  </si>
  <si>
    <t>JEURIS Tim</t>
  </si>
  <si>
    <t>BE62 0910 0045 9161</t>
  </si>
  <si>
    <t>GEMEENTEBESTUUR ALKEN</t>
  </si>
  <si>
    <t>0207.474.882</t>
  </si>
  <si>
    <t>directie.kameleon@sgm-zevensprong.be</t>
  </si>
  <si>
    <t>OMBELETS Koen</t>
  </si>
  <si>
    <t>BE85 7350 1330 0506</t>
  </si>
  <si>
    <t>KATHOLIEK BASISONDERWIJS V</t>
  </si>
  <si>
    <t>PASTORIJSTRAAT 23</t>
  </si>
  <si>
    <t>0419.360.197</t>
  </si>
  <si>
    <t>vbs.debron.wellen@telenet.be</t>
  </si>
  <si>
    <t>VAN SCHELVERGEM Bart</t>
  </si>
  <si>
    <t>BE70 7353 4924 2525</t>
  </si>
  <si>
    <t>VZW KATH. BASISOND. WELLEN</t>
  </si>
  <si>
    <t>BLOEMENSTRAAT 1</t>
  </si>
  <si>
    <t>0431.335.244</t>
  </si>
  <si>
    <t>info@vbsborgloon.be</t>
  </si>
  <si>
    <t>VRANCKEN Kathleen</t>
  </si>
  <si>
    <t>BE24 7356 6666 6638</t>
  </si>
  <si>
    <t>KATH. BASISOND. BORGLOON</t>
  </si>
  <si>
    <t>NIEUWLAND 12A</t>
  </si>
  <si>
    <t>0433.508.836</t>
  </si>
  <si>
    <t>deletterboom@jesseren.be</t>
  </si>
  <si>
    <t>JAMMAERS Hedwig</t>
  </si>
  <si>
    <t>Hedwig</t>
  </si>
  <si>
    <t>BE49 7350 0716 6971</t>
  </si>
  <si>
    <t>KBOB - VBS Jesseren</t>
  </si>
  <si>
    <t>Nieuwland 12A</t>
  </si>
  <si>
    <t>info@vbsdeboomgaard.be</t>
  </si>
  <si>
    <t>STULENS Kristien</t>
  </si>
  <si>
    <t>BE72 7353 0511 6316</t>
  </si>
  <si>
    <t>KBOB vzw</t>
  </si>
  <si>
    <t>TONGERSESTEENWEG 332a</t>
  </si>
  <si>
    <t>gvbhoepertingen@telenet.be</t>
  </si>
  <si>
    <t>SOORS Marleen</t>
  </si>
  <si>
    <t>BE14 7353 1301 8883</t>
  </si>
  <si>
    <t>VZW KBOB</t>
  </si>
  <si>
    <t>NIEUWLAND 12 A</t>
  </si>
  <si>
    <t>directie@vbs-kers-en-pit.be</t>
  </si>
  <si>
    <t>COUNE Maryse</t>
  </si>
  <si>
    <t>Maryse</t>
  </si>
  <si>
    <t>BE21 7512 0078 6303</t>
  </si>
  <si>
    <t>AXABBE22</t>
  </si>
  <si>
    <t>Heers Kath. Basisonderwijs</t>
  </si>
  <si>
    <t>0443.128.761</t>
  </si>
  <si>
    <t>secretariaat@go-de-groeiboog.be</t>
  </si>
  <si>
    <t>MISSOTTEN Ann</t>
  </si>
  <si>
    <t>info@de-schommel.be</t>
  </si>
  <si>
    <t>VANDER MIERDE Sara</t>
  </si>
  <si>
    <t>BE92 0910 0048 4423</t>
  </si>
  <si>
    <t>Stadsbestuur Lommel</t>
  </si>
  <si>
    <t>0207.473.102</t>
  </si>
  <si>
    <t>denheuvel@LKB-net.be</t>
  </si>
  <si>
    <t>SWIMBERGHE Ted</t>
  </si>
  <si>
    <t>Ted</t>
  </si>
  <si>
    <t>BE71 7360 2868 3469</t>
  </si>
  <si>
    <t>LKB vzw Den Heuvel</t>
  </si>
  <si>
    <t>0546.667.056</t>
  </si>
  <si>
    <t>info@balu.be</t>
  </si>
  <si>
    <t>LOENDERS Stijn</t>
  </si>
  <si>
    <t>BE88 7360 2868 0641</t>
  </si>
  <si>
    <t>vzw LKB BaLu</t>
  </si>
  <si>
    <t>Slinkerstraat 60</t>
  </si>
  <si>
    <t>directie@boudewijnschoollommel.be</t>
  </si>
  <si>
    <t>MARIËN Guy</t>
  </si>
  <si>
    <t>BE05 7360 2868 4075</t>
  </si>
  <si>
    <t>VZW LKB Boudewijnschool</t>
  </si>
  <si>
    <t>speling.lager@lkb-net.be</t>
  </si>
  <si>
    <t>VANHOOF Stef</t>
  </si>
  <si>
    <t>BE08 7360 2867 7813</t>
  </si>
  <si>
    <t>VZW LKB De Speling Lager</t>
  </si>
  <si>
    <t>info.sint-jan@lkb-net.be</t>
  </si>
  <si>
    <t>STANS Evy</t>
  </si>
  <si>
    <t>BE38 7360 2868 3772</t>
  </si>
  <si>
    <t>VZW LKB Sint- Jan</t>
  </si>
  <si>
    <t>renke.bots@lkb-net.be</t>
  </si>
  <si>
    <t>BOTS Renke</t>
  </si>
  <si>
    <t>Renke</t>
  </si>
  <si>
    <t>BE20 7360 2868 2156</t>
  </si>
  <si>
    <t>VZW LKB Lommel-West</t>
  </si>
  <si>
    <t>directie.klimtoren@lkb-net.be</t>
  </si>
  <si>
    <t>HOEKX Katleen</t>
  </si>
  <si>
    <t>BE29 7360 2868 2964</t>
  </si>
  <si>
    <t>vzw LKB De Klimtoren</t>
  </si>
  <si>
    <t>kleuterschool.despeling@lkb-net.be</t>
  </si>
  <si>
    <t>HERMANS Kim</t>
  </si>
  <si>
    <t>BE57 7360 2868 0035</t>
  </si>
  <si>
    <t>VZW LKB De Speling Kleuter</t>
  </si>
  <si>
    <t>stekske@lommel.be</t>
  </si>
  <si>
    <t>KUYPERS Gwendolina</t>
  </si>
  <si>
    <t>Gwendolina</t>
  </si>
  <si>
    <t>directie@leer-rijk.be</t>
  </si>
  <si>
    <t>SANTERMANS Kim</t>
  </si>
  <si>
    <t>BE12 7360 2562 0592</t>
  </si>
  <si>
    <t>VZW Kath.ond. Halen/H.de S</t>
  </si>
  <si>
    <t>Veearts Strauvenlaan 5</t>
  </si>
  <si>
    <t>0425.819.904</t>
  </si>
  <si>
    <t>directie@lagereschoolsintmartinus.be</t>
  </si>
  <si>
    <t>MICHIELS Rohnny</t>
  </si>
  <si>
    <t>Rohnny</t>
  </si>
  <si>
    <t>directie@dezeppelindonk.be</t>
  </si>
  <si>
    <t>ROBIJNS Katrien</t>
  </si>
  <si>
    <t>directieschulen@deschuit.be</t>
  </si>
  <si>
    <t>FRANSSEN Jan</t>
  </si>
  <si>
    <t>directie@basisschoolberbroek.be</t>
  </si>
  <si>
    <t>WISSELS Sonja</t>
  </si>
  <si>
    <t>directie.vbstevoort@sgm-zevensprong.be</t>
  </si>
  <si>
    <t>VANDENBORN Sarah</t>
  </si>
  <si>
    <t>BE43 3350 3121 9801</t>
  </si>
  <si>
    <t>Kath.Basisond.Stevoort vzw</t>
  </si>
  <si>
    <t>0420.923.382</t>
  </si>
  <si>
    <t>gemeenteschool@lummen.be</t>
  </si>
  <si>
    <t>VANZEER Kris</t>
  </si>
  <si>
    <t>BE59 0910 0048 4726</t>
  </si>
  <si>
    <t>GEMEENTEBESTUUR LUMMEN</t>
  </si>
  <si>
    <t>0207.468.350</t>
  </si>
  <si>
    <t>secretariaat@vbs-genenbos.be</t>
  </si>
  <si>
    <t>GOOSSENS Carine</t>
  </si>
  <si>
    <t>BE16 7350 3133 9674</t>
  </si>
  <si>
    <t>VZW KOBEL</t>
  </si>
  <si>
    <t>basisschool@klinkertje.be</t>
  </si>
  <si>
    <t>DREES Sabrina</t>
  </si>
  <si>
    <t>BE61 7350 3134 3617</t>
  </si>
  <si>
    <t>VZW Kobel</t>
  </si>
  <si>
    <t>directie@vlspaal.be</t>
  </si>
  <si>
    <t>THEUNIS Nancy</t>
  </si>
  <si>
    <t>BE09 0682 4876 9257</t>
  </si>
  <si>
    <t>directie@vkspaal.be</t>
  </si>
  <si>
    <t>THIJS Kitty</t>
  </si>
  <si>
    <t>Kitty</t>
  </si>
  <si>
    <t>info@debeerring.be</t>
  </si>
  <si>
    <t>WAUTERS Geert</t>
  </si>
  <si>
    <t>BE88 7845 6386 2541</t>
  </si>
  <si>
    <t>KO Beringen en Lummen</t>
  </si>
  <si>
    <t>WITHOFS Marc</t>
  </si>
  <si>
    <t>directie@strafschoolmetlef.be</t>
  </si>
  <si>
    <t>MONTEN Indra</t>
  </si>
  <si>
    <t>Indra</t>
  </si>
  <si>
    <t>BE04 0018 5577 8031</t>
  </si>
  <si>
    <t>VZW KOBEL-KBBM</t>
  </si>
  <si>
    <t>ELSEN Esther</t>
  </si>
  <si>
    <t>directie@westakker.be</t>
  </si>
  <si>
    <t>TEUNKENS Peggy</t>
  </si>
  <si>
    <t>BE88 7775 9093 9941</t>
  </si>
  <si>
    <t>directie@sbsdehoeksteen.be</t>
  </si>
  <si>
    <t>MOONS Marleen</t>
  </si>
  <si>
    <t>de-sterre@telenet.be</t>
  </si>
  <si>
    <t>GEVERS Maria</t>
  </si>
  <si>
    <t>BE61 0882 0200 4717</t>
  </si>
  <si>
    <t>VZW.Katholiek Basisond.</t>
  </si>
  <si>
    <t>0424.395.190</t>
  </si>
  <si>
    <t>directie@de-7sprong.be</t>
  </si>
  <si>
    <t>STIJNEN Karine</t>
  </si>
  <si>
    <t>Karine</t>
  </si>
  <si>
    <t>BE61 4581 0473 4117</t>
  </si>
  <si>
    <t>Scholen Oostham</t>
  </si>
  <si>
    <t>kleuterlagersintmichiel@sintmichiel.be</t>
  </si>
  <si>
    <t>DE MEULEMEESTER Geert</t>
  </si>
  <si>
    <t>FOELEN Rowina</t>
  </si>
  <si>
    <t>Rowina</t>
  </si>
  <si>
    <t>info@deheppening.be</t>
  </si>
  <si>
    <t>BROCKMANS Eef</t>
  </si>
  <si>
    <t>Eef</t>
  </si>
  <si>
    <t>BE96 0682 4908 4105</t>
  </si>
  <si>
    <t>Paroch.Schoolcomité G.V.B.</t>
  </si>
  <si>
    <t>Beringestwg 12</t>
  </si>
  <si>
    <t>0425.428.835</t>
  </si>
  <si>
    <t>hanne.jacobs@kabot.be</t>
  </si>
  <si>
    <t>JACOBS Hanne</t>
  </si>
  <si>
    <t>BE64 7360 7012 0152</t>
  </si>
  <si>
    <t>Hartelust</t>
  </si>
  <si>
    <t>Kerkstraat 4B</t>
  </si>
  <si>
    <t>0416.886.105</t>
  </si>
  <si>
    <t>kris.vanrusselt@kabot.be</t>
  </si>
  <si>
    <t>VANRUSSELT Kris</t>
  </si>
  <si>
    <t>BE11 7360 7011 9748</t>
  </si>
  <si>
    <t>De lettertrein</t>
  </si>
  <si>
    <t>BE44 7360 7011 9445</t>
  </si>
  <si>
    <t>Wereldwijzer</t>
  </si>
  <si>
    <t>BE42 7360 7012 0354</t>
  </si>
  <si>
    <t>Schoterweg 284 A</t>
  </si>
  <si>
    <t>info@gbsdeschans.be</t>
  </si>
  <si>
    <t>VAN DESSEL Filip</t>
  </si>
  <si>
    <t>BE97 0910 0009 9049</t>
  </si>
  <si>
    <t>Gemeentebestuur Laakdal</t>
  </si>
  <si>
    <t>0216.769.066</t>
  </si>
  <si>
    <t>directie@vbsdewijngaard.be</t>
  </si>
  <si>
    <t>TOZZI Gisella</t>
  </si>
  <si>
    <t>Gisella</t>
  </si>
  <si>
    <t>BE29 7450 0478 1664</t>
  </si>
  <si>
    <t>info@deduizendpoot.net</t>
  </si>
  <si>
    <t>VANDERVOORT Leen</t>
  </si>
  <si>
    <t>BE65 0910 0010 3796</t>
  </si>
  <si>
    <t>Gemeentebestuur Meerhout</t>
  </si>
  <si>
    <t>0207.502.992</t>
  </si>
  <si>
    <t>directie@deklimmuur.com</t>
  </si>
  <si>
    <t>GRAUMANS Rob</t>
  </si>
  <si>
    <t>BE42 7360 7420 4054</t>
  </si>
  <si>
    <t>VBS De Klimmuur</t>
  </si>
  <si>
    <t>directie@vbsgrootvorst.be</t>
  </si>
  <si>
    <t>BOOGERS Sigrid</t>
  </si>
  <si>
    <t>BE98 7433 5723 9593</t>
  </si>
  <si>
    <t>Basisschool Groot-Vorst</t>
  </si>
  <si>
    <t>info@vbsmeerlaar.be</t>
  </si>
  <si>
    <t>JANS Conny</t>
  </si>
  <si>
    <t>BE07 7433 5710 1066</t>
  </si>
  <si>
    <t>info@gbseindhout.be</t>
  </si>
  <si>
    <t>TERWEDUWE Peter</t>
  </si>
  <si>
    <t>info@basisschoolchristuskoning.be</t>
  </si>
  <si>
    <t>VBS Steen10</t>
  </si>
  <si>
    <t>Vandendriessche Ruben</t>
  </si>
  <si>
    <t>BE04 0682 4434 3431</t>
  </si>
  <si>
    <t>0419.335.156</t>
  </si>
  <si>
    <t>basisschooldelenaard@slhd.be</t>
  </si>
  <si>
    <t>MAENE Bart</t>
  </si>
  <si>
    <t>BE14 7380 2985 3083</t>
  </si>
  <si>
    <t>Vrije Basisschool De Lenaa</t>
  </si>
  <si>
    <t>St. Lenardsstraat 58</t>
  </si>
  <si>
    <t>0410.917.140</t>
  </si>
  <si>
    <t>basisschooldekomme@slhd.be</t>
  </si>
  <si>
    <t>Mouset Sandy</t>
  </si>
  <si>
    <t>Sandy</t>
  </si>
  <si>
    <t>BE72 7380 2217 3616</t>
  </si>
  <si>
    <t>SLHD BS De Komme</t>
  </si>
  <si>
    <t>Sint-Jozefsstraat 2</t>
  </si>
  <si>
    <t>basisschoolhemelsdaele@slhd.be</t>
  </si>
  <si>
    <t>DEBOOSERIE Lies</t>
  </si>
  <si>
    <t>Lies</t>
  </si>
  <si>
    <t>BE75 7330 2980 0551</t>
  </si>
  <si>
    <t>VZW Hemelsdaele - Sint-Leo</t>
  </si>
  <si>
    <t>Potterierei 11</t>
  </si>
  <si>
    <t>050-66.67.86</t>
  </si>
  <si>
    <t>secretariaat@kleurenpalet.be</t>
  </si>
  <si>
    <t>MEERT Stein</t>
  </si>
  <si>
    <t>Stein</t>
  </si>
  <si>
    <t>BE25 4715 3540 9182</t>
  </si>
  <si>
    <t>Vrije Basisschool Zilverst</t>
  </si>
  <si>
    <t>ZILVERSTRAAT 26</t>
  </si>
  <si>
    <t>0472.806.011</t>
  </si>
  <si>
    <t>VBS Sint-Leo Sint-Pieters</t>
  </si>
  <si>
    <t>tom.vuylsteke@slhd.be</t>
  </si>
  <si>
    <t>VUYLSTEKE Tom</t>
  </si>
  <si>
    <t>BE20 7381 2822 7756</t>
  </si>
  <si>
    <t>VZW Hemelsdaele St-Leo</t>
  </si>
  <si>
    <t>VBS Sint-Leo Sint-Pieters (afd.B)</t>
  </si>
  <si>
    <t>tina.vanoost@slhd.be</t>
  </si>
  <si>
    <t>VAN OOST Tina</t>
  </si>
  <si>
    <t>VERCRUYSSE Myriam</t>
  </si>
  <si>
    <t>info@sint-andreas-brugge.be</t>
  </si>
  <si>
    <t>FONTAINE Martine</t>
  </si>
  <si>
    <t>BE50 7310 3290 6718</t>
  </si>
  <si>
    <t>Sint-Andreasinstituut</t>
  </si>
  <si>
    <t>Garenmarkt 8</t>
  </si>
  <si>
    <t>info@sintpieter.net</t>
  </si>
  <si>
    <t>VANDAELE Tine</t>
  </si>
  <si>
    <t>BE97 7755 3827 5249</t>
  </si>
  <si>
    <t>VZW.Karel de Goede St.Piet</t>
  </si>
  <si>
    <t>Kortrijksestraat 47G</t>
  </si>
  <si>
    <t>info@devaart.net</t>
  </si>
  <si>
    <t>CLICTEUR Tijs</t>
  </si>
  <si>
    <t>Tijs</t>
  </si>
  <si>
    <t>BE39 7755 8123 3519</t>
  </si>
  <si>
    <t>VZW Karel de Goede</t>
  </si>
  <si>
    <t>Collegestraat 24</t>
  </si>
  <si>
    <t>directeur.loppem@scholengruuthuse.net</t>
  </si>
  <si>
    <t>VANHIXE JAN</t>
  </si>
  <si>
    <t>JAN</t>
  </si>
  <si>
    <t>BE57 7381 1904 9435</t>
  </si>
  <si>
    <t>KdG vzw - vbs St-Maartenss</t>
  </si>
  <si>
    <t>directie@deregenboogbeernem.be</t>
  </si>
  <si>
    <t>ROGISSART Maïté</t>
  </si>
  <si>
    <t>Maïté</t>
  </si>
  <si>
    <t>BE21 0352 2038 9903</t>
  </si>
  <si>
    <t>SCHOOLDREEF 5</t>
  </si>
  <si>
    <t>directeur@gemeenteschooldenotelaar.be</t>
  </si>
  <si>
    <t>LANDUYT Hilde</t>
  </si>
  <si>
    <t>BE16 0910 0020 8274</t>
  </si>
  <si>
    <t>GEMEENTEBESTUUR BEERNEM</t>
  </si>
  <si>
    <t>Bloemendalestraat 112</t>
  </si>
  <si>
    <t>0207.527.936</t>
  </si>
  <si>
    <t>iris.vanpachtenbeke@vrijeschoolsintjoris.be</t>
  </si>
  <si>
    <t>VAN PACHTENBEKE Iris</t>
  </si>
  <si>
    <t>BE56 0017 5161 5488</t>
  </si>
  <si>
    <t>Vrije Basisschool Sint-Jor</t>
  </si>
  <si>
    <t>info@baliebrugge.net</t>
  </si>
  <si>
    <t>VANDENABEELE Tanja</t>
  </si>
  <si>
    <t>BE14 7380 2995 9783</t>
  </si>
  <si>
    <t>VBS Baliebrugge-vzw Gruuth</t>
  </si>
  <si>
    <t>Torhoutstraat 268</t>
  </si>
  <si>
    <t>directeur@dekiem.net</t>
  </si>
  <si>
    <t>VAN ASBROECK Machteld</t>
  </si>
  <si>
    <t>BE25 7380 2995 9682</t>
  </si>
  <si>
    <t>Vrije Basisschool De Kiem</t>
  </si>
  <si>
    <t>directeur@desprong.net</t>
  </si>
  <si>
    <t>BENOOT Kristof</t>
  </si>
  <si>
    <t>BE03 7380 2995 9884</t>
  </si>
  <si>
    <t>Karel de Goede VZW-De spro</t>
  </si>
  <si>
    <t>steven.kindt@3span.be</t>
  </si>
  <si>
    <t>KINDT Steven</t>
  </si>
  <si>
    <t>BE85 7480 2540 4306</t>
  </si>
  <si>
    <t>Centrumschool Wingene</t>
  </si>
  <si>
    <t>0441.634.862</t>
  </si>
  <si>
    <t>sintjan.wingene@3span.be</t>
  </si>
  <si>
    <t>De Jaeger Barbara</t>
  </si>
  <si>
    <t>BE97 7387 1110 0049</t>
  </si>
  <si>
    <t>VZW VKBWWingene Wildenburg</t>
  </si>
  <si>
    <t>wildenburg.wingene@3span.be</t>
  </si>
  <si>
    <t>DE JAEGER Michiel</t>
  </si>
  <si>
    <t>campusschool.zwevezele@3span.be</t>
  </si>
  <si>
    <t>VANBOSSEGHEM Bert</t>
  </si>
  <si>
    <t>BE63 7380 2548 0508</t>
  </si>
  <si>
    <t>SCHOLENGROEP ZWEVEZELE</t>
  </si>
  <si>
    <t>0449.582.231</t>
  </si>
  <si>
    <t>dehorizon.zwevezele@3span.be</t>
  </si>
  <si>
    <t>CHRISTIAENS Martine</t>
  </si>
  <si>
    <t>school@beverbos.be</t>
  </si>
  <si>
    <t>DELEERSNIJDER Pieter</t>
  </si>
  <si>
    <t>BE24 0910 0023 3738</t>
  </si>
  <si>
    <t>GEMEENTEBEST. LICHTERVELDE</t>
  </si>
  <si>
    <t>0207.435.785</t>
  </si>
  <si>
    <t>sofie.segaert@sint-rembert.be</t>
  </si>
  <si>
    <t>SEGAERT Sofie</t>
  </si>
  <si>
    <t>BE89 2800 5128 8785</t>
  </si>
  <si>
    <t>VZW Scholengr.Sint-Rembert</t>
  </si>
  <si>
    <t>0409.951.593</t>
  </si>
  <si>
    <t>vicky.genbrugge@3span.be</t>
  </si>
  <si>
    <t>Genbrugge Vicky</t>
  </si>
  <si>
    <t>BE41 7380 0125 9810</t>
  </si>
  <si>
    <t>VZW VKBR</t>
  </si>
  <si>
    <t>PENSIONAATSTRAAT 23</t>
  </si>
  <si>
    <t>0419.399.096</t>
  </si>
  <si>
    <t>annelies.devolder@3span.be</t>
  </si>
  <si>
    <t>DEVOLDER Annelies</t>
  </si>
  <si>
    <t>BE12 7380 1752 5292</t>
  </si>
  <si>
    <t>GENBRUGGE Vicky</t>
  </si>
  <si>
    <t>tenparke.directie@sint-rembert.be</t>
  </si>
  <si>
    <t>DESCHACHT Sylvia</t>
  </si>
  <si>
    <t>Sylvia</t>
  </si>
  <si>
    <t>derevinze.directie@sint-rembert.be</t>
  </si>
  <si>
    <t>DEHONDT Lieve</t>
  </si>
  <si>
    <t>deboomhut@sint-rembert.be</t>
  </si>
  <si>
    <t>MARGODT Stijn</t>
  </si>
  <si>
    <t>wijnendale@sint-rembert.be</t>
  </si>
  <si>
    <t>De Cuyper Geert</t>
  </si>
  <si>
    <t>sabine.dezutter@sint-rembert.be</t>
  </si>
  <si>
    <t>De Zutter Sabine</t>
  </si>
  <si>
    <t>info@mmibasisschool.be</t>
  </si>
  <si>
    <t>VBSBO De Berkjes</t>
  </si>
  <si>
    <t>LOWIE Marian</t>
  </si>
  <si>
    <t>BE50 4746 1468 7118</t>
  </si>
  <si>
    <t>HANDZAMESTRAAT 14</t>
  </si>
  <si>
    <t>0410.204.684</t>
  </si>
  <si>
    <t>vbs.elle@telenet.be</t>
  </si>
  <si>
    <t>VANDE WALLE Marc</t>
  </si>
  <si>
    <t>BE98 7310 4210 0193</t>
  </si>
  <si>
    <t>Vrije Basisschool Elle</t>
  </si>
  <si>
    <t>IEPERSTRAAT 47</t>
  </si>
  <si>
    <t>ine.holvoet@sint-rembert.be</t>
  </si>
  <si>
    <t>HOLVOET Ine</t>
  </si>
  <si>
    <t>directie.dekreke@kortemark.be</t>
  </si>
  <si>
    <t>DE COCK Johan</t>
  </si>
  <si>
    <t>BE76 0910 0022 9795</t>
  </si>
  <si>
    <t>GEMEENTEBESTUUR KORTEMARK</t>
  </si>
  <si>
    <t>Stationsstraat 68</t>
  </si>
  <si>
    <t>0207.532.488</t>
  </si>
  <si>
    <t>debrug@staho.be</t>
  </si>
  <si>
    <t>DESENDER Veroniek</t>
  </si>
  <si>
    <t>Veroniek</t>
  </si>
  <si>
    <t>info@schooltrio.be</t>
  </si>
  <si>
    <t>Reheul Nathalie</t>
  </si>
  <si>
    <t>BE81 0689 0198 3324</t>
  </si>
  <si>
    <t>VZW Schoolbestuur De Zaaie</t>
  </si>
  <si>
    <t>0443.525.471</t>
  </si>
  <si>
    <t>directie@schoolhouthulst.be</t>
  </si>
  <si>
    <t>DESENDER Jeroen</t>
  </si>
  <si>
    <t>BE80 7350 6406 7777</t>
  </si>
  <si>
    <t>Schoolbestuur De Zaaier</t>
  </si>
  <si>
    <t>Kouterstraat 28B</t>
  </si>
  <si>
    <t>directie@kouterkind.be</t>
  </si>
  <si>
    <t>DEBOUCK Hilde</t>
  </si>
  <si>
    <t>BE94 0014 5175 1914</t>
  </si>
  <si>
    <t>vzw Schoolbest. De Zaaier</t>
  </si>
  <si>
    <t>Kouterstraat 28 B</t>
  </si>
  <si>
    <t>lieselot.deruyter@gbsdiksmuide.be</t>
  </si>
  <si>
    <t>DERUYTER Lieselot</t>
  </si>
  <si>
    <t>Lieselot</t>
  </si>
  <si>
    <t>BE62 0910 0021 6661</t>
  </si>
  <si>
    <t>GEMEENTEBESTUUR DIKSMUIDE</t>
  </si>
  <si>
    <t>Grote Markt 6</t>
  </si>
  <si>
    <t>0207.531.894</t>
  </si>
  <si>
    <t>vb.vladslo@belgacom.net</t>
  </si>
  <si>
    <t>VBSBO Klimop</t>
  </si>
  <si>
    <t>COLLE Kimberly</t>
  </si>
  <si>
    <t>BE71 6528 0954 1369</t>
  </si>
  <si>
    <t>HBKABE22</t>
  </si>
  <si>
    <t>Het Vlakke Land_VZW</t>
  </si>
  <si>
    <t>0408.634.769</t>
  </si>
  <si>
    <t>info@vbspervijze.be</t>
  </si>
  <si>
    <t>VERSTEGHE Roseline</t>
  </si>
  <si>
    <t>Roseline</t>
  </si>
  <si>
    <t>BE16 7512 0026 9674</t>
  </si>
  <si>
    <t>GES.VR.GEM.BASISSCHOOL</t>
  </si>
  <si>
    <t>NIEUWPOORTSTRAAT 4</t>
  </si>
  <si>
    <t>info@vbwoumen.be</t>
  </si>
  <si>
    <t>FAMAEY Karel</t>
  </si>
  <si>
    <t>BE41 4776 0562 3110</t>
  </si>
  <si>
    <t>SG Het Vlakke Land</t>
  </si>
  <si>
    <t>IEPERSTEENWEG 8</t>
  </si>
  <si>
    <t>directie@tjonkerschooltje.be</t>
  </si>
  <si>
    <t>PUYPE Geert</t>
  </si>
  <si>
    <t>BE65 0910 0022 0196</t>
  </si>
  <si>
    <t>GEMEENTEBESTUUR HOUTHULST</t>
  </si>
  <si>
    <t>0207.532.092</t>
  </si>
  <si>
    <t>directie@vrijebasisschoolalveringem.be</t>
  </si>
  <si>
    <t>CANDAELE Jan</t>
  </si>
  <si>
    <t>BE41 4766 2184 9110</t>
  </si>
  <si>
    <t>VRIJE BASISSCH. ALVERINGEM</t>
  </si>
  <si>
    <t>0454.788.062</t>
  </si>
  <si>
    <t>info@spelenderwijs.be</t>
  </si>
  <si>
    <t>PAELINCK Julie</t>
  </si>
  <si>
    <t>BE31 0910 0020 6355</t>
  </si>
  <si>
    <t>GEMEENTEBESTUUR ALVERINGEM</t>
  </si>
  <si>
    <t>0207.495.074</t>
  </si>
  <si>
    <t>directeur@steen10.be</t>
  </si>
  <si>
    <t>SLOSSE Marc Maertens Ann</t>
  </si>
  <si>
    <t>Maertens Ann</t>
  </si>
  <si>
    <t>BE34 7380 0024 9390</t>
  </si>
  <si>
    <t>VZW Sint-Lodewijk Brugge</t>
  </si>
  <si>
    <t>GISTELSE STEENWEG 440</t>
  </si>
  <si>
    <t>info@dezessprong.be</t>
  </si>
  <si>
    <t>DECLERCK Bert</t>
  </si>
  <si>
    <t>BE47 7381 1121 6380</t>
  </si>
  <si>
    <t>DOORNSTRAAT 3</t>
  </si>
  <si>
    <t>directeur@basisschoolzandstraat.be</t>
  </si>
  <si>
    <t>Cnudde Sven</t>
  </si>
  <si>
    <t>BE89 7380 1997 8685</t>
  </si>
  <si>
    <t>directeur@basisschoolimmaculata.be</t>
  </si>
  <si>
    <t>VANDEVOORDE Mathieu</t>
  </si>
  <si>
    <t>Mathieu</t>
  </si>
  <si>
    <t>BE95 0682 1062 8958</t>
  </si>
  <si>
    <t>St. Lodewijkscollege VGBS</t>
  </si>
  <si>
    <t>KONINGIN ASTRIDLAAN 4</t>
  </si>
  <si>
    <t>directeur@baslos.be</t>
  </si>
  <si>
    <t>VERHULST Stijn</t>
  </si>
  <si>
    <t>BE60 7381 2606 6070</t>
  </si>
  <si>
    <t>SPOORWEGSTRAAT 250</t>
  </si>
  <si>
    <t>secretariaat@de-triangel.be</t>
  </si>
  <si>
    <t>ARSCHOOT Marc</t>
  </si>
  <si>
    <t>BE98 0910 0021 0193</t>
  </si>
  <si>
    <t>STADSBESTUUR BRUGGE</t>
  </si>
  <si>
    <t>Burg 12</t>
  </si>
  <si>
    <t>0207.528.035</t>
  </si>
  <si>
    <t>directie@dewassenaard.be</t>
  </si>
  <si>
    <t>Deraedt Ilse</t>
  </si>
  <si>
    <t>BE29 4783 3514 6164</t>
  </si>
  <si>
    <t>VZW Vrije school Varsenare</t>
  </si>
  <si>
    <t>WESTERNIEUWWEG 5</t>
  </si>
  <si>
    <t>0419.258.546</t>
  </si>
  <si>
    <t>dorp.directie@sint-rembert.be</t>
  </si>
  <si>
    <t>DE CRAEMER Ilse</t>
  </si>
  <si>
    <t>pol.vlaeminck@sint-rembert.be</t>
  </si>
  <si>
    <t>VLAEMINCK Pol</t>
  </si>
  <si>
    <t>stapsteen.directie@sint-rembert.be</t>
  </si>
  <si>
    <t>Borra Charlotte</t>
  </si>
  <si>
    <t>rebekka.buyse@klimtoren.be</t>
  </si>
  <si>
    <t>BUYSE Rebekka</t>
  </si>
  <si>
    <t>Rebekka</t>
  </si>
  <si>
    <t>BE88 0000 3207 2341</t>
  </si>
  <si>
    <t>VR BASISSCHOOL JABBEKE VZW</t>
  </si>
  <si>
    <t>KAPELLESTR 16</t>
  </si>
  <si>
    <t>0434.503.580</t>
  </si>
  <si>
    <t>myriam.monstrey@vbsdeloopbrug.be</t>
  </si>
  <si>
    <t>MONSTREY Myriam</t>
  </si>
  <si>
    <t>BE55 8538 7030 4644</t>
  </si>
  <si>
    <t>Schoolcom.ZERKEGEM/SNELLEG</t>
  </si>
  <si>
    <t>VEDASTUSSTRAAT 96</t>
  </si>
  <si>
    <t>0453.032.263</t>
  </si>
  <si>
    <t>els.kelem@hetboompje-stalhille.com</t>
  </si>
  <si>
    <t>KELEM Els</t>
  </si>
  <si>
    <t>BE31 7755 5560 0055</t>
  </si>
  <si>
    <t>Vrije Basissch. 't Boompje</t>
  </si>
  <si>
    <t>CATHILLEWEG 82</t>
  </si>
  <si>
    <t>0459.241.451</t>
  </si>
  <si>
    <t>secretariaat@vbshfamilie.be</t>
  </si>
  <si>
    <t>MERCHIERS Ann</t>
  </si>
  <si>
    <t>BE37 7380 1714 0528</t>
  </si>
  <si>
    <t>Comité Vrije Basisschool</t>
  </si>
  <si>
    <t>0409.714.043</t>
  </si>
  <si>
    <t>info@gravenbos.be</t>
  </si>
  <si>
    <t>WILLEMS Peter</t>
  </si>
  <si>
    <t>BE58 0682 1471 4779</t>
  </si>
  <si>
    <t>vzw Kath.Onderw.Hinterland</t>
  </si>
  <si>
    <t>St-Jans-Gasthuisstraat 20</t>
  </si>
  <si>
    <t>directie@driespan.be</t>
  </si>
  <si>
    <t>BULCKE Evelien</t>
  </si>
  <si>
    <t>BE23 0682 1471 5991</t>
  </si>
  <si>
    <t>directie@gbsdehorizon.be</t>
  </si>
  <si>
    <t>AMELOOT An</t>
  </si>
  <si>
    <t>BE82 0910 0021 7368</t>
  </si>
  <si>
    <t>GEMEENTEBESTUUR GISTEL</t>
  </si>
  <si>
    <t>Heyvaertlaan z/n</t>
  </si>
  <si>
    <t>0207.491.413</t>
  </si>
  <si>
    <t>michel.maricau@gmail.com</t>
  </si>
  <si>
    <t>LAMOTE Rik</t>
  </si>
  <si>
    <t>Rik</t>
  </si>
  <si>
    <t>BE27 7330 4120 0273</t>
  </si>
  <si>
    <t>VZW Kath. Ond. Hinterland</t>
  </si>
  <si>
    <t>directie@gbsichtegem.be</t>
  </si>
  <si>
    <t>MYLLE Belinda</t>
  </si>
  <si>
    <t>Belinda</t>
  </si>
  <si>
    <t>BE43 0910 0022 0301</t>
  </si>
  <si>
    <t>GEMEENTEBESTUUR ICHTEGEM</t>
  </si>
  <si>
    <t>0207.431.332</t>
  </si>
  <si>
    <t>marjolijn.roets@sint-rembert.be</t>
  </si>
  <si>
    <t>ROETS Marjolijn</t>
  </si>
  <si>
    <t>Marjolijn</t>
  </si>
  <si>
    <t>deschatkist@sint-rembert.be</t>
  </si>
  <si>
    <t>Lingier Didier</t>
  </si>
  <si>
    <t>negensprong@sint-rembert.be</t>
  </si>
  <si>
    <t>CROMBEZ Karla</t>
  </si>
  <si>
    <t>Karla</t>
  </si>
  <si>
    <t>directie.dedriemaster@sgsaeftinghe.be</t>
  </si>
  <si>
    <t>BEAUSAERT Christopher</t>
  </si>
  <si>
    <t>Christopher</t>
  </si>
  <si>
    <t>BE41 7360 1887 0810</t>
  </si>
  <si>
    <t>vzw Saeftinghe Oostkust</t>
  </si>
  <si>
    <t>0420.951.888</t>
  </si>
  <si>
    <t>melissa.vermassen@knokke-heist.be</t>
  </si>
  <si>
    <t>VERMASSEN Melissa</t>
  </si>
  <si>
    <t>BE65 0910 1212 2096</t>
  </si>
  <si>
    <t>GEMEENTEBEST. KNOKKE-HEIST</t>
  </si>
  <si>
    <t>A. Verweeplein 1</t>
  </si>
  <si>
    <t>0207.691.252</t>
  </si>
  <si>
    <t>directie.margaretaschool@sgsaeftinghe.be</t>
  </si>
  <si>
    <t>CASSELMAN Kathleen</t>
  </si>
  <si>
    <t>directie.sintjansschool@sgsaeftinghe.be</t>
  </si>
  <si>
    <t>DOBBELAERE Ellen</t>
  </si>
  <si>
    <t>directie.heilighartschool@sgsaeftinghe.be</t>
  </si>
  <si>
    <t>VAN VOOREN Anne</t>
  </si>
  <si>
    <t>directie@kantelberg.be</t>
  </si>
  <si>
    <t>VERVAECKE Kristl</t>
  </si>
  <si>
    <t>Kristl</t>
  </si>
  <si>
    <t>BE40 0688 9349 0063</t>
  </si>
  <si>
    <t>Vr. Basissch. Mariawende</t>
  </si>
  <si>
    <t>0443.589.611</t>
  </si>
  <si>
    <t>lagere@sask.be</t>
  </si>
  <si>
    <t>DEPREZ Carl</t>
  </si>
  <si>
    <t>Carl</t>
  </si>
  <si>
    <t>BE42 3800 1597 4254</t>
  </si>
  <si>
    <t>VZW K de Goede/St Andreas</t>
  </si>
  <si>
    <t>directie@olvadetouwladder.be</t>
  </si>
  <si>
    <t>DE MEYER Els</t>
  </si>
  <si>
    <t>BE30 7310 4963 8511</t>
  </si>
  <si>
    <t>vzw KO. Karel de Goede</t>
  </si>
  <si>
    <t>directie@olvademeersen.be</t>
  </si>
  <si>
    <t>SCHERPEREEL Karel</t>
  </si>
  <si>
    <t>BE19 7310 4963 8612</t>
  </si>
  <si>
    <t>directie@olvasintkatarina.be</t>
  </si>
  <si>
    <t>ANTJON Katie</t>
  </si>
  <si>
    <t>Katie</t>
  </si>
  <si>
    <t>BE17 7310 4963 9521</t>
  </si>
  <si>
    <t>directie@olvasteenbrugge.be</t>
  </si>
  <si>
    <t>Toumai Tobin</t>
  </si>
  <si>
    <t>Tobin</t>
  </si>
  <si>
    <t>BE81 7310 4963 9824</t>
  </si>
  <si>
    <t>directeur@terbunen.be</t>
  </si>
  <si>
    <t>CHERLET Geert</t>
  </si>
  <si>
    <t>BE47 0013 9415 0280</t>
  </si>
  <si>
    <t>BRUGGESTRAAT 30A</t>
  </si>
  <si>
    <t>info@vrijebasisschoolsijsele.be</t>
  </si>
  <si>
    <t>CLAEYS Chris</t>
  </si>
  <si>
    <t>BE20 4768 1228 4156</t>
  </si>
  <si>
    <t>KLOOSTERSTRAAT 4A</t>
  </si>
  <si>
    <t>gemeenteschool@damme.be</t>
  </si>
  <si>
    <t>MUSSCHOOT Luc</t>
  </si>
  <si>
    <t>BE37 0910 0021 3328</t>
  </si>
  <si>
    <t>GEMEENTEBESTUUR DAMME</t>
  </si>
  <si>
    <t>Vissersstraat 2A</t>
  </si>
  <si>
    <t>0207.528.134</t>
  </si>
  <si>
    <t>directie@olva-viven.be</t>
  </si>
  <si>
    <t>VERWILST Olivier</t>
  </si>
  <si>
    <t>Olivier</t>
  </si>
  <si>
    <t>BE37 7310 4964 0228</t>
  </si>
  <si>
    <t>info@vbslapscheure.be</t>
  </si>
  <si>
    <t>CLAEYS Caroline</t>
  </si>
  <si>
    <t>BE10 7340 4294 1404</t>
  </si>
  <si>
    <t>Vrije Basissch. Lapscheure</t>
  </si>
  <si>
    <t>Vredestraat 1 b2</t>
  </si>
  <si>
    <t>joke.boydens@atotzee.be</t>
  </si>
  <si>
    <t>Boydens Joke</t>
  </si>
  <si>
    <t>BE22 7330 3257 4347</t>
  </si>
  <si>
    <t>Vrij Ond. Blankenberge-W.</t>
  </si>
  <si>
    <t>Weststraat 86</t>
  </si>
  <si>
    <t>0425.431.310</t>
  </si>
  <si>
    <t>els.teugels@atotzee.be</t>
  </si>
  <si>
    <t>TEUGELS Els</t>
  </si>
  <si>
    <t>directie@brugge-noord.be</t>
  </si>
  <si>
    <t>CLEMMENS Hilde</t>
  </si>
  <si>
    <t>directie.delisblomme@sgsaeftinghe.be</t>
  </si>
  <si>
    <t>DERMUL Inge</t>
  </si>
  <si>
    <t>directie.roezemoes@sgsaeftinghe.be</t>
  </si>
  <si>
    <t>POPELIER Lisa</t>
  </si>
  <si>
    <t>hetanker@knokke-heist.be</t>
  </si>
  <si>
    <t>VAN DAMME Kurt</t>
  </si>
  <si>
    <t>directie.olvo@sgsaeftinghe.be</t>
  </si>
  <si>
    <t>WIJFFELS Heidi</t>
  </si>
  <si>
    <t>info@zonnebloemoostende.be</t>
  </si>
  <si>
    <t>HILLEMANS Sofie</t>
  </si>
  <si>
    <t>info@conscienceschool.be</t>
  </si>
  <si>
    <t>POTTIER An</t>
  </si>
  <si>
    <t>info@kroonlaan.be</t>
  </si>
  <si>
    <t>WEEK Celine</t>
  </si>
  <si>
    <t>Celine</t>
  </si>
  <si>
    <t>info@vermeylenschool.be</t>
  </si>
  <si>
    <t>JULET Muriël</t>
  </si>
  <si>
    <t>Muriël</t>
  </si>
  <si>
    <t>cynthia.callebout@demorootjes.be</t>
  </si>
  <si>
    <t>CALLEBOUT Cynthia</t>
  </si>
  <si>
    <t>directie@zano.be</t>
  </si>
  <si>
    <t>DEVISSCHER Mieke</t>
  </si>
  <si>
    <t>BE73 3840 1329 6360</t>
  </si>
  <si>
    <t>vzw Basisonderw. Zeebries</t>
  </si>
  <si>
    <t>0449.490.377</t>
  </si>
  <si>
    <t>directeur@lodo.be</t>
  </si>
  <si>
    <t>VERCRUYSSE Alexandra</t>
  </si>
  <si>
    <t>BE85 4775 6470 8106</t>
  </si>
  <si>
    <t>VRIJE BASISSCHOOL</t>
  </si>
  <si>
    <t>G. GEZELLESTRAAT 19</t>
  </si>
  <si>
    <t>directie.kleincollege@bewonderwijs.be</t>
  </si>
  <si>
    <t>AMPE Stijn</t>
  </si>
  <si>
    <t>BE62 4736 1327 3161</t>
  </si>
  <si>
    <t>VZW Bewonderwijs</t>
  </si>
  <si>
    <t>Vindictivelaan 9</t>
  </si>
  <si>
    <t>0410.414.819</t>
  </si>
  <si>
    <t>directie.olgo@bewonderwijs.be</t>
  </si>
  <si>
    <t>STORME Stijn</t>
  </si>
  <si>
    <t>directie.olvoM@bewonderwijs.be</t>
  </si>
  <si>
    <t>VANHOVE Ann</t>
  </si>
  <si>
    <t>info@saso.be</t>
  </si>
  <si>
    <t>CASIER Filip</t>
  </si>
  <si>
    <t>BE34 0682 4942 2490</t>
  </si>
  <si>
    <t>VZW Basisond.Zeebries</t>
  </si>
  <si>
    <t>directie@saobasis.be</t>
  </si>
  <si>
    <t>Dugardein Kimberley</t>
  </si>
  <si>
    <t>Kimberley</t>
  </si>
  <si>
    <t>BE62 0682 1335 4961</t>
  </si>
  <si>
    <t>directie.olko@bewonderwijs.be</t>
  </si>
  <si>
    <t>ROTSAERT Katrien</t>
  </si>
  <si>
    <t>directie.vuurtoren@bewonderwijs.be</t>
  </si>
  <si>
    <t>directeur@vbsduinen.be</t>
  </si>
  <si>
    <t>DOISE Tom</t>
  </si>
  <si>
    <t>BE82 7360 2920 7168</t>
  </si>
  <si>
    <t>VKBB VZW Bredenee</t>
  </si>
  <si>
    <t>Peter Benoitlaan 13</t>
  </si>
  <si>
    <t>0424.373.614</t>
  </si>
  <si>
    <t>directeur@donboscobredene.be</t>
  </si>
  <si>
    <t>NIEUWENHUYSE Dominique</t>
  </si>
  <si>
    <t>info@ibiswerk.be</t>
  </si>
  <si>
    <t>Huysmans Renke</t>
  </si>
  <si>
    <t>BE34 3632 2819 7590</t>
  </si>
  <si>
    <t>Koninklijk Werk Ibis VZW</t>
  </si>
  <si>
    <t>PRINSES ELISABETHLAAN 1</t>
  </si>
  <si>
    <t>0410.392.548</t>
  </si>
  <si>
    <t>regine.goeminne@atotzee.be</t>
  </si>
  <si>
    <t>RÉGINE Goeminne</t>
  </si>
  <si>
    <t>Goeminne</t>
  </si>
  <si>
    <t>directie.tklavertje@sgimpact.be</t>
  </si>
  <si>
    <t>BONTE Mieke</t>
  </si>
  <si>
    <t>ingrid.igodt@gbszuienkerke.net</t>
  </si>
  <si>
    <t>IGODT Ingrid</t>
  </si>
  <si>
    <t>BE54 0910 0025 9097</t>
  </si>
  <si>
    <t>GEMEENTEBESTUUR ZUIENKERKE</t>
  </si>
  <si>
    <t>Kerkstraat 17</t>
  </si>
  <si>
    <t>0207.531.597</t>
  </si>
  <si>
    <t>vbs.dezeeboon@atotzee.be</t>
  </si>
  <si>
    <t>DERMAUT Tom</t>
  </si>
  <si>
    <t>BE28 0689 4867 8720</t>
  </si>
  <si>
    <t>Vrije scholen De Haan</t>
  </si>
  <si>
    <t>GROTESTRAAT 18</t>
  </si>
  <si>
    <t>0444.005.919</t>
  </si>
  <si>
    <t>directie@heideschool.be</t>
  </si>
  <si>
    <t>GYSSELS Heidi</t>
  </si>
  <si>
    <t>BE98 2800 2302 3793</t>
  </si>
  <si>
    <t>COM.VR.GES.LAG.GEM.SCH.</t>
  </si>
  <si>
    <t>HEIDELAAN 24</t>
  </si>
  <si>
    <t>directie.stjomi@bewonderwijs.be</t>
  </si>
  <si>
    <t>GERMONPRE Hugo</t>
  </si>
  <si>
    <t>dezandloper@onderwijs.middelkerke.be</t>
  </si>
  <si>
    <t>WOUTERS Katrien</t>
  </si>
  <si>
    <t>BE07 0910 0023 6566</t>
  </si>
  <si>
    <t>GEMEENTEBEST. MIDDELKERKE</t>
  </si>
  <si>
    <t>Spermaliestraat 1</t>
  </si>
  <si>
    <t>0207.495.668</t>
  </si>
  <si>
    <t>patricia.hauweele@onderwijs.middelkerke.be</t>
  </si>
  <si>
    <t>HAUWEELE Patricia</t>
  </si>
  <si>
    <t>directie.stjolo@bewonderwijs.be</t>
  </si>
  <si>
    <t>VERHELLE Charlotte</t>
  </si>
  <si>
    <t>directie.stluwe@bewonderwijs.be</t>
  </si>
  <si>
    <t>DEVOS Kristof</t>
  </si>
  <si>
    <t>info@stellamarisnieuwpoort.be</t>
  </si>
  <si>
    <t>HILLEWAERE Jeroen</t>
  </si>
  <si>
    <t>BE73 4741 0780 8160</t>
  </si>
  <si>
    <t>VZW Kath.Ond.Nieuwpoort</t>
  </si>
  <si>
    <t>WILLEM DEROOLAAN 72</t>
  </si>
  <si>
    <t>0431.198.454</t>
  </si>
  <si>
    <t>info@depagaaier.be</t>
  </si>
  <si>
    <t>PEEL Ann</t>
  </si>
  <si>
    <t>BE05 0910 0023 7475</t>
  </si>
  <si>
    <t>GEMEENTEBESTUUR NIEUWPOORT</t>
  </si>
  <si>
    <t>Markt 7</t>
  </si>
  <si>
    <t>0207.485.869</t>
  </si>
  <si>
    <t>directie@vbsoostduinkerke.be</t>
  </si>
  <si>
    <t>LAMMENS Jürgen</t>
  </si>
  <si>
    <t>Jürgen</t>
  </si>
  <si>
    <t>BE72 7785 9719 6016</t>
  </si>
  <si>
    <t>Comite Vrije Basisschool</t>
  </si>
  <si>
    <t>0447.448.825</t>
  </si>
  <si>
    <t>gemeenteschool@oostduinkerke.be</t>
  </si>
  <si>
    <t>Maes Steven</t>
  </si>
  <si>
    <t>BE56 0910 0022 9088</t>
  </si>
  <si>
    <t>GEMEENTEBESTUUR KOKSIJDE</t>
  </si>
  <si>
    <t>Zeelaan 303</t>
  </si>
  <si>
    <t>0207.494.480</t>
  </si>
  <si>
    <t>info@deark-koksijde.be</t>
  </si>
  <si>
    <t>ANDRIES Jan</t>
  </si>
  <si>
    <t>BE67 7755 5627 2587</t>
  </si>
  <si>
    <t>GESUBS.VRIJE BASISSCHOOL</t>
  </si>
  <si>
    <t>gemeenteschool@koksijde.be</t>
  </si>
  <si>
    <t>TEGETHOFF Carine</t>
  </si>
  <si>
    <t>directie@vbs-sint-pieter.be</t>
  </si>
  <si>
    <t>GHEYSEN Trees</t>
  </si>
  <si>
    <t>Trees</t>
  </si>
  <si>
    <t>BE64 4742 1435 2152</t>
  </si>
  <si>
    <t>0408.595.573</t>
  </si>
  <si>
    <t>directie@immaculata.be</t>
  </si>
  <si>
    <t>MATON Jaak</t>
  </si>
  <si>
    <t>Jaak</t>
  </si>
  <si>
    <t>BE16 0012 4544 8674</t>
  </si>
  <si>
    <t>WT BS Immacuata</t>
  </si>
  <si>
    <t>E. d'Arripelaan 2</t>
  </si>
  <si>
    <t>gemeenteschool@depanne.be</t>
  </si>
  <si>
    <t>DE WAELE Bart</t>
  </si>
  <si>
    <t>BE95 0910 0021 6358</t>
  </si>
  <si>
    <t>GEMEENTEBESTUUR DE PANNE</t>
  </si>
  <si>
    <t>Zeelaan 21</t>
  </si>
  <si>
    <t>0207.434.597</t>
  </si>
  <si>
    <t>info@vbshoutmarkt.be</t>
  </si>
  <si>
    <t>LECLUYSE Tom</t>
  </si>
  <si>
    <t>BE62 7388 1100 1561</t>
  </si>
  <si>
    <t>VBS Houtmarkt</t>
  </si>
  <si>
    <t>0411.019.583</t>
  </si>
  <si>
    <t>CLOET Nele</t>
  </si>
  <si>
    <t>griet.lenders@dedroomvlieger.be</t>
  </si>
  <si>
    <t>LENDERS Griet</t>
  </si>
  <si>
    <t>BE41 7388 1120 0110</t>
  </si>
  <si>
    <t>Kath.Basisonderwijs Veurne</t>
  </si>
  <si>
    <t>Dan. De Haenelaan 10</t>
  </si>
  <si>
    <t>marieke.stubbe@dedroomvlieger.be</t>
  </si>
  <si>
    <t>STUBBE Marieke</t>
  </si>
  <si>
    <t>Marieke</t>
  </si>
  <si>
    <t>GVBS.Beauvoorde@skynet.be</t>
  </si>
  <si>
    <t>MISSIAEN Brigiet</t>
  </si>
  <si>
    <t>Brigiet</t>
  </si>
  <si>
    <t>BE82 0017 6152 6868</t>
  </si>
  <si>
    <t>Kath.Onderwijs Beauvoorde</t>
  </si>
  <si>
    <t>Wulveringemstraat 3</t>
  </si>
  <si>
    <t>0866.849.903</t>
  </si>
  <si>
    <t>school.houtem@telenet.be</t>
  </si>
  <si>
    <t>DETURCK Herlinde</t>
  </si>
  <si>
    <t>Herlinde</t>
  </si>
  <si>
    <t>BE18 7388 0504 6165</t>
  </si>
  <si>
    <t>KATHOLIEK SCHOOLCOMITE</t>
  </si>
  <si>
    <t>Kerkhoek 4</t>
  </si>
  <si>
    <t>damiaanschool@kbkscholen.be</t>
  </si>
  <si>
    <t>SEYNHAEVE Alain</t>
  </si>
  <si>
    <t>Alain</t>
  </si>
  <si>
    <t>BE80 4665 5677 6977</t>
  </si>
  <si>
    <t>Vrije.Basissch.Damiaan</t>
  </si>
  <si>
    <t>POTTELBERG 15a</t>
  </si>
  <si>
    <t>0472.817.095</t>
  </si>
  <si>
    <t>sint.theresia@kbkscholen.be</t>
  </si>
  <si>
    <t>PATTYN Alexandra</t>
  </si>
  <si>
    <t>BE34 7384 1522 5090</t>
  </si>
  <si>
    <t>VB St.Theresia</t>
  </si>
  <si>
    <t>OUDENAARDESTEENWEG 204</t>
  </si>
  <si>
    <t>jan.luts@sabko.be</t>
  </si>
  <si>
    <t>LUTS Jan</t>
  </si>
  <si>
    <t>BE77 4627 3129 7142</t>
  </si>
  <si>
    <t>VZW Sint-Amandsbasisschole</t>
  </si>
  <si>
    <t>0412.984.428</t>
  </si>
  <si>
    <t>directeur.noord@sabko.be</t>
  </si>
  <si>
    <t>VANWYNSBERGHE Koen</t>
  </si>
  <si>
    <t>BE02 7380 2292 2940</t>
  </si>
  <si>
    <t>tfort@kbkscholen.be</t>
  </si>
  <si>
    <t>CHIERS Jan</t>
  </si>
  <si>
    <t>BE64 4600 2878 1152</t>
  </si>
  <si>
    <t>Vrije Basisschool 't Fort</t>
  </si>
  <si>
    <t>sint.jozef@kbkscholen.be</t>
  </si>
  <si>
    <t>WINDELS Fien</t>
  </si>
  <si>
    <t>BE66 4600 8074 3143</t>
  </si>
  <si>
    <t>Basissch.SintJozefinstit.</t>
  </si>
  <si>
    <t>olv.vlaanderen@kbkscholen.be</t>
  </si>
  <si>
    <t>ROOSE Lindsey</t>
  </si>
  <si>
    <t>Lindsey</t>
  </si>
  <si>
    <t>BE69 4665 5612 7178</t>
  </si>
  <si>
    <t>VZW KBK basis.OLV Vlaand.</t>
  </si>
  <si>
    <t>directie@kinderlandweb.be</t>
  </si>
  <si>
    <t>TANGHE Ignace</t>
  </si>
  <si>
    <t>Ignace</t>
  </si>
  <si>
    <t>BE18 7360 4165 1965</t>
  </si>
  <si>
    <t>Basisschool Kinderland</t>
  </si>
  <si>
    <t>sint.paulus@kbkscholen.be</t>
  </si>
  <si>
    <t>VANDEN BROUCKE Pascal</t>
  </si>
  <si>
    <t>BE74 4665 5197 8107</t>
  </si>
  <si>
    <t>GVBS St.-Paulusschool</t>
  </si>
  <si>
    <t>Burg.F.De Bethunelaan 1</t>
  </si>
  <si>
    <t>piusx@sabko.be</t>
  </si>
  <si>
    <t>DESMET David</t>
  </si>
  <si>
    <t>BE88 7380 2292 3041</t>
  </si>
  <si>
    <t>VZW St-Amandsbasisscholen</t>
  </si>
  <si>
    <t>directie@vcsm.be</t>
  </si>
  <si>
    <t>BURGGRAEVE Bernard</t>
  </si>
  <si>
    <t>BE71 2850 2657 2369</t>
  </si>
  <si>
    <t>Vrije Centrumschool</t>
  </si>
  <si>
    <t>0676.424.649</t>
  </si>
  <si>
    <t>directie@rodenburgschool.be</t>
  </si>
  <si>
    <t>BASTOEN Stephanie</t>
  </si>
  <si>
    <t>BE57 4658 1251 1135</t>
  </si>
  <si>
    <t>RODENBURGPLEIN 31</t>
  </si>
  <si>
    <t>directie@biekorfje.be</t>
  </si>
  <si>
    <t>HUYSE Greetje</t>
  </si>
  <si>
    <t>BE16 7384 0108 0874</t>
  </si>
  <si>
    <t>Ges.V.Basisschool</t>
  </si>
  <si>
    <t>LAUWSESTRAAT 11-13</t>
  </si>
  <si>
    <t>directie@destap.be</t>
  </si>
  <si>
    <t>SAMYN Maarten</t>
  </si>
  <si>
    <t>BE41 7380 2668 3510</t>
  </si>
  <si>
    <t>VZW SG ST-VINCENTIUS</t>
  </si>
  <si>
    <t>WEVELGEMSTRAAT 2 A</t>
  </si>
  <si>
    <t>0410.259.322</t>
  </si>
  <si>
    <t>info@dewonderwijzer.be</t>
  </si>
  <si>
    <t>VANHAEZEBROUCK Ruth</t>
  </si>
  <si>
    <t>BE33 0910 0023 4546</t>
  </si>
  <si>
    <t>STADBESTUUR MENEN</t>
  </si>
  <si>
    <t>0207.433.312</t>
  </si>
  <si>
    <t>directie@vbsrekkem.be</t>
  </si>
  <si>
    <t>VAN TIEGHEM Anne</t>
  </si>
  <si>
    <t>BE10 7384 3401 5004</t>
  </si>
  <si>
    <t>VRIJE SCHOOL REKKEM V.Z.W</t>
  </si>
  <si>
    <t>directeur@barthelschool.be</t>
  </si>
  <si>
    <t>THEYS Lies</t>
  </si>
  <si>
    <t>katia.desauw@vbsbellegem.be</t>
  </si>
  <si>
    <t>DESAUW Katia</t>
  </si>
  <si>
    <t>BE05 7384 3312 0075</t>
  </si>
  <si>
    <t>VRIJ BASISONDERWIJS BELLEG</t>
  </si>
  <si>
    <t>BELLEGEMKERKDREEF 1</t>
  </si>
  <si>
    <t>gemeenteschool@kortrijk.be</t>
  </si>
  <si>
    <t>HEYTENS Els</t>
  </si>
  <si>
    <t>BE43 0910 0023 0001</t>
  </si>
  <si>
    <t>GEMEENTEBESTUUR KORTRIJK</t>
  </si>
  <si>
    <t>Grote Markt  54</t>
  </si>
  <si>
    <t>0207.494.678</t>
  </si>
  <si>
    <t>info@vrijecentrumschool.be</t>
  </si>
  <si>
    <t>VAN LOOSVELDT Karolien</t>
  </si>
  <si>
    <t>BE13 4687 2016 4139</t>
  </si>
  <si>
    <t>VRIJE CENTRUMSCHOOL</t>
  </si>
  <si>
    <t>Th. Toyeplein 8</t>
  </si>
  <si>
    <t>0453.903.877</t>
  </si>
  <si>
    <t>directeur@kappaertschool.be</t>
  </si>
  <si>
    <t>Claus Chiara</t>
  </si>
  <si>
    <t>Chiara</t>
  </si>
  <si>
    <t>BE41 7380 3941 9610</t>
  </si>
  <si>
    <t>G.V.Basisschool</t>
  </si>
  <si>
    <t>directie@vbsotegem.be</t>
  </si>
  <si>
    <t>NUYTTEN Sophie</t>
  </si>
  <si>
    <t>BE90 7380 3480 4632</t>
  </si>
  <si>
    <t>Vanessa.Vromant@gszwevegem.be</t>
  </si>
  <si>
    <t>VROMANT Vanessa</t>
  </si>
  <si>
    <t>BE10 0910 0025 9404</t>
  </si>
  <si>
    <t>GEMEENTEBESTUUR ZWEVEGEM</t>
  </si>
  <si>
    <t>0207.484.582</t>
  </si>
  <si>
    <t>info@vbsdewegelink.be</t>
  </si>
  <si>
    <t>Dewaele Kathleen</t>
  </si>
  <si>
    <t>BE86 7360 4637 4350</t>
  </si>
  <si>
    <t>Vrije Basisschool Vichte</t>
  </si>
  <si>
    <t>0434.436.769</t>
  </si>
  <si>
    <t>info@hetwijsternest.be</t>
  </si>
  <si>
    <t>VEYS Veerle</t>
  </si>
  <si>
    <t>BE09 0910 0020 6557</t>
  </si>
  <si>
    <t>GEMEENTEBESTUUR ANZEGEM</t>
  </si>
  <si>
    <t>0207.484.780</t>
  </si>
  <si>
    <t>info@vba.be</t>
  </si>
  <si>
    <t>STAELENS Hilde</t>
  </si>
  <si>
    <t>BE58 0013 0614 2079</t>
  </si>
  <si>
    <t>vzw Kath. Onderw. St.-Jan</t>
  </si>
  <si>
    <t>KERKSTRAAT 91</t>
  </si>
  <si>
    <t>0451.980.111</t>
  </si>
  <si>
    <t>info@vbsdeblokkentoren.be</t>
  </si>
  <si>
    <t>DECROP Marijke</t>
  </si>
  <si>
    <t>BE24 0011 9566 4638</t>
  </si>
  <si>
    <t>Vr BA-school ST.-Theresia</t>
  </si>
  <si>
    <t>Vichtseteenweg 109</t>
  </si>
  <si>
    <t>0452.019.505</t>
  </si>
  <si>
    <t>info@groenepoortje.be</t>
  </si>
  <si>
    <t>VAN ROBAYS Geert</t>
  </si>
  <si>
    <t>BE67 7380 0636 0087</t>
  </si>
  <si>
    <t>COM GESUBS. LAG.SCHOLEN</t>
  </si>
  <si>
    <t>GROENINGESTRAAT 11</t>
  </si>
  <si>
    <t>info@debergop.be</t>
  </si>
  <si>
    <t>DUBUQUOY An</t>
  </si>
  <si>
    <t>BE58 0013 9006 6479</t>
  </si>
  <si>
    <t>VZW Kath.BS V.I.K.T.Tiegem</t>
  </si>
  <si>
    <t>directie@tschoolkerugge.be</t>
  </si>
  <si>
    <t>FOURNIER Sien</t>
  </si>
  <si>
    <t>BE29 1030 1427 8064</t>
  </si>
  <si>
    <t>Kath. basisond. Avelgem</t>
  </si>
  <si>
    <t>Scheldelaan 1</t>
  </si>
  <si>
    <t>0410.921.395</t>
  </si>
  <si>
    <t>directie@vbs-avelgem.be</t>
  </si>
  <si>
    <t>VAN NIEUWENHUYZE Heidi</t>
  </si>
  <si>
    <t>BE33 4629 2013 7146</t>
  </si>
  <si>
    <t>VZW Kath.Basis ond.Avelgem</t>
  </si>
  <si>
    <t>directie@kleuterschoolbossuit.be</t>
  </si>
  <si>
    <t>Pauwels Emely</t>
  </si>
  <si>
    <t>Emely</t>
  </si>
  <si>
    <t>BE97 9731 1355 9449</t>
  </si>
  <si>
    <t>VZW Kath.Ond.Avelg.afd.Bos</t>
  </si>
  <si>
    <t>directie@bsdepolyglot.be</t>
  </si>
  <si>
    <t>DESMET Marijke</t>
  </si>
  <si>
    <t>directie@vbsmoen.be</t>
  </si>
  <si>
    <t>VANDENBULCKE Peter</t>
  </si>
  <si>
    <t>BE73 7380 3940 5260</t>
  </si>
  <si>
    <t>VZW Kath.Ond.Zwevegem</t>
  </si>
  <si>
    <t>Th.Toyeplein 8</t>
  </si>
  <si>
    <t>bart.desmet@gszwevegem.be</t>
  </si>
  <si>
    <t>DESMET Bart</t>
  </si>
  <si>
    <t>evelien.staelens@gszwevegem.be</t>
  </si>
  <si>
    <t>STAELENS Evelien</t>
  </si>
  <si>
    <t>directie@sint-jansschool.net</t>
  </si>
  <si>
    <t>EXPEEL Ann</t>
  </si>
  <si>
    <t>BE64 3854 0508 0652</t>
  </si>
  <si>
    <t>GES VR BASISSCHOOL</t>
  </si>
  <si>
    <t>J&amp;M SABBESTRAAT 132</t>
  </si>
  <si>
    <t>basisschoolvlam@telenet.be</t>
  </si>
  <si>
    <t>VANDECANDELAERE Isabel</t>
  </si>
  <si>
    <t>BE42 0682 4628 5754</t>
  </si>
  <si>
    <t>SG.St.-Vincentius vzw-Vlam</t>
  </si>
  <si>
    <t>Kasteeldreef 4</t>
  </si>
  <si>
    <t>directie@sint-joris.net</t>
  </si>
  <si>
    <t>LEENKNECHT Monique</t>
  </si>
  <si>
    <t>BE74 0682 4297 3307</t>
  </si>
  <si>
    <t>vzw.sg st.-Vincentius</t>
  </si>
  <si>
    <t>directie@blijdhove.be</t>
  </si>
  <si>
    <t>PLANCKAERT Jeremy</t>
  </si>
  <si>
    <t>Jeremy</t>
  </si>
  <si>
    <t>BE59 0682 0654 2026</t>
  </si>
  <si>
    <t>VZW schol.gemsch.Blijdhove</t>
  </si>
  <si>
    <t>G GEZELLELAAN 77</t>
  </si>
  <si>
    <t>binnenhof53@blijdhove-binnenhof.be</t>
  </si>
  <si>
    <t>VANOVERSCHELDE Peggy</t>
  </si>
  <si>
    <t>BE75 7765 9547 8451</t>
  </si>
  <si>
    <t>VZW SG SINT-VINCENTIUS</t>
  </si>
  <si>
    <t>directie@wijnberg.info</t>
  </si>
  <si>
    <t>TANT Elien</t>
  </si>
  <si>
    <t>BE79 7350 3746 5933</t>
  </si>
  <si>
    <t>SG Guldenberg</t>
  </si>
  <si>
    <t>Rozenstraat 2</t>
  </si>
  <si>
    <t>0729.704.868</t>
  </si>
  <si>
    <t>directie@spwebasis.net</t>
  </si>
  <si>
    <t>MADDENS Nele</t>
  </si>
  <si>
    <t>directie@posthoorn.be</t>
  </si>
  <si>
    <t>VERSTRAETE Christl</t>
  </si>
  <si>
    <t>Christl</t>
  </si>
  <si>
    <t>info@gbswevelgem.be</t>
  </si>
  <si>
    <t>VANOOSTHUYSE Isabelle</t>
  </si>
  <si>
    <t>BE80 0910 0025 7077</t>
  </si>
  <si>
    <t>GEMEENTEBESTUUR WEVELGEM</t>
  </si>
  <si>
    <t>VANACKERESTRAAT 16</t>
  </si>
  <si>
    <t>0207.488.641</t>
  </si>
  <si>
    <t>directie@vklsbissegem.be</t>
  </si>
  <si>
    <t>BRANT Linne</t>
  </si>
  <si>
    <t>Linne</t>
  </si>
  <si>
    <t>BE43 0680 4634 4001</t>
  </si>
  <si>
    <t>Ges.Vrije Kleuterschool</t>
  </si>
  <si>
    <t>DRIEKERKENSTR 6</t>
  </si>
  <si>
    <t>CALLEWAERT Wim</t>
  </si>
  <si>
    <t>BE42 0682 4476 2854</t>
  </si>
  <si>
    <t>VLS St. Vincentius</t>
  </si>
  <si>
    <t>H.Dewildestraat 4</t>
  </si>
  <si>
    <t>dorpsplein@gulleboom.be</t>
  </si>
  <si>
    <t>Vandemoortele Tjorvina</t>
  </si>
  <si>
    <t>Tjorvina</t>
  </si>
  <si>
    <t>bissegemstraat@gulleboom.be</t>
  </si>
  <si>
    <t>D'HAENE Kathleen</t>
  </si>
  <si>
    <t>Debrouwere Saskia</t>
  </si>
  <si>
    <t>directie@moorsele.net</t>
  </si>
  <si>
    <t>DEGRYSE Leen</t>
  </si>
  <si>
    <t>FORREZ Mathijs</t>
  </si>
  <si>
    <t>Mathijs</t>
  </si>
  <si>
    <t>directie.ledegem@moorsledegem.be</t>
  </si>
  <si>
    <t>Tibergijn Sofie</t>
  </si>
  <si>
    <t>BE19 7380 2175 6112</t>
  </si>
  <si>
    <t>VZW VBS Moorsledegem</t>
  </si>
  <si>
    <t>0875.692.640</t>
  </si>
  <si>
    <t>VBS De Binding</t>
  </si>
  <si>
    <t>0491-61.30.70</t>
  </si>
  <si>
    <t>directie.rollegem@moorsledegem.be</t>
  </si>
  <si>
    <t>Verhagen Stijn</t>
  </si>
  <si>
    <t>0498/12.43.28</t>
  </si>
  <si>
    <t>directie.dadizele@moorsledegem.be</t>
  </si>
  <si>
    <t>VANHAECKE Emely</t>
  </si>
  <si>
    <t>directie.slyps@moorsledegem.be</t>
  </si>
  <si>
    <t>DEJONCKHEERE Ann</t>
  </si>
  <si>
    <t>info@regenbooggeluveld.be</t>
  </si>
  <si>
    <t>DAEL Nele</t>
  </si>
  <si>
    <t>BE87 0910 0025 8794</t>
  </si>
  <si>
    <t>GEMEENTEBESTUUR</t>
  </si>
  <si>
    <t>Langemarkstraat 8</t>
  </si>
  <si>
    <t>0207.432.124</t>
  </si>
  <si>
    <t>info@debiesweide.be</t>
  </si>
  <si>
    <t>VANSTEENKISTE Xavier</t>
  </si>
  <si>
    <t>Xavier</t>
  </si>
  <si>
    <t>BE07 4630 1426 7966</t>
  </si>
  <si>
    <t>PAROCHIAAL SCHOOLCOM</t>
  </si>
  <si>
    <t>KLOOSTERLAAN 4</t>
  </si>
  <si>
    <t>0439.044.764</t>
  </si>
  <si>
    <t>info@gbsdezonnebloem.be</t>
  </si>
  <si>
    <t>BALLYN Wouter</t>
  </si>
  <si>
    <t>info@dewijzer.be</t>
  </si>
  <si>
    <t>VERMOTE Karoline</t>
  </si>
  <si>
    <t>Karoline</t>
  </si>
  <si>
    <t>BE36 4612 3549 3181</t>
  </si>
  <si>
    <t>IEPERSTRAAT 2a</t>
  </si>
  <si>
    <t>directie.moorslede@moorsledegem.be</t>
  </si>
  <si>
    <t>Demuynck Annelies</t>
  </si>
  <si>
    <t>info@gbsklavertjevier.be</t>
  </si>
  <si>
    <t>THEUNINCK Lisa</t>
  </si>
  <si>
    <t>BE38 0910 0023 7172</t>
  </si>
  <si>
    <t>GEMEENTEBESTUUR MOORSLEDE</t>
  </si>
  <si>
    <t>0207.431.629</t>
  </si>
  <si>
    <t>isabelle.demeester@prizma.be</t>
  </si>
  <si>
    <t>DEMEESTER Isabelle</t>
  </si>
  <si>
    <t>BE57 7380 3929 6035</t>
  </si>
  <si>
    <t>0414.746.462</t>
  </si>
  <si>
    <t>dieter.vandoorne@prizma.be</t>
  </si>
  <si>
    <t>VANDOORNE Dieter</t>
  </si>
  <si>
    <t>BE46 7380 3929 6136</t>
  </si>
  <si>
    <t>Basisschool St.- Rafaël</t>
  </si>
  <si>
    <t>BARONIELAAN 19</t>
  </si>
  <si>
    <t>heiligefamilie@prizma.be</t>
  </si>
  <si>
    <t>ESPRIT Maxim</t>
  </si>
  <si>
    <t>Maxim</t>
  </si>
  <si>
    <t>BE90 7380 3929 5732</t>
  </si>
  <si>
    <t>Basisschool H.Familie</t>
  </si>
  <si>
    <t>LEENSTRAAT 110</t>
  </si>
  <si>
    <t>tommy.vansteenwinkel@prizma.be</t>
  </si>
  <si>
    <t>VAN STEENWINKEL Tommy</t>
  </si>
  <si>
    <t>BE31 7386 1926 1055</t>
  </si>
  <si>
    <t>Vrije Basissch.Sint-Pieter</t>
  </si>
  <si>
    <t>PRINSESSESTRAAT 13</t>
  </si>
  <si>
    <t>directie@schoolkachtem.be</t>
  </si>
  <si>
    <t>DELMOTTE Karolien</t>
  </si>
  <si>
    <t>BE04 7441 0052 4931</t>
  </si>
  <si>
    <t>St.-Vincentiussch. Kachtem</t>
  </si>
  <si>
    <t>HOGESTRAAT 66</t>
  </si>
  <si>
    <t>0422.470.929</t>
  </si>
  <si>
    <t>koffiestraat@vbsspesnostra.be</t>
  </si>
  <si>
    <t>D'HAENE Joost</t>
  </si>
  <si>
    <t>BE90 7370 5131 1932</t>
  </si>
  <si>
    <t>VZW KBO Heule</t>
  </si>
  <si>
    <t>Mellestraat 1</t>
  </si>
  <si>
    <t>0441.832.624</t>
  </si>
  <si>
    <t>jo.vermeulen@heule-watermolen.be</t>
  </si>
  <si>
    <t>VERMEULEN Jo</t>
  </si>
  <si>
    <t>schoolstraat@vbsspesnostra.be</t>
  </si>
  <si>
    <t>TERRYN Daan</t>
  </si>
  <si>
    <t>mieke.blomme@vbsspesnostra.be</t>
  </si>
  <si>
    <t>BLOMME Mieke</t>
  </si>
  <si>
    <t>directie@centrumschool.be</t>
  </si>
  <si>
    <t>SBS Centrum</t>
  </si>
  <si>
    <t>LEFEBVRE Gino</t>
  </si>
  <si>
    <t>Gino</t>
  </si>
  <si>
    <t>BE39 0910 0023 1819</t>
  </si>
  <si>
    <t>GEMEENTEBESTUUR KUURNE</t>
  </si>
  <si>
    <t>0207.430.342</t>
  </si>
  <si>
    <t>philip.vertriest@kuurne.be</t>
  </si>
  <si>
    <t>VERTRIEST Philip</t>
  </si>
  <si>
    <t>Philip</t>
  </si>
  <si>
    <t>jan.vanwynsberghe@vrijescholenkuurne.be</t>
  </si>
  <si>
    <t>Vanwynsberghe Jan</t>
  </si>
  <si>
    <t>BE97 1053 0054 7149</t>
  </si>
  <si>
    <t>VZW VRIJ KL&amp;LO-Kuurne</t>
  </si>
  <si>
    <t>Gen.Eisenhowerstraat 8</t>
  </si>
  <si>
    <t>0450.831.452</t>
  </si>
  <si>
    <t>vks.kuurne@vrijescholenkuurne.be</t>
  </si>
  <si>
    <t>GRYMONPREZ CHANTAL</t>
  </si>
  <si>
    <t>CHANTAL</t>
  </si>
  <si>
    <t>BE11 1053 0054 7048</t>
  </si>
  <si>
    <t>VZW VRIJ KL.-LAG.ONDERWIJS</t>
  </si>
  <si>
    <t>G.EISENHOWERSTRAAT 8</t>
  </si>
  <si>
    <t>ilse.desmet@vrijescholenkuurne.be</t>
  </si>
  <si>
    <t>Desmet Ilse</t>
  </si>
  <si>
    <t>BE64 2850 2644 4552</t>
  </si>
  <si>
    <t>VZW Vrij Kleuter en lag.O</t>
  </si>
  <si>
    <t>SINT MICHIELSWEG 2/2</t>
  </si>
  <si>
    <t>leen.pison@harelbeke.be</t>
  </si>
  <si>
    <t>PISON Leen</t>
  </si>
  <si>
    <t>BE05 0910 0021 8075</t>
  </si>
  <si>
    <t>GEMEENTEBESTUUR HARELBEKE</t>
  </si>
  <si>
    <t>Marktstraat 29</t>
  </si>
  <si>
    <t>0207.492.502</t>
  </si>
  <si>
    <t>gregory.rassalle@harelbeke.be</t>
  </si>
  <si>
    <t>RASSALLE Gregory</t>
  </si>
  <si>
    <t>directie@vbsheilighart.be</t>
  </si>
  <si>
    <t>Beernaert Kathleen</t>
  </si>
  <si>
    <t>BE28 7384 3015 6020</t>
  </si>
  <si>
    <t>VZW Kath.Bas.ond.Harelbeke</t>
  </si>
  <si>
    <t>Tuinstraat  20</t>
  </si>
  <si>
    <t>0445.115.974</t>
  </si>
  <si>
    <t>directeur@mariaschoolharelbeke.be</t>
  </si>
  <si>
    <t>SEYNHAEVE Ruben</t>
  </si>
  <si>
    <t>BE32 7384 3005 7202</t>
  </si>
  <si>
    <t>VZW.Kath.Bas.ond.harelbeke</t>
  </si>
  <si>
    <t>Tuinstraat 20</t>
  </si>
  <si>
    <t>de.berk@deerlijk.be</t>
  </si>
  <si>
    <t>DHAENE CHRIS</t>
  </si>
  <si>
    <t>CHRIS</t>
  </si>
  <si>
    <t>BE24 0682 1747 5138</t>
  </si>
  <si>
    <t>HOOGSTR 41</t>
  </si>
  <si>
    <t>0450.700.897</t>
  </si>
  <si>
    <t>directeur@basisschoolbelgiek.be</t>
  </si>
  <si>
    <t>LECLUYSE Bruno</t>
  </si>
  <si>
    <t>BE66 0354 2810 9743</t>
  </si>
  <si>
    <t>BREESTRAAT 65</t>
  </si>
  <si>
    <t>info@sintlodewijk.org</t>
  </si>
  <si>
    <t>VANCOPPENOLLE Virginie</t>
  </si>
  <si>
    <t>BE82 7360 1778 0568</t>
  </si>
  <si>
    <t>VZW De Brug - VBS St-Lodew</t>
  </si>
  <si>
    <t>de.beuk@deerlijk.be</t>
  </si>
  <si>
    <t>VLIEGHE Olivier</t>
  </si>
  <si>
    <t>BE24 0910 0021 4338</t>
  </si>
  <si>
    <t>GEMEENTEBESTUUR DEERLIJK</t>
  </si>
  <si>
    <t>0207.488.443</t>
  </si>
  <si>
    <t>Drie Sleutelsplein 7_A</t>
  </si>
  <si>
    <t>directie.desselgem@ko-dewegwijzer.be</t>
  </si>
  <si>
    <t>DEPLANCKE Kim</t>
  </si>
  <si>
    <t>BE32 7480 1576 2102</t>
  </si>
  <si>
    <t>LIEBAARDSTR 7 A</t>
  </si>
  <si>
    <t>0419.874.002</t>
  </si>
  <si>
    <t>info@sbsvijve.be</t>
  </si>
  <si>
    <t>SABBE Tony</t>
  </si>
  <si>
    <t>Tony</t>
  </si>
  <si>
    <t>BE04 0910 0025 2431</t>
  </si>
  <si>
    <t>Gemeentebestuur Waregem</t>
  </si>
  <si>
    <t>0207.433.708</t>
  </si>
  <si>
    <t>stebabelei@sbswaregem.be</t>
  </si>
  <si>
    <t>DEBROUWERE TINE</t>
  </si>
  <si>
    <t>TINE</t>
  </si>
  <si>
    <t>directie.beveren-leie@ko-dewegwijzer.be</t>
  </si>
  <si>
    <t>MEERSMAN Vera</t>
  </si>
  <si>
    <t>BE23 7484 0639 0091</t>
  </si>
  <si>
    <t>KONING ALBERTSTR 31</t>
  </si>
  <si>
    <t>info@hetvlinderbos.be</t>
  </si>
  <si>
    <t>DUYVEJONCK Stefanie</t>
  </si>
  <si>
    <t>BE83 7387 0404 4715</t>
  </si>
  <si>
    <t>KAT.SCHOOLCOM.VZW VR.BS.</t>
  </si>
  <si>
    <t>Kloosterdreef 13</t>
  </si>
  <si>
    <t>0432.367.107</t>
  </si>
  <si>
    <t>directie@vbsdewingerd.be</t>
  </si>
  <si>
    <t>Descheemaeker Steven</t>
  </si>
  <si>
    <t>BE49 7380 1044 2171</t>
  </si>
  <si>
    <t>marie.maertens@prizma.be</t>
  </si>
  <si>
    <t>MAERTENS Marie</t>
  </si>
  <si>
    <t>BE09 7384 1700 6557</t>
  </si>
  <si>
    <t>Basisschool Sint-Vincentiu</t>
  </si>
  <si>
    <t>STATIONSSTRAAT 8</t>
  </si>
  <si>
    <t>directie.sew@moorsledegem.be</t>
  </si>
  <si>
    <t>WYFFELS Vanessa</t>
  </si>
  <si>
    <t>jo.windels@prizma.be</t>
  </si>
  <si>
    <t>WINDELS Jo</t>
  </si>
  <si>
    <t>BE50 7360 2172 3418</t>
  </si>
  <si>
    <t>De Wegwijzer</t>
  </si>
  <si>
    <t>directie@gbs-dewingerd.be</t>
  </si>
  <si>
    <t>VANDERPER Lucie</t>
  </si>
  <si>
    <t>Lucie</t>
  </si>
  <si>
    <t>BE83 0910 0022 1715</t>
  </si>
  <si>
    <t>GEMEENTEBEST. INGELMUNSTER</t>
  </si>
  <si>
    <t>0207.485.473</t>
  </si>
  <si>
    <t>directie@vbsmandelbloesem.be</t>
  </si>
  <si>
    <t>VERVAECK Ilse</t>
  </si>
  <si>
    <t>BE15 7370 6485 2930</t>
  </si>
  <si>
    <t>Vrije Kath Centrumscholen</t>
  </si>
  <si>
    <t>Ingelmunsterstwg 99</t>
  </si>
  <si>
    <t>0443.865.664</t>
  </si>
  <si>
    <t>directie@ginsteschool.be</t>
  </si>
  <si>
    <t>MALLISSE Lieve</t>
  </si>
  <si>
    <t>BE07 0014 7971 2566</t>
  </si>
  <si>
    <t>Schoolcomité Sint-Jozef</t>
  </si>
  <si>
    <t>MOLSTENSTRAAT 83</t>
  </si>
  <si>
    <t>0465.069.369</t>
  </si>
  <si>
    <t>directie@springeling.be</t>
  </si>
  <si>
    <t>FIERENS Carmine</t>
  </si>
  <si>
    <t>Carmine</t>
  </si>
  <si>
    <t>BE96 0018 6073 2105</t>
  </si>
  <si>
    <t>Vrije Kath Basisschool vzw</t>
  </si>
  <si>
    <t>BAR.VD BRUGGENLAAN 19</t>
  </si>
  <si>
    <t>0449.833.936</t>
  </si>
  <si>
    <t>info@dewegwijzer.be</t>
  </si>
  <si>
    <t>VAN DE GINSTE Franky</t>
  </si>
  <si>
    <t>Franky</t>
  </si>
  <si>
    <t>BE42 0910 0021 5954</t>
  </si>
  <si>
    <t>Gemeentebestuur Dentergem</t>
  </si>
  <si>
    <t>0207.434.203</t>
  </si>
  <si>
    <t>info@vbsmikado.be</t>
  </si>
  <si>
    <t>DESMET Els</t>
  </si>
  <si>
    <t>BE50 7387 0907 9318</t>
  </si>
  <si>
    <t>vzw Poelberg Ommeland</t>
  </si>
  <si>
    <t>Ontvangerstraat 9</t>
  </si>
  <si>
    <t>0416.806.624</t>
  </si>
  <si>
    <t>directie.keukeldam-sintpetrus@ko-dewegwijzer.be</t>
  </si>
  <si>
    <t>AMEZ Veronique</t>
  </si>
  <si>
    <t>BE10 7360 2617 4304</t>
  </si>
  <si>
    <t>KEUKELDAM 19</t>
  </si>
  <si>
    <t>directie.duizendpluspoot@ko-dewegwijzer.be</t>
  </si>
  <si>
    <t>VAN NESTE An</t>
  </si>
  <si>
    <t>BE17 7384 2508 3021</t>
  </si>
  <si>
    <t>VRIJE BASISS.ST.ELOOIS-V.</t>
  </si>
  <si>
    <t>R. BAERTLAAN 2</t>
  </si>
  <si>
    <t>directie.gaverkecollege@ko-dewegwijzer.be</t>
  </si>
  <si>
    <t>HOLVOET Hélène</t>
  </si>
  <si>
    <t>Hélène</t>
  </si>
  <si>
    <t>BE17 4682 1987 5121</t>
  </si>
  <si>
    <t>BROEKSTRAAT 8</t>
  </si>
  <si>
    <t>directie.nieuwenhove@ko-dewegwijzer.be</t>
  </si>
  <si>
    <t>BULTHEEL Jo</t>
  </si>
  <si>
    <t>BE73 4691 0076 5160</t>
  </si>
  <si>
    <t>directie.biestjager@ko-dewegwijzer.be</t>
  </si>
  <si>
    <t>NUYTTENS Eddy</t>
  </si>
  <si>
    <t>BE17 7484 2514 2821</t>
  </si>
  <si>
    <t>info@guidogezelleschool.be</t>
  </si>
  <si>
    <t>DEWAELE Frank</t>
  </si>
  <si>
    <t>info@torenhofschool.be</t>
  </si>
  <si>
    <t>DECORTE Valentine</t>
  </si>
  <si>
    <t>Valentine</t>
  </si>
  <si>
    <t>info@devliegeraar.be</t>
  </si>
  <si>
    <t>SEYNS Laurence</t>
  </si>
  <si>
    <t>BE14 7380 0221 7783</t>
  </si>
  <si>
    <t>Vrij Katholiek Onderwijs</t>
  </si>
  <si>
    <t>CARTONSTRAAT 46</t>
  </si>
  <si>
    <t>0448.191.072</t>
  </si>
  <si>
    <t>directie@sbsdebrug.be</t>
  </si>
  <si>
    <t>DIERYNCK Koen</t>
  </si>
  <si>
    <t>BE07 0910 0024 6266</t>
  </si>
  <si>
    <t>Stadsbestuur Roeselare</t>
  </si>
  <si>
    <t>Botermarkt 2</t>
  </si>
  <si>
    <t>0207.432.520</t>
  </si>
  <si>
    <t>directie@sbsdeoctopus.be</t>
  </si>
  <si>
    <t>DEGRYSE Ignace</t>
  </si>
  <si>
    <t>vikingschool@arkorum.be</t>
  </si>
  <si>
    <t>LOGIER Kate</t>
  </si>
  <si>
    <t>Kate</t>
  </si>
  <si>
    <t>BE76 4675 0177 2195</t>
  </si>
  <si>
    <t>SG. Arkorum Vzw</t>
  </si>
  <si>
    <t>Kattenstraat 33</t>
  </si>
  <si>
    <t>0410.581.895</t>
  </si>
  <si>
    <t>demozaiek@telenet.be</t>
  </si>
  <si>
    <t>VERBEKE Niko</t>
  </si>
  <si>
    <t>Niko</t>
  </si>
  <si>
    <t>tania.verbeke@arkorum.be</t>
  </si>
  <si>
    <t>VERBEKE Tania</t>
  </si>
  <si>
    <t>Tania</t>
  </si>
  <si>
    <t>debever@arkorum.be</t>
  </si>
  <si>
    <t>Vervaecke Jan</t>
  </si>
  <si>
    <t>ellen.broeckaert@arkorum.be</t>
  </si>
  <si>
    <t>Broeckaert Ellen</t>
  </si>
  <si>
    <t>sint.jozef@arkorum.be</t>
  </si>
  <si>
    <t>LEENAERT Sebastiaan</t>
  </si>
  <si>
    <t>Sebastiaan</t>
  </si>
  <si>
    <t>directie.sprankel@arkorum.be</t>
  </si>
  <si>
    <t>DECLERCK Conny</t>
  </si>
  <si>
    <t>gerdi.casier@arkorum.be</t>
  </si>
  <si>
    <t>CASIER Gerdi</t>
  </si>
  <si>
    <t>Gerdi</t>
  </si>
  <si>
    <t>brecht.vanmullem@sbsdevlieger.be</t>
  </si>
  <si>
    <t>VAN MULLEM Brecht</t>
  </si>
  <si>
    <t>Brecht</t>
  </si>
  <si>
    <t>deverrekijker@arkorum.be</t>
  </si>
  <si>
    <t>LEENKNEGT Mia</t>
  </si>
  <si>
    <t>Mia</t>
  </si>
  <si>
    <t>klim@arkorum.be</t>
  </si>
  <si>
    <t>LANCKRIET Isabelle</t>
  </si>
  <si>
    <t>info@zilverbergschool.be</t>
  </si>
  <si>
    <t>BRUWIER Ann</t>
  </si>
  <si>
    <t>ark@arkorum.be</t>
  </si>
  <si>
    <t>DELRUE Fanny</t>
  </si>
  <si>
    <t>gvboostnieuwkerke@staho.be</t>
  </si>
  <si>
    <t>HAEVE Nele</t>
  </si>
  <si>
    <t>directie@wonderwijshooglede.be</t>
  </si>
  <si>
    <t>CORNETTE Annick</t>
  </si>
  <si>
    <t>BE87 0910 0021 9994</t>
  </si>
  <si>
    <t>GEMEENTEBESTUUR HOOGLEDE</t>
  </si>
  <si>
    <t>0207.490.621</t>
  </si>
  <si>
    <t>demozaiek@staho.be</t>
  </si>
  <si>
    <t>OSTYN Hannelore</t>
  </si>
  <si>
    <t>Hannelore</t>
  </si>
  <si>
    <t>deboomgaard@arkorum.be</t>
  </si>
  <si>
    <t>DELAERE Brecht</t>
  </si>
  <si>
    <t>nadine.vanwalleghem@arkorum.be</t>
  </si>
  <si>
    <t>VANWALLEGHEM Nadine</t>
  </si>
  <si>
    <t>jan.dedecker@gbsardooie.be</t>
  </si>
  <si>
    <t>DE DECKER Jan</t>
  </si>
  <si>
    <t>BE62 0910 0020 6961</t>
  </si>
  <si>
    <t>GEMEENTEBESTUUR ARDOOIE</t>
  </si>
  <si>
    <t>Polenplein 15</t>
  </si>
  <si>
    <t>0216.771.046</t>
  </si>
  <si>
    <t>elsdeclerck@sgfv.be</t>
  </si>
  <si>
    <t>DECLERCK Els</t>
  </si>
  <si>
    <t>BE87 4661 1538 0194</t>
  </si>
  <si>
    <t>0446.162.881</t>
  </si>
  <si>
    <t>info@basisschooltveld.be</t>
  </si>
  <si>
    <t>AMEYE Koen</t>
  </si>
  <si>
    <t>BE35 4628 3581 4137</t>
  </si>
  <si>
    <t>Sint-Antoniusschool</t>
  </si>
  <si>
    <t>veerlenotebaert@sgfv.be</t>
  </si>
  <si>
    <t>NOTEBAERT Veerle</t>
  </si>
  <si>
    <t>BE15 7310 4411 1430</t>
  </si>
  <si>
    <t>directieteam@marialoopschoolmeulebeke.be</t>
  </si>
  <si>
    <t>RUBENS Eva</t>
  </si>
  <si>
    <t>BE74 7310 4411 8807</t>
  </si>
  <si>
    <t>directie@basisschoolpit.be</t>
  </si>
  <si>
    <t>DEVISCH Hanne</t>
  </si>
  <si>
    <t>BE79 7310 4432 5133</t>
  </si>
  <si>
    <t>Basisschool Pit</t>
  </si>
  <si>
    <t>lievedewitte@sgfv.be</t>
  </si>
  <si>
    <t>DEWITTE Lieve</t>
  </si>
  <si>
    <t>BE81 7390 1038 1324</t>
  </si>
  <si>
    <t>info@vbstnieuwland.be</t>
  </si>
  <si>
    <t>VAN POUCKE Nico</t>
  </si>
  <si>
    <t>BE24 3854 1826 1538</t>
  </si>
  <si>
    <t>VZW V.Bas.sch.'t Nieuwland</t>
  </si>
  <si>
    <t>info@vbsheiligefamilie.be</t>
  </si>
  <si>
    <t>VAN DER VENNET Lore</t>
  </si>
  <si>
    <t>Lore</t>
  </si>
  <si>
    <t>BE17 4679 3566 5121</t>
  </si>
  <si>
    <t>D'Huyvetter Céline</t>
  </si>
  <si>
    <t>info@vbsdewijzer.be</t>
  </si>
  <si>
    <t>ALVOET Luc</t>
  </si>
  <si>
    <t>BE21 4626 1467 0103</t>
  </si>
  <si>
    <t>VZW KBO-TIELT</t>
  </si>
  <si>
    <t>MOLENWEG 2</t>
  </si>
  <si>
    <t>info@vbszeppelin.be</t>
  </si>
  <si>
    <t>Debacker Jill</t>
  </si>
  <si>
    <t>BE10 7380 3769 2404</t>
  </si>
  <si>
    <t>Kath.Ond.Dentergem vzw</t>
  </si>
  <si>
    <t>directie@veldschool.be</t>
  </si>
  <si>
    <t>DEWINTER Karen</t>
  </si>
  <si>
    <t>simizil@kleinevosieper.be</t>
  </si>
  <si>
    <t>ARTOIS Anne-Sophie</t>
  </si>
  <si>
    <t>Anne-Sophie</t>
  </si>
  <si>
    <t>BE34 7380 1223 8590</t>
  </si>
  <si>
    <t>GES. VR GEMENGDE BASISSCH.</t>
  </si>
  <si>
    <t>Elverdingsestraat 18</t>
  </si>
  <si>
    <t>0409.832.522</t>
  </si>
  <si>
    <t>lyceum-hf@kleinevosieper.be</t>
  </si>
  <si>
    <t>VERCAIGNE Elke</t>
  </si>
  <si>
    <t>BE10 7380 1915 5704</t>
  </si>
  <si>
    <t>VBS Lyceum -H.Familie</t>
  </si>
  <si>
    <t>MALOULAAN 2</t>
  </si>
  <si>
    <t>sintjozef@kleinevosieper.be</t>
  </si>
  <si>
    <t>CALIS Lieven</t>
  </si>
  <si>
    <t>BE60 0019 0432 0770</t>
  </si>
  <si>
    <t>Vrije Basisschool St.Jozef</t>
  </si>
  <si>
    <t>MEENSEWEG 33</t>
  </si>
  <si>
    <t>imma@kleinevosieper.be</t>
  </si>
  <si>
    <t>DEHAERNE Peter</t>
  </si>
  <si>
    <t>BE06 7380 1920 6022</t>
  </si>
  <si>
    <t>Vrije Basisschool Immacula</t>
  </si>
  <si>
    <t>capucienen@kleinevosieper.be</t>
  </si>
  <si>
    <t>Decramer Stijn</t>
  </si>
  <si>
    <t>BE78 7380 1871 7786</t>
  </si>
  <si>
    <t>sintjan@kleinevosieper.be</t>
  </si>
  <si>
    <t>VANALLEMEERSCH Mireille</t>
  </si>
  <si>
    <t>Mireille</t>
  </si>
  <si>
    <t>BE74 7380 1778 8307</t>
  </si>
  <si>
    <t>BRUGSEWEG 272</t>
  </si>
  <si>
    <t>augustijnen@kleinevosieper.be</t>
  </si>
  <si>
    <t>DEMASURE Trui</t>
  </si>
  <si>
    <t>Trui</t>
  </si>
  <si>
    <t>BE68 7350 4712 7234</t>
  </si>
  <si>
    <t>AUGUSTIJNENSTRAAT 67</t>
  </si>
  <si>
    <t>info@vbsdikkebus.be</t>
  </si>
  <si>
    <t>BOUDRY Kathy</t>
  </si>
  <si>
    <t>BE46 0682 1701 9036</t>
  </si>
  <si>
    <t>VRIJE BASISSCHOOL DIKKEBUS</t>
  </si>
  <si>
    <t>0443.313.259</t>
  </si>
  <si>
    <t>gbsbikschote@langemark-poelkapelle.be</t>
  </si>
  <si>
    <t>PLOUVIER Martine</t>
  </si>
  <si>
    <t>BE92 0910 0023 2223</t>
  </si>
  <si>
    <t>Kasteelstraat 1</t>
  </si>
  <si>
    <t>0216.770.254</t>
  </si>
  <si>
    <t>directeur@vbslangemark.be</t>
  </si>
  <si>
    <t>DUJARDIN Hobie</t>
  </si>
  <si>
    <t>Hobie</t>
  </si>
  <si>
    <t>BE44 7483 0716 4145</t>
  </si>
  <si>
    <t>vzw Vrij Kath Basisonderw.</t>
  </si>
  <si>
    <t>0445.104.888</t>
  </si>
  <si>
    <t>vbs@masj.be</t>
  </si>
  <si>
    <t>DERAEDT Mieke</t>
  </si>
  <si>
    <t>BE84 7380 1084 8359</t>
  </si>
  <si>
    <t>VBS Madonna en St.Juliaan</t>
  </si>
  <si>
    <t>KLERKENSTRAAT 128</t>
  </si>
  <si>
    <t>directie@deooievaar.info</t>
  </si>
  <si>
    <t>VANBESELAERE Luc</t>
  </si>
  <si>
    <t>BE39 7360 3148 1719</t>
  </si>
  <si>
    <t>VZW Onze-Lieve-Vrouw</t>
  </si>
  <si>
    <t>0463.071.763</t>
  </si>
  <si>
    <t>directie@gvbboezinge.be</t>
  </si>
  <si>
    <t>DEDRIE Jan</t>
  </si>
  <si>
    <t>BE70 7483 0208 9025</t>
  </si>
  <si>
    <t>GES VRIJE BASISSCHOOL</t>
  </si>
  <si>
    <t>BOEZINGSESTRAAT 2A</t>
  </si>
  <si>
    <t>0418.281.024</t>
  </si>
  <si>
    <t>basisschool@vbselverdinge-brielen.be</t>
  </si>
  <si>
    <t>VANTHORRE Peter</t>
  </si>
  <si>
    <t>BE23 7483 0301 7191</t>
  </si>
  <si>
    <t>Gesubs. vrije Basisschool</t>
  </si>
  <si>
    <t>Bolle Meersstraat 12</t>
  </si>
  <si>
    <t>0410.502.218</t>
  </si>
  <si>
    <t>info@vbswijtschate.be</t>
  </si>
  <si>
    <t>BUYSENS Yves</t>
  </si>
  <si>
    <t>BE22 1043 3499 9247</t>
  </si>
  <si>
    <t>VZW Kath.Ond.Wijtschate</t>
  </si>
  <si>
    <t>0881.037.934</t>
  </si>
  <si>
    <t>directie@vbsmesen.be</t>
  </si>
  <si>
    <t>Breyne David</t>
  </si>
  <si>
    <t>BE37 7480 1591 0228</t>
  </si>
  <si>
    <t>VZW KATH.SCHOOL MESEN</t>
  </si>
  <si>
    <t>0434.143.195</t>
  </si>
  <si>
    <t>loker.deklijte.kemmel@sirh.be</t>
  </si>
  <si>
    <t>BUYSE Toon</t>
  </si>
  <si>
    <t>Toon</t>
  </si>
  <si>
    <t>BE83 0011 9552 6515</t>
  </si>
  <si>
    <t>0409.858.652</t>
  </si>
  <si>
    <t>directie@vbsnieuwkerke.be</t>
  </si>
  <si>
    <t>GRYSON Charlotte</t>
  </si>
  <si>
    <t>BE17 7483 0908 2321</t>
  </si>
  <si>
    <t>SEULESTRAAT 38</t>
  </si>
  <si>
    <t>school@dezafant.be</t>
  </si>
  <si>
    <t>KNOCKAERT Ulrike</t>
  </si>
  <si>
    <t>Ulrike</t>
  </si>
  <si>
    <t>BE34 0910 0021 9590</t>
  </si>
  <si>
    <t>GEMEENTEBESTUUR HEUVELLAND</t>
  </si>
  <si>
    <t>Bergstraat 24</t>
  </si>
  <si>
    <t>0216.770.056</t>
  </si>
  <si>
    <t>vbsreningelst@kbrp.be</t>
  </si>
  <si>
    <t>GHEQUIRE Karin</t>
  </si>
  <si>
    <t>BE51 7380 1998 6062</t>
  </si>
  <si>
    <t>VZW Kath.Basisch.Poperinge</t>
  </si>
  <si>
    <t>PASTOORSTRAAT 4</t>
  </si>
  <si>
    <t>0443.297.819</t>
  </si>
  <si>
    <t>vbswestouter@kbrp.be</t>
  </si>
  <si>
    <t>LEDOUX Heidi</t>
  </si>
  <si>
    <t>BE73 0015 2671 8160</t>
  </si>
  <si>
    <t>VZW Kat.BS.reg.Pop.</t>
  </si>
  <si>
    <t>info@gvbvlamertinge.be</t>
  </si>
  <si>
    <t>DEVLOO KRIS</t>
  </si>
  <si>
    <t>KRIS</t>
  </si>
  <si>
    <t>BE85 0682 1701 6006</t>
  </si>
  <si>
    <t>VZW VBS Vlamertinge</t>
  </si>
  <si>
    <t>0435.283.045</t>
  </si>
  <si>
    <t>st.benpop@kbrp.be</t>
  </si>
  <si>
    <t>GHEKIERE Kathy</t>
  </si>
  <si>
    <t>BE53 0357 0675 2953</t>
  </si>
  <si>
    <t>KBRP-BEN</t>
  </si>
  <si>
    <t>gvbs.sfi@kbrp.be</t>
  </si>
  <si>
    <t>TILLIE An</t>
  </si>
  <si>
    <t>BE20 0012 2811 2956</t>
  </si>
  <si>
    <t>VBS Sint Franciscus</t>
  </si>
  <si>
    <t>LEYS Ann</t>
  </si>
  <si>
    <t>vbswatou@kbrp.be</t>
  </si>
  <si>
    <t>SEGHERS Steffi</t>
  </si>
  <si>
    <t>Steffi</t>
  </si>
  <si>
    <t>BE89 7383 1911 6985</t>
  </si>
  <si>
    <t>VZW Kath.BS Poperinge</t>
  </si>
  <si>
    <t>MOENAARDESTRAAT 12</t>
  </si>
  <si>
    <t>directie.dekleineprins@kbrp.be</t>
  </si>
  <si>
    <t>OVERBERGH Celine</t>
  </si>
  <si>
    <t>BE57 0351 5371 5335</t>
  </si>
  <si>
    <t>Kath.Basissch.Poperinge</t>
  </si>
  <si>
    <t>vbsvleteren@kbrp.be</t>
  </si>
  <si>
    <t>VANDROMME Bjorn</t>
  </si>
  <si>
    <t>BE15 7380 0943 8930</t>
  </si>
  <si>
    <t>VZW KathBS Regio Poperinge</t>
  </si>
  <si>
    <t>vbsonzeark@kbrp.be</t>
  </si>
  <si>
    <t>DECUYPERE Ingrid</t>
  </si>
  <si>
    <t>BE08 7350 0829 6013</t>
  </si>
  <si>
    <t>VKLO VLETEREN VZW</t>
  </si>
  <si>
    <t>WOESTENDORP 4</t>
  </si>
  <si>
    <t>vbsdekrekel@kbrp.be</t>
  </si>
  <si>
    <t>SIX Geert</t>
  </si>
  <si>
    <t>BE94 7383 1510 3714</t>
  </si>
  <si>
    <t>Kath.Basisschol.Poperinge</t>
  </si>
  <si>
    <t>Prof. Rubbrechtstraat 58</t>
  </si>
  <si>
    <t>vbsdelibel@telenet.be</t>
  </si>
  <si>
    <t>MAES Sofie</t>
  </si>
  <si>
    <t>BE13 7360 3007 7239</t>
  </si>
  <si>
    <t>Ges. VBS De Libel</t>
  </si>
  <si>
    <t>Leisele Dorp 17</t>
  </si>
  <si>
    <t>directie.dekastanje@kbrp.be</t>
  </si>
  <si>
    <t>GABRIËLS Evi</t>
  </si>
  <si>
    <t>BE15 7383 1308 7730</t>
  </si>
  <si>
    <t>despiegel.dir@onderwijs.gent.be</t>
  </si>
  <si>
    <t>VANHOVE Sophie</t>
  </si>
  <si>
    <t>BE34 0910 0027 7790</t>
  </si>
  <si>
    <t>Stadsbestuur Gent</t>
  </si>
  <si>
    <t>Botermarkt 1</t>
  </si>
  <si>
    <t>0207.451.227</t>
  </si>
  <si>
    <t>detriangel.dir@onderwijs.gent.be</t>
  </si>
  <si>
    <t>VANHECKE Tim</t>
  </si>
  <si>
    <t>trappenhuis.dir@onderwijs.gent.be</t>
  </si>
  <si>
    <t>LOOSVELDT Lieselotte</t>
  </si>
  <si>
    <t>piramide.dir@onderwijs.gent.be</t>
  </si>
  <si>
    <t>MUSSCHE Noortje</t>
  </si>
  <si>
    <t>Noortje</t>
  </si>
  <si>
    <t>dialoog.dir@onderwijs.gent.be</t>
  </si>
  <si>
    <t>FRITSCHÉ Ann</t>
  </si>
  <si>
    <t>deharp.dir@onderwijs.gent.be</t>
  </si>
  <si>
    <t>DE MEESTER Freya</t>
  </si>
  <si>
    <t>Freya</t>
  </si>
  <si>
    <t>demuze.dir@onderwijs.gent.be</t>
  </si>
  <si>
    <t>WILLE Veerle</t>
  </si>
  <si>
    <t>09-323.52.15</t>
  </si>
  <si>
    <t>delotus.dir@onderwijs.gent.be</t>
  </si>
  <si>
    <t>CLAEYS Bram</t>
  </si>
  <si>
    <t>Bram</t>
  </si>
  <si>
    <t>bollekensschool.dir@onderwijs.gent.be</t>
  </si>
  <si>
    <t>MOERMAN Gwen</t>
  </si>
  <si>
    <t>Gwen</t>
  </si>
  <si>
    <t>dvanmonckhoven.dir@onderwijs.gent.be</t>
  </si>
  <si>
    <t>DESIMPELAERE Thomas</t>
  </si>
  <si>
    <t>defeniks.dir@onderwijs.gent.be</t>
  </si>
  <si>
    <t>DE POORTER Isabelle</t>
  </si>
  <si>
    <t>directie@basisschoolcrombeen.be</t>
  </si>
  <si>
    <t>DE KEUKELAERE Katrien</t>
  </si>
  <si>
    <t>BE16 7360 5687 2174</t>
  </si>
  <si>
    <t>SKOG vzw</t>
  </si>
  <si>
    <t>Tentoonstellingslaan 2</t>
  </si>
  <si>
    <t>0725.908.903</t>
  </si>
  <si>
    <t>directie@spdewonderboom.be</t>
  </si>
  <si>
    <t>VAN DER SNICKT Cindy</t>
  </si>
  <si>
    <t>lagerescholen@klim.be</t>
  </si>
  <si>
    <t>WYTYNCK Lieven</t>
  </si>
  <si>
    <t>kleuterschool@klim.be</t>
  </si>
  <si>
    <t>DE SCHAEPMEESTER Anne-Marie</t>
  </si>
  <si>
    <t>stadspoort.dir@onderwijs.gent.be</t>
  </si>
  <si>
    <t>VAN ACKER Karine</t>
  </si>
  <si>
    <t>terleie.dir@onderwijs.gent.be</t>
  </si>
  <si>
    <t>directie@dokata.be</t>
  </si>
  <si>
    <t>EEREBOUT Ann</t>
  </si>
  <si>
    <t>BE71 7370 0705 4569</t>
  </si>
  <si>
    <t>Sint-Salvatorstraat 14</t>
  </si>
  <si>
    <t>0432.508.746</t>
  </si>
  <si>
    <t>info@debuurt.be</t>
  </si>
  <si>
    <t>VANDROMME Tim</t>
  </si>
  <si>
    <t>BE20 8939 4406 1356</t>
  </si>
  <si>
    <t>VDSPBE91</t>
  </si>
  <si>
    <t>VZW VL.O.M-werkingstoelage</t>
  </si>
  <si>
    <t>0429.859.359</t>
  </si>
  <si>
    <t>09-323.59.20</t>
  </si>
  <si>
    <t>victorcarpentier.dir@onderwijs.gent.be</t>
  </si>
  <si>
    <t>VAN DE POL Helga</t>
  </si>
  <si>
    <t>Helga</t>
  </si>
  <si>
    <t>frlaurent.dir@onderwijs.gent.be</t>
  </si>
  <si>
    <t>STEENACKER Annelies</t>
  </si>
  <si>
    <t>directie@sint-bavo.be</t>
  </si>
  <si>
    <t>MALLEMS Geert</t>
  </si>
  <si>
    <t>BE94 4400 6689 5114</t>
  </si>
  <si>
    <t>G.V. BASISSCHOOL SINT-BAVO</t>
  </si>
  <si>
    <t>0410.636.236</t>
  </si>
  <si>
    <t>basisschool@demozaiek.be</t>
  </si>
  <si>
    <t>BILLIET Frank</t>
  </si>
  <si>
    <t>BE09 4419 0253 7157</t>
  </si>
  <si>
    <t>De Mozaïek</t>
  </si>
  <si>
    <t>anne.vereecken@schoolklimrek.be</t>
  </si>
  <si>
    <t>VEREECKEN Anne</t>
  </si>
  <si>
    <t>BE63 7370 4163 8608</t>
  </si>
  <si>
    <t>Gesubsidieerde Basisschool</t>
  </si>
  <si>
    <t>0416.457.325</t>
  </si>
  <si>
    <t>info@deboomhutgent.be</t>
  </si>
  <si>
    <t>VERPLANCKE Marleen</t>
  </si>
  <si>
    <t>BE41 7370 2090 0210</t>
  </si>
  <si>
    <t>info@mijnschool.be</t>
  </si>
  <si>
    <t>WILLEMS Erwin</t>
  </si>
  <si>
    <t>BE73 7330 0941 2060</t>
  </si>
  <si>
    <t>Ver.Bevord.van Chr.Ond.vzw</t>
  </si>
  <si>
    <t>0850.324.368</t>
  </si>
  <si>
    <t>karen.devoecht@spsmidse.be</t>
  </si>
  <si>
    <t>DE VOECHT Karen</t>
  </si>
  <si>
    <t>stpieters@telenet.be</t>
  </si>
  <si>
    <t>VERVLOET Barbara</t>
  </si>
  <si>
    <t>BE25 4464 6702 0182</t>
  </si>
  <si>
    <t>Don Bosco Ond. Sint Piet</t>
  </si>
  <si>
    <t>arnould.van.houtryve@ivgschool.be</t>
  </si>
  <si>
    <t>VAN HOUTRYVE Arnould</t>
  </si>
  <si>
    <t>Arnould</t>
  </si>
  <si>
    <t>BE30 7370 3311 2611</t>
  </si>
  <si>
    <t>IVG-Scholengroep VZW</t>
  </si>
  <si>
    <t>0409.269.229</t>
  </si>
  <si>
    <t>basisschool@sint-barbara.be</t>
  </si>
  <si>
    <t>AUDENAERT Luc</t>
  </si>
  <si>
    <t>BE55 0910 1814 0544</t>
  </si>
  <si>
    <t>VZW Sint-Barbaracollege</t>
  </si>
  <si>
    <t>Savaanstraat 33</t>
  </si>
  <si>
    <t>0430.620.216</t>
  </si>
  <si>
    <t>directie@nieuwenboschbasisschool.com</t>
  </si>
  <si>
    <t>VAN SEVEREN Sylvie</t>
  </si>
  <si>
    <t>ann.savat@mariavreugde.be</t>
  </si>
  <si>
    <t>SAVAT Ann</t>
  </si>
  <si>
    <t>regenboog.dir@onderwijs.gent.be</t>
  </si>
  <si>
    <t>GHYS Sophia</t>
  </si>
  <si>
    <t>Sophia</t>
  </si>
  <si>
    <t>viviane.vanmossevelde@edugo.be</t>
  </si>
  <si>
    <t>VAN MOSSEVELDE Viviane</t>
  </si>
  <si>
    <t>Viviane</t>
  </si>
  <si>
    <t>BE15 7330 1002 0130</t>
  </si>
  <si>
    <t>Ges. Vrije Lagere School</t>
  </si>
  <si>
    <t>O.L. Vrouwdreef 2</t>
  </si>
  <si>
    <t>0455.490.125</t>
  </si>
  <si>
    <t>veerle.depaepe@edugo.be</t>
  </si>
  <si>
    <t>DE PAEPE Veerle</t>
  </si>
  <si>
    <t>BE24 7330 1002 0938</t>
  </si>
  <si>
    <t>Kath.Scholen Gent Oost vzw</t>
  </si>
  <si>
    <t>St-Rafaëlstraat 14</t>
  </si>
  <si>
    <t>katrien.demuynck@edulou.edugo.be</t>
  </si>
  <si>
    <t>DE MUYNCK Katrien</t>
  </si>
  <si>
    <t>BE46 7330 1002 0736</t>
  </si>
  <si>
    <t>Kath.Scholen Regio Gent</t>
  </si>
  <si>
    <t>depanda.dir@onderwijs.gent.be</t>
  </si>
  <si>
    <t>TERRIE Jelle</t>
  </si>
  <si>
    <t>gbs.belzele@sgevergem.be</t>
  </si>
  <si>
    <t>VAN BELLEGHEM Bieke</t>
  </si>
  <si>
    <t>BE14 0910 0027 7083</t>
  </si>
  <si>
    <t>Gemeentebestuur Evergem</t>
  </si>
  <si>
    <t>Fortune de Kokerlaan 11</t>
  </si>
  <si>
    <t>0207.451.128</t>
  </si>
  <si>
    <t>directie@vbsfranciscusevergem.be</t>
  </si>
  <si>
    <t>DURIEUX Matthias</t>
  </si>
  <si>
    <t>Matthias</t>
  </si>
  <si>
    <t>BE34 4430 5956 6190</t>
  </si>
  <si>
    <t>Vrije Basissch.St.Francisc</t>
  </si>
  <si>
    <t>directie@vbs-braambos.be</t>
  </si>
  <si>
    <t>WEST Stefanie</t>
  </si>
  <si>
    <t>BE87 7370 4037 6594</t>
  </si>
  <si>
    <t>VZW Edugo Scholengroep</t>
  </si>
  <si>
    <t>Sint-Jozefstraat 8</t>
  </si>
  <si>
    <t>directie@dekrekel.net</t>
  </si>
  <si>
    <t>LECLUIJZE An</t>
  </si>
  <si>
    <t>BE53 0910 0035 1653</t>
  </si>
  <si>
    <t>Gemeentebestuur Zelzate</t>
  </si>
  <si>
    <t>0207.449.346</t>
  </si>
  <si>
    <t>vb.zelzate@slzw.be</t>
  </si>
  <si>
    <t>VAN DE VELDE Manfred</t>
  </si>
  <si>
    <t>Manfred</t>
  </si>
  <si>
    <t>directie@coconrieme.be</t>
  </si>
  <si>
    <t>VAN POUCKE SOFIA</t>
  </si>
  <si>
    <t>SOFIA</t>
  </si>
  <si>
    <t>BE21 8914 3403 5503</t>
  </si>
  <si>
    <t>VZW KSEES Vrije Basissch</t>
  </si>
  <si>
    <t>directie@vb-dekleineprins.be</t>
  </si>
  <si>
    <t>STEYAERT Koen</t>
  </si>
  <si>
    <t>BE64 7370 1117 5352</t>
  </si>
  <si>
    <t>Vrije Basisschool Kluizen</t>
  </si>
  <si>
    <t>Kloosterstraat 18-20</t>
  </si>
  <si>
    <t>0433.482.607</t>
  </si>
  <si>
    <t>directie@sloverslag.be</t>
  </si>
  <si>
    <t>VAN DURMEN Luc</t>
  </si>
  <si>
    <t>dorp@slw.be</t>
  </si>
  <si>
    <t>WATERSCHOOT Natasja</t>
  </si>
  <si>
    <t>Natasja</t>
  </si>
  <si>
    <t>langeledeschool@telenet.be</t>
  </si>
  <si>
    <t>JACOB Derry</t>
  </si>
  <si>
    <t>Derry</t>
  </si>
  <si>
    <t>BE79 7374 3122 2233</t>
  </si>
  <si>
    <t>Katholieke school V.Z.W</t>
  </si>
  <si>
    <t>info@slw.be</t>
  </si>
  <si>
    <t>directie@desprankel.be</t>
  </si>
  <si>
    <t>DE MULDER Wesley</t>
  </si>
  <si>
    <t>BE55 7374 0415 0644</t>
  </si>
  <si>
    <t>V.Z.W.Vrij Kath.Onderwijs</t>
  </si>
  <si>
    <t>0418.792.946</t>
  </si>
  <si>
    <t>info@deweg-wijzer.be</t>
  </si>
  <si>
    <t>RUTTEN K.</t>
  </si>
  <si>
    <t>K.</t>
  </si>
  <si>
    <t>BE40 7370 1081 7563</t>
  </si>
  <si>
    <t>V.Z.W Vrij Kath.Lochr Zaf</t>
  </si>
  <si>
    <t>Zaffelare-dorp 6</t>
  </si>
  <si>
    <t>directie@depalster.net</t>
  </si>
  <si>
    <t>DRESSELAERS Sofie</t>
  </si>
  <si>
    <t>BE23 7370 2630 1591</t>
  </si>
  <si>
    <t>KABAO Lokeren&amp;Moerbeke-Waa</t>
  </si>
  <si>
    <t>Heirbrugstraat 271</t>
  </si>
  <si>
    <t>0476.290.289</t>
  </si>
  <si>
    <t>vlinderdreef@moerbeke.be</t>
  </si>
  <si>
    <t>VELDEMAN Sara</t>
  </si>
  <si>
    <t>BE92 0910 0030 9823</t>
  </si>
  <si>
    <t>Gemeentebest.Moerbeke-Waas</t>
  </si>
  <si>
    <t>0207.453.405</t>
  </si>
  <si>
    <t>directie@toermalijn.be</t>
  </si>
  <si>
    <t>WAEM Sara</t>
  </si>
  <si>
    <t>BE65 7340 3962 3596</t>
  </si>
  <si>
    <t>KaBaWaNo</t>
  </si>
  <si>
    <t>Bormtestraat 126</t>
  </si>
  <si>
    <t>SELIS Dirk</t>
  </si>
  <si>
    <t>directie@bsdriebeuken.be</t>
  </si>
  <si>
    <t>Aelbrecht Evy</t>
  </si>
  <si>
    <t>BE97 4188 0600 2149</t>
  </si>
  <si>
    <t>Kemzekedorp 30</t>
  </si>
  <si>
    <t>info@7-sprong.be</t>
  </si>
  <si>
    <t>HERREMANS Davy</t>
  </si>
  <si>
    <t>BE44 7376 1006 2345</t>
  </si>
  <si>
    <t>7-Sprong</t>
  </si>
  <si>
    <t>directie@bstuimelaar.be</t>
  </si>
  <si>
    <t>LATTE Kasper</t>
  </si>
  <si>
    <t>Kasper</t>
  </si>
  <si>
    <t>directie@koewacht.be</t>
  </si>
  <si>
    <t>DE BOCK Miek</t>
  </si>
  <si>
    <t>Miek</t>
  </si>
  <si>
    <t>BE24 7310 3985 3938</t>
  </si>
  <si>
    <t>Basisschool De Zonnebloem</t>
  </si>
  <si>
    <t>Koewacht_110</t>
  </si>
  <si>
    <t>directie@gvbsdolfijn.be</t>
  </si>
  <si>
    <t>SIMILLION Peter</t>
  </si>
  <si>
    <t>BE51 7755 9614 6762</t>
  </si>
  <si>
    <t>KABAOLokeren-Moerbeke-Waas</t>
  </si>
  <si>
    <t>directie@duizendvoet.be</t>
  </si>
  <si>
    <t>GIELIS Kathleen</t>
  </si>
  <si>
    <t>BE96 7330 1518 7705</t>
  </si>
  <si>
    <t>KABAO Lokeren&amp;Moerbeke&amp;Wa</t>
  </si>
  <si>
    <t>directie@boskesschool.be</t>
  </si>
  <si>
    <t>STEPS Corine</t>
  </si>
  <si>
    <t>Corine</t>
  </si>
  <si>
    <t>BE67 0682 1389 1087</t>
  </si>
  <si>
    <t>KABAO Lokeren&amp; Moerbeke&amp;Wa</t>
  </si>
  <si>
    <t>directie@basisschoolheiende.be</t>
  </si>
  <si>
    <t>VAN AERDE Els</t>
  </si>
  <si>
    <t>BE46 7835 4679 7636</t>
  </si>
  <si>
    <t>KABAO Lokeren&amp;MoerbekeWaas</t>
  </si>
  <si>
    <t>directie@basisschooloudenbos.be</t>
  </si>
  <si>
    <t>Boone Pieter</t>
  </si>
  <si>
    <t>BE24 7835 4679 7838</t>
  </si>
  <si>
    <t>KABAO Lokeren&amp;MoerbekeWaa</t>
  </si>
  <si>
    <t>directie@basisschoolbengel.be</t>
  </si>
  <si>
    <t>VAN HOYE Nancy</t>
  </si>
  <si>
    <t>BE90 7755 9556 1732</t>
  </si>
  <si>
    <t>directie@veertjesplein.net</t>
  </si>
  <si>
    <t>ROEGIERS Anja</t>
  </si>
  <si>
    <t>BE52 0019 0637 1009</t>
  </si>
  <si>
    <t>KABAO Lokeren&amp;MoebekeWaas</t>
  </si>
  <si>
    <t>directie@olvc-lokeren.be</t>
  </si>
  <si>
    <t>MARTENS Lenny</t>
  </si>
  <si>
    <t>Lenny</t>
  </si>
  <si>
    <t>BE63 7330 1518 8008</t>
  </si>
  <si>
    <t>directie@gvbsdoorslaar.be</t>
  </si>
  <si>
    <t>RAES Guy</t>
  </si>
  <si>
    <t>BE68 7835 4679 7434</t>
  </si>
  <si>
    <t>directie@bsvisitatie.be</t>
  </si>
  <si>
    <t>JANSSENS Ethel</t>
  </si>
  <si>
    <t>Ethel</t>
  </si>
  <si>
    <t>BE02 8906 1416 6140</t>
  </si>
  <si>
    <t>VZW Sint-Jan&amp;Visitatie-GER</t>
  </si>
  <si>
    <t>Halvemaanstraat 139</t>
  </si>
  <si>
    <t>0414.539.891</t>
  </si>
  <si>
    <t>toverberg.dir@onderwijs.gent.be</t>
  </si>
  <si>
    <t>SCHAUBROECK Karen</t>
  </si>
  <si>
    <t>directie@sjcheiveld.be</t>
  </si>
  <si>
    <t>VAN MALDEREN Geert</t>
  </si>
  <si>
    <t>BE30 8906 1419 2311</t>
  </si>
  <si>
    <t>VZW bs St-Jan &amp; Visitatie</t>
  </si>
  <si>
    <t>Visitatiestraat 1</t>
  </si>
  <si>
    <t>katleen.dejonckheere@sintjv.be</t>
  </si>
  <si>
    <t>DEJONCKHEERE Katleen</t>
  </si>
  <si>
    <t>BE77 8906 1404 0242</t>
  </si>
  <si>
    <t>VZW Basisch.St-Jan&amp;Vis</t>
  </si>
  <si>
    <t>directie@gbsdestelbergen.be</t>
  </si>
  <si>
    <t>VERNIERS Marleen</t>
  </si>
  <si>
    <t>BE20 0910 0027 4356</t>
  </si>
  <si>
    <t>Gemeentebest. Destelbergen</t>
  </si>
  <si>
    <t>Dendermondesteenweg 430</t>
  </si>
  <si>
    <t>0207.450.633</t>
  </si>
  <si>
    <t>directie.vbwonderwijs@ksdh.be</t>
  </si>
  <si>
    <t>VAN ACKER Marjolein</t>
  </si>
  <si>
    <t>BE17 8901 4403 4321</t>
  </si>
  <si>
    <t>VZW V.G. Basisschool</t>
  </si>
  <si>
    <t>0418.790.273</t>
  </si>
  <si>
    <t>0467.02.40.78</t>
  </si>
  <si>
    <t>directie.piusx@ksdh.be</t>
  </si>
  <si>
    <t>PINCKET Dominique</t>
  </si>
  <si>
    <t>BE39 8906 3424 3019</t>
  </si>
  <si>
    <t>VZW Katholieke Scholen D.H</t>
  </si>
  <si>
    <t>directie@gbslochristi.be</t>
  </si>
  <si>
    <t>VAN DE VOORDE Nancy</t>
  </si>
  <si>
    <t>BE05 0910 0029 5675</t>
  </si>
  <si>
    <t>Gemeentebestuur Lochristi</t>
  </si>
  <si>
    <t>Dorp - West 52</t>
  </si>
  <si>
    <t>0207.452.514</t>
  </si>
  <si>
    <t>stjozef@vbs-lochristi.be</t>
  </si>
  <si>
    <t>MOERENHOUT Ann</t>
  </si>
  <si>
    <t>BE49 7374 1328 1071</t>
  </si>
  <si>
    <t>Bosdreef 2a</t>
  </si>
  <si>
    <t>directie@sintelooischool.be</t>
  </si>
  <si>
    <t>VANDECASTEELE Wendy</t>
  </si>
  <si>
    <t>BE53 7374 3815 0053</t>
  </si>
  <si>
    <t>Kath.Sch.Reg.Begoniastreek</t>
  </si>
  <si>
    <t>directie.heikant@kaozele.be</t>
  </si>
  <si>
    <t>VAN DER BURGT Bernadette</t>
  </si>
  <si>
    <t>BE91 8917 2408 2576</t>
  </si>
  <si>
    <t>VZW Kath.Sch. Zele-Heikant</t>
  </si>
  <si>
    <t>0434.748.456</t>
  </si>
  <si>
    <t>secretariaat.piusxbasis@kaozele.be</t>
  </si>
  <si>
    <t>DE WACHTER Myriam</t>
  </si>
  <si>
    <t>BE77 7805 6980 0342</t>
  </si>
  <si>
    <t>0414.413.791</t>
  </si>
  <si>
    <t>anke.derycke@kaozele.be</t>
  </si>
  <si>
    <t>DE RYCKE Anke</t>
  </si>
  <si>
    <t>BE53 8335 4976 5853</t>
  </si>
  <si>
    <t>VZW Vrije Kleutersch. OLV</t>
  </si>
  <si>
    <t>Gemeentelijke Basisschool Zele</t>
  </si>
  <si>
    <t>lieve.deschepper@gszele.be</t>
  </si>
  <si>
    <t>De Schepper Lieve</t>
  </si>
  <si>
    <t>BE15 0910 0033 9630</t>
  </si>
  <si>
    <t>Gemeentebestuur Zele</t>
  </si>
  <si>
    <t>Markt 50</t>
  </si>
  <si>
    <t>0207.447.663</t>
  </si>
  <si>
    <t>vrijebasis.grembergen@skynet.be</t>
  </si>
  <si>
    <t>DE MEY Luk</t>
  </si>
  <si>
    <t>Luk</t>
  </si>
  <si>
    <t>BE70 0682 1442 8025</t>
  </si>
  <si>
    <t>VZW Kath.Ond. Grembergen</t>
  </si>
  <si>
    <t>0426.146.338</t>
  </si>
  <si>
    <t>sbs.tkraaiennest@scholendendermonde.be</t>
  </si>
  <si>
    <t>GABRIEL Anneke</t>
  </si>
  <si>
    <t>BE33 0910 0027 3346</t>
  </si>
  <si>
    <t>GEMEENTEBEST. DENDERMONDE</t>
  </si>
  <si>
    <t>F.Courtensstraat 11</t>
  </si>
  <si>
    <t>0207.445.584</t>
  </si>
  <si>
    <t>heiligefamilie@kohamme.be</t>
  </si>
  <si>
    <t>MUYS Katleen</t>
  </si>
  <si>
    <t>BE49 7360 5688 1571</t>
  </si>
  <si>
    <t>VBS KOha H. Familie</t>
  </si>
  <si>
    <t>Dr. Hyleboslaan 1</t>
  </si>
  <si>
    <t>0419.171.246</t>
  </si>
  <si>
    <t>sintanna@kohamme.be</t>
  </si>
  <si>
    <t>BUGGENHOUT Rita</t>
  </si>
  <si>
    <t>BE27 7360 5688 1773</t>
  </si>
  <si>
    <t>VBS KoHa Sint-Anna</t>
  </si>
  <si>
    <t>m.debrabandt@kohamme.be</t>
  </si>
  <si>
    <t>DE BRABANDT Marijke</t>
  </si>
  <si>
    <t>BE71 4432 6183 8169</t>
  </si>
  <si>
    <t>k.leys@kohamme.be</t>
  </si>
  <si>
    <t>LEYS Kelly</t>
  </si>
  <si>
    <t>BE37 7360 5690 6328</t>
  </si>
  <si>
    <t>VBS KoHa Zogge</t>
  </si>
  <si>
    <t>kleuterschoolondersteboven@hamme.be</t>
  </si>
  <si>
    <t>VAN DE VELDE Ann</t>
  </si>
  <si>
    <t>BE89 0910 0028 6985</t>
  </si>
  <si>
    <t>GEMEENTEBESTUUR HAMME</t>
  </si>
  <si>
    <t>Marktplein  1</t>
  </si>
  <si>
    <t>0207.445.782</t>
  </si>
  <si>
    <t>VBS Elversele (Priester Poppe)</t>
  </si>
  <si>
    <t>directie@basisschool-elversele.be</t>
  </si>
  <si>
    <t>DE DYCKER Pascal</t>
  </si>
  <si>
    <t>BE79 0882 5058 3933</t>
  </si>
  <si>
    <t>de5sprong@kohamme.be</t>
  </si>
  <si>
    <t>D'HOLLANDER Kathleen</t>
  </si>
  <si>
    <t>BE47 7360 5688 2480</t>
  </si>
  <si>
    <t>KOHa De 5-Sprong</t>
  </si>
  <si>
    <t>directiededobbelsteen@hamme.be</t>
  </si>
  <si>
    <t>CUVELIER Chrissy</t>
  </si>
  <si>
    <t>Chrissy</t>
  </si>
  <si>
    <t>directie@gvbsifrawa.be</t>
  </si>
  <si>
    <t>DIERICK Martine</t>
  </si>
  <si>
    <t>BE23 3930 1792 5891</t>
  </si>
  <si>
    <t>VZW Kath Vr Scholen Waasmu</t>
  </si>
  <si>
    <t>0415.881.956</t>
  </si>
  <si>
    <t>info@sintlutgart.be</t>
  </si>
  <si>
    <t>VERVAET Sofie</t>
  </si>
  <si>
    <t>BE71 4086 0276 8169</t>
  </si>
  <si>
    <t>info@defontein.be</t>
  </si>
  <si>
    <t>VAN SAN Terry</t>
  </si>
  <si>
    <t>Terry</t>
  </si>
  <si>
    <t>BE70 0015 6417 6025</t>
  </si>
  <si>
    <t>EGO De Fontein</t>
  </si>
  <si>
    <t>christel.deck@scs-sinaai.com</t>
  </si>
  <si>
    <t>DECK Christel</t>
  </si>
  <si>
    <t>BE32 7376 1837 0902</t>
  </si>
  <si>
    <t>VZW Sint-Catharinascholen</t>
  </si>
  <si>
    <t>Dries 68</t>
  </si>
  <si>
    <t>0455.390.155</t>
  </si>
  <si>
    <t>tinel@scs-sinaai.com</t>
  </si>
  <si>
    <t>ROGIERS Doreen</t>
  </si>
  <si>
    <t>Doreen</t>
  </si>
  <si>
    <t>martine.devusser@wetteren.be</t>
  </si>
  <si>
    <t>DE VUSSER Martine</t>
  </si>
  <si>
    <t>BE56 0910 0033 5788</t>
  </si>
  <si>
    <t>Gemeentebestuur Wetteren</t>
  </si>
  <si>
    <t>Rode Heuvel 1</t>
  </si>
  <si>
    <t>0207.447.366</t>
  </si>
  <si>
    <t>gertrudisbasisschool@skynet.be</t>
  </si>
  <si>
    <t>DE WINNE Kathleen</t>
  </si>
  <si>
    <t>BE40 4441 7226 0163</t>
  </si>
  <si>
    <t>Sint-Gertrudiscollege</t>
  </si>
  <si>
    <t>Wegvoeringstraat 21</t>
  </si>
  <si>
    <t>0454.498.844</t>
  </si>
  <si>
    <t>Vrije Lagere School Ten Ede</t>
  </si>
  <si>
    <t>info@lagereschooltenede.be</t>
  </si>
  <si>
    <t>VERSTRAETE Elke</t>
  </si>
  <si>
    <t>BE08 7450 5093 8813</t>
  </si>
  <si>
    <t>Scheppers-Wetteren LS</t>
  </si>
  <si>
    <t>0413.337.685</t>
  </si>
  <si>
    <t>directie@basisschoolscheppers.be</t>
  </si>
  <si>
    <t>DE BROUWER Joost</t>
  </si>
  <si>
    <t>BE18 4489 5501 9965</t>
  </si>
  <si>
    <t>VZW SCHEPPERS WETTEREN</t>
  </si>
  <si>
    <t>Cooppallaan 128</t>
  </si>
  <si>
    <t>directie@despelewei.be</t>
  </si>
  <si>
    <t>DE WINNE Joke</t>
  </si>
  <si>
    <t>BE27 7330 5056 0773</t>
  </si>
  <si>
    <t>Gesubs.Vrije Kleuterschool</t>
  </si>
  <si>
    <t>directie@hetbelleveer.be</t>
  </si>
  <si>
    <t>KERCKAERT Hilde</t>
  </si>
  <si>
    <t>BE09 7370 1742 2657</t>
  </si>
  <si>
    <t>0418.529.957</t>
  </si>
  <si>
    <t>directie@sterrenkind.be</t>
  </si>
  <si>
    <t>PEETERS Carla</t>
  </si>
  <si>
    <t>BE49 7350 4533 6471</t>
  </si>
  <si>
    <t>Ges. Vrije Kleuterschool</t>
  </si>
  <si>
    <t>Dorpsstraat 53</t>
  </si>
  <si>
    <t>caroline.cortens@gibowichelen.be</t>
  </si>
  <si>
    <t>CORTENS Caroline</t>
  </si>
  <si>
    <t>BE81 0910 0033 9024</t>
  </si>
  <si>
    <t>Gemeentebestuur Wichelen</t>
  </si>
  <si>
    <t>Oud Dorp 2</t>
  </si>
  <si>
    <t>0207.447.465</t>
  </si>
  <si>
    <t>GBS Sportbasisschool</t>
  </si>
  <si>
    <t>secretariaat@sportbasisschool.be</t>
  </si>
  <si>
    <t>DE SMET Els</t>
  </si>
  <si>
    <t>directie.deparel@ksdh.be</t>
  </si>
  <si>
    <t>VENNEMAN Nancy</t>
  </si>
  <si>
    <t>BE64 8903 1406 8752</t>
  </si>
  <si>
    <t>Malpertuussingel 13</t>
  </si>
  <si>
    <t>kleurdoos.dir@onderwijs.gent.be</t>
  </si>
  <si>
    <t>VELGHE Sophie</t>
  </si>
  <si>
    <t>directie@olvcledeberg.be</t>
  </si>
  <si>
    <t>VAN DEN HAENAUT Suzy</t>
  </si>
  <si>
    <t>aline.noyelle@sancta-maria-gentbrugge.be</t>
  </si>
  <si>
    <t>NOYELLE Aline</t>
  </si>
  <si>
    <t>wouter.vandenbossche@sint-gregoriuscollege.be</t>
  </si>
  <si>
    <t>VAN DEN BOSSCHE Wouter</t>
  </si>
  <si>
    <t>BE37 3900 9589 1528</t>
  </si>
  <si>
    <t>VZW Org.Broeders v.Liefde</t>
  </si>
  <si>
    <t>henridhaese.dir@onderwijs.gent.be</t>
  </si>
  <si>
    <t>BERNAERT Cindy</t>
  </si>
  <si>
    <t>sportschool@onderwijs.gent.be</t>
  </si>
  <si>
    <t>KAUFMANN Anita</t>
  </si>
  <si>
    <t>kristof.hoste@pausjohannescollege.be</t>
  </si>
  <si>
    <t>HOSTE Kristof</t>
  </si>
  <si>
    <t>luc.dewaele@sint-michielsschool.be</t>
  </si>
  <si>
    <t>DE WAELE Luc</t>
  </si>
  <si>
    <t>directie@sint-elooischool.be</t>
  </si>
  <si>
    <t>DE RUDDER Melissa</t>
  </si>
  <si>
    <t>gilko@merelbeke.be</t>
  </si>
  <si>
    <t>LEJEUNE Sophie</t>
  </si>
  <si>
    <t>BE72 0910 0030 9116</t>
  </si>
  <si>
    <t>GEMEENTEBESTUUR MERELBEKE</t>
  </si>
  <si>
    <t>0207.453.207</t>
  </si>
  <si>
    <t>directie@svsmelle.be</t>
  </si>
  <si>
    <t>DUPORTAIL Hilde</t>
  </si>
  <si>
    <t>BE60 7374 1722 8870</t>
  </si>
  <si>
    <t>0442.176.775</t>
  </si>
  <si>
    <t>directeur@sfb-melle.be</t>
  </si>
  <si>
    <t>DE MIDDELEIR Véronique</t>
  </si>
  <si>
    <t>dir.lo@collegemelle.be</t>
  </si>
  <si>
    <t>DE MOOR Kris</t>
  </si>
  <si>
    <t>BE76 2900 1646 8395</t>
  </si>
  <si>
    <t>College Paters Jozefieten</t>
  </si>
  <si>
    <t>0444.321.465</t>
  </si>
  <si>
    <t>directie@gbsmelle.be</t>
  </si>
  <si>
    <t>DAVID Els</t>
  </si>
  <si>
    <t>BE08 0910 0030 8813</t>
  </si>
  <si>
    <t>Gemeentebestuur Melle</t>
  </si>
  <si>
    <t>0207.453.009</t>
  </si>
  <si>
    <t>directie@visitatiebottelare.be</t>
  </si>
  <si>
    <t>COLPAERT Delphine</t>
  </si>
  <si>
    <t>BE10 8935 3569 5804</t>
  </si>
  <si>
    <t>Basissch.St Jan&amp;Visitatie</t>
  </si>
  <si>
    <t>Stas de Richellelaan 19</t>
  </si>
  <si>
    <t>carlo.piscador@sgdegraankorrel.be</t>
  </si>
  <si>
    <t>PISCADOR Carlo</t>
  </si>
  <si>
    <t>Carlo</t>
  </si>
  <si>
    <t>directie@vrijebasisschooloosterzele.be</t>
  </si>
  <si>
    <t>RAEMAEKERS Joris</t>
  </si>
  <si>
    <t>BE96 4434 1695 4105</t>
  </si>
  <si>
    <t>I.Z.O.O.</t>
  </si>
  <si>
    <t>0439.471.762</t>
  </si>
  <si>
    <t>els.francois@oosterzele.be</t>
  </si>
  <si>
    <t>FRANCOIS Els</t>
  </si>
  <si>
    <t>BE05 0910 0031 5075</t>
  </si>
  <si>
    <t>Gemeentebestuur Oosterzele</t>
  </si>
  <si>
    <t>0207.454.294</t>
  </si>
  <si>
    <t>secretariaat@vbsscheldewindeke.be</t>
  </si>
  <si>
    <t>HAEGEMAN Indra</t>
  </si>
  <si>
    <t>BE91 0350 9938 0076</t>
  </si>
  <si>
    <t>V.Z.W.Katholieke School</t>
  </si>
  <si>
    <t>0429.832.140</t>
  </si>
  <si>
    <t>directie@vbsdebloesem.be</t>
  </si>
  <si>
    <t>DE CONINCK Veerle</t>
  </si>
  <si>
    <t>BE95 8905 4412 4258</t>
  </si>
  <si>
    <t>0423.546.837</t>
  </si>
  <si>
    <t>directie@vbssterreneiland.be</t>
  </si>
  <si>
    <t>VAN LIMBERGEN Renilde</t>
  </si>
  <si>
    <t>Renilde</t>
  </si>
  <si>
    <t>BE78 7775 9791 8786</t>
  </si>
  <si>
    <t>Kath.Scholen regio Lede</t>
  </si>
  <si>
    <t>smetlededorp 21</t>
  </si>
  <si>
    <t>0429.412.862</t>
  </si>
  <si>
    <t>directie@dezonnevlier.be</t>
  </si>
  <si>
    <t>VAN DE VELDE Sarah</t>
  </si>
  <si>
    <t>BE15 0910 0032 9930</t>
  </si>
  <si>
    <t>Gemeentebest. St-L-Houtem</t>
  </si>
  <si>
    <t>Marktplein 3</t>
  </si>
  <si>
    <t>0207.443.012</t>
  </si>
  <si>
    <t>directie@wimpelke.be</t>
  </si>
  <si>
    <t>MUYLAERT Ann</t>
  </si>
  <si>
    <t>BE31 7370 3741 4155</t>
  </si>
  <si>
    <t>VZW KO Lede afdeling Impe</t>
  </si>
  <si>
    <t>Impedorp 57A</t>
  </si>
  <si>
    <t>info@gsdewindwijzer.be</t>
  </si>
  <si>
    <t>WEYMEERSCH Leen</t>
  </si>
  <si>
    <t>BE40 0910 0029 4463</t>
  </si>
  <si>
    <t>Gemeentebestuur Laarne</t>
  </si>
  <si>
    <t>Dorpsstraat 2</t>
  </si>
  <si>
    <t>0207.445.881</t>
  </si>
  <si>
    <t>directie@vrijebasisschoollaarne.be</t>
  </si>
  <si>
    <t>VERZEELE Kim</t>
  </si>
  <si>
    <t>BE90 7372 0904 3632</t>
  </si>
  <si>
    <t>VBS Sint-macharius</t>
  </si>
  <si>
    <t>0435.832.975</t>
  </si>
  <si>
    <t>stjozef@olvts.be</t>
  </si>
  <si>
    <t>DE SMET Patrick</t>
  </si>
  <si>
    <t>BE24 7370 0315 2038</t>
  </si>
  <si>
    <t>0450.740.192</t>
  </si>
  <si>
    <t>directie@sintdenijs.be</t>
  </si>
  <si>
    <t>VAN LOO Tamara</t>
  </si>
  <si>
    <t>BE95 7372 0817 3258</t>
  </si>
  <si>
    <t>VZW Par. Scholen St-Denijs</t>
  </si>
  <si>
    <t>0418.712.376</t>
  </si>
  <si>
    <t>directie@duizendpootberlare.be</t>
  </si>
  <si>
    <t>DE SMEDT Kristien</t>
  </si>
  <si>
    <t>BE78 4428 6189 9186</t>
  </si>
  <si>
    <t>ORS VZW</t>
  </si>
  <si>
    <t>Kerkstraat 60</t>
  </si>
  <si>
    <t>0415.819.204</t>
  </si>
  <si>
    <t>directie@dekleurenboog.be</t>
  </si>
  <si>
    <t>BAMBUST Koen</t>
  </si>
  <si>
    <t>BE53 4498 8846 9153</t>
  </si>
  <si>
    <t>kleuterschool.st.maarten@telenet.be</t>
  </si>
  <si>
    <t>JAENEN An</t>
  </si>
  <si>
    <t>BE25 7795 9933 8782</t>
  </si>
  <si>
    <t>Vrije Kleutersch.St.Maarte</t>
  </si>
  <si>
    <t>782t-Jozefstraat 5</t>
  </si>
  <si>
    <t>0730.576.977</t>
  </si>
  <si>
    <t>22723@sgvbd.be</t>
  </si>
  <si>
    <t>DE SCHRYVER Sofie</t>
  </si>
  <si>
    <t>BE92 0910 1836 1523</t>
  </si>
  <si>
    <t>G.V.B.S.</t>
  </si>
  <si>
    <t>bsp@sjcaalst.be</t>
  </si>
  <si>
    <t>COLLIJS Daphne</t>
  </si>
  <si>
    <t>Daphne</t>
  </si>
  <si>
    <t>directeur.lscapucienen@sjcaalst.be</t>
  </si>
  <si>
    <t>DE MEERLEER Johan</t>
  </si>
  <si>
    <t>directeur.bseikstraat@sjcaalst.be</t>
  </si>
  <si>
    <t>VEKEMAN Haike</t>
  </si>
  <si>
    <t>Haike</t>
  </si>
  <si>
    <t>tessa.saeys@sgvbd.be</t>
  </si>
  <si>
    <t>SAEYS Tessa</t>
  </si>
  <si>
    <t>BE06 0910 1836 1422</t>
  </si>
  <si>
    <t>VORA VZW - SMI</t>
  </si>
  <si>
    <t>smi.lagereschool@telenet.be</t>
  </si>
  <si>
    <t>VERMEULEN K.</t>
  </si>
  <si>
    <t>BE38 7795 9932 8072</t>
  </si>
  <si>
    <t>Vzw VORA</t>
  </si>
  <si>
    <t>sbsdenotelaar@aalst.be</t>
  </si>
  <si>
    <t>VANDEN EEDEN Sylvia</t>
  </si>
  <si>
    <t>BE82 0000 0192 7468</t>
  </si>
  <si>
    <t>Stadsbestuur van Aalst</t>
  </si>
  <si>
    <t>Werf 9</t>
  </si>
  <si>
    <t>0207.437.468</t>
  </si>
  <si>
    <t>sbsdeduizendpootjes@aalst.be</t>
  </si>
  <si>
    <t>DE MEYST Hans</t>
  </si>
  <si>
    <t>skstklaproosje@aalst.be</t>
  </si>
  <si>
    <t>VERCAEMST Frederic</t>
  </si>
  <si>
    <t>Frederic</t>
  </si>
  <si>
    <t>secretariaat@svibasisschool.be</t>
  </si>
  <si>
    <t>VAN HECKE Lisbeth</t>
  </si>
  <si>
    <t>Lisbeth</t>
  </si>
  <si>
    <t>BE66 7805 8677 5443</t>
  </si>
  <si>
    <t>VZW Opvoeding &amp; Cultuur</t>
  </si>
  <si>
    <t>Pachthofstraat 3</t>
  </si>
  <si>
    <t>0413.716.876</t>
  </si>
  <si>
    <t>directie@vbsdevlieger.be</t>
  </si>
  <si>
    <t>JANSEGERS Stijn</t>
  </si>
  <si>
    <t>BE33 0350 3313 5746</t>
  </si>
  <si>
    <t>0428.434.350</t>
  </si>
  <si>
    <t>sbsthofje@aalst.be</t>
  </si>
  <si>
    <t>DE MOOR Inge</t>
  </si>
  <si>
    <t>directie@vksmorgenster.be</t>
  </si>
  <si>
    <t>BOMBEKE Johan</t>
  </si>
  <si>
    <t>BE84 0688 9574 0059</t>
  </si>
  <si>
    <t>deklinker@sbsdendermonde.be</t>
  </si>
  <si>
    <t>VERNEIRT Danny</t>
  </si>
  <si>
    <t>basisschool@romerocollege.be</t>
  </si>
  <si>
    <t>PUTTEMAN Isabelle</t>
  </si>
  <si>
    <t>VBS ORS vzw Campus Appels</t>
  </si>
  <si>
    <t>directie@deoogappel.be</t>
  </si>
  <si>
    <t>VAN OVERLOOP Sarah</t>
  </si>
  <si>
    <t>kim.dewolf@heha.be</t>
  </si>
  <si>
    <t>DE WOLF Kim</t>
  </si>
  <si>
    <t>deschakel@sbsdendermonde.be</t>
  </si>
  <si>
    <t>VERHEYDEN Bjorn</t>
  </si>
  <si>
    <t>visitatie.baasrode@telenet.be</t>
  </si>
  <si>
    <t>VAN DAMME Hilde</t>
  </si>
  <si>
    <t>vbs.buggenhout@vincentrum.be</t>
  </si>
  <si>
    <t>VAN WEYENBERG Katrien</t>
  </si>
  <si>
    <t>BE73 3930 3228 8460</t>
  </si>
  <si>
    <t>Kath.Scholen Buggenhout</t>
  </si>
  <si>
    <t>Kloosterstraat 15</t>
  </si>
  <si>
    <t>0429.080.092</t>
  </si>
  <si>
    <t>pietvanbossuyt@vbsopstal.be</t>
  </si>
  <si>
    <t>Van Bossuyt Piet</t>
  </si>
  <si>
    <t>info@kleuterschoolopdorp.be</t>
  </si>
  <si>
    <t>VAN WEYENBERG Griet</t>
  </si>
  <si>
    <t>directie@depupil.be</t>
  </si>
  <si>
    <t>VAN HOEYMISSEN Elke</t>
  </si>
  <si>
    <t>BE38 0910 0026 6272</t>
  </si>
  <si>
    <t>Gemeentebestuur Buggenhout</t>
  </si>
  <si>
    <t>Nieuwstraat  2</t>
  </si>
  <si>
    <t>0207.445.287</t>
  </si>
  <si>
    <t>gemeenteschool@lebbeke.be</t>
  </si>
  <si>
    <t>TOLLENAERE Bram</t>
  </si>
  <si>
    <t>BE18 0910 0029 4665</t>
  </si>
  <si>
    <t>Gemeentebestuur Lebbeke</t>
  </si>
  <si>
    <t>Grote Plaats 1</t>
  </si>
  <si>
    <t>0207.446.079</t>
  </si>
  <si>
    <t>directie@vbslebbeke.be</t>
  </si>
  <si>
    <t>PISSENS Ludwig</t>
  </si>
  <si>
    <t>nadia.robberechts@minnestraal.be</t>
  </si>
  <si>
    <t>ROBBERECHTS Nadia</t>
  </si>
  <si>
    <t>STALPAERT Lara</t>
  </si>
  <si>
    <t>directie@vbswieze.be</t>
  </si>
  <si>
    <t>MACHARIS Jan</t>
  </si>
  <si>
    <t>sbstmeivisje@aalst.be</t>
  </si>
  <si>
    <t>VAN LAERE Marleen</t>
  </si>
  <si>
    <t>directie@vsherdersem.be</t>
  </si>
  <si>
    <t>HUTSEBAUT Els</t>
  </si>
  <si>
    <t>sbstinnenhoek@aalst.be</t>
  </si>
  <si>
    <t>PIETERS Pascale</t>
  </si>
  <si>
    <t>ikke@sbsninove.be</t>
  </si>
  <si>
    <t>VAN DEN DRIESSCHE Joeri</t>
  </si>
  <si>
    <t>BE97 0910 0031 2449</t>
  </si>
  <si>
    <t>Stadsbestuur Ninove</t>
  </si>
  <si>
    <t>Centrumlaan 100</t>
  </si>
  <si>
    <t>0207.441.527</t>
  </si>
  <si>
    <t>dehazelaar@sbsninove.be</t>
  </si>
  <si>
    <t>FREDERICKX Karolien</t>
  </si>
  <si>
    <t>info.bwe@hartencollege.be</t>
  </si>
  <si>
    <t>DE PRIL Karen</t>
  </si>
  <si>
    <t>BE48 3930 0820 0027</t>
  </si>
  <si>
    <t>Hartencollege</t>
  </si>
  <si>
    <t>Aalstersesteenweg 25</t>
  </si>
  <si>
    <t>0444.390.454</t>
  </si>
  <si>
    <t>info.bon@hartencollege.be</t>
  </si>
  <si>
    <t>LOBIJN Karel</t>
  </si>
  <si>
    <t>info.bme@hartencollege.be</t>
  </si>
  <si>
    <t>VANDEN EYNDE Marc</t>
  </si>
  <si>
    <t>info.bas@hartencollege.be</t>
  </si>
  <si>
    <t>DE TAEYE Bert</t>
  </si>
  <si>
    <t>directeur@smserpe.be</t>
  </si>
  <si>
    <t>VERHOFSTADT Steven</t>
  </si>
  <si>
    <t>vbsmere@yahoo.com</t>
  </si>
  <si>
    <t>RASSCHAERT Werner</t>
  </si>
  <si>
    <t>BE77 7330 1757 7642</t>
  </si>
  <si>
    <t>VZW Priester Daens College</t>
  </si>
  <si>
    <t>Sinte Annalaan 99</t>
  </si>
  <si>
    <t>0410.982.466</t>
  </si>
  <si>
    <t>wim.vandamme@basisschooldelinde.be</t>
  </si>
  <si>
    <t>VAN DAMME Wim</t>
  </si>
  <si>
    <t>BE79 0011 0612 3433</t>
  </si>
  <si>
    <t>sbsderegenboog@aalst.be</t>
  </si>
  <si>
    <t>DE COCK Philip</t>
  </si>
  <si>
    <t>directie@vbsdestip.be</t>
  </si>
  <si>
    <t>PAREWIJCK Claudia</t>
  </si>
  <si>
    <t>BE90 7785 9725 5832</t>
  </si>
  <si>
    <t>Kath.Schol.Reg.Erembodegem</t>
  </si>
  <si>
    <t>0434.987.590</t>
  </si>
  <si>
    <t>directie@deluchtballon.be</t>
  </si>
  <si>
    <t>DE NAEYER Ann</t>
  </si>
  <si>
    <t>BE30 8538 6381 2011</t>
  </si>
  <si>
    <t>0460.770.685</t>
  </si>
  <si>
    <t>directeur@dezilverberk.be</t>
  </si>
  <si>
    <t>DE MEERLEER Joleen</t>
  </si>
  <si>
    <t>Joleen</t>
  </si>
  <si>
    <t>directie@debloesem.net</t>
  </si>
  <si>
    <t>DE LEU Kevin</t>
  </si>
  <si>
    <t>BE16 0682 1587 8274</t>
  </si>
  <si>
    <t>Vrij Ond. Regio Aalst VZW</t>
  </si>
  <si>
    <t>directie@vbsaaigem.be</t>
  </si>
  <si>
    <t>PENNINCK Griet</t>
  </si>
  <si>
    <t>BE73 0682 5186 3860</t>
  </si>
  <si>
    <t>Sint-Vincentiusschool vzw</t>
  </si>
  <si>
    <t>0435.042.129</t>
  </si>
  <si>
    <t>secretariaat@tlanduiterke.be</t>
  </si>
  <si>
    <t>VAN HECKE Tinneken</t>
  </si>
  <si>
    <t>Tinneken</t>
  </si>
  <si>
    <t>BE49 0357 8612 0171</t>
  </si>
  <si>
    <t>VZW KOD/'t Landuiterke</t>
  </si>
  <si>
    <t>Middenstraat 10</t>
  </si>
  <si>
    <t>0415.481.682</t>
  </si>
  <si>
    <t>directie@welle.be</t>
  </si>
  <si>
    <t>VAN NECK An</t>
  </si>
  <si>
    <t>BE15 0350 5139 9230</t>
  </si>
  <si>
    <t>VBS Welle/KODW VZW</t>
  </si>
  <si>
    <t>gemeenteschoolwelle@telenet.be</t>
  </si>
  <si>
    <t>MONSAERT Geert</t>
  </si>
  <si>
    <t>BE88 0910 0027 2841</t>
  </si>
  <si>
    <t>Gemeentebest. Denderleeuw</t>
  </si>
  <si>
    <t>De Cockstraat</t>
  </si>
  <si>
    <t>0207.439.745</t>
  </si>
  <si>
    <t>slsdenderwindeke@telenet.be</t>
  </si>
  <si>
    <t>COOMAN Jeroen</t>
  </si>
  <si>
    <t>directie@hunnegem.be</t>
  </si>
  <si>
    <t>VAN WYMEERSCH Brigitte</t>
  </si>
  <si>
    <t>BE12 7330 6208 6292</t>
  </si>
  <si>
    <t>Vrije Basisschool Hunnegem</t>
  </si>
  <si>
    <t>Gasthuisstraat 100</t>
  </si>
  <si>
    <t>0443.644.841</t>
  </si>
  <si>
    <t>christa.degauquier@sccg.be</t>
  </si>
  <si>
    <t>DE GAUQUIER Christa</t>
  </si>
  <si>
    <t>BE75 0018 0999 6051</t>
  </si>
  <si>
    <t>Gesubs. vrije basisschool</t>
  </si>
  <si>
    <t>Vrije Basisschool Sint-Vincent</t>
  </si>
  <si>
    <t>directie@vbsdeftinge.be</t>
  </si>
  <si>
    <t>GEERTS Ria</t>
  </si>
  <si>
    <t>BE02 0015 4581 5440</t>
  </si>
  <si>
    <t>VZW.Vrije Basisschool</t>
  </si>
  <si>
    <t>0445.799.429</t>
  </si>
  <si>
    <t>directie@vbbdewegwijzer.be</t>
  </si>
  <si>
    <t>DELARUELLE Ronny</t>
  </si>
  <si>
    <t>BE77 1430 6595 4142</t>
  </si>
  <si>
    <t>Vrije Basisschool Balegem</t>
  </si>
  <si>
    <t>Poststraat 10A</t>
  </si>
  <si>
    <t>directeur@gbs.erpe-mere.be</t>
  </si>
  <si>
    <t>DE LANGHE Ann</t>
  </si>
  <si>
    <t>BE43 0000 0194 0101</t>
  </si>
  <si>
    <t>Gemeentebestuur Erpe-Mere</t>
  </si>
  <si>
    <t>Oudenaardsesteenweg 458</t>
  </si>
  <si>
    <t>0216.771.244</t>
  </si>
  <si>
    <t>directeur@sfserondegem.be</t>
  </si>
  <si>
    <t>PYNAERT Leen</t>
  </si>
  <si>
    <t>info@vbsh.be</t>
  </si>
  <si>
    <t>Decock Wim</t>
  </si>
  <si>
    <t>BE90 0689 0990 9032</t>
  </si>
  <si>
    <t>Katholiek ond Herzele</t>
  </si>
  <si>
    <t>0686.834.333</t>
  </si>
  <si>
    <t>gbs.directie@herzele.be</t>
  </si>
  <si>
    <t>DE DURPEL Els</t>
  </si>
  <si>
    <t>BE46 0910 0029 1736</t>
  </si>
  <si>
    <t>Gemeentebestuur Herzele</t>
  </si>
  <si>
    <t>Markt 20</t>
  </si>
  <si>
    <t>0207.439.448</t>
  </si>
  <si>
    <t>info@vbssintkatrien.be</t>
  </si>
  <si>
    <t>VAN DEN BORRE Sofie</t>
  </si>
  <si>
    <t>BE35 0689 0990 9537</t>
  </si>
  <si>
    <t>KBO Herzele</t>
  </si>
  <si>
    <t>magy.vandaele@gkslierde.be</t>
  </si>
  <si>
    <t>VAN DAELE Magy</t>
  </si>
  <si>
    <t>Magy</t>
  </si>
  <si>
    <t>BE38 0910 0029 5372</t>
  </si>
  <si>
    <t>Gemeentebestuur Lierde</t>
  </si>
  <si>
    <t>Nieuwstraat 19</t>
  </si>
  <si>
    <t>LIERDE</t>
  </si>
  <si>
    <t>0216.771.640</t>
  </si>
  <si>
    <t>directeur@schooldekei.be</t>
  </si>
  <si>
    <t>Cappelaere Laura</t>
  </si>
  <si>
    <t>directie@tschoolke.be</t>
  </si>
  <si>
    <t>MERCKX Hilde</t>
  </si>
  <si>
    <t>BE57 7360 6610 2635</t>
  </si>
  <si>
    <t>VZW Sint-Franciscusscholen</t>
  </si>
  <si>
    <t>0447.748.337</t>
  </si>
  <si>
    <t>vks.madeliefje@hotmail.com</t>
  </si>
  <si>
    <t>. .</t>
  </si>
  <si>
    <t>info@slz.be</t>
  </si>
  <si>
    <t>De SMET Stefan</t>
  </si>
  <si>
    <t>BE75 7371 1513 9851</t>
  </si>
  <si>
    <t>Vrije Kath. Basisschool</t>
  </si>
  <si>
    <t>Bovenkassei 12 bus A</t>
  </si>
  <si>
    <t>0439.639.632</t>
  </si>
  <si>
    <t>thijsvanschoorisse@koronse.be</t>
  </si>
  <si>
    <t>VAN SCHOORISSE Thijs</t>
  </si>
  <si>
    <t>Thijs</t>
  </si>
  <si>
    <t>BE71 7350 4201 8869</t>
  </si>
  <si>
    <t>Katholiek Onderwijs Ronse</t>
  </si>
  <si>
    <t>S.-M. Glorieuxlaan</t>
  </si>
  <si>
    <t>0416.186.418</t>
  </si>
  <si>
    <t>stefanieswyngedauw@koronse.be</t>
  </si>
  <si>
    <t>Swyngedauw Stefanie</t>
  </si>
  <si>
    <t>lievendelanghe@koronse.be</t>
  </si>
  <si>
    <t>DE LANGHE Lieven</t>
  </si>
  <si>
    <t>dekleineplaneet@sbszottegem.be</t>
  </si>
  <si>
    <t>VAN NEVEL Sofie</t>
  </si>
  <si>
    <t>BE82 0910 0035 3168</t>
  </si>
  <si>
    <t>GEMEENTEBESTUUR ZOTTEGEM</t>
  </si>
  <si>
    <t>Gustaaf Schokaertstraat 7</t>
  </si>
  <si>
    <t>0207.444.990</t>
  </si>
  <si>
    <t>info@basisschoolgrotenberge.be</t>
  </si>
  <si>
    <t>MEULEMAN Christ</t>
  </si>
  <si>
    <t>Christ</t>
  </si>
  <si>
    <t>BE39 0012 0901 9619</t>
  </si>
  <si>
    <t>directie@schoolsintgoriksstrijpen.be</t>
  </si>
  <si>
    <t>ROUCKHOUT Inge</t>
  </si>
  <si>
    <t>BE96 0689 4311 9105</t>
  </si>
  <si>
    <t>directie@schoolvelzeke.be</t>
  </si>
  <si>
    <t>VAN HOVE An</t>
  </si>
  <si>
    <t>BE06 7370 1344 2122</t>
  </si>
  <si>
    <t>directeur@vbszwalm.be</t>
  </si>
  <si>
    <t>WILDEMEERSCH Geert</t>
  </si>
  <si>
    <t>BE58 7795 9041 4479</t>
  </si>
  <si>
    <t>Comité der St-Jozefschool</t>
  </si>
  <si>
    <t>De Coenestraat 8</t>
  </si>
  <si>
    <t>0433.708.972</t>
  </si>
  <si>
    <t>info@basisschoolhundelgem.be</t>
  </si>
  <si>
    <t>MARCKX Liesbet</t>
  </si>
  <si>
    <t>BE52 0689 3833 7409</t>
  </si>
  <si>
    <t>VZW Ons Hundelgem</t>
  </si>
  <si>
    <t>0419.572.807</t>
  </si>
  <si>
    <t>sabine.de.bruycker@hetgroenelilare.be</t>
  </si>
  <si>
    <t>DE BRUYCKER Sabine</t>
  </si>
  <si>
    <t>BE60 7330 4215 0570</t>
  </si>
  <si>
    <t>VZW Het Groene Lilare</t>
  </si>
  <si>
    <t>Groenstraat 11</t>
  </si>
  <si>
    <t>0469.192.265</t>
  </si>
  <si>
    <t>basisschoolsmo@gmail.com</t>
  </si>
  <si>
    <t>VAN DEN STEEN Ann</t>
  </si>
  <si>
    <t>BE95 0682 0758 3158</t>
  </si>
  <si>
    <t>Kath.Basisonderwijs S.M.O.</t>
  </si>
  <si>
    <t>thierry.rouckhout@hetgroenelilare.be</t>
  </si>
  <si>
    <t>ROUCKHOUT Thierry</t>
  </si>
  <si>
    <t>Thierry</t>
  </si>
  <si>
    <t>kleuterschool-valkenberg@skynet.be</t>
  </si>
  <si>
    <t>DE NORRE Claudine</t>
  </si>
  <si>
    <t>Claudine</t>
  </si>
  <si>
    <t>infogbs@brakel.be</t>
  </si>
  <si>
    <t>DE BOITSELIER Bart</t>
  </si>
  <si>
    <t>BE07 0910 0026 5666</t>
  </si>
  <si>
    <t>Gemeentebestuur Brakel</t>
  </si>
  <si>
    <t>Marktplein</t>
  </si>
  <si>
    <t>0207.690.262</t>
  </si>
  <si>
    <t>directeur@2geltje.be</t>
  </si>
  <si>
    <t>VERMANG Koen</t>
  </si>
  <si>
    <t>BE51 0882 0988 5662</t>
  </si>
  <si>
    <t>Kath.Onderwijs Horebeke</t>
  </si>
  <si>
    <t>0440.644.769</t>
  </si>
  <si>
    <t>felix.aelvoet@scholensgvla.be</t>
  </si>
  <si>
    <t>AELVOET Felix</t>
  </si>
  <si>
    <t>Felix</t>
  </si>
  <si>
    <t>BE55 0019 2828 6844</t>
  </si>
  <si>
    <t>VZW Kath Scholen Maarkedal</t>
  </si>
  <si>
    <t>0421.900.015</t>
  </si>
  <si>
    <t>directie@dekleinereus.be</t>
  </si>
  <si>
    <t>VAN DEN BERGHE Hilde</t>
  </si>
  <si>
    <t>BE12 0910 0030 7092</t>
  </si>
  <si>
    <t>Gemeentebestuur Maarkedal</t>
  </si>
  <si>
    <t>Nederholbeekstraat 1</t>
  </si>
  <si>
    <t>0216.771.838</t>
  </si>
  <si>
    <t>paul.desmet@gbsdestart.be</t>
  </si>
  <si>
    <t>DESMET Paul</t>
  </si>
  <si>
    <t>BE44 0910 0029 2645</t>
  </si>
  <si>
    <t>Gemeentebest. Kluisbergen</t>
  </si>
  <si>
    <t>Parklaan 16</t>
  </si>
  <si>
    <t>0207.690.757</t>
  </si>
  <si>
    <t>info@vbsruien.be</t>
  </si>
  <si>
    <t>COUSAERT Cindy</t>
  </si>
  <si>
    <t>BE89 0000 2970 0285</t>
  </si>
  <si>
    <t>Grote Herreweg 104A</t>
  </si>
  <si>
    <t>0434.434.690</t>
  </si>
  <si>
    <t>info.berchem@scholensgvla.be</t>
  </si>
  <si>
    <t>VAN MAELZAEKE Lieve</t>
  </si>
  <si>
    <t>BE56 0003 2573 4888</t>
  </si>
  <si>
    <t>nancy.vanderstraeten@kbonet.be</t>
  </si>
  <si>
    <t>VAN DER STRAETEN Nancy</t>
  </si>
  <si>
    <t>BE72 4435 6562 7116</t>
  </si>
  <si>
    <t>0417.454.148</t>
  </si>
  <si>
    <t>secretariaat.kbostjozef@kbonet.be</t>
  </si>
  <si>
    <t>BAUTERS Piet</t>
  </si>
  <si>
    <t>BE35 8333 3056 3637</t>
  </si>
  <si>
    <t>G.V.B.S. KBO Sint-Jozef</t>
  </si>
  <si>
    <t>nathalie.dekeyzer@kbonet.be</t>
  </si>
  <si>
    <t>DE KEYZER Nathalie</t>
  </si>
  <si>
    <t>BE40 7370 2925 7263</t>
  </si>
  <si>
    <t>KBO - Leupegem</t>
  </si>
  <si>
    <t>Hoogstraat 30</t>
  </si>
  <si>
    <t>lien.ampe@kbonet.be</t>
  </si>
  <si>
    <t>AMPE Lien</t>
  </si>
  <si>
    <t>BE48 7340 4303 1027</t>
  </si>
  <si>
    <t>KBO St.Eligius Eine</t>
  </si>
  <si>
    <t>Nestor de Tièrestraat 102</t>
  </si>
  <si>
    <t>info.kbocollege@kbonet.be</t>
  </si>
  <si>
    <t>De Swaef Ilse</t>
  </si>
  <si>
    <t>BE66 7375 2402 3143</t>
  </si>
  <si>
    <t>KBO - College</t>
  </si>
  <si>
    <t>info.kbonederename@kbonet.be</t>
  </si>
  <si>
    <t>VANDEN MEERSCHAUT Elke</t>
  </si>
  <si>
    <t>BE21 8335 1907 0003</t>
  </si>
  <si>
    <t>KBO - Nederename</t>
  </si>
  <si>
    <t>info.kboename@kbonet.be</t>
  </si>
  <si>
    <t>PARMENTIER Dieter</t>
  </si>
  <si>
    <t>BE16 7375 0401 5174</t>
  </si>
  <si>
    <t>KBO Ename</t>
  </si>
  <si>
    <t>M.Van Torhoutstraat 190</t>
  </si>
  <si>
    <t>info.kbomater@kbonet.be</t>
  </si>
  <si>
    <t>DE COENE Ellen</t>
  </si>
  <si>
    <t>BE70 7375 1102 3325</t>
  </si>
  <si>
    <t>K.B.O. - MATER - G. Bradt</t>
  </si>
  <si>
    <t>info.kbobevere@kbonet.be</t>
  </si>
  <si>
    <t>FREYA Neyt</t>
  </si>
  <si>
    <t>Neyt</t>
  </si>
  <si>
    <t>BE68 7370 1767 2534</t>
  </si>
  <si>
    <t>KBO - Bevere</t>
  </si>
  <si>
    <t>administratie@basisschoolzwijnaarde.be</t>
  </si>
  <si>
    <t>DE MEYER Steven</t>
  </si>
  <si>
    <t>BE04 7310 4836 0131</t>
  </si>
  <si>
    <t>Sint-vincentiusschool DBOC</t>
  </si>
  <si>
    <t>info@vbs-depinte.be</t>
  </si>
  <si>
    <t>RYCKAERT Caroline</t>
  </si>
  <si>
    <t>BE59 7374 4022 3126</t>
  </si>
  <si>
    <t>DBOC vzw. afd. De Pinte</t>
  </si>
  <si>
    <t>directie@deblijeschool.be</t>
  </si>
  <si>
    <t>NAESSENS Greet</t>
  </si>
  <si>
    <t>BE64 0910 0027 3952</t>
  </si>
  <si>
    <t>GEMEENTEBESTUUR DE PINTE</t>
  </si>
  <si>
    <t>K. Albertlaan 1</t>
  </si>
  <si>
    <t>0207.450.534</t>
  </si>
  <si>
    <t>directie@vbszevergem.be</t>
  </si>
  <si>
    <t>DE CNUYDT Ilse</t>
  </si>
  <si>
    <t>BE86 7370 2246 5950</t>
  </si>
  <si>
    <t>DBOC vzw afd. VBS Zevergem</t>
  </si>
  <si>
    <t>gbsnazareth@nazareth.be</t>
  </si>
  <si>
    <t>VAN MALDEGHEM Philip</t>
  </si>
  <si>
    <t>BE66 0910 0031 1843</t>
  </si>
  <si>
    <t>GEMEENTEBESTUUR NAZARETH</t>
  </si>
  <si>
    <t>0207.453.801</t>
  </si>
  <si>
    <t>directie@vbsnazareth.be</t>
  </si>
  <si>
    <t>NEYT Patrick</t>
  </si>
  <si>
    <t>BE80 1420 6501 4677</t>
  </si>
  <si>
    <t>0434.032.141</t>
  </si>
  <si>
    <t>directeur@vbseke.be</t>
  </si>
  <si>
    <t>EMBO Leen</t>
  </si>
  <si>
    <t>BE43 7374 0810 3901</t>
  </si>
  <si>
    <t>Vrij kath kleut en lager</t>
  </si>
  <si>
    <t>0425.982.527</t>
  </si>
  <si>
    <t>devliegenier@telenet.be</t>
  </si>
  <si>
    <t>DESCHAUMES Christine</t>
  </si>
  <si>
    <t>BE80 0682 2502 5677</t>
  </si>
  <si>
    <t>0417.472.855</t>
  </si>
  <si>
    <t>vermeiren.helene@gbsdevierklaver.be</t>
  </si>
  <si>
    <t>VERMEIREN Hélène</t>
  </si>
  <si>
    <t>BE67 0910 0027 7487</t>
  </si>
  <si>
    <t>Gemeentebestuur Gavere</t>
  </si>
  <si>
    <t>0207.451.326</t>
  </si>
  <si>
    <t>directie.vbdedolfijn@sgkruizinga.be</t>
  </si>
  <si>
    <t>DE MEY Ann</t>
  </si>
  <si>
    <t>BE05 8913 7402 8875</t>
  </si>
  <si>
    <t>VBS De Dol-Fijn</t>
  </si>
  <si>
    <t>directie.vbszderegenboog@sgkruizinga.be</t>
  </si>
  <si>
    <t>VAN CAUWENBERGHE Lieve</t>
  </si>
  <si>
    <t>BE95 7805 8403 1858</t>
  </si>
  <si>
    <t>Gesubs.Vrije Lag.Kl.School</t>
  </si>
  <si>
    <t>0420.851.722</t>
  </si>
  <si>
    <t>info@gbz-de-bosrank.be</t>
  </si>
  <si>
    <t>VANDENHEEDE Saan</t>
  </si>
  <si>
    <t>Saan</t>
  </si>
  <si>
    <t>BE73 0910 0035 2360</t>
  </si>
  <si>
    <t>Gemeentebestuur Zingem</t>
  </si>
  <si>
    <t>Alfred Amelotstraat 53</t>
  </si>
  <si>
    <t>0697.608.954</t>
  </si>
  <si>
    <t>directie.vbasper@sgkruizinga.be</t>
  </si>
  <si>
    <t>GOETHALS Jan</t>
  </si>
  <si>
    <t>BE15 8912 5413 2330</t>
  </si>
  <si>
    <t>VBS De Kolibrie</t>
  </si>
  <si>
    <t>directie.kleuterschoolhethukkelpad@sgkruizinga.be</t>
  </si>
  <si>
    <t>DE SCHEPPER Veronique</t>
  </si>
  <si>
    <t>BE73 7370 0234 9160</t>
  </si>
  <si>
    <t>Gesubs Vrije Kleuterschool</t>
  </si>
  <si>
    <t>0415.824.251</t>
  </si>
  <si>
    <t>directie.vbhuise@sgkruizinga.be</t>
  </si>
  <si>
    <t>VAN STEENKISTE Mia</t>
  </si>
  <si>
    <t>BE64 7375 0625 3652</t>
  </si>
  <si>
    <t>Kloosterstraat 18a</t>
  </si>
  <si>
    <t>info@deweidewereld.be</t>
  </si>
  <si>
    <t>BERLAMONT Peter</t>
  </si>
  <si>
    <t>BE95 0910 0029 3958</t>
  </si>
  <si>
    <t>Gemeentebest.Kruishoutem</t>
  </si>
  <si>
    <t>directie.vbkruishoutem@sgkruizinga.be</t>
  </si>
  <si>
    <t>V.D. WEGE Leen</t>
  </si>
  <si>
    <t>BE32 7310 3468 0202</t>
  </si>
  <si>
    <t>Gesub.Vrije Basisschool</t>
  </si>
  <si>
    <t>0428.771.969</t>
  </si>
  <si>
    <t>directie.kleuterschoolhetnest@sgkruizinga.be</t>
  </si>
  <si>
    <t>DE BAERE Bavo</t>
  </si>
  <si>
    <t>Bavo</t>
  </si>
  <si>
    <t>BE48 0689 4363 5427</t>
  </si>
  <si>
    <t>Katholiek Schoolcomité</t>
  </si>
  <si>
    <t>directie@gemeenteschoolzulte.be</t>
  </si>
  <si>
    <t>BEEUWSAERT Charlotte</t>
  </si>
  <si>
    <t>BE69 0910 0035 4178</t>
  </si>
  <si>
    <t>GEMEENTEBESTUUR ZULTE</t>
  </si>
  <si>
    <t>Centrumstraat 8</t>
  </si>
  <si>
    <t>0207.456.868</t>
  </si>
  <si>
    <t>secretariaat@thinkelpad.be</t>
  </si>
  <si>
    <t>Vanden Berghe Thomas</t>
  </si>
  <si>
    <t>BE48 7370 2164 8827</t>
  </si>
  <si>
    <t>Vrije scholen Petegem-Else</t>
  </si>
  <si>
    <t>PETEGEM-AAN-DE-SCHELDE</t>
  </si>
  <si>
    <t>0433.964.736</t>
  </si>
  <si>
    <t>els.bostyn@scholensgvla.be</t>
  </si>
  <si>
    <t>BOSTYN Els</t>
  </si>
  <si>
    <t>BE03 0000 4488 0684</t>
  </si>
  <si>
    <t>Gotstraat 1A</t>
  </si>
  <si>
    <t>gbsdekouter@wortegem-petegem.be</t>
  </si>
  <si>
    <t>DE WAELE Johan</t>
  </si>
  <si>
    <t>BE48 0910 0033 9327</t>
  </si>
  <si>
    <t>Gem.Best. Wortegem-Petegem</t>
  </si>
  <si>
    <t>Waregemseweg 35</t>
  </si>
  <si>
    <t>0207.689.965</t>
  </si>
  <si>
    <t>directie@wogo.be</t>
  </si>
  <si>
    <t>ALLAERT Stien</t>
  </si>
  <si>
    <t>Stien</t>
  </si>
  <si>
    <t>BE38 0018 9223 4772</t>
  </si>
  <si>
    <t>VZW KSRD/Leieparel</t>
  </si>
  <si>
    <t>0416.935.593</t>
  </si>
  <si>
    <t>info@driessprong.be</t>
  </si>
  <si>
    <t>DEPAEPE Gerrit</t>
  </si>
  <si>
    <t>BE79 2900 3761 7833</t>
  </si>
  <si>
    <t>VZW KSRD/Driessprong</t>
  </si>
  <si>
    <t>directie@shpetegem.be</t>
  </si>
  <si>
    <t>MESURE Veronique</t>
  </si>
  <si>
    <t>BE07 0018 9223 4166</t>
  </si>
  <si>
    <t>VZW KSRD/Sint-Hendrik</t>
  </si>
  <si>
    <t>klaverdries.dir@onderwijs.gent.be</t>
  </si>
  <si>
    <t>ALLAERT Iris</t>
  </si>
  <si>
    <t>katrien.goeman@donboscobaarle.be</t>
  </si>
  <si>
    <t>GOEMAN Katrien</t>
  </si>
  <si>
    <t>els.moerman@vuurtorendrongen.be</t>
  </si>
  <si>
    <t>MOERMAN Els</t>
  </si>
  <si>
    <t>westerhem.dir@onderwijs.gent.be</t>
  </si>
  <si>
    <t>DE BACKER Patricia</t>
  </si>
  <si>
    <t>wim.depoorter@spsdw.be</t>
  </si>
  <si>
    <t>DEPOORTER Wim</t>
  </si>
  <si>
    <t>directie@vbs-latem-deurle.be</t>
  </si>
  <si>
    <t>HUYGHE Emma</t>
  </si>
  <si>
    <t>BE76 8910 5405 6995</t>
  </si>
  <si>
    <t>DBOC vzw afd. Sancta Maria</t>
  </si>
  <si>
    <t>directie@basisschoolsimonnet.be</t>
  </si>
  <si>
    <t>LAUWERS Paul</t>
  </si>
  <si>
    <t>BE35 8910 5417 7237</t>
  </si>
  <si>
    <t>School Simonnet vzw</t>
  </si>
  <si>
    <t>0411.072.637</t>
  </si>
  <si>
    <t>els.hautekeete@gbslatem-deurle.be</t>
  </si>
  <si>
    <t>HAUTEKEETE Els</t>
  </si>
  <si>
    <t>BE79 0910 0033 0233</t>
  </si>
  <si>
    <t>Gemeentebestuur S.M.LATEM</t>
  </si>
  <si>
    <t>0207.542.782</t>
  </si>
  <si>
    <t>petra.vanvooren@op-weg.net</t>
  </si>
  <si>
    <t>VAN VOOREN Petra</t>
  </si>
  <si>
    <t>evelien.dekeukeleire@op-weg.net</t>
  </si>
  <si>
    <t>DE KEUKELEIRE Evelien</t>
  </si>
  <si>
    <t>secretariaat.wilgennest@deinze.be</t>
  </si>
  <si>
    <t>SOENS Philippe</t>
  </si>
  <si>
    <t>BE06 0910 0027 0922</t>
  </si>
  <si>
    <t>STADSBESTUUR DEINZE</t>
  </si>
  <si>
    <t>Brielstraat 2</t>
  </si>
  <si>
    <t>0697.608.162</t>
  </si>
  <si>
    <t>stefanie.vandenbussche@op-weg.net</t>
  </si>
  <si>
    <t>VAN DEN BUSSCHE Stefanie</t>
  </si>
  <si>
    <t>info@vbsolsene.be</t>
  </si>
  <si>
    <t>PHILIPS Joke</t>
  </si>
  <si>
    <t>BE05 0000 4953 5775</t>
  </si>
  <si>
    <t>0417.123.259</t>
  </si>
  <si>
    <t>kimberley.debie@op-weg.net</t>
  </si>
  <si>
    <t>DEBIE Kimberley</t>
  </si>
  <si>
    <t>jan.sierens@op-weg.net</t>
  </si>
  <si>
    <t>SIERENS Jan</t>
  </si>
  <si>
    <t>taborschool.sint-maria-aalter@op-weg.net</t>
  </si>
  <si>
    <t>VAN HEVELE Wim</t>
  </si>
  <si>
    <t>isabelle.tanghe@op-weg.net</t>
  </si>
  <si>
    <t>TANGHE Isabelle</t>
  </si>
  <si>
    <t>els.nemegeer@op-weg.net</t>
  </si>
  <si>
    <t>NEMEGEER Els</t>
  </si>
  <si>
    <t>leen.smets@coltd.be</t>
  </si>
  <si>
    <t>SMETS Leen</t>
  </si>
  <si>
    <t>BE26 4429 6831 2129</t>
  </si>
  <si>
    <t>VZW O.L.V. Ten Doorn</t>
  </si>
  <si>
    <t>0410.415.215</t>
  </si>
  <si>
    <t>directie.sintantonius@coltd.be</t>
  </si>
  <si>
    <t>HULPIA Marijke</t>
  </si>
  <si>
    <t>BE37 8904 2407 4028</t>
  </si>
  <si>
    <t>Basisschool Sint-Antonius</t>
  </si>
  <si>
    <t>info.dewegel@coltd.be</t>
  </si>
  <si>
    <t>CATHELIJN Kelly</t>
  </si>
  <si>
    <t>BE77 4429 6832 3142</t>
  </si>
  <si>
    <t>VZW Col.O.L.V.Ten Doorn</t>
  </si>
  <si>
    <t>Burg.Pussemierstr.120</t>
  </si>
  <si>
    <t>debrug.dir@onderwijs.gent.be</t>
  </si>
  <si>
    <t>LEYSSENS Kathy</t>
  </si>
  <si>
    <t>directie.lager@sintlievenkolegem.be</t>
  </si>
  <si>
    <t>BERKVENS Katrien</t>
  </si>
  <si>
    <t>directie.kleuter@sintlievenkolegem.be</t>
  </si>
  <si>
    <t>CABOOR Kathy</t>
  </si>
  <si>
    <t>directie@bs11.be</t>
  </si>
  <si>
    <t>BISKUP Jordan</t>
  </si>
  <si>
    <t>Jordan</t>
  </si>
  <si>
    <t>BE94 8924 3583 3214</t>
  </si>
  <si>
    <t>Schoolbestuur SJB-VIS</t>
  </si>
  <si>
    <t>directeur@gbslievegem.be</t>
  </si>
  <si>
    <t>WYTYNCK Lodewijk</t>
  </si>
  <si>
    <t>Lodewijk</t>
  </si>
  <si>
    <t>BE18 0910 2193 5365</t>
  </si>
  <si>
    <t>Gemeentebestuur Lievegem</t>
  </si>
  <si>
    <t>Kasteeldreef 72</t>
  </si>
  <si>
    <t>0697.609.152</t>
  </si>
  <si>
    <t>directie@kleuterschoolvinderhoute.be</t>
  </si>
  <si>
    <t>MEIRLAEN Evelien</t>
  </si>
  <si>
    <t>BE09 7370 3878 2057</t>
  </si>
  <si>
    <t>VZW VKKBOS</t>
  </si>
  <si>
    <t>0417.430.788</t>
  </si>
  <si>
    <t>schoolbeke@telenet.be</t>
  </si>
  <si>
    <t>LOOTENS Gonda</t>
  </si>
  <si>
    <t>Gonda</t>
  </si>
  <si>
    <t>BE02 0013 2291 9140</t>
  </si>
  <si>
    <t>vzw VKBZ</t>
  </si>
  <si>
    <t>0436.598.384</t>
  </si>
  <si>
    <t>directie@basisschooloostwinkel.be</t>
  </si>
  <si>
    <t>VAN HECKE Pieter</t>
  </si>
  <si>
    <t>BE94 8905 5403 3214</t>
  </si>
  <si>
    <t>gbs.sleidinge@sgevergem.be</t>
  </si>
  <si>
    <t>DE BAETS Christine</t>
  </si>
  <si>
    <t>directie@vbs-bijenkorf.be</t>
  </si>
  <si>
    <t>LAMBERT Ruth</t>
  </si>
  <si>
    <t>BE17 4485 6040 0121</t>
  </si>
  <si>
    <t>Edugo Scholengroep VZW</t>
  </si>
  <si>
    <t>directie@delieve.be</t>
  </si>
  <si>
    <t>VERJANS Karel</t>
  </si>
  <si>
    <t>BE87 7370 2863 9594</t>
  </si>
  <si>
    <t>VZW Katholieke Scholen</t>
  </si>
  <si>
    <t>0434.136.564</t>
  </si>
  <si>
    <t>directie@kersenpitje.be</t>
  </si>
  <si>
    <t>DHOORE Mieke</t>
  </si>
  <si>
    <t>BE69 7370 5606 9578</t>
  </si>
  <si>
    <t>directie@tbrugje.be</t>
  </si>
  <si>
    <t>TOLLENAERE Karin</t>
  </si>
  <si>
    <t>BE41 7373 1309 3310</t>
  </si>
  <si>
    <t>Vrije Basisschool 'tbrugje</t>
  </si>
  <si>
    <t>Assenedestraat 18</t>
  </si>
  <si>
    <t>0417.506.113</t>
  </si>
  <si>
    <t>gbsbassevelde@assenede.be</t>
  </si>
  <si>
    <t>HAERS Pedro</t>
  </si>
  <si>
    <t>Pedro</t>
  </si>
  <si>
    <t>BE11 0910 0026 3848</t>
  </si>
  <si>
    <t>Gemeentebestuur Assenede</t>
  </si>
  <si>
    <t>Markt 4</t>
  </si>
  <si>
    <t>0207.447.861</t>
  </si>
  <si>
    <t>directie@vbsdekameleon.be</t>
  </si>
  <si>
    <t>GAUBLOMME An</t>
  </si>
  <si>
    <t>BE96 7370 2486 7005</t>
  </si>
  <si>
    <t>Ges. Vrije Gemengde School</t>
  </si>
  <si>
    <t>Oosteeklodorp 58 A</t>
  </si>
  <si>
    <t>directie@deheirakker.be</t>
  </si>
  <si>
    <t>VAN VLAENDEREN Mieke</t>
  </si>
  <si>
    <t>BE24 7370 0837 0638</t>
  </si>
  <si>
    <t>0418.712.574</t>
  </si>
  <si>
    <t>info@vbsdeschakel.be</t>
  </si>
  <si>
    <t>VANDEVELDE Piet</t>
  </si>
  <si>
    <t>BE58 4497 6636 8179</t>
  </si>
  <si>
    <t>VZW Kath.Basisscholen SL</t>
  </si>
  <si>
    <t>Gravenstraat 38</t>
  </si>
  <si>
    <t>0435.773.983</t>
  </si>
  <si>
    <t>directie@regenboogschool.be</t>
  </si>
  <si>
    <t>VANDE RYSE Wim</t>
  </si>
  <si>
    <t>BE70 0910 0032 9425</t>
  </si>
  <si>
    <t>Gemeentebest.Sint-Laureins</t>
  </si>
  <si>
    <t>Dorpsstraat 91</t>
  </si>
  <si>
    <t>0207.448.851</t>
  </si>
  <si>
    <t>directie@vbsdespringplank.be</t>
  </si>
  <si>
    <t>VERPLANCKE Amaryllis</t>
  </si>
  <si>
    <t>Amaryllis</t>
  </si>
  <si>
    <t>BE41 7310 1431 1010</t>
  </si>
  <si>
    <t>VZW KBS St-Laureins</t>
  </si>
  <si>
    <t>directie@kleuterschooldekangoeroe.be</t>
  </si>
  <si>
    <t>CALLEWAERT Kelly</t>
  </si>
  <si>
    <t>BE37 7373 1113 5728</t>
  </si>
  <si>
    <t>VZW Kath.Basischolen SL</t>
  </si>
  <si>
    <t>dekleuterark@maricolen.be</t>
  </si>
  <si>
    <t>DE VRIENDT Griet</t>
  </si>
  <si>
    <t>BE53 7370 5008 2153</t>
  </si>
  <si>
    <t>VKO Maldegem vzw</t>
  </si>
  <si>
    <t>0425.500.891</t>
  </si>
  <si>
    <t>karim.hermie@maricolen.be</t>
  </si>
  <si>
    <t>HERMIE Karim</t>
  </si>
  <si>
    <t>Karim</t>
  </si>
  <si>
    <t>vbsdeparel@maricolen.be</t>
  </si>
  <si>
    <t>PAUWELS Christel</t>
  </si>
  <si>
    <t>vbsdeark1@maricolen.be</t>
  </si>
  <si>
    <t>CALLEBERT Griet</t>
  </si>
  <si>
    <t>directie@depapaver.be</t>
  </si>
  <si>
    <t>LAMMERTYN Annelies</t>
  </si>
  <si>
    <t>BE36 0682 0167 8181</t>
  </si>
  <si>
    <t>Fin.Com.Ges.Vr.Gem.Basiss.</t>
  </si>
  <si>
    <t>Adegem Dorp 16A</t>
  </si>
  <si>
    <t>0435.004.616</t>
  </si>
  <si>
    <t>directie@schoolkruipuit.be</t>
  </si>
  <si>
    <t>BUYSSE Manu</t>
  </si>
  <si>
    <t>Manu</t>
  </si>
  <si>
    <t>BE83 0018 9146 2715</t>
  </si>
  <si>
    <t>SGR23 BS De Kruipuit</t>
  </si>
  <si>
    <t>Verheydenstraat 39</t>
  </si>
  <si>
    <t>BE26 0910 1735 3329</t>
  </si>
  <si>
    <t>Frankrijklei 71-73</t>
  </si>
  <si>
    <t>Liselotte</t>
  </si>
  <si>
    <t>VZW Poelbergommeland</t>
  </si>
  <si>
    <t>BE03 4431 6605 2184</t>
  </si>
  <si>
    <t>VZW Sint-Jozefsinstituut</t>
  </si>
  <si>
    <t>0444.397.679</t>
  </si>
  <si>
    <t>directie@bsgo-deschakel.be</t>
  </si>
  <si>
    <t>MEES Cathy</t>
  </si>
  <si>
    <t>Cathy</t>
  </si>
  <si>
    <t>directie@sterrendaalders.be</t>
  </si>
  <si>
    <t>DE LEEUW Jessica</t>
  </si>
  <si>
    <t>BE42 5230 8002 2954</t>
  </si>
  <si>
    <t>TRIOBEBB</t>
  </si>
  <si>
    <t>Steinerschool Lier-Sterren</t>
  </si>
  <si>
    <t>0430.215.190</t>
  </si>
  <si>
    <t>secretariaat@go-beukenbos.be</t>
  </si>
  <si>
    <t>MOELANS Chris</t>
  </si>
  <si>
    <t>schoolhoofd.tuimelaar@gmail.com</t>
  </si>
  <si>
    <t>VAN DER AUWERA Elke</t>
  </si>
  <si>
    <t>BE11 0012 4520 3548</t>
  </si>
  <si>
    <t>VZW IPOS</t>
  </si>
  <si>
    <t>0429.769.386</t>
  </si>
  <si>
    <t>heidi.de.biscop@steinerschoolgent.be</t>
  </si>
  <si>
    <t>DE BISCOP Heidi</t>
  </si>
  <si>
    <t>BE14 5230 8001 6183</t>
  </si>
  <si>
    <t>Vrije Rudolf Steinerschool</t>
  </si>
  <si>
    <t>0429.809.770</t>
  </si>
  <si>
    <t>info@vbshetspoor.be</t>
  </si>
  <si>
    <t>Van Daele Liesbeth</t>
  </si>
  <si>
    <t>BE10 4679 2073 5104</t>
  </si>
  <si>
    <t>Ontvangerstr 9</t>
  </si>
  <si>
    <t>VKS Klim-Op</t>
  </si>
  <si>
    <t>St.-Maurusstraat 1</t>
  </si>
  <si>
    <t>016-44.97.80</t>
  </si>
  <si>
    <t>directie@klim-op.be</t>
  </si>
  <si>
    <t>MAES Sandra</t>
  </si>
  <si>
    <t>BE91 7340 1276 2276</t>
  </si>
  <si>
    <t>VRIJE GESUBS.BASISSCH.</t>
  </si>
  <si>
    <t>LOSTING 43</t>
  </si>
  <si>
    <t>secretariaat@deklinker.be</t>
  </si>
  <si>
    <t>VAN DEN BERGHE Jolien</t>
  </si>
  <si>
    <t>BE27 7343 8320 4973</t>
  </si>
  <si>
    <t>vzw KODID</t>
  </si>
  <si>
    <t>info@kraal.be</t>
  </si>
  <si>
    <t>VANDEZANDE Lynn</t>
  </si>
  <si>
    <t>BE36 7343 2815 8281</t>
  </si>
  <si>
    <t>VZW Kath.Onder.De Kraal</t>
  </si>
  <si>
    <t>VAN BLADELSTRAAT 25</t>
  </si>
  <si>
    <t>0436.607.391</t>
  </si>
  <si>
    <t>info@mozaiekastene.be</t>
  </si>
  <si>
    <t>DE REGGE Inneke</t>
  </si>
  <si>
    <t>Inneke</t>
  </si>
  <si>
    <t>BE67 2900 3947 5987</t>
  </si>
  <si>
    <t>VZW KSRD/Mozaïek</t>
  </si>
  <si>
    <t>directie@kwikstaartje.be</t>
  </si>
  <si>
    <t>VAN WASSENHOVE An</t>
  </si>
  <si>
    <t>BE36 0682 4718 0881</t>
  </si>
  <si>
    <t>VZW Kath. Basisonderw. O-L</t>
  </si>
  <si>
    <t>tanja.jocque@spdrongen.be</t>
  </si>
  <si>
    <t>JOCQUÉ Tanja</t>
  </si>
  <si>
    <t>directie@vbbelzele.be</t>
  </si>
  <si>
    <t>PEETERS Joke</t>
  </si>
  <si>
    <t>BE23 8912 0402 8291</t>
  </si>
  <si>
    <t>Kat.Sch.Reg.Dekenij Everg.</t>
  </si>
  <si>
    <t>deboomgaard.dir@onderwijs.gent.be</t>
  </si>
  <si>
    <t>CARETTE Ria</t>
  </si>
  <si>
    <t>directie@zonnewijzer.net</t>
  </si>
  <si>
    <t>VAN REETH Eva</t>
  </si>
  <si>
    <t>BE43 0013 9045 6301</t>
  </si>
  <si>
    <t>VRIJE BASISSCHOOL WEERDE</t>
  </si>
  <si>
    <t>directie@sintmaartenschool.be</t>
  </si>
  <si>
    <t>VAN BORM Elsie</t>
  </si>
  <si>
    <t>Elsie</t>
  </si>
  <si>
    <t>BE19 0350 7563 7712</t>
  </si>
  <si>
    <t>vzw KOMO Sint-Maarten</t>
  </si>
  <si>
    <t>admin@steinerschooldewingerd.be</t>
  </si>
  <si>
    <t>SCHILLEMANS Leen</t>
  </si>
  <si>
    <t>BE87 7390 1794 4694</t>
  </si>
  <si>
    <t>VRS-School Yggdrasil VZW</t>
  </si>
  <si>
    <t>0429.859.953</t>
  </si>
  <si>
    <t>sbs.larum@geel.be</t>
  </si>
  <si>
    <t>WILLEMS Guy</t>
  </si>
  <si>
    <t>directie@detoverboom.be</t>
  </si>
  <si>
    <t>WENS Gunther</t>
  </si>
  <si>
    <t>Gunther</t>
  </si>
  <si>
    <t>BE56 7333 1013 4288</t>
  </si>
  <si>
    <t>Vrije Basisschool Bel</t>
  </si>
  <si>
    <t>0444.938.307</t>
  </si>
  <si>
    <t>de.katersberg@geel.be</t>
  </si>
  <si>
    <t>VANHOUDENHOVE Ann</t>
  </si>
  <si>
    <t>info@schoolklimop.be</t>
  </si>
  <si>
    <t>sofie.maesschalck@klimming.be</t>
  </si>
  <si>
    <t>MAESSCHALCK Sofie</t>
  </si>
  <si>
    <t>directie@detwijg.be</t>
  </si>
  <si>
    <t>VERCRUYSSE Wim</t>
  </si>
  <si>
    <t>BE60 7343 2919 5070</t>
  </si>
  <si>
    <t>Vrije basisschool Wijgmaal</t>
  </si>
  <si>
    <t>0455.607.317</t>
  </si>
  <si>
    <t>directie@zonnetuin.be</t>
  </si>
  <si>
    <t>CLERCKX Nathalie</t>
  </si>
  <si>
    <t>BE63 0682 1115 7408</t>
  </si>
  <si>
    <t>Ges. Vr. Basissch. Brugge</t>
  </si>
  <si>
    <t>sec.leidstar@brucity.education</t>
  </si>
  <si>
    <t>VAN ACHTER Anne</t>
  </si>
  <si>
    <t>nadine.bracke@brucity.education</t>
  </si>
  <si>
    <t>BRACKE Nadine</t>
  </si>
  <si>
    <t>info@basisschool-louwel.be</t>
  </si>
  <si>
    <t>VANDEURZEN Marc</t>
  </si>
  <si>
    <t>BE41 0000 9988 1910</t>
  </si>
  <si>
    <t>WEG NAAR OPOETEREN 172</t>
  </si>
  <si>
    <t>directie@rp2.be</t>
  </si>
  <si>
    <t>CEULEMANS Dirk</t>
  </si>
  <si>
    <t>directie@sabdenderhoutem.be</t>
  </si>
  <si>
    <t>DENIE Kim</t>
  </si>
  <si>
    <t>BE55 4278 0755 3144</t>
  </si>
  <si>
    <t>0432.511.320</t>
  </si>
  <si>
    <t>info@sint-franciscus.kobart.be</t>
  </si>
  <si>
    <t>ROEFS Jan</t>
  </si>
  <si>
    <t>BE77 7433 4450 8042</t>
  </si>
  <si>
    <t>St.-Franciscusschool VZW</t>
  </si>
  <si>
    <t>christel.verstappen@kosh.be</t>
  </si>
  <si>
    <t>VERSTAPPEN Christel</t>
  </si>
  <si>
    <t>directiebasis@steinerschoolbrugge.be</t>
  </si>
  <si>
    <t>Berben Andre</t>
  </si>
  <si>
    <t>Andre</t>
  </si>
  <si>
    <t>BE65 4771 0532 5196</t>
  </si>
  <si>
    <t>GUIDO GEZELLESCHOOL VZW</t>
  </si>
  <si>
    <t>0434.982.048</t>
  </si>
  <si>
    <t>info.bok@hartencollege.be</t>
  </si>
  <si>
    <t>BEECKMAN Wim</t>
  </si>
  <si>
    <t>secretariaat@sbsdegeluksvogel.com</t>
  </si>
  <si>
    <t>Maes Birgit</t>
  </si>
  <si>
    <t>directeur@berkenboomheistraat.be</t>
  </si>
  <si>
    <t>CLAES Heidi</t>
  </si>
  <si>
    <t>BE83 7376 2820 8015</t>
  </si>
  <si>
    <t>Ges.Vr.Gem.Lag.Kl.School</t>
  </si>
  <si>
    <t>info.gbsschransdries@beerse.be</t>
  </si>
  <si>
    <t>VAN AMMEL Inge</t>
  </si>
  <si>
    <t>directie.hhh.kleuter@sgarchipel.be</t>
  </si>
  <si>
    <t>AERTGEERTS Sigrid</t>
  </si>
  <si>
    <t>Eksaardsedam 58</t>
  </si>
  <si>
    <t>directie.basisschooleksaarde@lokeren.be</t>
  </si>
  <si>
    <t>BOGAERT Veerle</t>
  </si>
  <si>
    <t>BE47 0910 0029 6180</t>
  </si>
  <si>
    <t>Stadsbestuur Lokeren</t>
  </si>
  <si>
    <t>Groentenmarkt 1</t>
  </si>
  <si>
    <t>0207.463.402</t>
  </si>
  <si>
    <t>directie.school3212@gbslubbeek.be</t>
  </si>
  <si>
    <t>CLITS Kristien</t>
  </si>
  <si>
    <t>BE86 0910 0016 7050</t>
  </si>
  <si>
    <t>GEMEENTEBESTUUR LUBBEEK</t>
  </si>
  <si>
    <t>0207.521.996</t>
  </si>
  <si>
    <t>directie@toverbol.be</t>
  </si>
  <si>
    <t>VAN LOO Vanessa</t>
  </si>
  <si>
    <t>BE94 2200 0205 4214</t>
  </si>
  <si>
    <t>bart.de.mare@steinerschoolantwerpen.be</t>
  </si>
  <si>
    <t>DE MARÉ Bart</t>
  </si>
  <si>
    <t>BE22 2200 5218 7147</t>
  </si>
  <si>
    <t>VZW Rudolf Steinerschool</t>
  </si>
  <si>
    <t>0410.719.180</t>
  </si>
  <si>
    <t>deoctopus@so.antwerpen.be</t>
  </si>
  <si>
    <t>KEERSMAEKERS Kristine</t>
  </si>
  <si>
    <t>directie@klaproos-school.be</t>
  </si>
  <si>
    <t>GRIELEN Nadine</t>
  </si>
  <si>
    <t>directie@schooltjevanoppem.be</t>
  </si>
  <si>
    <t>DE LEEUW Aafkel</t>
  </si>
  <si>
    <t>Aafkel</t>
  </si>
  <si>
    <t>BE71 7995 4048 1069</t>
  </si>
  <si>
    <t>'T SCHOOLTJE VAN OPPEM</t>
  </si>
  <si>
    <t>PROCESSIEWEG 4</t>
  </si>
  <si>
    <t>0443.082.934</t>
  </si>
  <si>
    <t>directie@dewijsneus.be</t>
  </si>
  <si>
    <t>VAN GILS Seppe</t>
  </si>
  <si>
    <t>Seppe</t>
  </si>
  <si>
    <t>secretariaat@zevensprong.org</t>
  </si>
  <si>
    <t>KEULEMANS Kwinten</t>
  </si>
  <si>
    <t>Kwinten</t>
  </si>
  <si>
    <t>BE61 7360 0014 0817</t>
  </si>
  <si>
    <t>VZW De Zevensprong</t>
  </si>
  <si>
    <t>VITAL DECOSTERSTRAAT 67</t>
  </si>
  <si>
    <t>0440.719.302</t>
  </si>
  <si>
    <t>directie.basisschool@steinerschoolleuven.be</t>
  </si>
  <si>
    <t>DE BONT Maarten</t>
  </si>
  <si>
    <t>BE59 4310 6882 7126</t>
  </si>
  <si>
    <t>R.Steinerschool-Basis. VZW</t>
  </si>
  <si>
    <t>0441.316.643</t>
  </si>
  <si>
    <t>directie@rinkelingschool.be</t>
  </si>
  <si>
    <t>HEYVAERT Sabrina</t>
  </si>
  <si>
    <t>BE68 0012 0737 2134</t>
  </si>
  <si>
    <t>G.V. Basisschool RINKELING</t>
  </si>
  <si>
    <t>DORPSTRAAT 42</t>
  </si>
  <si>
    <t>school@lohrangrin.be</t>
  </si>
  <si>
    <t>BEKKERS Floris</t>
  </si>
  <si>
    <t>Floris</t>
  </si>
  <si>
    <t>BE73 0682 3287 1260</t>
  </si>
  <si>
    <t>LOHRANGRIN VZW</t>
  </si>
  <si>
    <t>BOOMSESTEENWEG 94</t>
  </si>
  <si>
    <t>0424.635.514</t>
  </si>
  <si>
    <t>kleuterschool@groenendaal.be</t>
  </si>
  <si>
    <t>PAUWELS Greet</t>
  </si>
  <si>
    <t>BE60 7370 5376 0170</t>
  </si>
  <si>
    <t>KOBA NOORDKANT GVKS GROE</t>
  </si>
  <si>
    <t>saralea.lehrer@jhbj.be</t>
  </si>
  <si>
    <t>LEHRER Saralea</t>
  </si>
  <si>
    <t>Saralea</t>
  </si>
  <si>
    <t>STEYAERT Hilde</t>
  </si>
  <si>
    <t>info@basisschooldepuzzel.be</t>
  </si>
  <si>
    <t>PAZEN Kristel</t>
  </si>
  <si>
    <t>koenthone@vbs-yugro.be</t>
  </si>
  <si>
    <t>THONÉ Koen</t>
  </si>
  <si>
    <t>joke.vandemaele@vbsdekleiheuvel.be</t>
  </si>
  <si>
    <t>VANDEMAELE Joke</t>
  </si>
  <si>
    <t>BE54 0689 4630 0297</t>
  </si>
  <si>
    <t>VZW schoolcommite Adegem K</t>
  </si>
  <si>
    <t>Adegem Dorp 16a</t>
  </si>
  <si>
    <t>zouaaf@kohamme.be</t>
  </si>
  <si>
    <t>VAN DER MADE Sandie</t>
  </si>
  <si>
    <t>Sandie</t>
  </si>
  <si>
    <t>BE52 7350 4468 0309</t>
  </si>
  <si>
    <t>direction@ecl-fr.be</t>
  </si>
  <si>
    <t>DELAUNOY V.</t>
  </si>
  <si>
    <t>V.</t>
  </si>
  <si>
    <t>directie@sanctamariabasisschool.be</t>
  </si>
  <si>
    <t>LEENAERTS Jan</t>
  </si>
  <si>
    <t>BE24 4310 5974 9138</t>
  </si>
  <si>
    <t>SMD-L vzw</t>
  </si>
  <si>
    <t>Ch. Deberiotstraat 3</t>
  </si>
  <si>
    <t>tabor.bellem@op-weg.net</t>
  </si>
  <si>
    <t>GOUDESEUNE Galatea</t>
  </si>
  <si>
    <t>Galatea</t>
  </si>
  <si>
    <t>directie.heieinde@gbsvosselaar.be</t>
  </si>
  <si>
    <t>RAEVES Greet</t>
  </si>
  <si>
    <t>directie@ks-vorselaar.be</t>
  </si>
  <si>
    <t>DE BUSSER Ann</t>
  </si>
  <si>
    <t>directie.kleuters@immaculata-oostmalle.be</t>
  </si>
  <si>
    <t>URKENS Ann</t>
  </si>
  <si>
    <t>secretariaat@deknappeontdekker.be</t>
  </si>
  <si>
    <t>HERTOGS Christel</t>
  </si>
  <si>
    <t>deakker@kbrp.be</t>
  </si>
  <si>
    <t>Desomer Fries</t>
  </si>
  <si>
    <t>Fries</t>
  </si>
  <si>
    <t>BE04 7380 3381 5131</t>
  </si>
  <si>
    <t>KBRP Sint-Sixtus</t>
  </si>
  <si>
    <t>Gemeentelijke Lagere School_Ruiter</t>
  </si>
  <si>
    <t>directie@glsruiter.be</t>
  </si>
  <si>
    <t>SAMON Nathalie</t>
  </si>
  <si>
    <t>BE68 0000 0257 3934</t>
  </si>
  <si>
    <t>GemeentebestuurWaasmunster</t>
  </si>
  <si>
    <t>Vierschaar 1</t>
  </si>
  <si>
    <t>0207.447.069</t>
  </si>
  <si>
    <t>pedagogisch.directeur@regpacho.net</t>
  </si>
  <si>
    <t>VERBIST Marie-Rose</t>
  </si>
  <si>
    <t>sbs.tuilt@hasselt.be</t>
  </si>
  <si>
    <t>VOLDERS Mario</t>
  </si>
  <si>
    <t>Mario</t>
  </si>
  <si>
    <t>pks.voeren@campusvoeren.be</t>
  </si>
  <si>
    <t>BREPOELS Hilde</t>
  </si>
  <si>
    <t>secretariaat@sgcbasis.be</t>
  </si>
  <si>
    <t>DE HAES Yves</t>
  </si>
  <si>
    <t>BE25 7332 2260 0882</t>
  </si>
  <si>
    <t>Basisschool SGC-OB</t>
  </si>
  <si>
    <t>directie@bsdedriehoek.be</t>
  </si>
  <si>
    <t>VERHEYEN Ilse</t>
  </si>
  <si>
    <t>BE82 7352 0332 0068</t>
  </si>
  <si>
    <t>VZW KATH.BASISOND.BOCHOLT</t>
  </si>
  <si>
    <t>0419.633.183</t>
  </si>
  <si>
    <t>infokaramba@kobos.be</t>
  </si>
  <si>
    <t>BERGHMANS Katleen</t>
  </si>
  <si>
    <t>Kenneth.willems@vbslanden.be</t>
  </si>
  <si>
    <t>Willems Kenneth</t>
  </si>
  <si>
    <t>Kenneth</t>
  </si>
  <si>
    <t>BE31 0682 4977 7855</t>
  </si>
  <si>
    <t>KATH OND LANDEN VZW</t>
  </si>
  <si>
    <t>Molenbergstraat 25</t>
  </si>
  <si>
    <t>0424.245.039</t>
  </si>
  <si>
    <t>godsheide@kt-scholengroep.be</t>
  </si>
  <si>
    <t>NIJSSEN Lydie</t>
  </si>
  <si>
    <t>BE14 7351 1417 8583</t>
  </si>
  <si>
    <t>Vrije basisschool Godsheid</t>
  </si>
  <si>
    <t>directie@scheut-planeet.be</t>
  </si>
  <si>
    <t>Truyens Giovanni</t>
  </si>
  <si>
    <t>Giovanni</t>
  </si>
  <si>
    <t>BE98 7350 4910 2293</t>
  </si>
  <si>
    <t>GVB Scheutplaneet</t>
  </si>
  <si>
    <t>Ninoofsesteenweg 333-339</t>
  </si>
  <si>
    <t>bart.parrez@hhchalle.be</t>
  </si>
  <si>
    <t>PARREZ Bart</t>
  </si>
  <si>
    <t>sbs.secretariaat@turnhout.be</t>
  </si>
  <si>
    <t>STAMMEN Dorine</t>
  </si>
  <si>
    <t>BE26 0910 0011 6429</t>
  </si>
  <si>
    <t>GEMEENTEBESTUUR TURNHOUT</t>
  </si>
  <si>
    <t>0207.533.082</t>
  </si>
  <si>
    <t>directie@demeerpaal.be</t>
  </si>
  <si>
    <t>VERMEIREN Stijn</t>
  </si>
  <si>
    <t>centrum@bsmaterdei.be</t>
  </si>
  <si>
    <t>VAN PELT Marleen</t>
  </si>
  <si>
    <t>info@dekleineprins.be</t>
  </si>
  <si>
    <t>CASIER Kristof</t>
  </si>
  <si>
    <t>BE93 0013 0785 7767</t>
  </si>
  <si>
    <t>DE KLEINE PRINS VZW</t>
  </si>
  <si>
    <t>A. Debunnestraat 15</t>
  </si>
  <si>
    <t>0447.943.822</t>
  </si>
  <si>
    <t>dir.bsdeoogappel@scholengroep.gent</t>
  </si>
  <si>
    <t>NIJS Karolien</t>
  </si>
  <si>
    <t>secretariaat@opdreef.be</t>
  </si>
  <si>
    <t>VAN DE VELDE Liselotte</t>
  </si>
  <si>
    <t>directeur@deschool.be</t>
  </si>
  <si>
    <t>VAN DEN BERGE Petra</t>
  </si>
  <si>
    <t>info@sint-victordworp.be</t>
  </si>
  <si>
    <t>BELSACK Nele</t>
  </si>
  <si>
    <t>info@zavobasis.be</t>
  </si>
  <si>
    <t>DEVROYE Brigitte</t>
  </si>
  <si>
    <t>BE96 0012 6503 5705</t>
  </si>
  <si>
    <t>Gesubs.bas.school</t>
  </si>
  <si>
    <t>0410.716.311</t>
  </si>
  <si>
    <t>coordinatie@appeltuin.be</t>
  </si>
  <si>
    <t>Kolenberg An</t>
  </si>
  <si>
    <t>directie@rckleuter.be</t>
  </si>
  <si>
    <t>BULTERIJS Karin</t>
  </si>
  <si>
    <t>directie@slckeizerkarel.be</t>
  </si>
  <si>
    <t>KAZIMOTO Barbara</t>
  </si>
  <si>
    <t>gbsscheut@anderlecht.brussels</t>
  </si>
  <si>
    <t>VERBURG Christine</t>
  </si>
  <si>
    <t>info.pbd@kov.be</t>
  </si>
  <si>
    <t>VAN PUTTE Litta</t>
  </si>
  <si>
    <t>Litta</t>
  </si>
  <si>
    <t>BE60 7342 0209 5970</t>
  </si>
  <si>
    <t>VZW KOV Paroch. BS Diegem</t>
  </si>
  <si>
    <t>directie.stjolef@bewonderwijs.be</t>
  </si>
  <si>
    <t>DE WULF Beatrijs</t>
  </si>
  <si>
    <t>Beatrijs</t>
  </si>
  <si>
    <t>directieKS@altena.be</t>
  </si>
  <si>
    <t>VAN ROOSENBROEK Martine</t>
  </si>
  <si>
    <t>directie@vbsdevleugel.be</t>
  </si>
  <si>
    <t>DELAERE Sarah</t>
  </si>
  <si>
    <t>BE56 4647 1332 2188</t>
  </si>
  <si>
    <t>VZW Kath.Bas.Ond.Harelbeke</t>
  </si>
  <si>
    <t>GO! BS De kleine wereld</t>
  </si>
  <si>
    <t>info@bsdekleinewereld.be</t>
  </si>
  <si>
    <t>SEGERS Jessica</t>
  </si>
  <si>
    <t>ellen.vaneenoo@de-zonnebloem.be</t>
  </si>
  <si>
    <t>VAN EENOO Ellen</t>
  </si>
  <si>
    <t>BE87 0351 9702 2094</t>
  </si>
  <si>
    <t>Rollebaanstraat 8 A</t>
  </si>
  <si>
    <t>directie.lutselus@isd-scholen.be</t>
  </si>
  <si>
    <t>HABEX Lize</t>
  </si>
  <si>
    <t>Lize</t>
  </si>
  <si>
    <t>BE15 1430 8868 0030</t>
  </si>
  <si>
    <t>VZW ISD Campus Lutselus</t>
  </si>
  <si>
    <t>info@kcd.be</t>
  </si>
  <si>
    <t>DE BRABANTER Annelies</t>
  </si>
  <si>
    <t>BE13 0011 9577 1439</t>
  </si>
  <si>
    <t>VZW KOD-KCD-WT</t>
  </si>
  <si>
    <t>directie@leernest.be</t>
  </si>
  <si>
    <t>DELBAERE Karin</t>
  </si>
  <si>
    <t>BE64 0018 9223 2752</t>
  </si>
  <si>
    <t>VZW KSRD/Leernest</t>
  </si>
  <si>
    <t>VAN ROMPAEY Bert</t>
  </si>
  <si>
    <t>bruno.six@prizma.be</t>
  </si>
  <si>
    <t>SIX Bruno</t>
  </si>
  <si>
    <t>BE35 7360 2172 5337</t>
  </si>
  <si>
    <t>OLV-school</t>
  </si>
  <si>
    <t>optimist@so.antwerpen.be</t>
  </si>
  <si>
    <t>JACOBS Els</t>
  </si>
  <si>
    <t>directie@veldhoppertje.be</t>
  </si>
  <si>
    <t>AERTS Charlotte</t>
  </si>
  <si>
    <t>christine.sterckx@brucity.education</t>
  </si>
  <si>
    <t>STERCKX Christine</t>
  </si>
  <si>
    <t>johancomhair@gbsjette.be</t>
  </si>
  <si>
    <t>COMHAIR Johan</t>
  </si>
  <si>
    <t>directie@gvbslembeek.be</t>
  </si>
  <si>
    <t>VANDERSMISSEN Chantal</t>
  </si>
  <si>
    <t>info@bshetoogappeltje.be</t>
  </si>
  <si>
    <t>MOESKOP John</t>
  </si>
  <si>
    <t>John</t>
  </si>
  <si>
    <t>directie@gbswaasmunster.be</t>
  </si>
  <si>
    <t>VAN SCHOOR Caroline</t>
  </si>
  <si>
    <t>gie.geuns@kogeka.be</t>
  </si>
  <si>
    <t>GEUNS Guido</t>
  </si>
  <si>
    <t>Guido</t>
  </si>
  <si>
    <t>directie@denakker.be</t>
  </si>
  <si>
    <t>LATHOUWERS Sonia</t>
  </si>
  <si>
    <t>Sonia</t>
  </si>
  <si>
    <t>BE12 7352 1916 2592</t>
  </si>
  <si>
    <t>VZW VBS met de Bijbel</t>
  </si>
  <si>
    <t>Sint-Janstraat 16A</t>
  </si>
  <si>
    <t>0472.598.054</t>
  </si>
  <si>
    <t>secretariaat@olvrodebasis.be</t>
  </si>
  <si>
    <t>Vanroy Evelien</t>
  </si>
  <si>
    <t>directie@dekleineschuit.be</t>
  </si>
  <si>
    <t>VAN DEN EYNDE Joris</t>
  </si>
  <si>
    <t>decroly.kleuter@sgr21.be</t>
  </si>
  <si>
    <t>VANHOECKE Katty</t>
  </si>
  <si>
    <t>Katty</t>
  </si>
  <si>
    <t>directieks@basisschoolzilverenhoek.be</t>
  </si>
  <si>
    <t>PUTMAN Marjan</t>
  </si>
  <si>
    <t>Marjan</t>
  </si>
  <si>
    <t>maureen.czarnecki@ksdiest.be</t>
  </si>
  <si>
    <t>CZARNECKI Maureen</t>
  </si>
  <si>
    <t>Maureen</t>
  </si>
  <si>
    <t>ks-olv@telenet.be</t>
  </si>
  <si>
    <t>ANTHONIS Veerle</t>
  </si>
  <si>
    <t>BE20 7330 0552 1956</t>
  </si>
  <si>
    <t>KOBA Noordkant Lourdes KS</t>
  </si>
  <si>
    <t>chris.vangool@sint-victor.be</t>
  </si>
  <si>
    <t>VAN GOOL Chris</t>
  </si>
  <si>
    <t>directie@de7sprong.be</t>
  </si>
  <si>
    <t>GOOSSENAERTS Denise</t>
  </si>
  <si>
    <t>Denise</t>
  </si>
  <si>
    <t>info@leefschooldedageraad.be</t>
  </si>
  <si>
    <t>VAN DE VELDE Sigrid</t>
  </si>
  <si>
    <t>BE16 2200 0287 5074</t>
  </si>
  <si>
    <t>Lange Altaarstraat 4-20</t>
  </si>
  <si>
    <t>devlieger.dir@onderwijs.gent.be</t>
  </si>
  <si>
    <t>DE SCHUTTER Sven</t>
  </si>
  <si>
    <t>info.despringveer@gbsbeersel.be</t>
  </si>
  <si>
    <t>CHABERT Erik</t>
  </si>
  <si>
    <t>directie@minivirgo.be</t>
  </si>
  <si>
    <t>VAN DEN BROECK Kristin</t>
  </si>
  <si>
    <t>BE23 0014 2589 9491</t>
  </si>
  <si>
    <t>VKS Virgo Sapiens</t>
  </si>
  <si>
    <t>Kerkhofstraat 3</t>
  </si>
  <si>
    <t>lydia.dhont@toverbeek.be</t>
  </si>
  <si>
    <t>D'HONT Lydia</t>
  </si>
  <si>
    <t>Lydia</t>
  </si>
  <si>
    <t>secretariaat@bsmozaiek.be</t>
  </si>
  <si>
    <t>GAUTIER Wendy</t>
  </si>
  <si>
    <t>directie@montessoriklimop.be</t>
  </si>
  <si>
    <t>JACOBS Ann</t>
  </si>
  <si>
    <t>BE73 8900 1458 2060</t>
  </si>
  <si>
    <t>vzw Sint-Jan &amp; Visitatie</t>
  </si>
  <si>
    <t>info@sjb2.be</t>
  </si>
  <si>
    <t>Deroose Frederik</t>
  </si>
  <si>
    <t>BE69 4629 2017 9178</t>
  </si>
  <si>
    <t>St-Jan Berchmansbasissch.2</t>
  </si>
  <si>
    <t>info@proosterbos.be</t>
  </si>
  <si>
    <t>COOX Herbert</t>
  </si>
  <si>
    <t>Herbert</t>
  </si>
  <si>
    <t>VANDEPITTE Katrien</t>
  </si>
  <si>
    <t>secretariaat@dewegwijzer-lummen.be</t>
  </si>
  <si>
    <t>VEESTRAETEN Ria</t>
  </si>
  <si>
    <t>BE59 7350 1344 8026</t>
  </si>
  <si>
    <t>SMEETS Franky</t>
  </si>
  <si>
    <t>lieve.duthoo@sint-cajetanus.be</t>
  </si>
  <si>
    <t>DUTHOO Lieve</t>
  </si>
  <si>
    <t>BE72 7341 6217 5016</t>
  </si>
  <si>
    <t>K.O.P.S.</t>
  </si>
  <si>
    <t>info@detorteltuin.be</t>
  </si>
  <si>
    <t>SOENEN Inge</t>
  </si>
  <si>
    <t>BE47 0012 1483 6080</t>
  </si>
  <si>
    <t>VZW De Torteltuin</t>
  </si>
  <si>
    <t>Werf 52A</t>
  </si>
  <si>
    <t>0452.934.966</t>
  </si>
  <si>
    <t>directie@sjabibasis.be</t>
  </si>
  <si>
    <t>PEPERMANS Katrin</t>
  </si>
  <si>
    <t>Katrin</t>
  </si>
  <si>
    <t>info@freinetschool-triangel.be</t>
  </si>
  <si>
    <t>VAN GILSE Katrien</t>
  </si>
  <si>
    <t>directie@sint-montfort.be</t>
  </si>
  <si>
    <t>NEUTJENS Kristel</t>
  </si>
  <si>
    <t>directie@degriffeleisden.be</t>
  </si>
  <si>
    <t>SALDEN Kris</t>
  </si>
  <si>
    <t>BE47 4543 0962 5180</t>
  </si>
  <si>
    <t>I.M. K.B.O</t>
  </si>
  <si>
    <t>Marie-Joséstraat 4</t>
  </si>
  <si>
    <t>0435.721.525</t>
  </si>
  <si>
    <t>secretariaat@dehorizon-tspoor.kobart.be</t>
  </si>
  <si>
    <t>DEGREVE Peter</t>
  </si>
  <si>
    <t>BE21 7360 7399 5203</t>
  </si>
  <si>
    <t>014-94.47.11</t>
  </si>
  <si>
    <t>directie@vbsdedroomgaard.be</t>
  </si>
  <si>
    <t>STOCKMANS Peter</t>
  </si>
  <si>
    <t>BE95 7360 7420 4458</t>
  </si>
  <si>
    <t>Diestseweg 34 F</t>
  </si>
  <si>
    <t>info@dvmbasis.be</t>
  </si>
  <si>
    <t>STOCKMANS Leen</t>
  </si>
  <si>
    <t>BE38 3631 8904 6572</t>
  </si>
  <si>
    <t>Basis &amp; Humaniora DvM VZW</t>
  </si>
  <si>
    <t>Onderwijsstraat 2</t>
  </si>
  <si>
    <t>0479.784.566</t>
  </si>
  <si>
    <t>DE VLEESCHOUWER Lieven</t>
  </si>
  <si>
    <t>gbs.kallo@beveren.be</t>
  </si>
  <si>
    <t>DE BAKKER Isabelle</t>
  </si>
  <si>
    <t>oeterveld@kbaoneeroeteren.be</t>
  </si>
  <si>
    <t>MEDAER Vic</t>
  </si>
  <si>
    <t>Vic</t>
  </si>
  <si>
    <t>ward.cattoor@atotzee.be</t>
  </si>
  <si>
    <t>CATTOOR Ward</t>
  </si>
  <si>
    <t>directie.debolster@sgarchipel.be</t>
  </si>
  <si>
    <t>VANDERLINDEN Els</t>
  </si>
  <si>
    <t>directie.sintgorik@sgvbd.be</t>
  </si>
  <si>
    <t>VAN DER HEYDEN Jeroen</t>
  </si>
  <si>
    <t>BE27 0682 1587 8173</t>
  </si>
  <si>
    <t>Vrij Onderwijs Regio Aalst</t>
  </si>
  <si>
    <t>VBS De Frères</t>
  </si>
  <si>
    <t>info@vbsdefreres.be</t>
  </si>
  <si>
    <t>VERSAVEL Inge</t>
  </si>
  <si>
    <t>BE12 4700 8060 4192</t>
  </si>
  <si>
    <t>VBS Palet-Karel De Goede</t>
  </si>
  <si>
    <t>hagere.benelfkih@kov.be</t>
  </si>
  <si>
    <t>BEN EL FKIH Hagere</t>
  </si>
  <si>
    <t>Hagere</t>
  </si>
  <si>
    <t>info@destep.be</t>
  </si>
  <si>
    <t>CORTVRIENT Reinhilde</t>
  </si>
  <si>
    <t>Reinhilde</t>
  </si>
  <si>
    <t>catharina@kt-scholengroep.be</t>
  </si>
  <si>
    <t>HEEREN Ruben</t>
  </si>
  <si>
    <t>BE31 4586 5595 0155</t>
  </si>
  <si>
    <t>directie@basisschoolklimop.be</t>
  </si>
  <si>
    <t>MARGUILLIER Philip</t>
  </si>
  <si>
    <t>info@hhartsinttrudo.be</t>
  </si>
  <si>
    <t>MAERTENS Martine</t>
  </si>
  <si>
    <t>ilse.aussems@janrosier.be</t>
  </si>
  <si>
    <t>AUSSEMS Ilse</t>
  </si>
  <si>
    <t>BE28 7350 0240 8820</t>
  </si>
  <si>
    <t>directie@vlierbloem.be</t>
  </si>
  <si>
    <t>JORISSEN Greet</t>
  </si>
  <si>
    <t>BE64 7353 4414 3052</t>
  </si>
  <si>
    <t>KBKV VZW Ges.Vrije Basissc</t>
  </si>
  <si>
    <t>0425.997.175</t>
  </si>
  <si>
    <t>info@basisschoolpeer.be</t>
  </si>
  <si>
    <t>CRAEGHS Els</t>
  </si>
  <si>
    <t>directie@dekaproenen.be</t>
  </si>
  <si>
    <t>DE BUCK Sandra</t>
  </si>
  <si>
    <t>BE64 7373 0614 2652</t>
  </si>
  <si>
    <t>V.Z.W. Kath. Scholen</t>
  </si>
  <si>
    <t>A.De Taeyestraat 40A</t>
  </si>
  <si>
    <t>directie@schoolmassemen.be</t>
  </si>
  <si>
    <t>DE CORTE Conny</t>
  </si>
  <si>
    <t>directie@basis3.broeders.be</t>
  </si>
  <si>
    <t>VEREECKEN Veerle</t>
  </si>
  <si>
    <t>BE40 7350 4239 6563</t>
  </si>
  <si>
    <t>KOLvW vzwerscholen H.</t>
  </si>
  <si>
    <t>nieuwstraat 91</t>
  </si>
  <si>
    <t>celinedeclercq@debron-lovendegem.be</t>
  </si>
  <si>
    <t>DE CLERCQ Céline</t>
  </si>
  <si>
    <t>Céline</t>
  </si>
  <si>
    <t>BE12 7360 7721 4892</t>
  </si>
  <si>
    <t>De Bron Basisschool</t>
  </si>
  <si>
    <t>martinus47.directie@skynet.be</t>
  </si>
  <si>
    <t>VERWILST Kathleen</t>
  </si>
  <si>
    <t>BE89 2900 1838 7985</t>
  </si>
  <si>
    <t>Vrij kath.Basisonderwijs</t>
  </si>
  <si>
    <t>zulte@ko-dewegwijzer.be</t>
  </si>
  <si>
    <t>De fauw Geert</t>
  </si>
  <si>
    <t>BE43 0682 0961 4401</t>
  </si>
  <si>
    <t>Staatsbaan 180</t>
  </si>
  <si>
    <t>directie@veltwijck.be</t>
  </si>
  <si>
    <t>VERCAMMEN Herman</t>
  </si>
  <si>
    <t>Herman</t>
  </si>
  <si>
    <t>HEYVAERT Celien</t>
  </si>
  <si>
    <t>Celien</t>
  </si>
  <si>
    <t>directie@smdb-ark.be</t>
  </si>
  <si>
    <t>VANMAELSAEKE Claude</t>
  </si>
  <si>
    <t>Claude</t>
  </si>
  <si>
    <t>BE56 7380 0426 4988</t>
  </si>
  <si>
    <t>VZW Inrichting'de Ark'</t>
  </si>
  <si>
    <t>Bruyningstraat 56a</t>
  </si>
  <si>
    <t>0472.950.719</t>
  </si>
  <si>
    <t>detoverboon@sbsdendermonde.be</t>
  </si>
  <si>
    <t>MANNAERT Sandra</t>
  </si>
  <si>
    <t>gilla.boudry@leefschooldevlieger.be</t>
  </si>
  <si>
    <t>BOUDRY Gilla</t>
  </si>
  <si>
    <t>Gilla</t>
  </si>
  <si>
    <t>HELLINGS Litsa</t>
  </si>
  <si>
    <t>Litsa</t>
  </si>
  <si>
    <t>directie@vbsrol.be</t>
  </si>
  <si>
    <t>Vanneste Henri</t>
  </si>
  <si>
    <t>Henri</t>
  </si>
  <si>
    <t>BE30 7384 3313 3011</t>
  </si>
  <si>
    <t>Vrije Basisschool Rollegem</t>
  </si>
  <si>
    <t>school@bk4.be</t>
  </si>
  <si>
    <t>VANDERHOVEN PHILIP</t>
  </si>
  <si>
    <t>PHILIP</t>
  </si>
  <si>
    <t>BE72 2200 3312 3516</t>
  </si>
  <si>
    <t>VZWScholen Zusters Berlaar</t>
  </si>
  <si>
    <t>Dorpsstraat 40</t>
  </si>
  <si>
    <t>0409.858.751</t>
  </si>
  <si>
    <t>directie@westdiepkleuter.be</t>
  </si>
  <si>
    <t>VERHEIRE Marijke</t>
  </si>
  <si>
    <t>BE76 0013 4754 3295</t>
  </si>
  <si>
    <t>Gesub. Vrije Kleuterschool</t>
  </si>
  <si>
    <t>info@vzwdestep.be</t>
  </si>
  <si>
    <t>HEEREN Marleen</t>
  </si>
  <si>
    <t>BE23 0014 5862 7291</t>
  </si>
  <si>
    <t>VZW De Step</t>
  </si>
  <si>
    <t>0456.879.304</t>
  </si>
  <si>
    <t>directiebpj@julianaschool.be</t>
  </si>
  <si>
    <t>KRAUT Oskar</t>
  </si>
  <si>
    <t>Oskar</t>
  </si>
  <si>
    <t>BE55 0015 1684 1944</t>
  </si>
  <si>
    <t>VZW Bas Prinses Juliana</t>
  </si>
  <si>
    <t>0458.594.620</t>
  </si>
  <si>
    <t>directie@materdeiwemmel.be</t>
  </si>
  <si>
    <t>VERHAS Stefaan</t>
  </si>
  <si>
    <t>info@marnixschool.be</t>
  </si>
  <si>
    <t>VERSTUYFT Annick</t>
  </si>
  <si>
    <t>BE46 0689 3813 6436</t>
  </si>
  <si>
    <t>Burg. Marnixschool VZW</t>
  </si>
  <si>
    <t>0457.763.091</t>
  </si>
  <si>
    <t>info@gbsrode.be</t>
  </si>
  <si>
    <t>PAUWELS Ilse</t>
  </si>
  <si>
    <t>directie@sintalbertus.be</t>
  </si>
  <si>
    <t>KONINGS Vera</t>
  </si>
  <si>
    <t>BE26 0014 8246 3629</t>
  </si>
  <si>
    <t>DE ST ALBERTUSSCHOLEN GENK</t>
  </si>
  <si>
    <t>KERKPLEIN 3</t>
  </si>
  <si>
    <t>bodei@mozaiekmm.be</t>
  </si>
  <si>
    <t>BODE Inge</t>
  </si>
  <si>
    <t>directie@vbsdekrekel.be</t>
  </si>
  <si>
    <t>MELIS Ruth</t>
  </si>
  <si>
    <t>BE94 8925 9063 5514</t>
  </si>
  <si>
    <t>DEWIT Jan</t>
  </si>
  <si>
    <t>directie@toverfluit.be</t>
  </si>
  <si>
    <t>SMEETS Carine</t>
  </si>
  <si>
    <t>conny.thijs@deletterfant.be</t>
  </si>
  <si>
    <t>THIJS Conny</t>
  </si>
  <si>
    <t>ann.meirlaen@spgent.be</t>
  </si>
  <si>
    <t>MEIRLAEN Ann</t>
  </si>
  <si>
    <t>mandala.dir@onderwijs.gent.be</t>
  </si>
  <si>
    <t>STALPAERT Lieve</t>
  </si>
  <si>
    <t>jozefbasisschool@skynet.be</t>
  </si>
  <si>
    <t>DE BIE Natacha</t>
  </si>
  <si>
    <t>directie@dorpsschoolbelle.be</t>
  </si>
  <si>
    <t>DE BLOCK Kristine</t>
  </si>
  <si>
    <t>basisschool.plezant@olvp.be</t>
  </si>
  <si>
    <t>STAELEN Kathleen</t>
  </si>
  <si>
    <t>BE53 0689 3423 8753</t>
  </si>
  <si>
    <t>OLVr.Presentatie</t>
  </si>
  <si>
    <t>secretariaat@basila.be</t>
  </si>
  <si>
    <t>De Muynck Lizie</t>
  </si>
  <si>
    <t>Lizie</t>
  </si>
  <si>
    <t>directiesas@sastemse.be</t>
  </si>
  <si>
    <t>BOEL Ingeborg</t>
  </si>
  <si>
    <t>Ingeborg</t>
  </si>
  <si>
    <t>BE27 0688 9181 2973</t>
  </si>
  <si>
    <t>VZW K.S.T.S St-Amelberga</t>
  </si>
  <si>
    <t>AKKERSTRAAT 42</t>
  </si>
  <si>
    <t>directie@zevi.be</t>
  </si>
  <si>
    <t>DEBLANC Chantal</t>
  </si>
  <si>
    <t>BE95 0018 9223 3358</t>
  </si>
  <si>
    <t>VZW KSRD/Zevi</t>
  </si>
  <si>
    <t>directie@vbsmachelen.be</t>
  </si>
  <si>
    <t>VAN HEMELRIJCK Kathleen</t>
  </si>
  <si>
    <t>BE16 0000 8617 2574</t>
  </si>
  <si>
    <t>VZW Kath.Scholen Mach.Leie</t>
  </si>
  <si>
    <t>0452.613.084</t>
  </si>
  <si>
    <t>secretariaat@gemeenteschoolholsbeek.be</t>
  </si>
  <si>
    <t>PEREZ RIOS Reyes</t>
  </si>
  <si>
    <t>Reyes</t>
  </si>
  <si>
    <t>BE96 0910 0015 2805</t>
  </si>
  <si>
    <t>GEMEENTEBESTUUR HOLSBEEK</t>
  </si>
  <si>
    <t>Dutselstraat 15</t>
  </si>
  <si>
    <t>0207.519.622</t>
  </si>
  <si>
    <t>secretariaat.dekouterbasis@kaozele.be</t>
  </si>
  <si>
    <t>Rogiest Wesley</t>
  </si>
  <si>
    <t>BE89 7785 9860 9485</t>
  </si>
  <si>
    <t>Koevliet 1A</t>
  </si>
  <si>
    <t>els.vanderstraeten@pioenen.reginapacis.eu</t>
  </si>
  <si>
    <t>VANDERSTRAETEN Els</t>
  </si>
  <si>
    <t>basisschool.zonderschot@telenet.be</t>
  </si>
  <si>
    <t>VERBEECK Gerry</t>
  </si>
  <si>
    <t>directie.stanna@sgvbd.be</t>
  </si>
  <si>
    <t>ESTERCAM Irina</t>
  </si>
  <si>
    <t>Irina</t>
  </si>
  <si>
    <t>BE68 0910 1836 2634</t>
  </si>
  <si>
    <t>KOLVA</t>
  </si>
  <si>
    <t>VANHEESWIJCK SABINE</t>
  </si>
  <si>
    <t>SABINE</t>
  </si>
  <si>
    <t>directie@rinkrank.be</t>
  </si>
  <si>
    <t>De Bakker Clara</t>
  </si>
  <si>
    <t>Clara</t>
  </si>
  <si>
    <t>BE58 5230 8005 4579</t>
  </si>
  <si>
    <t>TRIOBE91</t>
  </si>
  <si>
    <t>VZW Rinkrank</t>
  </si>
  <si>
    <t>Past.Hensstraatje 14</t>
  </si>
  <si>
    <t>0460.438.412</t>
  </si>
  <si>
    <t>directie@regenboogje-etterbeek.be</t>
  </si>
  <si>
    <t>NUYTS Nancy</t>
  </si>
  <si>
    <t>directie@vbssint-katrien.be</t>
  </si>
  <si>
    <t>DEBOOSERIE Bert</t>
  </si>
  <si>
    <t>mike.goudeseune@detandem.be</t>
  </si>
  <si>
    <t>directie.demeidoorn@coltd.be</t>
  </si>
  <si>
    <t>TEIRLYNCK Barbara</t>
  </si>
  <si>
    <t>BE19 4429 6832 0112</t>
  </si>
  <si>
    <t>VZW Col.O.L.V.-Ten Doorn</t>
  </si>
  <si>
    <t>sintpetrus@ksas.be</t>
  </si>
  <si>
    <t>VAN EYNDE Ilse</t>
  </si>
  <si>
    <t>BE68 7476 0117 7634</t>
  </si>
  <si>
    <t>VKOS VZW</t>
  </si>
  <si>
    <t>directie@vbsertvelde.be</t>
  </si>
  <si>
    <t>DE KEZEL Geert</t>
  </si>
  <si>
    <t>BE88 7370 0371 4941</t>
  </si>
  <si>
    <t>EDUGO SG</t>
  </si>
  <si>
    <t>dirbao@sint-jozefsinstituut.be</t>
  </si>
  <si>
    <t>VAN BERLAMONT Hilde</t>
  </si>
  <si>
    <t>vbsborsbeke@telenet.be</t>
  </si>
  <si>
    <t>TEIRLINCK Karlien</t>
  </si>
  <si>
    <t>Karlien</t>
  </si>
  <si>
    <t>BE10 7775 9501 0204</t>
  </si>
  <si>
    <t>Kath.Basisond. Herzele</t>
  </si>
  <si>
    <t>gunter.haeldermans@deboomgaard.org</t>
  </si>
  <si>
    <t>BE31 7350 5210 5455</t>
  </si>
  <si>
    <t>K.B.Kruisheren-Ursulinen M</t>
  </si>
  <si>
    <t>Eerste straat 19</t>
  </si>
  <si>
    <t>mopertingen@sbsbilzen.be</t>
  </si>
  <si>
    <t>SCHOOFS Barbara</t>
  </si>
  <si>
    <t>info@debladwijzer.be</t>
  </si>
  <si>
    <t>NYS Nico</t>
  </si>
  <si>
    <t>BE84 7370 1696 6959</t>
  </si>
  <si>
    <t>IM Vrij Ond. Waterschei</t>
  </si>
  <si>
    <t>0442.292.086</t>
  </si>
  <si>
    <t>sab-basisschool@vbsab.be</t>
  </si>
  <si>
    <t>VAN SANTEN Philip</t>
  </si>
  <si>
    <t>info@basisschoolmozaiek.be</t>
  </si>
  <si>
    <t>BUSSCHAERT Sophie</t>
  </si>
  <si>
    <t>BE57 0682 2243 1535</t>
  </si>
  <si>
    <t>Vrije Basisscholen Mariaw.</t>
  </si>
  <si>
    <t>annelies.vercoutter@slhd.be</t>
  </si>
  <si>
    <t>VERCOUTTER Annelies</t>
  </si>
  <si>
    <t>BE82 7380 2616 5568</t>
  </si>
  <si>
    <t>vzw Hemelsdaele-Sint-Leo</t>
  </si>
  <si>
    <t>nele.windels@prizma.be</t>
  </si>
  <si>
    <t>WINDELS Nele</t>
  </si>
  <si>
    <t>BE87 7386 0326 9694</t>
  </si>
  <si>
    <t>De Stadsparel</t>
  </si>
  <si>
    <t>B.de Pélichystraat 6</t>
  </si>
  <si>
    <t>directie.passendale@moorsledegem.be</t>
  </si>
  <si>
    <t>SERCU Karel</t>
  </si>
  <si>
    <t>pascal.blijkers@debrugternat.be</t>
  </si>
  <si>
    <t>DE HOVRE Christian</t>
  </si>
  <si>
    <t>Christian</t>
  </si>
  <si>
    <t>BE16 4275 1224 9374</t>
  </si>
  <si>
    <t>KBSOT VZW</t>
  </si>
  <si>
    <t>Statiestraat 35</t>
  </si>
  <si>
    <t>0408.637.244</t>
  </si>
  <si>
    <t>info@sbsdesselgem.be</t>
  </si>
  <si>
    <t>ALLEGAERT Eline</t>
  </si>
  <si>
    <t>kattyrosseel@sgfv.be</t>
  </si>
  <si>
    <t>ROSSEEL Katty</t>
  </si>
  <si>
    <t>BE37 7310 4409 1828</t>
  </si>
  <si>
    <t>office@bchinuch.be</t>
  </si>
  <si>
    <t>FRIED Elie</t>
  </si>
  <si>
    <t>Elie</t>
  </si>
  <si>
    <t>BE18 0011 7701 4265</t>
  </si>
  <si>
    <t>Bais Chinuch</t>
  </si>
  <si>
    <t>0460.701.597</t>
  </si>
  <si>
    <t>directie@jomabasis.be</t>
  </si>
  <si>
    <t>FRANCK An</t>
  </si>
  <si>
    <t>BE27 7895 3429 1273</t>
  </si>
  <si>
    <t>KOBA Noordkant GVKS JOMA</t>
  </si>
  <si>
    <t>leefschool@pluishoek.be</t>
  </si>
  <si>
    <t>VAN ROMPAEY Daphne</t>
  </si>
  <si>
    <t>anneke.rombouts@stludgardis.be</t>
  </si>
  <si>
    <t>ROMBOUTS Anneke</t>
  </si>
  <si>
    <t>hethinkelpad.info@ankerwijs.be</t>
  </si>
  <si>
    <t>CLAESSENS Marieke</t>
  </si>
  <si>
    <t>VBS Droomboom</t>
  </si>
  <si>
    <t>directie@basisschool-itegem.be</t>
  </si>
  <si>
    <t>Nackaerts Nina</t>
  </si>
  <si>
    <t>BE78 9792 6183 0586</t>
  </si>
  <si>
    <t>nathalie.smet@olvpls.be</t>
  </si>
  <si>
    <t>directiekleuter@de-link.be</t>
  </si>
  <si>
    <t>BE62 7765 9352 0061</t>
  </si>
  <si>
    <t>directeur@europaschool.be</t>
  </si>
  <si>
    <t>LINSKENS Brenda</t>
  </si>
  <si>
    <t>directie@zavelput.be</t>
  </si>
  <si>
    <t>LEFEVER An</t>
  </si>
  <si>
    <t>postbus@freinetschooldeklaproos.be</t>
  </si>
  <si>
    <t>VAN CAUSENBROECK Lieve</t>
  </si>
  <si>
    <t>BE95 5230 8013 9758</t>
  </si>
  <si>
    <t>v.z.w. De Klaproos</t>
  </si>
  <si>
    <t>0464.010.188</t>
  </si>
  <si>
    <t>directeur@dezandlopertjes.be</t>
  </si>
  <si>
    <t>VANMASSENHOVE Gunther</t>
  </si>
  <si>
    <t>directie.sintnorbertus@sgarchipel.be</t>
  </si>
  <si>
    <t>CLAERHOUT Stephanie</t>
  </si>
  <si>
    <t>info@reuzenhuis.be</t>
  </si>
  <si>
    <t>DE CONINCK Jeffrey</t>
  </si>
  <si>
    <t>Jeffrey</t>
  </si>
  <si>
    <t>info@villazonnebloem.be</t>
  </si>
  <si>
    <t>DEKEUKELAERE Rilke</t>
  </si>
  <si>
    <t>Rilke</t>
  </si>
  <si>
    <t>directie@gbsmooibos.be</t>
  </si>
  <si>
    <t>SCHOLLIERS Tim</t>
  </si>
  <si>
    <t>a.vanhuynegem@donboscogbd.be</t>
  </si>
  <si>
    <t>info@detriangel.be</t>
  </si>
  <si>
    <t>WEUSTENRAAD Jean</t>
  </si>
  <si>
    <t>Jean</t>
  </si>
  <si>
    <t>directie@basisschool-halen.be</t>
  </si>
  <si>
    <t>RODEN Leen</t>
  </si>
  <si>
    <t>DIRIX Sofie</t>
  </si>
  <si>
    <t>directie.cade@aartselaar.be</t>
  </si>
  <si>
    <t>KESTENS Kris</t>
  </si>
  <si>
    <t>BE12 0910 0006 4592</t>
  </si>
  <si>
    <t>Gemeentebestuur Aartselaar</t>
  </si>
  <si>
    <t>0207.508.932</t>
  </si>
  <si>
    <t>directie.axijoma@sgkod.be</t>
  </si>
  <si>
    <t>JANSSEN Christel</t>
  </si>
  <si>
    <t>BE47 4148 1559 0180</t>
  </si>
  <si>
    <t>KOD-Axijoma.</t>
  </si>
  <si>
    <t>St-Fredegandusstr 32</t>
  </si>
  <si>
    <t>sintcordulalagereschool@sg-kbs.be</t>
  </si>
  <si>
    <t>VERMEYEN An</t>
  </si>
  <si>
    <t>ilse.de.vooght@ankerwijs.be</t>
  </si>
  <si>
    <t>DE VOOGHT Ilse</t>
  </si>
  <si>
    <t>directie@olfaelsdonk.be</t>
  </si>
  <si>
    <t>CUYVERS Vanessa</t>
  </si>
  <si>
    <t>info@lagereschoolduffel.be</t>
  </si>
  <si>
    <t>VAN BAARLE Jurgen</t>
  </si>
  <si>
    <t>Jurgen</t>
  </si>
  <si>
    <t>053-80.19.50</t>
  </si>
  <si>
    <t>directie@vlswonderster.be</t>
  </si>
  <si>
    <t>VERBRAEKEL Els</t>
  </si>
  <si>
    <t>BE88 7371 1122 0041</t>
  </si>
  <si>
    <t>Vrij Kath. Onderwijs Lede</t>
  </si>
  <si>
    <t>Br.De Saedeleerstraat 6</t>
  </si>
  <si>
    <t>UYTDEWILLIGEN Sarah</t>
  </si>
  <si>
    <t>info@levensboom.be</t>
  </si>
  <si>
    <t>Devroe Lieselot</t>
  </si>
  <si>
    <t>BE21 7350 4803 5903</t>
  </si>
  <si>
    <t>VZW 't Soetekint</t>
  </si>
  <si>
    <t>Bruyningstraat 56 B</t>
  </si>
  <si>
    <t>0421.035.824</t>
  </si>
  <si>
    <t>directie@dewegwijzer-assenede.be</t>
  </si>
  <si>
    <t>STURBAUT Marjan</t>
  </si>
  <si>
    <t>directeur@edu.heiligharttemse.be</t>
  </si>
  <si>
    <t>VAN CLEEMPUT Peter</t>
  </si>
  <si>
    <t>BE58 0688 9181 3579</t>
  </si>
  <si>
    <t>Basisschool H.Hart Temse</t>
  </si>
  <si>
    <t>info@augustinusschool.be</t>
  </si>
  <si>
    <t>BOSSUYT Brecht</t>
  </si>
  <si>
    <t>BE10 4693 1705 0104</t>
  </si>
  <si>
    <t>de.toverboom@stedelijkonderwijs.be</t>
  </si>
  <si>
    <t>NEVELSTEEN An</t>
  </si>
  <si>
    <t>gemeenteschool@staden.be</t>
  </si>
  <si>
    <t>CALLEWAERT Katelijn</t>
  </si>
  <si>
    <t>Katelijn</t>
  </si>
  <si>
    <t>BE78 0910 0024 8286</t>
  </si>
  <si>
    <t>Gemeentebestuur Staden</t>
  </si>
  <si>
    <t>Ieperstraat 109</t>
  </si>
  <si>
    <t>0207.488.344</t>
  </si>
  <si>
    <t>appelterre@sbsninove.be</t>
  </si>
  <si>
    <t>CONAERT Nancy</t>
  </si>
  <si>
    <t>directie@bsdespeelplaneet.be</t>
  </si>
  <si>
    <t>D'HERDE Jessy</t>
  </si>
  <si>
    <t>directie.deboomhut@sgimpact.be</t>
  </si>
  <si>
    <t>DUYCK Ellen</t>
  </si>
  <si>
    <t>wiznitz@scarlet.be</t>
  </si>
  <si>
    <t>WEISS Abraham</t>
  </si>
  <si>
    <t>Abraham</t>
  </si>
  <si>
    <t>BE45 0013 1106 0989</t>
  </si>
  <si>
    <t>School Wiznitz VZW</t>
  </si>
  <si>
    <t>0860.594.787</t>
  </si>
  <si>
    <t>directie@tpiepelke.be</t>
  </si>
  <si>
    <t>LE JEUNE Ingrid</t>
  </si>
  <si>
    <t>BE58 7512 0264 6679</t>
  </si>
  <si>
    <t>VZW School m/d Bijbel Bilz</t>
  </si>
  <si>
    <t>0879.035.675</t>
  </si>
  <si>
    <t>directie@steinerschoolbrussel.be</t>
  </si>
  <si>
    <t>VROMART Griet</t>
  </si>
  <si>
    <t>BE92 0012 9732 8823</t>
  </si>
  <si>
    <t>Steinerschool Brussel</t>
  </si>
  <si>
    <t>0422.069.368</t>
  </si>
  <si>
    <t>directie@boomhut.be</t>
  </si>
  <si>
    <t>Barrix Ken</t>
  </si>
  <si>
    <t>lena.sohier@sirh.be</t>
  </si>
  <si>
    <t>SOHIER Lena</t>
  </si>
  <si>
    <t>BE06 7360 6515 0722</t>
  </si>
  <si>
    <t>VZW VRIJE BASISSCHOLEN H-V</t>
  </si>
  <si>
    <t>Neerwaastensestraat 3</t>
  </si>
  <si>
    <t>0453.158.561</t>
  </si>
  <si>
    <t>maarten.dumoulin@vbsdiksmuide.be</t>
  </si>
  <si>
    <t>DUMOULIN Maarten</t>
  </si>
  <si>
    <t>BE36 4743 2244 2181</t>
  </si>
  <si>
    <t>De Breyne Peellaertstr. 23</t>
  </si>
  <si>
    <t>hilde.vanthielen@lsgroenendaal.be</t>
  </si>
  <si>
    <t>VAN THIELEN Hilde</t>
  </si>
  <si>
    <t>directie.lager@materdei-leuven.be</t>
  </si>
  <si>
    <t>HEUGHEBAERT Chris</t>
  </si>
  <si>
    <t>kaatje.vanlathem@sni.be</t>
  </si>
  <si>
    <t>VAN LATHEM Kathleen</t>
  </si>
  <si>
    <t>school@gbsgalmaarden.be</t>
  </si>
  <si>
    <t>DE STERCK DAISY Patrick Hugo</t>
  </si>
  <si>
    <t>Patrick Hugo</t>
  </si>
  <si>
    <t>info@centrumschooldeknipoog.be</t>
  </si>
  <si>
    <t>DENS Els</t>
  </si>
  <si>
    <t>secretariaat@bsgo-magnolia.be</t>
  </si>
  <si>
    <t>DE MUNTER Anja</t>
  </si>
  <si>
    <t>directie@bsdebuurt.be</t>
  </si>
  <si>
    <t>MEWIS Isabelle</t>
  </si>
  <si>
    <t>directie@malb.be</t>
  </si>
  <si>
    <t>DE BACKER Marleen</t>
  </si>
  <si>
    <t>DETIEGE Carla</t>
  </si>
  <si>
    <t>info@xcleigenwijs.be</t>
  </si>
  <si>
    <t>DIERCKX Bianca</t>
  </si>
  <si>
    <t>Bianca</t>
  </si>
  <si>
    <t>BE51 0910 1998 5362</t>
  </si>
  <si>
    <t>S.G. 15 Limburg-Noord</t>
  </si>
  <si>
    <t>Tramstraat 43</t>
  </si>
  <si>
    <t>directie@sintjaneisden.be</t>
  </si>
  <si>
    <t>VANHENGEL Bart</t>
  </si>
  <si>
    <t>BE28 7330 6980 0220</t>
  </si>
  <si>
    <t>BART VANHENGEL</t>
  </si>
  <si>
    <t>Heirbaan 297</t>
  </si>
  <si>
    <t>ruth.buckinx@maria-middelares.be</t>
  </si>
  <si>
    <t>BUCKINX Ruth</t>
  </si>
  <si>
    <t>sandy.wauters@rclager.be</t>
  </si>
  <si>
    <t>VAN LINTHOUDT Johan</t>
  </si>
  <si>
    <t>directie.pedagogisch@donboscobasishalle.net</t>
  </si>
  <si>
    <t>BELLOT Sonia</t>
  </si>
  <si>
    <t>info@westdiep.be</t>
  </si>
  <si>
    <t>DEPOTTER Ignaas</t>
  </si>
  <si>
    <t>Ignaas</t>
  </si>
  <si>
    <t>BE25 0013 5827 0182</t>
  </si>
  <si>
    <t>Vrije Lag. School Westdiep</t>
  </si>
  <si>
    <t>Mac Leodstraat 11</t>
  </si>
  <si>
    <t>kleuter@sask.be</t>
  </si>
  <si>
    <t>DE SPIEGELAERE Petra</t>
  </si>
  <si>
    <t>directie@deschom.be</t>
  </si>
  <si>
    <t>VAN MULDERS Stefan</t>
  </si>
  <si>
    <t>directie@leieparel.be</t>
  </si>
  <si>
    <t>DE GRAEVE Franky</t>
  </si>
  <si>
    <t>driekoningen.directie@sint-rembert.be</t>
  </si>
  <si>
    <t>LATRÉ Sabine</t>
  </si>
  <si>
    <t>DESMET Christine</t>
  </si>
  <si>
    <t>directeur-marc@donboscoschool.be</t>
  </si>
  <si>
    <t>ALENUS Marc</t>
  </si>
  <si>
    <t>DIAS Sofie</t>
  </si>
  <si>
    <t>marlies.pype@hfamilie.com</t>
  </si>
  <si>
    <t>PYPE Marlies</t>
  </si>
  <si>
    <t>directie.vbouwegem@sgkruizinga.be</t>
  </si>
  <si>
    <t>DEBAENE Jo</t>
  </si>
  <si>
    <t>BE42 8002 2880 1254</t>
  </si>
  <si>
    <t>ellen.heyns@droomballon.be</t>
  </si>
  <si>
    <t>DE MEYER Ludwig</t>
  </si>
  <si>
    <t>vdjo@kolvw.be</t>
  </si>
  <si>
    <t>VAN DER HEYDEN Jordy</t>
  </si>
  <si>
    <t>Jordy</t>
  </si>
  <si>
    <t>BE76 7330 0908 5795</t>
  </si>
  <si>
    <t>Kath. Ond. Land van Waas</t>
  </si>
  <si>
    <t>MICHELS Marc</t>
  </si>
  <si>
    <t>aureliepoupaert@koronse.be</t>
  </si>
  <si>
    <t>POUPAERT Aurélie</t>
  </si>
  <si>
    <t>centrumschool@harelbeke.be</t>
  </si>
  <si>
    <t>PROVOST Valerie</t>
  </si>
  <si>
    <t>HUYS Dirk</t>
  </si>
  <si>
    <t>OPSOMER Bart</t>
  </si>
  <si>
    <t>erwinmeire@debron-lovendegem.be</t>
  </si>
  <si>
    <t>MEIRE Erwin</t>
  </si>
  <si>
    <t>directie@vierklaver.be</t>
  </si>
  <si>
    <t>DE RECHTER Mirella</t>
  </si>
  <si>
    <t>Mirella</t>
  </si>
  <si>
    <t>VERMEIRE Catherine</t>
  </si>
  <si>
    <t>VAN WYNSBERGE Tania</t>
  </si>
  <si>
    <t>WILLEMS Annick</t>
  </si>
  <si>
    <t>GLS Parkschool</t>
  </si>
  <si>
    <t>parkschool@mortsel.be</t>
  </si>
  <si>
    <t>VERHASSELT Dennis</t>
  </si>
  <si>
    <t>directie@bsegeltje.be</t>
  </si>
  <si>
    <t>DEWILDE Katrien</t>
  </si>
  <si>
    <t>DELIËN Ria</t>
  </si>
  <si>
    <t>info.kbovolkegem@kbonet.be</t>
  </si>
  <si>
    <t>GAUQUIER Evelien</t>
  </si>
  <si>
    <t>BE02 0682 0483 6240</t>
  </si>
  <si>
    <t>KBO-Volkegem</t>
  </si>
  <si>
    <t>VOLKEGEM</t>
  </si>
  <si>
    <t>NEYT Freya</t>
  </si>
  <si>
    <t>DHAENE Bart</t>
  </si>
  <si>
    <t>Ls@virgomaria.be</t>
  </si>
  <si>
    <t>VAN CAMP Alena</t>
  </si>
  <si>
    <t>info@debret.be</t>
  </si>
  <si>
    <t>PETERS Peter</t>
  </si>
  <si>
    <t>BE17 7351 6215 8221</t>
  </si>
  <si>
    <t>Par.Basisond.Bret-Gelieren</t>
  </si>
  <si>
    <t>Annunciadenstraat, 13</t>
  </si>
  <si>
    <t>0435.424.981</t>
  </si>
  <si>
    <t>de.dobbelsteen@cksa.be</t>
  </si>
  <si>
    <t>MATIJSEN Jana</t>
  </si>
  <si>
    <t>BE22 2207 9797 1647</t>
  </si>
  <si>
    <t>wonderwijs@kosh.be</t>
  </si>
  <si>
    <t>GIELEN Kris</t>
  </si>
  <si>
    <t>kurt@sint-barbaracollege.be</t>
  </si>
  <si>
    <t>VAN MALDERGEM Kurt</t>
  </si>
  <si>
    <t>BE33 0012 6522 4146</t>
  </si>
  <si>
    <t>Basisschool College /WT</t>
  </si>
  <si>
    <t>Kasteelstraat 18</t>
  </si>
  <si>
    <t>0419.665.550</t>
  </si>
  <si>
    <t>info@klimop.info</t>
  </si>
  <si>
    <t>MULDER Klaas</t>
  </si>
  <si>
    <t>BE48 0012 0929 2027</t>
  </si>
  <si>
    <t>vzw Klimop</t>
  </si>
  <si>
    <t>0443.088.179</t>
  </si>
  <si>
    <t>secretariaat.zonnewijzer@sgkabaz.be</t>
  </si>
  <si>
    <t>LIEBEN Lissy</t>
  </si>
  <si>
    <t>Lissy</t>
  </si>
  <si>
    <t>BE68 3350 2751 7734</t>
  </si>
  <si>
    <t>vzw KaBaZ-De Zonnewijzer</t>
  </si>
  <si>
    <t>secretariaat@derobbert.be</t>
  </si>
  <si>
    <t>THYS Annick</t>
  </si>
  <si>
    <t>BE14 7360 6435 1783</t>
  </si>
  <si>
    <t>Lagere School de Robbert</t>
  </si>
  <si>
    <t>directie@pb.zoersel.be</t>
  </si>
  <si>
    <t>DE ROOVER Marleentje</t>
  </si>
  <si>
    <t>Marleentje</t>
  </si>
  <si>
    <t>kris.cooman@hhchalle.be</t>
  </si>
  <si>
    <t>COOMAN Kris</t>
  </si>
  <si>
    <t>directie@slihoutem.net</t>
  </si>
  <si>
    <t>DECOCK Inge</t>
  </si>
  <si>
    <t>BE80 4422 5251 5177</t>
  </si>
  <si>
    <t>VZW Vrij Onderwijs Reg.SLH</t>
  </si>
  <si>
    <t>kristel.portael@wonderwijzer.be</t>
  </si>
  <si>
    <t>PORTAEL Kristel</t>
  </si>
  <si>
    <t>STEVENS Raf</t>
  </si>
  <si>
    <t>directie.lager@sintlievensantwerpen.be</t>
  </si>
  <si>
    <t>RAIJMAEKERS Dirk</t>
  </si>
  <si>
    <t>info@jeugdland.be</t>
  </si>
  <si>
    <t>LEYSSENS Iris</t>
  </si>
  <si>
    <t>secretariaat@sprankelmethodeschool.be</t>
  </si>
  <si>
    <t>BLEUS Kristof</t>
  </si>
  <si>
    <t>BE28 0014 0934 4120</t>
  </si>
  <si>
    <t>VZW K.Schoolver.Meulenberg</t>
  </si>
  <si>
    <t>0850.349.510</t>
  </si>
  <si>
    <t>directie@bsdelinde.be</t>
  </si>
  <si>
    <t>MELON Elke</t>
  </si>
  <si>
    <t>info@basisschooldeluchtballon.be</t>
  </si>
  <si>
    <t>NAUWELAERTS Greet</t>
  </si>
  <si>
    <t>BE03 7330 0104 3384</t>
  </si>
  <si>
    <t>VZW KOMO</t>
  </si>
  <si>
    <t>info.hh@kov.be</t>
  </si>
  <si>
    <t>VERDICKT Marleen</t>
  </si>
  <si>
    <t>BE13 7341 8127 6639</t>
  </si>
  <si>
    <t>KOV vzw GVG Basisschool</t>
  </si>
  <si>
    <t>secretariaat.devlinderboom@kaozele.be</t>
  </si>
  <si>
    <t>HERWEGE Luc</t>
  </si>
  <si>
    <t>BE81 7805 9012 0024</t>
  </si>
  <si>
    <t>Vrije Basissch.Vlinderboom</t>
  </si>
  <si>
    <t>Avermaat 135A</t>
  </si>
  <si>
    <t>info@degraankorrelgeluwe.be</t>
  </si>
  <si>
    <t>DEPOORTERE Jos</t>
  </si>
  <si>
    <t>BE41 7383 0443 3310</t>
  </si>
  <si>
    <t>DE GRAANKORREL GELUWE</t>
  </si>
  <si>
    <t>0418.351.201</t>
  </si>
  <si>
    <t>secretariaat@degraankorrelwervik.be</t>
  </si>
  <si>
    <t>ALLEMAN Ann</t>
  </si>
  <si>
    <t>BE29 7785 9230 2364</t>
  </si>
  <si>
    <t>VZW Kat.BasisscholenWervik</t>
  </si>
  <si>
    <t>directie@dekleurenplaneet.be</t>
  </si>
  <si>
    <t>De Lepeleere Tessa</t>
  </si>
  <si>
    <t>directie@gbshetkompas.be</t>
  </si>
  <si>
    <t>VAN MOESEKE Winny</t>
  </si>
  <si>
    <t>Winny</t>
  </si>
  <si>
    <t>directie@hetooievaarsnest.be</t>
  </si>
  <si>
    <t>DE DECKER Annelies</t>
  </si>
  <si>
    <t>BE45 0682 1448 2989</t>
  </si>
  <si>
    <t>VZW K.S.Regio Krekengebied</t>
  </si>
  <si>
    <t>Leegstraat 17 B</t>
  </si>
  <si>
    <t>bouwel@klimopschool.be</t>
  </si>
  <si>
    <t>RECTEM Inge</t>
  </si>
  <si>
    <t>directeur@vbsdedorpslinde.be</t>
  </si>
  <si>
    <t>Delos Anne</t>
  </si>
  <si>
    <t>directie.klokkenlaan@goezo.be</t>
  </si>
  <si>
    <t>DEVALCK Ilse</t>
  </si>
  <si>
    <t>directeur@bsdewilg.be</t>
  </si>
  <si>
    <t>VLEUGELS Katleen</t>
  </si>
  <si>
    <t>directeur.debosbes@scholengruuthuse.net</t>
  </si>
  <si>
    <t>HUGAERT Jente</t>
  </si>
  <si>
    <t>Jente</t>
  </si>
  <si>
    <t>BE57 7785 9168 8335</t>
  </si>
  <si>
    <t>Karel de Goede vzw VBS</t>
  </si>
  <si>
    <t>Moerbrugsestraat 20</t>
  </si>
  <si>
    <t>basisschool@vlindertjevelm.be</t>
  </si>
  <si>
    <t>VANDEN BOER Hilde</t>
  </si>
  <si>
    <t>directie@de-kring.com</t>
  </si>
  <si>
    <t>LEGRAND Katrien</t>
  </si>
  <si>
    <t>directeur@klimoptisselt.be</t>
  </si>
  <si>
    <t>VERMEIREN Tessa</t>
  </si>
  <si>
    <t>directielille@helibel.net</t>
  </si>
  <si>
    <t>VAES Annemie</t>
  </si>
  <si>
    <t>BE68 7350 5703 0934</t>
  </si>
  <si>
    <t>VZW SKB-Neerpelt</t>
  </si>
  <si>
    <t>directie@vbs-kozen-wijer.be</t>
  </si>
  <si>
    <t>REMELS Sonja</t>
  </si>
  <si>
    <t>BE98 0682 4101 2893</t>
  </si>
  <si>
    <t>VBS Kozen Wijer</t>
  </si>
  <si>
    <t>0446.714.593</t>
  </si>
  <si>
    <t>renilde.dewaelheyns@huis11.be</t>
  </si>
  <si>
    <t>DEWAELHEYNS Renilda</t>
  </si>
  <si>
    <t>Renilda</t>
  </si>
  <si>
    <t>directie.detwinkeling@balen.be</t>
  </si>
  <si>
    <t>GOVERSEN Kris</t>
  </si>
  <si>
    <t>directie@bswonderwijs.be</t>
  </si>
  <si>
    <t>AQUINO Caroline</t>
  </si>
  <si>
    <t>secretariaat.gbsdezandloper@gemeentemol.be</t>
  </si>
  <si>
    <t>LODEWIJCKX Bart</t>
  </si>
  <si>
    <t>gbs.vrasene@beveren.be</t>
  </si>
  <si>
    <t>WINDEY Sabine</t>
  </si>
  <si>
    <t>directie@gbsdewaterleest.be</t>
  </si>
  <si>
    <t>FRANSOO Geert</t>
  </si>
  <si>
    <t>info@deteunisbloem.be</t>
  </si>
  <si>
    <t>Franke Steven</t>
  </si>
  <si>
    <t>BE19 5230 8004 7812</t>
  </si>
  <si>
    <t>Vrije R.Steinerschool Gent</t>
  </si>
  <si>
    <t>0818.260.128</t>
  </si>
  <si>
    <t>directie@steinerschoolaalst.be</t>
  </si>
  <si>
    <t>ROHART Sarah</t>
  </si>
  <si>
    <t>BE66 0012 3729 7543</t>
  </si>
  <si>
    <t>Vrije R. Steinersch. AALST</t>
  </si>
  <si>
    <t>0433.766.776</t>
  </si>
  <si>
    <t>directie.andromeda@sgkod.be</t>
  </si>
  <si>
    <t>JANSSENS Carla</t>
  </si>
  <si>
    <t>BE47 0016 8776 9280</t>
  </si>
  <si>
    <t>Ges.Vrije Gem.Basisschool</t>
  </si>
  <si>
    <t>jasmine.delabie@futurabasismenen.be</t>
  </si>
  <si>
    <t>DELABIE Jasmine</t>
  </si>
  <si>
    <t>Jasmine</t>
  </si>
  <si>
    <t>letterdoos.dir@onderwijs.gent.be</t>
  </si>
  <si>
    <t>DE BEENHOUWER Peter</t>
  </si>
  <si>
    <t>ramazan.kocaklioglu@lucerna.be</t>
  </si>
  <si>
    <t>KOCAKLIOGLU Ramazan</t>
  </si>
  <si>
    <t>Ramazan</t>
  </si>
  <si>
    <t>BE04 3632 1074 1331</t>
  </si>
  <si>
    <t>Inrichtende Macht Lucerna</t>
  </si>
  <si>
    <t>Industrielaan 31</t>
  </si>
  <si>
    <t>0860.511.645</t>
  </si>
  <si>
    <t>SNOEYS Herman</t>
  </si>
  <si>
    <t>info@deparel.eu</t>
  </si>
  <si>
    <t>DEWULF Hilde</t>
  </si>
  <si>
    <t>BE61 7330 2450 0917</t>
  </si>
  <si>
    <t>info@parkschool-relst.be</t>
  </si>
  <si>
    <t>AELBRECHT Kevin</t>
  </si>
  <si>
    <t>ingrid.borremans@sint-pieters-leeuw.be</t>
  </si>
  <si>
    <t>BORREMANS Ingrid</t>
  </si>
  <si>
    <t>info.lmp@kov.be</t>
  </si>
  <si>
    <t>BOON Anja</t>
  </si>
  <si>
    <t>BE41 7341 8143 8610</t>
  </si>
  <si>
    <t>VZW Kath Ond Vilvoorde</t>
  </si>
  <si>
    <t>GO! BS Linc Parc</t>
  </si>
  <si>
    <t>info.basisschool@lincparc.be</t>
  </si>
  <si>
    <t>JANS Sabine</t>
  </si>
  <si>
    <t>directie@wijdeland.be</t>
  </si>
  <si>
    <t>MEYS Els</t>
  </si>
  <si>
    <t>info@vbssintrita.be</t>
  </si>
  <si>
    <t>STUBBE Katrien</t>
  </si>
  <si>
    <t>BE65 7380 1912 6196</t>
  </si>
  <si>
    <t>info@mijnoogappel.be</t>
  </si>
  <si>
    <t>Bruyningstraat 56A</t>
  </si>
  <si>
    <t>directie.linden@gbslubbeek.be</t>
  </si>
  <si>
    <t>BUNCKENS Karin</t>
  </si>
  <si>
    <t>directie@gibodriehoek.be</t>
  </si>
  <si>
    <t>FONTEYN Luc</t>
  </si>
  <si>
    <t>notelaar@gbsvollezele.be</t>
  </si>
  <si>
    <t>DEPELSENEER Gerry</t>
  </si>
  <si>
    <t>sbs.spalbeek@hasselt.be</t>
  </si>
  <si>
    <t>CLEENDERS Lieve</t>
  </si>
  <si>
    <t>directiebr@sanctamariawillebroek.be</t>
  </si>
  <si>
    <t>LOWET Ann</t>
  </si>
  <si>
    <t>BE75 7360 7161 3851</t>
  </si>
  <si>
    <t>VZW KOMO VBS Sancta Maria</t>
  </si>
  <si>
    <t>directie@gbsdelinde.be</t>
  </si>
  <si>
    <t>TOLPE Jeroen</t>
  </si>
  <si>
    <t>william.doom@arkorum.be</t>
  </si>
  <si>
    <t>DOOM William</t>
  </si>
  <si>
    <t>William</t>
  </si>
  <si>
    <t>directie@dominomeldert.be</t>
  </si>
  <si>
    <t>DEBOUTTE Ann</t>
  </si>
  <si>
    <t>BE52 7350 3134 2809</t>
  </si>
  <si>
    <t>gbs.depuzzel@vorst.brussels</t>
  </si>
  <si>
    <t>LEFEVRE Roel</t>
  </si>
  <si>
    <t>gbsm@tervuren.be</t>
  </si>
  <si>
    <t>VANDENBUSSCHE Greet</t>
  </si>
  <si>
    <t>directie@sintannaschool.be</t>
  </si>
  <si>
    <t>VERHASSELT Kelly</t>
  </si>
  <si>
    <t>BE24 7343 1703 7738</t>
  </si>
  <si>
    <t>secretariaat@delanetuin.be</t>
  </si>
  <si>
    <t>BRANKAER Maarten</t>
  </si>
  <si>
    <t>BE98 7350 5338 9693</t>
  </si>
  <si>
    <t>conny.stuckens@gooik.be</t>
  </si>
  <si>
    <t>STUCKENS Conny</t>
  </si>
  <si>
    <t>n.dumon@campuskajee.be</t>
  </si>
  <si>
    <t>DUMON Nancy</t>
  </si>
  <si>
    <t>BE62 0011 4532 3961</t>
  </si>
  <si>
    <t>Ond. Kindsh. Jesu Schoten</t>
  </si>
  <si>
    <t>0864.255.251</t>
  </si>
  <si>
    <t>directeur.sandra@lorenpolnie.be</t>
  </si>
  <si>
    <t>DEVINCK Sandra</t>
  </si>
  <si>
    <t>BE67 0018 2006 8287</t>
  </si>
  <si>
    <t>Kouterstraat 28b</t>
  </si>
  <si>
    <t>info@deviertuinen.be</t>
  </si>
  <si>
    <t>VANCOPPENOLLE Ann</t>
  </si>
  <si>
    <t>BE24 5230 8003 1038</t>
  </si>
  <si>
    <t>Freinetschool De 4 Tuinen</t>
  </si>
  <si>
    <t>0460.402.283</t>
  </si>
  <si>
    <t>directie@stegbs.com</t>
  </si>
  <si>
    <t>BEDDEGENOODTS Cindy</t>
  </si>
  <si>
    <t>Kortrijksebaan 2</t>
  </si>
  <si>
    <t>THOMAS Willem</t>
  </si>
  <si>
    <t>info@dekoorddanser.be</t>
  </si>
  <si>
    <t>DE BAETS Wim</t>
  </si>
  <si>
    <t>directie.basisschoolspoele@lokeren.be</t>
  </si>
  <si>
    <t>D'HANIS Gerda</t>
  </si>
  <si>
    <t>directie.basisschoolstaakte@lokeren.be</t>
  </si>
  <si>
    <t>COLSON Vanja</t>
  </si>
  <si>
    <t>Vanja</t>
  </si>
  <si>
    <t>ann.cuyvers@steinerschoolmunte.be</t>
  </si>
  <si>
    <t>CUYVERS Ann</t>
  </si>
  <si>
    <t>BE52 5230 4042 3009</t>
  </si>
  <si>
    <t>Landel.Steinerschool Munte</t>
  </si>
  <si>
    <t>Munteplein 5a</t>
  </si>
  <si>
    <t>0464.173.110</t>
  </si>
  <si>
    <t>heteiland.dir@onderwijs.gent.be</t>
  </si>
  <si>
    <t>VAN BEIRS Lise</t>
  </si>
  <si>
    <t>Lise</t>
  </si>
  <si>
    <t>coordinator@tinteltuin.be</t>
  </si>
  <si>
    <t>MAES Dorien</t>
  </si>
  <si>
    <t>info@despringplank.net</t>
  </si>
  <si>
    <t>HAKELBRACHT Evelien</t>
  </si>
  <si>
    <t>BE06 7340 2733 5922</t>
  </si>
  <si>
    <t>Braekelaere Frederic</t>
  </si>
  <si>
    <t>Dahliastraat 6</t>
  </si>
  <si>
    <t>0865.445.777</t>
  </si>
  <si>
    <t>niyazi.koycu@lucerna.be</t>
  </si>
  <si>
    <t>NIYAZI Koycu</t>
  </si>
  <si>
    <t>Koycu</t>
  </si>
  <si>
    <t>BE68 3632 1074 1634</t>
  </si>
  <si>
    <t>katelijne.dekeye@kov.be</t>
  </si>
  <si>
    <t>DE KEYE Katelijne</t>
  </si>
  <si>
    <t>BE74 7340 2962 3607</t>
  </si>
  <si>
    <t>KOV GVG Basisschool BIE</t>
  </si>
  <si>
    <t>Karel Trekelsstraat 42</t>
  </si>
  <si>
    <t>VERHEYEN Martje</t>
  </si>
  <si>
    <t>Martje</t>
  </si>
  <si>
    <t>joy.fieremans@vbsbaardegem.be</t>
  </si>
  <si>
    <t>FIEREMANS Joy</t>
  </si>
  <si>
    <t>Joy</t>
  </si>
  <si>
    <t>info@degraankorrelkruiseke.be</t>
  </si>
  <si>
    <t>MINNE Fiene</t>
  </si>
  <si>
    <t>Fiene</t>
  </si>
  <si>
    <t>BE49 8601 1104 4871</t>
  </si>
  <si>
    <t>VBS De Graankorrel Kruisek</t>
  </si>
  <si>
    <t>Kruisekestraat 461A</t>
  </si>
  <si>
    <t>directie@vbsdetandem.be</t>
  </si>
  <si>
    <t>MERGAERT Lieve</t>
  </si>
  <si>
    <t>BE34 7385 1313 6890</t>
  </si>
  <si>
    <t>Vrije BasisschoolRoksem</t>
  </si>
  <si>
    <t>gitsgroeit@staho.be</t>
  </si>
  <si>
    <t>VLAEMINCK Sylvie</t>
  </si>
  <si>
    <t>info@de-wonder-wijzer.be</t>
  </si>
  <si>
    <t>LATHOUWERS Ine</t>
  </si>
  <si>
    <t>BE87 1430 9064 5894</t>
  </si>
  <si>
    <t>VZW De Wonder-wijzer</t>
  </si>
  <si>
    <t>0822.691.147</t>
  </si>
  <si>
    <t>directie@vbsmeldert.be</t>
  </si>
  <si>
    <t>BAETEN Katheleen</t>
  </si>
  <si>
    <t>Katheleen</t>
  </si>
  <si>
    <t>buurtschoolvtex@lvbm.be</t>
  </si>
  <si>
    <t>Forment Marian</t>
  </si>
  <si>
    <t>BE52 7350 4803 6509</t>
  </si>
  <si>
    <t>directie@fsdeark.be</t>
  </si>
  <si>
    <t>DIERICK Trui</t>
  </si>
  <si>
    <t>directie@debosuiltjes.be</t>
  </si>
  <si>
    <t>VAN DIEVEL Bart</t>
  </si>
  <si>
    <t>BE42 0016 4406 8154</t>
  </si>
  <si>
    <t>dekleurenboom@so.antwerpen.be</t>
  </si>
  <si>
    <t>VAN DER MEULEN Martine</t>
  </si>
  <si>
    <t>info@speelscholeke.be</t>
  </si>
  <si>
    <t>HAEST Bart</t>
  </si>
  <si>
    <t>BE04 8918 7421 4631</t>
  </si>
  <si>
    <t>VZW 't Speelscholeke</t>
  </si>
  <si>
    <t>0423.596.030</t>
  </si>
  <si>
    <t>an.claeye@keperke.be</t>
  </si>
  <si>
    <t>De NEYER Kristof</t>
  </si>
  <si>
    <t>onthaal@dekleinewereldburger.be</t>
  </si>
  <si>
    <t>BARKMEIJER Johannes</t>
  </si>
  <si>
    <t>Johannes</t>
  </si>
  <si>
    <t>BE43 7330 4272 5601</t>
  </si>
  <si>
    <t>De Kleine Wereldburger VZW</t>
  </si>
  <si>
    <t>Generaal De Wetstraat</t>
  </si>
  <si>
    <t>0889.678.456</t>
  </si>
  <si>
    <t>directie@pienterepiste.be</t>
  </si>
  <si>
    <t>MARIËN An</t>
  </si>
  <si>
    <t>gbskameleon@anderlecht.brussels</t>
  </si>
  <si>
    <t>SIRJACQ Aurore</t>
  </si>
  <si>
    <t>Aurore</t>
  </si>
  <si>
    <t>secretariaat@hetavontuur.be</t>
  </si>
  <si>
    <t>BOXUS Stéphanie</t>
  </si>
  <si>
    <t>info@leertuinantwerpen.be</t>
  </si>
  <si>
    <t>VANHOVE Anja</t>
  </si>
  <si>
    <t>BE30 7360 0231 3011</t>
  </si>
  <si>
    <t>Vrije Basisschool Zonneblo</t>
  </si>
  <si>
    <t>0807.310.115</t>
  </si>
  <si>
    <t>GO!BS 't Dorp campus Steenweg</t>
  </si>
  <si>
    <t>info@krullevaart.be</t>
  </si>
  <si>
    <t>DELAET Maarten</t>
  </si>
  <si>
    <t>deknipoog.1080@molenbeek.irisnet.be</t>
  </si>
  <si>
    <t>DE NEVE Lien</t>
  </si>
  <si>
    <t>directeur@dezwierezwaai.be</t>
  </si>
  <si>
    <t>DE KERPEL Heidi</t>
  </si>
  <si>
    <t>directie.delinde@sgkod.be</t>
  </si>
  <si>
    <t>VOCHTEN Greet</t>
  </si>
  <si>
    <t>BE32 0016 4588 6502</t>
  </si>
  <si>
    <t>GVBS De Linde</t>
  </si>
  <si>
    <t>info@klimpaal.be</t>
  </si>
  <si>
    <t>BOSTOEN Klaus</t>
  </si>
  <si>
    <t>Klaus</t>
  </si>
  <si>
    <t>degeleballon@so.antwerpen.be</t>
  </si>
  <si>
    <t>JAFFAL Mounia</t>
  </si>
  <si>
    <t>Mounia</t>
  </si>
  <si>
    <t>omnimundo@so.antwerpen.be</t>
  </si>
  <si>
    <t>HAPERS Sven</t>
  </si>
  <si>
    <t>school@wingerdterhagen.be</t>
  </si>
  <si>
    <t>VERVLOET Peter</t>
  </si>
  <si>
    <t>gbs.evergem@sgevergem.be</t>
  </si>
  <si>
    <t>GENBRUGGE Mieke</t>
  </si>
  <si>
    <t>gbs.wippelgem@sgevergem.be</t>
  </si>
  <si>
    <t>KANTERS Valentine</t>
  </si>
  <si>
    <t>vandereviere.wenne@gbsdevierklaver.be</t>
  </si>
  <si>
    <t>VAN DE REVIERE Wenne</t>
  </si>
  <si>
    <t>Wenne</t>
  </si>
  <si>
    <t>welkom@jenaplanschoollievengevaert.be</t>
  </si>
  <si>
    <t>LAMBERT Marijke</t>
  </si>
  <si>
    <t>ilse.delombaerde@hetbollebos.be</t>
  </si>
  <si>
    <t>DELOMBAERDE Ilse</t>
  </si>
  <si>
    <t>directie.dedoening@sovilvoorde.be</t>
  </si>
  <si>
    <t>DE KERF Eric</t>
  </si>
  <si>
    <t>prisma.dir@onderwijs.gent.be</t>
  </si>
  <si>
    <t>DE BRIE Micha</t>
  </si>
  <si>
    <t>directie@freinetschooldepluim.be</t>
  </si>
  <si>
    <t>DOOSSCHE Saskia</t>
  </si>
  <si>
    <t>directie@vbs-decirkel.be</t>
  </si>
  <si>
    <t>THIELEMANS Veronique</t>
  </si>
  <si>
    <t>hettalent@so.antwerpen.be</t>
  </si>
  <si>
    <t>VAN BOMMEL wendy</t>
  </si>
  <si>
    <t>wendy</t>
  </si>
  <si>
    <t>directie@carolusmagnus.be</t>
  </si>
  <si>
    <t>VAN DE GUCHT Didier</t>
  </si>
  <si>
    <t>info@wondere-wereld.be</t>
  </si>
  <si>
    <t>JANNIS Nathalie</t>
  </si>
  <si>
    <t>BE77 0017 2179 3042</t>
  </si>
  <si>
    <t>VZW Wondere Wereld</t>
  </si>
  <si>
    <t>Dr. Vanderhoeydonckstr. 14</t>
  </si>
  <si>
    <t>0811.832.392</t>
  </si>
  <si>
    <t>info@gemeenteschooldekriek.be</t>
  </si>
  <si>
    <t>Debuyst Tineke</t>
  </si>
  <si>
    <t>Tineke</t>
  </si>
  <si>
    <t>BE76 0910 0018 1295</t>
  </si>
  <si>
    <t>Gemeentebestuur Schaarbeek</t>
  </si>
  <si>
    <t>Colignonplein</t>
  </si>
  <si>
    <t>0207.367.687</t>
  </si>
  <si>
    <t>zonnebloem@cksa.be</t>
  </si>
  <si>
    <t>FRANCK Marc</t>
  </si>
  <si>
    <t>BE75 0689 0723 3751</t>
  </si>
  <si>
    <t>benedicte.stenier@bspapageno.be</t>
  </si>
  <si>
    <t>STENIER Bénédicte</t>
  </si>
  <si>
    <t>Bénédicte</t>
  </si>
  <si>
    <t>marinka.van.ingelgom@muziekladder.be</t>
  </si>
  <si>
    <t>VAN INGELGOM Marinka</t>
  </si>
  <si>
    <t>Marinka</t>
  </si>
  <si>
    <t>machtelt.mertens@diest.be</t>
  </si>
  <si>
    <t>MERTENS Machtelt</t>
  </si>
  <si>
    <t>Machtelt</t>
  </si>
  <si>
    <t>BE40 0910 1097 4163</t>
  </si>
  <si>
    <t>Gemeentebestuur Diest</t>
  </si>
  <si>
    <t>Grote Markt 1</t>
  </si>
  <si>
    <t>info@deloep.be</t>
  </si>
  <si>
    <t>CEYSSENS Ann</t>
  </si>
  <si>
    <t>sylvia.vandercleyen@op-weg.net</t>
  </si>
  <si>
    <t>VANDER CLEYEN Sylvia</t>
  </si>
  <si>
    <t>greta.vanmaelsaeke@scholensgvla.be</t>
  </si>
  <si>
    <t>VAN MAELSAEKE Greta</t>
  </si>
  <si>
    <t>directie@klimopbavegem.be</t>
  </si>
  <si>
    <t>DEDEURWAERDER Jo</t>
  </si>
  <si>
    <t>BE29 0016 8418 8364</t>
  </si>
  <si>
    <t>info@vbsmoerkerke.be</t>
  </si>
  <si>
    <t>GOEGEBEUR An</t>
  </si>
  <si>
    <t>BE65 7380 4035 9496</t>
  </si>
  <si>
    <t>VZW Karel De Goede</t>
  </si>
  <si>
    <t>directie@leefschoolklavertje4.be</t>
  </si>
  <si>
    <t>VANDENDRIESSCHE Kristien</t>
  </si>
  <si>
    <t>MASSCHAELE Heidi</t>
  </si>
  <si>
    <t>secretariaat@nelliemelba.be</t>
  </si>
  <si>
    <t>VANDENABEELE Mylene</t>
  </si>
  <si>
    <t>Mylene</t>
  </si>
  <si>
    <t>secretariaat@bsdekleinegeuzen.be</t>
  </si>
  <si>
    <t>SMEKENS Greetje</t>
  </si>
  <si>
    <t>rik@sintlukasbasisschool.be</t>
  </si>
  <si>
    <t>Van ROY Rik</t>
  </si>
  <si>
    <t>BE84 3631 5462 9659</t>
  </si>
  <si>
    <t>Sint-Lukas Kunstschool vzw</t>
  </si>
  <si>
    <t>0458.597.291</t>
  </si>
  <si>
    <t>directie@wonderwijs.be</t>
  </si>
  <si>
    <t>SANTY Nancy</t>
  </si>
  <si>
    <t>kleine.muze@stedelijkonderwijs.be</t>
  </si>
  <si>
    <t>JACOBS Magda</t>
  </si>
  <si>
    <t>Magda</t>
  </si>
  <si>
    <t>groeneeilandje@so.antwerpen.be</t>
  </si>
  <si>
    <t>SPELTINCX Kurt</t>
  </si>
  <si>
    <t>kosmos@so.antwerpen.be</t>
  </si>
  <si>
    <t>BAUDENELLE Barbara</t>
  </si>
  <si>
    <t>directie@bsdetrampoline.be</t>
  </si>
  <si>
    <t>LAENEN Erik</t>
  </si>
  <si>
    <t>directie@kdo-go.be</t>
  </si>
  <si>
    <t>KLEYNNAERT Sharon</t>
  </si>
  <si>
    <t>directieherent@helibel.net</t>
  </si>
  <si>
    <t>PAESEN Sonja</t>
  </si>
  <si>
    <t>info@schommelbootje.be</t>
  </si>
  <si>
    <t>SANTERMANS Greet</t>
  </si>
  <si>
    <t>BE38 5230 8057 7672</t>
  </si>
  <si>
    <t>'t Schommelbootje VZW</t>
  </si>
  <si>
    <t>Dieregaertstraat, 9</t>
  </si>
  <si>
    <t>0429.043.866</t>
  </si>
  <si>
    <t>directie@daltonschooldetalentuin.be</t>
  </si>
  <si>
    <t>WILLEMS Cindy</t>
  </si>
  <si>
    <t>directie@debijenkorfherent.be</t>
  </si>
  <si>
    <t>KETELSLEGERS Trui</t>
  </si>
  <si>
    <t>directie.sintgodelieve@sgkod.be</t>
  </si>
  <si>
    <t>HEIJLEN Jutta</t>
  </si>
  <si>
    <t>Jutta</t>
  </si>
  <si>
    <t>BE90 7310 3296 6332</t>
  </si>
  <si>
    <t>KOD/Sint Godelieve</t>
  </si>
  <si>
    <t>Van Cortbeemdelei</t>
  </si>
  <si>
    <t>directie@bskadee.be</t>
  </si>
  <si>
    <t>HUYBRECHTS Griet</t>
  </si>
  <si>
    <t>directie@derozen.be</t>
  </si>
  <si>
    <t>DE GENDT Nell</t>
  </si>
  <si>
    <t>Nell</t>
  </si>
  <si>
    <t>info@iqra-school.be</t>
  </si>
  <si>
    <t>LOUARROUDI Mohamed</t>
  </si>
  <si>
    <t>Mohamed</t>
  </si>
  <si>
    <t>BE29 0016 9332 5764</t>
  </si>
  <si>
    <t>Luc Lamote</t>
  </si>
  <si>
    <t>schoonbroek 51</t>
  </si>
  <si>
    <t>0508.952.466</t>
  </si>
  <si>
    <t>melopee.dir@onderwijs.gent.be</t>
  </si>
  <si>
    <t>DEVAERE Bart</t>
  </si>
  <si>
    <t>BE96 0910 1727 3305</t>
  </si>
  <si>
    <t>Muz.Leerth. Melopee</t>
  </si>
  <si>
    <t>Achterstraat 18</t>
  </si>
  <si>
    <t>BE11 7370 2671 4348</t>
  </si>
  <si>
    <t>deknikkerbaan.directie@ankerwijs.be</t>
  </si>
  <si>
    <t>SPEELMAN Roxanneh</t>
  </si>
  <si>
    <t>Roxanneh</t>
  </si>
  <si>
    <t>directie@schansluchtballon.be</t>
  </si>
  <si>
    <t>GILIS Kristof</t>
  </si>
  <si>
    <t>joyce.melis@sccg.be</t>
  </si>
  <si>
    <t>MELIS Joyce</t>
  </si>
  <si>
    <t>BE22 0018 0999 5647</t>
  </si>
  <si>
    <t>LAG SCHD CATH COLL W</t>
  </si>
  <si>
    <t>03-432.41.90</t>
  </si>
  <si>
    <t>landvannu@so.antwerpen.be</t>
  </si>
  <si>
    <t>DEYAERT Erik</t>
  </si>
  <si>
    <t>secretariaat@detelescoop.be</t>
  </si>
  <si>
    <t>HUIJGHE Rob</t>
  </si>
  <si>
    <t>oogappeltje@basisschool-loksbergen.be</t>
  </si>
  <si>
    <t>VRANKEN Diane</t>
  </si>
  <si>
    <t>directie@deleerheide.be</t>
  </si>
  <si>
    <t>WAMBACQ Leen</t>
  </si>
  <si>
    <t>BE07 1030 3702 4766</t>
  </si>
  <si>
    <t>IM ASCANUSINSTITUUT TERHEI</t>
  </si>
  <si>
    <t>secretariaat.wambeek@gbsdekiem.be</t>
  </si>
  <si>
    <t>Roesems Maarten</t>
  </si>
  <si>
    <t>ARNAUTS Heidi</t>
  </si>
  <si>
    <t>directie.binkom@gbslubbeek.be</t>
  </si>
  <si>
    <t>COURANT An</t>
  </si>
  <si>
    <t>secretariaat@godenotelaar.be</t>
  </si>
  <si>
    <t>SCHOTS Sven</t>
  </si>
  <si>
    <t>directie.houthalen@lucerna.be</t>
  </si>
  <si>
    <t>COSKUN Onder</t>
  </si>
  <si>
    <t>Onder</t>
  </si>
  <si>
    <t>BE90 3632 1074 1432</t>
  </si>
  <si>
    <t>veerle.dierick@theodoortje.be</t>
  </si>
  <si>
    <t>DIERICK Veerle</t>
  </si>
  <si>
    <t>BE93 7360 1031 1467</t>
  </si>
  <si>
    <t>Scholengroep Brussel</t>
  </si>
  <si>
    <t>Oud-strijderslaan 200</t>
  </si>
  <si>
    <t>directie@bsatlantis.be</t>
  </si>
  <si>
    <t>VAN GORP Stef</t>
  </si>
  <si>
    <t>BE72 0682 3308 0216</t>
  </si>
  <si>
    <t>Scholengroep 7: Fluxus</t>
  </si>
  <si>
    <t>de.reuzenpoort@cksa.be</t>
  </si>
  <si>
    <t>HENDERICKX Hilde</t>
  </si>
  <si>
    <t>BE69 0688 9990 3278</t>
  </si>
  <si>
    <t>GVBS De reuzenpoort</t>
  </si>
  <si>
    <t>dezonnebloem@so.antwerpen.be</t>
  </si>
  <si>
    <t>RAMONI Moriano</t>
  </si>
  <si>
    <t>Moriano</t>
  </si>
  <si>
    <t>elisabeth@so.antwerpen.be</t>
  </si>
  <si>
    <t>DE GREVES Tanja</t>
  </si>
  <si>
    <t>VBS Sint-Ludgardis Merksem Bredabaan</t>
  </si>
  <si>
    <t>directeur@slcampus.be</t>
  </si>
  <si>
    <t>IBENS Christel</t>
  </si>
  <si>
    <t>BE70 0688 9767 6625</t>
  </si>
  <si>
    <t>VZW Sint-Ludgardis</t>
  </si>
  <si>
    <t>Du Chastellei</t>
  </si>
  <si>
    <t>info@kleinetovenaar.be</t>
  </si>
  <si>
    <t>FOULON Sofie</t>
  </si>
  <si>
    <t>BE94 7350 4803 7014</t>
  </si>
  <si>
    <t>directeur@sintjozefhoevenzavel.be</t>
  </si>
  <si>
    <t>CLAES Raf</t>
  </si>
  <si>
    <t>steltje@scherpenheuvel-zichem.be</t>
  </si>
  <si>
    <t>FLAMING Niels</t>
  </si>
  <si>
    <t>Niels</t>
  </si>
  <si>
    <t>directie@steinerschoolturnhout.be</t>
  </si>
  <si>
    <t>BORGHS Sigurd</t>
  </si>
  <si>
    <t>Sigurd</t>
  </si>
  <si>
    <t>BE24 5230 8001 1638</t>
  </si>
  <si>
    <t>vzw Rudolf Steinerschool</t>
  </si>
  <si>
    <t>Hoveniersstraat 53 A</t>
  </si>
  <si>
    <t>REYNS Bert</t>
  </si>
  <si>
    <t>SIOEN Jill</t>
  </si>
  <si>
    <t>groendrieske.dir@onderwijs.gent.be</t>
  </si>
  <si>
    <t>ONGHENAE Sven</t>
  </si>
  <si>
    <t>info@godepuzzel.be</t>
  </si>
  <si>
    <t>BOEY Winny</t>
  </si>
  <si>
    <t>info@koningsdale.be</t>
  </si>
  <si>
    <t>DECRAMER Barbara</t>
  </si>
  <si>
    <t>BE70 5230 8075 7225</t>
  </si>
  <si>
    <t>VBS Koningsdale</t>
  </si>
  <si>
    <t>Oudstrijdslaan 1</t>
  </si>
  <si>
    <t>0629.674.213</t>
  </si>
  <si>
    <t>directie@deschatkist.org</t>
  </si>
  <si>
    <t>CREEMERS Jorien</t>
  </si>
  <si>
    <t>Jorien</t>
  </si>
  <si>
    <t>BE57 7360 6660 7035</t>
  </si>
  <si>
    <t>School md Bijbel De Schatk</t>
  </si>
  <si>
    <t>A. Maesstraat 58</t>
  </si>
  <si>
    <t>0502.464.255</t>
  </si>
  <si>
    <t>info@bs-de-iris.be</t>
  </si>
  <si>
    <t>WITTENBERG Sandrina</t>
  </si>
  <si>
    <t>Sandrina</t>
  </si>
  <si>
    <t>BE78 7360 1867 4786</t>
  </si>
  <si>
    <t>Willebroekkaai</t>
  </si>
  <si>
    <t>directie@basisschoolbalder.be</t>
  </si>
  <si>
    <t>GOUDESEUNE Mike</t>
  </si>
  <si>
    <t>Mike</t>
  </si>
  <si>
    <t>02-313.50.37</t>
  </si>
  <si>
    <t>directie@basisschool-pacheco.be</t>
  </si>
  <si>
    <t>DECLEYN Birgid</t>
  </si>
  <si>
    <t>Birgid</t>
  </si>
  <si>
    <t>info@basisschooldehoek.be</t>
  </si>
  <si>
    <t>VAN AERT Griet</t>
  </si>
  <si>
    <t>info@freinetwaregem.be</t>
  </si>
  <si>
    <t>DESMET Mien</t>
  </si>
  <si>
    <t>Mien</t>
  </si>
  <si>
    <t>BE20 7350 3772 0456</t>
  </si>
  <si>
    <t>VZW De Kleine Wereld</t>
  </si>
  <si>
    <t>0550.965.047</t>
  </si>
  <si>
    <t>hilde@buurtschooldewinde.be</t>
  </si>
  <si>
    <t>VAN DIEST Hilde</t>
  </si>
  <si>
    <t>BE40 0689 0557 6263</t>
  </si>
  <si>
    <t>VZW De Winde</t>
  </si>
  <si>
    <t>0507.894.671</t>
  </si>
  <si>
    <t>directie@schoolwerchter.be</t>
  </si>
  <si>
    <t>VRIJSEN Siegried</t>
  </si>
  <si>
    <t>Siegried</t>
  </si>
  <si>
    <t>UYTTENHOVE Joeri</t>
  </si>
  <si>
    <t>pieter.formesyn@lorenpolnie.be</t>
  </si>
  <si>
    <t>FORMESYN Pieter</t>
  </si>
  <si>
    <t>BE30 7382 1316 6111</t>
  </si>
  <si>
    <t>jan.devroe@kboherzele.be</t>
  </si>
  <si>
    <t>De VROE Jan</t>
  </si>
  <si>
    <t>BE43 0689 3030 5001</t>
  </si>
  <si>
    <t>Jan De Vroe</t>
  </si>
  <si>
    <t>directie@bsdelotusbloem.be</t>
  </si>
  <si>
    <t>DEPPE Natalie</t>
  </si>
  <si>
    <t>directie@leefschoolheyerdahl.be</t>
  </si>
  <si>
    <t>VAN GIEL Elke</t>
  </si>
  <si>
    <t>directiedevaart@deinze.be</t>
  </si>
  <si>
    <t>DE KRIEK Isabelle</t>
  </si>
  <si>
    <t>hipposhof.dir@onderwijs.gent.be</t>
  </si>
  <si>
    <t>INGE Willem</t>
  </si>
  <si>
    <t>deloods.dir@onderwijs.gent.be</t>
  </si>
  <si>
    <t>KNOCKAERT Bart</t>
  </si>
  <si>
    <t>directie@gbslatem-deurle.be</t>
  </si>
  <si>
    <t>VANTOMME Katlijn</t>
  </si>
  <si>
    <t>Katlijn</t>
  </si>
  <si>
    <t>stefanie.lowette@kt-scholengroep.be</t>
  </si>
  <si>
    <t>LOWETTE Stefanie</t>
  </si>
  <si>
    <t>BE10 7370 3380 0604</t>
  </si>
  <si>
    <t>VZW Kanunnik Triestscholen</t>
  </si>
  <si>
    <t>directie.herentals@bsarkades.be</t>
  </si>
  <si>
    <t>LOOSVELDT Romy</t>
  </si>
  <si>
    <t>Romy</t>
  </si>
  <si>
    <t>BE57 3632 1074 1735</t>
  </si>
  <si>
    <t>directie@gbsbuggenhout.be</t>
  </si>
  <si>
    <t>DE BAERDEMAEKER Veerle</t>
  </si>
  <si>
    <t>stefaan.mombaers@huis11.be</t>
  </si>
  <si>
    <t>MOMBAERS Stefaan</t>
  </si>
  <si>
    <t>directie@bsdewereldboom.be</t>
  </si>
  <si>
    <t>DE NIL Katrien</t>
  </si>
  <si>
    <t>hetpieterke@so.antwerpen.be</t>
  </si>
  <si>
    <t>ROELANTS Claudia</t>
  </si>
  <si>
    <t>directie@xclwegwijs.be</t>
  </si>
  <si>
    <t>BORTELS Hilde</t>
  </si>
  <si>
    <t>studiodynamo@so.antwerpen.be</t>
  </si>
  <si>
    <t>IELEGEMS Suey</t>
  </si>
  <si>
    <t>Suey</t>
  </si>
  <si>
    <t>directie@ondersteboven.eu</t>
  </si>
  <si>
    <t>HUYSMANS Elly</t>
  </si>
  <si>
    <t>directie.dezonnebloem@sgarchipel.be</t>
  </si>
  <si>
    <t>HELSEN Katrien</t>
  </si>
  <si>
    <t>GO!BS De Pannebeke</t>
  </si>
  <si>
    <t>directie@brugge-depannebeke.be</t>
  </si>
  <si>
    <t>Segaert Dieter</t>
  </si>
  <si>
    <t>directie@goterra.be</t>
  </si>
  <si>
    <t>VAN EYCK Birgit</t>
  </si>
  <si>
    <t>info@bs-intgroen.be</t>
  </si>
  <si>
    <t>RUYS Simon</t>
  </si>
  <si>
    <t>Simon</t>
  </si>
  <si>
    <t>directie@sintvincentiusschool.be</t>
  </si>
  <si>
    <t>HERTELEER Ingrid</t>
  </si>
  <si>
    <t>BE16 7340 2315 0774</t>
  </si>
  <si>
    <t>Sint-Vincentius</t>
  </si>
  <si>
    <t>info@familialeschool.be</t>
  </si>
  <si>
    <t>WEEKERS Karl</t>
  </si>
  <si>
    <t>Karl</t>
  </si>
  <si>
    <t>BE17 7512 0255 3521</t>
  </si>
  <si>
    <t>vzw nivo</t>
  </si>
  <si>
    <t>BURGGRAVESTRAAT 27</t>
  </si>
  <si>
    <t>0882.083.554</t>
  </si>
  <si>
    <t>gfsdebeverboom@anderlecht.brussels</t>
  </si>
  <si>
    <t>KIEKENS Yana</t>
  </si>
  <si>
    <t>Yana</t>
  </si>
  <si>
    <t>info@paviljoen-schaarbeek.be</t>
  </si>
  <si>
    <t>MOENS Sven</t>
  </si>
  <si>
    <t>directie@bscomenius.be</t>
  </si>
  <si>
    <t>DRACHMAN Freya</t>
  </si>
  <si>
    <t>vanessa.geeraerts@triangel-roosdaal.be</t>
  </si>
  <si>
    <t>GEERAERTS Vanessa</t>
  </si>
  <si>
    <t>directie@malbdo.be</t>
  </si>
  <si>
    <t>VERBIST Kristin</t>
  </si>
  <si>
    <t>directie@springintveldeke.be</t>
  </si>
  <si>
    <t>VANPEE Kristel</t>
  </si>
  <si>
    <t>info@obama.school</t>
  </si>
  <si>
    <t>MARTENS Quinten</t>
  </si>
  <si>
    <t>Quinten</t>
  </si>
  <si>
    <t>BE82 0910 2213 9368</t>
  </si>
  <si>
    <t>Laarbemdeweg 17</t>
  </si>
  <si>
    <t>toverbos@inventoscholen.be</t>
  </si>
  <si>
    <t>ROOSEMEYERS Lynn</t>
  </si>
  <si>
    <t>directie@bsdeuzeldpark.be</t>
  </si>
  <si>
    <t>VAN LOOCK Sofie</t>
  </si>
  <si>
    <t>directie@debel.be</t>
  </si>
  <si>
    <t>DE LAET Hilde</t>
  </si>
  <si>
    <t>ietje.visser@skelligmichael.be</t>
  </si>
  <si>
    <t>VISSER Ietje</t>
  </si>
  <si>
    <t>Ietje</t>
  </si>
  <si>
    <t>Nieuw Overlaar 3</t>
  </si>
  <si>
    <t>an@toverwijzer.be</t>
  </si>
  <si>
    <t>SOONTJENS An</t>
  </si>
  <si>
    <t>BE94 7360 4078 3514</t>
  </si>
  <si>
    <t>vzw De Toverwijzer</t>
  </si>
  <si>
    <t>Sint- Truidensesteenweg 26</t>
  </si>
  <si>
    <t>0681.649.385</t>
  </si>
  <si>
    <t>hetatelier@so.antwerpen.be</t>
  </si>
  <si>
    <t>VERLOO Wim</t>
  </si>
  <si>
    <t>tiptop@so.antwerpen.be</t>
  </si>
  <si>
    <t>HECHTERMANS Nathalie</t>
  </si>
  <si>
    <t>elke.vanwezemael@sjsm.be</t>
  </si>
  <si>
    <t>VANWEZEMAEL Elke</t>
  </si>
  <si>
    <t>marie.vandriessche@scholensgvla.be</t>
  </si>
  <si>
    <t>VAN DRIESSCHE Marie</t>
  </si>
  <si>
    <t>VANGHELUWE Carl</t>
  </si>
  <si>
    <t>thoge@kbkscholen.be</t>
  </si>
  <si>
    <t>BUYSSCHAERT Barbara</t>
  </si>
  <si>
    <t>BE83 7360 5974 7115</t>
  </si>
  <si>
    <t>annelies.anckaert@debaai.be</t>
  </si>
  <si>
    <t>Anckaert Annelies</t>
  </si>
  <si>
    <t>info@deringelwikke.be</t>
  </si>
  <si>
    <t>DE HERDT Michael</t>
  </si>
  <si>
    <t>Michael</t>
  </si>
  <si>
    <t>BE27 8916 0410 2973</t>
  </si>
  <si>
    <t>VZW De Ringelwikke</t>
  </si>
  <si>
    <t>0719.677.939</t>
  </si>
  <si>
    <t>anneleen.becu@gbsdiksmuide.be</t>
  </si>
  <si>
    <t>BECU Anneleen</t>
  </si>
  <si>
    <t>directeur@bsdegrasspriet.be</t>
  </si>
  <si>
    <t>DE SMEDT Griet</t>
  </si>
  <si>
    <t>directie@olfa3eiken.be</t>
  </si>
  <si>
    <t>NELISSEN Stéphanie</t>
  </si>
  <si>
    <t>tovertuin.dir@onderwijs.gent.be</t>
  </si>
  <si>
    <t>DUYCK Emilie</t>
  </si>
  <si>
    <t>directie@tvlasbloempje.be</t>
  </si>
  <si>
    <t>COLPAERT Leslie</t>
  </si>
  <si>
    <t>Leslie</t>
  </si>
  <si>
    <t>DONCKERS Stef</t>
  </si>
  <si>
    <t>directie@basisschoolblik.be</t>
  </si>
  <si>
    <t>HEYMANS Geert</t>
  </si>
  <si>
    <t>studio@zeppelinfo.be</t>
  </si>
  <si>
    <t>Lambrechts Kurt</t>
  </si>
  <si>
    <t>BE02 7360 2650 7740</t>
  </si>
  <si>
    <t>De Kruin VZW</t>
  </si>
  <si>
    <t>0453.199.242</t>
  </si>
  <si>
    <t>directie@steinerschooltervuren.be</t>
  </si>
  <si>
    <t>BECK Luc</t>
  </si>
  <si>
    <t>BE90 3631 9076 9132</t>
  </si>
  <si>
    <t>Moerman Hans</t>
  </si>
  <si>
    <t>0722.883.689</t>
  </si>
  <si>
    <t>secretariaat@deglinster.be</t>
  </si>
  <si>
    <t>Van Diest Karin</t>
  </si>
  <si>
    <t>directie@basisschooldezenne.be</t>
  </si>
  <si>
    <t>VAN ASSCHE SJOUKE</t>
  </si>
  <si>
    <t>SJOUKE</t>
  </si>
  <si>
    <t>BE70 7350 3159 6625</t>
  </si>
  <si>
    <t>VBS St-Pieters - De Zenne</t>
  </si>
  <si>
    <t>Drootbeekstraat</t>
  </si>
  <si>
    <t>info@sbszottegem.be</t>
  </si>
  <si>
    <t>ROMAN Daphné</t>
  </si>
  <si>
    <t>Daphné</t>
  </si>
  <si>
    <t>directie@dedorpsparel.be</t>
  </si>
  <si>
    <t>VANDECAVEYE Ine</t>
  </si>
  <si>
    <t>BE41 0960 2197 9110</t>
  </si>
  <si>
    <t>De Dorpsparel</t>
  </si>
  <si>
    <t>Henri d'Hontstraat 42</t>
  </si>
  <si>
    <t>directie@dekabaz.com</t>
  </si>
  <si>
    <t>VANEYNDE Gert</t>
  </si>
  <si>
    <t>BE84 7350 5583 0659</t>
  </si>
  <si>
    <t>VBS De Kabaz</t>
  </si>
  <si>
    <t>hannelore.ostyn@staho.be</t>
  </si>
  <si>
    <t>inge.mouton@op-weg.net</t>
  </si>
  <si>
    <t>MOUTON Inge</t>
  </si>
  <si>
    <t>directie@xclstapsgewijs.be</t>
  </si>
  <si>
    <t>VAN DER BEEUREN Hilda</t>
  </si>
  <si>
    <t>Hilda</t>
  </si>
  <si>
    <t>BE19 0682 3317 6812</t>
  </si>
  <si>
    <t>directie@freinetdebontespecht.be</t>
  </si>
  <si>
    <t>CASTELEYN Bieke</t>
  </si>
  <si>
    <t>carmen.dalli@leefschooldewonderwijzer.be</t>
  </si>
  <si>
    <t>DALLI CARDILLO Carmen</t>
  </si>
  <si>
    <t>directie@freinetopstelten.be</t>
  </si>
  <si>
    <t>MACHIELS Beatrijs</t>
  </si>
  <si>
    <t>demuzeserafijn@demuzeserafijn.be</t>
  </si>
  <si>
    <t>URSI Marianne</t>
  </si>
  <si>
    <t>Marianne</t>
  </si>
  <si>
    <t>directeur@sfsburst.be</t>
  </si>
  <si>
    <t>MEERMAN Kelly</t>
  </si>
  <si>
    <t>directie@elaermans.be</t>
  </si>
  <si>
    <t>DECLERCQ Veerle</t>
  </si>
  <si>
    <t>BE15 7360 7389 1230</t>
  </si>
  <si>
    <t>Scholengroep 8 Brussel</t>
  </si>
  <si>
    <t>Oudstrijderslaan 200</t>
  </si>
  <si>
    <t>info@kiemmontessori.be</t>
  </si>
  <si>
    <t>VOORDIJK Karolina</t>
  </si>
  <si>
    <t>Karolina</t>
  </si>
  <si>
    <t>BE16 9733 6450 0974</t>
  </si>
  <si>
    <t>Montessori Leuven vzw</t>
  </si>
  <si>
    <t>Wijnbergenstraat 26</t>
  </si>
  <si>
    <t>0723.679.980</t>
  </si>
  <si>
    <t>info@desterrebloem.be</t>
  </si>
  <si>
    <t>DE DAPPER Ellen</t>
  </si>
  <si>
    <t>BE27 8901 2455 2273</t>
  </si>
  <si>
    <t>vzw De Sterrebloem</t>
  </si>
  <si>
    <t>Lange_Akkerstraat 17A</t>
  </si>
  <si>
    <t>0818.322.484</t>
  </si>
  <si>
    <t>directie@harduynschool.be</t>
  </si>
  <si>
    <t>VAN DE STEEN Ria</t>
  </si>
  <si>
    <t>directie@bs-klimop.be</t>
  </si>
  <si>
    <t>DE CALUWE Esther</t>
  </si>
  <si>
    <t>tandwiel.dir@onderwijs.gent.be</t>
  </si>
  <si>
    <t>VAN MALDERGEM Liesbet</t>
  </si>
  <si>
    <t>anniq.patho@hetleercollectief.be</t>
  </si>
  <si>
    <t>PATHO Anniq</t>
  </si>
  <si>
    <t>Anniq</t>
  </si>
  <si>
    <t>celine.michiels@gbsdestart.be</t>
  </si>
  <si>
    <t>Michiels Celine</t>
  </si>
  <si>
    <t>BE83 7360 7399 6415</t>
  </si>
  <si>
    <t>directie@vbsdeleeroase.be</t>
  </si>
  <si>
    <t>VOS Lisiane</t>
  </si>
  <si>
    <t>Lisiane</t>
  </si>
  <si>
    <t>BE62 7360 7420 4761</t>
  </si>
  <si>
    <t>PAUWELS Rebecca</t>
  </si>
  <si>
    <t>myriam.neirynck@nazareth.be</t>
  </si>
  <si>
    <t>NEIRYNCK Myriam</t>
  </si>
  <si>
    <t>dezwaan@scs-sinaai.com</t>
  </si>
  <si>
    <t>VEELAERT Thais</t>
  </si>
  <si>
    <t>Thais</t>
  </si>
  <si>
    <t>directie@bunderboszele.be</t>
  </si>
  <si>
    <t>LEIRENS Stefanie</t>
  </si>
  <si>
    <t>els.vanmencxel@sgkod.be</t>
  </si>
  <si>
    <t>VAN MENCXEL Els</t>
  </si>
  <si>
    <t>BE56 7310 4938 4388</t>
  </si>
  <si>
    <t>Kathliek onderwijs Deurne</t>
  </si>
  <si>
    <t>Palinckstraat 57</t>
  </si>
  <si>
    <t>info@dekleinehelden.be</t>
  </si>
  <si>
    <t>SPANHOVE Sara</t>
  </si>
  <si>
    <t>BE53 3631 1209 4553</t>
  </si>
  <si>
    <t>vzw Frein.De kleine helden</t>
  </si>
  <si>
    <t>Staalstraat 6</t>
  </si>
  <si>
    <t>0726.666.689</t>
  </si>
  <si>
    <t>info@deritsheuvel.be</t>
  </si>
  <si>
    <t>D'HOLLANDER Tiny</t>
  </si>
  <si>
    <t>BE30 0015 6417 4611</t>
  </si>
  <si>
    <t>GVB Berkenboom Ritsheuvel</t>
  </si>
  <si>
    <t>secretariaat@brugge-destempel.be</t>
  </si>
  <si>
    <t>COTTENJÉ Cindy</t>
  </si>
  <si>
    <t>info@hetleerbos.be</t>
  </si>
  <si>
    <t>GOOSSENS Anne-Marieke</t>
  </si>
  <si>
    <t>Anne-Marieke</t>
  </si>
  <si>
    <t>BE11 7512 1044 2348</t>
  </si>
  <si>
    <t>Het Leerbos</t>
  </si>
  <si>
    <t>Ten Bosse</t>
  </si>
  <si>
    <t>0745.690.468</t>
  </si>
  <si>
    <t>domenique.brackeva@gbsherzele.be</t>
  </si>
  <si>
    <t>BRACKEVA Domenique</t>
  </si>
  <si>
    <t>Domenique</t>
  </si>
  <si>
    <t>BE83 0910 1276 3815</t>
  </si>
  <si>
    <t>Tuinwijkstraat</t>
  </si>
  <si>
    <t>info@kindcentrumstraal.be</t>
  </si>
  <si>
    <t>GREGOIRE Wendy</t>
  </si>
  <si>
    <t>BE17 3632 0002 1821</t>
  </si>
  <si>
    <t>Straal VZW</t>
  </si>
  <si>
    <t>Netelbroekstraat 1</t>
  </si>
  <si>
    <t>0744.787.972</t>
  </si>
  <si>
    <t>coordinator@dekasteeltuin.be</t>
  </si>
  <si>
    <t>VANDE MOORTEL Peter</t>
  </si>
  <si>
    <t>BE22 1030 8261 2847</t>
  </si>
  <si>
    <t>Vande Moortel Peter</t>
  </si>
  <si>
    <t>Wijnendalestraat 62</t>
  </si>
  <si>
    <t>0681.841.407</t>
  </si>
  <si>
    <t>info@dekleinekunstgalerij.be</t>
  </si>
  <si>
    <t>SEYNNAEVE Adelheid</t>
  </si>
  <si>
    <t>sintelooi.wingene@3span.be</t>
  </si>
  <si>
    <t>KOROKNAI Ann</t>
  </si>
  <si>
    <t>info@tangramvilvoorde.be</t>
  </si>
  <si>
    <t>VERMAELEN Greet</t>
  </si>
  <si>
    <t>secretariaat@go-inclusiecampuswemmel.be</t>
  </si>
  <si>
    <t>HANQUET Isabelle</t>
  </si>
  <si>
    <t>directie@fsdekolibrie.be</t>
  </si>
  <si>
    <t>DEBRUYN Sven</t>
  </si>
  <si>
    <t>anja.devos@springintveldbellingen.be</t>
  </si>
  <si>
    <t>DEVOS Anja</t>
  </si>
  <si>
    <t>directie@leefschooldewollewei.be</t>
  </si>
  <si>
    <t>SERRIEN Mariet</t>
  </si>
  <si>
    <t>Mariet</t>
  </si>
  <si>
    <t>catharina.meremans@sccg.be</t>
  </si>
  <si>
    <t>MEREMANS Catharina</t>
  </si>
  <si>
    <t>directie.dromenvanger@sgkod.be</t>
  </si>
  <si>
    <t>DE RANTER Kristel</t>
  </si>
  <si>
    <t>BE23 7350 5777 3891</t>
  </si>
  <si>
    <t>VZW Kath Ond Deurne</t>
  </si>
  <si>
    <t>wim.van.dessel@gemeenteschoolberlaar.be</t>
  </si>
  <si>
    <t>VAN DESSEL Wim</t>
  </si>
  <si>
    <t>info@vbheffen.be</t>
  </si>
  <si>
    <t>MARIËN Geert</t>
  </si>
  <si>
    <t>BE94 7390 2087 5714</t>
  </si>
  <si>
    <t>VZW KOMO - VBS De Vlieger</t>
  </si>
  <si>
    <t>directie@schoolterduinen.be</t>
  </si>
  <si>
    <t>LAMBERIGTS Tom</t>
  </si>
  <si>
    <t>BE41 0682 3317 6610</t>
  </si>
  <si>
    <t>Scholengroep : xpert</t>
  </si>
  <si>
    <t>olmensweg 110</t>
  </si>
  <si>
    <t>directie@denieuwemaan.be</t>
  </si>
  <si>
    <t>MERTENS Julie</t>
  </si>
  <si>
    <t>BE81 0682 3676 7024</t>
  </si>
  <si>
    <t>Steinerschool Geel vzw</t>
  </si>
  <si>
    <t>0765.882.603</t>
  </si>
  <si>
    <t>directiebasis@campuskompas.brussels</t>
  </si>
  <si>
    <t>VINCK Karolien</t>
  </si>
  <si>
    <t>BE12 7370 5400 4892</t>
  </si>
  <si>
    <t>nathalie.herremans@gszwevegem.be</t>
  </si>
  <si>
    <t>BOELENS Nele</t>
  </si>
  <si>
    <t>BE74 7360 7260 8507</t>
  </si>
  <si>
    <t>vzw Inrichting De Ark</t>
  </si>
  <si>
    <t>directie@dekleinetoekan.be</t>
  </si>
  <si>
    <t>VERACHTERT Nancy</t>
  </si>
  <si>
    <t>expedissimo@stedelijkonderwijs.be</t>
  </si>
  <si>
    <t>DE GRAEF Heidi</t>
  </si>
  <si>
    <t>vbskv@rievoe.be</t>
  </si>
  <si>
    <t>Tomsin Ellen</t>
  </si>
  <si>
    <t>BE31 7370 6226 5555</t>
  </si>
  <si>
    <t>vzw KODV Zichen-Bolder</t>
  </si>
  <si>
    <t>directie@basisschool-ulens.be</t>
  </si>
  <si>
    <t>Van Acker Christel</t>
  </si>
  <si>
    <t>secretariaatdetoverlelie@gbsdenderleeuw.be</t>
  </si>
  <si>
    <t>SEGERS Annick</t>
  </si>
  <si>
    <t>03-256.23.88</t>
  </si>
  <si>
    <t>info@bsvonk.be</t>
  </si>
  <si>
    <t>VAN TILBURG Babs</t>
  </si>
  <si>
    <t>Babs</t>
  </si>
  <si>
    <t>BE77 0910 2144 8042</t>
  </si>
  <si>
    <t>Basisschool Vlinderwijs</t>
  </si>
  <si>
    <t>Eric Sasselaan 2</t>
  </si>
  <si>
    <t>verrekijker@vba.be</t>
  </si>
  <si>
    <t>Claeyssens Greta</t>
  </si>
  <si>
    <t>directie@hetbiezebos.be</t>
  </si>
  <si>
    <t>Espeel Liza</t>
  </si>
  <si>
    <t>Liza</t>
  </si>
  <si>
    <t>BE22 0910 2205 9647</t>
  </si>
  <si>
    <t>GO!Leefschool Het Biezebos</t>
  </si>
  <si>
    <t>poer@levensboom.be</t>
  </si>
  <si>
    <t>Verthé Jeska</t>
  </si>
  <si>
    <t>Jeska</t>
  </si>
  <si>
    <t>BE67 7310 5052 8887</t>
  </si>
  <si>
    <t>'T Soetekind-De Levensboom</t>
  </si>
  <si>
    <t>Bruyningsstraat 56B</t>
  </si>
  <si>
    <t>directie.belz@belzantwerp.eu</t>
  </si>
  <si>
    <t>MOSKOVITS Sara</t>
  </si>
  <si>
    <t>BE62 3632 1895 0561</t>
  </si>
  <si>
    <t>Mipi Olelim</t>
  </si>
  <si>
    <t>Lamorinièrestraat 81B</t>
  </si>
  <si>
    <t>0773.498.982</t>
  </si>
  <si>
    <t>dir.bs-merelbeke@scholengroep.gent</t>
  </si>
  <si>
    <t>info@buitenwijs.be</t>
  </si>
  <si>
    <t>VERMASSEN Eefje</t>
  </si>
  <si>
    <t>Eefje</t>
  </si>
  <si>
    <t>BE34 7340 6927 5890</t>
  </si>
  <si>
    <t>Buitenwijs VZW</t>
  </si>
  <si>
    <t>0800.590.092</t>
  </si>
  <si>
    <t>0490-67.78.98</t>
  </si>
  <si>
    <t>sec.dezennestraal@brucity.education</t>
  </si>
  <si>
    <t>THIELEMANS Charlotte</t>
  </si>
  <si>
    <t>BE13 0019 5790 0439</t>
  </si>
  <si>
    <t>Charlotte Thielemans</t>
  </si>
  <si>
    <t>info@nachtegaai.be</t>
  </si>
  <si>
    <t>VERTESSEN Goedele</t>
  </si>
  <si>
    <t>BE14 1431 1856 1383</t>
  </si>
  <si>
    <t>VZW 't Vindingrijk</t>
  </si>
  <si>
    <t>0768.485.468</t>
  </si>
  <si>
    <t>jcauwels@sintjorisbasisschool.be</t>
  </si>
  <si>
    <t>CAUWELS Jenneke</t>
  </si>
  <si>
    <t>Jenneke</t>
  </si>
  <si>
    <t>BE97 4300 3831 1149</t>
  </si>
  <si>
    <t>VZW Katoba</t>
  </si>
  <si>
    <t>089-78.37.83</t>
  </si>
  <si>
    <t>info@optimumgenk.be</t>
  </si>
  <si>
    <t>ERBAS Ramazan</t>
  </si>
  <si>
    <t>BE89 0689 3897 5585</t>
  </si>
  <si>
    <t>vzw Optimum Limburg</t>
  </si>
  <si>
    <t>Wintereikstraat 4 bus 12</t>
  </si>
  <si>
    <t>0750.839.584</t>
  </si>
  <si>
    <t>kim.geens@kodid.be</t>
  </si>
  <si>
    <t>GEENS Kim</t>
  </si>
  <si>
    <t>BE12 7350 6337 0892</t>
  </si>
  <si>
    <t>K.O. Dijle Demer vzw</t>
  </si>
  <si>
    <t>1210 BRUSSEL</t>
  </si>
  <si>
    <t>Koning Albert II-laan 15 bus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</si>
</sst>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dd\-mmm\-yy"/>
  </numFmts>
  <fonts count="40" x14ac:knownFonts="1">
    <font>
      <sz val="10"/>
      <name val="Arial"/>
    </font>
    <font>
      <sz val="10"/>
      <name val="Arial"/>
      <family val="2"/>
    </font>
    <font>
      <sz val="8"/>
      <name val="Arial"/>
      <family val="2"/>
    </font>
    <font>
      <u/>
      <sz val="7.5"/>
      <color indexed="12"/>
      <name val="Arial"/>
      <family val="2"/>
    </font>
    <font>
      <sz val="8"/>
      <name val="Arial"/>
      <family val="2"/>
    </font>
    <font>
      <b/>
      <sz val="10"/>
      <name val="Arial"/>
      <family val="2"/>
    </font>
    <font>
      <i/>
      <sz val="10"/>
      <name val="Calibri"/>
      <family val="2"/>
    </font>
    <font>
      <b/>
      <sz val="10"/>
      <name val="Calibri"/>
      <family val="2"/>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b/>
      <sz val="10"/>
      <color indexed="10"/>
      <name val="Calibri"/>
      <family val="2"/>
      <scheme val="minor"/>
    </font>
    <font>
      <sz val="10"/>
      <color rgb="FFFF0000"/>
      <name val="Calibri"/>
      <family val="2"/>
      <scheme val="minor"/>
    </font>
    <font>
      <b/>
      <sz val="10"/>
      <color rgb="FFFF0000"/>
      <name val="Calibri"/>
      <family val="2"/>
      <scheme val="minor"/>
    </font>
    <font>
      <b/>
      <sz val="10"/>
      <color rgb="FFFF0000"/>
      <name val="Arial"/>
      <family val="2"/>
    </font>
    <font>
      <sz val="10"/>
      <color rgb="FFFF0000"/>
      <name val="Arial"/>
      <family val="2"/>
    </font>
    <font>
      <sz val="6"/>
      <name val="Calibri"/>
      <family val="2"/>
      <scheme val="minor"/>
    </font>
    <font>
      <b/>
      <sz val="12"/>
      <color theme="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i/>
      <u/>
      <sz val="10"/>
      <color indexed="12"/>
      <name val="Calibri"/>
      <family val="2"/>
      <scheme val="minor"/>
    </font>
    <font>
      <b/>
      <sz val="10"/>
      <color rgb="FF000000"/>
      <name val="Segoe UI"/>
      <family val="2"/>
    </font>
    <font>
      <sz val="10"/>
      <color rgb="FF000000"/>
      <name val="Segoe UI"/>
      <family val="2"/>
    </font>
    <font>
      <sz val="10"/>
      <color rgb="FF00B050"/>
      <name val="Calibri"/>
      <family val="2"/>
      <scheme val="minor"/>
    </font>
    <font>
      <b/>
      <u/>
      <sz val="10"/>
      <name val="Arial"/>
      <family val="2"/>
    </font>
    <font>
      <i/>
      <sz val="10"/>
      <name val="Arial"/>
      <family val="2"/>
    </font>
    <font>
      <sz val="11"/>
      <name val="Calibri"/>
      <family val="2"/>
      <scheme val="minor"/>
    </font>
    <font>
      <i/>
      <u/>
      <sz val="10"/>
      <name val="Calibri"/>
      <family val="2"/>
      <scheme val="minor"/>
    </font>
    <font>
      <sz val="10"/>
      <color rgb="FF00B050"/>
      <name val="Arial"/>
      <family val="2"/>
    </font>
    <font>
      <sz val="10"/>
      <name val="Calibri"/>
      <family val="2"/>
    </font>
    <font>
      <sz val="10"/>
      <color rgb="FF0000FF"/>
      <name val="Calibri"/>
      <family val="2"/>
    </font>
    <font>
      <sz val="10"/>
      <color rgb="FF00B050"/>
      <name val="Calibri"/>
      <family val="2"/>
    </font>
    <font>
      <b/>
      <sz val="10"/>
      <color rgb="FFFF0000"/>
      <name val="Calibri"/>
      <family val="2"/>
    </font>
    <font>
      <i/>
      <u/>
      <sz val="10"/>
      <name val="Calibri"/>
      <family val="2"/>
    </font>
    <font>
      <sz val="11"/>
      <color rgb="FF000000"/>
      <name val="Calibri"/>
    </font>
  </fonts>
  <fills count="6">
    <fill>
      <patternFill patternType="none"/>
    </fill>
    <fill>
      <patternFill patternType="gray125"/>
    </fill>
    <fill>
      <patternFill patternType="solid">
        <fgColor indexed="47"/>
        <bgColor indexed="64"/>
      </patternFill>
    </fill>
    <fill>
      <patternFill patternType="solid">
        <fgColor theme="0" tint="-0.14996795556505021"/>
        <bgColor indexed="64"/>
      </patternFill>
    </fill>
    <fill>
      <patternFill patternType="solid">
        <fgColor theme="1" tint="0.24994659260841701"/>
        <bgColor indexed="64"/>
      </patternFill>
    </fill>
    <fill>
      <patternFill patternType="solid">
        <fgColor rgb="FFC0C0C0"/>
        <bgColor rgb="FFC0C0C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s>
  <cellStyleXfs count="2">
    <xf numFmtId="0" fontId="0" fillId="0" borderId="0"/>
    <xf numFmtId="0" fontId="3" fillId="0" borderId="0" applyNumberFormat="0" applyFill="0" applyBorder="0" applyAlignment="0" applyProtection="0">
      <alignment vertical="top"/>
      <protection locked="0"/>
    </xf>
  </cellStyleXfs>
  <cellXfs count="252">
    <xf numFmtId="0" fontId="0" fillId="0" borderId="0" xfId="0"/>
    <xf numFmtId="1" fontId="0" fillId="0" borderId="0" xfId="0" applyNumberFormat="1"/>
    <xf numFmtId="0" fontId="1" fillId="0" borderId="0" xfId="0" applyFont="1"/>
    <xf numFmtId="164" fontId="0" fillId="0" borderId="0" xfId="0" applyNumberFormat="1"/>
    <xf numFmtId="14" fontId="0" fillId="0" borderId="0" xfId="0" applyNumberFormat="1"/>
    <xf numFmtId="0" fontId="8" fillId="0" borderId="0" xfId="0" applyFont="1" applyProtection="1">
      <protection hidden="1"/>
    </xf>
    <xf numFmtId="0" fontId="9" fillId="0" borderId="0" xfId="0" applyFont="1" applyProtection="1">
      <protection hidden="1"/>
    </xf>
    <xf numFmtId="0" fontId="10" fillId="0" borderId="0" xfId="0" applyFont="1" applyAlignment="1" applyProtection="1">
      <alignment vertical="top"/>
      <protection hidden="1"/>
    </xf>
    <xf numFmtId="0" fontId="8" fillId="0" borderId="0" xfId="0" applyFont="1" applyFill="1" applyAlignment="1" applyProtection="1">
      <alignment horizontal="center"/>
      <protection locked="0" hidden="1"/>
    </xf>
    <xf numFmtId="0" fontId="8" fillId="0" borderId="0" xfId="0" applyFont="1" applyFill="1" applyAlignment="1" applyProtection="1">
      <alignment horizontal="center"/>
      <protection hidden="1"/>
    </xf>
    <xf numFmtId="0" fontId="8" fillId="0" borderId="0" xfId="0" applyFont="1" applyBorder="1" applyProtection="1">
      <protection hidden="1"/>
    </xf>
    <xf numFmtId="0" fontId="8" fillId="0" borderId="0" xfId="0" applyFont="1" applyFill="1" applyBorder="1" applyProtection="1">
      <protection hidden="1"/>
    </xf>
    <xf numFmtId="0" fontId="8" fillId="0" borderId="0" xfId="0" applyFont="1" applyFill="1" applyProtection="1">
      <protection hidden="1"/>
    </xf>
    <xf numFmtId="0" fontId="8" fillId="0" borderId="0" xfId="0" applyFont="1" applyAlignment="1" applyProtection="1">
      <alignment horizontal="center"/>
      <protection hidden="1"/>
    </xf>
    <xf numFmtId="0" fontId="8" fillId="0" borderId="0" xfId="0" quotePrefix="1" applyFont="1" applyBorder="1" applyProtection="1">
      <protection hidden="1"/>
    </xf>
    <xf numFmtId="0" fontId="8" fillId="0" borderId="0" xfId="0" applyFont="1" applyBorder="1" applyAlignment="1" applyProtection="1">
      <alignment horizontal="justify" vertical="justify"/>
      <protection hidden="1"/>
    </xf>
    <xf numFmtId="0" fontId="11" fillId="0" borderId="0" xfId="0" applyFont="1" applyProtection="1">
      <protection hidden="1"/>
    </xf>
    <xf numFmtId="0" fontId="8" fillId="0" borderId="0" xfId="0" applyFont="1" applyBorder="1" applyAlignment="1" applyProtection="1">
      <alignment horizontal="center"/>
      <protection hidden="1"/>
    </xf>
    <xf numFmtId="0" fontId="8" fillId="0" borderId="0" xfId="0" applyFont="1" applyAlignment="1" applyProtection="1">
      <alignment horizontal="right"/>
      <protection hidden="1"/>
    </xf>
    <xf numFmtId="0" fontId="11" fillId="0" borderId="0" xfId="0" applyFont="1" applyBorder="1" applyProtection="1">
      <protection hidden="1"/>
    </xf>
    <xf numFmtId="0" fontId="12" fillId="0" borderId="0" xfId="0" applyFont="1" applyAlignment="1" applyProtection="1">
      <alignment vertical="top"/>
      <protection hidden="1"/>
    </xf>
    <xf numFmtId="0" fontId="13" fillId="0" borderId="0" xfId="0" applyFont="1" applyFill="1" applyProtection="1">
      <protection hidden="1"/>
    </xf>
    <xf numFmtId="0" fontId="14" fillId="0" borderId="0" xfId="0" applyFont="1" applyFill="1" applyBorder="1" applyAlignment="1" applyProtection="1">
      <alignment horizontal="left" vertical="top" wrapText="1"/>
      <protection hidden="1"/>
    </xf>
    <xf numFmtId="0" fontId="14" fillId="0" borderId="0" xfId="0" applyFont="1" applyFill="1" applyAlignment="1" applyProtection="1">
      <alignment horizontal="right" vertical="top" wrapText="1"/>
      <protection hidden="1"/>
    </xf>
    <xf numFmtId="0" fontId="14" fillId="0" borderId="0" xfId="0" applyFont="1" applyAlignment="1" applyProtection="1">
      <alignment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right" vertical="center"/>
      <protection hidden="1"/>
    </xf>
    <xf numFmtId="0" fontId="9" fillId="0" borderId="0" xfId="0" applyFont="1" applyBorder="1" applyAlignment="1" applyProtection="1">
      <alignment vertical="top"/>
      <protection hidden="1"/>
    </xf>
    <xf numFmtId="0" fontId="12" fillId="0" borderId="0" xfId="0" applyFont="1" applyFill="1" applyAlignment="1" applyProtection="1">
      <alignment vertical="center"/>
      <protection hidden="1"/>
    </xf>
    <xf numFmtId="0" fontId="14" fillId="0" borderId="0" xfId="0" applyFont="1" applyFill="1" applyAlignment="1" applyProtection="1">
      <protection hidden="1"/>
    </xf>
    <xf numFmtId="0" fontId="14" fillId="0" borderId="0" xfId="0" applyFont="1" applyFill="1" applyAlignment="1" applyProtection="1">
      <alignment vertical="center"/>
      <protection hidden="1"/>
    </xf>
    <xf numFmtId="0" fontId="14" fillId="0" borderId="0" xfId="0" applyFont="1" applyAlignment="1" applyProtection="1">
      <protection hidden="1"/>
    </xf>
    <xf numFmtId="0" fontId="12" fillId="0" borderId="0" xfId="0" applyFont="1" applyFill="1" applyAlignment="1" applyProtection="1">
      <protection hidden="1"/>
    </xf>
    <xf numFmtId="0" fontId="8" fillId="0" borderId="0" xfId="0" applyFont="1" applyAlignment="1" applyProtection="1">
      <alignment horizontal="left" vertical="top" wrapText="1"/>
      <protection hidden="1"/>
    </xf>
    <xf numFmtId="0" fontId="8" fillId="0" borderId="0" xfId="0" applyFont="1" applyAlignment="1" applyProtection="1">
      <alignment wrapText="1"/>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0" fontId="9" fillId="0" borderId="0" xfId="0" applyFont="1" applyBorder="1" applyAlignment="1" applyProtection="1">
      <alignment horizontal="left" vertical="top" wrapText="1"/>
      <protection hidden="1"/>
    </xf>
    <xf numFmtId="0" fontId="9" fillId="0" borderId="0" xfId="0" applyFont="1" applyBorder="1" applyAlignment="1" applyProtection="1">
      <alignment horizontal="right"/>
      <protection hidden="1"/>
    </xf>
    <xf numFmtId="0" fontId="15" fillId="0" borderId="0" xfId="0" applyFont="1" applyBorder="1" applyProtection="1">
      <protection hidden="1"/>
    </xf>
    <xf numFmtId="0" fontId="11" fillId="0" borderId="0" xfId="0" applyFont="1" applyAlignment="1" applyProtection="1">
      <protection hidden="1"/>
    </xf>
    <xf numFmtId="0" fontId="1" fillId="0" borderId="0" xfId="0" applyFont="1" applyBorder="1" applyAlignment="1" applyProtection="1">
      <alignment horizontal="left" vertical="center"/>
      <protection locked="0" hidden="1"/>
    </xf>
    <xf numFmtId="0" fontId="5" fillId="0" borderId="0" xfId="0" applyFont="1" applyAlignment="1" applyProtection="1">
      <protection hidden="1"/>
    </xf>
    <xf numFmtId="0" fontId="9" fillId="0" borderId="0" xfId="0" applyFont="1" applyAlignment="1" applyProtection="1">
      <protection hidden="1"/>
    </xf>
    <xf numFmtId="0" fontId="8" fillId="0" borderId="0" xfId="0" applyFont="1" applyAlignment="1" applyProtection="1">
      <protection hidden="1"/>
    </xf>
    <xf numFmtId="0" fontId="9" fillId="0" borderId="0" xfId="0" applyFont="1" applyBorder="1" applyAlignment="1" applyProtection="1">
      <alignment horizontal="right" vertical="top"/>
      <protection hidden="1"/>
    </xf>
    <xf numFmtId="0" fontId="8" fillId="0" borderId="0" xfId="0" applyFont="1" applyFill="1" applyAlignment="1" applyProtection="1">
      <alignment horizontal="left"/>
      <protection hidden="1"/>
    </xf>
    <xf numFmtId="0" fontId="8" fillId="0" borderId="0" xfId="0" applyFont="1" applyAlignment="1" applyProtection="1">
      <alignment horizontal="left"/>
      <protection hidden="1"/>
    </xf>
    <xf numFmtId="0" fontId="9" fillId="0" borderId="0" xfId="0" applyFont="1" applyAlignment="1" applyProtection="1">
      <alignment horizontal="center" vertical="center"/>
      <protection hidden="1"/>
    </xf>
    <xf numFmtId="0" fontId="8" fillId="0" borderId="0" xfId="0" applyFont="1" applyAlignment="1" applyProtection="1">
      <alignment vertical="center"/>
      <protection hidden="1"/>
    </xf>
    <xf numFmtId="0" fontId="12" fillId="0" borderId="0" xfId="0" applyFont="1" applyAlignment="1" applyProtection="1">
      <alignment horizontal="justify" vertical="top"/>
      <protection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14" fillId="0" borderId="0" xfId="0" applyFont="1" applyBorder="1" applyAlignment="1" applyProtection="1">
      <alignment vertical="center"/>
      <protection hidden="1"/>
    </xf>
    <xf numFmtId="0" fontId="12" fillId="0" borderId="0" xfId="0" applyFont="1" applyAlignment="1" applyProtection="1">
      <alignment vertical="top" wrapText="1"/>
      <protection hidden="1"/>
    </xf>
    <xf numFmtId="0" fontId="1" fillId="0" borderId="0" xfId="0" applyFont="1" applyProtection="1">
      <protection hidden="1"/>
    </xf>
    <xf numFmtId="0" fontId="0" fillId="0" borderId="0" xfId="0" applyProtection="1">
      <protection hidden="1"/>
    </xf>
    <xf numFmtId="164" fontId="0" fillId="0" borderId="0" xfId="0" applyNumberFormat="1" applyProtection="1">
      <protection hidden="1"/>
    </xf>
    <xf numFmtId="0" fontId="15" fillId="0" borderId="0" xfId="0" applyFont="1" applyBorder="1" applyAlignment="1" applyProtection="1">
      <alignment vertical="center"/>
      <protection hidden="1"/>
    </xf>
    <xf numFmtId="0" fontId="17" fillId="0" borderId="0" xfId="0" applyFont="1" applyAlignment="1" applyProtection="1">
      <protection hidden="1"/>
    </xf>
    <xf numFmtId="0" fontId="0" fillId="0" borderId="0" xfId="0" applyAlignment="1" applyProtection="1">
      <alignment horizontal="left" vertical="top" wrapText="1"/>
      <protection hidden="1"/>
    </xf>
    <xf numFmtId="0" fontId="0" fillId="0" borderId="0" xfId="0" applyAlignment="1" applyProtection="1">
      <alignment vertical="top" wrapText="1"/>
      <protection hidden="1"/>
    </xf>
    <xf numFmtId="0" fontId="0" fillId="0" borderId="0" xfId="0" applyAlignment="1"/>
    <xf numFmtId="0" fontId="8" fillId="0" borderId="0" xfId="0" applyFont="1" applyBorder="1" applyAlignment="1" applyProtection="1">
      <alignment horizontal="left" vertical="center"/>
      <protection hidden="1"/>
    </xf>
    <xf numFmtId="0" fontId="15" fillId="0" borderId="0" xfId="0" applyFont="1" applyAlignment="1" applyProtection="1">
      <alignment wrapText="1"/>
      <protection hidden="1"/>
    </xf>
    <xf numFmtId="0" fontId="18" fillId="0" borderId="0" xfId="0" applyFont="1" applyAlignment="1">
      <alignment wrapText="1"/>
    </xf>
    <xf numFmtId="0" fontId="12" fillId="0" borderId="0" xfId="0" applyFont="1" applyAlignment="1" applyProtection="1">
      <alignment vertical="top" wrapText="1"/>
      <protection hidden="1"/>
    </xf>
    <xf numFmtId="0" fontId="15" fillId="0" borderId="0" xfId="0" applyFont="1" applyAlignment="1" applyProtection="1">
      <alignment vertical="center"/>
      <protection hidden="1"/>
    </xf>
    <xf numFmtId="0" fontId="18" fillId="0" borderId="0" xfId="0" applyFont="1" applyAlignment="1" applyProtection="1">
      <alignment vertical="center"/>
      <protection hidden="1"/>
    </xf>
    <xf numFmtId="0" fontId="8" fillId="0" borderId="0" xfId="0" applyFont="1" applyBorder="1" applyAlignment="1" applyProtection="1">
      <alignment horizontal="center" vertical="center"/>
      <protection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8" fillId="0" borderId="0" xfId="0" applyFont="1" applyAlignment="1" applyProtection="1">
      <alignment horizontal="left"/>
      <protection hidden="1"/>
    </xf>
    <xf numFmtId="0" fontId="8" fillId="0" borderId="0" xfId="0" applyFont="1" applyAlignment="1" applyProtection="1">
      <alignment horizontal="left" vertical="center"/>
      <protection hidden="1"/>
    </xf>
    <xf numFmtId="0" fontId="8" fillId="0" borderId="0" xfId="0" applyFont="1" applyBorder="1" applyAlignment="1" applyProtection="1">
      <alignment horizontal="center" vertical="justify"/>
      <protection hidden="1"/>
    </xf>
    <xf numFmtId="0" fontId="1" fillId="0" borderId="0" xfId="0" applyFont="1" applyAlignment="1" applyProtection="1">
      <alignment horizontal="center" vertical="justify"/>
      <protection hidden="1"/>
    </xf>
    <xf numFmtId="0" fontId="8" fillId="0" borderId="0" xfId="0" applyFont="1" applyAlignment="1" applyProtection="1">
      <protection hidden="1"/>
    </xf>
    <xf numFmtId="0" fontId="9" fillId="0" borderId="0" xfId="0" applyFont="1" applyBorder="1" applyAlignment="1" applyProtection="1">
      <alignment horizontal="right" vertical="top"/>
      <protection hidden="1"/>
    </xf>
    <xf numFmtId="0" fontId="1" fillId="0" borderId="0" xfId="0" applyFont="1" applyAlignment="1" applyProtection="1">
      <protection hidden="1"/>
    </xf>
    <xf numFmtId="0" fontId="0" fillId="0" borderId="0" xfId="0" applyBorder="1" applyAlignment="1" applyProtection="1">
      <alignment horizontal="center" vertical="center"/>
      <protection locked="0" hidden="1"/>
    </xf>
    <xf numFmtId="0" fontId="16" fillId="0" borderId="0" xfId="0" applyFont="1" applyFill="1" applyAlignment="1" applyProtection="1">
      <alignment horizontal="left" vertical="center"/>
      <protection hidden="1"/>
    </xf>
    <xf numFmtId="0" fontId="15" fillId="0" borderId="0" xfId="0" applyFont="1" applyAlignment="1" applyProtection="1">
      <alignment vertical="center"/>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16" fillId="0" borderId="0" xfId="0" applyFont="1" applyAlignment="1" applyProtection="1">
      <alignment vertical="top"/>
      <protection hidden="1"/>
    </xf>
    <xf numFmtId="0" fontId="8" fillId="0" borderId="0" xfId="0" applyFont="1" applyAlignment="1" applyProtection="1">
      <alignment vertical="center"/>
      <protection hidden="1"/>
    </xf>
    <xf numFmtId="15" fontId="1" fillId="0" borderId="0" xfId="0" quotePrefix="1" applyNumberFormat="1" applyFont="1" applyProtection="1">
      <protection hidden="1"/>
    </xf>
    <xf numFmtId="0" fontId="19" fillId="0" borderId="0" xfId="0" applyFont="1" applyBorder="1" applyAlignment="1" applyProtection="1">
      <alignment horizontal="right" vertical="center" wrapText="1"/>
      <protection hidden="1"/>
    </xf>
    <xf numFmtId="0" fontId="19" fillId="0" borderId="0" xfId="0" applyFont="1" applyAlignment="1" applyProtection="1">
      <alignment horizontal="right" vertical="center"/>
      <protection hidden="1"/>
    </xf>
    <xf numFmtId="0" fontId="9" fillId="0" borderId="0" xfId="0" applyFont="1" applyBorder="1" applyAlignment="1" applyProtection="1">
      <alignment horizontal="right" vertical="top"/>
      <protection hidden="1"/>
    </xf>
    <xf numFmtId="0" fontId="8" fillId="0" borderId="0" xfId="0" applyFont="1" applyAlignment="1" applyProtection="1">
      <protection hidden="1"/>
    </xf>
    <xf numFmtId="0" fontId="5" fillId="0" borderId="0" xfId="0" applyFont="1" applyAlignment="1" applyProtection="1">
      <alignment vertical="top"/>
      <protection hidden="1"/>
    </xf>
    <xf numFmtId="0" fontId="8" fillId="0" borderId="0" xfId="0" applyFont="1" applyAlignment="1" applyProtection="1">
      <protection hidden="1"/>
    </xf>
    <xf numFmtId="0" fontId="8" fillId="3" borderId="6" xfId="0" applyFont="1" applyFill="1" applyBorder="1" applyAlignment="1" applyProtection="1">
      <alignment horizontal="center" vertical="center"/>
      <protection locked="0" hidden="1"/>
    </xf>
    <xf numFmtId="0" fontId="0" fillId="0" borderId="6" xfId="0" applyBorder="1" applyAlignment="1" applyProtection="1">
      <alignment vertical="center"/>
      <protection hidden="1"/>
    </xf>
    <xf numFmtId="0" fontId="8" fillId="0" borderId="6" xfId="0" applyFont="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0" fillId="0" borderId="0" xfId="0" applyAlignment="1">
      <alignment vertical="top"/>
    </xf>
    <xf numFmtId="0" fontId="28" fillId="0" borderId="0" xfId="0" applyFont="1" applyBorder="1" applyAlignment="1" applyProtection="1">
      <alignment vertical="center"/>
      <protection hidden="1"/>
    </xf>
    <xf numFmtId="0" fontId="29" fillId="0" borderId="0" xfId="0" applyFont="1"/>
    <xf numFmtId="0" fontId="12" fillId="0" borderId="0" xfId="0" applyFont="1" applyAlignment="1" applyProtection="1">
      <alignment vertical="top" wrapText="1"/>
      <protection hidden="1"/>
    </xf>
    <xf numFmtId="0" fontId="0" fillId="0" borderId="0" xfId="0" applyAlignment="1" applyProtection="1">
      <alignment vertical="top" wrapText="1"/>
      <protection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12" fillId="0" borderId="0" xfId="0" applyFont="1" applyProtection="1">
      <protection hidden="1"/>
    </xf>
    <xf numFmtId="0" fontId="31" fillId="0" borderId="0" xfId="0" applyFont="1" applyProtection="1">
      <protection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9" fillId="0" borderId="0" xfId="0" applyFont="1" applyAlignment="1" applyProtection="1">
      <protection hidden="1"/>
    </xf>
    <xf numFmtId="0" fontId="8" fillId="0" borderId="0" xfId="0" applyFont="1" applyAlignment="1" applyProtection="1">
      <protection hidden="1"/>
    </xf>
    <xf numFmtId="0" fontId="1" fillId="0" borderId="0" xfId="0" quotePrefix="1" applyFont="1"/>
    <xf numFmtId="0" fontId="32" fillId="0" borderId="0" xfId="0" applyFont="1" applyProtection="1">
      <protection hidden="1"/>
    </xf>
    <xf numFmtId="0" fontId="28" fillId="0" borderId="0" xfId="0" applyFont="1" applyBorder="1" applyProtection="1">
      <protection hidden="1"/>
    </xf>
    <xf numFmtId="0" fontId="28" fillId="0" borderId="0" xfId="0" applyFont="1" applyProtection="1">
      <protection hidden="1"/>
    </xf>
    <xf numFmtId="0" fontId="0" fillId="0" borderId="0" xfId="0" applyAlignment="1">
      <alignment wrapText="1"/>
    </xf>
    <xf numFmtId="0" fontId="8" fillId="3" borderId="6" xfId="0" applyFont="1" applyFill="1" applyBorder="1" applyAlignment="1" applyProtection="1">
      <alignment horizontal="center" vertical="center"/>
      <protection locked="0" hidden="1"/>
    </xf>
    <xf numFmtId="0" fontId="9" fillId="0" borderId="0" xfId="0" applyFont="1" applyAlignment="1" applyProtection="1">
      <alignment vertical="top"/>
      <protection hidden="1"/>
    </xf>
    <xf numFmtId="0" fontId="8" fillId="3" borderId="6" xfId="0" applyFont="1" applyFill="1" applyBorder="1" applyAlignment="1" applyProtection="1">
      <alignment horizontal="center" vertical="center"/>
      <protection locked="0" hidden="1"/>
    </xf>
    <xf numFmtId="0" fontId="33" fillId="0" borderId="0" xfId="0" applyFont="1" applyAlignment="1"/>
    <xf numFmtId="0" fontId="9" fillId="0" borderId="0" xfId="0" applyFont="1" applyBorder="1" applyAlignment="1" applyProtection="1">
      <alignment horizontal="justify" vertical="justify" wrapText="1"/>
      <protection hidden="1"/>
    </xf>
    <xf numFmtId="0" fontId="5" fillId="0" borderId="0" xfId="0" applyFont="1" applyAlignment="1">
      <alignment wrapText="1"/>
    </xf>
    <xf numFmtId="0" fontId="8" fillId="0" borderId="0" xfId="0" applyFont="1" applyBorder="1" applyAlignment="1" applyProtection="1">
      <alignment horizontal="justify" vertical="justify" wrapText="1"/>
      <protection hidden="1"/>
    </xf>
    <xf numFmtId="0" fontId="34" fillId="0" borderId="0" xfId="0" applyFont="1" applyAlignment="1">
      <alignment horizontal="right" vertical="center"/>
    </xf>
    <xf numFmtId="0" fontId="34" fillId="0" borderId="0" xfId="0" applyFont="1" applyAlignment="1"/>
    <xf numFmtId="0" fontId="15" fillId="0" borderId="0" xfId="0" applyFont="1" applyBorder="1" applyAlignment="1" applyProtection="1">
      <alignment vertical="top"/>
      <protection hidden="1"/>
    </xf>
    <xf numFmtId="0" fontId="36" fillId="0" borderId="0" xfId="0" applyFont="1" applyAlignment="1" applyProtection="1">
      <alignment vertical="center"/>
      <protection hidden="1"/>
    </xf>
    <xf numFmtId="0" fontId="36" fillId="0" borderId="0" xfId="0" applyFont="1" applyAlignment="1"/>
    <xf numFmtId="0" fontId="28" fillId="0" borderId="0" xfId="0" applyFont="1" applyAlignment="1" applyProtection="1">
      <alignment horizontal="left" vertical="center"/>
      <protection hidden="1"/>
    </xf>
    <xf numFmtId="0" fontId="37" fillId="0" borderId="0" xfId="0" applyFont="1" applyAlignment="1">
      <alignment horizontal="left"/>
    </xf>
    <xf numFmtId="0" fontId="5" fillId="0" borderId="0" xfId="0" applyFont="1" applyAlignment="1" applyProtection="1">
      <alignment wrapText="1"/>
      <protection hidden="1"/>
    </xf>
    <xf numFmtId="0" fontId="28" fillId="0" borderId="0" xfId="0" applyFont="1" applyBorder="1" applyAlignment="1" applyProtection="1">
      <alignment horizontal="left" vertical="center"/>
      <protection hidden="1"/>
    </xf>
    <xf numFmtId="0" fontId="33" fillId="0" borderId="0" xfId="0" applyFont="1" applyAlignment="1">
      <alignment vertical="center"/>
    </xf>
    <xf numFmtId="0" fontId="28" fillId="0" borderId="0" xfId="0" applyFont="1" applyAlignment="1" applyProtection="1">
      <alignment vertical="top"/>
      <protection hidden="1"/>
    </xf>
    <xf numFmtId="0" fontId="37" fillId="0" borderId="0" xfId="0" applyFont="1" applyAlignment="1" applyProtection="1">
      <protection hidden="1"/>
    </xf>
    <xf numFmtId="0" fontId="15" fillId="0" borderId="0" xfId="0" applyFont="1" applyProtection="1">
      <protection hidden="1"/>
    </xf>
    <xf numFmtId="0" fontId="8" fillId="0" borderId="13" xfId="0" applyFont="1" applyBorder="1" applyAlignment="1" applyProtection="1">
      <alignment horizontal="left" vertical="center"/>
      <protection locked="0"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39" fillId="0" borderId="2" xfId="0" applyFont="1" applyBorder="1" applyAlignment="1">
      <alignment horizontal="right" vertical="center" wrapText="1"/>
    </xf>
    <xf numFmtId="0" fontId="39" fillId="0" borderId="2" xfId="0" applyFont="1" applyBorder="1" applyAlignment="1">
      <alignment vertical="center" wrapText="1"/>
    </xf>
    <xf numFmtId="165" fontId="39" fillId="0" borderId="2" xfId="0" applyNumberFormat="1" applyFont="1" applyBorder="1" applyAlignment="1">
      <alignment horizontal="right" vertical="center" wrapText="1"/>
    </xf>
    <xf numFmtId="0" fontId="26" fillId="5" borderId="1" xfId="0" applyFont="1" applyFill="1" applyBorder="1" applyAlignment="1" applyProtection="1">
      <alignment horizontal="center" vertical="center"/>
      <protection hidden="1"/>
    </xf>
    <xf numFmtId="0" fontId="26" fillId="5" borderId="1" xfId="0" applyFont="1" applyFill="1" applyBorder="1" applyAlignment="1" applyProtection="1">
      <alignment vertical="center"/>
      <protection hidden="1"/>
    </xf>
    <xf numFmtId="0" fontId="27" fillId="0" borderId="2" xfId="0" applyFont="1" applyFill="1" applyBorder="1" applyAlignment="1" applyProtection="1">
      <alignment horizontal="right" vertical="center" wrapText="1"/>
      <protection hidden="1"/>
    </xf>
    <xf numFmtId="0" fontId="27" fillId="0" borderId="2" xfId="0" applyFont="1" applyFill="1" applyBorder="1" applyAlignment="1" applyProtection="1">
      <alignment vertical="center" wrapText="1"/>
      <protection hidden="1"/>
    </xf>
    <xf numFmtId="0" fontId="9" fillId="0" borderId="0" xfId="0" applyFont="1" applyBorder="1" applyAlignment="1" applyProtection="1">
      <alignment horizontal="right" vertical="top"/>
      <protection hidden="1"/>
    </xf>
    <xf numFmtId="164" fontId="34" fillId="3" borderId="7" xfId="0" applyNumberFormat="1" applyFont="1" applyFill="1" applyBorder="1" applyAlignment="1" applyProtection="1">
      <alignment horizontal="center" vertical="center" wrapText="1"/>
      <protection locked="0"/>
    </xf>
    <xf numFmtId="164" fontId="34" fillId="0" borderId="8" xfId="0" applyNumberFormat="1" applyFont="1" applyBorder="1" applyAlignment="1" applyProtection="1">
      <alignment horizontal="center" vertical="center" wrapText="1"/>
      <protection locked="0"/>
    </xf>
    <xf numFmtId="164" fontId="34" fillId="0" borderId="9" xfId="0" applyNumberFormat="1" applyFont="1" applyBorder="1" applyAlignment="1" applyProtection="1">
      <alignment horizontal="center" vertical="center" wrapText="1"/>
      <protection locked="0"/>
    </xf>
    <xf numFmtId="0" fontId="14" fillId="3" borderId="13" xfId="0" applyFont="1" applyFill="1" applyBorder="1" applyAlignment="1" applyProtection="1">
      <alignment vertical="center" wrapText="1"/>
      <protection hidden="1"/>
    </xf>
    <xf numFmtId="0" fontId="0" fillId="0" borderId="0" xfId="0" applyAlignment="1">
      <alignment wrapText="1"/>
    </xf>
    <xf numFmtId="0" fontId="0" fillId="0" borderId="14" xfId="0" applyBorder="1" applyAlignment="1">
      <alignment wrapText="1"/>
    </xf>
    <xf numFmtId="0" fontId="8" fillId="0" borderId="6" xfId="0" applyFont="1" applyBorder="1" applyAlignment="1" applyProtection="1">
      <alignment horizontal="center" vertical="center"/>
      <protection hidden="1"/>
    </xf>
    <xf numFmtId="0" fontId="0" fillId="0" borderId="6" xfId="0" applyBorder="1" applyAlignment="1">
      <alignment horizontal="center" vertical="center"/>
    </xf>
    <xf numFmtId="0" fontId="8" fillId="3" borderId="6" xfId="0" applyFont="1" applyFill="1" applyBorder="1" applyAlignment="1" applyProtection="1">
      <alignment horizontal="center" vertical="center"/>
      <protection locked="0" hidden="1"/>
    </xf>
    <xf numFmtId="0" fontId="8" fillId="0" borderId="6" xfId="0" applyFont="1" applyBorder="1" applyAlignment="1" applyProtection="1">
      <alignment horizontal="center" vertical="center"/>
      <protection locked="0" hidden="1"/>
    </xf>
    <xf numFmtId="0" fontId="8" fillId="0" borderId="0" xfId="0" applyFont="1" applyBorder="1" applyAlignment="1" applyProtection="1">
      <alignment horizontal="right" vertical="top" wrapText="1"/>
      <protection hidden="1"/>
    </xf>
    <xf numFmtId="0" fontId="0" fillId="0" borderId="0" xfId="0" applyAlignment="1">
      <alignment horizontal="right" vertical="top" wrapText="1"/>
    </xf>
    <xf numFmtId="0" fontId="34" fillId="3" borderId="7" xfId="0" applyFont="1" applyFill="1" applyBorder="1" applyAlignment="1" applyProtection="1">
      <alignment wrapText="1"/>
      <protection locked="0"/>
    </xf>
    <xf numFmtId="0" fontId="34" fillId="3" borderId="8" xfId="0" applyFont="1" applyFill="1" applyBorder="1" applyAlignment="1" applyProtection="1">
      <alignment wrapText="1"/>
      <protection locked="0"/>
    </xf>
    <xf numFmtId="0" fontId="34" fillId="3" borderId="9" xfId="0" applyFont="1" applyFill="1" applyBorder="1" applyAlignment="1" applyProtection="1">
      <alignment wrapText="1"/>
      <protection locked="0"/>
    </xf>
    <xf numFmtId="0" fontId="8" fillId="0" borderId="13" xfId="0" applyFont="1" applyBorder="1" applyAlignment="1" applyProtection="1">
      <alignment horizontal="justify" vertical="justify" wrapText="1"/>
      <protection hidden="1"/>
    </xf>
    <xf numFmtId="0" fontId="8" fillId="3" borderId="7" xfId="0" applyFont="1" applyFill="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34" fillId="0" borderId="0" xfId="0" applyFont="1" applyFill="1"/>
    <xf numFmtId="0" fontId="9" fillId="0" borderId="0" xfId="0" applyFont="1" applyBorder="1" applyAlignment="1" applyProtection="1">
      <alignment horizontal="justify" vertical="top"/>
      <protection hidden="1"/>
    </xf>
    <xf numFmtId="0" fontId="0" fillId="0" borderId="0" xfId="0" applyAlignment="1">
      <alignment vertical="top"/>
    </xf>
    <xf numFmtId="0" fontId="8" fillId="3" borderId="7" xfId="0" applyFont="1" applyFill="1" applyBorder="1" applyAlignment="1" applyProtection="1">
      <alignment horizontal="left" vertical="center"/>
      <protection locked="0" hidden="1"/>
    </xf>
    <xf numFmtId="0" fontId="1" fillId="3" borderId="8" xfId="0" applyFont="1" applyFill="1" applyBorder="1" applyAlignment="1" applyProtection="1">
      <alignment horizontal="left" vertical="center"/>
      <protection locked="0" hidden="1"/>
    </xf>
    <xf numFmtId="0" fontId="1" fillId="3" borderId="9" xfId="0" applyFont="1" applyFill="1" applyBorder="1" applyAlignment="1" applyProtection="1">
      <alignment horizontal="left" vertical="center"/>
      <protection locked="0" hidden="1"/>
    </xf>
    <xf numFmtId="0" fontId="9" fillId="0" borderId="0" xfId="0" quotePrefix="1" applyFont="1" applyBorder="1" applyAlignment="1" applyProtection="1">
      <alignment horizontal="left" vertical="top" wrapText="1"/>
      <protection hidden="1"/>
    </xf>
    <xf numFmtId="0" fontId="5" fillId="0" borderId="0" xfId="0" applyFont="1" applyAlignment="1">
      <alignment horizontal="left" vertical="top" wrapText="1"/>
    </xf>
    <xf numFmtId="0" fontId="9" fillId="0" borderId="0" xfId="0" quotePrefix="1" applyFont="1" applyBorder="1" applyAlignment="1" applyProtection="1">
      <alignment vertical="top" wrapText="1"/>
      <protection hidden="1"/>
    </xf>
    <xf numFmtId="0" fontId="5" fillId="0" borderId="0" xfId="0" applyFont="1" applyAlignment="1">
      <alignment vertical="top" wrapText="1"/>
    </xf>
    <xf numFmtId="0" fontId="8" fillId="0" borderId="6" xfId="0" applyFont="1" applyBorder="1" applyAlignment="1" applyProtection="1">
      <alignment vertical="center"/>
      <protection locked="0" hidden="1"/>
    </xf>
    <xf numFmtId="0" fontId="9" fillId="0" borderId="0" xfId="0" applyFont="1" applyAlignment="1" applyProtection="1">
      <alignment vertical="top"/>
      <protection hidden="1"/>
    </xf>
    <xf numFmtId="0" fontId="8" fillId="0" borderId="0" xfId="0" applyFont="1" applyAlignment="1" applyProtection="1">
      <alignment vertical="top"/>
      <protection hidden="1"/>
    </xf>
    <xf numFmtId="0" fontId="20" fillId="4" borderId="0" xfId="0" applyFont="1" applyFill="1" applyAlignment="1" applyProtection="1">
      <alignment vertical="center"/>
      <protection hidden="1"/>
    </xf>
    <xf numFmtId="0" fontId="12" fillId="0" borderId="0" xfId="0" applyFont="1" applyAlignment="1" applyProtection="1">
      <alignment vertical="top" wrapText="1"/>
      <protection hidden="1"/>
    </xf>
    <xf numFmtId="0" fontId="12" fillId="0" borderId="0" xfId="0" applyFont="1" applyAlignment="1" applyProtection="1">
      <alignment horizontal="left" vertical="top" wrapText="1"/>
      <protection hidden="1"/>
    </xf>
    <xf numFmtId="0" fontId="30" fillId="0" borderId="0" xfId="0" applyFont="1" applyAlignment="1" applyProtection="1">
      <alignment horizontal="left" vertical="top" wrapText="1"/>
      <protection hidden="1"/>
    </xf>
    <xf numFmtId="164" fontId="8" fillId="3" borderId="7" xfId="0" applyNumberFormat="1" applyFont="1" applyFill="1" applyBorder="1" applyAlignment="1" applyProtection="1">
      <alignment horizontal="left" vertical="center"/>
      <protection locked="0" hidden="1"/>
    </xf>
    <xf numFmtId="164" fontId="1" fillId="3" borderId="8" xfId="0" applyNumberFormat="1" applyFont="1" applyFill="1" applyBorder="1" applyAlignment="1" applyProtection="1">
      <alignment horizontal="left" vertical="center"/>
      <protection locked="0" hidden="1"/>
    </xf>
    <xf numFmtId="164" fontId="1" fillId="3" borderId="9" xfId="0" applyNumberFormat="1" applyFont="1" applyFill="1" applyBorder="1" applyAlignment="1" applyProtection="1">
      <alignment horizontal="left" vertical="center"/>
      <protection locked="0" hidden="1"/>
    </xf>
    <xf numFmtId="49" fontId="8" fillId="3" borderId="7" xfId="0" applyNumberFormat="1" applyFont="1" applyFill="1" applyBorder="1" applyAlignment="1" applyProtection="1">
      <alignment horizontal="left" vertical="center"/>
      <protection locked="0" hidden="1"/>
    </xf>
    <xf numFmtId="49" fontId="1" fillId="0" borderId="8" xfId="0" applyNumberFormat="1" applyFont="1" applyBorder="1" applyAlignment="1" applyProtection="1">
      <alignment horizontal="left" vertical="center"/>
      <protection locked="0" hidden="1"/>
    </xf>
    <xf numFmtId="49" fontId="1" fillId="0" borderId="9" xfId="0" applyNumberFormat="1" applyFont="1" applyBorder="1" applyAlignment="1" applyProtection="1">
      <alignment horizontal="left" vertical="center"/>
      <protection locked="0" hidden="1"/>
    </xf>
    <xf numFmtId="0" fontId="5" fillId="0" borderId="0" xfId="0" applyFont="1" applyAlignment="1" applyProtection="1">
      <alignment vertical="top"/>
      <protection hidden="1"/>
    </xf>
    <xf numFmtId="0" fontId="28" fillId="0" borderId="0" xfId="0" applyFont="1" applyAlignment="1" applyProtection="1">
      <alignment vertical="center"/>
      <protection hidden="1"/>
    </xf>
    <xf numFmtId="0" fontId="33" fillId="0" borderId="0" xfId="0" applyFont="1" applyAlignment="1" applyProtection="1">
      <alignment vertical="center"/>
      <protection hidden="1"/>
    </xf>
    <xf numFmtId="0" fontId="8" fillId="0" borderId="0" xfId="0" applyFont="1" applyFill="1" applyAlignment="1" applyProtection="1">
      <alignment horizontal="left" vertical="justify"/>
      <protection hidden="1"/>
    </xf>
    <xf numFmtId="0" fontId="8" fillId="0" borderId="0" xfId="0" applyFont="1" applyFill="1" applyAlignment="1" applyProtection="1">
      <alignment horizontal="left" vertical="center"/>
      <protection hidden="1"/>
    </xf>
    <xf numFmtId="0" fontId="9" fillId="0" borderId="0" xfId="0" applyFont="1" applyAlignment="1" applyProtection="1">
      <alignment horizontal="center" vertical="center"/>
      <protection hidden="1"/>
    </xf>
    <xf numFmtId="0" fontId="0" fillId="0" borderId="0" xfId="0" applyAlignment="1" applyProtection="1">
      <protection hidden="1"/>
    </xf>
    <xf numFmtId="0" fontId="14" fillId="0" borderId="0" xfId="0" applyFont="1" applyBorder="1" applyAlignment="1" applyProtection="1">
      <alignment horizontal="center" vertical="center" wrapText="1"/>
      <protection hidden="1"/>
    </xf>
    <xf numFmtId="0" fontId="25" fillId="0" borderId="0" xfId="1" applyFont="1" applyAlignment="1" applyProtection="1">
      <alignment vertical="top" wrapText="1"/>
      <protection hidden="1"/>
    </xf>
    <xf numFmtId="0" fontId="8" fillId="3" borderId="7" xfId="0" applyFont="1" applyFill="1" applyBorder="1" applyAlignment="1" applyProtection="1">
      <alignment horizontal="center" vertical="center"/>
      <protection locked="0" hidden="1"/>
    </xf>
    <xf numFmtId="0" fontId="0" fillId="0" borderId="8" xfId="0" applyBorder="1" applyAlignment="1" applyProtection="1">
      <alignment horizontal="center" vertical="center"/>
      <protection locked="0" hidden="1"/>
    </xf>
    <xf numFmtId="0" fontId="0" fillId="0" borderId="9" xfId="0" applyBorder="1" applyAlignment="1" applyProtection="1">
      <alignment horizontal="center" vertical="center"/>
      <protection locked="0" hidden="1"/>
    </xf>
    <xf numFmtId="0" fontId="0" fillId="0" borderId="6" xfId="0" applyBorder="1" applyAlignment="1">
      <alignment vertical="center"/>
    </xf>
    <xf numFmtId="0" fontId="28" fillId="0" borderId="0" xfId="0" applyFont="1" applyBorder="1" applyAlignment="1" applyProtection="1">
      <alignment horizontal="left" vertical="center"/>
      <protection hidden="1"/>
    </xf>
    <xf numFmtId="0" fontId="33" fillId="0" borderId="0" xfId="0" applyFont="1" applyAlignment="1"/>
    <xf numFmtId="0" fontId="8" fillId="0" borderId="0" xfId="0" applyFont="1" applyAlignment="1">
      <alignment horizontal="left" vertical="top" wrapText="1"/>
    </xf>
    <xf numFmtId="0" fontId="0" fillId="0" borderId="0" xfId="0" applyAlignment="1">
      <alignment horizontal="left" vertical="top" wrapText="1"/>
    </xf>
    <xf numFmtId="0" fontId="9" fillId="0" borderId="0" xfId="0" applyFont="1" applyAlignment="1" applyProtection="1">
      <alignment vertical="top" wrapText="1"/>
      <protection hidden="1"/>
    </xf>
    <xf numFmtId="0" fontId="5" fillId="0" borderId="0" xfId="0" applyFont="1" applyAlignment="1">
      <alignment wrapText="1"/>
    </xf>
    <xf numFmtId="0" fontId="19" fillId="0" borderId="0" xfId="0" applyFont="1" applyBorder="1" applyAlignment="1" applyProtection="1">
      <alignment horizontal="right" vertical="center" wrapText="1"/>
      <protection hidden="1"/>
    </xf>
    <xf numFmtId="0" fontId="19" fillId="0" borderId="0" xfId="0" applyFont="1" applyAlignment="1" applyProtection="1">
      <alignment horizontal="right" vertical="center"/>
      <protection hidden="1"/>
    </xf>
    <xf numFmtId="0" fontId="21" fillId="0" borderId="0" xfId="0" applyFont="1" applyBorder="1" applyAlignment="1" applyProtection="1">
      <alignment horizontal="left" vertical="top" wrapText="1"/>
      <protection hidden="1"/>
    </xf>
    <xf numFmtId="0" fontId="22" fillId="0" borderId="0" xfId="0" applyFont="1" applyAlignment="1" applyProtection="1">
      <alignment wrapText="1"/>
      <protection hidden="1"/>
    </xf>
    <xf numFmtId="0" fontId="23" fillId="0" borderId="0" xfId="0" quotePrefix="1" applyFont="1" applyBorder="1" applyAlignment="1" applyProtection="1">
      <alignment horizontal="left" vertical="center"/>
      <protection hidden="1"/>
    </xf>
    <xf numFmtId="0" fontId="24" fillId="0" borderId="0" xfId="0" applyFont="1" applyAlignment="1" applyProtection="1">
      <protection hidden="1"/>
    </xf>
    <xf numFmtId="0" fontId="25" fillId="0" borderId="0" xfId="1" applyFont="1" applyAlignment="1" applyProtection="1"/>
    <xf numFmtId="0" fontId="0" fillId="0" borderId="0" xfId="0" applyAlignment="1"/>
    <xf numFmtId="0" fontId="8" fillId="2" borderId="7" xfId="0" applyFont="1" applyFill="1" applyBorder="1" applyAlignment="1" applyProtection="1">
      <alignment horizontal="center" vertical="center" wrapText="1"/>
      <protection locked="0" hidden="1"/>
    </xf>
    <xf numFmtId="0" fontId="8" fillId="0" borderId="8" xfId="0" applyFont="1" applyBorder="1" applyAlignment="1" applyProtection="1">
      <alignment horizontal="center" vertical="center" wrapText="1"/>
      <protection locked="0" hidden="1"/>
    </xf>
    <xf numFmtId="0" fontId="8" fillId="0" borderId="9" xfId="0" applyFont="1" applyBorder="1" applyAlignment="1" applyProtection="1">
      <alignment horizontal="center" vertical="center" wrapText="1"/>
      <protection locked="0" hidden="1"/>
    </xf>
    <xf numFmtId="0" fontId="8" fillId="0" borderId="0" xfId="0" applyFont="1" applyAlignment="1" applyProtection="1">
      <alignment horizontal="left" vertical="center"/>
      <protection hidden="1"/>
    </xf>
    <xf numFmtId="0" fontId="0" fillId="0" borderId="0" xfId="0" applyAlignment="1">
      <alignment horizontal="right" vertical="center"/>
    </xf>
    <xf numFmtId="0" fontId="9" fillId="0" borderId="0" xfId="0" applyFont="1" applyBorder="1" applyAlignment="1" applyProtection="1">
      <alignment vertical="top" wrapText="1"/>
      <protection hidden="1"/>
    </xf>
    <xf numFmtId="0" fontId="6" fillId="0" borderId="0" xfId="0" applyFont="1" applyAlignment="1" applyProtection="1">
      <alignment vertical="top" wrapText="1"/>
      <protection hidden="1"/>
    </xf>
    <xf numFmtId="0" fontId="1" fillId="0" borderId="0" xfId="0" applyFont="1" applyAlignment="1" applyProtection="1">
      <alignment vertical="top" wrapText="1"/>
      <protection hidden="1"/>
    </xf>
    <xf numFmtId="0" fontId="8" fillId="3" borderId="3" xfId="0" applyFont="1" applyFill="1" applyBorder="1" applyAlignment="1" applyProtection="1">
      <alignment horizontal="left" vertical="center"/>
      <protection locked="0" hidden="1"/>
    </xf>
    <xf numFmtId="0" fontId="1" fillId="3" borderId="4" xfId="0" applyFont="1" applyFill="1" applyBorder="1" applyAlignment="1" applyProtection="1">
      <alignment horizontal="left" vertical="center"/>
      <protection locked="0" hidden="1"/>
    </xf>
    <xf numFmtId="0" fontId="1" fillId="3" borderId="5" xfId="0" applyFont="1" applyFill="1" applyBorder="1" applyAlignment="1" applyProtection="1">
      <alignment horizontal="left" vertical="center"/>
      <protection locked="0" hidden="1"/>
    </xf>
    <xf numFmtId="0" fontId="1" fillId="0" borderId="0" xfId="0" applyFont="1" applyAlignment="1">
      <alignment wrapText="1"/>
    </xf>
    <xf numFmtId="0" fontId="6" fillId="0" borderId="0" xfId="0" applyFont="1" applyAlignment="1" applyProtection="1">
      <alignment horizontal="left" vertical="top" wrapText="1"/>
      <protection hidden="1"/>
    </xf>
    <xf numFmtId="0" fontId="14" fillId="3" borderId="10" xfId="0" applyFont="1" applyFill="1" applyBorder="1" applyAlignment="1" applyProtection="1">
      <alignment vertical="center" wrapText="1"/>
      <protection hidden="1"/>
    </xf>
    <xf numFmtId="0" fontId="0" fillId="3" borderId="11" xfId="0" applyFill="1" applyBorder="1" applyAlignment="1" applyProtection="1">
      <alignment wrapText="1"/>
      <protection hidden="1"/>
    </xf>
    <xf numFmtId="0" fontId="0" fillId="3" borderId="12" xfId="0" applyFill="1" applyBorder="1" applyAlignment="1" applyProtection="1">
      <alignment wrapText="1"/>
      <protection hidden="1"/>
    </xf>
    <xf numFmtId="0" fontId="0" fillId="3" borderId="0" xfId="0" applyFill="1" applyAlignment="1" applyProtection="1">
      <alignment wrapText="1"/>
      <protection hidden="1"/>
    </xf>
    <xf numFmtId="0" fontId="0" fillId="3" borderId="14" xfId="0" applyFill="1" applyBorder="1" applyAlignment="1" applyProtection="1">
      <alignment wrapText="1"/>
      <protection hidden="1"/>
    </xf>
    <xf numFmtId="0" fontId="0" fillId="0" borderId="0" xfId="0" applyAlignment="1" applyProtection="1">
      <alignment wrapText="1"/>
      <protection hidden="1"/>
    </xf>
    <xf numFmtId="0" fontId="0" fillId="0" borderId="14" xfId="0" applyBorder="1" applyAlignment="1" applyProtection="1">
      <alignment wrapText="1"/>
      <protection hidden="1"/>
    </xf>
    <xf numFmtId="0" fontId="14" fillId="3" borderId="15" xfId="0" applyFont="1" applyFill="1" applyBorder="1" applyAlignment="1" applyProtection="1">
      <alignment horizontal="left" vertical="top" wrapText="1"/>
      <protection hidden="1"/>
    </xf>
    <xf numFmtId="0" fontId="0" fillId="3" borderId="16" xfId="0" applyFill="1" applyBorder="1" applyAlignment="1" applyProtection="1">
      <alignment horizontal="left" wrapText="1"/>
      <protection hidden="1"/>
    </xf>
    <xf numFmtId="0" fontId="0" fillId="3" borderId="17" xfId="0" applyFill="1" applyBorder="1" applyAlignment="1" applyProtection="1">
      <alignment horizontal="left" wrapText="1"/>
      <protection hidden="1"/>
    </xf>
    <xf numFmtId="0" fontId="8" fillId="0" borderId="0" xfId="0" applyFont="1" applyBorder="1" applyAlignment="1" applyProtection="1">
      <alignment vertical="center"/>
      <protection hidden="1"/>
    </xf>
    <xf numFmtId="0" fontId="1" fillId="0" borderId="0" xfId="0" applyFont="1" applyAlignment="1">
      <alignment vertical="top" wrapText="1"/>
    </xf>
    <xf numFmtId="0" fontId="8" fillId="0" borderId="13" xfId="0" applyFont="1" applyBorder="1" applyAlignment="1" applyProtection="1">
      <alignment horizontal="left" vertical="justify" wrapText="1"/>
      <protection hidden="1"/>
    </xf>
    <xf numFmtId="0" fontId="6" fillId="0" borderId="0" xfId="0" applyFont="1" applyFill="1"/>
    <xf numFmtId="0" fontId="8" fillId="3" borderId="7" xfId="0" applyFont="1" applyFill="1" applyBorder="1" applyAlignment="1" applyProtection="1">
      <alignment horizontal="center"/>
      <protection locked="0" hidden="1"/>
    </xf>
    <xf numFmtId="0" fontId="8" fillId="3" borderId="8" xfId="0" applyFont="1" applyFill="1" applyBorder="1" applyAlignment="1" applyProtection="1">
      <alignment horizontal="center"/>
      <protection locked="0" hidden="1"/>
    </xf>
    <xf numFmtId="0" fontId="8" fillId="3" borderId="9" xfId="0" applyFont="1" applyFill="1" applyBorder="1" applyAlignment="1" applyProtection="1">
      <alignment horizontal="center"/>
      <protection locked="0" hidden="1"/>
    </xf>
    <xf numFmtId="0" fontId="9" fillId="0" borderId="0" xfId="0" applyFont="1" applyBorder="1" applyAlignment="1" applyProtection="1">
      <alignment horizontal="left" vertical="justify" wrapText="1"/>
      <protection hidden="1"/>
    </xf>
    <xf numFmtId="0" fontId="8" fillId="0" borderId="0" xfId="0" applyFont="1" applyFill="1" applyAlignment="1" applyProtection="1">
      <alignment horizontal="left" vertical="top" wrapText="1"/>
      <protection hidden="1"/>
    </xf>
    <xf numFmtId="0" fontId="1" fillId="0" borderId="0" xfId="0" applyFont="1" applyAlignment="1" applyProtection="1">
      <alignment horizontal="left" vertical="top" wrapText="1"/>
      <protection hidden="1"/>
    </xf>
    <xf numFmtId="0" fontId="14" fillId="0" borderId="0" xfId="0" applyFont="1" applyBorder="1" applyAlignment="1" applyProtection="1">
      <alignment horizontal="center" vertical="center"/>
      <protection hidden="1"/>
    </xf>
    <xf numFmtId="0" fontId="9" fillId="0" borderId="0" xfId="0" applyFont="1" applyAlignment="1" applyProtection="1">
      <alignment horizontal="left" vertical="top"/>
      <protection hidden="1"/>
    </xf>
    <xf numFmtId="0" fontId="8" fillId="0" borderId="0" xfId="0" applyFont="1" applyAlignment="1" applyProtection="1">
      <alignment horizontal="left" vertical="top"/>
      <protection hidden="1"/>
    </xf>
  </cellXfs>
  <cellStyles count="2">
    <cellStyle name="Hyperlink" xfId="1" builtinId="8"/>
    <cellStyle name="Standa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data-onderwijs.vlaanderen.be/edulex/document.aspx?docid=930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195"/>
  <sheetViews>
    <sheetView showGridLines="0" tabSelected="1" zoomScale="120" zoomScaleNormal="120" zoomScaleSheetLayoutView="120" workbookViewId="0">
      <selection activeCell="P23" sqref="P23:S23"/>
    </sheetView>
  </sheetViews>
  <sheetFormatPr defaultColWidth="2.109375" defaultRowHeight="13.8" x14ac:dyDescent="0.3"/>
  <cols>
    <col min="1" max="43" width="2.109375" style="5" customWidth="1"/>
    <col min="44" max="44" width="2.6640625" style="5" customWidth="1"/>
    <col min="45" max="47" width="2.109375" style="5"/>
    <col min="48" max="48" width="2.109375" style="5" customWidth="1"/>
    <col min="49" max="16384" width="2.109375" style="5"/>
  </cols>
  <sheetData>
    <row r="1" spans="1:50" ht="10.5" customHeight="1" x14ac:dyDescent="0.3">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208" t="s">
        <v>7721</v>
      </c>
      <c r="AF1" s="209"/>
      <c r="AG1" s="209"/>
      <c r="AH1" s="209"/>
      <c r="AI1" s="209"/>
      <c r="AJ1" s="209"/>
      <c r="AK1" s="209"/>
      <c r="AL1" s="209"/>
      <c r="AM1" s="209"/>
      <c r="AN1" s="209"/>
      <c r="AO1" s="209"/>
      <c r="AP1" s="209"/>
      <c r="AQ1" s="209"/>
    </row>
    <row r="2" spans="1:50" ht="10.5" customHeight="1" x14ac:dyDescent="0.3">
      <c r="A2" s="10"/>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87"/>
      <c r="AF2" s="88"/>
      <c r="AG2" s="88"/>
      <c r="AH2" s="88"/>
      <c r="AI2" s="88"/>
      <c r="AJ2" s="88"/>
      <c r="AK2" s="209" t="s">
        <v>2924</v>
      </c>
      <c r="AL2" s="220"/>
      <c r="AM2" s="220"/>
      <c r="AN2" s="220"/>
      <c r="AO2" s="220"/>
      <c r="AP2" s="220"/>
      <c r="AQ2" s="220"/>
    </row>
    <row r="3" spans="1:50" ht="75" customHeight="1" x14ac:dyDescent="0.45">
      <c r="A3" s="10"/>
      <c r="B3" s="10"/>
      <c r="C3" s="210" t="s">
        <v>7504</v>
      </c>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194"/>
      <c r="AS3" s="195"/>
      <c r="AU3" s="48"/>
      <c r="AV3" s="48"/>
    </row>
    <row r="4" spans="1:50" ht="1.5" customHeight="1" x14ac:dyDescent="0.3">
      <c r="A4" s="10"/>
      <c r="B4" s="10"/>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4"/>
      <c r="AF4" s="34"/>
      <c r="AG4" s="34"/>
      <c r="AH4" s="34"/>
      <c r="AI4" s="34"/>
      <c r="AJ4" s="34"/>
      <c r="AK4" s="34"/>
      <c r="AL4" s="34"/>
      <c r="AM4" s="34"/>
      <c r="AN4" s="34"/>
      <c r="AO4" s="34"/>
      <c r="AP4" s="34"/>
      <c r="AQ4" s="34"/>
    </row>
    <row r="5" spans="1:50" ht="20.399999999999999" customHeight="1" x14ac:dyDescent="0.3">
      <c r="A5" s="10"/>
      <c r="B5" s="10"/>
      <c r="C5" s="212" t="s">
        <v>2860</v>
      </c>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row>
    <row r="6" spans="1:50" ht="12.9" customHeight="1" x14ac:dyDescent="0.3">
      <c r="A6" s="10"/>
      <c r="B6" s="10"/>
      <c r="C6" s="49" t="s">
        <v>6622</v>
      </c>
      <c r="D6" s="49"/>
      <c r="E6" s="49"/>
      <c r="F6" s="49"/>
      <c r="G6" s="49"/>
      <c r="H6" s="49"/>
      <c r="I6" s="49"/>
      <c r="J6" s="49"/>
      <c r="K6" s="49"/>
      <c r="L6" s="49"/>
      <c r="M6" s="49"/>
      <c r="N6" s="49"/>
      <c r="O6" s="49"/>
      <c r="P6" s="49"/>
      <c r="Q6" s="49"/>
      <c r="R6" s="49"/>
      <c r="S6" s="49"/>
      <c r="T6" s="49"/>
      <c r="U6" s="49"/>
      <c r="V6" s="49"/>
      <c r="W6" s="49"/>
      <c r="X6" s="196" t="str">
        <f ca="1">IF(TODAY()&gt;45519,"U gebruikt niet de recentste versie van dit formulier. Een actuele versie van dit formulier vindt U als bijlage bij de hieronder vermelde omzendbrief.","")</f>
        <v/>
      </c>
      <c r="Y6" s="151"/>
      <c r="Z6" s="151"/>
      <c r="AA6" s="151"/>
      <c r="AB6" s="151"/>
      <c r="AC6" s="151"/>
      <c r="AD6" s="151"/>
      <c r="AE6" s="151"/>
      <c r="AF6" s="151"/>
      <c r="AG6" s="151"/>
      <c r="AH6" s="151"/>
      <c r="AI6" s="151"/>
      <c r="AJ6" s="151"/>
      <c r="AK6" s="151"/>
      <c r="AL6" s="151"/>
      <c r="AM6" s="151"/>
      <c r="AN6" s="151"/>
      <c r="AO6" s="151"/>
      <c r="AP6" s="151"/>
      <c r="AQ6" s="151"/>
      <c r="AR6" s="249"/>
    </row>
    <row r="7" spans="1:50" ht="12.9" customHeight="1" x14ac:dyDescent="0.3">
      <c r="A7" s="10"/>
      <c r="B7" s="10"/>
      <c r="C7" s="25" t="s">
        <v>2861</v>
      </c>
      <c r="D7" s="49"/>
      <c r="E7" s="49"/>
      <c r="F7" s="49"/>
      <c r="G7" s="49"/>
      <c r="H7" s="49"/>
      <c r="I7" s="49"/>
      <c r="J7" s="49"/>
      <c r="K7" s="49"/>
      <c r="L7" s="49"/>
      <c r="M7" s="49"/>
      <c r="N7" s="49"/>
      <c r="O7" s="49"/>
      <c r="P7" s="49"/>
      <c r="Q7" s="49"/>
      <c r="R7" s="49"/>
      <c r="S7" s="49"/>
      <c r="T7" s="49"/>
      <c r="U7" s="49"/>
      <c r="V7" s="49"/>
      <c r="W7" s="49"/>
      <c r="X7" s="151"/>
      <c r="Y7" s="151"/>
      <c r="Z7" s="151"/>
      <c r="AA7" s="151"/>
      <c r="AB7" s="151"/>
      <c r="AC7" s="151"/>
      <c r="AD7" s="151"/>
      <c r="AE7" s="151"/>
      <c r="AF7" s="151"/>
      <c r="AG7" s="151"/>
      <c r="AH7" s="151"/>
      <c r="AI7" s="151"/>
      <c r="AJ7" s="151"/>
      <c r="AK7" s="151"/>
      <c r="AL7" s="151"/>
      <c r="AM7" s="151"/>
      <c r="AN7" s="151"/>
      <c r="AO7" s="151"/>
      <c r="AP7" s="151"/>
      <c r="AQ7" s="151"/>
      <c r="AR7" s="249"/>
    </row>
    <row r="8" spans="1:50" ht="12.9" customHeight="1" x14ac:dyDescent="0.3">
      <c r="A8" s="10"/>
      <c r="B8" s="10"/>
      <c r="C8" s="25" t="s">
        <v>6623</v>
      </c>
      <c r="D8" s="49"/>
      <c r="E8" s="49"/>
      <c r="F8" s="49"/>
      <c r="G8" s="49"/>
      <c r="H8" s="49"/>
      <c r="I8" s="49"/>
      <c r="J8" s="49"/>
      <c r="K8" s="49"/>
      <c r="L8" s="49"/>
      <c r="M8" s="49"/>
      <c r="N8" s="49"/>
      <c r="O8" s="49"/>
      <c r="P8" s="49"/>
      <c r="Q8" s="49"/>
      <c r="R8" s="49"/>
      <c r="S8" s="49"/>
      <c r="T8" s="49"/>
      <c r="U8" s="49"/>
      <c r="V8" s="49"/>
      <c r="W8" s="49"/>
      <c r="X8" s="151"/>
      <c r="Y8" s="151"/>
      <c r="Z8" s="151"/>
      <c r="AA8" s="151"/>
      <c r="AB8" s="151"/>
      <c r="AC8" s="151"/>
      <c r="AD8" s="151"/>
      <c r="AE8" s="151"/>
      <c r="AF8" s="151"/>
      <c r="AG8" s="151"/>
      <c r="AH8" s="151"/>
      <c r="AI8" s="151"/>
      <c r="AJ8" s="151"/>
      <c r="AK8" s="151"/>
      <c r="AL8" s="151"/>
      <c r="AM8" s="151"/>
      <c r="AN8" s="151"/>
      <c r="AO8" s="151"/>
      <c r="AP8" s="151"/>
      <c r="AQ8" s="151"/>
      <c r="AR8" s="249"/>
    </row>
    <row r="9" spans="1:50" ht="12.9" customHeight="1" x14ac:dyDescent="0.3">
      <c r="A9" s="10"/>
      <c r="B9" s="10"/>
      <c r="C9" s="49" t="s">
        <v>17410</v>
      </c>
      <c r="D9" s="49"/>
      <c r="E9" s="49"/>
      <c r="F9" s="49"/>
      <c r="G9" s="49"/>
      <c r="H9" s="49"/>
      <c r="I9" s="49"/>
      <c r="J9" s="49"/>
      <c r="K9" s="49"/>
      <c r="L9" s="49"/>
      <c r="M9" s="49"/>
      <c r="N9" s="49"/>
      <c r="O9" s="49"/>
      <c r="P9" s="49"/>
      <c r="Q9" s="49"/>
      <c r="R9" s="49"/>
      <c r="S9" s="49"/>
      <c r="T9" s="49"/>
      <c r="U9" s="49"/>
      <c r="V9" s="49"/>
      <c r="W9" s="49"/>
      <c r="X9" s="151"/>
      <c r="Y9" s="151"/>
      <c r="Z9" s="151"/>
      <c r="AA9" s="151"/>
      <c r="AB9" s="151"/>
      <c r="AC9" s="151"/>
      <c r="AD9" s="151"/>
      <c r="AE9" s="151"/>
      <c r="AF9" s="151"/>
      <c r="AG9" s="151"/>
      <c r="AH9" s="151"/>
      <c r="AI9" s="151"/>
      <c r="AJ9" s="151"/>
      <c r="AK9" s="151"/>
      <c r="AL9" s="151"/>
      <c r="AM9" s="151"/>
      <c r="AN9" s="151"/>
      <c r="AO9" s="151"/>
      <c r="AP9" s="151"/>
      <c r="AQ9" s="151"/>
      <c r="AR9" s="249"/>
    </row>
    <row r="10" spans="1:50" ht="12.9" customHeight="1" x14ac:dyDescent="0.3">
      <c r="A10" s="10"/>
      <c r="B10" s="10"/>
      <c r="C10" s="85" t="s">
        <v>17409</v>
      </c>
      <c r="D10" s="85"/>
      <c r="E10" s="85"/>
      <c r="F10" s="85"/>
      <c r="G10" s="85"/>
      <c r="H10" s="85"/>
      <c r="I10" s="85"/>
      <c r="J10" s="85"/>
      <c r="K10" s="85"/>
      <c r="L10" s="85"/>
      <c r="M10" s="85"/>
      <c r="N10" s="85"/>
      <c r="O10" s="85"/>
      <c r="P10" s="85"/>
      <c r="Q10" s="85"/>
      <c r="R10" s="85"/>
      <c r="S10" s="85"/>
      <c r="T10" s="85"/>
      <c r="U10" s="85"/>
      <c r="V10" s="85"/>
      <c r="W10" s="85"/>
      <c r="X10" s="151"/>
      <c r="Y10" s="151"/>
      <c r="Z10" s="151"/>
      <c r="AA10" s="151"/>
      <c r="AB10" s="151"/>
      <c r="AC10" s="151"/>
      <c r="AD10" s="151"/>
      <c r="AE10" s="151"/>
      <c r="AF10" s="151"/>
      <c r="AG10" s="151"/>
      <c r="AH10" s="151"/>
      <c r="AI10" s="151"/>
      <c r="AJ10" s="151"/>
      <c r="AK10" s="151"/>
      <c r="AL10" s="151"/>
      <c r="AM10" s="151"/>
      <c r="AN10" s="151"/>
      <c r="AO10" s="151"/>
      <c r="AP10" s="151"/>
      <c r="AQ10" s="151"/>
      <c r="AR10" s="249"/>
    </row>
    <row r="11" spans="1:50" ht="20.399999999999999" customHeight="1" x14ac:dyDescent="0.3">
      <c r="A11" s="10"/>
      <c r="B11" s="10"/>
      <c r="C11" s="250" t="str">
        <f>IF(ISBLANK(P23),"","T")</f>
        <v/>
      </c>
      <c r="D11" s="251" t="str">
        <f>IF(P23="","",IF(P23&lt;&gt;"",IF(OR(AND(P30&gt;=1000,P30&lt;1300),AND(P30&gt;=1500,P30&lt;2000),AND(P30&gt;=3000,P30&lt;3500)),"02 553 30 10",IF(OR(AND(P30&gt;=2000,P30&lt;3000),AND(P30&gt;=8000,P30&lt;9000)),"02 553 59 76",IF(AND(P30&gt;=3500,P30&lt;4000),"02 553 63 51",IF(P30&gt;=9000,"02 553 00 49",""))))))</f>
        <v/>
      </c>
      <c r="E11" s="168"/>
      <c r="F11" s="168"/>
      <c r="G11" s="168"/>
      <c r="H11" s="168"/>
      <c r="I11" s="251" t="str">
        <f>IF(P23="","",VLOOKUP(D11,'contactgegevens SBT'!$A$3:$B$9,2,FALSE))</f>
        <v/>
      </c>
      <c r="J11" s="168"/>
      <c r="K11" s="168"/>
      <c r="L11" s="168"/>
      <c r="M11" s="168"/>
      <c r="N11" s="168"/>
      <c r="O11" s="168"/>
      <c r="P11" s="168"/>
      <c r="Q11" s="168"/>
      <c r="R11" s="168"/>
      <c r="S11" s="168"/>
      <c r="T11" s="49"/>
      <c r="U11" s="49"/>
      <c r="V11" s="49"/>
      <c r="W11" s="49"/>
      <c r="X11" s="49"/>
      <c r="AC11" s="249"/>
      <c r="AD11" s="249"/>
      <c r="AE11" s="249"/>
      <c r="AF11" s="249"/>
      <c r="AG11" s="249"/>
      <c r="AH11" s="249"/>
      <c r="AI11" s="249"/>
      <c r="AJ11" s="249"/>
      <c r="AK11" s="249"/>
      <c r="AL11" s="249"/>
      <c r="AM11" s="249"/>
      <c r="AN11" s="249"/>
      <c r="AO11" s="249"/>
      <c r="AP11" s="249"/>
      <c r="AQ11" s="249"/>
      <c r="AR11" s="249"/>
    </row>
    <row r="12" spans="1:50" ht="15" customHeight="1" x14ac:dyDescent="0.3">
      <c r="A12" s="10"/>
      <c r="B12" s="10"/>
      <c r="C12" s="7" t="s">
        <v>243</v>
      </c>
      <c r="D12" s="7"/>
      <c r="E12" s="7"/>
      <c r="F12" s="7"/>
      <c r="G12" s="7"/>
      <c r="H12" s="7"/>
      <c r="I12" s="7"/>
      <c r="J12" s="7"/>
      <c r="K12" s="7"/>
      <c r="L12" s="7"/>
      <c r="M12" s="7"/>
      <c r="N12" s="7"/>
      <c r="O12" s="7"/>
      <c r="P12" s="7"/>
      <c r="Q12" s="7"/>
      <c r="R12" s="7"/>
      <c r="S12" s="7"/>
      <c r="T12" s="7"/>
      <c r="U12" s="7"/>
      <c r="V12" s="7"/>
      <c r="W12" s="7"/>
      <c r="X12" s="7"/>
      <c r="Y12" s="7"/>
      <c r="Z12" s="7"/>
      <c r="AA12" s="7"/>
      <c r="AB12" s="7"/>
      <c r="AC12" s="249"/>
      <c r="AD12" s="249"/>
      <c r="AE12" s="249"/>
      <c r="AF12" s="249"/>
      <c r="AG12" s="249"/>
      <c r="AH12" s="249"/>
      <c r="AI12" s="249"/>
      <c r="AJ12" s="249"/>
      <c r="AK12" s="249"/>
      <c r="AL12" s="249"/>
      <c r="AM12" s="249"/>
      <c r="AN12" s="249"/>
      <c r="AO12" s="249"/>
      <c r="AP12" s="249"/>
      <c r="AQ12" s="249"/>
      <c r="AR12" s="249"/>
    </row>
    <row r="13" spans="1:50" ht="41.25" customHeight="1" x14ac:dyDescent="0.3">
      <c r="A13" s="10"/>
      <c r="B13" s="10"/>
      <c r="C13" s="181" t="s">
        <v>7503</v>
      </c>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row>
    <row r="14" spans="1:50" s="16" customFormat="1" ht="15" customHeight="1" x14ac:dyDescent="0.3">
      <c r="C14" s="7" t="s">
        <v>246</v>
      </c>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
      <c r="AS14" s="10"/>
      <c r="AT14" s="10"/>
      <c r="AU14" s="19"/>
      <c r="AV14" s="19"/>
      <c r="AW14" s="19"/>
      <c r="AX14" s="19"/>
    </row>
    <row r="15" spans="1:50" s="16" customFormat="1" ht="28.2" customHeight="1" x14ac:dyDescent="0.3">
      <c r="C15" s="197" t="s">
        <v>7036</v>
      </c>
      <c r="D15" s="197"/>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5"/>
      <c r="AS15" s="10"/>
      <c r="AT15" s="10"/>
      <c r="AU15" s="19"/>
      <c r="AV15" s="19"/>
      <c r="AW15" s="19"/>
      <c r="AX15" s="19"/>
    </row>
    <row r="16" spans="1:50" s="16" customFormat="1" ht="12.9" hidden="1" customHeight="1" x14ac:dyDescent="0.3">
      <c r="C16" s="214"/>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5"/>
      <c r="AS16" s="10"/>
      <c r="AT16" s="10"/>
      <c r="AU16" s="19"/>
      <c r="AV16" s="19"/>
      <c r="AW16" s="19"/>
      <c r="AX16" s="19"/>
    </row>
    <row r="17" spans="1:43" ht="12" customHeight="1" x14ac:dyDescent="0.3">
      <c r="A17" s="10"/>
      <c r="B17" s="10"/>
    </row>
    <row r="18" spans="1:43" ht="15" customHeight="1" x14ac:dyDescent="0.3">
      <c r="A18" s="10"/>
      <c r="B18" s="10"/>
      <c r="C18" s="179" t="s">
        <v>240</v>
      </c>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row>
    <row r="19" spans="1:43" s="12" customFormat="1" ht="3" customHeight="1" x14ac:dyDescent="0.3">
      <c r="A19" s="11"/>
      <c r="B19" s="1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row>
    <row r="20" spans="1:43" x14ac:dyDescent="0.3">
      <c r="A20" s="146">
        <v>1</v>
      </c>
      <c r="B20" s="146"/>
      <c r="C20" s="51" t="s">
        <v>245</v>
      </c>
    </row>
    <row r="21" spans="1:43" ht="15" customHeight="1" x14ac:dyDescent="0.3">
      <c r="A21" s="10"/>
      <c r="B21" s="10"/>
      <c r="C21" s="105" t="s">
        <v>7701</v>
      </c>
    </row>
    <row r="22" spans="1:43" ht="3" customHeight="1" x14ac:dyDescent="0.3">
      <c r="A22" s="10"/>
      <c r="B22" s="10"/>
    </row>
    <row r="23" spans="1:43" ht="15" customHeight="1" x14ac:dyDescent="0.3">
      <c r="A23" s="10"/>
      <c r="B23" s="10"/>
      <c r="N23" s="26" t="s">
        <v>242</v>
      </c>
      <c r="P23" s="216"/>
      <c r="Q23" s="217"/>
      <c r="R23" s="217"/>
      <c r="S23" s="218"/>
      <c r="T23" s="80" t="str">
        <f>IF(AND(P23="",OR(U38&lt;&gt;"",U56&lt;&gt;"",U64&lt;&gt;"",U80&lt;&gt;"",U122&lt;&gt;"",U128&lt;&gt;""))," &lt;= Vul uw instellingsnummer in!","")</f>
        <v/>
      </c>
      <c r="U23" s="9"/>
      <c r="V23" s="13"/>
      <c r="W23" s="8"/>
      <c r="X23" s="8"/>
      <c r="Y23" s="8"/>
      <c r="Z23" s="8"/>
      <c r="AA23" s="8"/>
      <c r="AB23" s="8"/>
      <c r="AC23" s="8"/>
      <c r="AD23" s="8"/>
      <c r="AE23" s="8"/>
      <c r="AF23" s="8"/>
      <c r="AG23" s="8"/>
      <c r="AH23" s="8"/>
      <c r="AI23" s="8"/>
      <c r="AJ23" s="8"/>
      <c r="AK23" s="8"/>
      <c r="AL23" s="8"/>
      <c r="AM23" s="8"/>
      <c r="AN23" s="8"/>
      <c r="AO23" s="8"/>
      <c r="AP23" s="8"/>
      <c r="AQ23" s="8"/>
    </row>
    <row r="24" spans="1:43" ht="3" customHeight="1" x14ac:dyDescent="0.3">
      <c r="A24" s="10"/>
      <c r="B24" s="10"/>
      <c r="N24" s="18"/>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row>
    <row r="25" spans="1:43" ht="15" customHeight="1" x14ac:dyDescent="0.3">
      <c r="A25" s="10"/>
      <c r="B25" s="10"/>
      <c r="N25" s="18" t="s">
        <v>241</v>
      </c>
      <c r="P25" s="192" t="str">
        <f>IF(ISBLANK(P23),"",VLOOKUP(P23,'lijst instellingen'!$A$2:$F$2997,2,FALSE))</f>
        <v/>
      </c>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row>
    <row r="26" spans="1:43" ht="15" customHeight="1" x14ac:dyDescent="0.3">
      <c r="A26" s="10"/>
      <c r="B26" s="10"/>
      <c r="N26" s="18"/>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row>
    <row r="27" spans="1:43" ht="5.25" customHeight="1" x14ac:dyDescent="0.3">
      <c r="A27" s="10"/>
      <c r="B27" s="10"/>
      <c r="N27" s="18"/>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row>
    <row r="28" spans="1:43" ht="15" customHeight="1" x14ac:dyDescent="0.3">
      <c r="A28" s="10"/>
      <c r="B28" s="10"/>
      <c r="N28" s="26" t="s">
        <v>247</v>
      </c>
      <c r="P28" s="193" t="str">
        <f>IF(ISBLANK(P23),"",VLOOKUP(P23,'lijst instellingen'!$A$2:$F$2997,3,FALSE))</f>
        <v/>
      </c>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row>
    <row r="29" spans="1:43" ht="5.25" customHeight="1" x14ac:dyDescent="0.3">
      <c r="A29" s="10"/>
      <c r="B29" s="10"/>
      <c r="N29" s="18"/>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row>
    <row r="30" spans="1:43" ht="15" customHeight="1" x14ac:dyDescent="0.3">
      <c r="A30" s="10"/>
      <c r="B30" s="10"/>
      <c r="N30" s="26" t="s">
        <v>244</v>
      </c>
      <c r="P30" s="193" t="str">
        <f>IF(ISBLANK(P23),"",VLOOKUP(P23,'lijst instellingen'!$A$2:$F$2997,4,FALSE))</f>
        <v/>
      </c>
      <c r="Q30" s="193"/>
      <c r="R30" s="193"/>
      <c r="S30" s="46"/>
      <c r="T30" s="193" t="str">
        <f>IF(ISBLANK(P23),"",VLOOKUP(P23,'lijst instellingen'!$A$2:$F2997,5,FALSE))</f>
        <v/>
      </c>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row>
    <row r="31" spans="1:43" ht="5.25" customHeight="1" x14ac:dyDescent="0.3">
      <c r="A31" s="10"/>
      <c r="B31" s="10"/>
      <c r="N31" s="18"/>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row>
    <row r="32" spans="1:43" ht="15" customHeight="1" x14ac:dyDescent="0.3">
      <c r="A32" s="10"/>
      <c r="B32" s="10"/>
      <c r="N32" s="26" t="s">
        <v>2832</v>
      </c>
      <c r="P32" s="193" t="str">
        <f>IF(ISBLANK(P23),"",VLOOKUP(P23,'lijst instellingen'!$A$2:$F$2997,6,FALSE))</f>
        <v/>
      </c>
      <c r="Q32" s="219"/>
      <c r="R32" s="219"/>
      <c r="S32" s="219"/>
      <c r="T32" s="219"/>
      <c r="U32" s="219"/>
      <c r="V32" s="219"/>
      <c r="W32" s="46"/>
      <c r="X32" s="46"/>
      <c r="Y32" s="46"/>
      <c r="Z32" s="46"/>
      <c r="AA32" s="46"/>
      <c r="AB32" s="46"/>
      <c r="AC32" s="46"/>
      <c r="AD32" s="46"/>
      <c r="AE32" s="46"/>
      <c r="AF32" s="46"/>
      <c r="AG32" s="46"/>
      <c r="AH32" s="46"/>
      <c r="AI32" s="46"/>
      <c r="AJ32" s="46"/>
      <c r="AK32" s="46"/>
      <c r="AL32" s="46"/>
      <c r="AM32" s="46"/>
      <c r="AN32" s="46"/>
      <c r="AO32" s="46"/>
      <c r="AP32" s="46"/>
      <c r="AQ32" s="46"/>
    </row>
    <row r="33" spans="1:44" ht="12" customHeight="1" x14ac:dyDescent="0.3">
      <c r="A33" s="10"/>
      <c r="B33" s="10"/>
    </row>
    <row r="34" spans="1:44" ht="15" customHeight="1" x14ac:dyDescent="0.3">
      <c r="A34" s="10"/>
      <c r="B34" s="10"/>
      <c r="C34" s="179" t="s">
        <v>2874</v>
      </c>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row>
    <row r="35" spans="1:44" ht="4.8" customHeight="1" x14ac:dyDescent="0.3">
      <c r="A35" s="10"/>
      <c r="B35" s="10"/>
    </row>
    <row r="36" spans="1:44" ht="42.6" customHeight="1" x14ac:dyDescent="0.3">
      <c r="A36" s="146">
        <v>2</v>
      </c>
      <c r="B36" s="146"/>
      <c r="C36" s="221" t="s">
        <v>7505</v>
      </c>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row>
    <row r="37" spans="1:44" ht="5.25" customHeight="1" x14ac:dyDescent="0.3">
      <c r="A37" s="10"/>
      <c r="B37" s="10"/>
    </row>
    <row r="38" spans="1:44" ht="15" customHeight="1" x14ac:dyDescent="0.3">
      <c r="A38" s="10"/>
      <c r="B38" s="14"/>
      <c r="C38" s="44"/>
      <c r="D38" s="13"/>
      <c r="E38" s="44"/>
      <c r="F38" s="28"/>
      <c r="G38" s="44"/>
      <c r="H38" s="44"/>
      <c r="I38" s="44"/>
      <c r="J38" s="44"/>
      <c r="K38" s="44"/>
      <c r="L38" s="30"/>
      <c r="M38" s="24"/>
      <c r="S38" s="18" t="s">
        <v>7702</v>
      </c>
      <c r="T38" s="24"/>
      <c r="U38" s="163"/>
      <c r="V38" s="164"/>
      <c r="W38" s="164"/>
      <c r="X38" s="164"/>
      <c r="Y38" s="164"/>
      <c r="Z38" s="164"/>
      <c r="AA38" s="164"/>
      <c r="AB38" s="164"/>
      <c r="AC38" s="164"/>
      <c r="AD38" s="164"/>
      <c r="AE38" s="164"/>
      <c r="AF38" s="164"/>
      <c r="AG38" s="164"/>
      <c r="AH38" s="164"/>
      <c r="AI38" s="164"/>
      <c r="AJ38" s="164"/>
      <c r="AK38" s="165"/>
      <c r="AL38" s="136"/>
      <c r="AM38" s="163"/>
      <c r="AN38" s="164"/>
      <c r="AO38" s="164"/>
      <c r="AP38" s="164"/>
      <c r="AQ38" s="165"/>
      <c r="AR38" s="99" t="str">
        <f>IF(OR(AND(U38&lt;&gt;"",AM38=""),AND(U38="",AM38&lt;&gt;""),AND(U38="",U40&lt;&gt;""))," &lt;= Vul de straatnaam én het huis- en busnummer in.","")</f>
        <v/>
      </c>
    </row>
    <row r="39" spans="1:44" ht="5.25" customHeight="1" x14ac:dyDescent="0.3">
      <c r="A39" s="10"/>
      <c r="B39" s="14"/>
      <c r="C39" s="44"/>
      <c r="D39" s="13"/>
      <c r="E39" s="44"/>
      <c r="F39" s="32"/>
      <c r="G39" s="44"/>
      <c r="H39" s="44"/>
      <c r="I39" s="44"/>
      <c r="J39" s="44"/>
      <c r="K39" s="44"/>
      <c r="L39" s="29"/>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10"/>
    </row>
    <row r="40" spans="1:44" ht="15" customHeight="1" x14ac:dyDescent="0.3">
      <c r="A40" s="10"/>
      <c r="B40" s="14"/>
      <c r="C40" s="44"/>
      <c r="D40" s="13"/>
      <c r="E40" s="44"/>
      <c r="F40" s="32"/>
      <c r="G40" s="44"/>
      <c r="H40" s="44"/>
      <c r="I40" s="44"/>
      <c r="J40" s="44"/>
      <c r="K40" s="44"/>
      <c r="L40" s="29"/>
      <c r="M40" s="31"/>
      <c r="N40" s="31"/>
      <c r="O40" s="31"/>
      <c r="P40" s="31"/>
      <c r="Q40" s="31"/>
      <c r="R40" s="31"/>
      <c r="S40" s="18" t="s">
        <v>244</v>
      </c>
      <c r="T40" s="31"/>
      <c r="U40" s="169"/>
      <c r="V40" s="170"/>
      <c r="W40" s="170"/>
      <c r="X40" s="171"/>
      <c r="Y40" s="31"/>
      <c r="Z40" s="169"/>
      <c r="AA40" s="170"/>
      <c r="AB40" s="170"/>
      <c r="AC40" s="170"/>
      <c r="AD40" s="170"/>
      <c r="AE40" s="170"/>
      <c r="AF40" s="170"/>
      <c r="AG40" s="170"/>
      <c r="AH40" s="170"/>
      <c r="AI40" s="170"/>
      <c r="AJ40" s="170"/>
      <c r="AK40" s="170"/>
      <c r="AL40" s="170"/>
      <c r="AM40" s="170"/>
      <c r="AN40" s="170"/>
      <c r="AO40" s="170"/>
      <c r="AP40" s="170"/>
      <c r="AQ40" s="171"/>
      <c r="AR40" s="99" t="str">
        <f>IF(OR(AND(U40&lt;&gt;"",Z40=""),AND(U40="",Z40&lt;&gt;""),AND(AM38&lt;&gt;"",OR(U40="",Z40="")))," &lt;= Vul het postnummer én de gemeente in.","")</f>
        <v/>
      </c>
    </row>
    <row r="41" spans="1:44" ht="6.15" customHeight="1" x14ac:dyDescent="0.3">
      <c r="A41" s="10"/>
      <c r="B41" s="10"/>
    </row>
    <row r="42" spans="1:44" ht="15" customHeight="1" x14ac:dyDescent="0.3">
      <c r="A42" s="10"/>
      <c r="B42" s="14"/>
      <c r="C42" s="44"/>
      <c r="D42" s="13"/>
      <c r="E42" s="44"/>
      <c r="F42" s="32"/>
      <c r="G42" s="44"/>
      <c r="H42" s="44"/>
      <c r="I42" s="44"/>
      <c r="J42" s="44"/>
      <c r="K42" s="44"/>
      <c r="L42" s="29"/>
      <c r="M42" s="31"/>
      <c r="N42" s="31"/>
      <c r="O42" s="31"/>
      <c r="P42" s="31"/>
      <c r="Q42" s="31"/>
      <c r="R42" s="31"/>
      <c r="S42" s="18" t="s">
        <v>2832</v>
      </c>
      <c r="T42" s="31"/>
      <c r="U42" s="186"/>
      <c r="V42" s="187"/>
      <c r="W42" s="187"/>
      <c r="X42" s="187"/>
      <c r="Y42" s="187"/>
      <c r="Z42" s="187"/>
      <c r="AA42" s="187"/>
      <c r="AB42" s="188"/>
      <c r="AC42" s="113" t="str">
        <f>IF(AND(U42="",Z40&lt;&gt;"")," &lt;= Vul het telefoonnummer in.","")</f>
        <v/>
      </c>
    </row>
    <row r="43" spans="1:44" ht="5.25" customHeight="1" x14ac:dyDescent="0.3">
      <c r="A43" s="10"/>
      <c r="B43" s="14"/>
      <c r="C43" s="44"/>
      <c r="D43" s="13"/>
      <c r="E43" s="44"/>
      <c r="F43" s="32"/>
      <c r="G43" s="44"/>
      <c r="H43" s="44"/>
      <c r="I43" s="44"/>
      <c r="J43" s="44"/>
      <c r="K43" s="44"/>
      <c r="L43" s="29"/>
      <c r="M43" s="31"/>
      <c r="N43" s="31"/>
      <c r="O43" s="31"/>
      <c r="P43" s="31"/>
      <c r="Q43" s="31"/>
      <c r="R43" s="31"/>
      <c r="S43" s="18"/>
      <c r="T43" s="31"/>
      <c r="U43" s="41"/>
      <c r="V43" s="41"/>
      <c r="X43" s="41"/>
      <c r="Y43" s="41"/>
      <c r="Z43" s="41"/>
      <c r="AA43" s="41"/>
      <c r="AB43" s="41"/>
      <c r="AC43" s="39"/>
    </row>
    <row r="44" spans="1:44" ht="15" customHeight="1" x14ac:dyDescent="0.3">
      <c r="A44" s="146">
        <v>3</v>
      </c>
      <c r="B44" s="146"/>
      <c r="C44" s="70" t="s">
        <v>2925</v>
      </c>
      <c r="D44" s="13"/>
      <c r="E44" s="76"/>
      <c r="F44" s="32"/>
      <c r="G44" s="76"/>
      <c r="H44" s="76"/>
      <c r="I44" s="76"/>
      <c r="J44" s="76"/>
      <c r="K44" s="76"/>
      <c r="L44" s="29"/>
      <c r="M44" s="31"/>
      <c r="N44" s="31"/>
      <c r="O44" s="31"/>
      <c r="P44" s="31"/>
      <c r="Q44" s="31"/>
      <c r="R44" s="31"/>
      <c r="S44" s="18"/>
      <c r="T44" s="31"/>
      <c r="U44" s="41"/>
      <c r="V44" s="41"/>
      <c r="X44" s="41"/>
      <c r="Y44" s="41"/>
      <c r="Z44" s="41"/>
      <c r="AA44" s="41"/>
      <c r="AB44" s="41"/>
      <c r="AC44" s="39"/>
    </row>
    <row r="45" spans="1:44" ht="15" customHeight="1" x14ac:dyDescent="0.3">
      <c r="A45" s="89"/>
      <c r="B45" s="89"/>
      <c r="C45" s="20" t="s">
        <v>2926</v>
      </c>
      <c r="D45" s="13"/>
      <c r="E45" s="90"/>
      <c r="F45" s="32"/>
      <c r="G45" s="90"/>
      <c r="H45" s="90"/>
      <c r="I45" s="90"/>
      <c r="J45" s="90"/>
      <c r="K45" s="90"/>
      <c r="L45" s="29"/>
      <c r="M45" s="31"/>
      <c r="N45" s="31"/>
      <c r="O45" s="31"/>
      <c r="P45" s="31"/>
      <c r="Q45" s="31"/>
      <c r="R45" s="31"/>
      <c r="S45" s="18"/>
      <c r="T45" s="31"/>
      <c r="U45" s="41"/>
      <c r="V45" s="41"/>
      <c r="X45" s="41"/>
      <c r="Y45" s="41"/>
      <c r="Z45" s="41"/>
      <c r="AA45" s="41"/>
      <c r="AB45" s="41"/>
      <c r="AC45" s="39"/>
    </row>
    <row r="46" spans="1:44" ht="5.25" customHeight="1" x14ac:dyDescent="0.3">
      <c r="A46" s="10"/>
      <c r="B46" s="14"/>
      <c r="C46" s="76"/>
      <c r="D46" s="13"/>
      <c r="E46" s="76"/>
      <c r="F46" s="32"/>
      <c r="G46" s="76"/>
      <c r="H46" s="76"/>
      <c r="I46" s="76"/>
      <c r="J46" s="76"/>
      <c r="K46" s="76"/>
      <c r="L46" s="29"/>
      <c r="M46" s="31"/>
      <c r="N46" s="31"/>
      <c r="O46" s="31"/>
      <c r="P46" s="31"/>
      <c r="Q46" s="31"/>
      <c r="R46" s="31"/>
      <c r="S46" s="18"/>
      <c r="T46" s="31"/>
      <c r="U46" s="41"/>
      <c r="V46" s="41"/>
      <c r="X46" s="41"/>
      <c r="Y46" s="41"/>
      <c r="Z46" s="41"/>
      <c r="AA46" s="41"/>
      <c r="AB46" s="41"/>
      <c r="AC46" s="39"/>
    </row>
    <row r="47" spans="1:44" ht="12.6" customHeight="1" x14ac:dyDescent="0.3">
      <c r="A47" s="10"/>
      <c r="B47" s="14"/>
      <c r="C47" s="93"/>
      <c r="D47" s="63" t="s">
        <v>2887</v>
      </c>
      <c r="E47" s="36"/>
      <c r="F47" s="36"/>
      <c r="G47" s="35"/>
      <c r="L47" s="190" t="str">
        <f>IF(AND(AND(C47="",C49=""),OR(U38&lt;&gt;"",AM38&lt;&gt;"",U40&lt;&gt;"",Z40&lt;&gt;"",U42&lt;&gt;"")),"Duid de niveaus en de structuur aan die wordt aangeboden.","")</f>
        <v/>
      </c>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0"/>
    </row>
    <row r="48" spans="1:44" ht="6.15" customHeight="1" x14ac:dyDescent="0.3">
      <c r="A48" s="10"/>
      <c r="B48" s="14"/>
      <c r="C48" s="69"/>
      <c r="D48" s="35"/>
      <c r="F48" s="35"/>
      <c r="G48" s="35"/>
      <c r="L48" s="67"/>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10"/>
    </row>
    <row r="49" spans="1:75" ht="12.9" customHeight="1" x14ac:dyDescent="0.3">
      <c r="A49" s="10"/>
      <c r="B49" s="14"/>
      <c r="C49" s="93"/>
      <c r="D49" s="73" t="s">
        <v>2888</v>
      </c>
      <c r="F49" s="35"/>
      <c r="G49" s="35"/>
      <c r="L49" s="67"/>
      <c r="M49" s="68"/>
      <c r="N49" s="68"/>
      <c r="O49" s="68"/>
      <c r="P49" s="68"/>
      <c r="Q49" s="68"/>
      <c r="R49" s="68"/>
      <c r="S49" s="68"/>
      <c r="T49" s="68"/>
      <c r="U49" s="68"/>
      <c r="V49" s="68"/>
      <c r="W49" s="68"/>
      <c r="X49" s="68"/>
      <c r="Y49" s="68"/>
      <c r="Z49" s="68"/>
      <c r="AA49" s="68"/>
      <c r="AB49" s="68"/>
      <c r="AC49" s="81" t="str">
        <f>IF(AND(C52="",H52="",M52="",R52="",W52="",AB52="",C49=""),"",IF(AND(OR(C52&lt;&gt;"",H52&lt;&gt;"",M52&lt;&gt;"",R52&lt;&gt;"",W52&lt;&gt;"",AB52&lt;&gt;""),C49=""),"&lt;= Kruis het vakje vóór 'lager onderwijs' aan als u hieronder leerjaren aankruist!",""))</f>
        <v/>
      </c>
      <c r="AD49" s="68"/>
      <c r="AE49" s="68"/>
      <c r="AF49" s="68"/>
      <c r="AG49" s="68"/>
      <c r="AH49" s="68"/>
      <c r="AI49" s="68"/>
      <c r="AJ49" s="68"/>
      <c r="AK49" s="68"/>
      <c r="AL49" s="68"/>
      <c r="AM49" s="68"/>
      <c r="AN49" s="68"/>
      <c r="AO49" s="68"/>
      <c r="AP49" s="68"/>
      <c r="AQ49" s="68"/>
      <c r="AR49" s="10"/>
    </row>
    <row r="50" spans="1:75" ht="5.25" customHeight="1" x14ac:dyDescent="0.3">
      <c r="A50" s="10"/>
      <c r="B50" s="14"/>
      <c r="AR50" s="10"/>
    </row>
    <row r="51" spans="1:75" ht="15" customHeight="1" x14ac:dyDescent="0.3">
      <c r="A51" s="10"/>
      <c r="B51" s="14"/>
      <c r="C51" s="153" t="s">
        <v>2862</v>
      </c>
      <c r="D51" s="154"/>
      <c r="E51" s="154"/>
      <c r="F51" s="154"/>
      <c r="G51" s="154"/>
      <c r="H51" s="153" t="s">
        <v>2863</v>
      </c>
      <c r="I51" s="201"/>
      <c r="J51" s="201"/>
      <c r="K51" s="201"/>
      <c r="L51" s="201"/>
      <c r="M51" s="153" t="s">
        <v>2864</v>
      </c>
      <c r="N51" s="201"/>
      <c r="O51" s="201"/>
      <c r="P51" s="201"/>
      <c r="Q51" s="201"/>
      <c r="R51" s="153" t="s">
        <v>2865</v>
      </c>
      <c r="S51" s="201"/>
      <c r="T51" s="201"/>
      <c r="U51" s="201"/>
      <c r="V51" s="201"/>
      <c r="W51" s="153" t="s">
        <v>2866</v>
      </c>
      <c r="X51" s="154"/>
      <c r="Y51" s="154"/>
      <c r="Z51" s="154"/>
      <c r="AA51" s="154"/>
      <c r="AB51" s="153" t="s">
        <v>2867</v>
      </c>
      <c r="AC51" s="154"/>
      <c r="AD51" s="154"/>
      <c r="AE51" s="154"/>
      <c r="AF51" s="154"/>
      <c r="AR51" s="10"/>
    </row>
    <row r="52" spans="1:75" ht="15" customHeight="1" x14ac:dyDescent="0.3">
      <c r="A52" s="10"/>
      <c r="B52" s="14"/>
      <c r="C52" s="155"/>
      <c r="D52" s="156"/>
      <c r="E52" s="156"/>
      <c r="F52" s="156"/>
      <c r="G52" s="156"/>
      <c r="H52" s="155"/>
      <c r="I52" s="156"/>
      <c r="J52" s="156"/>
      <c r="K52" s="156"/>
      <c r="L52" s="156"/>
      <c r="M52" s="155"/>
      <c r="N52" s="156"/>
      <c r="O52" s="156"/>
      <c r="P52" s="156"/>
      <c r="Q52" s="156"/>
      <c r="R52" s="155"/>
      <c r="S52" s="156"/>
      <c r="T52" s="156"/>
      <c r="U52" s="156"/>
      <c r="V52" s="156"/>
      <c r="W52" s="155"/>
      <c r="X52" s="156"/>
      <c r="Y52" s="156"/>
      <c r="Z52" s="156"/>
      <c r="AA52" s="156"/>
      <c r="AB52" s="155"/>
      <c r="AC52" s="156"/>
      <c r="AD52" s="156"/>
      <c r="AE52" s="156"/>
      <c r="AF52" s="156"/>
      <c r="AG52" s="99" t="str">
        <f>IF(C49="","",IF(AND(C49="X",C52="",H52="",M52="",R52="",W52="",AB52="")," &lt;= Duid de leerjaren aan die in het nieuw opgericht niveau worden aangeboden!",""))</f>
        <v/>
      </c>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42"/>
      <c r="BQ52" s="42"/>
      <c r="BR52" s="42"/>
      <c r="BS52" s="42"/>
      <c r="BT52" s="42"/>
      <c r="BU52" s="42"/>
      <c r="BV52" s="42"/>
      <c r="BW52" s="42"/>
    </row>
    <row r="53" spans="1:75" ht="4.5" customHeight="1" x14ac:dyDescent="0.3">
      <c r="A53" s="10"/>
      <c r="B53" s="14"/>
      <c r="C53" s="17"/>
      <c r="E53" s="62"/>
      <c r="F53" s="32"/>
      <c r="G53" s="64"/>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row>
    <row r="54" spans="1:75" ht="15" customHeight="1" x14ac:dyDescent="0.3">
      <c r="A54" s="146">
        <v>4</v>
      </c>
      <c r="B54" s="146">
        <v>2</v>
      </c>
      <c r="C54" s="27" t="s">
        <v>2868</v>
      </c>
      <c r="D54" s="15"/>
      <c r="E54" s="15"/>
      <c r="F54" s="15"/>
      <c r="G54" s="15"/>
      <c r="H54" s="15"/>
      <c r="I54" s="15"/>
      <c r="J54" s="15"/>
      <c r="K54" s="15"/>
      <c r="L54" s="15"/>
      <c r="M54" s="15"/>
      <c r="N54" s="15"/>
      <c r="O54" s="15"/>
      <c r="P54" s="15"/>
      <c r="Q54" s="15"/>
      <c r="R54" s="15"/>
      <c r="S54" s="15"/>
      <c r="T54" s="10"/>
      <c r="U54" s="10"/>
      <c r="V54" s="10"/>
      <c r="W54" s="10"/>
      <c r="X54" s="10"/>
      <c r="Y54" s="10"/>
      <c r="Z54" s="10"/>
      <c r="AA54" s="10"/>
      <c r="AB54" s="10"/>
      <c r="AC54" s="10"/>
      <c r="AD54" s="10"/>
      <c r="AE54" s="10"/>
      <c r="AO54" s="10"/>
      <c r="AP54" s="10"/>
      <c r="AQ54" s="10"/>
      <c r="AR54" s="10"/>
    </row>
    <row r="55" spans="1:75" ht="5.25" customHeight="1" x14ac:dyDescent="0.3">
      <c r="A55" s="10"/>
      <c r="B55" s="14"/>
      <c r="C55" s="15"/>
      <c r="D55" s="15"/>
      <c r="E55" s="15"/>
      <c r="F55" s="15"/>
      <c r="G55" s="15"/>
      <c r="H55" s="15"/>
      <c r="I55" s="15"/>
      <c r="J55" s="15"/>
      <c r="K55" s="15"/>
      <c r="L55" s="15"/>
      <c r="M55" s="15"/>
      <c r="N55" s="15"/>
      <c r="O55" s="15"/>
      <c r="P55" s="15"/>
      <c r="Q55" s="15"/>
      <c r="R55" s="15"/>
      <c r="S55" s="15"/>
      <c r="T55" s="10"/>
      <c r="U55" s="10"/>
      <c r="V55" s="10"/>
      <c r="W55" s="10"/>
      <c r="X55" s="10"/>
      <c r="Y55" s="10"/>
      <c r="Z55" s="10"/>
      <c r="AA55" s="10"/>
      <c r="AB55" s="10"/>
      <c r="AC55" s="10"/>
      <c r="AD55" s="10"/>
      <c r="AE55" s="10"/>
      <c r="AO55" s="10"/>
      <c r="AP55" s="10"/>
      <c r="AQ55" s="10"/>
      <c r="AR55" s="10"/>
    </row>
    <row r="56" spans="1:75" ht="15" customHeight="1" x14ac:dyDescent="0.3">
      <c r="A56" s="10"/>
      <c r="B56" s="14"/>
      <c r="C56" s="44"/>
      <c r="D56" s="13"/>
      <c r="E56" s="44"/>
      <c r="F56" s="28"/>
      <c r="G56" s="44"/>
      <c r="H56" s="44"/>
      <c r="I56" s="44"/>
      <c r="J56" s="44"/>
      <c r="K56" s="44"/>
      <c r="L56" s="30"/>
      <c r="M56" s="24"/>
      <c r="S56" s="18" t="s">
        <v>7702</v>
      </c>
      <c r="T56" s="24"/>
      <c r="U56" s="163"/>
      <c r="V56" s="164"/>
      <c r="W56" s="164"/>
      <c r="X56" s="164"/>
      <c r="Y56" s="164"/>
      <c r="Z56" s="164"/>
      <c r="AA56" s="164"/>
      <c r="AB56" s="164"/>
      <c r="AC56" s="164"/>
      <c r="AD56" s="164"/>
      <c r="AE56" s="164"/>
      <c r="AF56" s="164"/>
      <c r="AG56" s="164"/>
      <c r="AH56" s="164"/>
      <c r="AI56" s="164"/>
      <c r="AJ56" s="164"/>
      <c r="AK56" s="165"/>
      <c r="AL56" s="136"/>
      <c r="AM56" s="163"/>
      <c r="AN56" s="164"/>
      <c r="AO56" s="164"/>
      <c r="AP56" s="164"/>
      <c r="AQ56" s="165"/>
      <c r="AR56" s="99" t="str">
        <f>IF(OR(AND(U56&lt;&gt;"",AM56=""),AND(U56="",AM56&lt;&gt;""),AND(U56="",U58&lt;&gt;""))," &lt;= Vul de straatnaam én het huis- en busnummer in.","")</f>
        <v/>
      </c>
    </row>
    <row r="57" spans="1:75" ht="6.15" customHeight="1" x14ac:dyDescent="0.3">
      <c r="A57" s="10"/>
      <c r="B57" s="14"/>
      <c r="C57" s="44"/>
      <c r="D57" s="13"/>
      <c r="E57" s="44"/>
      <c r="F57" s="32"/>
      <c r="G57" s="44"/>
      <c r="H57" s="44"/>
      <c r="I57" s="44"/>
      <c r="J57" s="44"/>
      <c r="K57" s="44"/>
      <c r="L57" s="29"/>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10"/>
    </row>
    <row r="58" spans="1:75" ht="15" customHeight="1" x14ac:dyDescent="0.3">
      <c r="A58" s="10"/>
      <c r="B58" s="14"/>
      <c r="C58" s="44"/>
      <c r="D58" s="13"/>
      <c r="E58" s="44"/>
      <c r="F58" s="32"/>
      <c r="G58" s="44"/>
      <c r="H58" s="44"/>
      <c r="I58" s="44"/>
      <c r="J58" s="44"/>
      <c r="K58" s="44"/>
      <c r="L58" s="29"/>
      <c r="M58" s="31"/>
      <c r="N58" s="31"/>
      <c r="O58" s="31"/>
      <c r="P58" s="31"/>
      <c r="Q58" s="31"/>
      <c r="R58" s="31"/>
      <c r="S58" s="18" t="s">
        <v>244</v>
      </c>
      <c r="T58" s="31"/>
      <c r="U58" s="169"/>
      <c r="V58" s="170"/>
      <c r="W58" s="170"/>
      <c r="X58" s="171"/>
      <c r="Y58" s="31"/>
      <c r="Z58" s="224"/>
      <c r="AA58" s="225"/>
      <c r="AB58" s="225"/>
      <c r="AC58" s="225"/>
      <c r="AD58" s="225"/>
      <c r="AE58" s="225"/>
      <c r="AF58" s="225"/>
      <c r="AG58" s="225"/>
      <c r="AH58" s="225"/>
      <c r="AI58" s="225"/>
      <c r="AJ58" s="225"/>
      <c r="AK58" s="225"/>
      <c r="AL58" s="225"/>
      <c r="AM58" s="225"/>
      <c r="AN58" s="225"/>
      <c r="AO58" s="225"/>
      <c r="AP58" s="225"/>
      <c r="AQ58" s="226"/>
      <c r="AR58" s="99" t="str">
        <f>IF(OR(AND(U58&lt;&gt;"",Z58=""),AND(U58="",Z58&lt;&gt;""),AND(AM56&lt;&gt;"",OR(U58="",Z58="")))," &lt;= Vul het postnummer én de gemeente in.","")</f>
        <v/>
      </c>
    </row>
    <row r="59" spans="1:75" ht="12" customHeight="1" x14ac:dyDescent="0.3">
      <c r="A59" s="10"/>
      <c r="B59" s="10"/>
      <c r="AR59" s="44"/>
    </row>
    <row r="60" spans="1:75" ht="15" customHeight="1" x14ac:dyDescent="0.3">
      <c r="A60" s="10"/>
      <c r="B60" s="14"/>
      <c r="C60" s="179" t="s">
        <v>2871</v>
      </c>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0"/>
    </row>
    <row r="61" spans="1:75" ht="5.25" customHeight="1" x14ac:dyDescent="0.3">
      <c r="A61" s="10"/>
      <c r="B61" s="14"/>
      <c r="C61" s="15"/>
      <c r="D61" s="15"/>
      <c r="E61" s="15"/>
      <c r="F61" s="15"/>
      <c r="G61" s="15"/>
      <c r="H61" s="15"/>
      <c r="I61" s="15"/>
      <c r="J61" s="15"/>
      <c r="K61" s="15"/>
      <c r="L61" s="15"/>
      <c r="M61" s="15"/>
      <c r="N61" s="15"/>
      <c r="O61" s="15"/>
      <c r="P61" s="15"/>
      <c r="Q61" s="15"/>
      <c r="R61" s="15"/>
      <c r="S61" s="15"/>
      <c r="T61" s="10"/>
      <c r="U61" s="10"/>
      <c r="V61" s="10"/>
      <c r="W61" s="10"/>
      <c r="X61" s="10"/>
      <c r="Y61" s="10"/>
      <c r="Z61" s="10"/>
      <c r="AA61" s="10"/>
      <c r="AB61" s="10"/>
      <c r="AC61" s="10"/>
      <c r="AD61" s="10"/>
      <c r="AE61" s="10"/>
      <c r="AO61" s="10"/>
      <c r="AP61" s="10"/>
      <c r="AQ61" s="10"/>
      <c r="AR61" s="10"/>
    </row>
    <row r="62" spans="1:75" ht="15" customHeight="1" x14ac:dyDescent="0.3">
      <c r="A62" s="146">
        <v>5</v>
      </c>
      <c r="B62" s="146">
        <v>2</v>
      </c>
      <c r="C62" s="27" t="s">
        <v>2878</v>
      </c>
      <c r="D62" s="15"/>
      <c r="E62" s="15"/>
      <c r="F62" s="15"/>
      <c r="G62" s="15"/>
      <c r="H62" s="15"/>
      <c r="I62" s="15"/>
      <c r="J62" s="15"/>
      <c r="K62" s="15"/>
      <c r="L62" s="15"/>
      <c r="M62" s="15"/>
      <c r="N62" s="15"/>
      <c r="O62" s="15"/>
      <c r="P62" s="15"/>
      <c r="Q62" s="15"/>
      <c r="R62" s="15"/>
      <c r="S62" s="15"/>
      <c r="T62" s="10"/>
      <c r="U62" s="10"/>
      <c r="V62" s="10"/>
      <c r="W62" s="10"/>
      <c r="X62" s="10"/>
      <c r="Y62" s="10"/>
      <c r="Z62" s="10"/>
      <c r="AA62" s="10"/>
      <c r="AB62" s="10"/>
      <c r="AC62" s="10"/>
      <c r="AD62" s="10"/>
      <c r="AE62" s="10"/>
      <c r="AO62" s="10"/>
      <c r="AP62" s="10"/>
      <c r="AQ62" s="10"/>
      <c r="AR62" s="10"/>
    </row>
    <row r="63" spans="1:75" ht="6.15" customHeight="1" x14ac:dyDescent="0.3">
      <c r="A63" s="10"/>
      <c r="B63" s="14"/>
      <c r="C63" s="15"/>
      <c r="D63" s="15"/>
      <c r="E63" s="15"/>
      <c r="F63" s="15"/>
      <c r="G63" s="15"/>
      <c r="H63" s="15"/>
      <c r="I63" s="15"/>
      <c r="J63" s="15"/>
      <c r="K63" s="15"/>
      <c r="L63" s="15"/>
      <c r="M63" s="15"/>
      <c r="N63" s="15"/>
      <c r="O63" s="15"/>
      <c r="P63" s="15"/>
      <c r="Q63" s="15"/>
      <c r="R63" s="15"/>
      <c r="S63" s="15"/>
      <c r="T63" s="10"/>
      <c r="U63" s="10"/>
      <c r="V63" s="10"/>
      <c r="W63" s="10"/>
      <c r="X63" s="10"/>
      <c r="Y63" s="10"/>
      <c r="Z63" s="10"/>
      <c r="AA63" s="10"/>
      <c r="AB63" s="10"/>
      <c r="AC63" s="10"/>
      <c r="AD63" s="10"/>
      <c r="AE63" s="10"/>
      <c r="AO63" s="10"/>
      <c r="AP63" s="10"/>
      <c r="AQ63" s="10"/>
      <c r="AR63" s="10"/>
    </row>
    <row r="64" spans="1:75" ht="15" customHeight="1" x14ac:dyDescent="0.3">
      <c r="A64" s="10"/>
      <c r="B64" s="14"/>
      <c r="C64" s="44"/>
      <c r="D64" s="13"/>
      <c r="E64" s="44"/>
      <c r="F64" s="28"/>
      <c r="G64" s="44"/>
      <c r="H64" s="44"/>
      <c r="I64" s="44"/>
      <c r="J64" s="44"/>
      <c r="K64" s="44"/>
      <c r="L64" s="30"/>
      <c r="M64" s="24"/>
      <c r="S64" s="18" t="s">
        <v>7702</v>
      </c>
      <c r="T64" s="24"/>
      <c r="U64" s="163"/>
      <c r="V64" s="164"/>
      <c r="W64" s="164"/>
      <c r="X64" s="164"/>
      <c r="Y64" s="164"/>
      <c r="Z64" s="164"/>
      <c r="AA64" s="164"/>
      <c r="AB64" s="164"/>
      <c r="AC64" s="164"/>
      <c r="AD64" s="164"/>
      <c r="AE64" s="164"/>
      <c r="AF64" s="164"/>
      <c r="AG64" s="164"/>
      <c r="AH64" s="164"/>
      <c r="AI64" s="164"/>
      <c r="AJ64" s="164"/>
      <c r="AK64" s="165"/>
      <c r="AL64" s="136"/>
      <c r="AM64" s="163"/>
      <c r="AN64" s="164"/>
      <c r="AO64" s="164"/>
      <c r="AP64" s="164"/>
      <c r="AQ64" s="165"/>
      <c r="AR64" s="99" t="str">
        <f>IF(OR(AND(U64&lt;&gt;"",AM64=""),AND(U64="",AM64&lt;&gt;""),AND(U64="",U66&lt;&gt;""))," &lt;= Vul de straatnaam én het huis- en busnummer in.","")</f>
        <v/>
      </c>
    </row>
    <row r="65" spans="1:75" ht="5.25" customHeight="1" x14ac:dyDescent="0.3">
      <c r="A65" s="10"/>
      <c r="B65" s="14"/>
      <c r="C65" s="44"/>
      <c r="D65" s="13"/>
      <c r="E65" s="44"/>
      <c r="F65" s="32"/>
      <c r="G65" s="44"/>
      <c r="H65" s="44"/>
      <c r="I65" s="44"/>
      <c r="J65" s="44"/>
      <c r="K65" s="44"/>
      <c r="L65" s="29"/>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10"/>
    </row>
    <row r="66" spans="1:75" ht="15" customHeight="1" x14ac:dyDescent="0.3">
      <c r="A66" s="10"/>
      <c r="B66" s="14"/>
      <c r="C66" s="44"/>
      <c r="D66" s="13"/>
      <c r="E66" s="44"/>
      <c r="F66" s="32"/>
      <c r="G66" s="44"/>
      <c r="H66" s="44"/>
      <c r="I66" s="44"/>
      <c r="J66" s="44"/>
      <c r="K66" s="44"/>
      <c r="L66" s="29"/>
      <c r="M66" s="31"/>
      <c r="N66" s="31"/>
      <c r="O66" s="31"/>
      <c r="P66" s="31"/>
      <c r="Q66" s="31"/>
      <c r="R66" s="31"/>
      <c r="S66" s="18" t="s">
        <v>244</v>
      </c>
      <c r="T66" s="31"/>
      <c r="U66" s="169"/>
      <c r="V66" s="170"/>
      <c r="W66" s="170"/>
      <c r="X66" s="171"/>
      <c r="Y66" s="31"/>
      <c r="Z66" s="169"/>
      <c r="AA66" s="170"/>
      <c r="AB66" s="170"/>
      <c r="AC66" s="170"/>
      <c r="AD66" s="170"/>
      <c r="AE66" s="170"/>
      <c r="AF66" s="170"/>
      <c r="AG66" s="170"/>
      <c r="AH66" s="170"/>
      <c r="AI66" s="170"/>
      <c r="AJ66" s="170"/>
      <c r="AK66" s="170"/>
      <c r="AL66" s="170"/>
      <c r="AM66" s="170"/>
      <c r="AN66" s="170"/>
      <c r="AO66" s="170"/>
      <c r="AP66" s="170"/>
      <c r="AQ66" s="171"/>
      <c r="AR66" s="99" t="str">
        <f>IF(OR(AND(U66&lt;&gt;"",Z66=""),AND(U66="",Z66&lt;&gt;""),AND(AM64&lt;&gt;"",OR(U66="",Z66="")))," &lt;= Vul het postnummer én de gemeente in.","")</f>
        <v/>
      </c>
    </row>
    <row r="67" spans="1:75" ht="5.25" customHeight="1" x14ac:dyDescent="0.3">
      <c r="A67" s="10"/>
      <c r="B67" s="14"/>
      <c r="C67" s="44"/>
      <c r="D67" s="13"/>
      <c r="E67" s="44"/>
      <c r="F67" s="32"/>
      <c r="G67" s="44"/>
      <c r="H67" s="44"/>
      <c r="I67" s="44"/>
      <c r="J67" s="44"/>
      <c r="K67" s="44"/>
      <c r="L67" s="29"/>
      <c r="M67" s="31"/>
      <c r="N67" s="31"/>
      <c r="O67" s="31"/>
      <c r="P67" s="31"/>
      <c r="Q67" s="31"/>
      <c r="R67" s="31"/>
      <c r="T67" s="31"/>
      <c r="U67" s="18"/>
      <c r="W67" s="31"/>
      <c r="AR67" s="10"/>
    </row>
    <row r="68" spans="1:75" ht="15" customHeight="1" x14ac:dyDescent="0.3">
      <c r="A68" s="146">
        <v>6</v>
      </c>
      <c r="B68" s="146">
        <v>2</v>
      </c>
      <c r="C68" s="70" t="s">
        <v>2927</v>
      </c>
      <c r="D68" s="13"/>
      <c r="E68" s="76"/>
      <c r="F68" s="32"/>
      <c r="G68" s="76"/>
      <c r="H68" s="76"/>
      <c r="I68" s="76"/>
      <c r="J68" s="76"/>
      <c r="K68" s="76"/>
      <c r="L68" s="29"/>
      <c r="M68" s="31"/>
      <c r="N68" s="31"/>
      <c r="O68" s="31"/>
      <c r="P68" s="31"/>
      <c r="Q68" s="31"/>
      <c r="R68" s="31"/>
      <c r="T68" s="31"/>
      <c r="U68" s="18"/>
      <c r="W68" s="31"/>
      <c r="AR68" s="10"/>
    </row>
    <row r="69" spans="1:75" ht="15" customHeight="1" x14ac:dyDescent="0.3">
      <c r="A69" s="89"/>
      <c r="B69" s="89"/>
      <c r="C69" s="20" t="s">
        <v>2926</v>
      </c>
      <c r="D69" s="13"/>
      <c r="E69" s="90"/>
      <c r="F69" s="32"/>
      <c r="G69" s="90"/>
      <c r="H69" s="90"/>
      <c r="I69" s="90"/>
      <c r="J69" s="90"/>
      <c r="K69" s="90"/>
      <c r="L69" s="29"/>
      <c r="M69" s="31"/>
      <c r="N69" s="31"/>
      <c r="O69" s="31"/>
      <c r="P69" s="31"/>
      <c r="Q69" s="31"/>
      <c r="R69" s="31"/>
      <c r="T69" s="31"/>
      <c r="U69" s="18"/>
      <c r="W69" s="31"/>
      <c r="AR69" s="10"/>
    </row>
    <row r="70" spans="1:75" ht="6.15" customHeight="1" x14ac:dyDescent="0.3">
      <c r="A70" s="10"/>
      <c r="B70" s="14"/>
      <c r="C70" s="76"/>
      <c r="D70" s="13"/>
      <c r="E70" s="76"/>
      <c r="F70" s="32"/>
      <c r="G70" s="76"/>
      <c r="H70" s="76"/>
      <c r="I70" s="76"/>
      <c r="J70" s="76"/>
      <c r="K70" s="76"/>
      <c r="L70" s="29"/>
      <c r="M70" s="31"/>
      <c r="N70" s="31"/>
      <c r="O70" s="31"/>
      <c r="P70" s="31"/>
      <c r="Q70" s="31"/>
      <c r="R70" s="31"/>
      <c r="T70" s="31"/>
      <c r="U70" s="18"/>
      <c r="W70" s="31"/>
      <c r="AR70" s="10"/>
    </row>
    <row r="71" spans="1:75" ht="12.9" customHeight="1" x14ac:dyDescent="0.3">
      <c r="A71" s="10"/>
      <c r="B71" s="14"/>
      <c r="C71" s="93"/>
      <c r="D71" s="63" t="s">
        <v>2887</v>
      </c>
      <c r="E71" s="36"/>
      <c r="F71" s="36"/>
      <c r="G71" s="35"/>
      <c r="L71" s="190" t="str">
        <f>IF(AND(AND(C71="",C73="",Z66&lt;&gt;"")),"Duid de niveaus en de structuur aan die wordt aangeboden.","")</f>
        <v/>
      </c>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0"/>
    </row>
    <row r="72" spans="1:75" ht="5.25" customHeight="1" x14ac:dyDescent="0.3">
      <c r="A72" s="10"/>
      <c r="B72" s="14"/>
      <c r="AR72" s="10"/>
    </row>
    <row r="73" spans="1:75" ht="12.9" customHeight="1" x14ac:dyDescent="0.3">
      <c r="A73" s="10"/>
      <c r="B73" s="14"/>
      <c r="C73" s="93"/>
      <c r="D73" s="63" t="s">
        <v>2888</v>
      </c>
      <c r="E73" s="35"/>
      <c r="F73" s="35"/>
      <c r="G73" s="74"/>
      <c r="H73" s="75"/>
      <c r="I73" s="75"/>
      <c r="AC73" s="81" t="str">
        <f>IF(AND(C76="",H76="",M76="",R76="",W76="",AB76="",C73=""),"",IF(AND(OR(C76&lt;&gt;"",H76&lt;&gt;"",M76&lt;&gt;"",R76&lt;&gt;"",W76&lt;&gt;"",AB76&lt;&gt;""),C73="")," &lt;= Kruis het vakje vóór 'lager onderwijs' aan als u een of meer leerjaren aankruist!",""))</f>
        <v/>
      </c>
      <c r="AR73" s="10"/>
    </row>
    <row r="74" spans="1:75" ht="6.15" customHeight="1" x14ac:dyDescent="0.3">
      <c r="A74" s="10"/>
      <c r="B74" s="14"/>
      <c r="AR74" s="10"/>
    </row>
    <row r="75" spans="1:75" ht="15" customHeight="1" x14ac:dyDescent="0.3">
      <c r="A75" s="10"/>
      <c r="B75" s="14"/>
      <c r="C75" s="153" t="s">
        <v>2862</v>
      </c>
      <c r="D75" s="154"/>
      <c r="E75" s="154"/>
      <c r="F75" s="154"/>
      <c r="G75" s="154"/>
      <c r="H75" s="153" t="s">
        <v>2863</v>
      </c>
      <c r="I75" s="201"/>
      <c r="J75" s="201"/>
      <c r="K75" s="201"/>
      <c r="L75" s="201"/>
      <c r="M75" s="153" t="s">
        <v>2864</v>
      </c>
      <c r="N75" s="201"/>
      <c r="O75" s="201"/>
      <c r="P75" s="201"/>
      <c r="Q75" s="201"/>
      <c r="R75" s="94"/>
      <c r="S75" s="94"/>
      <c r="T75" s="95" t="s">
        <v>2865</v>
      </c>
      <c r="U75" s="96"/>
      <c r="V75" s="96"/>
      <c r="W75" s="153" t="s">
        <v>2866</v>
      </c>
      <c r="X75" s="154"/>
      <c r="Y75" s="154"/>
      <c r="Z75" s="154"/>
      <c r="AA75" s="154"/>
      <c r="AB75" s="153" t="s">
        <v>2867</v>
      </c>
      <c r="AC75" s="154"/>
      <c r="AD75" s="154"/>
      <c r="AE75" s="154"/>
      <c r="AF75" s="154"/>
      <c r="AR75" s="10"/>
    </row>
    <row r="76" spans="1:75" ht="15" customHeight="1" x14ac:dyDescent="0.3">
      <c r="A76" s="10"/>
      <c r="B76" s="14"/>
      <c r="C76" s="155"/>
      <c r="D76" s="156"/>
      <c r="E76" s="156"/>
      <c r="F76" s="156"/>
      <c r="G76" s="156"/>
      <c r="H76" s="155"/>
      <c r="I76" s="156"/>
      <c r="J76" s="156"/>
      <c r="K76" s="156"/>
      <c r="L76" s="156"/>
      <c r="M76" s="155"/>
      <c r="N76" s="156"/>
      <c r="O76" s="156"/>
      <c r="P76" s="156"/>
      <c r="Q76" s="156"/>
      <c r="R76" s="155"/>
      <c r="S76" s="156"/>
      <c r="T76" s="156"/>
      <c r="U76" s="156"/>
      <c r="V76" s="156"/>
      <c r="W76" s="155"/>
      <c r="X76" s="176"/>
      <c r="Y76" s="176"/>
      <c r="Z76" s="176"/>
      <c r="AA76" s="176"/>
      <c r="AB76" s="155"/>
      <c r="AC76" s="156"/>
      <c r="AD76" s="156"/>
      <c r="AE76" s="156"/>
      <c r="AF76" s="156"/>
      <c r="AG76" s="99" t="str">
        <f>IF(C73="","",IF(AND(C73="X",C76="",H76="",M76="",R76="",W76="",AB76="")," &lt;= Duid de leerjaren aan die in het nieuw opgericht niveau worden aangeboden!",""))</f>
        <v/>
      </c>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42"/>
      <c r="BQ76" s="42"/>
      <c r="BR76" s="42"/>
      <c r="BS76" s="42"/>
      <c r="BT76" s="42"/>
      <c r="BU76" s="42"/>
      <c r="BV76" s="42"/>
      <c r="BW76" s="42"/>
    </row>
    <row r="77" spans="1:75" ht="6.15" customHeight="1" x14ac:dyDescent="0.3">
      <c r="A77" s="10"/>
      <c r="B77" s="14"/>
      <c r="C77" s="15"/>
      <c r="D77" s="15"/>
      <c r="E77" s="15"/>
      <c r="F77" s="15"/>
      <c r="G77" s="15"/>
      <c r="H77" s="15"/>
      <c r="I77" s="15"/>
      <c r="J77" s="15"/>
      <c r="K77" s="15"/>
      <c r="L77" s="15"/>
      <c r="M77" s="15"/>
      <c r="N77" s="15"/>
      <c r="O77" s="15"/>
      <c r="P77" s="15"/>
      <c r="Q77" s="15"/>
      <c r="R77" s="15"/>
      <c r="S77" s="15"/>
      <c r="T77" s="10"/>
      <c r="U77" s="10"/>
      <c r="V77" s="10"/>
      <c r="W77" s="10"/>
      <c r="X77" s="10"/>
      <c r="Y77" s="10"/>
      <c r="Z77" s="10"/>
      <c r="AA77" s="10"/>
      <c r="AB77" s="10"/>
      <c r="AC77" s="10"/>
      <c r="AD77" s="10"/>
      <c r="AE77" s="10"/>
      <c r="AO77" s="10"/>
      <c r="AP77" s="10"/>
      <c r="AQ77" s="10"/>
      <c r="AR77" s="10"/>
    </row>
    <row r="78" spans="1:75" ht="15" customHeight="1" x14ac:dyDescent="0.3">
      <c r="A78" s="146">
        <v>7</v>
      </c>
      <c r="B78" s="146">
        <v>2</v>
      </c>
      <c r="C78" s="27" t="s">
        <v>2869</v>
      </c>
      <c r="D78" s="15"/>
      <c r="E78" s="15"/>
      <c r="F78" s="15"/>
      <c r="G78" s="15"/>
      <c r="H78" s="15"/>
      <c r="I78" s="15"/>
      <c r="J78" s="15"/>
      <c r="K78" s="15"/>
      <c r="L78" s="15"/>
      <c r="M78" s="15"/>
      <c r="N78" s="15"/>
      <c r="O78" s="15"/>
      <c r="P78" s="15"/>
      <c r="Q78" s="15"/>
      <c r="R78" s="15"/>
      <c r="S78" s="15"/>
      <c r="T78" s="10"/>
      <c r="U78" s="10"/>
      <c r="V78" s="10"/>
      <c r="W78" s="10"/>
      <c r="X78" s="10"/>
      <c r="Y78" s="10"/>
      <c r="Z78" s="10"/>
      <c r="AA78" s="10"/>
      <c r="AB78" s="10"/>
      <c r="AC78" s="10"/>
      <c r="AD78" s="10"/>
      <c r="AE78" s="10"/>
      <c r="AO78" s="10"/>
      <c r="AP78" s="10"/>
      <c r="AQ78" s="10"/>
      <c r="AR78" s="10"/>
    </row>
    <row r="79" spans="1:75" ht="5.25" customHeight="1" x14ac:dyDescent="0.3">
      <c r="A79" s="10"/>
      <c r="B79" s="14"/>
      <c r="C79" s="15"/>
      <c r="D79" s="15"/>
      <c r="E79" s="15"/>
      <c r="F79" s="15"/>
      <c r="G79" s="15"/>
      <c r="H79" s="15"/>
      <c r="I79" s="15"/>
      <c r="J79" s="15"/>
      <c r="K79" s="15"/>
      <c r="L79" s="15"/>
      <c r="M79" s="15"/>
      <c r="N79" s="15"/>
      <c r="O79" s="15"/>
      <c r="P79" s="15"/>
      <c r="Q79" s="15"/>
      <c r="R79" s="15"/>
      <c r="S79" s="15"/>
      <c r="T79" s="10"/>
      <c r="U79" s="10"/>
      <c r="V79" s="10"/>
      <c r="W79" s="10"/>
      <c r="X79" s="10"/>
      <c r="Y79" s="10"/>
      <c r="Z79" s="10"/>
      <c r="AA79" s="10"/>
      <c r="AB79" s="10"/>
      <c r="AC79" s="10"/>
      <c r="AD79" s="10"/>
      <c r="AE79" s="10"/>
      <c r="AO79" s="10"/>
      <c r="AP79" s="10"/>
      <c r="AQ79" s="10"/>
      <c r="AR79" s="10"/>
    </row>
    <row r="80" spans="1:75" ht="15" customHeight="1" x14ac:dyDescent="0.3">
      <c r="A80" s="10"/>
      <c r="B80" s="14"/>
      <c r="C80" s="44"/>
      <c r="D80" s="13"/>
      <c r="E80" s="44"/>
      <c r="F80" s="28"/>
      <c r="G80" s="44"/>
      <c r="H80" s="44"/>
      <c r="I80" s="44"/>
      <c r="J80" s="44"/>
      <c r="K80" s="44"/>
      <c r="L80" s="30"/>
      <c r="M80" s="24"/>
      <c r="S80" s="18" t="s">
        <v>7702</v>
      </c>
      <c r="T80" s="24"/>
      <c r="U80" s="163"/>
      <c r="V80" s="164"/>
      <c r="W80" s="164"/>
      <c r="X80" s="164"/>
      <c r="Y80" s="164"/>
      <c r="Z80" s="164"/>
      <c r="AA80" s="164"/>
      <c r="AB80" s="164"/>
      <c r="AC80" s="164"/>
      <c r="AD80" s="164"/>
      <c r="AE80" s="164"/>
      <c r="AF80" s="164"/>
      <c r="AG80" s="164"/>
      <c r="AH80" s="164"/>
      <c r="AI80" s="164"/>
      <c r="AJ80" s="164"/>
      <c r="AK80" s="165"/>
      <c r="AL80" s="136"/>
      <c r="AM80" s="163"/>
      <c r="AN80" s="164"/>
      <c r="AO80" s="164"/>
      <c r="AP80" s="164"/>
      <c r="AQ80" s="165"/>
      <c r="AR80" s="99" t="str">
        <f>IF(OR(AND(U80&lt;&gt;"",AM80=""),AND(U80="",AM80&lt;&gt;""),AND(U80="",U82&lt;&gt;""))," &lt;= Vul de straatnaam én het huis- en busnummer in.","")</f>
        <v/>
      </c>
    </row>
    <row r="81" spans="1:44" ht="5.25" customHeight="1" x14ac:dyDescent="0.3">
      <c r="A81" s="10"/>
      <c r="B81" s="14"/>
      <c r="C81" s="44"/>
      <c r="D81" s="13"/>
      <c r="E81" s="44"/>
      <c r="F81" s="32"/>
      <c r="G81" s="44"/>
      <c r="H81" s="44"/>
      <c r="I81" s="44"/>
      <c r="J81" s="44"/>
      <c r="K81" s="44"/>
      <c r="L81" s="29"/>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10"/>
    </row>
    <row r="82" spans="1:44" ht="15" customHeight="1" x14ac:dyDescent="0.3">
      <c r="A82" s="10"/>
      <c r="B82" s="14"/>
      <c r="C82" s="44"/>
      <c r="D82" s="13"/>
      <c r="E82" s="44"/>
      <c r="F82" s="32"/>
      <c r="G82" s="44"/>
      <c r="H82" s="44"/>
      <c r="I82" s="44"/>
      <c r="J82" s="44"/>
      <c r="K82" s="44"/>
      <c r="L82" s="29"/>
      <c r="M82" s="31"/>
      <c r="N82" s="31"/>
      <c r="O82" s="31"/>
      <c r="P82" s="31"/>
      <c r="Q82" s="31"/>
      <c r="R82" s="31"/>
      <c r="S82" s="18" t="s">
        <v>244</v>
      </c>
      <c r="T82" s="31"/>
      <c r="U82" s="169"/>
      <c r="V82" s="170"/>
      <c r="W82" s="170"/>
      <c r="X82" s="171"/>
      <c r="Y82" s="31"/>
      <c r="Z82" s="169"/>
      <c r="AA82" s="170"/>
      <c r="AB82" s="170"/>
      <c r="AC82" s="170"/>
      <c r="AD82" s="170"/>
      <c r="AE82" s="170"/>
      <c r="AF82" s="170"/>
      <c r="AG82" s="170"/>
      <c r="AH82" s="170"/>
      <c r="AI82" s="170"/>
      <c r="AJ82" s="170"/>
      <c r="AK82" s="170"/>
      <c r="AL82" s="170"/>
      <c r="AM82" s="170"/>
      <c r="AN82" s="170"/>
      <c r="AO82" s="170"/>
      <c r="AP82" s="170"/>
      <c r="AQ82" s="171"/>
      <c r="AR82" s="99" t="str">
        <f>IF(OR(AND(U82&lt;&gt;"",Z82=""),AND(U82="",Z82&lt;&gt;""),AND(AM80&lt;&gt;"",OR(U82="",Z82="")))," &lt;= Vul het postnummer én de gemeente in.","")</f>
        <v/>
      </c>
    </row>
    <row r="83" spans="1:44" ht="5.25" customHeight="1" x14ac:dyDescent="0.3">
      <c r="A83" s="10"/>
      <c r="B83" s="14"/>
      <c r="C83" s="15"/>
      <c r="D83" s="15"/>
      <c r="E83" s="15"/>
      <c r="F83" s="15"/>
      <c r="G83" s="15"/>
      <c r="H83" s="15"/>
      <c r="I83" s="15"/>
      <c r="J83" s="15"/>
      <c r="K83" s="15"/>
      <c r="L83" s="15"/>
      <c r="M83" s="15"/>
      <c r="N83" s="15"/>
      <c r="O83" s="15"/>
      <c r="P83" s="15"/>
      <c r="Q83" s="15"/>
      <c r="R83" s="15"/>
      <c r="S83" s="15"/>
      <c r="T83" s="10"/>
      <c r="U83" s="10"/>
      <c r="V83" s="10"/>
      <c r="W83" s="10"/>
      <c r="X83" s="10"/>
      <c r="Y83" s="10"/>
      <c r="Z83" s="10"/>
      <c r="AA83" s="10"/>
      <c r="AB83" s="10"/>
      <c r="AC83" s="10"/>
      <c r="AD83" s="10"/>
      <c r="AE83" s="10"/>
      <c r="AO83" s="10"/>
      <c r="AP83" s="10"/>
      <c r="AQ83" s="10"/>
      <c r="AR83" s="10"/>
    </row>
    <row r="84" spans="1:44" ht="15" customHeight="1" x14ac:dyDescent="0.3">
      <c r="A84" s="146">
        <v>8</v>
      </c>
      <c r="B84" s="146">
        <v>2</v>
      </c>
      <c r="C84" s="167" t="s">
        <v>2870</v>
      </c>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0"/>
    </row>
    <row r="85" spans="1:44" ht="5.25" customHeight="1" x14ac:dyDescent="0.3">
      <c r="A85" s="10"/>
      <c r="B85" s="14"/>
      <c r="C85" s="15"/>
      <c r="D85" s="15"/>
      <c r="E85" s="15"/>
      <c r="F85" s="15"/>
      <c r="G85" s="15"/>
      <c r="H85" s="15"/>
      <c r="I85" s="15"/>
      <c r="J85" s="15"/>
      <c r="K85" s="15"/>
      <c r="L85" s="15"/>
      <c r="M85" s="15"/>
      <c r="N85" s="15"/>
      <c r="O85" s="15"/>
      <c r="P85" s="15"/>
      <c r="Q85" s="15"/>
      <c r="R85" s="15"/>
      <c r="S85" s="15"/>
      <c r="T85" s="10"/>
      <c r="U85" s="10"/>
      <c r="V85" s="10"/>
      <c r="W85" s="10"/>
      <c r="X85" s="10"/>
      <c r="Y85" s="10"/>
      <c r="Z85" s="10"/>
      <c r="AA85" s="10"/>
      <c r="AB85" s="10"/>
      <c r="AC85" s="10"/>
      <c r="AD85" s="10"/>
      <c r="AE85" s="10"/>
      <c r="AO85" s="10"/>
      <c r="AP85" s="10"/>
      <c r="AQ85" s="10"/>
      <c r="AR85" s="10"/>
    </row>
    <row r="86" spans="1:44" ht="12.9" customHeight="1" x14ac:dyDescent="0.3">
      <c r="A86" s="10"/>
      <c r="B86" s="14"/>
      <c r="C86" s="93"/>
      <c r="D86" s="63" t="s">
        <v>2887</v>
      </c>
      <c r="E86" s="36"/>
      <c r="F86" s="36"/>
      <c r="H86" s="78"/>
      <c r="I86" s="78"/>
      <c r="J86" s="78"/>
      <c r="K86" s="202" t="str">
        <f>IF(U80="","",IF(AND(U80&lt;&gt;"",AND(C86="",C88="")),"&lt;= Duid aan welk niveau er wordt afgeschaft.",""))</f>
        <v/>
      </c>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3"/>
      <c r="AM86" s="203"/>
      <c r="AN86" s="203"/>
      <c r="AO86" s="203"/>
      <c r="AP86" s="203"/>
      <c r="AQ86" s="203"/>
      <c r="AR86" s="10"/>
    </row>
    <row r="87" spans="1:44" ht="5.25" customHeight="1" x14ac:dyDescent="0.3">
      <c r="A87" s="10"/>
      <c r="B87" s="14"/>
      <c r="G87" s="78"/>
      <c r="H87" s="78"/>
      <c r="I87" s="78"/>
      <c r="J87" s="78"/>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10"/>
    </row>
    <row r="88" spans="1:44" ht="12.9" customHeight="1" x14ac:dyDescent="0.3">
      <c r="A88" s="10"/>
      <c r="B88" s="14"/>
      <c r="C88" s="93"/>
      <c r="D88" s="63" t="s">
        <v>2889</v>
      </c>
      <c r="E88" s="36"/>
      <c r="F88" s="36"/>
      <c r="G88" s="78"/>
      <c r="H88" s="78"/>
      <c r="I88" s="78"/>
      <c r="J88" s="78"/>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3"/>
      <c r="AM88" s="203"/>
      <c r="AN88" s="203"/>
      <c r="AO88" s="203"/>
      <c r="AP88" s="203"/>
      <c r="AQ88" s="203"/>
      <c r="AR88" s="10"/>
    </row>
    <row r="89" spans="1:44" ht="12" customHeight="1" x14ac:dyDescent="0.3">
      <c r="A89" s="10"/>
      <c r="B89" s="14"/>
      <c r="C89" s="15"/>
      <c r="D89" s="15"/>
      <c r="E89" s="15"/>
      <c r="F89" s="15"/>
      <c r="G89" s="15"/>
      <c r="H89" s="15"/>
      <c r="I89" s="15"/>
      <c r="J89" s="15"/>
      <c r="K89" s="15"/>
      <c r="L89" s="15"/>
      <c r="M89" s="15"/>
      <c r="N89" s="15"/>
      <c r="O89" s="15"/>
      <c r="P89" s="15"/>
      <c r="Q89" s="15"/>
      <c r="R89" s="15"/>
      <c r="S89" s="15"/>
      <c r="T89" s="10"/>
      <c r="U89" s="10"/>
      <c r="V89" s="10"/>
      <c r="W89" s="10"/>
      <c r="X89" s="10"/>
      <c r="Y89" s="10"/>
      <c r="Z89" s="10"/>
      <c r="AA89" s="10"/>
      <c r="AB89" s="10"/>
      <c r="AC89" s="10"/>
      <c r="AD89" s="10"/>
      <c r="AE89" s="10"/>
      <c r="AO89" s="10"/>
      <c r="AP89" s="10"/>
      <c r="AQ89" s="10"/>
      <c r="AR89" s="10"/>
    </row>
    <row r="90" spans="1:44" ht="15" customHeight="1" x14ac:dyDescent="0.3">
      <c r="A90" s="10"/>
      <c r="B90" s="14"/>
      <c r="C90" s="179" t="s">
        <v>2872</v>
      </c>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row>
    <row r="91" spans="1:44" ht="6.15" customHeight="1" x14ac:dyDescent="0.3">
      <c r="A91" s="10"/>
      <c r="B91" s="14"/>
      <c r="C91" s="44"/>
      <c r="D91" s="13"/>
      <c r="E91" s="44"/>
      <c r="F91" s="32"/>
      <c r="G91" s="44"/>
      <c r="H91" s="44"/>
      <c r="I91" s="44"/>
      <c r="J91" s="44"/>
      <c r="K91" s="44"/>
      <c r="L91" s="29"/>
      <c r="M91" s="31"/>
      <c r="N91" s="31"/>
      <c r="O91" s="31"/>
      <c r="P91" s="31"/>
      <c r="Q91" s="31"/>
      <c r="R91" s="31"/>
      <c r="S91" s="18"/>
      <c r="U91" s="31"/>
      <c r="V91" s="36"/>
      <c r="W91" s="36"/>
      <c r="X91" s="36"/>
      <c r="Y91" s="36"/>
      <c r="Z91" s="36"/>
      <c r="AA91" s="36"/>
      <c r="AB91" s="36"/>
      <c r="AC91" s="10"/>
    </row>
    <row r="92" spans="1:44" ht="15" customHeight="1" x14ac:dyDescent="0.3">
      <c r="A92" s="146">
        <v>9</v>
      </c>
      <c r="B92" s="146">
        <v>2</v>
      </c>
      <c r="C92" s="43" t="s">
        <v>2890</v>
      </c>
      <c r="D92" s="13"/>
      <c r="E92" s="44"/>
      <c r="F92" s="32"/>
      <c r="G92" s="44"/>
      <c r="H92" s="44"/>
      <c r="I92" s="44"/>
      <c r="J92" s="44"/>
      <c r="K92" s="44"/>
      <c r="L92" s="29"/>
      <c r="M92" s="31"/>
      <c r="N92" s="31"/>
      <c r="O92" s="31"/>
      <c r="P92" s="31"/>
      <c r="Q92" s="31"/>
      <c r="R92" s="31"/>
      <c r="S92" s="18"/>
      <c r="U92" s="31"/>
      <c r="V92" s="36"/>
      <c r="W92" s="36"/>
      <c r="X92" s="36"/>
      <c r="Y92" s="36"/>
      <c r="Z92" s="36"/>
      <c r="AA92" s="36"/>
      <c r="AB92" s="36"/>
      <c r="AC92" s="10"/>
    </row>
    <row r="93" spans="1:44" ht="6.15" customHeight="1" x14ac:dyDescent="0.3">
      <c r="A93" s="10"/>
      <c r="B93" s="14"/>
      <c r="C93" s="44"/>
      <c r="D93" s="13"/>
      <c r="E93" s="44"/>
      <c r="F93" s="32"/>
      <c r="G93" s="44"/>
      <c r="H93" s="44"/>
      <c r="I93" s="44"/>
      <c r="J93" s="44"/>
      <c r="K93" s="44"/>
      <c r="L93" s="29"/>
      <c r="M93" s="31"/>
      <c r="N93" s="31"/>
      <c r="O93" s="31"/>
      <c r="P93" s="31"/>
      <c r="Q93" s="31"/>
      <c r="R93" s="31"/>
      <c r="S93" s="18"/>
      <c r="U93" s="31"/>
      <c r="V93" s="36"/>
      <c r="W93" s="36"/>
      <c r="X93" s="36"/>
      <c r="Y93" s="36"/>
      <c r="Z93" s="36"/>
      <c r="AA93" s="36"/>
      <c r="AB93" s="36"/>
      <c r="AC93" s="10"/>
    </row>
    <row r="94" spans="1:44" ht="15" customHeight="1" x14ac:dyDescent="0.3">
      <c r="A94" s="10"/>
      <c r="B94" s="14"/>
      <c r="C94" s="198"/>
      <c r="D94" s="199"/>
      <c r="E94" s="199"/>
      <c r="F94" s="200"/>
      <c r="H94" s="239" t="str">
        <f>IF(C94="","",VLOOKUP(C94,'lijst instellingen'!$A$2:$F$2997,2,FALSE))</f>
        <v/>
      </c>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135" t="str">
        <f>IF(AND(AND(C94="",C96=""),OR(C101&lt;&gt;"",C103&lt;&gt;"",C107&lt;&gt;"",C109&lt;&gt;""))," &lt;= Vul bij vraag "&amp;A92&amp;" de nummers in van de instellingen waarmee u een fusie aangaat!","")</f>
        <v/>
      </c>
    </row>
    <row r="95" spans="1:44" ht="3" customHeight="1" x14ac:dyDescent="0.3">
      <c r="A95" s="10"/>
      <c r="B95" s="14"/>
      <c r="C95" s="44"/>
      <c r="D95" s="13"/>
      <c r="E95" s="44"/>
      <c r="F95" s="32"/>
      <c r="G95" s="44"/>
      <c r="H95" s="44"/>
      <c r="I95" s="44"/>
      <c r="J95" s="44"/>
      <c r="K95" s="44"/>
      <c r="L95" s="29"/>
      <c r="M95" s="31"/>
      <c r="N95" s="31"/>
      <c r="O95" s="31"/>
      <c r="P95" s="31"/>
      <c r="Q95" s="31"/>
      <c r="R95" s="31"/>
      <c r="S95" s="18"/>
      <c r="U95" s="31"/>
      <c r="V95" s="36"/>
      <c r="W95" s="36"/>
      <c r="X95" s="36"/>
      <c r="Y95" s="36"/>
      <c r="Z95" s="36"/>
      <c r="AA95" s="36"/>
      <c r="AB95" s="36"/>
      <c r="AC95" s="10"/>
    </row>
    <row r="96" spans="1:44" ht="15" customHeight="1" x14ac:dyDescent="0.3">
      <c r="A96" s="10"/>
      <c r="B96" s="14"/>
      <c r="C96" s="198"/>
      <c r="D96" s="199"/>
      <c r="E96" s="199"/>
      <c r="F96" s="200"/>
      <c r="H96" s="239" t="str">
        <f>IF(C96="","",VLOOKUP(C96,'lijst instellingen'!$A$2:$F$2997,2,FALSE))</f>
        <v/>
      </c>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row>
    <row r="97" spans="1:44" ht="5.25" customHeight="1" x14ac:dyDescent="0.3">
      <c r="A97" s="10"/>
      <c r="B97" s="14"/>
      <c r="C97" s="44"/>
      <c r="D97" s="13"/>
      <c r="E97" s="44"/>
      <c r="F97" s="32"/>
      <c r="G97" s="44"/>
      <c r="H97" s="44"/>
      <c r="I97" s="44"/>
      <c r="J97" s="44"/>
      <c r="K97" s="44"/>
      <c r="L97" s="29"/>
      <c r="M97" s="31"/>
      <c r="N97" s="31"/>
      <c r="O97" s="31"/>
      <c r="P97" s="31"/>
      <c r="Q97" s="31"/>
      <c r="R97" s="31"/>
      <c r="S97" s="18"/>
      <c r="U97" s="31"/>
      <c r="V97" s="36"/>
      <c r="W97" s="36"/>
      <c r="X97" s="36"/>
      <c r="Y97" s="36"/>
      <c r="Z97" s="36"/>
      <c r="AA97" s="36"/>
      <c r="AB97" s="36"/>
      <c r="AC97" s="10"/>
    </row>
    <row r="98" spans="1:44" ht="15" customHeight="1" x14ac:dyDescent="0.3">
      <c r="A98" s="146">
        <v>10</v>
      </c>
      <c r="B98" s="146">
        <v>2</v>
      </c>
      <c r="C98" s="82" t="s">
        <v>2893</v>
      </c>
      <c r="D98" s="83"/>
      <c r="E98" s="83"/>
      <c r="F98" s="83"/>
      <c r="G98" s="83"/>
      <c r="H98" s="83"/>
      <c r="I98" s="83"/>
      <c r="J98" s="83"/>
      <c r="K98" s="83"/>
      <c r="L98" s="83"/>
      <c r="M98" s="83"/>
      <c r="N98" s="83"/>
      <c r="O98" s="83"/>
      <c r="P98" s="83"/>
      <c r="Q98" s="83"/>
      <c r="R98" s="83"/>
      <c r="S98" s="83"/>
      <c r="T98" s="83"/>
      <c r="U98" s="83"/>
      <c r="V98" s="83"/>
      <c r="W98" s="83"/>
      <c r="X98" s="83"/>
      <c r="Y98" s="133" t="str">
        <f>IF(AND(AND(C101="",C103=""),OR(C94&lt;&gt;"",C96&lt;&gt;"")),"Beantwoord vraag "&amp;A98&amp;".","")</f>
        <v/>
      </c>
      <c r="Z98" s="83"/>
      <c r="AA98" s="83"/>
      <c r="AB98" s="83"/>
      <c r="AC98" s="83"/>
      <c r="AD98" s="83"/>
      <c r="AE98" s="83"/>
      <c r="AF98" s="83"/>
      <c r="AG98" s="83"/>
      <c r="AH98" s="83"/>
      <c r="AI98" s="83"/>
      <c r="AJ98" s="83"/>
      <c r="AK98" s="83"/>
      <c r="AL98" s="83"/>
      <c r="AM98" s="83"/>
      <c r="AN98" s="83"/>
      <c r="AO98" s="83"/>
      <c r="AP98" s="83"/>
      <c r="AQ98" s="83"/>
    </row>
    <row r="99" spans="1:44" ht="15" customHeight="1" x14ac:dyDescent="0.3">
      <c r="A99" s="77"/>
      <c r="B99" s="77"/>
      <c r="C99" s="222" t="s">
        <v>2894</v>
      </c>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row>
    <row r="100" spans="1:44" ht="5.25" customHeight="1" x14ac:dyDescent="0.3">
      <c r="A100" s="10"/>
      <c r="B100" s="14"/>
      <c r="C100" s="44"/>
      <c r="D100" s="13"/>
      <c r="E100" s="44"/>
      <c r="F100" s="32"/>
      <c r="G100" s="44"/>
      <c r="H100" s="44"/>
      <c r="I100" s="44"/>
      <c r="J100" s="44"/>
      <c r="K100" s="44"/>
      <c r="L100" s="29"/>
      <c r="M100" s="31"/>
      <c r="N100" s="31"/>
      <c r="O100" s="31"/>
      <c r="P100" s="31"/>
      <c r="Q100" s="31"/>
      <c r="R100" s="31"/>
      <c r="S100" s="18"/>
      <c r="U100" s="31"/>
      <c r="V100" s="36"/>
      <c r="W100" s="36"/>
      <c r="X100" s="36"/>
      <c r="Y100" s="36"/>
      <c r="Z100" s="36"/>
      <c r="AA100" s="36"/>
      <c r="AB100" s="36"/>
      <c r="AC100" s="10"/>
    </row>
    <row r="101" spans="1:44" ht="12.9" customHeight="1" x14ac:dyDescent="0.3">
      <c r="A101" s="10"/>
      <c r="B101" s="14"/>
      <c r="C101" s="93"/>
      <c r="D101" s="72" t="s">
        <v>2891</v>
      </c>
      <c r="E101" s="44"/>
      <c r="F101" s="32"/>
      <c r="H101" s="119"/>
      <c r="I101" s="119"/>
      <c r="J101" s="119"/>
      <c r="K101" s="119"/>
      <c r="L101" s="119"/>
      <c r="M101" s="119"/>
      <c r="N101" s="119"/>
      <c r="O101" s="119"/>
      <c r="P101" s="119"/>
      <c r="Q101" s="119"/>
      <c r="R101" s="119"/>
      <c r="S101" s="119"/>
      <c r="T101" s="119"/>
      <c r="U101" s="119"/>
      <c r="V101" s="119"/>
      <c r="W101" s="119"/>
      <c r="X101" s="119"/>
      <c r="Y101" s="84" t="str">
        <f>IF(AND(C101="",C103=""),"",IF(AND(C101="X",C103="X"),"U mag bij vraag "&amp;A98&amp;" enkel mag 'ja' OF 'nee' aankruisen!",""))</f>
        <v/>
      </c>
      <c r="AA101" s="119"/>
      <c r="AB101" s="119"/>
      <c r="AC101" s="119"/>
      <c r="AD101" s="119"/>
      <c r="AE101" s="119"/>
      <c r="AF101" s="119"/>
      <c r="AG101" s="119"/>
      <c r="AH101" s="119"/>
      <c r="AI101" s="119"/>
      <c r="AJ101" s="119"/>
      <c r="AK101" s="119"/>
      <c r="AL101" s="119"/>
      <c r="AM101" s="119"/>
      <c r="AN101" s="119"/>
      <c r="AO101" s="119"/>
      <c r="AP101" s="119"/>
      <c r="AQ101" s="119"/>
    </row>
    <row r="102" spans="1:44" ht="5.25" customHeight="1" x14ac:dyDescent="0.3">
      <c r="A102" s="10"/>
      <c r="B102" s="14"/>
      <c r="C102" s="76"/>
      <c r="D102" s="13"/>
      <c r="E102" s="76"/>
      <c r="F102" s="32"/>
      <c r="G102" s="119"/>
      <c r="H102" s="119"/>
      <c r="I102" s="119"/>
      <c r="J102" s="119"/>
      <c r="K102" s="119"/>
      <c r="L102" s="119"/>
      <c r="M102" s="119"/>
      <c r="N102" s="119"/>
      <c r="O102" s="119"/>
      <c r="P102" s="119"/>
      <c r="Q102" s="119"/>
      <c r="R102" s="119"/>
      <c r="S102" s="119"/>
      <c r="T102" s="119"/>
      <c r="U102" s="119"/>
      <c r="V102" s="119"/>
      <c r="W102" s="119"/>
      <c r="X102" s="119"/>
      <c r="Y102" s="119"/>
      <c r="Z102" s="119"/>
      <c r="AA102" s="119"/>
      <c r="AB102" s="119"/>
      <c r="AC102" s="119"/>
      <c r="AD102" s="119"/>
      <c r="AE102" s="119"/>
      <c r="AF102" s="119"/>
      <c r="AG102" s="119"/>
      <c r="AH102" s="119"/>
      <c r="AI102" s="119"/>
      <c r="AJ102" s="119"/>
      <c r="AK102" s="119"/>
      <c r="AL102" s="119"/>
      <c r="AM102" s="119"/>
      <c r="AN102" s="119"/>
      <c r="AO102" s="119"/>
      <c r="AP102" s="119"/>
      <c r="AQ102" s="119"/>
    </row>
    <row r="103" spans="1:44" ht="12.9" customHeight="1" x14ac:dyDescent="0.3">
      <c r="A103" s="10"/>
      <c r="B103" s="14"/>
      <c r="C103" s="93"/>
      <c r="D103" s="72" t="s">
        <v>2895</v>
      </c>
      <c r="E103" s="76"/>
      <c r="F103" s="32"/>
      <c r="G103" s="62"/>
      <c r="H103" s="62"/>
      <c r="I103" s="62"/>
      <c r="J103" s="62"/>
      <c r="K103" s="62"/>
      <c r="L103" s="62"/>
      <c r="M103" s="62"/>
      <c r="N103" s="62"/>
      <c r="O103" s="62"/>
      <c r="P103" s="62"/>
      <c r="Q103" s="62"/>
      <c r="R103" s="62"/>
      <c r="S103" s="62"/>
      <c r="T103" s="62"/>
      <c r="U103" s="243"/>
      <c r="V103" s="244"/>
      <c r="W103" s="244"/>
      <c r="X103" s="245"/>
      <c r="Z103" s="204" t="str">
        <f>IF(C103="","",IF(U103="","",VLOOKUP(U103,'lijst instellingen'!$A$2:$F$2997,2,FALSE)))</f>
        <v/>
      </c>
      <c r="AA103" s="204"/>
      <c r="AB103" s="204"/>
      <c r="AC103" s="204"/>
      <c r="AD103" s="204"/>
      <c r="AE103" s="204"/>
      <c r="AF103" s="204"/>
      <c r="AG103" s="204"/>
      <c r="AH103" s="204"/>
      <c r="AI103" s="204"/>
      <c r="AJ103" s="204"/>
      <c r="AK103" s="204"/>
      <c r="AL103" s="204"/>
      <c r="AM103" s="204"/>
      <c r="AN103" s="204"/>
      <c r="AO103" s="204"/>
      <c r="AP103" s="204"/>
      <c r="AQ103" s="204"/>
      <c r="AR103" s="114" t="str">
        <f>IF(AND(C103="X",U103=""),"&lt;= Vul het schoolnummer in.",IF(AND(U103&lt;&gt;"",C103=""),"&lt;= Vergeet niet 'nee' aan te kruisen als u een schoolnummer invult!",""))</f>
        <v/>
      </c>
    </row>
    <row r="104" spans="1:44" ht="12.9" customHeight="1" x14ac:dyDescent="0.3">
      <c r="A104" s="10"/>
      <c r="B104" s="14"/>
      <c r="C104" s="44"/>
      <c r="D104" s="13"/>
      <c r="E104" s="44"/>
      <c r="F104" s="32"/>
      <c r="G104" s="44"/>
      <c r="H104" s="44"/>
      <c r="I104" s="44"/>
      <c r="J104" s="44"/>
      <c r="K104" s="44"/>
      <c r="L104" s="29"/>
      <c r="M104" s="31"/>
      <c r="N104" s="31"/>
      <c r="O104" s="31"/>
      <c r="P104" s="31"/>
      <c r="Q104" s="31"/>
      <c r="R104" s="31"/>
      <c r="S104" s="18"/>
      <c r="U104" s="31"/>
      <c r="V104" s="36"/>
      <c r="W104" s="36"/>
      <c r="X104" s="36"/>
      <c r="Y104" s="36"/>
      <c r="Z104" s="205"/>
      <c r="AA104" s="205"/>
      <c r="AB104" s="205"/>
      <c r="AC104" s="205"/>
      <c r="AD104" s="205"/>
      <c r="AE104" s="205"/>
      <c r="AF104" s="205"/>
      <c r="AG104" s="205"/>
      <c r="AH104" s="205"/>
      <c r="AI104" s="205"/>
      <c r="AJ104" s="205"/>
      <c r="AK104" s="205"/>
      <c r="AL104" s="205"/>
      <c r="AM104" s="205"/>
      <c r="AN104" s="205"/>
      <c r="AO104" s="205"/>
      <c r="AP104" s="205"/>
      <c r="AQ104" s="205"/>
    </row>
    <row r="105" spans="1:44" ht="15" customHeight="1" x14ac:dyDescent="0.3">
      <c r="A105" s="146">
        <v>11</v>
      </c>
      <c r="B105" s="146">
        <v>2</v>
      </c>
      <c r="C105" s="70" t="s">
        <v>2875</v>
      </c>
      <c r="D105" s="13"/>
      <c r="E105" s="44"/>
      <c r="F105" s="32"/>
      <c r="G105" s="44"/>
      <c r="H105" s="44"/>
      <c r="I105" s="44"/>
      <c r="J105" s="44"/>
      <c r="K105" s="44"/>
      <c r="L105" s="29"/>
      <c r="M105" s="31"/>
      <c r="N105" s="31"/>
      <c r="O105" s="31"/>
      <c r="P105" s="31"/>
      <c r="Q105" s="31"/>
      <c r="R105" s="31"/>
      <c r="S105" s="18"/>
      <c r="U105" s="31"/>
      <c r="V105" s="36"/>
      <c r="W105" s="36"/>
      <c r="X105" s="36"/>
      <c r="Y105" s="36"/>
      <c r="Z105" s="131" t="str">
        <f>IF(AND(AND(C107="",C109=""),OR(C94&lt;&gt;"",C96&lt;&gt;"",C101&lt;&gt;"",C103&lt;&gt;"")),"Beantwoord vraag "&amp;A105&amp;".","")</f>
        <v/>
      </c>
      <c r="AA105" s="36"/>
      <c r="AB105" s="36"/>
      <c r="AC105" s="10"/>
    </row>
    <row r="106" spans="1:44" ht="5.25" customHeight="1" x14ac:dyDescent="0.3">
      <c r="A106" s="45"/>
      <c r="B106" s="45"/>
      <c r="C106" s="43"/>
      <c r="D106" s="13"/>
      <c r="E106" s="44"/>
      <c r="F106" s="32"/>
      <c r="G106" s="44"/>
      <c r="H106" s="44"/>
      <c r="I106" s="44"/>
      <c r="J106" s="44"/>
      <c r="K106" s="44"/>
      <c r="L106" s="29"/>
      <c r="M106" s="31"/>
      <c r="N106" s="31"/>
      <c r="O106" s="31"/>
      <c r="P106" s="31"/>
      <c r="Q106" s="31"/>
      <c r="R106" s="31"/>
      <c r="S106" s="18"/>
      <c r="U106" s="31"/>
      <c r="V106" s="36"/>
      <c r="W106" s="36"/>
      <c r="X106" s="36"/>
      <c r="Y106" s="36"/>
      <c r="Z106" s="36"/>
      <c r="AA106" s="36"/>
      <c r="AB106" s="36"/>
      <c r="AC106" s="10"/>
    </row>
    <row r="107" spans="1:44" ht="12.9" customHeight="1" x14ac:dyDescent="0.3">
      <c r="A107" s="10"/>
      <c r="B107" s="14"/>
      <c r="C107" s="93"/>
      <c r="D107" s="72" t="s">
        <v>2891</v>
      </c>
      <c r="E107" s="76"/>
      <c r="F107" s="24" t="str">
        <f>IF(AND(C107="X",U38="",U56="",U64="",U80="")," =&gt; Vul de juiste rubriek(en) in bij vraag "&amp;A36&amp;" t.e.m. "&amp;A84&amp;"!","")</f>
        <v/>
      </c>
      <c r="G107" s="44"/>
      <c r="H107" s="44"/>
      <c r="I107" s="44"/>
      <c r="J107" s="79"/>
      <c r="L107" s="79"/>
      <c r="O107" s="31"/>
      <c r="P107" s="31"/>
      <c r="Q107" s="31"/>
      <c r="R107" s="31"/>
      <c r="S107" s="18"/>
      <c r="U107" s="31"/>
      <c r="V107" s="36"/>
      <c r="W107" s="36"/>
      <c r="X107" s="36"/>
      <c r="Y107" s="36"/>
      <c r="Z107" s="36"/>
      <c r="AA107" s="36"/>
      <c r="AB107" s="36"/>
      <c r="AC107" s="10"/>
    </row>
    <row r="108" spans="1:44" ht="5.25" customHeight="1" x14ac:dyDescent="0.3">
      <c r="A108" s="10"/>
      <c r="B108" s="14"/>
      <c r="C108" s="76"/>
      <c r="D108" s="13"/>
      <c r="E108" s="76"/>
      <c r="F108" s="32"/>
      <c r="G108" s="76"/>
      <c r="H108" s="76"/>
      <c r="I108" s="76"/>
      <c r="J108" s="79"/>
      <c r="L108" s="79"/>
      <c r="M108" s="24"/>
      <c r="O108" s="31"/>
      <c r="P108" s="31"/>
      <c r="Q108" s="31"/>
      <c r="R108" s="31"/>
      <c r="S108" s="18"/>
      <c r="U108" s="31"/>
      <c r="V108" s="36"/>
      <c r="W108" s="36"/>
      <c r="X108" s="36"/>
      <c r="Y108" s="36"/>
      <c r="Z108" s="36"/>
      <c r="AA108" s="36"/>
      <c r="AB108" s="36"/>
      <c r="AC108" s="10"/>
    </row>
    <row r="109" spans="1:44" ht="12.9" customHeight="1" x14ac:dyDescent="0.3">
      <c r="A109" s="10"/>
      <c r="B109" s="14"/>
      <c r="C109" s="93"/>
      <c r="D109" s="72" t="s">
        <v>2886</v>
      </c>
      <c r="E109" s="76"/>
      <c r="F109" s="32"/>
      <c r="G109" s="76"/>
      <c r="H109" s="76"/>
      <c r="I109" s="76"/>
      <c r="M109" s="24"/>
      <c r="O109" s="31"/>
      <c r="P109" s="31"/>
      <c r="Q109" s="31"/>
      <c r="R109" s="31"/>
      <c r="S109" s="18"/>
      <c r="U109" s="31"/>
      <c r="V109" s="36"/>
      <c r="W109" s="36"/>
      <c r="X109" s="36"/>
      <c r="Y109" s="36"/>
      <c r="Z109" s="36"/>
      <c r="AA109" s="36"/>
      <c r="AB109" s="36"/>
      <c r="AC109" s="10"/>
    </row>
    <row r="110" spans="1:44" ht="13.8" customHeight="1" x14ac:dyDescent="0.3">
      <c r="A110" s="10"/>
      <c r="B110" s="14"/>
      <c r="C110" s="84" t="str">
        <f>IF(AND(C107="",C109=""),"",IF(AND(C107="X",C109="X"),"U mag bij vraag "&amp;A105&amp;" maar één vakje aankruisen!",""))</f>
        <v/>
      </c>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0"/>
    </row>
    <row r="111" spans="1:44" ht="15" customHeight="1" x14ac:dyDescent="0.3">
      <c r="C111" s="179" t="s">
        <v>6502</v>
      </c>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row>
    <row r="112" spans="1:44" ht="5.25" customHeight="1" x14ac:dyDescent="0.3"/>
    <row r="113" spans="1:44" ht="15" customHeight="1" x14ac:dyDescent="0.3">
      <c r="A113" s="146">
        <v>12</v>
      </c>
      <c r="B113" s="146">
        <v>2</v>
      </c>
      <c r="C113" s="167" t="s">
        <v>6503</v>
      </c>
      <c r="D113" s="168"/>
      <c r="E113" s="168"/>
      <c r="F113" s="168"/>
      <c r="G113" s="168"/>
      <c r="H113" s="168"/>
      <c r="I113" s="168"/>
      <c r="J113" s="168"/>
      <c r="K113" s="168"/>
      <c r="L113" s="168"/>
      <c r="M113" s="168"/>
      <c r="N113" s="168"/>
      <c r="O113" s="168"/>
      <c r="P113" s="168"/>
      <c r="Q113" s="168"/>
      <c r="R113" s="168"/>
      <c r="S113" s="168"/>
      <c r="T113" s="168"/>
      <c r="U113" s="168"/>
      <c r="V113" s="168"/>
      <c r="W113" s="135" t="str">
        <f>IF(AND(AND(C115="",C117=""),OR(U122&lt;&gt;"",U128&lt;&gt;"")),"Beantwoord vraag "&amp;A113&amp;"!","")</f>
        <v/>
      </c>
      <c r="X113" s="91"/>
      <c r="Y113" s="91"/>
      <c r="Z113" s="91"/>
      <c r="AA113" s="91"/>
      <c r="AB113" s="91"/>
      <c r="AC113" s="91"/>
      <c r="AD113" s="91"/>
      <c r="AE113" s="91"/>
      <c r="AF113" s="91"/>
      <c r="AG113" s="91"/>
      <c r="AH113" s="91"/>
      <c r="AI113" s="91"/>
      <c r="AJ113" s="91"/>
      <c r="AK113" s="91"/>
      <c r="AL113" s="91"/>
      <c r="AM113" s="91"/>
      <c r="AN113" s="91"/>
      <c r="AO113" s="91"/>
      <c r="AP113" s="91"/>
      <c r="AQ113" s="91"/>
    </row>
    <row r="114" spans="1:44" ht="5.25" customHeight="1" x14ac:dyDescent="0.3"/>
    <row r="115" spans="1:44" ht="12.9" customHeight="1" x14ac:dyDescent="0.3">
      <c r="C115" s="93"/>
      <c r="D115" s="5" t="s">
        <v>6624</v>
      </c>
      <c r="W115" s="84" t="str">
        <f>IF(AND(C115="X",C117="X"),"U mag bij vraag "&amp;A113&amp;" maar één vakje aankruisen!","")</f>
        <v/>
      </c>
    </row>
    <row r="116" spans="1:44" ht="5.25" customHeight="1" x14ac:dyDescent="0.3">
      <c r="C116" s="92"/>
    </row>
    <row r="117" spans="1:44" ht="12.9" customHeight="1" x14ac:dyDescent="0.3">
      <c r="C117" s="93"/>
      <c r="D117" s="166" t="s">
        <v>7506</v>
      </c>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row>
    <row r="118" spans="1:44" ht="14.4" customHeight="1" x14ac:dyDescent="0.3">
      <c r="C118" s="97"/>
      <c r="D118" s="242" t="s">
        <v>7514</v>
      </c>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row>
    <row r="119" spans="1:44" ht="5.25" customHeight="1" x14ac:dyDescent="0.3">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row>
    <row r="120" spans="1:44" ht="15" customHeight="1" x14ac:dyDescent="0.3">
      <c r="A120" s="146">
        <v>13</v>
      </c>
      <c r="B120" s="146">
        <v>2</v>
      </c>
      <c r="C120" s="70" t="str">
        <f>IF(OR(AND(C115="",C117=""),C115="X"),"Vul het huidige adres van de vestigingsplaats in.","Vul het huidige adres in van de vestigingsplaats waarvan alle leerlingen op hetzelfde moment verhuizen.")</f>
        <v>Vul het huidige adres van de vestigingsplaats in.</v>
      </c>
    </row>
    <row r="121" spans="1:44" ht="5.25" customHeight="1" x14ac:dyDescent="0.3"/>
    <row r="122" spans="1:44" ht="15" customHeight="1" x14ac:dyDescent="0.3">
      <c r="A122" s="10"/>
      <c r="B122" s="10"/>
      <c r="C122" s="44"/>
      <c r="D122" s="13"/>
      <c r="E122" s="44"/>
      <c r="F122" s="28"/>
      <c r="G122" s="44"/>
      <c r="H122" s="44"/>
      <c r="I122" s="44"/>
      <c r="J122" s="44"/>
      <c r="K122" s="44"/>
      <c r="L122" s="30"/>
      <c r="M122" s="24"/>
      <c r="S122" s="18" t="s">
        <v>7702</v>
      </c>
      <c r="T122" s="24"/>
      <c r="U122" s="163"/>
      <c r="V122" s="164"/>
      <c r="W122" s="164"/>
      <c r="X122" s="164"/>
      <c r="Y122" s="164"/>
      <c r="Z122" s="164"/>
      <c r="AA122" s="164"/>
      <c r="AB122" s="164"/>
      <c r="AC122" s="164"/>
      <c r="AD122" s="164"/>
      <c r="AE122" s="164"/>
      <c r="AF122" s="164"/>
      <c r="AG122" s="164"/>
      <c r="AH122" s="164"/>
      <c r="AI122" s="164"/>
      <c r="AJ122" s="164"/>
      <c r="AK122" s="165"/>
      <c r="AL122" s="136"/>
      <c r="AM122" s="163"/>
      <c r="AN122" s="164"/>
      <c r="AO122" s="164"/>
      <c r="AP122" s="164"/>
      <c r="AQ122" s="165"/>
      <c r="AR122" s="99" t="str">
        <f>IF(OR(AND(U122&lt;&gt;"",AM122=""),AND(U122="",AM122&lt;&gt;""),AND(U122="",U124&lt;&gt;""))," &lt;= Vul de straatnaam én het huis- en busnummer in.","")</f>
        <v/>
      </c>
    </row>
    <row r="123" spans="1:44" ht="5.25" customHeight="1" x14ac:dyDescent="0.3">
      <c r="A123" s="10"/>
      <c r="B123" s="10"/>
      <c r="C123" s="44"/>
      <c r="D123" s="13"/>
      <c r="E123" s="44"/>
      <c r="F123" s="32"/>
      <c r="G123" s="44"/>
      <c r="H123" s="44"/>
      <c r="I123" s="44"/>
      <c r="J123" s="44"/>
      <c r="K123" s="44"/>
      <c r="L123" s="29"/>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10"/>
    </row>
    <row r="124" spans="1:44" ht="15" customHeight="1" x14ac:dyDescent="0.3">
      <c r="A124" s="10"/>
      <c r="B124" s="10"/>
      <c r="C124" s="44"/>
      <c r="D124" s="13"/>
      <c r="E124" s="44"/>
      <c r="F124" s="32"/>
      <c r="G124" s="44"/>
      <c r="H124" s="44"/>
      <c r="I124" s="44"/>
      <c r="J124" s="44"/>
      <c r="K124" s="44"/>
      <c r="L124" s="29"/>
      <c r="M124" s="31"/>
      <c r="N124" s="31"/>
      <c r="O124" s="31"/>
      <c r="P124" s="31"/>
      <c r="Q124" s="31"/>
      <c r="R124" s="31"/>
      <c r="S124" s="18" t="s">
        <v>244</v>
      </c>
      <c r="T124" s="31"/>
      <c r="U124" s="169"/>
      <c r="V124" s="170"/>
      <c r="W124" s="170"/>
      <c r="X124" s="171"/>
      <c r="Y124" s="31"/>
      <c r="Z124" s="169"/>
      <c r="AA124" s="170"/>
      <c r="AB124" s="170"/>
      <c r="AC124" s="170"/>
      <c r="AD124" s="170"/>
      <c r="AE124" s="170"/>
      <c r="AF124" s="170"/>
      <c r="AG124" s="170"/>
      <c r="AH124" s="170"/>
      <c r="AI124" s="170"/>
      <c r="AJ124" s="170"/>
      <c r="AK124" s="170"/>
      <c r="AL124" s="170"/>
      <c r="AM124" s="170"/>
      <c r="AN124" s="170"/>
      <c r="AO124" s="170"/>
      <c r="AP124" s="170"/>
      <c r="AQ124" s="171"/>
      <c r="AR124" s="99" t="str">
        <f>IF(OR(AND(U124&lt;&gt;"",Z124=""),AND(U124="",Z124&lt;&gt;""),AND(AM122&lt;&gt;"",OR(U124="",Z124="")))," &lt;= Vul het postnummer én de gemeente in.","")</f>
        <v/>
      </c>
    </row>
    <row r="125" spans="1:44" ht="6.15" customHeight="1" x14ac:dyDescent="0.3">
      <c r="A125" s="10"/>
      <c r="B125" s="14"/>
      <c r="C125" s="15"/>
      <c r="D125" s="15"/>
      <c r="E125" s="15"/>
      <c r="F125" s="15"/>
      <c r="G125" s="15"/>
      <c r="H125" s="15"/>
      <c r="I125" s="15"/>
      <c r="J125" s="15"/>
      <c r="K125" s="15"/>
      <c r="L125" s="15"/>
      <c r="M125" s="15"/>
      <c r="N125" s="15"/>
      <c r="O125" s="15"/>
      <c r="P125" s="15"/>
      <c r="Q125" s="15"/>
      <c r="R125" s="15"/>
      <c r="S125" s="15"/>
      <c r="T125" s="10"/>
      <c r="U125" s="10"/>
      <c r="V125" s="10"/>
      <c r="W125" s="10"/>
      <c r="X125" s="10"/>
      <c r="Y125" s="10"/>
      <c r="Z125" s="10"/>
      <c r="AA125" s="10"/>
      <c r="AB125" s="10"/>
      <c r="AC125" s="10"/>
      <c r="AD125" s="10"/>
      <c r="AE125" s="10"/>
      <c r="AO125" s="10"/>
      <c r="AP125" s="10"/>
      <c r="AQ125" s="10"/>
      <c r="AR125" s="10"/>
    </row>
    <row r="126" spans="1:44" ht="15" customHeight="1" x14ac:dyDescent="0.3">
      <c r="A126" s="146">
        <v>14</v>
      </c>
      <c r="B126" s="146">
        <v>2</v>
      </c>
      <c r="C126" s="167" t="str">
        <f>IF(OR(AND(C115="",C117=""),C115="X"),"Vul het nieuwe adres van de vestigingsplaats in.","Vul het adres in van de vestigingsplaats waar die leerlingen worden ondergebracht.")</f>
        <v>Vul het nieuwe adres van de vestigingsplaats in.</v>
      </c>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0"/>
    </row>
    <row r="127" spans="1:44" ht="5.25" customHeight="1" x14ac:dyDescent="0.3">
      <c r="A127" s="10"/>
      <c r="B127" s="14"/>
      <c r="C127" s="15"/>
      <c r="D127" s="15"/>
      <c r="E127" s="15"/>
      <c r="F127" s="15"/>
      <c r="G127" s="15"/>
      <c r="H127" s="15"/>
      <c r="I127" s="15"/>
      <c r="J127" s="15"/>
      <c r="K127" s="15"/>
      <c r="L127" s="15"/>
      <c r="M127" s="15"/>
      <c r="N127" s="15"/>
      <c r="O127" s="15"/>
      <c r="P127" s="15"/>
      <c r="Q127" s="15"/>
      <c r="R127" s="15"/>
      <c r="S127" s="15"/>
      <c r="T127" s="10"/>
      <c r="U127" s="10"/>
      <c r="V127" s="10"/>
      <c r="W127" s="10"/>
      <c r="X127" s="10"/>
      <c r="Y127" s="10"/>
      <c r="Z127" s="10"/>
      <c r="AA127" s="10"/>
      <c r="AB127" s="10"/>
      <c r="AC127" s="10"/>
      <c r="AD127" s="10"/>
      <c r="AE127" s="10"/>
      <c r="AO127" s="10"/>
      <c r="AP127" s="10"/>
      <c r="AQ127" s="10"/>
      <c r="AR127" s="10"/>
    </row>
    <row r="128" spans="1:44" ht="15" customHeight="1" x14ac:dyDescent="0.3">
      <c r="A128" s="10"/>
      <c r="B128" s="14"/>
      <c r="C128" s="44"/>
      <c r="D128" s="13"/>
      <c r="E128" s="44"/>
      <c r="F128" s="28"/>
      <c r="G128" s="44"/>
      <c r="H128" s="44"/>
      <c r="I128" s="44"/>
      <c r="J128" s="44"/>
      <c r="K128" s="44"/>
      <c r="L128" s="30"/>
      <c r="M128" s="24"/>
      <c r="S128" s="18" t="s">
        <v>7702</v>
      </c>
      <c r="T128" s="24"/>
      <c r="U128" s="163"/>
      <c r="V128" s="164"/>
      <c r="W128" s="164"/>
      <c r="X128" s="164"/>
      <c r="Y128" s="164"/>
      <c r="Z128" s="164"/>
      <c r="AA128" s="164"/>
      <c r="AB128" s="164"/>
      <c r="AC128" s="164"/>
      <c r="AD128" s="164"/>
      <c r="AE128" s="164"/>
      <c r="AF128" s="164"/>
      <c r="AG128" s="164"/>
      <c r="AH128" s="164"/>
      <c r="AI128" s="164"/>
      <c r="AJ128" s="164"/>
      <c r="AK128" s="165"/>
      <c r="AL128" s="136"/>
      <c r="AM128" s="163"/>
      <c r="AN128" s="164"/>
      <c r="AO128" s="164"/>
      <c r="AP128" s="164"/>
      <c r="AQ128" s="165"/>
      <c r="AR128" s="99" t="str">
        <f>IF(OR(AND(U128&lt;&gt;"",AM128=""),AND(U128="",AM128&lt;&gt;""),AND(U128="",U130&lt;&gt;""))," &lt;= Vul de straatnaam én het huis- en busnummer in.","")</f>
        <v/>
      </c>
    </row>
    <row r="129" spans="1:44" ht="5.25" customHeight="1" x14ac:dyDescent="0.3">
      <c r="A129" s="10"/>
      <c r="B129" s="14"/>
      <c r="C129" s="44"/>
      <c r="D129" s="13"/>
      <c r="E129" s="44"/>
      <c r="F129" s="32"/>
      <c r="G129" s="44"/>
      <c r="H129" s="44"/>
      <c r="I129" s="44"/>
      <c r="J129" s="44"/>
      <c r="K129" s="44"/>
      <c r="L129" s="29"/>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10"/>
    </row>
    <row r="130" spans="1:44" ht="15" customHeight="1" x14ac:dyDescent="0.3">
      <c r="A130" s="10"/>
      <c r="B130" s="14"/>
      <c r="C130" s="44"/>
      <c r="D130" s="13"/>
      <c r="E130" s="44"/>
      <c r="F130" s="32"/>
      <c r="G130" s="44"/>
      <c r="H130" s="44"/>
      <c r="I130" s="44"/>
      <c r="J130" s="44"/>
      <c r="K130" s="44"/>
      <c r="L130" s="29"/>
      <c r="M130" s="31"/>
      <c r="N130" s="31"/>
      <c r="O130" s="31"/>
      <c r="P130" s="31"/>
      <c r="Q130" s="31"/>
      <c r="R130" s="31"/>
      <c r="S130" s="18" t="s">
        <v>244</v>
      </c>
      <c r="T130" s="31"/>
      <c r="U130" s="169"/>
      <c r="V130" s="170"/>
      <c r="W130" s="170"/>
      <c r="X130" s="171"/>
      <c r="Y130" s="31"/>
      <c r="Z130" s="169"/>
      <c r="AA130" s="170"/>
      <c r="AB130" s="170"/>
      <c r="AC130" s="170"/>
      <c r="AD130" s="170"/>
      <c r="AE130" s="170"/>
      <c r="AF130" s="170"/>
      <c r="AG130" s="170"/>
      <c r="AH130" s="170"/>
      <c r="AI130" s="170"/>
      <c r="AJ130" s="170"/>
      <c r="AK130" s="170"/>
      <c r="AL130" s="170"/>
      <c r="AM130" s="170"/>
      <c r="AN130" s="170"/>
      <c r="AO130" s="170"/>
      <c r="AP130" s="170"/>
      <c r="AQ130" s="171"/>
      <c r="AR130" s="99" t="str">
        <f>IF(OR(AND(U130&lt;&gt;"",Z130=""),AND(U130="",Z130&lt;&gt;""),AND(AM128&lt;&gt;"",OR(U130="",Z130="")),AND(Z130="",U132&lt;&gt;""))," &lt;= Vul het postnummer én de gemeente in.","")</f>
        <v/>
      </c>
    </row>
    <row r="131" spans="1:44" ht="6.15" customHeight="1" x14ac:dyDescent="0.3">
      <c r="A131" s="10"/>
      <c r="B131" s="14"/>
      <c r="C131" s="44"/>
      <c r="D131" s="13"/>
      <c r="E131" s="44"/>
      <c r="F131" s="32"/>
      <c r="G131" s="44"/>
      <c r="H131" s="44"/>
      <c r="I131" s="44"/>
      <c r="J131" s="44"/>
      <c r="K131" s="44"/>
      <c r="L131" s="29"/>
      <c r="M131" s="31"/>
      <c r="N131" s="31"/>
      <c r="O131" s="31"/>
      <c r="P131" s="31"/>
      <c r="Q131" s="31"/>
      <c r="R131" s="31"/>
      <c r="T131" s="31"/>
      <c r="U131" s="18"/>
      <c r="W131" s="31"/>
      <c r="AR131" s="10"/>
    </row>
    <row r="132" spans="1:44" ht="15" customHeight="1" x14ac:dyDescent="0.3">
      <c r="A132" s="10"/>
      <c r="B132" s="14"/>
      <c r="C132" s="44"/>
      <c r="D132" s="13"/>
      <c r="E132" s="44"/>
      <c r="F132" s="32"/>
      <c r="G132" s="44"/>
      <c r="H132" s="44"/>
      <c r="I132" s="44"/>
      <c r="J132" s="44"/>
      <c r="K132" s="44"/>
      <c r="L132" s="29"/>
      <c r="M132" s="31"/>
      <c r="N132" s="31"/>
      <c r="O132" s="31"/>
      <c r="P132" s="31"/>
      <c r="Q132" s="31"/>
      <c r="R132" s="31"/>
      <c r="S132" s="18" t="s">
        <v>2832</v>
      </c>
      <c r="T132" s="31"/>
      <c r="U132" s="186"/>
      <c r="V132" s="187"/>
      <c r="W132" s="187"/>
      <c r="X132" s="187"/>
      <c r="Y132" s="187"/>
      <c r="Z132" s="187"/>
      <c r="AA132" s="187"/>
      <c r="AB132" s="188"/>
      <c r="AC132" s="99" t="str">
        <f>IF(OR(AND(U132="",Z130&lt;&gt;""),AND(U132="",U134&lt;&gt;""))," &lt;= Vul het telefoonnummer in.","")</f>
        <v/>
      </c>
    </row>
    <row r="133" spans="1:44" ht="6.15" customHeight="1" x14ac:dyDescent="0.3">
      <c r="A133" s="10"/>
      <c r="B133" s="14"/>
      <c r="C133" s="44"/>
      <c r="D133" s="13"/>
      <c r="E133" s="44"/>
      <c r="F133" s="32"/>
      <c r="G133" s="44"/>
      <c r="H133" s="44"/>
      <c r="I133" s="44"/>
      <c r="J133" s="44"/>
      <c r="K133" s="44"/>
      <c r="L133" s="29"/>
      <c r="M133" s="31"/>
      <c r="N133" s="31"/>
      <c r="O133" s="31"/>
      <c r="P133" s="31"/>
      <c r="Q133" s="31"/>
      <c r="R133" s="31"/>
      <c r="S133" s="18"/>
      <c r="U133" s="31"/>
      <c r="V133" s="36"/>
      <c r="W133" s="36"/>
      <c r="X133" s="36"/>
      <c r="Y133" s="36"/>
      <c r="Z133" s="36"/>
      <c r="AA133" s="36"/>
      <c r="AB133" s="36"/>
      <c r="AC133" s="10"/>
    </row>
    <row r="134" spans="1:44" ht="15" customHeight="1" x14ac:dyDescent="0.3">
      <c r="A134" s="10"/>
      <c r="B134" s="14"/>
      <c r="C134" s="44"/>
      <c r="D134" s="13"/>
      <c r="E134" s="44"/>
      <c r="F134" s="32"/>
      <c r="G134" s="44"/>
      <c r="H134" s="44"/>
      <c r="I134" s="44"/>
      <c r="J134" s="44"/>
      <c r="K134" s="44"/>
      <c r="L134" s="29"/>
      <c r="M134" s="31"/>
      <c r="N134" s="31"/>
      <c r="O134" s="31"/>
      <c r="P134" s="31"/>
      <c r="Q134" s="31"/>
      <c r="R134" s="31"/>
      <c r="S134" s="18" t="s">
        <v>2892</v>
      </c>
      <c r="U134" s="183"/>
      <c r="V134" s="184"/>
      <c r="W134" s="184"/>
      <c r="X134" s="184"/>
      <c r="Y134" s="184"/>
      <c r="Z134" s="185"/>
      <c r="AA134" s="128" t="str">
        <f>IF(U132="","",IF(AND(U132&lt;&gt;"",U134="")," &lt;= Vul de datum in!",""))</f>
        <v/>
      </c>
      <c r="AB134" s="36"/>
      <c r="AC134" s="10"/>
      <c r="AR134" s="5" t="str">
        <f>IF(AND(W115="",AR128="",AR130="",AC132="",AA134="",AC49="",AC73="",Y101="",C110=""),"",".")</f>
        <v/>
      </c>
    </row>
    <row r="135" spans="1:44" ht="12" customHeight="1" x14ac:dyDescent="0.3">
      <c r="A135" s="10"/>
      <c r="B135" s="14"/>
      <c r="C135" s="40"/>
      <c r="D135" s="15"/>
      <c r="E135" s="15"/>
      <c r="F135" s="15"/>
      <c r="G135" s="15"/>
      <c r="H135" s="15"/>
      <c r="I135" s="15"/>
      <c r="J135" s="15"/>
      <c r="K135" s="15"/>
      <c r="L135" s="15"/>
      <c r="M135" s="15"/>
      <c r="N135" s="15"/>
      <c r="O135" s="15"/>
      <c r="P135" s="15"/>
      <c r="Q135" s="15"/>
      <c r="R135" s="15"/>
      <c r="S135" s="15"/>
      <c r="T135" s="10"/>
      <c r="U135" s="10"/>
      <c r="V135" s="10"/>
      <c r="W135" s="10"/>
      <c r="X135" s="10"/>
      <c r="Y135" s="10"/>
      <c r="Z135" s="10"/>
      <c r="AA135" s="10"/>
      <c r="AB135" s="10"/>
      <c r="AC135" s="10"/>
      <c r="AD135" s="10"/>
      <c r="AE135" s="10"/>
      <c r="AO135" s="10"/>
      <c r="AP135" s="10"/>
      <c r="AQ135" s="10"/>
      <c r="AR135" s="10"/>
    </row>
    <row r="136" spans="1:44" ht="15" customHeight="1" x14ac:dyDescent="0.3">
      <c r="C136" s="179" t="s">
        <v>7496</v>
      </c>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58" t="str">
        <f>IF(AND((COUNTIF(C140:C145,"X")+COUNTIF(E143:AK143,"X"))&gt;0,AND(U38="",C117=""))," Beantwoord vraag "&amp;A138&amp;" alleen als u vraag "&amp;A36&amp;" hebt beantwoordt of als u bij vraag "&amp;A113&amp;" 'Nee, …' hebt aangekruist!","")</f>
        <v/>
      </c>
    </row>
    <row r="137" spans="1:44" ht="5.25" customHeight="1" x14ac:dyDescent="0.3">
      <c r="A137" s="10"/>
      <c r="B137" s="14"/>
      <c r="C137" s="85"/>
      <c r="D137" s="15"/>
      <c r="E137" s="15"/>
      <c r="F137" s="15"/>
      <c r="G137" s="15"/>
      <c r="H137" s="15"/>
      <c r="I137" s="15"/>
      <c r="J137" s="15"/>
      <c r="K137" s="15"/>
      <c r="L137" s="15"/>
      <c r="M137" s="15"/>
      <c r="N137" s="15"/>
      <c r="O137" s="15"/>
      <c r="P137" s="15"/>
      <c r="Q137" s="15"/>
      <c r="R137" s="15"/>
      <c r="S137" s="15"/>
      <c r="T137" s="10"/>
      <c r="U137" s="10"/>
      <c r="V137" s="10"/>
      <c r="W137" s="10"/>
      <c r="X137" s="10"/>
      <c r="Y137" s="10"/>
      <c r="Z137" s="10"/>
      <c r="AA137" s="10"/>
      <c r="AB137" s="10"/>
      <c r="AC137" s="10"/>
      <c r="AD137" s="10"/>
      <c r="AE137" s="10"/>
      <c r="AO137" s="10"/>
      <c r="AP137" s="10"/>
      <c r="AQ137" s="10"/>
      <c r="AR137" s="10"/>
    </row>
    <row r="138" spans="1:44" ht="15" customHeight="1" x14ac:dyDescent="0.3">
      <c r="A138" s="146">
        <v>15</v>
      </c>
      <c r="B138" s="146">
        <v>2</v>
      </c>
      <c r="C138" s="117" t="s">
        <v>7515</v>
      </c>
      <c r="D138" s="15"/>
      <c r="E138" s="15"/>
      <c r="F138" s="15"/>
      <c r="G138" s="15"/>
      <c r="H138" s="15"/>
      <c r="I138" s="15"/>
      <c r="J138" s="15"/>
      <c r="K138" s="15"/>
      <c r="L138" s="15"/>
      <c r="M138" s="15"/>
      <c r="N138" s="15"/>
      <c r="O138" s="15"/>
      <c r="P138" s="15"/>
      <c r="Q138" s="15"/>
      <c r="R138" s="15"/>
      <c r="S138" s="15"/>
      <c r="T138" s="10"/>
      <c r="U138" s="10"/>
      <c r="V138" s="10"/>
      <c r="W138" s="10"/>
      <c r="X138" s="10"/>
      <c r="Y138" s="10"/>
      <c r="Z138" s="10"/>
      <c r="AA138" s="10"/>
      <c r="AB138" s="10"/>
      <c r="AC138" s="99" t="str">
        <f>IF(AND(COUNTIF(C140:C145,"X")=0,OR(U38&lt;&gt;"",C117&lt;&gt;"")),"Kruis 'ja' of 'nee' aan bij vraag "&amp;A138&amp;".","")</f>
        <v/>
      </c>
      <c r="AE138" s="10"/>
      <c r="AO138" s="10"/>
      <c r="AP138" s="10"/>
      <c r="AQ138" s="10"/>
    </row>
    <row r="139" spans="1:44" ht="5.25" customHeight="1" x14ac:dyDescent="0.3">
      <c r="A139" s="10"/>
      <c r="B139" s="14"/>
      <c r="C139" s="40"/>
      <c r="D139" s="15"/>
      <c r="E139" s="15"/>
      <c r="F139" s="15"/>
      <c r="G139" s="15"/>
      <c r="H139" s="15"/>
      <c r="I139" s="15"/>
      <c r="J139" s="15"/>
      <c r="K139" s="15"/>
      <c r="L139" s="15"/>
      <c r="M139" s="15"/>
      <c r="N139" s="15"/>
      <c r="O139" s="15"/>
      <c r="P139" s="15"/>
      <c r="Q139" s="15"/>
      <c r="R139" s="15"/>
      <c r="S139" s="15"/>
      <c r="T139" s="10"/>
      <c r="U139" s="10"/>
      <c r="V139" s="10"/>
      <c r="W139" s="10"/>
      <c r="X139" s="10"/>
      <c r="Y139" s="10"/>
      <c r="Z139" s="10"/>
      <c r="AA139" s="10"/>
      <c r="AB139" s="10"/>
      <c r="AC139" s="10"/>
      <c r="AD139" s="10"/>
      <c r="AE139" s="10"/>
      <c r="AO139" s="10"/>
      <c r="AP139" s="10"/>
      <c r="AQ139" s="10"/>
      <c r="AR139" s="10"/>
    </row>
    <row r="140" spans="1:44" ht="12.9" customHeight="1" x14ac:dyDescent="0.3">
      <c r="A140" s="10"/>
      <c r="B140" s="14"/>
      <c r="C140" s="116"/>
      <c r="D140" s="162" t="s">
        <v>7495</v>
      </c>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39" t="str">
        <f>IF(AR136&lt;&gt;"","",IF(AND(C140="",OR(E143="X",O143="X",AA143="X",AK143="X"))," &lt;= Kruis het vakje vóór 'ja' aan als u hieronder een advies hebt aangekruist!",""))</f>
        <v/>
      </c>
    </row>
    <row r="141" spans="1:44" ht="15" customHeight="1" x14ac:dyDescent="0.3">
      <c r="A141" s="10"/>
      <c r="B141" s="14"/>
      <c r="C141" s="40"/>
      <c r="D141" s="246" t="s">
        <v>7494</v>
      </c>
      <c r="E141" s="151"/>
      <c r="F141" s="151"/>
      <c r="G141" s="151"/>
      <c r="H141" s="151"/>
      <c r="I141" s="151"/>
      <c r="J141" s="151"/>
      <c r="K141" s="151"/>
      <c r="L141" s="151"/>
      <c r="M141" s="151"/>
      <c r="N141" s="130"/>
      <c r="O141" s="134" t="str">
        <f>IF(COUNTIF(E143:AK143,"X")&gt;1,"U mag hieronder maar één vakje aankruisen!","")</f>
        <v/>
      </c>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0"/>
    </row>
    <row r="142" spans="1:44" ht="5.25" customHeight="1" x14ac:dyDescent="0.3">
      <c r="A142" s="10"/>
      <c r="B142" s="14"/>
      <c r="C142" s="40"/>
      <c r="D142" s="120"/>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0"/>
    </row>
    <row r="143" spans="1:44" ht="12.9" customHeight="1" x14ac:dyDescent="0.3">
      <c r="A143" s="10"/>
      <c r="B143" s="14"/>
      <c r="C143" s="40"/>
      <c r="D143" s="120"/>
      <c r="E143" s="118"/>
      <c r="F143" s="124" t="s">
        <v>7499</v>
      </c>
      <c r="G143" s="121"/>
      <c r="H143" s="121"/>
      <c r="I143" s="121"/>
      <c r="J143" s="121"/>
      <c r="K143" s="121"/>
      <c r="O143" s="118"/>
      <c r="P143" s="124" t="s">
        <v>7500</v>
      </c>
      <c r="Q143" s="121"/>
      <c r="R143" s="121"/>
      <c r="S143" s="121"/>
      <c r="T143" s="121"/>
      <c r="U143" s="121"/>
      <c r="V143" s="121"/>
      <c r="W143" s="121"/>
      <c r="Z143" s="121"/>
      <c r="AA143" s="118"/>
      <c r="AB143" s="124" t="s">
        <v>7501</v>
      </c>
      <c r="AC143" s="121"/>
      <c r="AD143" s="121"/>
      <c r="AE143" s="121"/>
      <c r="AF143" s="121"/>
      <c r="AG143" s="121"/>
      <c r="AH143" s="121"/>
      <c r="AK143" s="118"/>
      <c r="AL143" s="124" t="s">
        <v>7502</v>
      </c>
      <c r="AM143" s="121"/>
      <c r="AN143" s="121"/>
      <c r="AO143" s="121"/>
      <c r="AP143" s="121"/>
      <c r="AQ143" s="121"/>
      <c r="AR143" s="99" t="str">
        <f>IF(AND(C140="X",AND(E143="",O143="",AA143="",AK143=""))," &lt;= Kruis een van de vakjes op deze rij aan als u bij vraag "&amp;A138&amp;" het vakje vóór 'ja' hebt aangekruist!","")</f>
        <v/>
      </c>
    </row>
    <row r="144" spans="1:44" ht="5.25" customHeight="1" x14ac:dyDescent="0.3">
      <c r="A144" s="10"/>
      <c r="B144" s="14"/>
      <c r="C144" s="40"/>
      <c r="D144" s="120"/>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0"/>
    </row>
    <row r="145" spans="1:44" ht="12.9" customHeight="1" x14ac:dyDescent="0.3">
      <c r="A145" s="10"/>
      <c r="B145" s="14"/>
      <c r="C145" s="116"/>
      <c r="D145" s="241" t="s">
        <v>2886</v>
      </c>
      <c r="E145" s="227"/>
      <c r="F145" s="227"/>
      <c r="G145" s="121"/>
      <c r="H145" s="121"/>
      <c r="I145" s="121"/>
      <c r="J145" s="121"/>
      <c r="K145" s="121"/>
      <c r="L145" s="129" t="str">
        <f>IF(AND(C140="X",C145="X"),"Kruis bij vraag "&amp;A138&amp;" 'ja' OF 'nee' aan!","")</f>
        <v/>
      </c>
      <c r="M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0"/>
    </row>
    <row r="146" spans="1:44" ht="12" customHeight="1" x14ac:dyDescent="0.3">
      <c r="A146" s="10"/>
      <c r="B146" s="14"/>
      <c r="C146" s="40"/>
      <c r="D146" s="15"/>
      <c r="E146" s="15"/>
      <c r="F146" s="15"/>
      <c r="G146" s="15"/>
      <c r="H146" s="15"/>
      <c r="I146" s="15"/>
      <c r="J146" s="15"/>
      <c r="K146" s="15"/>
      <c r="L146" s="15"/>
      <c r="M146" s="15"/>
      <c r="N146" s="15"/>
      <c r="O146" s="15"/>
      <c r="P146" s="15"/>
      <c r="Q146" s="15"/>
      <c r="R146" s="15"/>
      <c r="S146" s="15"/>
      <c r="T146" s="10"/>
      <c r="U146" s="10"/>
      <c r="V146" s="10"/>
      <c r="W146" s="10"/>
      <c r="X146" s="10"/>
      <c r="Y146" s="10"/>
      <c r="Z146" s="10"/>
      <c r="AA146" s="10"/>
      <c r="AB146" s="10"/>
      <c r="AC146" s="10"/>
      <c r="AD146" s="10"/>
      <c r="AE146" s="10"/>
      <c r="AO146" s="10"/>
      <c r="AP146" s="10"/>
      <c r="AQ146" s="10"/>
      <c r="AR146" s="10"/>
    </row>
    <row r="147" spans="1:44" ht="15" customHeight="1" x14ac:dyDescent="0.3">
      <c r="C147" s="179" t="s">
        <v>7493</v>
      </c>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row>
    <row r="148" spans="1:44" ht="5.25" customHeight="1" x14ac:dyDescent="0.3">
      <c r="A148" s="10"/>
      <c r="B148" s="14"/>
      <c r="C148" s="40"/>
      <c r="D148" s="15"/>
      <c r="E148" s="15"/>
      <c r="F148" s="15"/>
      <c r="G148" s="15"/>
      <c r="H148" s="15"/>
      <c r="I148" s="15"/>
      <c r="J148" s="15"/>
      <c r="K148" s="15"/>
      <c r="L148" s="15"/>
      <c r="M148" s="15"/>
      <c r="N148" s="15"/>
      <c r="O148" s="15"/>
      <c r="P148" s="15"/>
      <c r="Q148" s="15"/>
      <c r="R148" s="15"/>
      <c r="S148" s="15"/>
      <c r="T148" s="10"/>
      <c r="U148" s="10"/>
      <c r="V148" s="10"/>
      <c r="W148" s="10"/>
      <c r="X148" s="10"/>
      <c r="Y148" s="10"/>
      <c r="Z148" s="10"/>
      <c r="AA148" s="10"/>
      <c r="AB148" s="10"/>
      <c r="AC148" s="10"/>
      <c r="AD148" s="10"/>
      <c r="AE148" s="10"/>
      <c r="AO148" s="10"/>
      <c r="AP148" s="10"/>
      <c r="AQ148" s="10"/>
      <c r="AR148" s="10"/>
    </row>
    <row r="149" spans="1:44" ht="15" customHeight="1" x14ac:dyDescent="0.3">
      <c r="A149" s="146">
        <v>16</v>
      </c>
      <c r="B149" s="146">
        <v>2</v>
      </c>
      <c r="C149" s="206" t="s">
        <v>7507</v>
      </c>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125" t="str">
        <f>IF(AND(OR(O155="",O157=""),OR(U38&lt;&gt;"",C117&lt;&gt;"")),"Bij de oprichting van een nieuwe vestigingsplaats of bij een verhuizing moet u bij vraag "&amp;A149&amp;" volledig invullen.","")</f>
        <v/>
      </c>
    </row>
    <row r="150" spans="1:44" ht="5.25" customHeight="1" x14ac:dyDescent="0.3">
      <c r="A150" s="10"/>
      <c r="B150" s="14"/>
      <c r="C150" s="40"/>
      <c r="D150" s="15"/>
      <c r="E150" s="15"/>
      <c r="F150" s="15"/>
      <c r="G150" s="15"/>
      <c r="H150" s="15"/>
      <c r="I150" s="15"/>
      <c r="J150" s="15"/>
      <c r="K150" s="15"/>
      <c r="L150" s="15"/>
      <c r="M150" s="15"/>
      <c r="N150" s="15"/>
      <c r="O150" s="15"/>
      <c r="P150" s="15"/>
      <c r="Q150" s="15"/>
      <c r="R150" s="15"/>
      <c r="S150" s="15"/>
      <c r="T150" s="10"/>
      <c r="U150" s="10"/>
      <c r="V150" s="10"/>
      <c r="W150" s="10"/>
      <c r="X150" s="10"/>
      <c r="Y150" s="10"/>
      <c r="Z150" s="10"/>
      <c r="AA150" s="10"/>
      <c r="AB150" s="10"/>
      <c r="AC150" s="10"/>
      <c r="AD150" s="10"/>
      <c r="AE150" s="10"/>
      <c r="AO150" s="10"/>
      <c r="AP150" s="10"/>
      <c r="AQ150" s="10"/>
      <c r="AR150" s="10"/>
    </row>
    <row r="151" spans="1:44" ht="28.8" customHeight="1" x14ac:dyDescent="0.3">
      <c r="A151" s="10"/>
      <c r="C151" s="172" t="s">
        <v>7719</v>
      </c>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0"/>
    </row>
    <row r="152" spans="1:44" ht="5.25" customHeight="1" x14ac:dyDescent="0.3">
      <c r="A152" s="10"/>
      <c r="C152" s="14"/>
      <c r="D152" s="15"/>
      <c r="E152" s="15"/>
      <c r="F152" s="15"/>
      <c r="G152" s="15"/>
      <c r="H152" s="15"/>
      <c r="I152" s="15"/>
      <c r="J152" s="15"/>
      <c r="K152" s="15"/>
      <c r="L152" s="15"/>
      <c r="M152" s="15"/>
      <c r="N152" s="15"/>
      <c r="O152" s="15"/>
      <c r="P152" s="15"/>
      <c r="Q152" s="15"/>
      <c r="R152" s="15"/>
      <c r="S152" s="15"/>
      <c r="T152" s="10"/>
      <c r="U152" s="10"/>
      <c r="V152" s="10"/>
      <c r="W152" s="10"/>
      <c r="X152" s="10"/>
      <c r="Y152" s="10"/>
      <c r="Z152" s="10"/>
      <c r="AA152" s="10"/>
      <c r="AB152" s="10"/>
      <c r="AC152" s="10"/>
      <c r="AD152" s="10"/>
      <c r="AE152" s="10"/>
      <c r="AO152" s="10"/>
      <c r="AP152" s="10"/>
      <c r="AQ152" s="10"/>
      <c r="AR152" s="10"/>
    </row>
    <row r="153" spans="1:44" ht="43.2" customHeight="1" x14ac:dyDescent="0.3">
      <c r="A153" s="10"/>
      <c r="C153" s="174" t="s">
        <v>7720</v>
      </c>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c r="AJ153" s="175"/>
      <c r="AK153" s="175"/>
      <c r="AL153" s="175"/>
      <c r="AM153" s="175"/>
      <c r="AN153" s="175"/>
      <c r="AO153" s="175"/>
      <c r="AP153" s="175"/>
      <c r="AQ153" s="175"/>
      <c r="AR153" s="10"/>
    </row>
    <row r="154" spans="1:44" ht="5.25" customHeight="1" x14ac:dyDescent="0.3">
      <c r="A154" s="10"/>
      <c r="B154" s="14"/>
      <c r="C154" s="40"/>
      <c r="D154" s="122"/>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0"/>
    </row>
    <row r="155" spans="1:44" x14ac:dyDescent="0.3">
      <c r="A155" s="10"/>
      <c r="B155" s="14"/>
      <c r="C155" s="40"/>
      <c r="D155" s="122"/>
      <c r="E155" s="115"/>
      <c r="F155" s="115"/>
      <c r="G155" s="115"/>
      <c r="H155" s="115"/>
      <c r="I155" s="115"/>
      <c r="J155" s="115"/>
      <c r="K155" s="115"/>
      <c r="L155" s="115"/>
      <c r="M155" s="123" t="s">
        <v>7498</v>
      </c>
      <c r="N155" s="115"/>
      <c r="O155" s="147"/>
      <c r="P155" s="148"/>
      <c r="Q155" s="148"/>
      <c r="R155" s="148"/>
      <c r="S155" s="149"/>
      <c r="T155" s="126" t="str">
        <f>IF(AND(O155="",OR(U38&lt;&gt;"",C117&lt;&gt;""))," &lt;= Vul de datum in.","")</f>
        <v/>
      </c>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0"/>
    </row>
    <row r="156" spans="1:44" ht="5.25" customHeight="1" x14ac:dyDescent="0.3">
      <c r="A156" s="10"/>
      <c r="B156" s="14"/>
      <c r="C156" s="40"/>
      <c r="D156" s="122"/>
      <c r="E156" s="115"/>
      <c r="F156" s="115"/>
      <c r="G156" s="115"/>
      <c r="H156" s="115"/>
      <c r="I156" s="115"/>
      <c r="J156" s="115"/>
      <c r="K156" s="115"/>
      <c r="L156" s="115"/>
      <c r="M156" s="123"/>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0"/>
    </row>
    <row r="157" spans="1:44" x14ac:dyDescent="0.3">
      <c r="A157" s="10"/>
      <c r="B157" s="14"/>
      <c r="C157" s="40"/>
      <c r="D157" s="157" t="s">
        <v>7497</v>
      </c>
      <c r="E157" s="158"/>
      <c r="F157" s="158"/>
      <c r="G157" s="158"/>
      <c r="H157" s="158"/>
      <c r="I157" s="158"/>
      <c r="J157" s="158"/>
      <c r="K157" s="158"/>
      <c r="L157" s="158"/>
      <c r="M157" s="158"/>
      <c r="O157" s="159"/>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1"/>
      <c r="AK157" s="127" t="str">
        <f>IF(AND(O155&lt;&gt;"",O157="")," &lt;= Vul de voor- en achternaam in.","")</f>
        <v/>
      </c>
      <c r="AL157" s="115"/>
      <c r="AM157" s="115"/>
      <c r="AN157" s="115"/>
      <c r="AO157" s="115"/>
      <c r="AP157" s="115"/>
      <c r="AQ157" s="115"/>
      <c r="AR157" s="10"/>
    </row>
    <row r="158" spans="1:44" x14ac:dyDescent="0.3">
      <c r="A158" s="10"/>
      <c r="B158" s="14"/>
      <c r="C158" s="40"/>
      <c r="D158" s="158"/>
      <c r="E158" s="158"/>
      <c r="F158" s="158"/>
      <c r="G158" s="158"/>
      <c r="H158" s="158"/>
      <c r="I158" s="158"/>
      <c r="J158" s="158"/>
      <c r="K158" s="158"/>
      <c r="L158" s="158"/>
      <c r="M158" s="158"/>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0"/>
    </row>
    <row r="159" spans="1:44" x14ac:dyDescent="0.3">
      <c r="A159" s="10"/>
      <c r="B159" s="14"/>
      <c r="C159" s="40"/>
      <c r="D159" s="158"/>
      <c r="E159" s="158"/>
      <c r="F159" s="158"/>
      <c r="G159" s="158"/>
      <c r="H159" s="158"/>
      <c r="I159" s="158"/>
      <c r="J159" s="158"/>
      <c r="K159" s="158"/>
      <c r="L159" s="158"/>
      <c r="M159" s="158"/>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0"/>
    </row>
    <row r="160" spans="1:44" ht="12" customHeight="1" x14ac:dyDescent="0.3">
      <c r="A160" s="10"/>
      <c r="B160" s="14"/>
      <c r="C160" s="40"/>
      <c r="D160" s="15"/>
      <c r="E160" s="15"/>
      <c r="F160" s="15"/>
      <c r="G160" s="15"/>
      <c r="H160" s="15"/>
      <c r="I160" s="15"/>
      <c r="J160" s="15"/>
      <c r="K160" s="15"/>
      <c r="L160" s="15"/>
      <c r="M160" s="15"/>
      <c r="N160" s="15"/>
      <c r="O160" s="15"/>
      <c r="P160" s="15"/>
      <c r="Q160" s="15"/>
      <c r="R160" s="15"/>
      <c r="S160" s="15"/>
      <c r="T160" s="10"/>
      <c r="U160" s="10"/>
      <c r="V160" s="10"/>
      <c r="W160" s="10"/>
      <c r="X160" s="10"/>
      <c r="Y160" s="10"/>
      <c r="Z160" s="10"/>
      <c r="AA160" s="10"/>
      <c r="AB160" s="10"/>
      <c r="AC160" s="10"/>
      <c r="AD160" s="10"/>
      <c r="AE160" s="10"/>
      <c r="AO160" s="10"/>
      <c r="AP160" s="10"/>
      <c r="AQ160" s="10"/>
      <c r="AR160" s="10"/>
    </row>
    <row r="161" spans="1:52" ht="15" customHeight="1" x14ac:dyDescent="0.3">
      <c r="A161" s="10"/>
      <c r="B161" s="10"/>
      <c r="C161" s="179" t="s">
        <v>7032</v>
      </c>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row>
    <row r="162" spans="1:52" ht="6.15" customHeight="1" x14ac:dyDescent="0.3">
      <c r="A162" s="10"/>
      <c r="B162" s="10"/>
    </row>
    <row r="163" spans="1:52" s="16" customFormat="1" ht="27.6" customHeight="1" x14ac:dyDescent="0.3">
      <c r="A163" s="177">
        <v>17</v>
      </c>
      <c r="B163" s="178"/>
      <c r="C163" s="181" t="s">
        <v>7033</v>
      </c>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S163" s="19"/>
      <c r="AT163" s="19"/>
      <c r="AU163" s="19"/>
      <c r="AV163" s="19"/>
      <c r="AW163" s="19"/>
      <c r="AX163" s="19"/>
    </row>
    <row r="164" spans="1:52" s="16" customFormat="1" ht="4.8" hidden="1" customHeight="1" x14ac:dyDescent="0.3">
      <c r="A164" s="109"/>
      <c r="B164" s="110"/>
      <c r="C164" s="6"/>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S164" s="19"/>
      <c r="AT164" s="19"/>
      <c r="AU164" s="19"/>
      <c r="AV164" s="19"/>
      <c r="AW164" s="19"/>
      <c r="AX164" s="19"/>
    </row>
    <row r="165" spans="1:52" s="16" customFormat="1" ht="15" customHeight="1" x14ac:dyDescent="0.3">
      <c r="A165" s="109"/>
      <c r="B165" s="110"/>
      <c r="C165" s="112" t="s">
        <v>7034</v>
      </c>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S165" s="19"/>
      <c r="AT165" s="19"/>
      <c r="AU165" s="19"/>
      <c r="AV165" s="19"/>
      <c r="AW165" s="19"/>
      <c r="AX165" s="19"/>
    </row>
    <row r="166" spans="1:52" s="24" customFormat="1" ht="5.25" customHeight="1" x14ac:dyDescent="0.3">
      <c r="A166" s="38"/>
      <c r="B166" s="38"/>
      <c r="C166" s="37"/>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0"/>
      <c r="AR166" s="22"/>
      <c r="AS166" s="22"/>
      <c r="AT166" s="22"/>
      <c r="AU166" s="22"/>
      <c r="AV166" s="22"/>
      <c r="AW166" s="22"/>
      <c r="AX166" s="23"/>
      <c r="AY166" s="53"/>
      <c r="AZ166" s="53"/>
    </row>
    <row r="167" spans="1:52" ht="15" customHeight="1" x14ac:dyDescent="0.3">
      <c r="A167" s="10"/>
      <c r="B167" s="10"/>
      <c r="C167" s="229" t="str">
        <f>IF(AND(T23="",AR38="",AR40="",AC42="",L47="",AC49="",AG52="",AR56="",AR58="",AR64="",AR66="",L71="",AC73="",AG76="",AR80="",AR82="",AR94="",Y101="",K86="",Y98="",AR103="",Z105="",F107="",C110="",W113="",W115="",AR122="",AR124="",AR128="",AR130="",AR134=""),"","U hebt nog niet alle gegevens (correct) ingevuld bij de vragen "&amp;A20&amp;" tot en met "&amp;A126&amp;"!")</f>
        <v/>
      </c>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c r="AP167" s="230"/>
      <c r="AQ167" s="231"/>
    </row>
    <row r="168" spans="1:52" ht="25.8" customHeight="1" x14ac:dyDescent="0.3">
      <c r="A168" s="10"/>
      <c r="B168" s="10"/>
      <c r="C168" s="150" t="str">
        <f>IF(AND(Z105="",F107=""),"","Als u gelijktijdig met een fusie ook een herstructurering doorvoert, moet u de instructies uitvoeren die bij vraag "&amp;A105&amp;" staan vermeld!")</f>
        <v/>
      </c>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c r="AG168" s="232"/>
      <c r="AH168" s="232"/>
      <c r="AI168" s="232"/>
      <c r="AJ168" s="232"/>
      <c r="AK168" s="232"/>
      <c r="AL168" s="232"/>
      <c r="AM168" s="232"/>
      <c r="AN168" s="232"/>
      <c r="AO168" s="232"/>
      <c r="AP168" s="232"/>
      <c r="AQ168" s="233"/>
    </row>
    <row r="169" spans="1:52" ht="15" customHeight="1" x14ac:dyDescent="0.3">
      <c r="A169" s="10"/>
      <c r="B169" s="10"/>
      <c r="C169" s="150" t="str">
        <f>IF(AND(AC138="",AR136="",AR140="",O141="",AR143="",L145=""),"","U hebt vraag "&amp;A138&amp;" nog niet of nog niet volledig (correct) beantwoord!")</f>
        <v/>
      </c>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2"/>
    </row>
    <row r="170" spans="1:52" ht="15" customHeight="1" x14ac:dyDescent="0.3">
      <c r="A170" s="10"/>
      <c r="B170" s="10"/>
      <c r="C170" s="150" t="str">
        <f>IF(AND(AR149="",T155="",AK157=""),"","U hebt vraag "&amp;A149&amp;" nog niet volledig beantwoord!")</f>
        <v/>
      </c>
      <c r="D170" s="234"/>
      <c r="E170" s="234"/>
      <c r="F170" s="234"/>
      <c r="G170" s="234"/>
      <c r="H170" s="234"/>
      <c r="I170" s="234"/>
      <c r="J170" s="234"/>
      <c r="K170" s="234"/>
      <c r="L170" s="234"/>
      <c r="M170" s="234"/>
      <c r="N170" s="234"/>
      <c r="O170" s="234"/>
      <c r="P170" s="234"/>
      <c r="Q170" s="234"/>
      <c r="R170" s="234"/>
      <c r="S170" s="234"/>
      <c r="T170" s="234"/>
      <c r="U170" s="234"/>
      <c r="V170" s="234"/>
      <c r="W170" s="234"/>
      <c r="X170" s="234"/>
      <c r="Y170" s="234"/>
      <c r="Z170" s="234"/>
      <c r="AA170" s="234"/>
      <c r="AB170" s="234"/>
      <c r="AC170" s="234"/>
      <c r="AD170" s="234"/>
      <c r="AE170" s="234"/>
      <c r="AF170" s="234"/>
      <c r="AG170" s="234"/>
      <c r="AH170" s="234"/>
      <c r="AI170" s="234"/>
      <c r="AJ170" s="234"/>
      <c r="AK170" s="234"/>
      <c r="AL170" s="234"/>
      <c r="AM170" s="234"/>
      <c r="AN170" s="234"/>
      <c r="AO170" s="234"/>
      <c r="AP170" s="234"/>
      <c r="AQ170" s="235"/>
    </row>
    <row r="171" spans="1:52" ht="15" customHeight="1" x14ac:dyDescent="0.3">
      <c r="A171" s="10"/>
      <c r="B171" s="10"/>
      <c r="C171" s="236" t="str">
        <f ca="1">IF(X6="","","U gebruikt niet de recentste versie van het formulier!")</f>
        <v/>
      </c>
      <c r="D171" s="237"/>
      <c r="E171" s="237"/>
      <c r="F171" s="237"/>
      <c r="G171" s="237"/>
      <c r="H171" s="237"/>
      <c r="I171" s="237"/>
      <c r="J171" s="237"/>
      <c r="K171" s="237"/>
      <c r="L171" s="237"/>
      <c r="M171" s="23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8"/>
    </row>
    <row r="172" spans="1:52" ht="12" customHeight="1" x14ac:dyDescent="0.3">
      <c r="A172" s="10"/>
      <c r="B172" s="10"/>
    </row>
    <row r="173" spans="1:52" ht="15" customHeight="1" x14ac:dyDescent="0.3">
      <c r="A173" s="10"/>
      <c r="B173" s="10"/>
      <c r="C173" s="179" t="s">
        <v>2873</v>
      </c>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row>
    <row r="174" spans="1:52" s="12" customFormat="1" ht="6.15" customHeight="1" x14ac:dyDescent="0.3">
      <c r="A174" s="11"/>
      <c r="B174" s="1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row>
    <row r="175" spans="1:52" s="16" customFormat="1" ht="15" customHeight="1" x14ac:dyDescent="0.3">
      <c r="A175" s="177">
        <v>18</v>
      </c>
      <c r="B175" s="178"/>
      <c r="C175" s="180" t="s">
        <v>7511</v>
      </c>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S175" s="19"/>
      <c r="AT175" s="19"/>
      <c r="AU175" s="19"/>
      <c r="AV175" s="19"/>
      <c r="AW175" s="19"/>
      <c r="AX175" s="19"/>
    </row>
    <row r="176" spans="1:52" s="16" customFormat="1" ht="28.8" customHeight="1" x14ac:dyDescent="0.3">
      <c r="A176" s="107"/>
      <c r="B176" s="108"/>
      <c r="C176" s="180" t="s">
        <v>7513</v>
      </c>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S176" s="19"/>
      <c r="AT176" s="19"/>
      <c r="AU176" s="19"/>
      <c r="AV176" s="19"/>
      <c r="AW176" s="19"/>
      <c r="AX176" s="19"/>
    </row>
    <row r="177" spans="1:50" s="16" customFormat="1" ht="30" customHeight="1" x14ac:dyDescent="0.3">
      <c r="A177" s="107"/>
      <c r="B177" s="108"/>
      <c r="C177" s="180" t="s">
        <v>7512</v>
      </c>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c r="AF177" s="227"/>
      <c r="AG177" s="227"/>
      <c r="AH177" s="227"/>
      <c r="AI177" s="227"/>
      <c r="AJ177" s="227"/>
      <c r="AK177" s="227"/>
      <c r="AL177" s="227"/>
      <c r="AM177" s="227"/>
      <c r="AN177" s="227"/>
      <c r="AO177" s="227"/>
      <c r="AP177" s="227"/>
      <c r="AQ177" s="227"/>
      <c r="AS177" s="19"/>
      <c r="AT177" s="19"/>
      <c r="AU177" s="19"/>
      <c r="AV177" s="19"/>
      <c r="AW177" s="19"/>
      <c r="AX177" s="19"/>
    </row>
    <row r="178" spans="1:50" s="16" customFormat="1" ht="28.8" customHeight="1" x14ac:dyDescent="0.3">
      <c r="A178" s="103"/>
      <c r="B178" s="104"/>
      <c r="C178" s="180" t="s">
        <v>7508</v>
      </c>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S178" s="19"/>
      <c r="AT178" s="19"/>
      <c r="AU178" s="19"/>
      <c r="AV178" s="19"/>
      <c r="AW178" s="19"/>
      <c r="AX178" s="19"/>
    </row>
    <row r="179" spans="1:50" s="16" customFormat="1" ht="28.8" customHeight="1" x14ac:dyDescent="0.3">
      <c r="A179" s="137"/>
      <c r="B179" s="138"/>
      <c r="C179" s="180" t="s">
        <v>7718</v>
      </c>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S179" s="19"/>
      <c r="AT179" s="19"/>
      <c r="AU179" s="19"/>
      <c r="AV179" s="19"/>
      <c r="AW179" s="19"/>
      <c r="AX179" s="19"/>
    </row>
    <row r="180" spans="1:50" s="16" customFormat="1" ht="12.9" customHeight="1" x14ac:dyDescent="0.3">
      <c r="A180" s="103"/>
      <c r="B180" s="104"/>
      <c r="C180" s="20" t="s">
        <v>7035</v>
      </c>
      <c r="D180" s="106"/>
      <c r="E180" s="5"/>
      <c r="F180" s="105"/>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S180" s="19"/>
      <c r="AT180" s="19"/>
      <c r="AU180" s="19"/>
      <c r="AV180" s="19"/>
      <c r="AW180" s="19"/>
      <c r="AX180" s="19"/>
    </row>
    <row r="181" spans="1:50" s="16" customFormat="1" ht="28.2" customHeight="1" x14ac:dyDescent="0.3">
      <c r="A181" s="103"/>
      <c r="B181" s="104"/>
      <c r="C181" s="228" t="s">
        <v>7509</v>
      </c>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c r="AF181" s="227"/>
      <c r="AG181" s="227"/>
      <c r="AH181" s="227"/>
      <c r="AI181" s="227"/>
      <c r="AJ181" s="227"/>
      <c r="AK181" s="227"/>
      <c r="AL181" s="227"/>
      <c r="AM181" s="227"/>
      <c r="AN181" s="227"/>
      <c r="AO181" s="227"/>
      <c r="AP181" s="227"/>
      <c r="AQ181" s="227"/>
      <c r="AS181" s="19"/>
      <c r="AT181" s="19"/>
      <c r="AU181" s="19"/>
      <c r="AV181" s="19"/>
      <c r="AW181" s="19"/>
      <c r="AX181" s="19"/>
    </row>
    <row r="182" spans="1:50" s="16" customFormat="1" ht="28.8" customHeight="1" x14ac:dyDescent="0.3">
      <c r="A182" s="103"/>
      <c r="B182" s="104"/>
      <c r="C182" s="228" t="s">
        <v>7510</v>
      </c>
      <c r="D182" s="248"/>
      <c r="E182" s="248"/>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S182" s="19"/>
      <c r="AT182" s="19"/>
      <c r="AU182" s="19"/>
      <c r="AV182" s="19"/>
      <c r="AW182" s="19"/>
      <c r="AX182" s="19"/>
    </row>
    <row r="183" spans="1:50" s="16" customFormat="1" ht="15" customHeight="1" x14ac:dyDescent="0.3">
      <c r="A183" s="103"/>
      <c r="B183" s="104"/>
      <c r="C183" s="101"/>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S183" s="19"/>
      <c r="AT183" s="19"/>
      <c r="AU183" s="19"/>
      <c r="AV183" s="19"/>
      <c r="AW183" s="19"/>
      <c r="AX183" s="19"/>
    </row>
    <row r="184" spans="1:50" s="16" customFormat="1" ht="15" customHeight="1" x14ac:dyDescent="0.3">
      <c r="A184" s="70"/>
      <c r="B184" s="71"/>
      <c r="C184" s="66"/>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S184" s="19"/>
      <c r="AT184" s="19"/>
      <c r="AU184" s="19"/>
      <c r="AV184" s="19"/>
      <c r="AW184" s="19"/>
      <c r="AX184" s="19"/>
    </row>
    <row r="185" spans="1:50" s="16" customFormat="1" ht="15" customHeight="1" x14ac:dyDescent="0.3">
      <c r="A185" s="70"/>
      <c r="C185" s="247"/>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S185" s="19"/>
      <c r="AT185" s="19"/>
      <c r="AU185" s="19"/>
      <c r="AV185" s="19"/>
      <c r="AW185" s="19"/>
      <c r="AX185" s="19"/>
    </row>
    <row r="186" spans="1:50" s="16" customFormat="1" ht="15" customHeight="1" x14ac:dyDescent="0.3">
      <c r="A186" s="70"/>
      <c r="B186" s="71"/>
      <c r="C186" s="66"/>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S186" s="19"/>
      <c r="AT186" s="19"/>
      <c r="AU186" s="19"/>
      <c r="AV186" s="19"/>
      <c r="AW186" s="19"/>
      <c r="AX186" s="19"/>
    </row>
    <row r="187" spans="1:50" s="16" customFormat="1" ht="15" customHeight="1" x14ac:dyDescent="0.3">
      <c r="A187" s="70"/>
      <c r="B187" s="71"/>
      <c r="C187" s="66"/>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S187" s="19"/>
      <c r="AT187" s="19"/>
      <c r="AU187" s="19"/>
      <c r="AV187" s="19"/>
      <c r="AW187" s="19"/>
      <c r="AX187" s="19"/>
    </row>
    <row r="188" spans="1:50" s="16" customFormat="1" ht="15" customHeight="1" x14ac:dyDescent="0.3">
      <c r="A188" s="70"/>
      <c r="B188" s="71"/>
      <c r="C188" s="66"/>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S188" s="19"/>
      <c r="AT188" s="19"/>
      <c r="AU188" s="19"/>
      <c r="AV188" s="19"/>
      <c r="AW188" s="19"/>
      <c r="AX188" s="19"/>
    </row>
    <row r="189" spans="1:50" s="16" customFormat="1" ht="15" customHeight="1" x14ac:dyDescent="0.3">
      <c r="A189" s="70"/>
      <c r="B189" s="71"/>
      <c r="C189" s="66"/>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S189" s="19"/>
      <c r="AT189" s="19"/>
      <c r="AU189" s="19"/>
      <c r="AV189" s="19"/>
      <c r="AW189" s="19"/>
      <c r="AX189" s="19"/>
    </row>
    <row r="190" spans="1:50" s="16" customFormat="1" ht="15" customHeight="1" x14ac:dyDescent="0.3">
      <c r="A190" s="70"/>
      <c r="B190" s="71"/>
      <c r="C190" s="66"/>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S190" s="19"/>
      <c r="AT190" s="19"/>
      <c r="AU190" s="19"/>
      <c r="AV190" s="19"/>
      <c r="AW190" s="19"/>
      <c r="AX190" s="19"/>
    </row>
    <row r="191" spans="1:50" s="16" customFormat="1" ht="15" customHeight="1" x14ac:dyDescent="0.3">
      <c r="A191" s="70"/>
      <c r="B191" s="71"/>
      <c r="C191" s="66"/>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S191" s="19"/>
      <c r="AT191" s="19"/>
      <c r="AU191" s="19"/>
      <c r="AV191" s="19"/>
      <c r="AW191" s="19"/>
      <c r="AX191" s="19"/>
    </row>
    <row r="192" spans="1:50" s="16" customFormat="1" ht="15" customHeight="1" x14ac:dyDescent="0.3">
      <c r="A192" s="51"/>
      <c r="B192" s="52"/>
      <c r="C192" s="54"/>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S192" s="19"/>
      <c r="AT192" s="19"/>
      <c r="AU192" s="19"/>
      <c r="AV192" s="19"/>
      <c r="AW192" s="19"/>
      <c r="AX192" s="19"/>
    </row>
    <row r="193" spans="44:48" ht="15" customHeight="1" x14ac:dyDescent="0.3">
      <c r="AR193" s="44"/>
      <c r="AS193" s="44"/>
      <c r="AT193" s="44"/>
      <c r="AU193" s="44"/>
      <c r="AV193" s="44"/>
    </row>
    <row r="194" spans="44:48" ht="15" customHeight="1" x14ac:dyDescent="0.3"/>
    <row r="195" spans="44:48" ht="15" customHeight="1" x14ac:dyDescent="0.3"/>
  </sheetData>
  <sheetProtection algorithmName="SHA-512" hashValue="AICww4nfIVFJId3SbgXgChnS4KLimRpjaQohZfRKf21sa70w29SLGsvETCccGyzCMdzg7ZJdgMe23keGfhOGTQ==" saltValue="KwB7/BYUIVa5TVgSR+W0+A==" spinCount="100000" sheet="1"/>
  <mergeCells count="133">
    <mergeCell ref="U103:X103"/>
    <mergeCell ref="C60:AQ60"/>
    <mergeCell ref="U58:X58"/>
    <mergeCell ref="U124:X124"/>
    <mergeCell ref="D141:M141"/>
    <mergeCell ref="M75:Q75"/>
    <mergeCell ref="C185:AQ185"/>
    <mergeCell ref="C182:AQ182"/>
    <mergeCell ref="C179:AQ179"/>
    <mergeCell ref="C52:G52"/>
    <mergeCell ref="C99:AQ99"/>
    <mergeCell ref="AB75:AF75"/>
    <mergeCell ref="AB76:AF76"/>
    <mergeCell ref="Z58:AQ58"/>
    <mergeCell ref="C136:AQ136"/>
    <mergeCell ref="C177:AQ177"/>
    <mergeCell ref="C176:AQ176"/>
    <mergeCell ref="C181:AQ181"/>
    <mergeCell ref="C167:AQ167"/>
    <mergeCell ref="C168:AQ168"/>
    <mergeCell ref="C170:AQ170"/>
    <mergeCell ref="C171:AQ171"/>
    <mergeCell ref="W75:AA75"/>
    <mergeCell ref="R76:V76"/>
    <mergeCell ref="H94:AQ94"/>
    <mergeCell ref="H96:AQ96"/>
    <mergeCell ref="C178:AQ178"/>
    <mergeCell ref="W52:AA52"/>
    <mergeCell ref="AB52:AF52"/>
    <mergeCell ref="D145:F145"/>
    <mergeCell ref="D118:AQ118"/>
    <mergeCell ref="M76:Q76"/>
    <mergeCell ref="Z82:AQ82"/>
    <mergeCell ref="AE1:AQ1"/>
    <mergeCell ref="C3:AQ3"/>
    <mergeCell ref="C5:AQ5"/>
    <mergeCell ref="C16:AQ16"/>
    <mergeCell ref="P23:S23"/>
    <mergeCell ref="P32:V32"/>
    <mergeCell ref="C34:AQ34"/>
    <mergeCell ref="C51:G51"/>
    <mergeCell ref="D11:H11"/>
    <mergeCell ref="I11:S11"/>
    <mergeCell ref="AK2:AQ2"/>
    <mergeCell ref="M51:Q51"/>
    <mergeCell ref="W51:AA51"/>
    <mergeCell ref="R51:V51"/>
    <mergeCell ref="AB51:AF51"/>
    <mergeCell ref="C36:AQ36"/>
    <mergeCell ref="X6:AQ10"/>
    <mergeCell ref="AR3:AS3"/>
    <mergeCell ref="C161:AQ161"/>
    <mergeCell ref="C18:AQ18"/>
    <mergeCell ref="C13:AQ13"/>
    <mergeCell ref="T30:AQ30"/>
    <mergeCell ref="C15:AQ15"/>
    <mergeCell ref="Z66:AQ66"/>
    <mergeCell ref="M52:Q52"/>
    <mergeCell ref="R52:V52"/>
    <mergeCell ref="C96:F96"/>
    <mergeCell ref="H75:L75"/>
    <mergeCell ref="C90:AQ90"/>
    <mergeCell ref="K86:AQ88"/>
    <mergeCell ref="U130:X130"/>
    <mergeCell ref="Z130:AQ130"/>
    <mergeCell ref="H52:L52"/>
    <mergeCell ref="H76:L76"/>
    <mergeCell ref="Z103:AQ104"/>
    <mergeCell ref="Z124:AQ124"/>
    <mergeCell ref="C111:AQ111"/>
    <mergeCell ref="H51:L51"/>
    <mergeCell ref="C94:F94"/>
    <mergeCell ref="C149:AQ149"/>
    <mergeCell ref="A62:B62"/>
    <mergeCell ref="U66:X66"/>
    <mergeCell ref="A68:B68"/>
    <mergeCell ref="L71:AQ71"/>
    <mergeCell ref="C84:AQ84"/>
    <mergeCell ref="A113:B113"/>
    <mergeCell ref="A20:B20"/>
    <mergeCell ref="P25:AQ26"/>
    <mergeCell ref="Z40:AQ40"/>
    <mergeCell ref="U42:AB42"/>
    <mergeCell ref="P28:AQ28"/>
    <mergeCell ref="P30:R30"/>
    <mergeCell ref="U40:X40"/>
    <mergeCell ref="L47:AQ47"/>
    <mergeCell ref="A44:B44"/>
    <mergeCell ref="A36:B36"/>
    <mergeCell ref="U38:AK38"/>
    <mergeCell ref="AM38:AQ38"/>
    <mergeCell ref="U56:AK56"/>
    <mergeCell ref="AM56:AQ56"/>
    <mergeCell ref="U64:AK64"/>
    <mergeCell ref="AM64:AQ64"/>
    <mergeCell ref="A98:B98"/>
    <mergeCell ref="A54:B54"/>
    <mergeCell ref="A175:B175"/>
    <mergeCell ref="C173:AQ173"/>
    <mergeCell ref="C175:AQ175"/>
    <mergeCell ref="A126:B126"/>
    <mergeCell ref="C163:AQ163"/>
    <mergeCell ref="A163:B163"/>
    <mergeCell ref="A120:B120"/>
    <mergeCell ref="U134:Z134"/>
    <mergeCell ref="U132:AB132"/>
    <mergeCell ref="C126:AQ126"/>
    <mergeCell ref="A138:B138"/>
    <mergeCell ref="C147:AQ147"/>
    <mergeCell ref="A78:B78"/>
    <mergeCell ref="O155:S155"/>
    <mergeCell ref="C169:AQ169"/>
    <mergeCell ref="A105:B105"/>
    <mergeCell ref="C75:G75"/>
    <mergeCell ref="C76:G76"/>
    <mergeCell ref="A92:B92"/>
    <mergeCell ref="A149:B149"/>
    <mergeCell ref="D157:M159"/>
    <mergeCell ref="O157:AJ157"/>
    <mergeCell ref="D140:AQ140"/>
    <mergeCell ref="U80:AK80"/>
    <mergeCell ref="AM80:AQ80"/>
    <mergeCell ref="U122:AK122"/>
    <mergeCell ref="AM122:AQ122"/>
    <mergeCell ref="U128:AK128"/>
    <mergeCell ref="AM128:AQ128"/>
    <mergeCell ref="D117:AQ117"/>
    <mergeCell ref="C113:V113"/>
    <mergeCell ref="A84:B84"/>
    <mergeCell ref="U82:X82"/>
    <mergeCell ref="C151:AQ151"/>
    <mergeCell ref="C153:AQ153"/>
    <mergeCell ref="W76:AA76"/>
  </mergeCells>
  <phoneticPr fontId="2" type="noConversion"/>
  <dataValidations disablePrompts="1" xWindow="299" yWindow="523" count="8">
    <dataValidation type="list" allowBlank="1" showInputMessage="1" showErrorMessage="1" prompt="Klik op het pijltje naast de cel en kies de letter X." sqref="H52 AB52 M52 R52 W52 C52 C76 H76 M76 R76 W76 AB76" xr:uid="{00000000-0002-0000-0000-000000000000}">
      <formula1>"X,"</formula1>
    </dataValidation>
    <dataValidation type="list" allowBlank="1" showInputMessage="1" showErrorMessage="1" prompt="Klik op het pijltje naast de cel en klik daarna op de letter X." sqref="C88 C71 C73 C86 C109 C49 C47 C101 C103 C107 C115 C117 C140 C145 E143 O143 AA143 AK143" xr:uid="{00000000-0002-0000-0000-000001000000}">
      <formula1>"X,"</formula1>
    </dataValidation>
    <dataValidation type="list" allowBlank="1" showInputMessage="1" showErrorMessage="1" sqref="C166:AQ166" xr:uid="{00000000-0002-0000-0000-000003000000}">
      <formula1>"gunstig was.,beperkt gunstig was., ongunstig was."</formula1>
    </dataValidation>
    <dataValidation allowBlank="1" showInputMessage="1" showErrorMessage="1" prompt="Vul de datum in onder de vorm dd/mm/jjjj.   " sqref="U134:Z134" xr:uid="{00000000-0002-0000-0000-000005000000}"/>
    <dataValidation type="textLength" allowBlank="1" showInputMessage="1" showErrorMessage="1" error="Een postnummer bestaat altijd uit 4 cijfers!" sqref="U58:X58 U40:X40 U66:X66 U82:X82 U124:X124 U130:X130" xr:uid="{00000000-0002-0000-0000-000007000000}">
      <formula1>4</formula1>
      <formula2>4</formula2>
    </dataValidation>
    <dataValidation type="whole" operator="notEqual" allowBlank="1" showInputMessage="1" showErrorMessage="1" error="U mag uw eigen instellingsnummer niet vermelden! Vul enkel het nummer in van een andere instelling die bij de fusie is betrokken." prompt="U mag hier UW EIGEN INSTELLINGSNUMMER NIET VERMELDEN. Vul enkel het nummer in van een andere instelling die bij de fusie is betrokken." sqref="C94:F94 C96:F96" xr:uid="{00000000-0002-0000-0000-000008000000}">
      <formula1>$P$23</formula1>
    </dataValidation>
    <dataValidation type="textLength" operator="greaterThan" allowBlank="1" showInputMessage="1" showErrorMessage="1" error="Vul de volledige voor- en achternaam in!" sqref="O157:AJ157" xr:uid="{993D1444-E300-4817-8A5F-A1B8A4149A07}">
      <formula1>5</formula1>
    </dataValidation>
    <dataValidation allowBlank="1" showInputMessage="1" showErrorMessage="1" prompt="Vul het huisnummer én het busnummer in." sqref="AM38:AQ38 AM56:AQ56 AM64:AQ64 AM80:AQ80 AM122:AQ122 AM128:AQ128" xr:uid="{E14C172D-2C7A-4A47-9829-A3F4F65D23DE}"/>
  </dataValidations>
  <hyperlinks>
    <hyperlink ref="C15:AQ15" r:id="rId1" display="Meer informatie over de manier waarop u dit formulier moet invullen en de meest recente versie ervan vindt u in omzendbriefBaO/97/10 van 17 juni 1997 over programmatie en rationalisatie in het gewoon basisonderwijs." xr:uid="{9C096973-931D-49CB-9044-5DE2651287C7}"/>
  </hyperlinks>
  <pageMargins left="0.51181102362204722" right="0.59055118110236227" top="0.51181102362204722" bottom="0.43307086614173229" header="0.35433070866141736" footer="0.51181102362204722"/>
  <pageSetup paperSize="9" scale="91" fitToWidth="0" fitToHeight="0" orientation="portrait" useFirstPageNumber="1" horizontalDpi="300" verticalDpi="300" r:id="rId2"/>
  <headerFooter differentFirst="1" alignWithMargins="0">
    <oddFooter>&amp;L&amp;"Calibri,Standaard"Melding van een herstructurering, een fusie, een verhuizing of een adreswijziging in het gewoon basisonderwijs &amp; - pagina &amp;P van &amp;N</oddFooter>
    <firstFooter>&amp;L&amp;G</firstFooter>
  </headerFooter>
  <rowBreaks count="2" manualBreakCount="2">
    <brk id="66" max="16383" man="1"/>
    <brk id="145" max="44" man="1"/>
  </rowBreak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60B93-382B-45EE-A493-E996A05185A1}">
  <dimension ref="A1:B6"/>
  <sheetViews>
    <sheetView workbookViewId="0"/>
  </sheetViews>
  <sheetFormatPr defaultRowHeight="13.2" x14ac:dyDescent="0.25"/>
  <cols>
    <col min="1" max="1" width="11.6640625" bestFit="1" customWidth="1"/>
    <col min="2" max="2" width="20.109375" bestFit="1" customWidth="1"/>
  </cols>
  <sheetData>
    <row r="1" spans="1:2" x14ac:dyDescent="0.25">
      <c r="A1" s="100" t="s">
        <v>7028</v>
      </c>
    </row>
    <row r="3" spans="1:2" x14ac:dyDescent="0.25">
      <c r="A3" t="s">
        <v>6823</v>
      </c>
      <c r="B3" s="111" t="s">
        <v>7029</v>
      </c>
    </row>
    <row r="4" spans="1:2" x14ac:dyDescent="0.25">
      <c r="A4" t="s">
        <v>6825</v>
      </c>
      <c r="B4" s="111" t="s">
        <v>7030</v>
      </c>
    </row>
    <row r="5" spans="1:2" x14ac:dyDescent="0.25">
      <c r="A5" t="s">
        <v>6824</v>
      </c>
      <c r="B5" s="111" t="s">
        <v>7031</v>
      </c>
    </row>
    <row r="6" spans="1:2" x14ac:dyDescent="0.25">
      <c r="A6" s="2" t="s">
        <v>7491</v>
      </c>
      <c r="B6" s="111" t="s">
        <v>7492</v>
      </c>
    </row>
  </sheetData>
  <sheetProtection algorithmName="SHA-512" hashValue="R+VROZyvzJpLo3mHP6F6S1HWiOu9VMw5iHtVlJXp9UJMIUT0EXKqzMT4d66W1844UntJ7l3/3wijJPy3WfpUDg==" saltValue="1zY6xbMYs+XhJkkZ8dO/8Q=="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647"/>
  <sheetViews>
    <sheetView workbookViewId="0">
      <pane ySplit="1" topLeftCell="A2" activePane="bottomLeft" state="frozen"/>
      <selection pane="bottomLeft" activeCell="A2" sqref="A2"/>
    </sheetView>
  </sheetViews>
  <sheetFormatPr defaultColWidth="81.77734375" defaultRowHeight="13.2" x14ac:dyDescent="0.25"/>
  <cols>
    <col min="1" max="1" width="18.5546875" style="55" bestFit="1" customWidth="1"/>
    <col min="2" max="2" width="41.21875" style="78" bestFit="1" customWidth="1"/>
    <col min="3" max="3" width="35.109375" style="78" bestFit="1" customWidth="1"/>
    <col min="4" max="4" width="13.109375" style="78" bestFit="1" customWidth="1"/>
    <col min="5" max="5" width="27.77734375" style="78" bestFit="1" customWidth="1"/>
    <col min="6" max="6" width="13.88671875" style="78" customWidth="1"/>
    <col min="7" max="16384" width="81.77734375" style="55"/>
  </cols>
  <sheetData>
    <row r="1" spans="1:6" ht="15" x14ac:dyDescent="0.25">
      <c r="A1" s="142" t="s">
        <v>5149</v>
      </c>
      <c r="B1" s="143" t="s">
        <v>5150</v>
      </c>
      <c r="C1" s="143" t="s">
        <v>5151</v>
      </c>
      <c r="D1" s="143" t="s">
        <v>5152</v>
      </c>
      <c r="E1" s="143" t="s">
        <v>248</v>
      </c>
      <c r="F1" s="143" t="s">
        <v>897</v>
      </c>
    </row>
    <row r="2" spans="1:6" ht="12.9" customHeight="1" x14ac:dyDescent="0.25">
      <c r="A2" s="144">
        <f>IF('gegevens uit databank'!C2="","",'gegevens uit databank'!C2)</f>
        <v>18</v>
      </c>
      <c r="B2" s="145" t="str">
        <f>IF('gegevens uit databank'!D2="","",'gegevens uit databank'!D2)</f>
        <v>GO! BS De Kleurdoos Brussel</v>
      </c>
      <c r="C2" s="145" t="str">
        <f>IF('gegevens uit databank'!E2="","",'gegevens uit databank'!E2)</f>
        <v>Moutstraat 24</v>
      </c>
      <c r="D2" s="145">
        <f>IF('gegevens uit databank'!F2="","",'gegevens uit databank'!F2)</f>
        <v>1000</v>
      </c>
      <c r="E2" s="145" t="str">
        <f>IF('gegevens uit databank'!G2="","",'gegevens uit databank'!G2)</f>
        <v>BRUSSEL</v>
      </c>
      <c r="F2" s="145" t="str">
        <f>IF('gegevens uit databank'!H2="","",'gegevens uit databank'!H2)</f>
        <v>02-512.49.79</v>
      </c>
    </row>
    <row r="3" spans="1:6" ht="12.9" customHeight="1" x14ac:dyDescent="0.25">
      <c r="A3" s="144">
        <f>IF('gegevens uit databank'!C3="","",'gegevens uit databank'!C3)</f>
        <v>26</v>
      </c>
      <c r="B3" s="145" t="str">
        <f>IF('gegevens uit databank'!D3="","",'gegevens uit databank'!D3)</f>
        <v>GO! BS 't Plant'zoentje Laken</v>
      </c>
      <c r="C3" s="145" t="str">
        <f>IF('gegevens uit databank'!E3="","",'gegevens uit databank'!E3)</f>
        <v>Karel Bogaerdstraat 4</v>
      </c>
      <c r="D3" s="145">
        <f>IF('gegevens uit databank'!F3="","",'gegevens uit databank'!F3)</f>
        <v>1020</v>
      </c>
      <c r="E3" s="145" t="str">
        <f>IF('gegevens uit databank'!G3="","",'gegevens uit databank'!G3)</f>
        <v>LAKEN</v>
      </c>
      <c r="F3" s="145" t="str">
        <f>IF('gegevens uit databank'!H3="","",'gegevens uit databank'!H3)</f>
        <v>02-474.06.20</v>
      </c>
    </row>
    <row r="4" spans="1:6" ht="12.9" customHeight="1" x14ac:dyDescent="0.25">
      <c r="A4" s="144">
        <f>IF('gegevens uit databank'!C4="","",'gegevens uit databank'!C4)</f>
        <v>34</v>
      </c>
      <c r="B4" s="145" t="str">
        <f>IF('gegevens uit databank'!D4="","",'gegevens uit databank'!D4)</f>
        <v>GO! BS Hendrik Conscience Schaarbeek</v>
      </c>
      <c r="C4" s="145" t="str">
        <f>IF('gegevens uit databank'!E4="","",'gegevens uit databank'!E4)</f>
        <v>Gustave Latinislaan 94</v>
      </c>
      <c r="D4" s="145">
        <f>IF('gegevens uit databank'!F4="","",'gegevens uit databank'!F4)</f>
        <v>1030</v>
      </c>
      <c r="E4" s="145" t="str">
        <f>IF('gegevens uit databank'!G4="","",'gegevens uit databank'!G4)</f>
        <v>SCHAARBEEK</v>
      </c>
      <c r="F4" s="145" t="str">
        <f>IF('gegevens uit databank'!H4="","",'gegevens uit databank'!H4)</f>
        <v>02-215.99.95</v>
      </c>
    </row>
    <row r="5" spans="1:6" ht="12.9" customHeight="1" x14ac:dyDescent="0.25">
      <c r="A5" s="144">
        <f>IF('gegevens uit databank'!C5="","",'gegevens uit databank'!C5)</f>
        <v>42</v>
      </c>
      <c r="B5" s="145" t="str">
        <f>IF('gegevens uit databank'!D5="","",'gegevens uit databank'!D5)</f>
        <v>GO! BS Atheneum Etterbeek</v>
      </c>
      <c r="C5" s="145" t="str">
        <f>IF('gegevens uit databank'!E5="","",'gegevens uit databank'!E5)</f>
        <v>Edmond Mesenslaan 2</v>
      </c>
      <c r="D5" s="145">
        <f>IF('gegevens uit databank'!F5="","",'gegevens uit databank'!F5)</f>
        <v>1040</v>
      </c>
      <c r="E5" s="145" t="str">
        <f>IF('gegevens uit databank'!G5="","",'gegevens uit databank'!G5)</f>
        <v>ETTERBEEK</v>
      </c>
      <c r="F5" s="145" t="str">
        <f>IF('gegevens uit databank'!H5="","",'gegevens uit databank'!H5)</f>
        <v>02-732.17.04</v>
      </c>
    </row>
    <row r="6" spans="1:6" ht="12.9" customHeight="1" x14ac:dyDescent="0.25">
      <c r="A6" s="144">
        <f>IF('gegevens uit databank'!C6="","",'gegevens uit databank'!C6)</f>
        <v>59</v>
      </c>
      <c r="B6" s="145" t="str">
        <f>IF('gegevens uit databank'!D6="","",'gegevens uit databank'!D6)</f>
        <v>GO! Tehuis en BS Etterbeek</v>
      </c>
      <c r="C6" s="145" t="str">
        <f>IF('gegevens uit databank'!E6="","",'gegevens uit databank'!E6)</f>
        <v>Pater Eudore Devroyestraat 29</v>
      </c>
      <c r="D6" s="145">
        <f>IF('gegevens uit databank'!F6="","",'gegevens uit databank'!F6)</f>
        <v>1040</v>
      </c>
      <c r="E6" s="145" t="str">
        <f>IF('gegevens uit databank'!G6="","",'gegevens uit databank'!G6)</f>
        <v>ETTERBEEK</v>
      </c>
      <c r="F6" s="145" t="str">
        <f>IF('gegevens uit databank'!H6="","",'gegevens uit databank'!H6)</f>
        <v>02-734.19.05</v>
      </c>
    </row>
    <row r="7" spans="1:6" ht="12.9" customHeight="1" x14ac:dyDescent="0.25">
      <c r="A7" s="144">
        <f>IF('gegevens uit databank'!C7="","",'gegevens uit databank'!C7)</f>
        <v>67</v>
      </c>
      <c r="B7" s="145" t="str">
        <f>IF('gegevens uit databank'!D7="","",'gegevens uit databank'!D7)</f>
        <v>GO! BS De Wimpel Elsene</v>
      </c>
      <c r="C7" s="145" t="str">
        <f>IF('gegevens uit databank'!E7="","",'gegevens uit databank'!E7)</f>
        <v>Cansstraat 14</v>
      </c>
      <c r="D7" s="145">
        <f>IF('gegevens uit databank'!F7="","",'gegevens uit databank'!F7)</f>
        <v>1050</v>
      </c>
      <c r="E7" s="145" t="str">
        <f>IF('gegevens uit databank'!G7="","",'gegevens uit databank'!G7)</f>
        <v>ELSENE</v>
      </c>
      <c r="F7" s="145" t="str">
        <f>IF('gegevens uit databank'!H7="","",'gegevens uit databank'!H7)</f>
        <v>02-511.52.30</v>
      </c>
    </row>
    <row r="8" spans="1:6" ht="12.9" customHeight="1" x14ac:dyDescent="0.25">
      <c r="A8" s="144">
        <f>IF('gegevens uit databank'!C8="","",'gegevens uit databank'!C8)</f>
        <v>75</v>
      </c>
      <c r="B8" s="145" t="str">
        <f>IF('gegevens uit databank'!D8="","",'gegevens uit databank'!D8)</f>
        <v>GO! BS De Bron</v>
      </c>
      <c r="C8" s="145" t="str">
        <f>IF('gegevens uit databank'!E8="","",'gegevens uit databank'!E8)</f>
        <v>Bronstraat 86_A</v>
      </c>
      <c r="D8" s="145">
        <f>IF('gegevens uit databank'!F8="","",'gegevens uit databank'!F8)</f>
        <v>1060</v>
      </c>
      <c r="E8" s="145" t="str">
        <f>IF('gegevens uit databank'!G8="","",'gegevens uit databank'!G8)</f>
        <v>SINT-GILLIS</v>
      </c>
      <c r="F8" s="145" t="str">
        <f>IF('gegevens uit databank'!H8="","",'gegevens uit databank'!H8)</f>
        <v>02-538.54.52</v>
      </c>
    </row>
    <row r="9" spans="1:6" ht="12.9" customHeight="1" x14ac:dyDescent="0.25">
      <c r="A9" s="144">
        <f>IF('gegevens uit databank'!C9="","",'gegevens uit databank'!C9)</f>
        <v>83</v>
      </c>
      <c r="B9" s="145" t="str">
        <f>IF('gegevens uit databank'!D9="","",'gegevens uit databank'!D9)</f>
        <v>GO! LS Toverfluit</v>
      </c>
      <c r="C9" s="145" t="str">
        <f>IF('gegevens uit databank'!E9="","",'gegevens uit databank'!E9)</f>
        <v>Toverfluitstraat 21</v>
      </c>
      <c r="D9" s="145">
        <f>IF('gegevens uit databank'!F9="","",'gegevens uit databank'!F9)</f>
        <v>1080</v>
      </c>
      <c r="E9" s="145" t="str">
        <f>IF('gegevens uit databank'!G9="","",'gegevens uit databank'!G9)</f>
        <v>SINT-JANS-MOLENBEEK</v>
      </c>
      <c r="F9" s="145" t="str">
        <f>IF('gegevens uit databank'!H9="","",'gegevens uit databank'!H9)</f>
        <v>02-413.11.30</v>
      </c>
    </row>
    <row r="10" spans="1:6" ht="12.9" customHeight="1" x14ac:dyDescent="0.25">
      <c r="A10" s="144">
        <f>IF('gegevens uit databank'!C10="","",'gegevens uit databank'!C10)</f>
        <v>91</v>
      </c>
      <c r="B10" s="145" t="str">
        <f>IF('gegevens uit databank'!D10="","",'gegevens uit databank'!D10)</f>
        <v>GO! BS De Goudenregen</v>
      </c>
      <c r="C10" s="145" t="str">
        <f>IF('gegevens uit databank'!E10="","",'gegevens uit databank'!E10)</f>
        <v>Frans Vervaeckstraat 47</v>
      </c>
      <c r="D10" s="145">
        <f>IF('gegevens uit databank'!F10="","",'gegevens uit databank'!F10)</f>
        <v>1083</v>
      </c>
      <c r="E10" s="145" t="str">
        <f>IF('gegevens uit databank'!G10="","",'gegevens uit databank'!G10)</f>
        <v>GANSHOREN</v>
      </c>
      <c r="F10" s="145" t="str">
        <f>IF('gegevens uit databank'!H10="","",'gegevens uit databank'!H10)</f>
        <v>02-421.54.00</v>
      </c>
    </row>
    <row r="11" spans="1:6" ht="12.9" customHeight="1" x14ac:dyDescent="0.25">
      <c r="A11" s="144">
        <f>IF('gegevens uit databank'!C11="","",'gegevens uit databank'!C11)</f>
        <v>109</v>
      </c>
      <c r="B11" s="145" t="str">
        <f>IF('gegevens uit databank'!D11="","",'gegevens uit databank'!D11)</f>
        <v>GO! BS Unescoschool Koekelberg</v>
      </c>
      <c r="C11" s="145" t="str">
        <f>IF('gegevens uit databank'!E11="","",'gegevens uit databank'!E11)</f>
        <v>Klein-Berchemstraat 1</v>
      </c>
      <c r="D11" s="145">
        <f>IF('gegevens uit databank'!F11="","",'gegevens uit databank'!F11)</f>
        <v>1081</v>
      </c>
      <c r="E11" s="145" t="str">
        <f>IF('gegevens uit databank'!G11="","",'gegevens uit databank'!G11)</f>
        <v>KOEKELBERG</v>
      </c>
      <c r="F11" s="145" t="str">
        <f>IF('gegevens uit databank'!H11="","",'gegevens uit databank'!H11)</f>
        <v>02-468.16.16</v>
      </c>
    </row>
    <row r="12" spans="1:6" ht="12.9" customHeight="1" x14ac:dyDescent="0.25">
      <c r="A12" s="144">
        <f>IF('gegevens uit databank'!C12="","",'gegevens uit databank'!C12)</f>
        <v>117</v>
      </c>
      <c r="B12" s="145" t="str">
        <f>IF('gegevens uit databank'!D12="","",'gegevens uit databank'!D12)</f>
        <v>GO!BS Zavelberg</v>
      </c>
      <c r="C12" s="145" t="str">
        <f>IF('gegevens uit databank'!E12="","",'gegevens uit databank'!E12)</f>
        <v>Oscar Ruelensplein 13</v>
      </c>
      <c r="D12" s="145">
        <f>IF('gegevens uit databank'!F12="","",'gegevens uit databank'!F12)</f>
        <v>1082</v>
      </c>
      <c r="E12" s="145" t="str">
        <f>IF('gegevens uit databank'!G12="","",'gegevens uit databank'!G12)</f>
        <v>SINT-AGATHA-BERCHEM</v>
      </c>
      <c r="F12" s="145" t="str">
        <f>IF('gegevens uit databank'!H12="","",'gegevens uit databank'!H12)</f>
        <v>02-482.01.05</v>
      </c>
    </row>
    <row r="13" spans="1:6" ht="12.9" customHeight="1" x14ac:dyDescent="0.25">
      <c r="A13" s="144">
        <f>IF('gegevens uit databank'!C13="","",'gegevens uit databank'!C13)</f>
        <v>125</v>
      </c>
      <c r="B13" s="145" t="str">
        <f>IF('gegevens uit databank'!D13="","",'gegevens uit databank'!D13)</f>
        <v>GO! BS Kasteel Beiaard</v>
      </c>
      <c r="C13" s="145" t="str">
        <f>IF('gegevens uit databank'!E13="","",'gegevens uit databank'!E13)</f>
        <v>Kruipweg 23</v>
      </c>
      <c r="D13" s="145">
        <f>IF('gegevens uit databank'!F13="","",'gegevens uit databank'!F13)</f>
        <v>1120</v>
      </c>
      <c r="E13" s="145" t="str">
        <f>IF('gegevens uit databank'!G13="","",'gegevens uit databank'!G13)</f>
        <v>NEDER-OVER-HEEMBEEK</v>
      </c>
      <c r="F13" s="145" t="str">
        <f>IF('gegevens uit databank'!H13="","",'gegevens uit databank'!H13)</f>
        <v>02-268.18.97</v>
      </c>
    </row>
    <row r="14" spans="1:6" ht="12.9" customHeight="1" x14ac:dyDescent="0.25">
      <c r="A14" s="144">
        <f>IF('gegevens uit databank'!C14="","",'gegevens uit databank'!C14)</f>
        <v>133</v>
      </c>
      <c r="B14" s="145" t="str">
        <f>IF('gegevens uit databank'!D14="","",'gegevens uit databank'!D14)</f>
        <v>GO! BS De Weg-wijzer Evere</v>
      </c>
      <c r="C14" s="145" t="str">
        <f>IF('gegevens uit databank'!E14="","",'gegevens uit databank'!E14)</f>
        <v>Sint-Vincentiusstraat 29</v>
      </c>
      <c r="D14" s="145">
        <f>IF('gegevens uit databank'!F14="","",'gegevens uit databank'!F14)</f>
        <v>1140</v>
      </c>
      <c r="E14" s="145" t="str">
        <f>IF('gegevens uit databank'!G14="","",'gegevens uit databank'!G14)</f>
        <v>EVERE</v>
      </c>
      <c r="F14" s="145" t="str">
        <f>IF('gegevens uit databank'!H14="","",'gegevens uit databank'!H14)</f>
        <v>02-241.58.09</v>
      </c>
    </row>
    <row r="15" spans="1:6" ht="12.9" customHeight="1" x14ac:dyDescent="0.25">
      <c r="A15" s="144">
        <f>IF('gegevens uit databank'!C15="","",'gegevens uit databank'!C15)</f>
        <v>141</v>
      </c>
      <c r="B15" s="145" t="str">
        <f>IF('gegevens uit databank'!D15="","",'gegevens uit databank'!D15)</f>
        <v>GO! BS De Zonnewijzer</v>
      </c>
      <c r="C15" s="145" t="str">
        <f>IF('gegevens uit databank'!E15="","",'gegevens uit databank'!E15)</f>
        <v>Grote Prijzenlaan 59</v>
      </c>
      <c r="D15" s="145">
        <f>IF('gegevens uit databank'!F15="","",'gegevens uit databank'!F15)</f>
        <v>1150</v>
      </c>
      <c r="E15" s="145" t="str">
        <f>IF('gegevens uit databank'!G15="","",'gegevens uit databank'!G15)</f>
        <v>SINT-PIETERS-WOLUWE</v>
      </c>
      <c r="F15" s="145" t="str">
        <f>IF('gegevens uit databank'!H15="","",'gegevens uit databank'!H15)</f>
        <v>02-770.85.56</v>
      </c>
    </row>
    <row r="16" spans="1:6" ht="12.9" customHeight="1" x14ac:dyDescent="0.25">
      <c r="A16" s="144">
        <f>IF('gegevens uit databank'!C16="","",'gegevens uit databank'!C16)</f>
        <v>158</v>
      </c>
      <c r="B16" s="145" t="str">
        <f>IF('gegevens uit databank'!D16="","",'gegevens uit databank'!D16)</f>
        <v>GO! BS De Stadsmus Oudergem</v>
      </c>
      <c r="C16" s="145" t="str">
        <f>IF('gegevens uit databank'!E16="","",'gegevens uit databank'!E16)</f>
        <v>Henri de Brouckèrelaan 16</v>
      </c>
      <c r="D16" s="145">
        <f>IF('gegevens uit databank'!F16="","",'gegevens uit databank'!F16)</f>
        <v>1160</v>
      </c>
      <c r="E16" s="145" t="str">
        <f>IF('gegevens uit databank'!G16="","",'gegevens uit databank'!G16)</f>
        <v>OUDERGEM</v>
      </c>
      <c r="F16" s="145" t="str">
        <f>IF('gegevens uit databank'!H16="","",'gegevens uit databank'!H16)</f>
        <v>02-672.87.18</v>
      </c>
    </row>
    <row r="17" spans="1:6" ht="12.9" customHeight="1" x14ac:dyDescent="0.25">
      <c r="A17" s="144">
        <f>IF('gegevens uit databank'!C17="","",'gegevens uit databank'!C17)</f>
        <v>166</v>
      </c>
      <c r="B17" s="145" t="str">
        <f>IF('gegevens uit databank'!D17="","",'gegevens uit databank'!D17)</f>
        <v>GO! BS De Bloeiende Kerselaar</v>
      </c>
      <c r="C17" s="145" t="str">
        <f>IF('gegevens uit databank'!E17="","",'gegevens uit databank'!E17)</f>
        <v>Louis Vander Swaelmenlaan 25</v>
      </c>
      <c r="D17" s="145">
        <f>IF('gegevens uit databank'!F17="","",'gegevens uit databank'!F17)</f>
        <v>1170</v>
      </c>
      <c r="E17" s="145" t="str">
        <f>IF('gegevens uit databank'!G17="","",'gegevens uit databank'!G17)</f>
        <v>WATERMAAL-BOSVOORDE</v>
      </c>
      <c r="F17" s="145" t="str">
        <f>IF('gegevens uit databank'!H17="","",'gegevens uit databank'!H17)</f>
        <v>02-660.39.41</v>
      </c>
    </row>
    <row r="18" spans="1:6" ht="12.9" customHeight="1" x14ac:dyDescent="0.25">
      <c r="A18" s="144">
        <f>IF('gegevens uit databank'!C18="","",'gegevens uit databank'!C18)</f>
        <v>174</v>
      </c>
      <c r="B18" s="145" t="str">
        <f>IF('gegevens uit databank'!D18="","",'gegevens uit databank'!D18)</f>
        <v>GO! BS Floreal Ukkel</v>
      </c>
      <c r="C18" s="145" t="str">
        <f>IF('gegevens uit databank'!E18="","",'gegevens uit databank'!E18)</f>
        <v>Floréallaan 14</v>
      </c>
      <c r="D18" s="145">
        <f>IF('gegevens uit databank'!F18="","",'gegevens uit databank'!F18)</f>
        <v>1180</v>
      </c>
      <c r="E18" s="145" t="str">
        <f>IF('gegevens uit databank'!G18="","",'gegevens uit databank'!G18)</f>
        <v>UKKEL</v>
      </c>
      <c r="F18" s="145" t="str">
        <f>IF('gegevens uit databank'!H18="","",'gegevens uit databank'!H18)</f>
        <v>02-340.68.90</v>
      </c>
    </row>
    <row r="19" spans="1:6" ht="12.9" customHeight="1" x14ac:dyDescent="0.25">
      <c r="A19" s="144">
        <f>IF('gegevens uit databank'!C19="","",'gegevens uit databank'!C19)</f>
        <v>182</v>
      </c>
      <c r="B19" s="145" t="str">
        <f>IF('gegevens uit databank'!D19="","",'gegevens uit databank'!D19)</f>
        <v>GO! BS Floralia</v>
      </c>
      <c r="C19" s="145" t="str">
        <f>IF('gegevens uit databank'!E19="","",'gegevens uit databank'!E19)</f>
        <v>Floraliënstraat 29</v>
      </c>
      <c r="D19" s="145">
        <f>IF('gegevens uit databank'!F19="","",'gegevens uit databank'!F19)</f>
        <v>1200</v>
      </c>
      <c r="E19" s="145" t="str">
        <f>IF('gegevens uit databank'!G19="","",'gegevens uit databank'!G19)</f>
        <v>SINT-LAMBRECHTS-WOLUWE</v>
      </c>
      <c r="F19" s="145" t="str">
        <f>IF('gegevens uit databank'!H19="","",'gegevens uit databank'!H19)</f>
        <v>02-771.59.71</v>
      </c>
    </row>
    <row r="20" spans="1:6" ht="12.9" customHeight="1" x14ac:dyDescent="0.25">
      <c r="A20" s="144">
        <f>IF('gegevens uit databank'!C20="","",'gegevens uit databank'!C20)</f>
        <v>191</v>
      </c>
      <c r="B20" s="145" t="str">
        <f>IF('gegevens uit databank'!D20="","",'gegevens uit databank'!D20)</f>
        <v>GO! BS De Leerboom</v>
      </c>
      <c r="C20" s="145" t="str">
        <f>IF('gegevens uit databank'!E20="","",'gegevens uit databank'!E20)</f>
        <v>Auguste Demaeghtlaan 40</v>
      </c>
      <c r="D20" s="145">
        <f>IF('gegevens uit databank'!F20="","",'gegevens uit databank'!F20)</f>
        <v>1500</v>
      </c>
      <c r="E20" s="145" t="str">
        <f>IF('gegevens uit databank'!G20="","",'gegevens uit databank'!G20)</f>
        <v>HALLE</v>
      </c>
      <c r="F20" s="145" t="str">
        <f>IF('gegevens uit databank'!H20="","",'gegevens uit databank'!H20)</f>
        <v>02-363.82.42</v>
      </c>
    </row>
    <row r="21" spans="1:6" ht="12.9" customHeight="1" x14ac:dyDescent="0.25">
      <c r="A21" s="144">
        <f>IF('gegevens uit databank'!C21="","",'gegevens uit databank'!C21)</f>
        <v>208</v>
      </c>
      <c r="B21" s="145" t="str">
        <f>IF('gegevens uit databank'!D21="","",'gegevens uit databank'!D21)</f>
        <v>GO! BS Zilverberk</v>
      </c>
      <c r="C21" s="145" t="str">
        <f>IF('gegevens uit databank'!E21="","",'gegevens uit databank'!E21)</f>
        <v>Pastoor Bernaertsstraat 28</v>
      </c>
      <c r="D21" s="145">
        <f>IF('gegevens uit databank'!F21="","",'gegevens uit databank'!F21)</f>
        <v>1500</v>
      </c>
      <c r="E21" s="145" t="str">
        <f>IF('gegevens uit databank'!G21="","",'gegevens uit databank'!G21)</f>
        <v>HALLE</v>
      </c>
      <c r="F21" s="145" t="str">
        <f>IF('gegevens uit databank'!H21="","",'gegevens uit databank'!H21)</f>
        <v>02-356.78.89</v>
      </c>
    </row>
    <row r="22" spans="1:6" ht="12.9" customHeight="1" x14ac:dyDescent="0.25">
      <c r="A22" s="144">
        <f>IF('gegevens uit databank'!C22="","",'gegevens uit databank'!C22)</f>
        <v>216</v>
      </c>
      <c r="B22" s="145" t="str">
        <f>IF('gegevens uit databank'!D22="","",'gegevens uit databank'!D22)</f>
        <v>GO! BS Markevallei</v>
      </c>
      <c r="C22" s="145" t="str">
        <f>IF('gegevens uit databank'!E22="","",'gegevens uit databank'!E22)</f>
        <v>Waardestraat 17</v>
      </c>
      <c r="D22" s="145">
        <f>IF('gegevens uit databank'!F22="","",'gegevens uit databank'!F22)</f>
        <v>1540</v>
      </c>
      <c r="E22" s="145" t="str">
        <f>IF('gegevens uit databank'!G22="","",'gegevens uit databank'!G22)</f>
        <v>HERNE</v>
      </c>
      <c r="F22" s="145" t="str">
        <f>IF('gegevens uit databank'!H22="","",'gegevens uit databank'!H22)</f>
        <v>02-396.13.76</v>
      </c>
    </row>
    <row r="23" spans="1:6" ht="12.9" customHeight="1" x14ac:dyDescent="0.25">
      <c r="A23" s="144">
        <f>IF('gegevens uit databank'!C23="","",'gegevens uit databank'!C23)</f>
        <v>232</v>
      </c>
      <c r="B23" s="145" t="str">
        <f>IF('gegevens uit databank'!D23="","",'gegevens uit databank'!D23)</f>
        <v>GO! BS De Groene Parel</v>
      </c>
      <c r="C23" s="145" t="str">
        <f>IF('gegevens uit databank'!E23="","",'gegevens uit databank'!E23)</f>
        <v>Albert Van Cotthemstraat 110</v>
      </c>
      <c r="D23" s="145">
        <f>IF('gegevens uit databank'!F23="","",'gegevens uit databank'!F23)</f>
        <v>1600</v>
      </c>
      <c r="E23" s="145" t="str">
        <f>IF('gegevens uit databank'!G23="","",'gegevens uit databank'!G23)</f>
        <v>SINT-PIETERS-LEEUW</v>
      </c>
      <c r="F23" s="145" t="str">
        <f>IF('gegevens uit databank'!H23="","",'gegevens uit databank'!H23)</f>
        <v>02-377.82.12</v>
      </c>
    </row>
    <row r="24" spans="1:6" ht="12.9" customHeight="1" x14ac:dyDescent="0.25">
      <c r="A24" s="144">
        <f>IF('gegevens uit databank'!C24="","",'gegevens uit databank'!C24)</f>
        <v>257</v>
      </c>
      <c r="B24" s="145" t="str">
        <f>IF('gegevens uit databank'!D24="","",'gegevens uit databank'!D24)</f>
        <v>GO! BS Spronk</v>
      </c>
      <c r="C24" s="145" t="str">
        <f>IF('gegevens uit databank'!E24="","",'gegevens uit databank'!E24)</f>
        <v>Karel Keymolenstraat 39</v>
      </c>
      <c r="D24" s="145">
        <f>IF('gegevens uit databank'!F24="","",'gegevens uit databank'!F24)</f>
        <v>1750</v>
      </c>
      <c r="E24" s="145" t="str">
        <f>IF('gegevens uit databank'!G24="","",'gegevens uit databank'!G24)</f>
        <v>LENNIK</v>
      </c>
      <c r="F24" s="145" t="str">
        <f>IF('gegevens uit databank'!H24="","",'gegevens uit databank'!H24)</f>
        <v>02-532.33.65</v>
      </c>
    </row>
    <row r="25" spans="1:6" ht="12.9" customHeight="1" x14ac:dyDescent="0.25">
      <c r="A25" s="144">
        <f>IF('gegevens uit databank'!C25="","",'gegevens uit databank'!C25)</f>
        <v>265</v>
      </c>
      <c r="B25" s="145" t="str">
        <f>IF('gegevens uit databank'!D25="","",'gegevens uit databank'!D25)</f>
        <v>GO! BS Vijverbeek</v>
      </c>
      <c r="C25" s="145" t="str">
        <f>IF('gegevens uit databank'!E25="","",'gegevens uit databank'!E25)</f>
        <v>Nieuwstraat 124_A</v>
      </c>
      <c r="D25" s="145">
        <f>IF('gegevens uit databank'!F25="","",'gegevens uit databank'!F25)</f>
        <v>1730</v>
      </c>
      <c r="E25" s="145" t="str">
        <f>IF('gegevens uit databank'!G25="","",'gegevens uit databank'!G25)</f>
        <v>ASSE</v>
      </c>
      <c r="F25" s="145" t="str">
        <f>IF('gegevens uit databank'!H25="","",'gegevens uit databank'!H25)</f>
        <v>02-451.61.02</v>
      </c>
    </row>
    <row r="26" spans="1:6" ht="12.9" customHeight="1" x14ac:dyDescent="0.25">
      <c r="A26" s="144">
        <f>IF('gegevens uit databank'!C26="","",'gegevens uit databank'!C26)</f>
        <v>273</v>
      </c>
      <c r="B26" s="145" t="str">
        <f>IF('gegevens uit databank'!D26="","",'gegevens uit databank'!D26)</f>
        <v>GO! BS De Vlinder</v>
      </c>
      <c r="C26" s="145" t="str">
        <f>IF('gegevens uit databank'!E26="","",'gegevens uit databank'!E26)</f>
        <v>Kasteelstraat 76</v>
      </c>
      <c r="D26" s="145">
        <f>IF('gegevens uit databank'!F26="","",'gegevens uit databank'!F26)</f>
        <v>1700</v>
      </c>
      <c r="E26" s="145" t="str">
        <f>IF('gegevens uit databank'!G26="","",'gegevens uit databank'!G26)</f>
        <v>DILBEEK</v>
      </c>
      <c r="F26" s="145" t="str">
        <f>IF('gegevens uit databank'!H26="","",'gegevens uit databank'!H26)</f>
        <v>02-569.39.47</v>
      </c>
    </row>
    <row r="27" spans="1:6" ht="12.9" customHeight="1" x14ac:dyDescent="0.25">
      <c r="A27" s="144">
        <f>IF('gegevens uit databank'!C27="","",'gegevens uit databank'!C27)</f>
        <v>281</v>
      </c>
      <c r="B27" s="145" t="str">
        <f>IF('gegevens uit databank'!D27="","",'gegevens uit databank'!D27)</f>
        <v>GO! BS Horizon</v>
      </c>
      <c r="C27" s="145" t="str">
        <f>IF('gegevens uit databank'!E27="","",'gegevens uit databank'!E27)</f>
        <v>Keizerstraat 35</v>
      </c>
      <c r="D27" s="145">
        <f>IF('gegevens uit databank'!F27="","",'gegevens uit databank'!F27)</f>
        <v>1740</v>
      </c>
      <c r="E27" s="145" t="str">
        <f>IF('gegevens uit databank'!G27="","",'gegevens uit databank'!G27)</f>
        <v>TERNAT</v>
      </c>
      <c r="F27" s="145" t="str">
        <f>IF('gegevens uit databank'!H27="","",'gegevens uit databank'!H27)</f>
        <v>02-582.52.76</v>
      </c>
    </row>
    <row r="28" spans="1:6" ht="12.9" customHeight="1" x14ac:dyDescent="0.25">
      <c r="A28" s="144">
        <f>IF('gegevens uit databank'!C28="","",'gegevens uit databank'!C28)</f>
        <v>299</v>
      </c>
      <c r="B28" s="145" t="str">
        <f>IF('gegevens uit databank'!D28="","",'gegevens uit databank'!D28)</f>
        <v>GO! BS De Bij Liedekerke</v>
      </c>
      <c r="C28" s="145" t="str">
        <f>IF('gegevens uit databank'!E28="","",'gegevens uit databank'!E28)</f>
        <v>Kleemputtenstraat 16</v>
      </c>
      <c r="D28" s="145">
        <f>IF('gegevens uit databank'!F28="","",'gegevens uit databank'!F28)</f>
        <v>1770</v>
      </c>
      <c r="E28" s="145" t="str">
        <f>IF('gegevens uit databank'!G28="","",'gegevens uit databank'!G28)</f>
        <v>LIEDEKERKE</v>
      </c>
      <c r="F28" s="145" t="str">
        <f>IF('gegevens uit databank'!H28="","",'gegevens uit databank'!H28)</f>
        <v>053-46.33.00</v>
      </c>
    </row>
    <row r="29" spans="1:6" ht="12.9" customHeight="1" x14ac:dyDescent="0.25">
      <c r="A29" s="144">
        <f>IF('gegevens uit databank'!C29="","",'gegevens uit databank'!C29)</f>
        <v>307</v>
      </c>
      <c r="B29" s="145" t="str">
        <f>IF('gegevens uit databank'!D29="","",'gegevens uit databank'!D29)</f>
        <v>GO! BS Klim-Op Vilvoorde</v>
      </c>
      <c r="C29" s="145" t="str">
        <f>IF('gegevens uit databank'!E29="","",'gegevens uit databank'!E29)</f>
        <v>Ledeganckstraat (Karel) 16</v>
      </c>
      <c r="D29" s="145">
        <f>IF('gegevens uit databank'!F29="","",'gegevens uit databank'!F29)</f>
        <v>1800</v>
      </c>
      <c r="E29" s="145" t="str">
        <f>IF('gegevens uit databank'!G29="","",'gegevens uit databank'!G29)</f>
        <v>VILVOORDE</v>
      </c>
      <c r="F29" s="145" t="str">
        <f>IF('gegevens uit databank'!H29="","",'gegevens uit databank'!H29)</f>
        <v>02-251.35.61</v>
      </c>
    </row>
    <row r="30" spans="1:6" ht="12.9" customHeight="1" x14ac:dyDescent="0.25">
      <c r="A30" s="144">
        <f>IF('gegevens uit databank'!C30="","",'gegevens uit databank'!C30)</f>
        <v>315</v>
      </c>
      <c r="B30" s="145" t="str">
        <f>IF('gegevens uit databank'!D30="","",'gegevens uit databank'!D30)</f>
        <v>GO! BS Kaleido</v>
      </c>
      <c r="C30" s="145" t="str">
        <f>IF('gegevens uit databank'!E30="","",'gegevens uit databank'!E30)</f>
        <v>Leuvensestraat 117</v>
      </c>
      <c r="D30" s="145">
        <f>IF('gegevens uit databank'!F30="","",'gegevens uit databank'!F30)</f>
        <v>1800</v>
      </c>
      <c r="E30" s="145" t="str">
        <f>IF('gegevens uit databank'!G30="","",'gegevens uit databank'!G30)</f>
        <v>VILVOORDE</v>
      </c>
      <c r="F30" s="145" t="str">
        <f>IF('gegevens uit databank'!H30="","",'gegevens uit databank'!H30)</f>
        <v>02-251.58.17</v>
      </c>
    </row>
    <row r="31" spans="1:6" ht="12.9" customHeight="1" x14ac:dyDescent="0.25">
      <c r="A31" s="144">
        <f>IF('gegevens uit databank'!C31="","",'gegevens uit databank'!C31)</f>
        <v>323</v>
      </c>
      <c r="B31" s="145" t="str">
        <f>IF('gegevens uit databank'!D31="","",'gegevens uit databank'!D31)</f>
        <v>GO! BS De Sterrenhemel</v>
      </c>
      <c r="C31" s="145" t="str">
        <f>IF('gegevens uit databank'!E31="","",'gegevens uit databank'!E31)</f>
        <v>Koning Albertlaan 1</v>
      </c>
      <c r="D31" s="145">
        <f>IF('gegevens uit databank'!F31="","",'gegevens uit databank'!F31)</f>
        <v>1830</v>
      </c>
      <c r="E31" s="145" t="str">
        <f>IF('gegevens uit databank'!G31="","",'gegevens uit databank'!G31)</f>
        <v>MACHELEN</v>
      </c>
      <c r="F31" s="145" t="str">
        <f>IF('gegevens uit databank'!H31="","",'gegevens uit databank'!H31)</f>
        <v>02-251.39.31</v>
      </c>
    </row>
    <row r="32" spans="1:6" ht="12.9" customHeight="1" x14ac:dyDescent="0.25">
      <c r="A32" s="144">
        <f>IF('gegevens uit databank'!C32="","",'gegevens uit databank'!C32)</f>
        <v>331</v>
      </c>
      <c r="B32" s="145" t="str">
        <f>IF('gegevens uit databank'!D32="","",'gegevens uit databank'!D32)</f>
        <v>GO! BS De Regenboog</v>
      </c>
      <c r="C32" s="145" t="str">
        <f>IF('gegevens uit databank'!E32="","",'gegevens uit databank'!E32)</f>
        <v>Speelbroek 38</v>
      </c>
      <c r="D32" s="145">
        <f>IF('gegevens uit databank'!F32="","",'gegevens uit databank'!F32)</f>
        <v>1850</v>
      </c>
      <c r="E32" s="145" t="str">
        <f>IF('gegevens uit databank'!G32="","",'gegevens uit databank'!G32)</f>
        <v>GRIMBERGEN</v>
      </c>
      <c r="F32" s="145" t="str">
        <f>IF('gegevens uit databank'!H32="","",'gegevens uit databank'!H32)</f>
        <v>02-269.31.45</v>
      </c>
    </row>
    <row r="33" spans="1:6" ht="12.9" customHeight="1" x14ac:dyDescent="0.25">
      <c r="A33" s="144">
        <f>IF('gegevens uit databank'!C33="","",'gegevens uit databank'!C33)</f>
        <v>349</v>
      </c>
      <c r="B33" s="145" t="str">
        <f>IF('gegevens uit databank'!D33="","",'gegevens uit databank'!D33)</f>
        <v>GO! BS De Zonnebloem</v>
      </c>
      <c r="C33" s="145" t="str">
        <f>IF('gegevens uit databank'!E33="","",'gegevens uit databank'!E33)</f>
        <v>Karel Baudewijnslaan 26</v>
      </c>
      <c r="D33" s="145">
        <f>IF('gegevens uit databank'!F33="","",'gegevens uit databank'!F33)</f>
        <v>1861</v>
      </c>
      <c r="E33" s="145" t="str">
        <f>IF('gegevens uit databank'!G33="","",'gegevens uit databank'!G33)</f>
        <v>WOLVERTEM</v>
      </c>
      <c r="F33" s="145" t="str">
        <f>IF('gegevens uit databank'!H33="","",'gegevens uit databank'!H33)</f>
        <v>02-269.52.22</v>
      </c>
    </row>
    <row r="34" spans="1:6" ht="12.9" customHeight="1" x14ac:dyDescent="0.25">
      <c r="A34" s="144">
        <f>IF('gegevens uit databank'!C34="","",'gegevens uit databank'!C34)</f>
        <v>356</v>
      </c>
      <c r="B34" s="145" t="str">
        <f>IF('gegevens uit databank'!D34="","",'gegevens uit databank'!D34)</f>
        <v>GO! BS De Duizendpootrakkers</v>
      </c>
      <c r="C34" s="145" t="str">
        <f>IF('gegevens uit databank'!E34="","",'gegevens uit databank'!E34)</f>
        <v>Ringlaan 2</v>
      </c>
      <c r="D34" s="145">
        <f>IF('gegevens uit databank'!F34="","",'gegevens uit databank'!F34)</f>
        <v>1745</v>
      </c>
      <c r="E34" s="145" t="str">
        <f>IF('gegevens uit databank'!G34="","",'gegevens uit databank'!G34)</f>
        <v>OPWIJK</v>
      </c>
      <c r="F34" s="145" t="str">
        <f>IF('gegevens uit databank'!H34="","",'gegevens uit databank'!H34)</f>
        <v>052-35.56.16</v>
      </c>
    </row>
    <row r="35" spans="1:6" ht="12.9" customHeight="1" x14ac:dyDescent="0.25">
      <c r="A35" s="144">
        <f>IF('gegevens uit databank'!C35="","",'gegevens uit databank'!C35)</f>
        <v>364</v>
      </c>
      <c r="B35" s="145" t="str">
        <f>IF('gegevens uit databank'!D35="","",'gegevens uit databank'!D35)</f>
        <v>GO! BS 't Kasteeltje</v>
      </c>
      <c r="C35" s="145" t="str">
        <f>IF('gegevens uit databank'!E35="","",'gegevens uit databank'!E35)</f>
        <v>Stafh. Braffortlaan 6</v>
      </c>
      <c r="D35" s="145">
        <f>IF('gegevens uit databank'!F35="","",'gegevens uit databank'!F35)</f>
        <v>3090</v>
      </c>
      <c r="E35" s="145" t="str">
        <f>IF('gegevens uit databank'!G35="","",'gegevens uit databank'!G35)</f>
        <v>OVERIJSE</v>
      </c>
      <c r="F35" s="145" t="str">
        <f>IF('gegevens uit databank'!H35="","",'gegevens uit databank'!H35)</f>
        <v>02-688.22.31</v>
      </c>
    </row>
    <row r="36" spans="1:6" ht="12.9" customHeight="1" x14ac:dyDescent="0.25">
      <c r="A36" s="144">
        <f>IF('gegevens uit databank'!C36="","",'gegevens uit databank'!C36)</f>
        <v>372</v>
      </c>
      <c r="B36" s="145" t="str">
        <f>IF('gegevens uit databank'!D36="","",'gegevens uit databank'!D36)</f>
        <v>GO! BS De Vleugel</v>
      </c>
      <c r="C36" s="145" t="str">
        <f>IF('gegevens uit databank'!E36="","",'gegevens uit databank'!E36)</f>
        <v>Spoorwegstraat 27</v>
      </c>
      <c r="D36" s="145">
        <f>IF('gegevens uit databank'!F36="","",'gegevens uit databank'!F36)</f>
        <v>1930</v>
      </c>
      <c r="E36" s="145" t="str">
        <f>IF('gegevens uit databank'!G36="","",'gegevens uit databank'!G36)</f>
        <v>ZAVENTEM</v>
      </c>
      <c r="F36" s="145" t="str">
        <f>IF('gegevens uit databank'!H36="","",'gegevens uit databank'!H36)</f>
        <v>02-720.17.92</v>
      </c>
    </row>
    <row r="37" spans="1:6" ht="12.9" customHeight="1" x14ac:dyDescent="0.25">
      <c r="A37" s="144">
        <f>IF('gegevens uit databank'!C37="","",'gegevens uit databank'!C37)</f>
        <v>381</v>
      </c>
      <c r="B37" s="145" t="str">
        <f>IF('gegevens uit databank'!D37="","",'gegevens uit databank'!D37)</f>
        <v>GO! BS De KATtensprong</v>
      </c>
      <c r="C37" s="145" t="str">
        <f>IF('gegevens uit databank'!E37="","",'gegevens uit databank'!E37)</f>
        <v>Hippolyte Boulengerlaan 7</v>
      </c>
      <c r="D37" s="145">
        <f>IF('gegevens uit databank'!F37="","",'gegevens uit databank'!F37)</f>
        <v>3080</v>
      </c>
      <c r="E37" s="145" t="str">
        <f>IF('gegevens uit databank'!G37="","",'gegevens uit databank'!G37)</f>
        <v>TERVUREN</v>
      </c>
      <c r="F37" s="145" t="str">
        <f>IF('gegevens uit databank'!H37="","",'gegevens uit databank'!H37)</f>
        <v>02-766.11.12</v>
      </c>
    </row>
    <row r="38" spans="1:6" ht="12.9" customHeight="1" x14ac:dyDescent="0.25">
      <c r="A38" s="144">
        <f>IF('gegevens uit databank'!C38="","",'gegevens uit databank'!C38)</f>
        <v>398</v>
      </c>
      <c r="B38" s="145" t="str">
        <f>IF('gegevens uit databank'!D38="","",'gegevens uit databank'!D38)</f>
        <v>GO! BS Het Groene Dal</v>
      </c>
      <c r="C38" s="145" t="str">
        <f>IF('gegevens uit databank'!E38="","",'gegevens uit databank'!E38)</f>
        <v>Willem Matstraat 4</v>
      </c>
      <c r="D38" s="145">
        <f>IF('gegevens uit databank'!F38="","",'gegevens uit databank'!F38)</f>
        <v>1560</v>
      </c>
      <c r="E38" s="145" t="str">
        <f>IF('gegevens uit databank'!G38="","",'gegevens uit databank'!G38)</f>
        <v>HOEILAART</v>
      </c>
      <c r="F38" s="145" t="str">
        <f>IF('gegevens uit databank'!H38="","",'gegevens uit databank'!H38)</f>
        <v>02-657.42.98</v>
      </c>
    </row>
    <row r="39" spans="1:6" ht="12.9" customHeight="1" x14ac:dyDescent="0.25">
      <c r="A39" s="144">
        <f>IF('gegevens uit databank'!C39="","",'gegevens uit databank'!C39)</f>
        <v>406</v>
      </c>
      <c r="B39" s="145" t="str">
        <f>IF('gegevens uit databank'!D39="","",'gegevens uit databank'!D39)</f>
        <v>GO! BS De Pijl Antwerpen</v>
      </c>
      <c r="C39" s="145" t="str">
        <f>IF('gegevens uit databank'!E39="","",'gegevens uit databank'!E39)</f>
        <v>Pijlstraat 2</v>
      </c>
      <c r="D39" s="145">
        <f>IF('gegevens uit databank'!F39="","",'gegevens uit databank'!F39)</f>
        <v>2060</v>
      </c>
      <c r="E39" s="145" t="str">
        <f>IF('gegevens uit databank'!G39="","",'gegevens uit databank'!G39)</f>
        <v>ANTWERPEN</v>
      </c>
      <c r="F39" s="145" t="str">
        <f>IF('gegevens uit databank'!H39="","",'gegevens uit databank'!H39)</f>
        <v>03-232.71.50</v>
      </c>
    </row>
    <row r="40" spans="1:6" ht="12.9" customHeight="1" x14ac:dyDescent="0.25">
      <c r="A40" s="144">
        <f>IF('gegevens uit databank'!C40="","",'gegevens uit databank'!C40)</f>
        <v>414</v>
      </c>
      <c r="B40" s="145" t="str">
        <f>IF('gegevens uit databank'!D40="","",'gegevens uit databank'!D40)</f>
        <v>GO! BS De Spits Antwerpen</v>
      </c>
      <c r="C40" s="145" t="str">
        <f>IF('gegevens uit databank'!E40="","",'gegevens uit databank'!E40)</f>
        <v>Thonetlaan 106</v>
      </c>
      <c r="D40" s="145">
        <f>IF('gegevens uit databank'!F40="","",'gegevens uit databank'!F40)</f>
        <v>2050</v>
      </c>
      <c r="E40" s="145" t="str">
        <f>IF('gegevens uit databank'!G40="","",'gegevens uit databank'!G40)</f>
        <v>ANTWERPEN</v>
      </c>
      <c r="F40" s="145" t="str">
        <f>IF('gegevens uit databank'!H40="","",'gegevens uit databank'!H40)</f>
        <v>03-210.95.84</v>
      </c>
    </row>
    <row r="41" spans="1:6" ht="12.9" customHeight="1" x14ac:dyDescent="0.25">
      <c r="A41" s="144">
        <f>IF('gegevens uit databank'!C41="","",'gegevens uit databank'!C41)</f>
        <v>422</v>
      </c>
      <c r="B41" s="145" t="str">
        <f>IF('gegevens uit databank'!D41="","",'gegevens uit databank'!D41)</f>
        <v>GO! BS Het Laerhof MERKSEM</v>
      </c>
      <c r="C41" s="145" t="str">
        <f>IF('gegevens uit databank'!E41="","",'gegevens uit databank'!E41)</f>
        <v>Laarsebaan 100</v>
      </c>
      <c r="D41" s="145">
        <f>IF('gegevens uit databank'!F41="","",'gegevens uit databank'!F41)</f>
        <v>2170</v>
      </c>
      <c r="E41" s="145" t="str">
        <f>IF('gegevens uit databank'!G41="","",'gegevens uit databank'!G41)</f>
        <v>MERKSEM</v>
      </c>
      <c r="F41" s="145" t="str">
        <f>IF('gegevens uit databank'!H41="","",'gegevens uit databank'!H41)</f>
        <v>03-645.08.06</v>
      </c>
    </row>
    <row r="42" spans="1:6" ht="12.9" customHeight="1" x14ac:dyDescent="0.25">
      <c r="A42" s="144">
        <f>IF('gegevens uit databank'!C42="","",'gegevens uit databank'!C42)</f>
        <v>431</v>
      </c>
      <c r="B42" s="145" t="str">
        <f>IF('gegevens uit databank'!D42="","",'gegevens uit databank'!D42)</f>
        <v>GO! BS 3Hoek Ekeren</v>
      </c>
      <c r="C42" s="145" t="str">
        <f>IF('gegevens uit databank'!E42="","",'gegevens uit databank'!E42)</f>
        <v>Kloosterstraat 39</v>
      </c>
      <c r="D42" s="145">
        <f>IF('gegevens uit databank'!F42="","",'gegevens uit databank'!F42)</f>
        <v>2180</v>
      </c>
      <c r="E42" s="145" t="str">
        <f>IF('gegevens uit databank'!G42="","",'gegevens uit databank'!G42)</f>
        <v>EKEREN</v>
      </c>
      <c r="F42" s="145" t="str">
        <f>IF('gegevens uit databank'!H42="","",'gegevens uit databank'!H42)</f>
        <v>03-541.62.54</v>
      </c>
    </row>
    <row r="43" spans="1:6" ht="12.9" customHeight="1" x14ac:dyDescent="0.25">
      <c r="A43" s="144">
        <f>IF('gegevens uit databank'!C43="","",'gegevens uit databank'!C43)</f>
        <v>448</v>
      </c>
      <c r="B43" s="145" t="str">
        <f>IF('gegevens uit databank'!D43="","",'gegevens uit databank'!D43)</f>
        <v>GO! BS Irishof</v>
      </c>
      <c r="C43" s="145" t="str">
        <f>IF('gegevens uit databank'!E43="","",'gegevens uit databank'!E43)</f>
        <v>Kapelsestraat 37</v>
      </c>
      <c r="D43" s="145">
        <f>IF('gegevens uit databank'!F43="","",'gegevens uit databank'!F43)</f>
        <v>2950</v>
      </c>
      <c r="E43" s="145" t="str">
        <f>IF('gegevens uit databank'!G43="","",'gegevens uit databank'!G43)</f>
        <v>KAPELLEN</v>
      </c>
      <c r="F43" s="145" t="str">
        <f>IF('gegevens uit databank'!H43="","",'gegevens uit databank'!H43)</f>
        <v>03-660.13.04</v>
      </c>
    </row>
    <row r="44" spans="1:6" ht="12.9" customHeight="1" x14ac:dyDescent="0.25">
      <c r="A44" s="144">
        <f>IF('gegevens uit databank'!C44="","",'gegevens uit databank'!C44)</f>
        <v>455</v>
      </c>
      <c r="B44" s="145" t="str">
        <f>IF('gegevens uit databank'!D44="","",'gegevens uit databank'!D44)</f>
        <v>GO! BS De Stappe</v>
      </c>
      <c r="C44" s="145" t="str">
        <f>IF('gegevens uit databank'!E44="","",'gegevens uit databank'!E44)</f>
        <v>Geelvinckstraat 15</v>
      </c>
      <c r="D44" s="145">
        <f>IF('gegevens uit databank'!F44="","",'gegevens uit databank'!F44)</f>
        <v>2940</v>
      </c>
      <c r="E44" s="145" t="str">
        <f>IF('gegevens uit databank'!G44="","",'gegevens uit databank'!G44)</f>
        <v>STABROEK</v>
      </c>
      <c r="F44" s="145" t="str">
        <f>IF('gegevens uit databank'!H44="","",'gegevens uit databank'!H44)</f>
        <v>03-568.31.92</v>
      </c>
    </row>
    <row r="45" spans="1:6" ht="12.9" customHeight="1" x14ac:dyDescent="0.25">
      <c r="A45" s="144">
        <f>IF('gegevens uit databank'!C45="","",'gegevens uit databank'!C45)</f>
        <v>463</v>
      </c>
      <c r="B45" s="145" t="str">
        <f>IF('gegevens uit databank'!D45="","",'gegevens uit databank'!D45)</f>
        <v>GO! KS Het Notendopje</v>
      </c>
      <c r="C45" s="145" t="str">
        <f>IF('gegevens uit databank'!E45="","",'gegevens uit databank'!E45)</f>
        <v>Veldstraat 80</v>
      </c>
      <c r="D45" s="145">
        <f>IF('gegevens uit databank'!F45="","",'gegevens uit databank'!F45)</f>
        <v>2110</v>
      </c>
      <c r="E45" s="145" t="str">
        <f>IF('gegevens uit databank'!G45="","",'gegevens uit databank'!G45)</f>
        <v>WIJNEGEM</v>
      </c>
      <c r="F45" s="145" t="str">
        <f>IF('gegevens uit databank'!H45="","",'gegevens uit databank'!H45)</f>
        <v>03-354.30.23</v>
      </c>
    </row>
    <row r="46" spans="1:6" ht="12.9" customHeight="1" x14ac:dyDescent="0.25">
      <c r="A46" s="144">
        <f>IF('gegevens uit databank'!C46="","",'gegevens uit databank'!C46)</f>
        <v>471</v>
      </c>
      <c r="B46" s="145" t="str">
        <f>IF('gegevens uit databank'!D46="","",'gegevens uit databank'!D46)</f>
        <v>GO! BS Groei!</v>
      </c>
      <c r="C46" s="145" t="str">
        <f>IF('gegevens uit databank'!E46="","",'gegevens uit databank'!E46)</f>
        <v>Lindenlei 27</v>
      </c>
      <c r="D46" s="145">
        <f>IF('gegevens uit databank'!F46="","",'gegevens uit databank'!F46)</f>
        <v>2900</v>
      </c>
      <c r="E46" s="145" t="str">
        <f>IF('gegevens uit databank'!G46="","",'gegevens uit databank'!G46)</f>
        <v>SCHOTEN</v>
      </c>
      <c r="F46" s="145" t="str">
        <f>IF('gegevens uit databank'!H46="","",'gegevens uit databank'!H46)</f>
        <v>03-658.78.11</v>
      </c>
    </row>
    <row r="47" spans="1:6" ht="12.9" customHeight="1" x14ac:dyDescent="0.25">
      <c r="A47" s="144">
        <f>IF('gegevens uit databank'!C47="","",'gegevens uit databank'!C47)</f>
        <v>489</v>
      </c>
      <c r="B47" s="145" t="str">
        <f>IF('gegevens uit databank'!D47="","",'gegevens uit databank'!D47)</f>
        <v>GO! BS De Brug</v>
      </c>
      <c r="C47" s="145" t="str">
        <f>IF('gegevens uit databank'!E47="","",'gegevens uit databank'!E47)</f>
        <v>Brugstraat 83</v>
      </c>
      <c r="D47" s="145">
        <f>IF('gegevens uit databank'!F47="","",'gegevens uit databank'!F47)</f>
        <v>2960</v>
      </c>
      <c r="E47" s="145" t="str">
        <f>IF('gegevens uit databank'!G47="","",'gegevens uit databank'!G47)</f>
        <v>SINT-JOB-IN-'T-GOOR</v>
      </c>
      <c r="F47" s="145" t="str">
        <f>IF('gegevens uit databank'!H47="","",'gegevens uit databank'!H47)</f>
        <v>03-636.11.44</v>
      </c>
    </row>
    <row r="48" spans="1:6" ht="12.9" customHeight="1" x14ac:dyDescent="0.25">
      <c r="A48" s="144">
        <f>IF('gegevens uit databank'!C48="","",'gegevens uit databank'!C48)</f>
        <v>497</v>
      </c>
      <c r="B48" s="145" t="str">
        <f>IF('gegevens uit databank'!D48="","",'gegevens uit databank'!D48)</f>
        <v>GO! BS Wonderwijs</v>
      </c>
      <c r="C48" s="145" t="str">
        <f>IF('gegevens uit databank'!E48="","",'gegevens uit databank'!E48)</f>
        <v>Augustijnslei 54</v>
      </c>
      <c r="D48" s="145">
        <f>IF('gegevens uit databank'!F48="","",'gegevens uit databank'!F48)</f>
        <v>2930</v>
      </c>
      <c r="E48" s="145" t="str">
        <f>IF('gegevens uit databank'!G48="","",'gegevens uit databank'!G48)</f>
        <v>BRASSCHAAT</v>
      </c>
      <c r="F48" s="145" t="str">
        <f>IF('gegevens uit databank'!H48="","",'gegevens uit databank'!H48)</f>
        <v>0491-96.91.58</v>
      </c>
    </row>
    <row r="49" spans="1:6" ht="12.9" customHeight="1" x14ac:dyDescent="0.25">
      <c r="A49" s="144">
        <f>IF('gegevens uit databank'!C49="","",'gegevens uit databank'!C49)</f>
        <v>505</v>
      </c>
      <c r="B49" s="145" t="str">
        <f>IF('gegevens uit databank'!D49="","",'gegevens uit databank'!D49)</f>
        <v>GO! BS 't Park</v>
      </c>
      <c r="C49" s="145" t="str">
        <f>IF('gegevens uit databank'!E49="","",'gegevens uit databank'!E49)</f>
        <v>Herentalsebaan 54</v>
      </c>
      <c r="D49" s="145">
        <f>IF('gegevens uit databank'!F49="","",'gegevens uit databank'!F49)</f>
        <v>2390</v>
      </c>
      <c r="E49" s="145" t="str">
        <f>IF('gegevens uit databank'!G49="","",'gegevens uit databank'!G49)</f>
        <v>OOSTMALLE</v>
      </c>
      <c r="F49" s="145" t="str">
        <f>IF('gegevens uit databank'!H49="","",'gegevens uit databank'!H49)</f>
        <v>03-312.02.31</v>
      </c>
    </row>
    <row r="50" spans="1:6" ht="12.9" customHeight="1" x14ac:dyDescent="0.25">
      <c r="A50" s="144">
        <f>IF('gegevens uit databank'!C50="","",'gegevens uit databank'!C50)</f>
        <v>513</v>
      </c>
      <c r="B50" s="145" t="str">
        <f>IF('gegevens uit databank'!D50="","",'gegevens uit databank'!D50)</f>
        <v>GO! BS Klim-op</v>
      </c>
      <c r="C50" s="145" t="str">
        <f>IF('gegevens uit databank'!E50="","",'gegevens uit databank'!E50)</f>
        <v>Heybleukenstraat 21</v>
      </c>
      <c r="D50" s="145">
        <f>IF('gegevens uit databank'!F50="","",'gegevens uit databank'!F50)</f>
        <v>2980</v>
      </c>
      <c r="E50" s="145" t="str">
        <f>IF('gegevens uit databank'!G50="","",'gegevens uit databank'!G50)</f>
        <v>ZOERSEL</v>
      </c>
      <c r="F50" s="145" t="str">
        <f>IF('gegevens uit databank'!H50="","",'gegevens uit databank'!H50)</f>
        <v>03-383.25.95</v>
      </c>
    </row>
    <row r="51" spans="1:6" ht="12.9" customHeight="1" x14ac:dyDescent="0.25">
      <c r="A51" s="144">
        <f>IF('gegevens uit databank'!C51="","",'gegevens uit databank'!C51)</f>
        <v>521</v>
      </c>
      <c r="B51" s="145" t="str">
        <f>IF('gegevens uit databank'!D51="","",'gegevens uit databank'!D51)</f>
        <v>GO! KS Daltonschool De Vinkjes</v>
      </c>
      <c r="C51" s="145" t="str">
        <f>IF('gegevens uit databank'!E51="","",'gegevens uit databank'!E51)</f>
        <v>Nieuwe Buiten 1</v>
      </c>
      <c r="D51" s="145">
        <f>IF('gegevens uit databank'!F51="","",'gegevens uit databank'!F51)</f>
        <v>2990</v>
      </c>
      <c r="E51" s="145" t="str">
        <f>IF('gegevens uit databank'!G51="","",'gegevens uit databank'!G51)</f>
        <v>WUUSTWEZEL</v>
      </c>
      <c r="F51" s="145" t="str">
        <f>IF('gegevens uit databank'!H51="","",'gegevens uit databank'!H51)</f>
        <v>03-669.63.61</v>
      </c>
    </row>
    <row r="52" spans="1:6" ht="12.9" customHeight="1" x14ac:dyDescent="0.25">
      <c r="A52" s="144">
        <f>IF('gegevens uit databank'!C52="","",'gegevens uit databank'!C52)</f>
        <v>539</v>
      </c>
      <c r="B52" s="145" t="str">
        <f>IF('gegevens uit databank'!D52="","",'gegevens uit databank'!D52)</f>
        <v>GO! BS De 4sprong-3D</v>
      </c>
      <c r="C52" s="145" t="str">
        <f>IF('gegevens uit databank'!E52="","",'gegevens uit databank'!E52)</f>
        <v>Ganzendries 14</v>
      </c>
      <c r="D52" s="145">
        <f>IF('gegevens uit databank'!F52="","",'gegevens uit databank'!F52)</f>
        <v>2920</v>
      </c>
      <c r="E52" s="145" t="str">
        <f>IF('gegevens uit databank'!G52="","",'gegevens uit databank'!G52)</f>
        <v>KALMTHOUT</v>
      </c>
      <c r="F52" s="145" t="str">
        <f>IF('gegevens uit databank'!H52="","",'gegevens uit databank'!H52)</f>
        <v>03-666.98.35</v>
      </c>
    </row>
    <row r="53" spans="1:6" ht="12.9" customHeight="1" x14ac:dyDescent="0.25">
      <c r="A53" s="144">
        <f>IF('gegevens uit databank'!C53="","",'gegevens uit databank'!C53)</f>
        <v>547</v>
      </c>
      <c r="B53" s="145" t="str">
        <f>IF('gegevens uit databank'!D53="","",'gegevens uit databank'!D53)</f>
        <v>GO! BS Freinetschool WonderWereld</v>
      </c>
      <c r="C53" s="145" t="str">
        <f>IF('gegevens uit databank'!E53="","",'gegevens uit databank'!E53)</f>
        <v>Hofstraat 14</v>
      </c>
      <c r="D53" s="145">
        <f>IF('gegevens uit databank'!F53="","",'gegevens uit databank'!F53)</f>
        <v>2910</v>
      </c>
      <c r="E53" s="145" t="str">
        <f>IF('gegevens uit databank'!G53="","",'gegevens uit databank'!G53)</f>
        <v>ESSEN</v>
      </c>
      <c r="F53" s="145" t="str">
        <f>IF('gegevens uit databank'!H53="","",'gegevens uit databank'!H53)</f>
        <v>03-667.25.03</v>
      </c>
    </row>
    <row r="54" spans="1:6" ht="12.9" customHeight="1" x14ac:dyDescent="0.25">
      <c r="A54" s="144">
        <f>IF('gegevens uit databank'!C54="","",'gegevens uit databank'!C54)</f>
        <v>554</v>
      </c>
      <c r="B54" s="145" t="str">
        <f>IF('gegevens uit databank'!D54="","",'gegevens uit databank'!D54)</f>
        <v>GO! BS Plantijntje</v>
      </c>
      <c r="C54" s="145" t="str">
        <f>IF('gegevens uit databank'!E54="","",'gegevens uit databank'!E54)</f>
        <v>Plantin en Moretuslei 163</v>
      </c>
      <c r="D54" s="145">
        <f>IF('gegevens uit databank'!F54="","",'gegevens uit databank'!F54)</f>
        <v>2140</v>
      </c>
      <c r="E54" s="145" t="str">
        <f>IF('gegevens uit databank'!G54="","",'gegevens uit databank'!G54)</f>
        <v>BORGERHOUT</v>
      </c>
      <c r="F54" s="145" t="str">
        <f>IF('gegevens uit databank'!H54="","",'gegevens uit databank'!H54)</f>
        <v>03-235.36.90</v>
      </c>
    </row>
    <row r="55" spans="1:6" ht="12.9" customHeight="1" x14ac:dyDescent="0.25">
      <c r="A55" s="144">
        <f>IF('gegevens uit databank'!C55="","",'gegevens uit databank'!C55)</f>
        <v>562</v>
      </c>
      <c r="B55" s="145" t="str">
        <f>IF('gegevens uit databank'!D55="","",'gegevens uit databank'!D55)</f>
        <v>GO! BS De Boomgaard</v>
      </c>
      <c r="C55" s="145" t="str">
        <f>IF('gegevens uit databank'!E55="","",'gegevens uit databank'!E55)</f>
        <v>Luit. Karel Caluwaertsstraat 41</v>
      </c>
      <c r="D55" s="145">
        <f>IF('gegevens uit databank'!F55="","",'gegevens uit databank'!F55)</f>
        <v>2160</v>
      </c>
      <c r="E55" s="145" t="str">
        <f>IF('gegevens uit databank'!G55="","",'gegevens uit databank'!G55)</f>
        <v>WOMMELGEM</v>
      </c>
      <c r="F55" s="145" t="str">
        <f>IF('gegevens uit databank'!H55="","",'gegevens uit databank'!H55)</f>
        <v>03-353.73.01</v>
      </c>
    </row>
    <row r="56" spans="1:6" ht="12.9" customHeight="1" x14ac:dyDescent="0.25">
      <c r="A56" s="144">
        <f>IF('gegevens uit databank'!C56="","",'gegevens uit databank'!C56)</f>
        <v>571</v>
      </c>
      <c r="B56" s="145" t="str">
        <f>IF('gegevens uit databank'!D56="","",'gegevens uit databank'!D56)</f>
        <v>GO! BS Vennebos</v>
      </c>
      <c r="C56" s="145" t="str">
        <f>IF('gegevens uit databank'!E56="","",'gegevens uit databank'!E56)</f>
        <v>Kasteeldreef 24</v>
      </c>
      <c r="D56" s="145">
        <f>IF('gegevens uit databank'!F56="","",'gegevens uit databank'!F56)</f>
        <v>2970</v>
      </c>
      <c r="E56" s="145" t="str">
        <f>IF('gegevens uit databank'!G56="","",'gegevens uit databank'!G56)</f>
        <v>SCHILDE</v>
      </c>
      <c r="F56" s="145" t="str">
        <f>IF('gegevens uit databank'!H56="","",'gegevens uit databank'!H56)</f>
        <v>03-383.08.15</v>
      </c>
    </row>
    <row r="57" spans="1:6" ht="12.9" customHeight="1" x14ac:dyDescent="0.25">
      <c r="A57" s="144">
        <f>IF('gegevens uit databank'!C57="","",'gegevens uit databank'!C57)</f>
        <v>588</v>
      </c>
      <c r="B57" s="145" t="str">
        <f>IF('gegevens uit databank'!D57="","",'gegevens uit databank'!D57)</f>
        <v>GO! BS Leefschool 't Zandhofje</v>
      </c>
      <c r="C57" s="145" t="str">
        <f>IF('gegevens uit databank'!E57="","",'gegevens uit databank'!E57)</f>
        <v>Liersebaan 51</v>
      </c>
      <c r="D57" s="145">
        <f>IF('gegevens uit databank'!F57="","",'gegevens uit databank'!F57)</f>
        <v>2240</v>
      </c>
      <c r="E57" s="145" t="str">
        <f>IF('gegevens uit databank'!G57="","",'gegevens uit databank'!G57)</f>
        <v>ZANDHOVEN</v>
      </c>
      <c r="F57" s="145" t="str">
        <f>IF('gegevens uit databank'!H57="","",'gegevens uit databank'!H57)</f>
        <v>03-484.34.48</v>
      </c>
    </row>
    <row r="58" spans="1:6" ht="12.9" customHeight="1" x14ac:dyDescent="0.25">
      <c r="A58" s="144">
        <f>IF('gegevens uit databank'!C58="","",'gegevens uit databank'!C58)</f>
        <v>596</v>
      </c>
      <c r="B58" s="145" t="str">
        <f>IF('gegevens uit databank'!D58="","",'gegevens uit databank'!D58)</f>
        <v>GO! BS De Zevensprong</v>
      </c>
      <c r="C58" s="145" t="str">
        <f>IF('gegevens uit databank'!E58="","",'gegevens uit databank'!E58)</f>
        <v>Albert Kanaalstraat 31</v>
      </c>
      <c r="D58" s="145">
        <f>IF('gegevens uit databank'!F58="","",'gegevens uit databank'!F58)</f>
        <v>2560</v>
      </c>
      <c r="E58" s="145" t="str">
        <f>IF('gegevens uit databank'!G58="","",'gegevens uit databank'!G58)</f>
        <v>NIJLEN</v>
      </c>
      <c r="F58" s="145" t="str">
        <f>IF('gegevens uit databank'!H58="","",'gegevens uit databank'!H58)</f>
        <v>03-481.82.92</v>
      </c>
    </row>
    <row r="59" spans="1:6" ht="12.9" customHeight="1" x14ac:dyDescent="0.25">
      <c r="A59" s="144">
        <f>IF('gegevens uit databank'!C59="","",'gegevens uit databank'!C59)</f>
        <v>604</v>
      </c>
      <c r="B59" s="145" t="str">
        <f>IF('gegevens uit databank'!D59="","",'gegevens uit databank'!D59)</f>
        <v>GO! BS 't Klavertje</v>
      </c>
      <c r="C59" s="145" t="str">
        <f>IF('gegevens uit databank'!E59="","",'gegevens uit databank'!E59)</f>
        <v>Vonckstraat 44</v>
      </c>
      <c r="D59" s="145">
        <f>IF('gegevens uit databank'!F59="","",'gegevens uit databank'!F59)</f>
        <v>2270</v>
      </c>
      <c r="E59" s="145" t="str">
        <f>IF('gegevens uit databank'!G59="","",'gegevens uit databank'!G59)</f>
        <v>HERENTHOUT</v>
      </c>
      <c r="F59" s="145" t="str">
        <f>IF('gegevens uit databank'!H59="","",'gegevens uit databank'!H59)</f>
        <v>014-51.13.39</v>
      </c>
    </row>
    <row r="60" spans="1:6" ht="12.9" customHeight="1" x14ac:dyDescent="0.25">
      <c r="A60" s="144">
        <f>IF('gegevens uit databank'!C60="","",'gegevens uit databank'!C60)</f>
        <v>612</v>
      </c>
      <c r="B60" s="145" t="str">
        <f>IF('gegevens uit databank'!D60="","",'gegevens uit databank'!D60)</f>
        <v>GO! BS De Wijngaard</v>
      </c>
      <c r="C60" s="145" t="str">
        <f>IF('gegevens uit databank'!E60="","",'gegevens uit databank'!E60)</f>
        <v>Wijngaardstraat 13</v>
      </c>
      <c r="D60" s="145">
        <f>IF('gegevens uit databank'!F60="","",'gegevens uit databank'!F60)</f>
        <v>2280</v>
      </c>
      <c r="E60" s="145" t="str">
        <f>IF('gegevens uit databank'!G60="","",'gegevens uit databank'!G60)</f>
        <v>GROBBENDONK</v>
      </c>
      <c r="F60" s="145" t="str">
        <f>IF('gegevens uit databank'!H60="","",'gegevens uit databank'!H60)</f>
        <v>014-51.33.82</v>
      </c>
    </row>
    <row r="61" spans="1:6" ht="12.9" customHeight="1" x14ac:dyDescent="0.25">
      <c r="A61" s="144">
        <f>IF('gegevens uit databank'!C61="","",'gegevens uit databank'!C61)</f>
        <v>621</v>
      </c>
      <c r="B61" s="145" t="str">
        <f>IF('gegevens uit databank'!D61="","",'gegevens uit databank'!D61)</f>
        <v>GO! BS Kameleon</v>
      </c>
      <c r="C61" s="145" t="str">
        <f>IF('gegevens uit databank'!E61="","",'gegevens uit databank'!E61)</f>
        <v>Hertoginstraat 124</v>
      </c>
      <c r="D61" s="145">
        <f>IF('gegevens uit databank'!F61="","",'gegevens uit databank'!F61)</f>
        <v>2300</v>
      </c>
      <c r="E61" s="145" t="str">
        <f>IF('gegevens uit databank'!G61="","",'gegevens uit databank'!G61)</f>
        <v>TURNHOUT</v>
      </c>
      <c r="F61" s="145" t="str">
        <f>IF('gegevens uit databank'!H61="","",'gegevens uit databank'!H61)</f>
        <v>014-41.41.78</v>
      </c>
    </row>
    <row r="62" spans="1:6" ht="12.9" customHeight="1" x14ac:dyDescent="0.25">
      <c r="A62" s="144">
        <f>IF('gegevens uit databank'!C62="","",'gegevens uit databank'!C62)</f>
        <v>638</v>
      </c>
      <c r="B62" s="145" t="str">
        <f>IF('gegevens uit databank'!D62="","",'gegevens uit databank'!D62)</f>
        <v>GO! BS De Smiskens</v>
      </c>
      <c r="C62" s="145" t="str">
        <f>IF('gegevens uit databank'!E62="","",'gegevens uit databank'!E62)</f>
        <v>Smiskensstraat 58</v>
      </c>
      <c r="D62" s="145">
        <f>IF('gegevens uit databank'!F62="","",'gegevens uit databank'!F62)</f>
        <v>2300</v>
      </c>
      <c r="E62" s="145" t="str">
        <f>IF('gegevens uit databank'!G62="","",'gegevens uit databank'!G62)</f>
        <v>TURNHOUT</v>
      </c>
      <c r="F62" s="145" t="str">
        <f>IF('gegevens uit databank'!H62="","",'gegevens uit databank'!H62)</f>
        <v>014-41.30.76</v>
      </c>
    </row>
    <row r="63" spans="1:6" ht="12.9" customHeight="1" x14ac:dyDescent="0.25">
      <c r="A63" s="144">
        <f>IF('gegevens uit databank'!C63="","",'gegevens uit databank'!C63)</f>
        <v>653</v>
      </c>
      <c r="B63" s="145" t="str">
        <f>IF('gegevens uit databank'!D63="","",'gegevens uit databank'!D63)</f>
        <v>GO! BS 't Locomotiefje</v>
      </c>
      <c r="C63" s="145" t="str">
        <f>IF('gegevens uit databank'!E63="","",'gegevens uit databank'!E63)</f>
        <v>Karel Van Nyenlaan 12</v>
      </c>
      <c r="D63" s="145">
        <f>IF('gegevens uit databank'!F63="","",'gegevens uit databank'!F63)</f>
        <v>2340</v>
      </c>
      <c r="E63" s="145" t="str">
        <f>IF('gegevens uit databank'!G63="","",'gegevens uit databank'!G63)</f>
        <v>BEERSE</v>
      </c>
      <c r="F63" s="145" t="str">
        <f>IF('gegevens uit databank'!H63="","",'gegevens uit databank'!H63)</f>
        <v>014-61.38.40</v>
      </c>
    </row>
    <row r="64" spans="1:6" ht="12.9" customHeight="1" x14ac:dyDescent="0.25">
      <c r="A64" s="144">
        <f>IF('gegevens uit databank'!C64="","",'gegevens uit databank'!C64)</f>
        <v>679</v>
      </c>
      <c r="B64" s="145" t="str">
        <f>IF('gegevens uit databank'!D64="","",'gegevens uit databank'!D64)</f>
        <v>GO! BS Talentenschool Blink</v>
      </c>
      <c r="C64" s="145" t="str">
        <f>IF('gegevens uit databank'!E64="","",'gegevens uit databank'!E64)</f>
        <v>Bovenheide 27</v>
      </c>
      <c r="D64" s="145">
        <f>IF('gegevens uit databank'!F64="","",'gegevens uit databank'!F64)</f>
        <v>2380</v>
      </c>
      <c r="E64" s="145" t="str">
        <f>IF('gegevens uit databank'!G64="","",'gegevens uit databank'!G64)</f>
        <v>RAVELS</v>
      </c>
      <c r="F64" s="145" t="str">
        <f>IF('gegevens uit databank'!H64="","",'gegevens uit databank'!H64)</f>
        <v>014-65.59.44</v>
      </c>
    </row>
    <row r="65" spans="1:6" ht="12.9" customHeight="1" x14ac:dyDescent="0.25">
      <c r="A65" s="144">
        <f>IF('gegevens uit databank'!C65="","",'gegevens uit databank'!C65)</f>
        <v>687</v>
      </c>
      <c r="B65" s="145" t="str">
        <f>IF('gegevens uit databank'!D65="","",'gegevens uit databank'!D65)</f>
        <v>GO! BS De Spoorzoeker</v>
      </c>
      <c r="C65" s="145" t="str">
        <f>IF('gegevens uit databank'!E65="","",'gegevens uit databank'!E65)</f>
        <v>Guido Gezellestraat 10</v>
      </c>
      <c r="D65" s="145">
        <f>IF('gegevens uit databank'!F65="","",'gegevens uit databank'!F65)</f>
        <v>2400</v>
      </c>
      <c r="E65" s="145" t="str">
        <f>IF('gegevens uit databank'!G65="","",'gegevens uit databank'!G65)</f>
        <v>MOL</v>
      </c>
      <c r="F65" s="145" t="str">
        <f>IF('gegevens uit databank'!H65="","",'gegevens uit databank'!H65)</f>
        <v>014-31.11.50</v>
      </c>
    </row>
    <row r="66" spans="1:6" ht="12.9" customHeight="1" x14ac:dyDescent="0.25">
      <c r="A66" s="144">
        <f>IF('gegevens uit databank'!C66="","",'gegevens uit databank'!C66)</f>
        <v>703</v>
      </c>
      <c r="B66" s="145" t="str">
        <f>IF('gegevens uit databank'!D66="","",'gegevens uit databank'!D66)</f>
        <v>GO! BS De Vesten</v>
      </c>
      <c r="C66" s="145" t="str">
        <f>IF('gegevens uit databank'!E66="","",'gegevens uit databank'!E66)</f>
        <v>Augustijnenlaan 31</v>
      </c>
      <c r="D66" s="145">
        <f>IF('gegevens uit databank'!F66="","",'gegevens uit databank'!F66)</f>
        <v>2200</v>
      </c>
      <c r="E66" s="145" t="str">
        <f>IF('gegevens uit databank'!G66="","",'gegevens uit databank'!G66)</f>
        <v>HERENTALS</v>
      </c>
      <c r="F66" s="145" t="str">
        <f>IF('gegevens uit databank'!H66="","",'gegevens uit databank'!H66)</f>
        <v>014-21.10.60</v>
      </c>
    </row>
    <row r="67" spans="1:6" ht="12.9" customHeight="1" x14ac:dyDescent="0.25">
      <c r="A67" s="144">
        <f>IF('gegevens uit databank'!C67="","",'gegevens uit databank'!C67)</f>
        <v>711</v>
      </c>
      <c r="B67" s="145" t="str">
        <f>IF('gegevens uit databank'!D67="","",'gegevens uit databank'!D67)</f>
        <v>GO! BS Freinetschool De Vlindertuin</v>
      </c>
      <c r="C67" s="145" t="str">
        <f>IF('gegevens uit databank'!E67="","",'gegevens uit databank'!E67)</f>
        <v>Berg 10</v>
      </c>
      <c r="D67" s="145">
        <f>IF('gegevens uit databank'!F67="","",'gegevens uit databank'!F67)</f>
        <v>2275</v>
      </c>
      <c r="E67" s="145" t="str">
        <f>IF('gegevens uit databank'!G67="","",'gegevens uit databank'!G67)</f>
        <v>LILLE</v>
      </c>
      <c r="F67" s="145" t="str">
        <f>IF('gegevens uit databank'!H67="","",'gegevens uit databank'!H67)</f>
        <v>014-88.06.35</v>
      </c>
    </row>
    <row r="68" spans="1:6" ht="12.9" customHeight="1" x14ac:dyDescent="0.25">
      <c r="A68" s="144">
        <f>IF('gegevens uit databank'!C68="","",'gegevens uit databank'!C68)</f>
        <v>729</v>
      </c>
      <c r="B68" s="145" t="str">
        <f>IF('gegevens uit databank'!D68="","",'gegevens uit databank'!D68)</f>
        <v>GO! BS Willem Tell</v>
      </c>
      <c r="C68" s="145" t="str">
        <f>IF('gegevens uit databank'!E68="","",'gegevens uit databank'!E68)</f>
        <v>Voortkapelseweg 2</v>
      </c>
      <c r="D68" s="145">
        <f>IF('gegevens uit databank'!F68="","",'gegevens uit databank'!F68)</f>
        <v>2250</v>
      </c>
      <c r="E68" s="145" t="str">
        <f>IF('gegevens uit databank'!G68="","",'gegevens uit databank'!G68)</f>
        <v>OLEN</v>
      </c>
      <c r="F68" s="145" t="str">
        <f>IF('gegevens uit databank'!H68="","",'gegevens uit databank'!H68)</f>
        <v>014-26.30.58</v>
      </c>
    </row>
    <row r="69" spans="1:6" ht="12.9" customHeight="1" x14ac:dyDescent="0.25">
      <c r="A69" s="144">
        <f>IF('gegevens uit databank'!C69="","",'gegevens uit databank'!C69)</f>
        <v>737</v>
      </c>
      <c r="B69" s="145" t="str">
        <f>IF('gegevens uit databank'!D69="","",'gegevens uit databank'!D69)</f>
        <v>GO! BS De Luchtballon</v>
      </c>
      <c r="C69" s="145" t="str">
        <f>IF('gegevens uit databank'!E69="","",'gegevens uit databank'!E69)</f>
        <v>Lebonstraat 45</v>
      </c>
      <c r="D69" s="145">
        <f>IF('gegevens uit databank'!F69="","",'gegevens uit databank'!F69)</f>
        <v>2440</v>
      </c>
      <c r="E69" s="145" t="str">
        <f>IF('gegevens uit databank'!G69="","",'gegevens uit databank'!G69)</f>
        <v>GEEL</v>
      </c>
      <c r="F69" s="145" t="str">
        <f>IF('gegevens uit databank'!H69="","",'gegevens uit databank'!H69)</f>
        <v>014-58.60.46</v>
      </c>
    </row>
    <row r="70" spans="1:6" ht="12.9" customHeight="1" x14ac:dyDescent="0.25">
      <c r="A70" s="144">
        <f>IF('gegevens uit databank'!C70="","",'gegevens uit databank'!C70)</f>
        <v>752</v>
      </c>
      <c r="B70" s="145" t="str">
        <f>IF('gegevens uit databank'!D70="","",'gegevens uit databank'!D70)</f>
        <v>GO! BS De Zevensprong</v>
      </c>
      <c r="C70" s="145" t="str">
        <f>IF('gegevens uit databank'!E70="","",'gegevens uit databank'!E70)</f>
        <v>Netestraat 33</v>
      </c>
      <c r="D70" s="145">
        <f>IF('gegevens uit databank'!F70="","",'gegevens uit databank'!F70)</f>
        <v>2480</v>
      </c>
      <c r="E70" s="145" t="str">
        <f>IF('gegevens uit databank'!G70="","",'gegevens uit databank'!G70)</f>
        <v>DESSEL</v>
      </c>
      <c r="F70" s="145" t="str">
        <f>IF('gegevens uit databank'!H70="","",'gegevens uit databank'!H70)</f>
        <v>014-37.74.82</v>
      </c>
    </row>
    <row r="71" spans="1:6" ht="12.9" customHeight="1" x14ac:dyDescent="0.25">
      <c r="A71" s="144">
        <f>IF('gegevens uit databank'!C71="","",'gegevens uit databank'!C71)</f>
        <v>761</v>
      </c>
      <c r="B71" s="145" t="str">
        <f>IF('gegevens uit databank'!D71="","",'gegevens uit databank'!D71)</f>
        <v>GO! BS Curieuzeneuzen</v>
      </c>
      <c r="C71" s="145" t="str">
        <f>IF('gegevens uit databank'!E71="","",'gegevens uit databank'!E71)</f>
        <v>Boudewijnlaan 15_1</v>
      </c>
      <c r="D71" s="145">
        <f>IF('gegevens uit databank'!F71="","",'gegevens uit databank'!F71)</f>
        <v>2490</v>
      </c>
      <c r="E71" s="145" t="str">
        <f>IF('gegevens uit databank'!G71="","",'gegevens uit databank'!G71)</f>
        <v>BALEN</v>
      </c>
      <c r="F71" s="145" t="str">
        <f>IF('gegevens uit databank'!H71="","",'gegevens uit databank'!H71)</f>
        <v>014-81.17.38</v>
      </c>
    </row>
    <row r="72" spans="1:6" ht="12.9" customHeight="1" x14ac:dyDescent="0.25">
      <c r="A72" s="144">
        <f>IF('gegevens uit databank'!C72="","",'gegevens uit databank'!C72)</f>
        <v>794</v>
      </c>
      <c r="B72" s="145" t="str">
        <f>IF('gegevens uit databank'!D72="","",'gegevens uit databank'!D72)</f>
        <v>GO! Atheneum Lier BS Het Molentje</v>
      </c>
      <c r="C72" s="145" t="str">
        <f>IF('gegevens uit databank'!E72="","",'gegevens uit databank'!E72)</f>
        <v>Eeuwfeestlaan 190</v>
      </c>
      <c r="D72" s="145">
        <f>IF('gegevens uit databank'!F72="","",'gegevens uit databank'!F72)</f>
        <v>2500</v>
      </c>
      <c r="E72" s="145" t="str">
        <f>IF('gegevens uit databank'!G72="","",'gegevens uit databank'!G72)</f>
        <v>LIER</v>
      </c>
      <c r="F72" s="145" t="str">
        <f>IF('gegevens uit databank'!H72="","",'gegevens uit databank'!H72)</f>
        <v>03-480.05.69</v>
      </c>
    </row>
    <row r="73" spans="1:6" ht="12.9" customHeight="1" x14ac:dyDescent="0.25">
      <c r="A73" s="144">
        <f>IF('gegevens uit databank'!C73="","",'gegevens uit databank'!C73)</f>
        <v>802</v>
      </c>
      <c r="B73" s="145" t="str">
        <f>IF('gegevens uit databank'!D73="","",'gegevens uit databank'!D73)</f>
        <v>GO! Atheneum Lier BS Stadspark</v>
      </c>
      <c r="C73" s="145" t="str">
        <f>IF('gegevens uit databank'!E73="","",'gegevens uit databank'!E73)</f>
        <v>Arthur Vanderpoortenlaan 35</v>
      </c>
      <c r="D73" s="145">
        <f>IF('gegevens uit databank'!F73="","",'gegevens uit databank'!F73)</f>
        <v>2500</v>
      </c>
      <c r="E73" s="145" t="str">
        <f>IF('gegevens uit databank'!G73="","",'gegevens uit databank'!G73)</f>
        <v>LIER</v>
      </c>
      <c r="F73" s="145" t="str">
        <f>IF('gegevens uit databank'!H73="","",'gegevens uit databank'!H73)</f>
        <v>03-480.78.80</v>
      </c>
    </row>
    <row r="74" spans="1:6" ht="12.9" customHeight="1" x14ac:dyDescent="0.25">
      <c r="A74" s="144">
        <f>IF('gegevens uit databank'!C74="","",'gegevens uit databank'!C74)</f>
        <v>811</v>
      </c>
      <c r="B74" s="145" t="str">
        <f>IF('gegevens uit databank'!D74="","",'gegevens uit databank'!D74)</f>
        <v>GO! BS Bisterveld</v>
      </c>
      <c r="C74" s="145" t="str">
        <f>IF('gegevens uit databank'!E74="","",'gegevens uit databank'!E74)</f>
        <v>Nieuwstraat 26</v>
      </c>
      <c r="D74" s="145">
        <f>IF('gegevens uit databank'!F74="","",'gegevens uit databank'!F74)</f>
        <v>2560</v>
      </c>
      <c r="E74" s="145" t="str">
        <f>IF('gegevens uit databank'!G74="","",'gegevens uit databank'!G74)</f>
        <v>KESSEL</v>
      </c>
      <c r="F74" s="145" t="str">
        <f>IF('gegevens uit databank'!H74="","",'gegevens uit databank'!H74)</f>
        <v>03-480.20.39</v>
      </c>
    </row>
    <row r="75" spans="1:6" ht="12.9" customHeight="1" x14ac:dyDescent="0.25">
      <c r="A75" s="144">
        <f>IF('gegevens uit databank'!C75="","",'gegevens uit databank'!C75)</f>
        <v>828</v>
      </c>
      <c r="B75" s="145" t="str">
        <f>IF('gegevens uit databank'!D75="","",'gegevens uit databank'!D75)</f>
        <v>GO! BS De Bolster</v>
      </c>
      <c r="C75" s="145" t="str">
        <f>IF('gegevens uit databank'!E75="","",'gegevens uit databank'!E75)</f>
        <v>Hof van Riethlaan 3</v>
      </c>
      <c r="D75" s="145">
        <f>IF('gegevens uit databank'!F75="","",'gegevens uit databank'!F75)</f>
        <v>2640</v>
      </c>
      <c r="E75" s="145" t="str">
        <f>IF('gegevens uit databank'!G75="","",'gegevens uit databank'!G75)</f>
        <v>MORTSEL</v>
      </c>
      <c r="F75" s="145" t="str">
        <f>IF('gegevens uit databank'!H75="","",'gegevens uit databank'!H75)</f>
        <v>03-449.89.05</v>
      </c>
    </row>
    <row r="76" spans="1:6" ht="12.9" customHeight="1" x14ac:dyDescent="0.25">
      <c r="A76" s="144">
        <f>IF('gegevens uit databank'!C76="","",'gegevens uit databank'!C76)</f>
        <v>836</v>
      </c>
      <c r="B76" s="145" t="str">
        <f>IF('gegevens uit databank'!D76="","",'gegevens uit databank'!D76)</f>
        <v>GO! BS 't Kofschip</v>
      </c>
      <c r="C76" s="145" t="str">
        <f>IF('gegevens uit databank'!E76="","",'gegevens uit databank'!E76)</f>
        <v>Baron de Celleslaan 1</v>
      </c>
      <c r="D76" s="145">
        <f>IF('gegevens uit databank'!F76="","",'gegevens uit databank'!F76)</f>
        <v>2650</v>
      </c>
      <c r="E76" s="145" t="str">
        <f>IF('gegevens uit databank'!G76="","",'gegevens uit databank'!G76)</f>
        <v>EDEGEM</v>
      </c>
      <c r="F76" s="145" t="str">
        <f>IF('gegevens uit databank'!H76="","",'gegevens uit databank'!H76)</f>
        <v>03-448.13.43</v>
      </c>
    </row>
    <row r="77" spans="1:6" ht="12.9" customHeight="1" x14ac:dyDescent="0.25">
      <c r="A77" s="144">
        <f>IF('gegevens uit databank'!C77="","",'gegevens uit databank'!C77)</f>
        <v>844</v>
      </c>
      <c r="B77" s="145" t="str">
        <f>IF('gegevens uit databank'!D77="","",'gegevens uit databank'!D77)</f>
        <v>GO! BS 't Groen Schooltje</v>
      </c>
      <c r="C77" s="145" t="str">
        <f>IF('gegevens uit databank'!E77="","",'gegevens uit databank'!E77)</f>
        <v>Boechoutsesteenweg 31</v>
      </c>
      <c r="D77" s="145">
        <f>IF('gegevens uit databank'!F77="","",'gegevens uit databank'!F77)</f>
        <v>2540</v>
      </c>
      <c r="E77" s="145" t="str">
        <f>IF('gegevens uit databank'!G77="","",'gegevens uit databank'!G77)</f>
        <v>HOVE</v>
      </c>
      <c r="F77" s="145" t="str">
        <f>IF('gegevens uit databank'!H77="","",'gegevens uit databank'!H77)</f>
        <v>03-455.48.06</v>
      </c>
    </row>
    <row r="78" spans="1:6" ht="12.9" customHeight="1" x14ac:dyDescent="0.25">
      <c r="A78" s="144">
        <f>IF('gegevens uit databank'!C78="","",'gegevens uit databank'!C78)</f>
        <v>851</v>
      </c>
      <c r="B78" s="145" t="str">
        <f>IF('gegevens uit databank'!D78="","",'gegevens uit databank'!D78)</f>
        <v>GO! BS De Schans</v>
      </c>
      <c r="C78" s="145" t="str">
        <f>IF('gegevens uit databank'!E78="","",'gegevens uit databank'!E78)</f>
        <v>Kruisschanslei 42</v>
      </c>
      <c r="D78" s="145">
        <f>IF('gegevens uit databank'!F78="","",'gegevens uit databank'!F78)</f>
        <v>2550</v>
      </c>
      <c r="E78" s="145" t="str">
        <f>IF('gegevens uit databank'!G78="","",'gegevens uit databank'!G78)</f>
        <v>KONTICH</v>
      </c>
      <c r="F78" s="145" t="str">
        <f>IF('gegevens uit databank'!H78="","",'gegevens uit databank'!H78)</f>
        <v>03-457.32.73</v>
      </c>
    </row>
    <row r="79" spans="1:6" ht="12.9" customHeight="1" x14ac:dyDescent="0.25">
      <c r="A79" s="144">
        <f>IF('gegevens uit databank'!C79="","",'gegevens uit databank'!C79)</f>
        <v>869</v>
      </c>
      <c r="B79" s="145" t="str">
        <f>IF('gegevens uit databank'!D79="","",'gegevens uit databank'!D79)</f>
        <v>GO! BS Kiliaan</v>
      </c>
      <c r="C79" s="145" t="str">
        <f>IF('gegevens uit databank'!E79="","",'gegevens uit databank'!E79)</f>
        <v>Rooienberg 52</v>
      </c>
      <c r="D79" s="145">
        <f>IF('gegevens uit databank'!F79="","",'gegevens uit databank'!F79)</f>
        <v>2570</v>
      </c>
      <c r="E79" s="145" t="str">
        <f>IF('gegevens uit databank'!G79="","",'gegevens uit databank'!G79)</f>
        <v>DUFFEL</v>
      </c>
      <c r="F79" s="145" t="str">
        <f>IF('gegevens uit databank'!H79="","",'gegevens uit databank'!H79)</f>
        <v>015-31.17.52</v>
      </c>
    </row>
    <row r="80" spans="1:6" ht="12.9" customHeight="1" x14ac:dyDescent="0.25">
      <c r="A80" s="144">
        <f>IF('gegevens uit databank'!C80="","",'gegevens uit databank'!C80)</f>
        <v>877</v>
      </c>
      <c r="B80" s="145" t="str">
        <f>IF('gegevens uit databank'!D80="","",'gegevens uit databank'!D80)</f>
        <v>GO! Atheneum Lier BS LS Dagpauwoog</v>
      </c>
      <c r="C80" s="145" t="str">
        <f>IF('gegevens uit databank'!E80="","",'gegevens uit databank'!E80)</f>
        <v>Dorpsstraat 63</v>
      </c>
      <c r="D80" s="145">
        <f>IF('gegevens uit databank'!F80="","",'gegevens uit databank'!F80)</f>
        <v>2500</v>
      </c>
      <c r="E80" s="145" t="str">
        <f>IF('gegevens uit databank'!G80="","",'gegevens uit databank'!G80)</f>
        <v>KONINGSHOOIKT</v>
      </c>
      <c r="F80" s="145" t="str">
        <f>IF('gegevens uit databank'!H80="","",'gegevens uit databank'!H80)</f>
        <v>03-482.14.15</v>
      </c>
    </row>
    <row r="81" spans="1:6" ht="12.9" customHeight="1" x14ac:dyDescent="0.25">
      <c r="A81" s="144">
        <f>IF('gegevens uit databank'!C81="","",'gegevens uit databank'!C81)</f>
        <v>885</v>
      </c>
      <c r="B81" s="145" t="str">
        <f>IF('gegevens uit databank'!D81="","",'gegevens uit databank'!D81)</f>
        <v>GO! BS Parkschool Ieperman</v>
      </c>
      <c r="C81" s="145" t="str">
        <f>IF('gegevens uit databank'!E81="","",'gegevens uit databank'!E81)</f>
        <v>Kerkelei 43</v>
      </c>
      <c r="D81" s="145">
        <f>IF('gegevens uit databank'!F81="","",'gegevens uit databank'!F81)</f>
        <v>2610</v>
      </c>
      <c r="E81" s="145" t="str">
        <f>IF('gegevens uit databank'!G81="","",'gegevens uit databank'!G81)</f>
        <v>WILRIJK</v>
      </c>
      <c r="F81" s="145" t="str">
        <f>IF('gegevens uit databank'!H81="","",'gegevens uit databank'!H81)</f>
        <v>03-827.11.18</v>
      </c>
    </row>
    <row r="82" spans="1:6" ht="12.9" customHeight="1" x14ac:dyDescent="0.25">
      <c r="A82" s="144">
        <f>IF('gegevens uit databank'!C82="","",'gegevens uit databank'!C82)</f>
        <v>893</v>
      </c>
      <c r="B82" s="145" t="str">
        <f>IF('gegevens uit databank'!D82="","",'gegevens uit databank'!D82)</f>
        <v>GO! BS Mercator Rupelmonde</v>
      </c>
      <c r="C82" s="145" t="str">
        <f>IF('gegevens uit databank'!E82="","",'gegevens uit databank'!E82)</f>
        <v>Geeraard de Cremerstraat 91_A</v>
      </c>
      <c r="D82" s="145">
        <f>IF('gegevens uit databank'!F82="","",'gegevens uit databank'!F82)</f>
        <v>9150</v>
      </c>
      <c r="E82" s="145" t="str">
        <f>IF('gegevens uit databank'!G82="","",'gegevens uit databank'!G82)</f>
        <v>RUPELMONDE</v>
      </c>
      <c r="F82" s="145" t="str">
        <f>IF('gegevens uit databank'!H82="","",'gegevens uit databank'!H82)</f>
        <v>03-774.18.23</v>
      </c>
    </row>
    <row r="83" spans="1:6" ht="12.9" customHeight="1" x14ac:dyDescent="0.25">
      <c r="A83" s="144">
        <f>IF('gegevens uit databank'!C83="","",'gegevens uit databank'!C83)</f>
        <v>901</v>
      </c>
      <c r="B83" s="145" t="str">
        <f>IF('gegevens uit databank'!D83="","",'gegevens uit databank'!D83)</f>
        <v>GO! BS De Blokkendoos</v>
      </c>
      <c r="C83" s="145" t="str">
        <f>IF('gegevens uit databank'!E83="","",'gegevens uit databank'!E83)</f>
        <v>Leon Gilliotlaan 58</v>
      </c>
      <c r="D83" s="145">
        <f>IF('gegevens uit databank'!F83="","",'gegevens uit databank'!F83)</f>
        <v>2630</v>
      </c>
      <c r="E83" s="145" t="str">
        <f>IF('gegevens uit databank'!G83="","",'gegevens uit databank'!G83)</f>
        <v>AARTSELAAR</v>
      </c>
      <c r="F83" s="145" t="str">
        <f>IF('gegevens uit databank'!H83="","",'gegevens uit databank'!H83)</f>
        <v>03-887.66.91</v>
      </c>
    </row>
    <row r="84" spans="1:6" ht="12.9" customHeight="1" x14ac:dyDescent="0.25">
      <c r="A84" s="144">
        <f>IF('gegevens uit databank'!C84="","",'gegevens uit databank'!C84)</f>
        <v>919</v>
      </c>
      <c r="B84" s="145" t="str">
        <f>IF('gegevens uit databank'!D84="","",'gegevens uit databank'!D84)</f>
        <v>GO! BS De Hoeksteen</v>
      </c>
      <c r="C84" s="145" t="str">
        <f>IF('gegevens uit databank'!E84="","",'gegevens uit databank'!E84)</f>
        <v>Tuyaertsstraat 53</v>
      </c>
      <c r="D84" s="145">
        <f>IF('gegevens uit databank'!F84="","",'gegevens uit databank'!F84)</f>
        <v>2850</v>
      </c>
      <c r="E84" s="145" t="str">
        <f>IF('gegevens uit databank'!G84="","",'gegevens uit databank'!G84)</f>
        <v>BOOM</v>
      </c>
      <c r="F84" s="145" t="str">
        <f>IF('gegevens uit databank'!H84="","",'gegevens uit databank'!H84)</f>
        <v>03-888.02.17</v>
      </c>
    </row>
    <row r="85" spans="1:6" ht="12.9" customHeight="1" x14ac:dyDescent="0.25">
      <c r="A85" s="144">
        <f>IF('gegevens uit databank'!C85="","",'gegevens uit databank'!C85)</f>
        <v>927</v>
      </c>
      <c r="B85" s="145" t="str">
        <f>IF('gegevens uit databank'!D85="","",'gegevens uit databank'!D85)</f>
        <v>GO! BS Park</v>
      </c>
      <c r="C85" s="145" t="str">
        <f>IF('gegevens uit databank'!E85="","",'gegevens uit databank'!E85)</f>
        <v>Van Leriuslaan 221</v>
      </c>
      <c r="D85" s="145">
        <f>IF('gegevens uit databank'!F85="","",'gegevens uit databank'!F85)</f>
        <v>2850</v>
      </c>
      <c r="E85" s="145" t="str">
        <f>IF('gegevens uit databank'!G85="","",'gegevens uit databank'!G85)</f>
        <v>BOOM</v>
      </c>
      <c r="F85" s="145" t="str">
        <f>IF('gegevens uit databank'!H85="","",'gegevens uit databank'!H85)</f>
        <v>03-888.20.18</v>
      </c>
    </row>
    <row r="86" spans="1:6" ht="12.9" customHeight="1" x14ac:dyDescent="0.25">
      <c r="A86" s="144">
        <f>IF('gegevens uit databank'!C86="","",'gegevens uit databank'!C86)</f>
        <v>935</v>
      </c>
      <c r="B86" s="145" t="str">
        <f>IF('gegevens uit databank'!D86="","",'gegevens uit databank'!D86)</f>
        <v>GO! BS 't Kasteeltje</v>
      </c>
      <c r="C86" s="145" t="str">
        <f>IF('gegevens uit databank'!E86="","",'gegevens uit databank'!E86)</f>
        <v>Molenstraat 7</v>
      </c>
      <c r="D86" s="145">
        <f>IF('gegevens uit databank'!F86="","",'gegevens uit databank'!F86)</f>
        <v>2870</v>
      </c>
      <c r="E86" s="145" t="str">
        <f>IF('gegevens uit databank'!G86="","",'gegevens uit databank'!G86)</f>
        <v>PUURS-SINT-AMANDS</v>
      </c>
      <c r="F86" s="145" t="str">
        <f>IF('gegevens uit databank'!H86="","",'gegevens uit databank'!H86)</f>
        <v>03-889.15.30</v>
      </c>
    </row>
    <row r="87" spans="1:6" ht="12.9" customHeight="1" x14ac:dyDescent="0.25">
      <c r="A87" s="144">
        <f>IF('gegevens uit databank'!C87="","",'gegevens uit databank'!C87)</f>
        <v>943</v>
      </c>
      <c r="B87" s="145" t="str">
        <f>IF('gegevens uit databank'!D87="","",'gegevens uit databank'!D87)</f>
        <v>GO! BS De Linde</v>
      </c>
      <c r="C87" s="145" t="str">
        <f>IF('gegevens uit databank'!E87="","",'gegevens uit databank'!E87)</f>
        <v>Lindestraat 123_A</v>
      </c>
      <c r="D87" s="145">
        <f>IF('gegevens uit databank'!F87="","",'gegevens uit databank'!F87)</f>
        <v>2880</v>
      </c>
      <c r="E87" s="145" t="str">
        <f>IF('gegevens uit databank'!G87="","",'gegevens uit databank'!G87)</f>
        <v>BORNEM</v>
      </c>
      <c r="F87" s="145" t="str">
        <f>IF('gegevens uit databank'!H87="","",'gegevens uit databank'!H87)</f>
        <v>03-897.98.16</v>
      </c>
    </row>
    <row r="88" spans="1:6" ht="12.9" customHeight="1" x14ac:dyDescent="0.25">
      <c r="A88" s="144">
        <f>IF('gegevens uit databank'!C88="","",'gegevens uit databank'!C88)</f>
        <v>951</v>
      </c>
      <c r="B88" s="145" t="str">
        <f>IF('gegevens uit databank'!D88="","",'gegevens uit databank'!D88)</f>
        <v>GO! BS De Schorre</v>
      </c>
      <c r="C88" s="145" t="str">
        <f>IF('gegevens uit databank'!E88="","",'gegevens uit databank'!E88)</f>
        <v>Jan Van Droogenbroeckstraat 49</v>
      </c>
      <c r="D88" s="145">
        <f>IF('gegevens uit databank'!F88="","",'gegevens uit databank'!F88)</f>
        <v>2890</v>
      </c>
      <c r="E88" s="145" t="str">
        <f>IF('gegevens uit databank'!G88="","",'gegevens uit databank'!G88)</f>
        <v>PUURS-SINT-AMANDS</v>
      </c>
      <c r="F88" s="145" t="str">
        <f>IF('gegevens uit databank'!H88="","",'gegevens uit databank'!H88)</f>
        <v>052-33.21.05</v>
      </c>
    </row>
    <row r="89" spans="1:6" ht="12.9" customHeight="1" x14ac:dyDescent="0.25">
      <c r="A89" s="144">
        <f>IF('gegevens uit databank'!C89="","",'gegevens uit databank'!C89)</f>
        <v>968</v>
      </c>
      <c r="B89" s="145" t="str">
        <f>IF('gegevens uit databank'!D89="","",'gegevens uit databank'!D89)</f>
        <v>GO! BS De Klimroos-De Wijsneus Temse</v>
      </c>
      <c r="C89" s="145" t="str">
        <f>IF('gegevens uit databank'!E89="","",'gegevens uit databank'!E89)</f>
        <v>Clemens De Landtsheerlaan 3</v>
      </c>
      <c r="D89" s="145">
        <f>IF('gegevens uit databank'!F89="","",'gegevens uit databank'!F89)</f>
        <v>9140</v>
      </c>
      <c r="E89" s="145" t="str">
        <f>IF('gegevens uit databank'!G89="","",'gegevens uit databank'!G89)</f>
        <v>TEMSE</v>
      </c>
      <c r="F89" s="145" t="str">
        <f>IF('gegevens uit databank'!H89="","",'gegevens uit databank'!H89)</f>
        <v>03-771.07.12</v>
      </c>
    </row>
    <row r="90" spans="1:6" ht="12.9" customHeight="1" x14ac:dyDescent="0.25">
      <c r="A90" s="144">
        <f>IF('gegevens uit databank'!C90="","",'gegevens uit databank'!C90)</f>
        <v>976</v>
      </c>
      <c r="B90" s="145" t="str">
        <f>IF('gegevens uit databank'!D90="","",'gegevens uit databank'!D90)</f>
        <v>GO! BS De Tovertuin Sint-Niklaas</v>
      </c>
      <c r="C90" s="145" t="str">
        <f>IF('gegevens uit databank'!E90="","",'gegevens uit databank'!E90)</f>
        <v>Slachthuisstraat 68</v>
      </c>
      <c r="D90" s="145">
        <f>IF('gegevens uit databank'!F90="","",'gegevens uit databank'!F90)</f>
        <v>9100</v>
      </c>
      <c r="E90" s="145" t="str">
        <f>IF('gegevens uit databank'!G90="","",'gegevens uit databank'!G90)</f>
        <v>SINT-NIKLAAS</v>
      </c>
      <c r="F90" s="145" t="str">
        <f>IF('gegevens uit databank'!H90="","",'gegevens uit databank'!H90)</f>
        <v>03-766.64.44</v>
      </c>
    </row>
    <row r="91" spans="1:6" ht="12.9" customHeight="1" x14ac:dyDescent="0.25">
      <c r="A91" s="144">
        <f>IF('gegevens uit databank'!C91="","",'gegevens uit databank'!C91)</f>
        <v>984</v>
      </c>
      <c r="B91" s="145" t="str">
        <f>IF('gegevens uit databank'!D91="","",'gegevens uit databank'!D91)</f>
        <v>GO! BS De Watertoren Sint-Niklaas</v>
      </c>
      <c r="C91" s="145" t="str">
        <f>IF('gegevens uit databank'!E91="","",'gegevens uit databank'!E91)</f>
        <v>Watertorenstraat 1</v>
      </c>
      <c r="D91" s="145">
        <f>IF('gegevens uit databank'!F91="","",'gegevens uit databank'!F91)</f>
        <v>9100</v>
      </c>
      <c r="E91" s="145" t="str">
        <f>IF('gegevens uit databank'!G91="","",'gegevens uit databank'!G91)</f>
        <v>SINT-NIKLAAS</v>
      </c>
      <c r="F91" s="145" t="str">
        <f>IF('gegevens uit databank'!H91="","",'gegevens uit databank'!H91)</f>
        <v>03-780.79.15</v>
      </c>
    </row>
    <row r="92" spans="1:6" ht="12.9" customHeight="1" x14ac:dyDescent="0.25">
      <c r="A92" s="144">
        <f>IF('gegevens uit databank'!C92="","",'gegevens uit databank'!C92)</f>
        <v>1008</v>
      </c>
      <c r="B92" s="145" t="str">
        <f>IF('gegevens uit databank'!D92="","",'gegevens uit databank'!D92)</f>
        <v>GO! BS Het Laar</v>
      </c>
      <c r="C92" s="145" t="str">
        <f>IF('gegevens uit databank'!E92="","",'gegevens uit databank'!E92)</f>
        <v>Laarstraat 10</v>
      </c>
      <c r="D92" s="145">
        <f>IF('gegevens uit databank'!F92="","",'gegevens uit databank'!F92)</f>
        <v>2070</v>
      </c>
      <c r="E92" s="145" t="str">
        <f>IF('gegevens uit databank'!G92="","",'gegevens uit databank'!G92)</f>
        <v>ZWIJNDRECHT</v>
      </c>
      <c r="F92" s="145" t="str">
        <f>IF('gegevens uit databank'!H92="","",'gegevens uit databank'!H92)</f>
        <v>03-252.80.95</v>
      </c>
    </row>
    <row r="93" spans="1:6" ht="12.9" customHeight="1" x14ac:dyDescent="0.25">
      <c r="A93" s="144">
        <f>IF('gegevens uit databank'!C93="","",'gegevens uit databank'!C93)</f>
        <v>1016</v>
      </c>
      <c r="B93" s="145" t="str">
        <f>IF('gegevens uit databank'!D93="","",'gegevens uit databank'!D93)</f>
        <v>GO! BS De Bever Beveren-Waas</v>
      </c>
      <c r="C93" s="145" t="str">
        <f>IF('gegevens uit databank'!E93="","",'gegevens uit databank'!E93)</f>
        <v>Donkvijverstraat 30</v>
      </c>
      <c r="D93" s="145">
        <f>IF('gegevens uit databank'!F93="","",'gegevens uit databank'!F93)</f>
        <v>9120</v>
      </c>
      <c r="E93" s="145" t="str">
        <f>IF('gegevens uit databank'!G93="","",'gegevens uit databank'!G93)</f>
        <v>BEVEREN-WAAS</v>
      </c>
      <c r="F93" s="145" t="str">
        <f>IF('gegevens uit databank'!H93="","",'gegevens uit databank'!H93)</f>
        <v>03-750.96.85</v>
      </c>
    </row>
    <row r="94" spans="1:6" ht="12.9" customHeight="1" x14ac:dyDescent="0.25">
      <c r="A94" s="144">
        <f>IF('gegevens uit databank'!C94="","",'gegevens uit databank'!C94)</f>
        <v>1024</v>
      </c>
      <c r="B94" s="145" t="str">
        <f>IF('gegevens uit databank'!D94="","",'gegevens uit databank'!D94)</f>
        <v>GO! BS Reynaert Kruibeke</v>
      </c>
      <c r="C94" s="145" t="str">
        <f>IF('gegevens uit databank'!E94="","",'gegevens uit databank'!E94)</f>
        <v>Kattestraat 68</v>
      </c>
      <c r="D94" s="145">
        <f>IF('gegevens uit databank'!F94="","",'gegevens uit databank'!F94)</f>
        <v>9150</v>
      </c>
      <c r="E94" s="145" t="str">
        <f>IF('gegevens uit databank'!G94="","",'gegevens uit databank'!G94)</f>
        <v>KRUIBEKE</v>
      </c>
      <c r="F94" s="145" t="str">
        <f>IF('gegevens uit databank'!H94="","",'gegevens uit databank'!H94)</f>
        <v>03-774.15.68</v>
      </c>
    </row>
    <row r="95" spans="1:6" ht="12.9" customHeight="1" x14ac:dyDescent="0.25">
      <c r="A95" s="144">
        <f>IF('gegevens uit databank'!C95="","",'gegevens uit databank'!C95)</f>
        <v>1032</v>
      </c>
      <c r="B95" s="145" t="str">
        <f>IF('gegevens uit databank'!D95="","",'gegevens uit databank'!D95)</f>
        <v>GO! BS De Bron De Klinge</v>
      </c>
      <c r="C95" s="145" t="str">
        <f>IF('gegevens uit databank'!E95="","",'gegevens uit databank'!E95)</f>
        <v>Buitenstraat 2</v>
      </c>
      <c r="D95" s="145">
        <f>IF('gegevens uit databank'!F95="","",'gegevens uit databank'!F95)</f>
        <v>9170</v>
      </c>
      <c r="E95" s="145" t="str">
        <f>IF('gegevens uit databank'!G95="","",'gegevens uit databank'!G95)</f>
        <v>SINT-GILLIS-WAAS</v>
      </c>
      <c r="F95" s="145" t="str">
        <f>IF('gegevens uit databank'!H95="","",'gegevens uit databank'!H95)</f>
        <v>03-770.57.11</v>
      </c>
    </row>
    <row r="96" spans="1:6" ht="12.9" customHeight="1" x14ac:dyDescent="0.25">
      <c r="A96" s="144">
        <f>IF('gegevens uit databank'!C96="","",'gegevens uit databank'!C96)</f>
        <v>1041</v>
      </c>
      <c r="B96" s="145" t="str">
        <f>IF('gegevens uit databank'!D96="","",'gegevens uit databank'!D96)</f>
        <v>GO! BS De Zonnewijzer</v>
      </c>
      <c r="C96" s="145" t="str">
        <f>IF('gegevens uit databank'!E96="","",'gegevens uit databank'!E96)</f>
        <v>Beukenlaan 9</v>
      </c>
      <c r="D96" s="145">
        <f>IF('gegevens uit databank'!F96="","",'gegevens uit databank'!F96)</f>
        <v>9130</v>
      </c>
      <c r="E96" s="145" t="str">
        <f>IF('gegevens uit databank'!G96="","",'gegevens uit databank'!G96)</f>
        <v>KIELDRECHT</v>
      </c>
      <c r="F96" s="145" t="str">
        <f>IF('gegevens uit databank'!H96="","",'gegevens uit databank'!H96)</f>
        <v>03-773.47.90</v>
      </c>
    </row>
    <row r="97" spans="1:6" ht="12.9" customHeight="1" x14ac:dyDescent="0.25">
      <c r="A97" s="144">
        <f>IF('gegevens uit databank'!C97="","",'gegevens uit databank'!C97)</f>
        <v>1057</v>
      </c>
      <c r="B97" s="145" t="str">
        <f>IF('gegevens uit databank'!D97="","",'gegevens uit databank'!D97)</f>
        <v>GO! BS Dubbelsprong</v>
      </c>
      <c r="C97" s="145" t="str">
        <f>IF('gegevens uit databank'!E97="","",'gegevens uit databank'!E97)</f>
        <v>Zandpoortvest 9</v>
      </c>
      <c r="D97" s="145">
        <f>IF('gegevens uit databank'!F97="","",'gegevens uit databank'!F97)</f>
        <v>2800</v>
      </c>
      <c r="E97" s="145" t="str">
        <f>IF('gegevens uit databank'!G97="","",'gegevens uit databank'!G97)</f>
        <v>MECHELEN</v>
      </c>
      <c r="F97" s="145" t="str">
        <f>IF('gegevens uit databank'!H97="","",'gegevens uit databank'!H97)</f>
        <v>015-20.32.36</v>
      </c>
    </row>
    <row r="98" spans="1:6" ht="12.9" customHeight="1" x14ac:dyDescent="0.25">
      <c r="A98" s="144">
        <f>IF('gegevens uit databank'!C98="","",'gegevens uit databank'!C98)</f>
        <v>1065</v>
      </c>
      <c r="B98" s="145" t="str">
        <f>IF('gegevens uit databank'!D98="","",'gegevens uit databank'!D98)</f>
        <v>GO! BS Lyceum</v>
      </c>
      <c r="C98" s="145" t="str">
        <f>IF('gegevens uit databank'!E98="","",'gegevens uit databank'!E98)</f>
        <v>Caputsteenstraat 49</v>
      </c>
      <c r="D98" s="145">
        <f>IF('gegevens uit databank'!F98="","",'gegevens uit databank'!F98)</f>
        <v>2800</v>
      </c>
      <c r="E98" s="145" t="str">
        <f>IF('gegevens uit databank'!G98="","",'gegevens uit databank'!G98)</f>
        <v>MECHELEN</v>
      </c>
      <c r="F98" s="145" t="str">
        <f>IF('gegevens uit databank'!H98="","",'gegevens uit databank'!H98)</f>
        <v>015-20.43.09</v>
      </c>
    </row>
    <row r="99" spans="1:6" ht="12.9" customHeight="1" x14ac:dyDescent="0.25">
      <c r="A99" s="144">
        <f>IF('gegevens uit databank'!C99="","",'gegevens uit databank'!C99)</f>
        <v>1073</v>
      </c>
      <c r="B99" s="145" t="str">
        <f>IF('gegevens uit databank'!D99="","",'gegevens uit databank'!D99)</f>
        <v>GO! BS de Vlindertuin</v>
      </c>
      <c r="C99" s="145" t="str">
        <f>IF('gegevens uit databank'!E99="","",'gegevens uit databank'!E99)</f>
        <v>Cypriaan de Rorestraat 25</v>
      </c>
      <c r="D99" s="145">
        <f>IF('gegevens uit databank'!F99="","",'gegevens uit databank'!F99)</f>
        <v>2800</v>
      </c>
      <c r="E99" s="145" t="str">
        <f>IF('gegevens uit databank'!G99="","",'gegevens uit databank'!G99)</f>
        <v>MECHELEN</v>
      </c>
      <c r="F99" s="145" t="str">
        <f>IF('gegevens uit databank'!H99="","",'gegevens uit databank'!H99)</f>
        <v>015-41.16.02</v>
      </c>
    </row>
    <row r="100" spans="1:6" ht="12.9" customHeight="1" x14ac:dyDescent="0.25">
      <c r="A100" s="144">
        <f>IF('gegevens uit databank'!C100="","",'gegevens uit databank'!C100)</f>
        <v>1081</v>
      </c>
      <c r="B100" s="145" t="str">
        <f>IF('gegevens uit databank'!D100="","",'gegevens uit databank'!D100)</f>
        <v>GO! BS Atheneum Keerbergen</v>
      </c>
      <c r="C100" s="145" t="str">
        <f>IF('gegevens uit databank'!E100="","",'gegevens uit databank'!E100)</f>
        <v>Vlieghavenlaan 18</v>
      </c>
      <c r="D100" s="145">
        <f>IF('gegevens uit databank'!F100="","",'gegevens uit databank'!F100)</f>
        <v>3140</v>
      </c>
      <c r="E100" s="145" t="str">
        <f>IF('gegevens uit databank'!G100="","",'gegevens uit databank'!G100)</f>
        <v>KEERBERGEN</v>
      </c>
      <c r="F100" s="145" t="str">
        <f>IF('gegevens uit databank'!H100="","",'gegevens uit databank'!H100)</f>
        <v>015-23.53.61</v>
      </c>
    </row>
    <row r="101" spans="1:6" ht="12.9" customHeight="1" x14ac:dyDescent="0.25">
      <c r="A101" s="144">
        <f>IF('gegevens uit databank'!C101="","",'gegevens uit databank'!C101)</f>
        <v>1099</v>
      </c>
      <c r="B101" s="145" t="str">
        <f>IF('gegevens uit databank'!D101="","",'gegevens uit databank'!D101)</f>
        <v>GO! BS Alice Nahon</v>
      </c>
      <c r="C101" s="145" t="str">
        <f>IF('gegevens uit databank'!E101="","",'gegevens uit databank'!E101)</f>
        <v>Mechelbaan 559</v>
      </c>
      <c r="D101" s="145">
        <f>IF('gegevens uit databank'!F101="","",'gegevens uit databank'!F101)</f>
        <v>2580</v>
      </c>
      <c r="E101" s="145" t="str">
        <f>IF('gegevens uit databank'!G101="","",'gegevens uit databank'!G101)</f>
        <v>PUTTE</v>
      </c>
      <c r="F101" s="145" t="str">
        <f>IF('gegevens uit databank'!H101="","",'gegevens uit databank'!H101)</f>
        <v>015-76.75.22</v>
      </c>
    </row>
    <row r="102" spans="1:6" ht="12.9" customHeight="1" x14ac:dyDescent="0.25">
      <c r="A102" s="144">
        <f>IF('gegevens uit databank'!C102="","",'gegevens uit databank'!C102)</f>
        <v>1107</v>
      </c>
      <c r="B102" s="145" t="str">
        <f>IF('gegevens uit databank'!D102="","",'gegevens uit databank'!D102)</f>
        <v>GO! BS Dr Jozef Weyns</v>
      </c>
      <c r="C102" s="145" t="str">
        <f>IF('gegevens uit databank'!E102="","",'gegevens uit databank'!E102)</f>
        <v>Jan De Cordesstr. 58</v>
      </c>
      <c r="D102" s="145">
        <f>IF('gegevens uit databank'!F102="","",'gegevens uit databank'!F102)</f>
        <v>2580</v>
      </c>
      <c r="E102" s="145" t="str">
        <f>IF('gegevens uit databank'!G102="","",'gegevens uit databank'!G102)</f>
        <v>BEERZEL</v>
      </c>
      <c r="F102" s="145" t="str">
        <f>IF('gegevens uit databank'!H102="","",'gegevens uit databank'!H102)</f>
        <v>015-76.71.21</v>
      </c>
    </row>
    <row r="103" spans="1:6" ht="12.9" customHeight="1" x14ac:dyDescent="0.25">
      <c r="A103" s="144">
        <f>IF('gegevens uit databank'!C103="","",'gegevens uit databank'!C103)</f>
        <v>1123</v>
      </c>
      <c r="B103" s="145" t="str">
        <f>IF('gegevens uit databank'!D103="","",'gegevens uit databank'!D103)</f>
        <v>GO! BS Ter Berken</v>
      </c>
      <c r="C103" s="145" t="str">
        <f>IF('gegevens uit databank'!E103="","",'gegevens uit databank'!E103)</f>
        <v>Ambroossteenweg 13</v>
      </c>
      <c r="D103" s="145">
        <f>IF('gegevens uit databank'!F103="","",'gegevens uit databank'!F103)</f>
        <v>1981</v>
      </c>
      <c r="E103" s="145" t="str">
        <f>IF('gegevens uit databank'!G103="","",'gegevens uit databank'!G103)</f>
        <v>HOFSTADE</v>
      </c>
      <c r="F103" s="145" t="str">
        <f>IF('gegevens uit databank'!H103="","",'gegevens uit databank'!H103)</f>
        <v>015-61.23.69</v>
      </c>
    </row>
    <row r="104" spans="1:6" ht="12.9" customHeight="1" x14ac:dyDescent="0.25">
      <c r="A104" s="144">
        <f>IF('gegevens uit databank'!C104="","",'gegevens uit databank'!C104)</f>
        <v>1149</v>
      </c>
      <c r="B104" s="145" t="str">
        <f>IF('gegevens uit databank'!D104="","",'gegevens uit databank'!D104)</f>
        <v>GO! BS Hertog Karel Wilsele</v>
      </c>
      <c r="C104" s="145" t="str">
        <f>IF('gegevens uit databank'!E104="","",'gegevens uit databank'!E104)</f>
        <v>Hoogveldweg 5</v>
      </c>
      <c r="D104" s="145">
        <f>IF('gegevens uit databank'!F104="","",'gegevens uit databank'!F104)</f>
        <v>3012</v>
      </c>
      <c r="E104" s="145" t="str">
        <f>IF('gegevens uit databank'!G104="","",'gegevens uit databank'!G104)</f>
        <v>WILSELE</v>
      </c>
      <c r="F104" s="145" t="str">
        <f>IF('gegevens uit databank'!H104="","",'gegevens uit databank'!H104)</f>
        <v>016-44.46.37</v>
      </c>
    </row>
    <row r="105" spans="1:6" ht="12.9" customHeight="1" x14ac:dyDescent="0.25">
      <c r="A105" s="144">
        <f>IF('gegevens uit databank'!C105="","",'gegevens uit databank'!C105)</f>
        <v>1156</v>
      </c>
      <c r="B105" s="145" t="str">
        <f>IF('gegevens uit databank'!D105="","",'gegevens uit databank'!D105)</f>
        <v>GO! BS Pee &amp; Nel</v>
      </c>
      <c r="C105" s="145" t="str">
        <f>IF('gegevens uit databank'!E105="","",'gegevens uit databank'!E105)</f>
        <v>Jean-Baptiste Van Monsstraat 6</v>
      </c>
      <c r="D105" s="145">
        <f>IF('gegevens uit databank'!F105="","",'gegevens uit databank'!F105)</f>
        <v>3000</v>
      </c>
      <c r="E105" s="145" t="str">
        <f>IF('gegevens uit databank'!G105="","",'gegevens uit databank'!G105)</f>
        <v>LEUVEN</v>
      </c>
      <c r="F105" s="145" t="str">
        <f>IF('gegevens uit databank'!H105="","",'gegevens uit databank'!H105)</f>
        <v>016-20.74.51</v>
      </c>
    </row>
    <row r="106" spans="1:6" ht="12.9" customHeight="1" x14ac:dyDescent="0.25">
      <c r="A106" s="144">
        <f>IF('gegevens uit databank'!C106="","",'gegevens uit databank'!C106)</f>
        <v>1164</v>
      </c>
      <c r="B106" s="145" t="str">
        <f>IF('gegevens uit databank'!D106="","",'gegevens uit databank'!D106)</f>
        <v>GO! BS De Klare Bron/De Grasmus</v>
      </c>
      <c r="C106" s="145" t="str">
        <f>IF('gegevens uit databank'!E106="","",'gegevens uit databank'!E106)</f>
        <v>Jules Vandenbemptlaan 14</v>
      </c>
      <c r="D106" s="145">
        <f>IF('gegevens uit databank'!F106="","",'gegevens uit databank'!F106)</f>
        <v>3001</v>
      </c>
      <c r="E106" s="145" t="str">
        <f>IF('gegevens uit databank'!G106="","",'gegevens uit databank'!G106)</f>
        <v>HEVERLEE</v>
      </c>
      <c r="F106" s="145" t="str">
        <f>IF('gegevens uit databank'!H106="","",'gegevens uit databank'!H106)</f>
        <v>016-22.26.73</v>
      </c>
    </row>
    <row r="107" spans="1:6" ht="12.9" customHeight="1" x14ac:dyDescent="0.25">
      <c r="A107" s="144">
        <f>IF('gegevens uit databank'!C107="","",'gegevens uit databank'!C107)</f>
        <v>1172</v>
      </c>
      <c r="B107" s="145" t="str">
        <f>IF('gegevens uit databank'!D107="","",'gegevens uit databank'!D107)</f>
        <v>GO! BS Hertog Jan</v>
      </c>
      <c r="C107" s="145" t="str">
        <f>IF('gegevens uit databank'!E107="","",'gegevens uit databank'!E107)</f>
        <v>Kerkhoflaan 28</v>
      </c>
      <c r="D107" s="145">
        <f>IF('gegevens uit databank'!F107="","",'gegevens uit databank'!F107)</f>
        <v>3070</v>
      </c>
      <c r="E107" s="145" t="str">
        <f>IF('gegevens uit databank'!G107="","",'gegevens uit databank'!G107)</f>
        <v>KORTENBERG</v>
      </c>
      <c r="F107" s="145" t="str">
        <f>IF('gegevens uit databank'!H107="","",'gegevens uit databank'!H107)</f>
        <v>02-759.68.25</v>
      </c>
    </row>
    <row r="108" spans="1:6" ht="12.9" customHeight="1" x14ac:dyDescent="0.25">
      <c r="A108" s="144">
        <f>IF('gegevens uit databank'!C108="","",'gegevens uit databank'!C108)</f>
        <v>1181</v>
      </c>
      <c r="B108" s="145" t="str">
        <f>IF('gegevens uit databank'!D108="","",'gegevens uit databank'!D108)</f>
        <v>GO! BS Spectrum</v>
      </c>
      <c r="C108" s="145" t="str">
        <f>IF('gegevens uit databank'!E108="","",'gegevens uit databank'!E108)</f>
        <v>Tiendeschuurstraat 17</v>
      </c>
      <c r="D108" s="145">
        <f>IF('gegevens uit databank'!F108="","",'gegevens uit databank'!F108)</f>
        <v>1910</v>
      </c>
      <c r="E108" s="145" t="str">
        <f>IF('gegevens uit databank'!G108="","",'gegevens uit databank'!G108)</f>
        <v>KAMPENHOUT</v>
      </c>
      <c r="F108" s="145" t="str">
        <f>IF('gegevens uit databank'!H108="","",'gegevens uit databank'!H108)</f>
        <v>016-65.54.27</v>
      </c>
    </row>
    <row r="109" spans="1:6" ht="12.9" customHeight="1" x14ac:dyDescent="0.25">
      <c r="A109" s="144">
        <f>IF('gegevens uit databank'!C109="","",'gegevens uit databank'!C109)</f>
        <v>1198</v>
      </c>
      <c r="B109" s="145" t="str">
        <f>IF('gegevens uit databank'!D109="","",'gegevens uit databank'!D109)</f>
        <v>GO! BS 't Wensbos</v>
      </c>
      <c r="C109" s="145" t="str">
        <f>IF('gegevens uit databank'!E109="","",'gegevens uit databank'!E109)</f>
        <v>Frans Coeckelbergsstraat 17_A</v>
      </c>
      <c r="D109" s="145">
        <f>IF('gegevens uit databank'!F109="","",'gegevens uit databank'!F109)</f>
        <v>2220</v>
      </c>
      <c r="E109" s="145" t="str">
        <f>IF('gegevens uit databank'!G109="","",'gegevens uit databank'!G109)</f>
        <v>HEIST-OP-DEN-BERG</v>
      </c>
      <c r="F109" s="145" t="str">
        <f>IF('gegevens uit databank'!H109="","",'gegevens uit databank'!H109)</f>
        <v>0477-82.11.21</v>
      </c>
    </row>
    <row r="110" spans="1:6" ht="12.9" customHeight="1" x14ac:dyDescent="0.25">
      <c r="A110" s="144">
        <f>IF('gegevens uit databank'!C110="","",'gegevens uit databank'!C110)</f>
        <v>1206</v>
      </c>
      <c r="B110" s="145" t="str">
        <f>IF('gegevens uit databank'!D110="","",'gegevens uit databank'!D110)</f>
        <v>GO! BS De Cocon</v>
      </c>
      <c r="C110" s="145" t="str">
        <f>IF('gegevens uit databank'!E110="","",'gegevens uit databank'!E110)</f>
        <v>Veldonkstraat 10</v>
      </c>
      <c r="D110" s="145">
        <f>IF('gegevens uit databank'!F110="","",'gegevens uit databank'!F110)</f>
        <v>3120</v>
      </c>
      <c r="E110" s="145" t="str">
        <f>IF('gegevens uit databank'!G110="","",'gegevens uit databank'!G110)</f>
        <v>TREMELO</v>
      </c>
      <c r="F110" s="145" t="str">
        <f>IF('gegevens uit databank'!H110="","",'gegevens uit databank'!H110)</f>
        <v>016-53.16.98</v>
      </c>
    </row>
    <row r="111" spans="1:6" ht="12.9" customHeight="1" x14ac:dyDescent="0.25">
      <c r="A111" s="144">
        <f>IF('gegevens uit databank'!C111="","",'gegevens uit databank'!C111)</f>
        <v>1222</v>
      </c>
      <c r="B111" s="145" t="str">
        <f>IF('gegevens uit databank'!D111="","",'gegevens uit databank'!D111)</f>
        <v>GO! BS De Letterboom</v>
      </c>
      <c r="C111" s="145" t="str">
        <f>IF('gegevens uit databank'!E111="","",'gegevens uit databank'!E111)</f>
        <v>Kerkstraat 10</v>
      </c>
      <c r="D111" s="145">
        <f>IF('gegevens uit databank'!F111="","",'gegevens uit databank'!F111)</f>
        <v>2230</v>
      </c>
      <c r="E111" s="145" t="str">
        <f>IF('gegevens uit databank'!G111="","",'gegevens uit databank'!G111)</f>
        <v>HERSELT</v>
      </c>
      <c r="F111" s="145" t="str">
        <f>IF('gegevens uit databank'!H111="","",'gegevens uit databank'!H111)</f>
        <v>014-54.49.80</v>
      </c>
    </row>
    <row r="112" spans="1:6" ht="12.9" customHeight="1" x14ac:dyDescent="0.25">
      <c r="A112" s="144">
        <f>IF('gegevens uit databank'!C112="","",'gegevens uit databank'!C112)</f>
        <v>1231</v>
      </c>
      <c r="B112" s="145" t="str">
        <f>IF('gegevens uit databank'!D112="","",'gegevens uit databank'!D112)</f>
        <v>GO! BS Daltonschool Het Leerlabo</v>
      </c>
      <c r="C112" s="145" t="str">
        <f>IF('gegevens uit databank'!E112="","",'gegevens uit databank'!E112)</f>
        <v>Spikdorenveld 22</v>
      </c>
      <c r="D112" s="145">
        <f>IF('gegevens uit databank'!F112="","",'gegevens uit databank'!F112)</f>
        <v>2260</v>
      </c>
      <c r="E112" s="145" t="str">
        <f>IF('gegevens uit databank'!G112="","",'gegevens uit databank'!G112)</f>
        <v>WESTERLO</v>
      </c>
      <c r="F112" s="145" t="str">
        <f>IF('gegevens uit databank'!H112="","",'gegevens uit databank'!H112)</f>
        <v>014-53.86.56</v>
      </c>
    </row>
    <row r="113" spans="1:6" ht="12.9" customHeight="1" x14ac:dyDescent="0.25">
      <c r="A113" s="144">
        <f>IF('gegevens uit databank'!C113="","",'gegevens uit databank'!C113)</f>
        <v>1248</v>
      </c>
      <c r="B113" s="145" t="str">
        <f>IF('gegevens uit databank'!D113="","",'gegevens uit databank'!D113)</f>
        <v>GO! BS Regenboog Kessel-Lo</v>
      </c>
      <c r="C113" s="145" t="str">
        <f>IF('gegevens uit databank'!E113="","",'gegevens uit databank'!E113)</f>
        <v>Schoolstraat 2</v>
      </c>
      <c r="D113" s="145">
        <f>IF('gegevens uit databank'!F113="","",'gegevens uit databank'!F113)</f>
        <v>3010</v>
      </c>
      <c r="E113" s="145" t="str">
        <f>IF('gegevens uit databank'!G113="","",'gegevens uit databank'!G113)</f>
        <v>KESSEL-LO</v>
      </c>
      <c r="F113" s="145" t="str">
        <f>IF('gegevens uit databank'!H113="","",'gegevens uit databank'!H113)</f>
        <v>016-25.74.46</v>
      </c>
    </row>
    <row r="114" spans="1:6" ht="12.9" customHeight="1" x14ac:dyDescent="0.25">
      <c r="A114" s="144">
        <f>IF('gegevens uit databank'!C114="","",'gegevens uit databank'!C114)</f>
        <v>1255</v>
      </c>
      <c r="B114" s="145" t="str">
        <f>IF('gegevens uit databank'!D114="","",'gegevens uit databank'!D114)</f>
        <v>GO! BS De Winge Tielt-Winge</v>
      </c>
      <c r="C114" s="145" t="str">
        <f>IF('gegevens uit databank'!E114="","",'gegevens uit databank'!E114)</f>
        <v>Halensebaan 16</v>
      </c>
      <c r="D114" s="145">
        <f>IF('gegevens uit databank'!F114="","",'gegevens uit databank'!F114)</f>
        <v>3390</v>
      </c>
      <c r="E114" s="145" t="str">
        <f>IF('gegevens uit databank'!G114="","",'gegevens uit databank'!G114)</f>
        <v>SINT-JORIS-WINGE</v>
      </c>
      <c r="F114" s="145" t="str">
        <f>IF('gegevens uit databank'!H114="","",'gegevens uit databank'!H114)</f>
        <v>016-63.45.32</v>
      </c>
    </row>
    <row r="115" spans="1:6" ht="12.9" customHeight="1" x14ac:dyDescent="0.25">
      <c r="A115" s="144">
        <f>IF('gegevens uit databank'!C115="","",'gegevens uit databank'!C115)</f>
        <v>1263</v>
      </c>
      <c r="B115" s="145" t="str">
        <f>IF('gegevens uit databank'!D115="","",'gegevens uit databank'!D115)</f>
        <v>GO! BS Zonnedorp Aarschot</v>
      </c>
      <c r="C115" s="145" t="str">
        <f>IF('gegevens uit databank'!E115="","",'gegevens uit databank'!E115)</f>
        <v>Bogaardenlaan 8</v>
      </c>
      <c r="D115" s="145">
        <f>IF('gegevens uit databank'!F115="","",'gegevens uit databank'!F115)</f>
        <v>3200</v>
      </c>
      <c r="E115" s="145" t="str">
        <f>IF('gegevens uit databank'!G115="","",'gegevens uit databank'!G115)</f>
        <v>AARSCHOT</v>
      </c>
      <c r="F115" s="145" t="str">
        <f>IF('gegevens uit databank'!H115="","",'gegevens uit databank'!H115)</f>
        <v>016-68.98.22</v>
      </c>
    </row>
    <row r="116" spans="1:6" ht="12.9" customHeight="1" x14ac:dyDescent="0.25">
      <c r="A116" s="144">
        <f>IF('gegevens uit databank'!C116="","",'gegevens uit databank'!C116)</f>
        <v>1271</v>
      </c>
      <c r="B116" s="145" t="str">
        <f>IF('gegevens uit databank'!D116="","",'gegevens uit databank'!D116)</f>
        <v>GO! BS De Hoogvlieger Aarschot</v>
      </c>
      <c r="C116" s="145" t="str">
        <f>IF('gegevens uit databank'!E116="","",'gegevens uit databank'!E116)</f>
        <v>Herseltsesteenweg 221</v>
      </c>
      <c r="D116" s="145">
        <f>IF('gegevens uit databank'!F116="","",'gegevens uit databank'!F116)</f>
        <v>3200</v>
      </c>
      <c r="E116" s="145" t="str">
        <f>IF('gegevens uit databank'!G116="","",'gegevens uit databank'!G116)</f>
        <v>AARSCHOT</v>
      </c>
      <c r="F116" s="145" t="str">
        <f>IF('gegevens uit databank'!H116="","",'gegevens uit databank'!H116)</f>
        <v>016-56.62.64</v>
      </c>
    </row>
    <row r="117" spans="1:6" ht="12.9" customHeight="1" x14ac:dyDescent="0.25">
      <c r="A117" s="144">
        <f>IF('gegevens uit databank'!C117="","",'gegevens uit databank'!C117)</f>
        <v>1289</v>
      </c>
      <c r="B117" s="145" t="str">
        <f>IF('gegevens uit databank'!D117="","",'gegevens uit databank'!D117)</f>
        <v>GO! BS 't Dorp campus Ebdries</v>
      </c>
      <c r="C117" s="145" t="str">
        <f>IF('gegevens uit databank'!E117="","",'gegevens uit databank'!E117)</f>
        <v>Ebdries 11</v>
      </c>
      <c r="D117" s="145">
        <f>IF('gegevens uit databank'!F117="","",'gegevens uit databank'!F117)</f>
        <v>3202</v>
      </c>
      <c r="E117" s="145" t="str">
        <f>IF('gegevens uit databank'!G117="","",'gegevens uit databank'!G117)</f>
        <v>RILLAAR</v>
      </c>
      <c r="F117" s="145" t="str">
        <f>IF('gegevens uit databank'!H117="","",'gegevens uit databank'!H117)</f>
        <v>016-50.91.00</v>
      </c>
    </row>
    <row r="118" spans="1:6" ht="12.9" customHeight="1" x14ac:dyDescent="0.25">
      <c r="A118" s="144">
        <f>IF('gegevens uit databank'!C118="","",'gegevens uit databank'!C118)</f>
        <v>1297</v>
      </c>
      <c r="B118" s="145" t="str">
        <f>IF('gegevens uit databank'!D118="","",'gegevens uit databank'!D118)</f>
        <v>GO! BS Freinetschool De Pit Diest</v>
      </c>
      <c r="C118" s="145" t="str">
        <f>IF('gegevens uit databank'!E118="","",'gegevens uit databank'!E118)</f>
        <v>Overstraat 37</v>
      </c>
      <c r="D118" s="145">
        <f>IF('gegevens uit databank'!F118="","",'gegevens uit databank'!F118)</f>
        <v>3290</v>
      </c>
      <c r="E118" s="145" t="str">
        <f>IF('gegevens uit databank'!G118="","",'gegevens uit databank'!G118)</f>
        <v>DIEST</v>
      </c>
      <c r="F118" s="145" t="str">
        <f>IF('gegevens uit databank'!H118="","",'gegevens uit databank'!H118)</f>
        <v>013-35.55.69</v>
      </c>
    </row>
    <row r="119" spans="1:6" ht="12.9" customHeight="1" x14ac:dyDescent="0.25">
      <c r="A119" s="144">
        <f>IF('gegevens uit databank'!C119="","",'gegevens uit databank'!C119)</f>
        <v>1305</v>
      </c>
      <c r="B119" s="145" t="str">
        <f>IF('gegevens uit databank'!D119="","",'gegevens uit databank'!D119)</f>
        <v>GO! BS De Kleine Prins</v>
      </c>
      <c r="C119" s="145" t="str">
        <f>IF('gegevens uit databank'!E119="","",'gegevens uit databank'!E119)</f>
        <v>Weerstandsplein 1</v>
      </c>
      <c r="D119" s="145">
        <f>IF('gegevens uit databank'!F119="","",'gegevens uit databank'!F119)</f>
        <v>3290</v>
      </c>
      <c r="E119" s="145" t="str">
        <f>IF('gegevens uit databank'!G119="","",'gegevens uit databank'!G119)</f>
        <v>DIEST</v>
      </c>
      <c r="F119" s="145" t="str">
        <f>IF('gegevens uit databank'!H119="","",'gegevens uit databank'!H119)</f>
        <v>013-35.14.70</v>
      </c>
    </row>
    <row r="120" spans="1:6" ht="12.9" customHeight="1" x14ac:dyDescent="0.25">
      <c r="A120" s="144">
        <f>IF('gegevens uit databank'!C120="","",'gegevens uit databank'!C120)</f>
        <v>1313</v>
      </c>
      <c r="B120" s="145" t="str">
        <f>IF('gegevens uit databank'!D120="","",'gegevens uit databank'!D120)</f>
        <v>GO! BS 't Klein Atheneum Tienen</v>
      </c>
      <c r="C120" s="145" t="str">
        <f>IF('gegevens uit databank'!E120="","",'gegevens uit databank'!E120)</f>
        <v>Oude Vestenstraat 12</v>
      </c>
      <c r="D120" s="145">
        <f>IF('gegevens uit databank'!F120="","",'gegevens uit databank'!F120)</f>
        <v>3300</v>
      </c>
      <c r="E120" s="145" t="str">
        <f>IF('gegevens uit databank'!G120="","",'gegevens uit databank'!G120)</f>
        <v>TIENEN</v>
      </c>
      <c r="F120" s="145" t="str">
        <f>IF('gegevens uit databank'!H120="","",'gegevens uit databank'!H120)</f>
        <v>016-81.68.45</v>
      </c>
    </row>
    <row r="121" spans="1:6" ht="12.9" customHeight="1" x14ac:dyDescent="0.25">
      <c r="A121" s="144">
        <f>IF('gegevens uit databank'!C121="","",'gegevens uit databank'!C121)</f>
        <v>1339</v>
      </c>
      <c r="B121" s="145" t="str">
        <f>IF('gegevens uit databank'!D121="","",'gegevens uit databank'!D121)</f>
        <v>GO! BS De Bron</v>
      </c>
      <c r="C121" s="145" t="str">
        <f>IF('gegevens uit databank'!E121="","",'gegevens uit databank'!E121)</f>
        <v>Oudebaan 317</v>
      </c>
      <c r="D121" s="145">
        <f>IF('gegevens uit databank'!F121="","",'gegevens uit databank'!F121)</f>
        <v>3000</v>
      </c>
      <c r="E121" s="145" t="str">
        <f>IF('gegevens uit databank'!G121="","",'gegevens uit databank'!G121)</f>
        <v>LEUVEN</v>
      </c>
      <c r="F121" s="145" t="str">
        <f>IF('gegevens uit databank'!H121="","",'gegevens uit databank'!H121)</f>
        <v>016-53.90.13</v>
      </c>
    </row>
    <row r="122" spans="1:6" ht="12.9" customHeight="1" x14ac:dyDescent="0.25">
      <c r="A122" s="144">
        <f>IF('gegevens uit databank'!C122="","",'gegevens uit databank'!C122)</f>
        <v>1354</v>
      </c>
      <c r="B122" s="145" t="str">
        <f>IF('gegevens uit databank'!D122="","",'gegevens uit databank'!D122)</f>
        <v>GO! BS Hof Pepijn</v>
      </c>
      <c r="C122" s="145" t="str">
        <f>IF('gegevens uit databank'!E122="","",'gegevens uit databank'!E122)</f>
        <v>Bondgenotenlaan 6</v>
      </c>
      <c r="D122" s="145">
        <f>IF('gegevens uit databank'!F122="","",'gegevens uit databank'!F122)</f>
        <v>3400</v>
      </c>
      <c r="E122" s="145" t="str">
        <f>IF('gegevens uit databank'!G122="","",'gegevens uit databank'!G122)</f>
        <v>LANDEN</v>
      </c>
      <c r="F122" s="145" t="str">
        <f>IF('gegevens uit databank'!H122="","",'gegevens uit databank'!H122)</f>
        <v>011-88.17.93</v>
      </c>
    </row>
    <row r="123" spans="1:6" ht="12.9" customHeight="1" x14ac:dyDescent="0.25">
      <c r="A123" s="144">
        <f>IF('gegevens uit databank'!C123="","",'gegevens uit databank'!C123)</f>
        <v>1362</v>
      </c>
      <c r="B123" s="145" t="str">
        <f>IF('gegevens uit databank'!D123="","",'gegevens uit databank'!D123)</f>
        <v>GO! BS De Regent Gingelom</v>
      </c>
      <c r="C123" s="145" t="str">
        <f>IF('gegevens uit databank'!E123="","",'gegevens uit databank'!E123)</f>
        <v>Nielstraat 1_A</v>
      </c>
      <c r="D123" s="145">
        <f>IF('gegevens uit databank'!F123="","",'gegevens uit databank'!F123)</f>
        <v>3890</v>
      </c>
      <c r="E123" s="145" t="str">
        <f>IF('gegevens uit databank'!G123="","",'gegevens uit databank'!G123)</f>
        <v>GINGELOM</v>
      </c>
      <c r="F123" s="145" t="str">
        <f>IF('gegevens uit databank'!H123="","",'gegevens uit databank'!H123)</f>
        <v>011-88.23.24</v>
      </c>
    </row>
    <row r="124" spans="1:6" ht="12.9" customHeight="1" x14ac:dyDescent="0.25">
      <c r="A124" s="144">
        <f>IF('gegevens uit databank'!C124="","",'gegevens uit databank'!C124)</f>
        <v>1388</v>
      </c>
      <c r="B124" s="145" t="str">
        <f>IF('gegevens uit databank'!D124="","",'gegevens uit databank'!D124)</f>
        <v>GO! Next BS De Puzzel</v>
      </c>
      <c r="C124" s="145" t="str">
        <f>IF('gegevens uit databank'!E124="","",'gegevens uit databank'!E124)</f>
        <v>Runkstersteenweg 210</v>
      </c>
      <c r="D124" s="145">
        <f>IF('gegevens uit databank'!F124="","",'gegevens uit databank'!F124)</f>
        <v>3500</v>
      </c>
      <c r="E124" s="145" t="str">
        <f>IF('gegevens uit databank'!G124="","",'gegevens uit databank'!G124)</f>
        <v>HASSELT</v>
      </c>
      <c r="F124" s="145" t="str">
        <f>IF('gegevens uit databank'!H124="","",'gegevens uit databank'!H124)</f>
        <v>011-27.17.12</v>
      </c>
    </row>
    <row r="125" spans="1:6" ht="12.9" customHeight="1" x14ac:dyDescent="0.25">
      <c r="A125" s="144">
        <f>IF('gegevens uit databank'!C125="","",'gegevens uit databank'!C125)</f>
        <v>1396</v>
      </c>
      <c r="B125" s="145" t="str">
        <f>IF('gegevens uit databank'!D125="","",'gegevens uit databank'!D125)</f>
        <v>GO! Next BS Het Kleine Atheneum</v>
      </c>
      <c r="C125" s="145" t="str">
        <f>IF('gegevens uit databank'!E125="","",'gegevens uit databank'!E125)</f>
        <v>Guffenslaan 82</v>
      </c>
      <c r="D125" s="145">
        <f>IF('gegevens uit databank'!F125="","",'gegevens uit databank'!F125)</f>
        <v>3500</v>
      </c>
      <c r="E125" s="145" t="str">
        <f>IF('gegevens uit databank'!G125="","",'gegevens uit databank'!G125)</f>
        <v>HASSELT</v>
      </c>
      <c r="F125" s="145" t="str">
        <f>IF('gegevens uit databank'!H125="","",'gegevens uit databank'!H125)</f>
        <v>011-22.41.19</v>
      </c>
    </row>
    <row r="126" spans="1:6" ht="12.9" customHeight="1" x14ac:dyDescent="0.25">
      <c r="A126" s="144">
        <f>IF('gegevens uit databank'!C126="","",'gegevens uit databank'!C126)</f>
        <v>1404</v>
      </c>
      <c r="B126" s="145" t="str">
        <f>IF('gegevens uit databank'!D126="","",'gegevens uit databank'!D126)</f>
        <v>GO! BS Daltonschool Hasselt</v>
      </c>
      <c r="C126" s="145" t="str">
        <f>IF('gegevens uit databank'!E126="","",'gegevens uit databank'!E126)</f>
        <v>Boomkensstraat 52</v>
      </c>
      <c r="D126" s="145">
        <f>IF('gegevens uit databank'!F126="","",'gegevens uit databank'!F126)</f>
        <v>3500</v>
      </c>
      <c r="E126" s="145" t="str">
        <f>IF('gegevens uit databank'!G126="","",'gegevens uit databank'!G126)</f>
        <v>HASSELT</v>
      </c>
      <c r="F126" s="145" t="str">
        <f>IF('gegevens uit databank'!H126="","",'gegevens uit databank'!H126)</f>
        <v>011-25.31.00</v>
      </c>
    </row>
    <row r="127" spans="1:6" ht="12.9" customHeight="1" x14ac:dyDescent="0.25">
      <c r="A127" s="144">
        <f>IF('gegevens uit databank'!C127="","",'gegevens uit databank'!C127)</f>
        <v>1412</v>
      </c>
      <c r="B127" s="145" t="str">
        <f>IF('gegevens uit databank'!D127="","",'gegevens uit databank'!D127)</f>
        <v>GO! Next BS Kosmos</v>
      </c>
      <c r="C127" s="145" t="str">
        <f>IF('gegevens uit databank'!E127="","",'gegevens uit databank'!E127)</f>
        <v>Gulden Boomkensweg 8</v>
      </c>
      <c r="D127" s="145">
        <f>IF('gegevens uit databank'!F127="","",'gegevens uit databank'!F127)</f>
        <v>3520</v>
      </c>
      <c r="E127" s="145" t="str">
        <f>IF('gegevens uit databank'!G127="","",'gegevens uit databank'!G127)</f>
        <v>ZONHOVEN</v>
      </c>
      <c r="F127" s="145" t="str">
        <f>IF('gegevens uit databank'!H127="","",'gegevens uit databank'!H127)</f>
        <v>011-82.48.31</v>
      </c>
    </row>
    <row r="128" spans="1:6" ht="12.9" customHeight="1" x14ac:dyDescent="0.25">
      <c r="A128" s="144">
        <f>IF('gegevens uit databank'!C128="","",'gegevens uit databank'!C128)</f>
        <v>1421</v>
      </c>
      <c r="B128" s="145" t="str">
        <f>IF('gegevens uit databank'!D128="","",'gegevens uit databank'!D128)</f>
        <v>GO! Next BS Mozaïek</v>
      </c>
      <c r="C128" s="145" t="str">
        <f>IF('gegevens uit databank'!E128="","",'gegevens uit databank'!E128)</f>
        <v>Huidevettersstraat 3</v>
      </c>
      <c r="D128" s="145">
        <f>IF('gegevens uit databank'!F128="","",'gegevens uit databank'!F128)</f>
        <v>3530</v>
      </c>
      <c r="E128" s="145" t="str">
        <f>IF('gegevens uit databank'!G128="","",'gegevens uit databank'!G128)</f>
        <v>HOUTHALEN-HELCHTEREN</v>
      </c>
      <c r="F128" s="145" t="str">
        <f>IF('gegevens uit databank'!H128="","",'gegevens uit databank'!H128)</f>
        <v>011-51.60.43</v>
      </c>
    </row>
    <row r="129" spans="1:6" ht="12.9" customHeight="1" x14ac:dyDescent="0.25">
      <c r="A129" s="144">
        <f>IF('gegevens uit databank'!C129="","",'gegevens uit databank'!C129)</f>
        <v>1438</v>
      </c>
      <c r="B129" s="145" t="str">
        <f>IF('gegevens uit databank'!D129="","",'gegevens uit databank'!D129)</f>
        <v>GO! BS Park van Genk Houthalen-Helchtere</v>
      </c>
      <c r="C129" s="145" t="str">
        <f>IF('gegevens uit databank'!E129="","",'gegevens uit databank'!E129)</f>
        <v>Weg naar Zwartberg 147</v>
      </c>
      <c r="D129" s="145">
        <f>IF('gegevens uit databank'!F129="","",'gegevens uit databank'!F129)</f>
        <v>3530</v>
      </c>
      <c r="E129" s="145" t="str">
        <f>IF('gegevens uit databank'!G129="","",'gegevens uit databank'!G129)</f>
        <v>HOUTHALEN-HELCHTEREN</v>
      </c>
      <c r="F129" s="145" t="str">
        <f>IF('gegevens uit databank'!H129="","",'gegevens uit databank'!H129)</f>
        <v>089-38.23.04</v>
      </c>
    </row>
    <row r="130" spans="1:6" ht="12.9" customHeight="1" x14ac:dyDescent="0.25">
      <c r="A130" s="144">
        <f>IF('gegevens uit databank'!C130="","",'gegevens uit databank'!C130)</f>
        <v>1446</v>
      </c>
      <c r="B130" s="145" t="str">
        <f>IF('gegevens uit databank'!D130="","",'gegevens uit databank'!D130)</f>
        <v>GO! Next BS Daltonschool Zolder</v>
      </c>
      <c r="C130" s="145" t="str">
        <f>IF('gegevens uit databank'!E130="","",'gegevens uit databank'!E130)</f>
        <v>Het Bergske 17</v>
      </c>
      <c r="D130" s="145">
        <f>IF('gegevens uit databank'!F130="","",'gegevens uit databank'!F130)</f>
        <v>3550</v>
      </c>
      <c r="E130" s="145" t="str">
        <f>IF('gegevens uit databank'!G130="","",'gegevens uit databank'!G130)</f>
        <v>ZOLDER</v>
      </c>
      <c r="F130" s="145" t="str">
        <f>IF('gegevens uit databank'!H130="","",'gegevens uit databank'!H130)</f>
        <v>011-53.36.70</v>
      </c>
    </row>
    <row r="131" spans="1:6" ht="12.9" customHeight="1" x14ac:dyDescent="0.25">
      <c r="A131" s="144">
        <f>IF('gegevens uit databank'!C131="","",'gegevens uit databank'!C131)</f>
        <v>1453</v>
      </c>
      <c r="B131" s="145" t="str">
        <f>IF('gegevens uit databank'!D131="","",'gegevens uit databank'!D131)</f>
        <v>GO! Next BS LeerPLEIN</v>
      </c>
      <c r="C131" s="145" t="str">
        <f>IF('gegevens uit databank'!E131="","",'gegevens uit databank'!E131)</f>
        <v>Gazometerstraat 2</v>
      </c>
      <c r="D131" s="145">
        <f>IF('gegevens uit databank'!F131="","",'gegevens uit databank'!F131)</f>
        <v>3500</v>
      </c>
      <c r="E131" s="145" t="str">
        <f>IF('gegevens uit databank'!G131="","",'gegevens uit databank'!G131)</f>
        <v>HASSELT</v>
      </c>
      <c r="F131" s="145" t="str">
        <f>IF('gegevens uit databank'!H131="","",'gegevens uit databank'!H131)</f>
        <v>011-85.05.30</v>
      </c>
    </row>
    <row r="132" spans="1:6" ht="12.9" customHeight="1" x14ac:dyDescent="0.25">
      <c r="A132" s="144">
        <f>IF('gegevens uit databank'!C132="","",'gegevens uit databank'!C132)</f>
        <v>1461</v>
      </c>
      <c r="B132" s="145" t="str">
        <f>IF('gegevens uit databank'!D132="","",'gegevens uit databank'!D132)</f>
        <v>GO! BS Xplow</v>
      </c>
      <c r="C132" s="145" t="str">
        <f>IF('gegevens uit databank'!E132="","",'gegevens uit databank'!E132)</f>
        <v>Hospitaalstraat 91</v>
      </c>
      <c r="D132" s="145">
        <f>IF('gegevens uit databank'!F132="","",'gegevens uit databank'!F132)</f>
        <v>3582</v>
      </c>
      <c r="E132" s="145" t="str">
        <f>IF('gegevens uit databank'!G132="","",'gegevens uit databank'!G132)</f>
        <v>KOERSEL</v>
      </c>
      <c r="F132" s="145" t="str">
        <f>IF('gegevens uit databank'!H132="","",'gegevens uit databank'!H132)</f>
        <v>011-42.29.47</v>
      </c>
    </row>
    <row r="133" spans="1:6" ht="12.9" customHeight="1" x14ac:dyDescent="0.25">
      <c r="A133" s="144">
        <f>IF('gegevens uit databank'!C133="","",'gegevens uit databank'!C133)</f>
        <v>1479</v>
      </c>
      <c r="B133" s="145" t="str">
        <f>IF('gegevens uit databank'!D133="","",'gegevens uit databank'!D133)</f>
        <v>GO! BS Leefschool De Vuurboom</v>
      </c>
      <c r="C133" s="145" t="str">
        <f>IF('gegevens uit databank'!E133="","",'gegevens uit databank'!E133)</f>
        <v>Sint-Jansstraat 22 bus A</v>
      </c>
      <c r="D133" s="145">
        <f>IF('gegevens uit databank'!F133="","",'gegevens uit databank'!F133)</f>
        <v>3900</v>
      </c>
      <c r="E133" s="145" t="str">
        <f>IF('gegevens uit databank'!G133="","",'gegevens uit databank'!G133)</f>
        <v>PELT</v>
      </c>
      <c r="F133" s="145" t="str">
        <f>IF('gegevens uit databank'!H133="","",'gegevens uit databank'!H133)</f>
        <v>011-80.05.84</v>
      </c>
    </row>
    <row r="134" spans="1:6" ht="12.9" customHeight="1" x14ac:dyDescent="0.25">
      <c r="A134" s="144">
        <f>IF('gegevens uit databank'!C134="","",'gegevens uit databank'!C134)</f>
        <v>1487</v>
      </c>
      <c r="B134" s="145" t="str">
        <f>IF('gegevens uit databank'!D134="","",'gegevens uit databank'!D134)</f>
        <v>GO! BS LS De UitvLinder/FS 't Perenboomp</v>
      </c>
      <c r="C134" s="145" t="str">
        <f>IF('gegevens uit databank'!E134="","",'gegevens uit databank'!E134)</f>
        <v>Noordervest 33</v>
      </c>
      <c r="D134" s="145">
        <f>IF('gegevens uit databank'!F134="","",'gegevens uit databank'!F134)</f>
        <v>3990</v>
      </c>
      <c r="E134" s="145" t="str">
        <f>IF('gegevens uit databank'!G134="","",'gegevens uit databank'!G134)</f>
        <v>PEER</v>
      </c>
      <c r="F134" s="145" t="str">
        <f>IF('gegevens uit databank'!H134="","",'gegevens uit databank'!H134)</f>
        <v>011-61.12.35</v>
      </c>
    </row>
    <row r="135" spans="1:6" ht="12.9" customHeight="1" x14ac:dyDescent="0.25">
      <c r="A135" s="144">
        <f>IF('gegevens uit databank'!C135="","",'gegevens uit databank'!C135)</f>
        <v>1495</v>
      </c>
      <c r="B135" s="145" t="str">
        <f>IF('gegevens uit databank'!D135="","",'gegevens uit databank'!D135)</f>
        <v>GO! BS Daltonschool Meeuwen-Gruitrode</v>
      </c>
      <c r="C135" s="145" t="str">
        <f>IF('gegevens uit databank'!E135="","",'gegevens uit databank'!E135)</f>
        <v>Kiëstraat 1</v>
      </c>
      <c r="D135" s="145">
        <f>IF('gegevens uit databank'!F135="","",'gegevens uit databank'!F135)</f>
        <v>3670</v>
      </c>
      <c r="E135" s="145" t="str">
        <f>IF('gegevens uit databank'!G135="","",'gegevens uit databank'!G135)</f>
        <v>OUDSBERGEN</v>
      </c>
      <c r="F135" s="145" t="str">
        <f>IF('gegevens uit databank'!H135="","",'gegevens uit databank'!H135)</f>
        <v>011-79.25.21</v>
      </c>
    </row>
    <row r="136" spans="1:6" ht="12.9" customHeight="1" x14ac:dyDescent="0.25">
      <c r="A136" s="144">
        <f>IF('gegevens uit databank'!C136="","",'gegevens uit databank'!C136)</f>
        <v>1503</v>
      </c>
      <c r="B136" s="145" t="str">
        <f>IF('gegevens uit databank'!D136="","",'gegevens uit databank'!D136)</f>
        <v>GO! BS VOX Pelt</v>
      </c>
      <c r="C136" s="145" t="str">
        <f>IF('gegevens uit databank'!E136="","",'gegevens uit databank'!E136)</f>
        <v>Leopoldlaan 45</v>
      </c>
      <c r="D136" s="145">
        <f>IF('gegevens uit databank'!F136="","",'gegevens uit databank'!F136)</f>
        <v>3900</v>
      </c>
      <c r="E136" s="145" t="str">
        <f>IF('gegevens uit databank'!G136="","",'gegevens uit databank'!G136)</f>
        <v>PELT</v>
      </c>
      <c r="F136" s="145" t="str">
        <f>IF('gegevens uit databank'!H136="","",'gegevens uit databank'!H136)</f>
        <v>011-80.05.84</v>
      </c>
    </row>
    <row r="137" spans="1:6" ht="12.9" customHeight="1" x14ac:dyDescent="0.25">
      <c r="A137" s="144">
        <f>IF('gegevens uit databank'!C137="","",'gegevens uit databank'!C137)</f>
        <v>1511</v>
      </c>
      <c r="B137" s="145" t="str">
        <f>IF('gegevens uit databank'!D137="","",'gegevens uit databank'!D137)</f>
        <v>GO! BS De Geluksvogel</v>
      </c>
      <c r="C137" s="145" t="str">
        <f>IF('gegevens uit databank'!E137="","",'gegevens uit databank'!E137)</f>
        <v>Koleneind 1</v>
      </c>
      <c r="D137" s="145">
        <f>IF('gegevens uit databank'!F137="","",'gegevens uit databank'!F137)</f>
        <v>3930</v>
      </c>
      <c r="E137" s="145" t="str">
        <f>IF('gegevens uit databank'!G137="","",'gegevens uit databank'!G137)</f>
        <v>HAMONT-ACHEL</v>
      </c>
      <c r="F137" s="145" t="str">
        <f>IF('gegevens uit databank'!H137="","",'gegevens uit databank'!H137)</f>
        <v>011-44.53.34</v>
      </c>
    </row>
    <row r="138" spans="1:6" ht="12.9" customHeight="1" x14ac:dyDescent="0.25">
      <c r="A138" s="144">
        <f>IF('gegevens uit databank'!C138="","",'gegevens uit databank'!C138)</f>
        <v>1529</v>
      </c>
      <c r="B138" s="145" t="str">
        <f>IF('gegevens uit databank'!D138="","",'gegevens uit databank'!D138)</f>
        <v>GO! BS De Brug Bocholt</v>
      </c>
      <c r="C138" s="145" t="str">
        <f>IF('gegevens uit databank'!E138="","",'gegevens uit databank'!E138)</f>
        <v>Brugstraat 34</v>
      </c>
      <c r="D138" s="145">
        <f>IF('gegevens uit databank'!F138="","",'gegevens uit databank'!F138)</f>
        <v>3950</v>
      </c>
      <c r="E138" s="145" t="str">
        <f>IF('gegevens uit databank'!G138="","",'gegevens uit databank'!G138)</f>
        <v>BOCHOLT</v>
      </c>
      <c r="F138" s="145" t="str">
        <f>IF('gegevens uit databank'!H138="","",'gegevens uit databank'!H138)</f>
        <v>089-46.19.51</v>
      </c>
    </row>
    <row r="139" spans="1:6" ht="12.9" customHeight="1" x14ac:dyDescent="0.25">
      <c r="A139" s="144">
        <f>IF('gegevens uit databank'!C139="","",'gegevens uit databank'!C139)</f>
        <v>1537</v>
      </c>
      <c r="B139" s="145" t="str">
        <f>IF('gegevens uit databank'!D139="","",'gegevens uit databank'!D139)</f>
        <v>GO! BS De Reinpad-Gelieren Genk</v>
      </c>
      <c r="C139" s="145" t="str">
        <f>IF('gegevens uit databank'!E139="","",'gegevens uit databank'!E139)</f>
        <v>Weg Naar As 199</v>
      </c>
      <c r="D139" s="145">
        <f>IF('gegevens uit databank'!F139="","",'gegevens uit databank'!F139)</f>
        <v>3600</v>
      </c>
      <c r="E139" s="145" t="str">
        <f>IF('gegevens uit databank'!G139="","",'gegevens uit databank'!G139)</f>
        <v>GENK</v>
      </c>
      <c r="F139" s="145" t="str">
        <f>IF('gegevens uit databank'!H139="","",'gegevens uit databank'!H139)</f>
        <v>089-32.23.10</v>
      </c>
    </row>
    <row r="140" spans="1:6" ht="12.9" customHeight="1" x14ac:dyDescent="0.25">
      <c r="A140" s="144">
        <f>IF('gegevens uit databank'!C140="","",'gegevens uit databank'!C140)</f>
        <v>1545</v>
      </c>
      <c r="B140" s="145" t="str">
        <f>IF('gegevens uit databank'!D140="","",'gegevens uit databank'!D140)</f>
        <v>GO! BS Europaschool</v>
      </c>
      <c r="C140" s="145" t="str">
        <f>IF('gegevens uit databank'!E140="","",'gegevens uit databank'!E140)</f>
        <v>Keinkesstraat 19</v>
      </c>
      <c r="D140" s="145">
        <f>IF('gegevens uit databank'!F140="","",'gegevens uit databank'!F140)</f>
        <v>3600</v>
      </c>
      <c r="E140" s="145" t="str">
        <f>IF('gegevens uit databank'!G140="","",'gegevens uit databank'!G140)</f>
        <v>GENK</v>
      </c>
      <c r="F140" s="145" t="str">
        <f>IF('gegevens uit databank'!H140="","",'gegevens uit databank'!H140)</f>
        <v>089-35.53.35</v>
      </c>
    </row>
    <row r="141" spans="1:6" ht="12.9" customHeight="1" x14ac:dyDescent="0.25">
      <c r="A141" s="144">
        <f>IF('gegevens uit databank'!C141="","",'gegevens uit databank'!C141)</f>
        <v>1552</v>
      </c>
      <c r="B141" s="145" t="str">
        <f>IF('gegevens uit databank'!D141="","",'gegevens uit databank'!D141)</f>
        <v>GO! BS Freinet On The Move-Europaschool</v>
      </c>
      <c r="C141" s="145" t="str">
        <f>IF('gegevens uit databank'!E141="","",'gegevens uit databank'!E141)</f>
        <v>Ijzersteenweg 10</v>
      </c>
      <c r="D141" s="145">
        <f>IF('gegevens uit databank'!F141="","",'gegevens uit databank'!F141)</f>
        <v>3600</v>
      </c>
      <c r="E141" s="145" t="str">
        <f>IF('gegevens uit databank'!G141="","",'gegevens uit databank'!G141)</f>
        <v>GENK</v>
      </c>
      <c r="F141" s="145" t="str">
        <f>IF('gegevens uit databank'!H141="","",'gegevens uit databank'!H141)</f>
        <v>089-65.60.31</v>
      </c>
    </row>
    <row r="142" spans="1:6" ht="12.9" customHeight="1" x14ac:dyDescent="0.25">
      <c r="A142" s="144">
        <f>IF('gegevens uit databank'!C142="","",'gegevens uit databank'!C142)</f>
        <v>1561</v>
      </c>
      <c r="B142" s="145" t="str">
        <f>IF('gegevens uit databank'!D142="","",'gegevens uit databank'!D142)</f>
        <v>GO! BS Stippe Stap Genk</v>
      </c>
      <c r="C142" s="145" t="str">
        <f>IF('gegevens uit databank'!E142="","",'gegevens uit databank'!E142)</f>
        <v>Halmstraat 12</v>
      </c>
      <c r="D142" s="145">
        <f>IF('gegevens uit databank'!F142="","",'gegevens uit databank'!F142)</f>
        <v>3600</v>
      </c>
      <c r="E142" s="145" t="str">
        <f>IF('gegevens uit databank'!G142="","",'gegevens uit databank'!G142)</f>
        <v>GENK</v>
      </c>
      <c r="F142" s="145" t="str">
        <f>IF('gegevens uit databank'!H142="","",'gegevens uit databank'!H142)</f>
        <v>089-84.99.10</v>
      </c>
    </row>
    <row r="143" spans="1:6" ht="12.9" customHeight="1" x14ac:dyDescent="0.25">
      <c r="A143" s="144">
        <f>IF('gegevens uit databank'!C143="","",'gegevens uit databank'!C143)</f>
        <v>1578</v>
      </c>
      <c r="B143" s="145" t="str">
        <f>IF('gegevens uit databank'!D143="","",'gegevens uit databank'!D143)</f>
        <v>GO! Leefschool Uniek</v>
      </c>
      <c r="C143" s="145" t="str">
        <f>IF('gegevens uit databank'!E143="","",'gegevens uit databank'!E143)</f>
        <v>Zonhoverweg 67</v>
      </c>
      <c r="D143" s="145">
        <f>IF('gegevens uit databank'!F143="","",'gegevens uit databank'!F143)</f>
        <v>3600</v>
      </c>
      <c r="E143" s="145" t="str">
        <f>IF('gegevens uit databank'!G143="","",'gegevens uit databank'!G143)</f>
        <v>GENK</v>
      </c>
      <c r="F143" s="145" t="str">
        <f>IF('gegevens uit databank'!H143="","",'gegevens uit databank'!H143)</f>
        <v>089-35.35.30</v>
      </c>
    </row>
    <row r="144" spans="1:6" ht="12.9" customHeight="1" x14ac:dyDescent="0.25">
      <c r="A144" s="144">
        <f>IF('gegevens uit databank'!C144="","",'gegevens uit databank'!C144)</f>
        <v>1602</v>
      </c>
      <c r="B144" s="145" t="str">
        <f>IF('gegevens uit databank'!D144="","",'gegevens uit databank'!D144)</f>
        <v>GO! BS Op Het Boseind Maasmechelen</v>
      </c>
      <c r="C144" s="145" t="str">
        <f>IF('gegevens uit databank'!E144="","",'gegevens uit databank'!E144)</f>
        <v>Oude Baan 372</v>
      </c>
      <c r="D144" s="145">
        <f>IF('gegevens uit databank'!F144="","",'gegevens uit databank'!F144)</f>
        <v>3630</v>
      </c>
      <c r="E144" s="145" t="str">
        <f>IF('gegevens uit databank'!G144="","",'gegevens uit databank'!G144)</f>
        <v>MAASMECHELEN</v>
      </c>
      <c r="F144" s="145" t="str">
        <f>IF('gegevens uit databank'!H144="","",'gegevens uit databank'!H144)</f>
        <v>089-76.47.81</v>
      </c>
    </row>
    <row r="145" spans="1:6" ht="12.9" customHeight="1" x14ac:dyDescent="0.25">
      <c r="A145" s="144">
        <f>IF('gegevens uit databank'!C145="","",'gegevens uit databank'!C145)</f>
        <v>1611</v>
      </c>
      <c r="B145" s="145" t="str">
        <f>IF('gegevens uit databank'!D145="","",'gegevens uit databank'!D145)</f>
        <v>GO! BS Kameleon Maasmechelen</v>
      </c>
      <c r="C145" s="145" t="str">
        <f>IF('gegevens uit databank'!E145="","",'gegevens uit databank'!E145)</f>
        <v>Heikampstraat 35</v>
      </c>
      <c r="D145" s="145">
        <f>IF('gegevens uit databank'!F145="","",'gegevens uit databank'!F145)</f>
        <v>3630</v>
      </c>
      <c r="E145" s="145" t="str">
        <f>IF('gegevens uit databank'!G145="","",'gegevens uit databank'!G145)</f>
        <v>EISDEN</v>
      </c>
      <c r="F145" s="145" t="str">
        <f>IF('gegevens uit databank'!H145="","",'gegevens uit databank'!H145)</f>
        <v>089-76.42.28</v>
      </c>
    </row>
    <row r="146" spans="1:6" ht="12.9" customHeight="1" x14ac:dyDescent="0.25">
      <c r="A146" s="144">
        <f>IF('gegevens uit databank'!C146="","",'gegevens uit databank'!C146)</f>
        <v>1628</v>
      </c>
      <c r="B146" s="145" t="str">
        <f>IF('gegevens uit databank'!D146="","",'gegevens uit databank'!D146)</f>
        <v>GO! BS Kubik</v>
      </c>
      <c r="C146" s="145" t="str">
        <f>IF('gegevens uit databank'!E146="","",'gegevens uit databank'!E146)</f>
        <v>Heikampstraat 37</v>
      </c>
      <c r="D146" s="145">
        <f>IF('gegevens uit databank'!F146="","",'gegevens uit databank'!F146)</f>
        <v>3630</v>
      </c>
      <c r="E146" s="145" t="str">
        <f>IF('gegevens uit databank'!G146="","",'gegevens uit databank'!G146)</f>
        <v>MAASMECHELEN</v>
      </c>
      <c r="F146" s="145" t="str">
        <f>IF('gegevens uit databank'!H146="","",'gegevens uit databank'!H146)</f>
        <v>089-76.45.50</v>
      </c>
    </row>
    <row r="147" spans="1:6" ht="12.9" customHeight="1" x14ac:dyDescent="0.25">
      <c r="A147" s="144">
        <f>IF('gegevens uit databank'!C147="","",'gegevens uit databank'!C147)</f>
        <v>1636</v>
      </c>
      <c r="B147" s="145" t="str">
        <f>IF('gegevens uit databank'!D147="","",'gegevens uit databank'!D147)</f>
        <v>GO! BS Leefschool Talentenkiem</v>
      </c>
      <c r="C147" s="145" t="str">
        <f>IF('gegevens uit databank'!E147="","",'gegevens uit databank'!E147)</f>
        <v>Brammertstraatje 12</v>
      </c>
      <c r="D147" s="145">
        <f>IF('gegevens uit databank'!F147="","",'gegevens uit databank'!F147)</f>
        <v>3650</v>
      </c>
      <c r="E147" s="145" t="str">
        <f>IF('gegevens uit databank'!G147="","",'gegevens uit databank'!G147)</f>
        <v>DILSEN-STOKKEM</v>
      </c>
      <c r="F147" s="145" t="str">
        <f>IF('gegevens uit databank'!H147="","",'gegevens uit databank'!H147)</f>
        <v>089-56.96.85</v>
      </c>
    </row>
    <row r="148" spans="1:6" ht="12.9" customHeight="1" x14ac:dyDescent="0.25">
      <c r="A148" s="144">
        <f>IF('gegevens uit databank'!C148="","",'gegevens uit databank'!C148)</f>
        <v>1644</v>
      </c>
      <c r="B148" s="145" t="str">
        <f>IF('gegevens uit databank'!D148="","",'gegevens uit databank'!D148)</f>
        <v>GO! BS De Lettertuin Opglabbeek</v>
      </c>
      <c r="C148" s="145" t="str">
        <f>IF('gegevens uit databank'!E148="","",'gegevens uit databank'!E148)</f>
        <v>Weg naar Opoeteren 13</v>
      </c>
      <c r="D148" s="145">
        <f>IF('gegevens uit databank'!F148="","",'gegevens uit databank'!F148)</f>
        <v>3660</v>
      </c>
      <c r="E148" s="145" t="str">
        <f>IF('gegevens uit databank'!G148="","",'gegevens uit databank'!G148)</f>
        <v>OUDSBERGEN</v>
      </c>
      <c r="F148" s="145" t="str">
        <f>IF('gegevens uit databank'!H148="","",'gegevens uit databank'!H148)</f>
        <v>089-85.44.63</v>
      </c>
    </row>
    <row r="149" spans="1:6" ht="12.9" customHeight="1" x14ac:dyDescent="0.25">
      <c r="A149" s="144">
        <f>IF('gegevens uit databank'!C149="","",'gegevens uit databank'!C149)</f>
        <v>1651</v>
      </c>
      <c r="B149" s="145" t="str">
        <f>IF('gegevens uit databank'!D149="","",'gegevens uit databank'!D149)</f>
        <v>GO! BS De Duizendpoot As</v>
      </c>
      <c r="C149" s="145" t="str">
        <f>IF('gegevens uit databank'!E149="","",'gegevens uit databank'!E149)</f>
        <v>Kerkplein 3</v>
      </c>
      <c r="D149" s="145">
        <f>IF('gegevens uit databank'!F149="","",'gegevens uit databank'!F149)</f>
        <v>3665</v>
      </c>
      <c r="E149" s="145" t="str">
        <f>IF('gegevens uit databank'!G149="","",'gegevens uit databank'!G149)</f>
        <v>AS</v>
      </c>
      <c r="F149" s="145" t="str">
        <f>IF('gegevens uit databank'!H149="","",'gegevens uit databank'!H149)</f>
        <v>089-65.71.76</v>
      </c>
    </row>
    <row r="150" spans="1:6" ht="12.9" customHeight="1" x14ac:dyDescent="0.25">
      <c r="A150" s="144">
        <f>IF('gegevens uit databank'!C150="","",'gegevens uit databank'!C150)</f>
        <v>1669</v>
      </c>
      <c r="B150" s="145" t="str">
        <f>IF('gegevens uit databank'!D150="","",'gegevens uit databank'!D150)</f>
        <v>GO! BS De Springplank</v>
      </c>
      <c r="C150" s="145" t="str">
        <f>IF('gegevens uit databank'!E150="","",'gegevens uit databank'!E150)</f>
        <v>Scholtisplein 21</v>
      </c>
      <c r="D150" s="145">
        <f>IF('gegevens uit databank'!F150="","",'gegevens uit databank'!F150)</f>
        <v>3680</v>
      </c>
      <c r="E150" s="145" t="str">
        <f>IF('gegevens uit databank'!G150="","",'gegevens uit databank'!G150)</f>
        <v>MAASEIK</v>
      </c>
      <c r="F150" s="145" t="str">
        <f>IF('gegevens uit databank'!H150="","",'gegevens uit databank'!H150)</f>
        <v>089-86.43.25</v>
      </c>
    </row>
    <row r="151" spans="1:6" ht="12.9" customHeight="1" x14ac:dyDescent="0.25">
      <c r="A151" s="144">
        <f>IF('gegevens uit databank'!C151="","",'gegevens uit databank'!C151)</f>
        <v>1677</v>
      </c>
      <c r="B151" s="145" t="str">
        <f>IF('gegevens uit databank'!D151="","",'gegevens uit databank'!D151)</f>
        <v>GO! BS De Sprong Maaseik</v>
      </c>
      <c r="C151" s="145" t="str">
        <f>IF('gegevens uit databank'!E151="","",'gegevens uit databank'!E151)</f>
        <v>Burgemeester Philipslaan 78</v>
      </c>
      <c r="D151" s="145">
        <f>IF('gegevens uit databank'!F151="","",'gegevens uit databank'!F151)</f>
        <v>3680</v>
      </c>
      <c r="E151" s="145" t="str">
        <f>IF('gegevens uit databank'!G151="","",'gegevens uit databank'!G151)</f>
        <v>MAASEIK</v>
      </c>
      <c r="F151" s="145" t="str">
        <f>IF('gegevens uit databank'!H151="","",'gegevens uit databank'!H151)</f>
        <v>089-56.04.82</v>
      </c>
    </row>
    <row r="152" spans="1:6" ht="12.9" customHeight="1" x14ac:dyDescent="0.25">
      <c r="A152" s="144">
        <f>IF('gegevens uit databank'!C152="","",'gegevens uit databank'!C152)</f>
        <v>1685</v>
      </c>
      <c r="B152" s="145" t="str">
        <f>IF('gegevens uit databank'!D152="","",'gegevens uit databank'!D152)</f>
        <v>GO! BS Klimaatschool</v>
      </c>
      <c r="C152" s="145" t="str">
        <f>IF('gegevens uit databank'!E152="","",'gegevens uit databank'!E152)</f>
        <v>Regenboogstraat 5_A</v>
      </c>
      <c r="D152" s="145">
        <f>IF('gegevens uit databank'!F152="","",'gegevens uit databank'!F152)</f>
        <v>3960</v>
      </c>
      <c r="E152" s="145" t="str">
        <f>IF('gegevens uit databank'!G152="","",'gegevens uit databank'!G152)</f>
        <v>BREE</v>
      </c>
      <c r="F152" s="145" t="str">
        <f>IF('gegevens uit databank'!H152="","",'gegevens uit databank'!H152)</f>
        <v>089-47.13.86</v>
      </c>
    </row>
    <row r="153" spans="1:6" ht="12.9" customHeight="1" x14ac:dyDescent="0.25">
      <c r="A153" s="144">
        <f>IF('gegevens uit databank'!C153="","",'gegevens uit databank'!C153)</f>
        <v>1693</v>
      </c>
      <c r="B153" s="145" t="str">
        <f>IF('gegevens uit databank'!D153="","",'gegevens uit databank'!D153)</f>
        <v>GO! BS Atheneeke</v>
      </c>
      <c r="C153" s="145" t="str">
        <f>IF('gegevens uit databank'!E153="","",'gegevens uit databank'!E153)</f>
        <v>Moerenstraat 4</v>
      </c>
      <c r="D153" s="145">
        <f>IF('gegevens uit databank'!F153="","",'gegevens uit databank'!F153)</f>
        <v>3700</v>
      </c>
      <c r="E153" s="145" t="str">
        <f>IF('gegevens uit databank'!G153="","",'gegevens uit databank'!G153)</f>
        <v>TONGEREN</v>
      </c>
      <c r="F153" s="145" t="str">
        <f>IF('gegevens uit databank'!H153="","",'gegevens uit databank'!H153)</f>
        <v>012-39.89.39</v>
      </c>
    </row>
    <row r="154" spans="1:6" ht="12.9" customHeight="1" x14ac:dyDescent="0.25">
      <c r="A154" s="144">
        <f>IF('gegevens uit databank'!C154="","",'gegevens uit databank'!C154)</f>
        <v>1701</v>
      </c>
      <c r="B154" s="145" t="str">
        <f>IF('gegevens uit databank'!D154="","",'gegevens uit databank'!D154)</f>
        <v>GO! BS Merlijn Tongeren</v>
      </c>
      <c r="C154" s="145" t="str">
        <f>IF('gegevens uit databank'!E154="","",'gegevens uit databank'!E154)</f>
        <v>Sacramentstraat 70</v>
      </c>
      <c r="D154" s="145">
        <f>IF('gegevens uit databank'!F154="","",'gegevens uit databank'!F154)</f>
        <v>3700</v>
      </c>
      <c r="E154" s="145" t="str">
        <f>IF('gegevens uit databank'!G154="","",'gegevens uit databank'!G154)</f>
        <v>TONGEREN</v>
      </c>
      <c r="F154" s="145" t="str">
        <f>IF('gegevens uit databank'!H154="","",'gegevens uit databank'!H154)</f>
        <v>012-23.30.31</v>
      </c>
    </row>
    <row r="155" spans="1:6" ht="12.9" customHeight="1" x14ac:dyDescent="0.25">
      <c r="A155" s="144">
        <f>IF('gegevens uit databank'!C155="","",'gegevens uit databank'!C155)</f>
        <v>1719</v>
      </c>
      <c r="B155" s="145" t="str">
        <f>IF('gegevens uit databank'!D155="","",'gegevens uit databank'!D155)</f>
        <v>GO! BS Freinetschool De Mijlpaal</v>
      </c>
      <c r="C155" s="145" t="str">
        <f>IF('gegevens uit databank'!E155="","",'gegevens uit databank'!E155)</f>
        <v>Koninksemsteenweg 174</v>
      </c>
      <c r="D155" s="145">
        <f>IF('gegevens uit databank'!F155="","",'gegevens uit databank'!F155)</f>
        <v>3700</v>
      </c>
      <c r="E155" s="145" t="str">
        <f>IF('gegevens uit databank'!G155="","",'gegevens uit databank'!G155)</f>
        <v>TONGEREN</v>
      </c>
      <c r="F155" s="145" t="str">
        <f>IF('gegevens uit databank'!H155="","",'gegevens uit databank'!H155)</f>
        <v>012-24.20.40</v>
      </c>
    </row>
    <row r="156" spans="1:6" ht="12.9" customHeight="1" x14ac:dyDescent="0.25">
      <c r="A156" s="144">
        <f>IF('gegevens uit databank'!C156="","",'gegevens uit databank'!C156)</f>
        <v>1727</v>
      </c>
      <c r="B156" s="145" t="str">
        <f>IF('gegevens uit databank'!D156="","",'gegevens uit databank'!D156)</f>
        <v>GO! BS GoBiLijn</v>
      </c>
      <c r="C156" s="145" t="str">
        <f>IF('gegevens uit databank'!E156="","",'gegevens uit databank'!E156)</f>
        <v>Sint Martinusstraat 3</v>
      </c>
      <c r="D156" s="145">
        <f>IF('gegevens uit databank'!F156="","",'gegevens uit databank'!F156)</f>
        <v>3740</v>
      </c>
      <c r="E156" s="145" t="str">
        <f>IF('gegevens uit databank'!G156="","",'gegevens uit databank'!G156)</f>
        <v>BILZEN</v>
      </c>
      <c r="F156" s="145" t="str">
        <f>IF('gegevens uit databank'!H156="","",'gegevens uit databank'!H156)</f>
        <v>089-41.52.87</v>
      </c>
    </row>
    <row r="157" spans="1:6" ht="12.9" customHeight="1" x14ac:dyDescent="0.25">
      <c r="A157" s="144">
        <f>IF('gegevens uit databank'!C157="","",'gegevens uit databank'!C157)</f>
        <v>1751</v>
      </c>
      <c r="B157" s="145" t="str">
        <f>IF('gegevens uit databank'!D157="","",'gegevens uit databank'!D157)</f>
        <v>GO! BS Momentum</v>
      </c>
      <c r="C157" s="145" t="str">
        <f>IF('gegevens uit databank'!E157="","",'gegevens uit databank'!E157)</f>
        <v>Grevensmolenweg 21</v>
      </c>
      <c r="D157" s="145">
        <f>IF('gegevens uit databank'!F157="","",'gegevens uit databank'!F157)</f>
        <v>3800</v>
      </c>
      <c r="E157" s="145" t="str">
        <f>IF('gegevens uit databank'!G157="","",'gegevens uit databank'!G157)</f>
        <v>SINT-TRUIDEN</v>
      </c>
      <c r="F157" s="145" t="str">
        <f>IF('gegevens uit databank'!H157="","",'gegevens uit databank'!H157)</f>
        <v>011-68.38.13</v>
      </c>
    </row>
    <row r="158" spans="1:6" ht="12.9" customHeight="1" x14ac:dyDescent="0.25">
      <c r="A158" s="144">
        <f>IF('gegevens uit databank'!C158="","",'gegevens uit databank'!C158)</f>
        <v>1768</v>
      </c>
      <c r="B158" s="145" t="str">
        <f>IF('gegevens uit databank'!D158="","",'gegevens uit databank'!D158)</f>
        <v>GO! BS Schuttershof Sint-Truiden</v>
      </c>
      <c r="C158" s="145" t="str">
        <f>IF('gegevens uit databank'!E158="","",'gegevens uit databank'!E158)</f>
        <v>Tichelrijlaan 1</v>
      </c>
      <c r="D158" s="145">
        <f>IF('gegevens uit databank'!F158="","",'gegevens uit databank'!F158)</f>
        <v>3800</v>
      </c>
      <c r="E158" s="145" t="str">
        <f>IF('gegevens uit databank'!G158="","",'gegevens uit databank'!G158)</f>
        <v>SINT-TRUIDEN</v>
      </c>
      <c r="F158" s="145" t="str">
        <f>IF('gegevens uit databank'!H158="","",'gegevens uit databank'!H158)</f>
        <v>011-68.43.89</v>
      </c>
    </row>
    <row r="159" spans="1:6" ht="12.9" customHeight="1" x14ac:dyDescent="0.25">
      <c r="A159" s="144">
        <f>IF('gegevens uit databank'!C159="","",'gegevens uit databank'!C159)</f>
        <v>1792</v>
      </c>
      <c r="B159" s="145" t="str">
        <f>IF('gegevens uit databank'!D159="","",'gegevens uit databank'!D159)</f>
        <v>GO! Next BS De Eik</v>
      </c>
      <c r="C159" s="145" t="str">
        <f>IF('gegevens uit databank'!E159="","",'gegevens uit databank'!E159)</f>
        <v>Zonneveldweg 9</v>
      </c>
      <c r="D159" s="145">
        <f>IF('gegevens uit databank'!F159="","",'gegevens uit databank'!F159)</f>
        <v>3830</v>
      </c>
      <c r="E159" s="145" t="str">
        <f>IF('gegevens uit databank'!G159="","",'gegevens uit databank'!G159)</f>
        <v>WELLEN</v>
      </c>
      <c r="F159" s="145" t="str">
        <f>IF('gegevens uit databank'!H159="","",'gegevens uit databank'!H159)</f>
        <v>012-67.24.40</v>
      </c>
    </row>
    <row r="160" spans="1:6" ht="12.9" customHeight="1" x14ac:dyDescent="0.25">
      <c r="A160" s="144">
        <f>IF('gegevens uit databank'!C160="","",'gegevens uit databank'!C160)</f>
        <v>1818</v>
      </c>
      <c r="B160" s="145" t="str">
        <f>IF('gegevens uit databank'!D160="","",'gegevens uit databank'!D160)</f>
        <v>GO! BS De Bilter Heers</v>
      </c>
      <c r="C160" s="145" t="str">
        <f>IF('gegevens uit databank'!E160="","",'gegevens uit databank'!E160)</f>
        <v>Nieuwe Steenweg 20</v>
      </c>
      <c r="D160" s="145">
        <f>IF('gegevens uit databank'!F160="","",'gegevens uit databank'!F160)</f>
        <v>3870</v>
      </c>
      <c r="E160" s="145" t="str">
        <f>IF('gegevens uit databank'!G160="","",'gegevens uit databank'!G160)</f>
        <v>HEERS</v>
      </c>
      <c r="F160" s="145" t="str">
        <f>IF('gegevens uit databank'!H160="","",'gegevens uit databank'!H160)</f>
        <v>011-48.57.84</v>
      </c>
    </row>
    <row r="161" spans="1:6" ht="12.9" customHeight="1" x14ac:dyDescent="0.25">
      <c r="A161" s="144">
        <f>IF('gegevens uit databank'!C161="","",'gegevens uit databank'!C161)</f>
        <v>1842</v>
      </c>
      <c r="B161" s="145" t="str">
        <f>IF('gegevens uit databank'!D161="","",'gegevens uit databank'!D161)</f>
        <v>GO! Next BS Herx</v>
      </c>
      <c r="C161" s="145" t="str">
        <f>IF('gegevens uit databank'!E161="","",'gegevens uit databank'!E161)</f>
        <v>Dokter Vanweddingenlaan 10_1</v>
      </c>
      <c r="D161" s="145">
        <f>IF('gegevens uit databank'!F161="","",'gegevens uit databank'!F161)</f>
        <v>3540</v>
      </c>
      <c r="E161" s="145" t="str">
        <f>IF('gegevens uit databank'!G161="","",'gegevens uit databank'!G161)</f>
        <v>HERK-DE-STAD</v>
      </c>
      <c r="F161" s="145" t="str">
        <f>IF('gegevens uit databank'!H161="","",'gegevens uit databank'!H161)</f>
        <v>013-53.93.23</v>
      </c>
    </row>
    <row r="162" spans="1:6" ht="12.9" customHeight="1" x14ac:dyDescent="0.25">
      <c r="A162" s="144">
        <f>IF('gegevens uit databank'!C162="","",'gegevens uit databank'!C162)</f>
        <v>1867</v>
      </c>
      <c r="B162" s="145" t="str">
        <f>IF('gegevens uit databank'!D162="","",'gegevens uit databank'!D162)</f>
        <v>GO! BS De Berk Paal</v>
      </c>
      <c r="C162" s="145" t="str">
        <f>IF('gegevens uit databank'!E162="","",'gegevens uit databank'!E162)</f>
        <v>Tessenderlosesteenweg 82</v>
      </c>
      <c r="D162" s="145">
        <f>IF('gegevens uit databank'!F162="","",'gegevens uit databank'!F162)</f>
        <v>3583</v>
      </c>
      <c r="E162" s="145" t="str">
        <f>IF('gegevens uit databank'!G162="","",'gegevens uit databank'!G162)</f>
        <v>PAAL</v>
      </c>
      <c r="F162" s="145" t="str">
        <f>IF('gegevens uit databank'!H162="","",'gegevens uit databank'!H162)</f>
        <v>011-42.28.82</v>
      </c>
    </row>
    <row r="163" spans="1:6" ht="12.9" customHeight="1" x14ac:dyDescent="0.25">
      <c r="A163" s="144">
        <f>IF('gegevens uit databank'!C163="","",'gegevens uit databank'!C163)</f>
        <v>1875</v>
      </c>
      <c r="B163" s="145" t="str">
        <f>IF('gegevens uit databank'!D163="","",'gegevens uit databank'!D163)</f>
        <v>GO! BS De Klimop Ham</v>
      </c>
      <c r="C163" s="145" t="str">
        <f>IF('gegevens uit databank'!E163="","",'gegevens uit databank'!E163)</f>
        <v>Speelstraat 1</v>
      </c>
      <c r="D163" s="145">
        <f>IF('gegevens uit databank'!F163="","",'gegevens uit databank'!F163)</f>
        <v>3945</v>
      </c>
      <c r="E163" s="145" t="str">
        <f>IF('gegevens uit databank'!G163="","",'gegevens uit databank'!G163)</f>
        <v>HAM</v>
      </c>
      <c r="F163" s="145" t="str">
        <f>IF('gegevens uit databank'!H163="","",'gegevens uit databank'!H163)</f>
        <v>013-66.16.91</v>
      </c>
    </row>
    <row r="164" spans="1:6" ht="12.9" customHeight="1" x14ac:dyDescent="0.25">
      <c r="A164" s="144">
        <f>IF('gegevens uit databank'!C164="","",'gegevens uit databank'!C164)</f>
        <v>1883</v>
      </c>
      <c r="B164" s="145" t="str">
        <f>IF('gegevens uit databank'!D164="","",'gegevens uit databank'!D164)</f>
        <v>GO! BS Campus FLX</v>
      </c>
      <c r="C164" s="145" t="str">
        <f>IF('gegevens uit databank'!E164="","",'gegevens uit databank'!E164)</f>
        <v>Atheneumstraat 2</v>
      </c>
      <c r="D164" s="145">
        <f>IF('gegevens uit databank'!F164="","",'gegevens uit databank'!F164)</f>
        <v>3970</v>
      </c>
      <c r="E164" s="145" t="str">
        <f>IF('gegevens uit databank'!G164="","",'gegevens uit databank'!G164)</f>
        <v>LEOPOLDSBURG</v>
      </c>
      <c r="F164" s="145" t="str">
        <f>IF('gegevens uit databank'!H164="","",'gegevens uit databank'!H164)</f>
        <v>011-34.11.49</v>
      </c>
    </row>
    <row r="165" spans="1:6" ht="12.9" customHeight="1" x14ac:dyDescent="0.25">
      <c r="A165" s="144">
        <f>IF('gegevens uit databank'!C165="","",'gegevens uit databank'!C165)</f>
        <v>1909</v>
      </c>
      <c r="B165" s="145" t="str">
        <f>IF('gegevens uit databank'!D165="","",'gegevens uit databank'!D165)</f>
        <v>GO! BS De Letterberg Tessenderlo</v>
      </c>
      <c r="C165" s="145" t="str">
        <f>IF('gegevens uit databank'!E165="","",'gegevens uit databank'!E165)</f>
        <v>Gerhagenstraat 62</v>
      </c>
      <c r="D165" s="145">
        <f>IF('gegevens uit databank'!F165="","",'gegevens uit databank'!F165)</f>
        <v>3980</v>
      </c>
      <c r="E165" s="145" t="str">
        <f>IF('gegevens uit databank'!G165="","",'gegevens uit databank'!G165)</f>
        <v>TESSENDERLO</v>
      </c>
      <c r="F165" s="145" t="str">
        <f>IF('gegevens uit databank'!H165="","",'gegevens uit databank'!H165)</f>
        <v>013-66.27.47</v>
      </c>
    </row>
    <row r="166" spans="1:6" ht="12.9" customHeight="1" x14ac:dyDescent="0.25">
      <c r="A166" s="144">
        <f>IF('gegevens uit databank'!C166="","",'gegevens uit databank'!C166)</f>
        <v>1917</v>
      </c>
      <c r="B166" s="145" t="str">
        <f>IF('gegevens uit databank'!D166="","",'gegevens uit databank'!D166)</f>
        <v>GO! BS De Wissel</v>
      </c>
      <c r="C166" s="145" t="str">
        <f>IF('gegevens uit databank'!E166="","",'gegevens uit databank'!E166)</f>
        <v>Kapellestraat 9</v>
      </c>
      <c r="D166" s="145">
        <f>IF('gegevens uit databank'!F166="","",'gegevens uit databank'!F166)</f>
        <v>2431</v>
      </c>
      <c r="E166" s="145" t="str">
        <f>IF('gegevens uit databank'!G166="","",'gegevens uit databank'!G166)</f>
        <v>VEERLE</v>
      </c>
      <c r="F166" s="145" t="str">
        <f>IF('gegevens uit databank'!H166="","",'gegevens uit databank'!H166)</f>
        <v>014-84.12.02</v>
      </c>
    </row>
    <row r="167" spans="1:6" ht="12.9" customHeight="1" x14ac:dyDescent="0.25">
      <c r="A167" s="144">
        <f>IF('gegevens uit databank'!C167="","",'gegevens uit databank'!C167)</f>
        <v>1925</v>
      </c>
      <c r="B167" s="145" t="str">
        <f>IF('gegevens uit databank'!D167="","",'gegevens uit databank'!D167)</f>
        <v>GO! BS De Boomgaard Meerhout</v>
      </c>
      <c r="C167" s="145" t="str">
        <f>IF('gegevens uit databank'!E167="","",'gegevens uit databank'!E167)</f>
        <v>Veldstraat 81</v>
      </c>
      <c r="D167" s="145">
        <f>IF('gegevens uit databank'!F167="","",'gegevens uit databank'!F167)</f>
        <v>2450</v>
      </c>
      <c r="E167" s="145" t="str">
        <f>IF('gegevens uit databank'!G167="","",'gegevens uit databank'!G167)</f>
        <v>MEERHOUT</v>
      </c>
      <c r="F167" s="145" t="str">
        <f>IF('gegevens uit databank'!H167="","",'gegevens uit databank'!H167)</f>
        <v>014-30.02.66</v>
      </c>
    </row>
    <row r="168" spans="1:6" ht="12.9" customHeight="1" x14ac:dyDescent="0.25">
      <c r="A168" s="144">
        <f>IF('gegevens uit databank'!C168="","",'gegevens uit databank'!C168)</f>
        <v>1941</v>
      </c>
      <c r="B168" s="145" t="str">
        <f>IF('gegevens uit databank'!D168="","",'gegevens uit databank'!D168)</f>
        <v>GO! BS De Taalkoffer Komen-Waasten</v>
      </c>
      <c r="C168" s="145" t="str">
        <f>IF('gegevens uit databank'!E168="","",'gegevens uit databank'!E168)</f>
        <v>Kastelenlaan 109</v>
      </c>
      <c r="D168" s="145">
        <f>IF('gegevens uit databank'!F168="","",'gegevens uit databank'!F168)</f>
        <v>7780</v>
      </c>
      <c r="E168" s="145" t="str">
        <f>IF('gegevens uit databank'!G168="","",'gegevens uit databank'!G168)</f>
        <v>KOMEN-WAASTEN</v>
      </c>
      <c r="F168" s="145" t="str">
        <f>IF('gegevens uit databank'!H168="","",'gegevens uit databank'!H168)</f>
        <v>056-55.78.62</v>
      </c>
    </row>
    <row r="169" spans="1:6" ht="12.9" customHeight="1" x14ac:dyDescent="0.25">
      <c r="A169" s="144">
        <f>IF('gegevens uit databank'!C169="","",'gegevens uit databank'!C169)</f>
        <v>1958</v>
      </c>
      <c r="B169" s="145" t="str">
        <f>IF('gegevens uit databank'!D169="","",'gegevens uit databank'!D169)</f>
        <v>GO! BS Brugge Centrum</v>
      </c>
      <c r="C169" s="145" t="str">
        <f>IF('gegevens uit databank'!E169="","",'gegevens uit databank'!E169)</f>
        <v>Spiegelrei 15</v>
      </c>
      <c r="D169" s="145">
        <f>IF('gegevens uit databank'!F169="","",'gegevens uit databank'!F169)</f>
        <v>8000</v>
      </c>
      <c r="E169" s="145" t="str">
        <f>IF('gegevens uit databank'!G169="","",'gegevens uit databank'!G169)</f>
        <v>BRUGGE</v>
      </c>
      <c r="F169" s="145" t="str">
        <f>IF('gegevens uit databank'!H169="","",'gegevens uit databank'!H169)</f>
        <v>050-33.20.21</v>
      </c>
    </row>
    <row r="170" spans="1:6" ht="12.9" customHeight="1" x14ac:dyDescent="0.25">
      <c r="A170" s="144">
        <f>IF('gegevens uit databank'!C170="","",'gegevens uit databank'!C170)</f>
        <v>1974</v>
      </c>
      <c r="B170" s="145" t="str">
        <f>IF('gegevens uit databank'!D170="","",'gegevens uit databank'!D170)</f>
        <v>GO! BS De Springplank</v>
      </c>
      <c r="C170" s="145" t="str">
        <f>IF('gegevens uit databank'!E170="","",'gegevens uit databank'!E170)</f>
        <v>Hugo Losschaertstraat 5_B</v>
      </c>
      <c r="D170" s="145">
        <f>IF('gegevens uit databank'!F170="","",'gegevens uit databank'!F170)</f>
        <v>8000</v>
      </c>
      <c r="E170" s="145" t="str">
        <f>IF('gegevens uit databank'!G170="","",'gegevens uit databank'!G170)</f>
        <v>BRUGGE</v>
      </c>
      <c r="F170" s="145" t="str">
        <f>IF('gegevens uit databank'!H170="","",'gegevens uit databank'!H170)</f>
        <v>050-33.36.92</v>
      </c>
    </row>
    <row r="171" spans="1:6" ht="12.9" customHeight="1" x14ac:dyDescent="0.25">
      <c r="A171" s="144">
        <f>IF('gegevens uit databank'!C171="","",'gegevens uit databank'!C171)</f>
        <v>1982</v>
      </c>
      <c r="B171" s="145" t="str">
        <f>IF('gegevens uit databank'!D171="","",'gegevens uit databank'!D171)</f>
        <v>GO! BS Facet</v>
      </c>
      <c r="C171" s="145" t="str">
        <f>IF('gegevens uit databank'!E171="","",'gegevens uit databank'!E171)</f>
        <v>Marechalstraat 48</v>
      </c>
      <c r="D171" s="145">
        <f>IF('gegevens uit databank'!F171="","",'gegevens uit databank'!F171)</f>
        <v>8020</v>
      </c>
      <c r="E171" s="145" t="str">
        <f>IF('gegevens uit databank'!G171="","",'gegevens uit databank'!G171)</f>
        <v>OOSTKAMP</v>
      </c>
      <c r="F171" s="145" t="str">
        <f>IF('gegevens uit databank'!H171="","",'gegevens uit databank'!H171)</f>
        <v>050-84.19.71</v>
      </c>
    </row>
    <row r="172" spans="1:6" ht="12.9" customHeight="1" x14ac:dyDescent="0.25">
      <c r="A172" s="144">
        <f>IF('gegevens uit databank'!C172="","",'gegevens uit databank'!C172)</f>
        <v>1991</v>
      </c>
      <c r="B172" s="145" t="str">
        <f>IF('gegevens uit databank'!D172="","",'gegevens uit databank'!D172)</f>
        <v>GO! BS Stimuland</v>
      </c>
      <c r="C172" s="145" t="str">
        <f>IF('gegevens uit databank'!E172="","",'gegevens uit databank'!E172)</f>
        <v>Parkstraat 4</v>
      </c>
      <c r="D172" s="145">
        <f>IF('gegevens uit databank'!F172="","",'gegevens uit databank'!F172)</f>
        <v>8730</v>
      </c>
      <c r="E172" s="145" t="str">
        <f>IF('gegevens uit databank'!G172="","",'gegevens uit databank'!G172)</f>
        <v>BEERNEM</v>
      </c>
      <c r="F172" s="145" t="str">
        <f>IF('gegevens uit databank'!H172="","",'gegevens uit databank'!H172)</f>
        <v>050-78.81.87</v>
      </c>
    </row>
    <row r="173" spans="1:6" ht="12.9" customHeight="1" x14ac:dyDescent="0.25">
      <c r="A173" s="144">
        <f>IF('gegevens uit databank'!C173="","",'gegevens uit databank'!C173)</f>
        <v>2006</v>
      </c>
      <c r="B173" s="145" t="str">
        <f>IF('gegevens uit databank'!D173="","",'gegevens uit databank'!D173)</f>
        <v>GO! BS Paalbos</v>
      </c>
      <c r="C173" s="145" t="str">
        <f>IF('gegevens uit databank'!E173="","",'gegevens uit databank'!E173)</f>
        <v>Gemeneweideweg-Zuid 121</v>
      </c>
      <c r="D173" s="145">
        <f>IF('gegevens uit databank'!F173="","",'gegevens uit databank'!F173)</f>
        <v>8310</v>
      </c>
      <c r="E173" s="145" t="str">
        <f>IF('gegevens uit databank'!G173="","",'gegevens uit databank'!G173)</f>
        <v>ASSEBROEK</v>
      </c>
      <c r="F173" s="145" t="str">
        <f>IF('gegevens uit databank'!H173="","",'gegevens uit databank'!H173)</f>
        <v>050-35.18.48</v>
      </c>
    </row>
    <row r="174" spans="1:6" ht="12.9" customHeight="1" x14ac:dyDescent="0.25">
      <c r="A174" s="144">
        <f>IF('gegevens uit databank'!C174="","",'gegevens uit databank'!C174)</f>
        <v>2014</v>
      </c>
      <c r="B174" s="145" t="str">
        <f>IF('gegevens uit databank'!D174="","",'gegevens uit databank'!D174)</f>
        <v>GO! BS De Valke</v>
      </c>
      <c r="C174" s="145" t="str">
        <f>IF('gegevens uit databank'!E174="","",'gegevens uit databank'!E174)</f>
        <v>Torhoutstraat 65</v>
      </c>
      <c r="D174" s="145">
        <f>IF('gegevens uit databank'!F174="","",'gegevens uit databank'!F174)</f>
        <v>8810</v>
      </c>
      <c r="E174" s="145" t="str">
        <f>IF('gegevens uit databank'!G174="","",'gegevens uit databank'!G174)</f>
        <v>LICHTERVELDE</v>
      </c>
      <c r="F174" s="145" t="str">
        <f>IF('gegevens uit databank'!H174="","",'gegevens uit databank'!H174)</f>
        <v>051-72.24.57</v>
      </c>
    </row>
    <row r="175" spans="1:6" ht="12.9" customHeight="1" x14ac:dyDescent="0.25">
      <c r="A175" s="144">
        <f>IF('gegevens uit databank'!C175="","",'gegevens uit databank'!C175)</f>
        <v>2022</v>
      </c>
      <c r="B175" s="145" t="str">
        <f>IF('gegevens uit databank'!D175="","",'gegevens uit databank'!D175)</f>
        <v>GO! BS Eureka</v>
      </c>
      <c r="C175" s="145" t="str">
        <f>IF('gegevens uit databank'!E175="","",'gegevens uit databank'!E175)</f>
        <v>Rijselstraat 110</v>
      </c>
      <c r="D175" s="145">
        <f>IF('gegevens uit databank'!F175="","",'gegevens uit databank'!F175)</f>
        <v>8820</v>
      </c>
      <c r="E175" s="145" t="str">
        <f>IF('gegevens uit databank'!G175="","",'gegevens uit databank'!G175)</f>
        <v>TORHOUT</v>
      </c>
      <c r="F175" s="145" t="str">
        <f>IF('gegevens uit databank'!H175="","",'gegevens uit databank'!H175)</f>
        <v>050-21.33.21</v>
      </c>
    </row>
    <row r="176" spans="1:6" ht="12.9" customHeight="1" x14ac:dyDescent="0.25">
      <c r="A176" s="144">
        <f>IF('gegevens uit databank'!C176="","",'gegevens uit databank'!C176)</f>
        <v>2031</v>
      </c>
      <c r="B176" s="145" t="str">
        <f>IF('gegevens uit databank'!D176="","",'gegevens uit databank'!D176)</f>
        <v>GO! Methodeschool Blink</v>
      </c>
      <c r="C176" s="145" t="str">
        <f>IF('gegevens uit databank'!E176="","",'gegevens uit databank'!E176)</f>
        <v>Diksmuidestraat 1</v>
      </c>
      <c r="D176" s="145">
        <f>IF('gegevens uit databank'!F176="","",'gegevens uit databank'!F176)</f>
        <v>8840</v>
      </c>
      <c r="E176" s="145" t="str">
        <f>IF('gegevens uit databank'!G176="","",'gegevens uit databank'!G176)</f>
        <v>STADEN</v>
      </c>
      <c r="F176" s="145" t="str">
        <f>IF('gegevens uit databank'!H176="","",'gegevens uit databank'!H176)</f>
        <v>051-70.12.48</v>
      </c>
    </row>
    <row r="177" spans="1:6" ht="12.9" customHeight="1" x14ac:dyDescent="0.25">
      <c r="A177" s="144">
        <f>IF('gegevens uit databank'!C177="","",'gegevens uit databank'!C177)</f>
        <v>2048</v>
      </c>
      <c r="B177" s="145" t="str">
        <f>IF('gegevens uit databank'!D177="","",'gegevens uit databank'!D177)</f>
        <v>GO! BS W'ijzer</v>
      </c>
      <c r="C177" s="145" t="str">
        <f>IF('gegevens uit databank'!E177="","",'gegevens uit databank'!E177)</f>
        <v>Grauwe Broedersstraat 73</v>
      </c>
      <c r="D177" s="145">
        <f>IF('gegevens uit databank'!F177="","",'gegevens uit databank'!F177)</f>
        <v>8600</v>
      </c>
      <c r="E177" s="145" t="str">
        <f>IF('gegevens uit databank'!G177="","",'gegevens uit databank'!G177)</f>
        <v>DIKSMUIDE</v>
      </c>
      <c r="F177" s="145" t="str">
        <f>IF('gegevens uit databank'!H177="","",'gegevens uit databank'!H177)</f>
        <v>051-50.21.88</v>
      </c>
    </row>
    <row r="178" spans="1:6" ht="12.9" customHeight="1" x14ac:dyDescent="0.25">
      <c r="A178" s="144">
        <f>IF('gegevens uit databank'!C178="","",'gegevens uit databank'!C178)</f>
        <v>2071</v>
      </c>
      <c r="B178" s="145" t="str">
        <f>IF('gegevens uit databank'!D178="","",'gegevens uit databank'!D178)</f>
        <v>GO! BS Manitoba</v>
      </c>
      <c r="C178" s="145" t="str">
        <f>IF('gegevens uit databank'!E178="","",'gegevens uit databank'!E178)</f>
        <v>Manitobalaan 48</v>
      </c>
      <c r="D178" s="145">
        <f>IF('gegevens uit databank'!F178="","",'gegevens uit databank'!F178)</f>
        <v>8200</v>
      </c>
      <c r="E178" s="145" t="str">
        <f>IF('gegevens uit databank'!G178="","",'gegevens uit databank'!G178)</f>
        <v>SINT-ANDRIES</v>
      </c>
      <c r="F178" s="145" t="str">
        <f>IF('gegevens uit databank'!H178="","",'gegevens uit databank'!H178)</f>
        <v>050-38.63.81</v>
      </c>
    </row>
    <row r="179" spans="1:6" ht="12.9" customHeight="1" x14ac:dyDescent="0.25">
      <c r="A179" s="144">
        <f>IF('gegevens uit databank'!C179="","",'gegevens uit databank'!C179)</f>
        <v>2089</v>
      </c>
      <c r="B179" s="145" t="str">
        <f>IF('gegevens uit databank'!D179="","",'gegevens uit databank'!D179)</f>
        <v>GO! BS De Glimlach</v>
      </c>
      <c r="C179" s="145" t="str">
        <f>IF('gegevens uit databank'!E179="","",'gegevens uit databank'!E179)</f>
        <v>Sint-Elooistraat 2</v>
      </c>
      <c r="D179" s="145">
        <f>IF('gegevens uit databank'!F179="","",'gegevens uit databank'!F179)</f>
        <v>8210</v>
      </c>
      <c r="E179" s="145" t="str">
        <f>IF('gegevens uit databank'!G179="","",'gegevens uit databank'!G179)</f>
        <v>ZEDELGEM</v>
      </c>
      <c r="F179" s="145" t="str">
        <f>IF('gegevens uit databank'!H179="","",'gegevens uit databank'!H179)</f>
        <v>050-20.94.09</v>
      </c>
    </row>
    <row r="180" spans="1:6" ht="12.9" customHeight="1" x14ac:dyDescent="0.25">
      <c r="A180" s="144">
        <f>IF('gegevens uit databank'!C180="","",'gegevens uit databank'!C180)</f>
        <v>2097</v>
      </c>
      <c r="B180" s="145" t="str">
        <f>IF('gegevens uit databank'!D180="","",'gegevens uit databank'!D180)</f>
        <v>GO! BS Permekeschool</v>
      </c>
      <c r="C180" s="145" t="str">
        <f>IF('gegevens uit databank'!E180="","",'gegevens uit databank'!E180)</f>
        <v>Varsenareweg 7_C</v>
      </c>
      <c r="D180" s="145">
        <f>IF('gegevens uit databank'!F180="","",'gegevens uit databank'!F180)</f>
        <v>8490</v>
      </c>
      <c r="E180" s="145" t="str">
        <f>IF('gegevens uit databank'!G180="","",'gegevens uit databank'!G180)</f>
        <v>JABBEKE</v>
      </c>
      <c r="F180" s="145" t="str">
        <f>IF('gegevens uit databank'!H180="","",'gegevens uit databank'!H180)</f>
        <v>050-81.14.02</v>
      </c>
    </row>
    <row r="181" spans="1:6" ht="12.9" customHeight="1" x14ac:dyDescent="0.25">
      <c r="A181" s="144">
        <f>IF('gegevens uit databank'!C181="","",'gegevens uit databank'!C181)</f>
        <v>2105</v>
      </c>
      <c r="B181" s="145" t="str">
        <f>IF('gegevens uit databank'!D181="","",'gegevens uit databank'!D181)</f>
        <v>GO! BS Arnoldus</v>
      </c>
      <c r="C181" s="145" t="str">
        <f>IF('gegevens uit databank'!E181="","",'gegevens uit databank'!E181)</f>
        <v>Brouwerijstraat 8</v>
      </c>
      <c r="D181" s="145">
        <f>IF('gegevens uit databank'!F181="","",'gegevens uit databank'!F181)</f>
        <v>8460</v>
      </c>
      <c r="E181" s="145" t="str">
        <f>IF('gegevens uit databank'!G181="","",'gegevens uit databank'!G181)</f>
        <v>OUDENBURG</v>
      </c>
      <c r="F181" s="145" t="str">
        <f>IF('gegevens uit databank'!H181="","",'gegevens uit databank'!H181)</f>
        <v>059-26.68.47</v>
      </c>
    </row>
    <row r="182" spans="1:6" ht="12.9" customHeight="1" x14ac:dyDescent="0.25">
      <c r="A182" s="144">
        <f>IF('gegevens uit databank'!C182="","",'gegevens uit databank'!C182)</f>
        <v>2113</v>
      </c>
      <c r="B182" s="145" t="str">
        <f>IF('gegevens uit databank'!D182="","",'gegevens uit databank'!D182)</f>
        <v>GO! BS De Klimop</v>
      </c>
      <c r="C182" s="145" t="str">
        <f>IF('gegevens uit databank'!E182="","",'gegevens uit databank'!E182)</f>
        <v>Putbekestraat 30</v>
      </c>
      <c r="D182" s="145">
        <f>IF('gegevens uit databank'!F182="","",'gegevens uit databank'!F182)</f>
        <v>8470</v>
      </c>
      <c r="E182" s="145" t="str">
        <f>IF('gegevens uit databank'!G182="","",'gegevens uit databank'!G182)</f>
        <v>GISTEL</v>
      </c>
      <c r="F182" s="145" t="str">
        <f>IF('gegevens uit databank'!H182="","",'gegevens uit databank'!H182)</f>
        <v>059-27.87.35</v>
      </c>
    </row>
    <row r="183" spans="1:6" ht="12.9" customHeight="1" x14ac:dyDescent="0.25">
      <c r="A183" s="144">
        <f>IF('gegevens uit databank'!C183="","",'gegevens uit databank'!C183)</f>
        <v>2139</v>
      </c>
      <c r="B183" s="145" t="str">
        <f>IF('gegevens uit databank'!D183="","",'gegevens uit databank'!D183)</f>
        <v>GO! BS De Lettertuin</v>
      </c>
      <c r="C183" s="145" t="str">
        <f>IF('gegevens uit databank'!E183="","",'gegevens uit databank'!E183)</f>
        <v>Ringlaan 18</v>
      </c>
      <c r="D183" s="145">
        <f>IF('gegevens uit databank'!F183="","",'gegevens uit databank'!F183)</f>
        <v>8680</v>
      </c>
      <c r="E183" s="145" t="str">
        <f>IF('gegevens uit databank'!G183="","",'gegevens uit databank'!G183)</f>
        <v>KOEKELARE</v>
      </c>
      <c r="F183" s="145" t="str">
        <f>IF('gegevens uit databank'!H183="","",'gegevens uit databank'!H183)</f>
        <v>051-59.12.11</v>
      </c>
    </row>
    <row r="184" spans="1:6" ht="12.9" customHeight="1" x14ac:dyDescent="0.25">
      <c r="A184" s="144">
        <f>IF('gegevens uit databank'!C184="","",'gegevens uit databank'!C184)</f>
        <v>2147</v>
      </c>
      <c r="B184" s="145" t="str">
        <f>IF('gegevens uit databank'!D184="","",'gegevens uit databank'!D184)</f>
        <v>GO! BS miniMAKZ</v>
      </c>
      <c r="C184" s="145" t="str">
        <f>IF('gegevens uit databank'!E184="","",'gegevens uit databank'!E184)</f>
        <v>Piers de Raveschootlaan 54</v>
      </c>
      <c r="D184" s="145">
        <f>IF('gegevens uit databank'!F184="","",'gegevens uit databank'!F184)</f>
        <v>8300</v>
      </c>
      <c r="E184" s="145" t="str">
        <f>IF('gegevens uit databank'!G184="","",'gegevens uit databank'!G184)</f>
        <v>KNOKKE-HEIST</v>
      </c>
      <c r="F184" s="145" t="str">
        <f>IF('gegevens uit databank'!H184="","",'gegevens uit databank'!H184)</f>
        <v>050-60.45.89</v>
      </c>
    </row>
    <row r="185" spans="1:6" ht="12.9" customHeight="1" x14ac:dyDescent="0.25">
      <c r="A185" s="144">
        <f>IF('gegevens uit databank'!C185="","",'gegevens uit databank'!C185)</f>
        <v>2154</v>
      </c>
      <c r="B185" s="145" t="str">
        <f>IF('gegevens uit databank'!D185="","",'gegevens uit databank'!D185)</f>
        <v>GO! Freinet Context</v>
      </c>
      <c r="C185" s="145" t="str">
        <f>IF('gegevens uit databank'!E185="","",'gegevens uit databank'!E185)</f>
        <v>Brieversweg 185</v>
      </c>
      <c r="D185" s="145">
        <f>IF('gegevens uit databank'!F185="","",'gegevens uit databank'!F185)</f>
        <v>8310</v>
      </c>
      <c r="E185" s="145" t="str">
        <f>IF('gegevens uit databank'!G185="","",'gegevens uit databank'!G185)</f>
        <v>SINT-KRUIS</v>
      </c>
      <c r="F185" s="145" t="str">
        <f>IF('gegevens uit databank'!H185="","",'gegevens uit databank'!H185)</f>
        <v>050-36.18.48</v>
      </c>
    </row>
    <row r="186" spans="1:6" ht="12.9" customHeight="1" x14ac:dyDescent="0.25">
      <c r="A186" s="144">
        <f>IF('gegevens uit databank'!C186="","",'gegevens uit databank'!C186)</f>
        <v>2162</v>
      </c>
      <c r="B186" s="145" t="str">
        <f>IF('gegevens uit databank'!D186="","",'gegevens uit databank'!D186)</f>
        <v>GO! BS Bloeiweide</v>
      </c>
      <c r="C186" s="145" t="str">
        <f>IF('gegevens uit databank'!E186="","",'gegevens uit databank'!E186)</f>
        <v>Weidestraat 81 bus D</v>
      </c>
      <c r="D186" s="145">
        <f>IF('gegevens uit databank'!F186="","",'gegevens uit databank'!F186)</f>
        <v>8310</v>
      </c>
      <c r="E186" s="145" t="str">
        <f>IF('gegevens uit databank'!G186="","",'gegevens uit databank'!G186)</f>
        <v>ASSEBROEK</v>
      </c>
      <c r="F186" s="145" t="str">
        <f>IF('gegevens uit databank'!H186="","",'gegevens uit databank'!H186)</f>
        <v>050-36.68.82</v>
      </c>
    </row>
    <row r="187" spans="1:6" ht="12.9" customHeight="1" x14ac:dyDescent="0.25">
      <c r="A187" s="144">
        <f>IF('gegevens uit databank'!C187="","",'gegevens uit databank'!C187)</f>
        <v>2171</v>
      </c>
      <c r="B187" s="145" t="str">
        <f>IF('gegevens uit databank'!D187="","",'gegevens uit databank'!D187)</f>
        <v>GO! BS D'oefenschool</v>
      </c>
      <c r="C187" s="145" t="str">
        <f>IF('gegevens uit databank'!E187="","",'gegevens uit databank'!E187)</f>
        <v>Van Maerlantstraat 1</v>
      </c>
      <c r="D187" s="145">
        <f>IF('gegevens uit databank'!F187="","",'gegevens uit databank'!F187)</f>
        <v>8370</v>
      </c>
      <c r="E187" s="145" t="str">
        <f>IF('gegevens uit databank'!G187="","",'gegevens uit databank'!G187)</f>
        <v>BLANKENBERGE</v>
      </c>
      <c r="F187" s="145" t="str">
        <f>IF('gegevens uit databank'!H187="","",'gegevens uit databank'!H187)</f>
        <v>050-43.25.30</v>
      </c>
    </row>
    <row r="188" spans="1:6" ht="12.9" customHeight="1" x14ac:dyDescent="0.25">
      <c r="A188" s="144">
        <f>IF('gegevens uit databank'!C188="","",'gegevens uit databank'!C188)</f>
        <v>2188</v>
      </c>
      <c r="B188" s="145" t="str">
        <f>IF('gegevens uit databank'!D188="","",'gegevens uit databank'!D188)</f>
        <v>GO! BS Zilvermeeuw</v>
      </c>
      <c r="C188" s="145" t="str">
        <f>IF('gegevens uit databank'!E188="","",'gegevens uit databank'!E188)</f>
        <v>Groenestraat 69</v>
      </c>
      <c r="D188" s="145">
        <f>IF('gegevens uit databank'!F188="","",'gegevens uit databank'!F188)</f>
        <v>8370</v>
      </c>
      <c r="E188" s="145" t="str">
        <f>IF('gegevens uit databank'!G188="","",'gegevens uit databank'!G188)</f>
        <v>BLANKENBERGE</v>
      </c>
      <c r="F188" s="145" t="str">
        <f>IF('gegevens uit databank'!H188="","",'gegevens uit databank'!H188)</f>
        <v>050-43.35.01</v>
      </c>
    </row>
    <row r="189" spans="1:6" ht="12.9" customHeight="1" x14ac:dyDescent="0.25">
      <c r="A189" s="144">
        <f>IF('gegevens uit databank'!C189="","",'gegevens uit databank'!C189)</f>
        <v>2204</v>
      </c>
      <c r="B189" s="145" t="str">
        <f>IF('gegevens uit databank'!D189="","",'gegevens uit databank'!D189)</f>
        <v>GO! BS De Groeiboom</v>
      </c>
      <c r="C189" s="145" t="str">
        <f>IF('gegevens uit databank'!E189="","",'gegevens uit databank'!E189)</f>
        <v>Hendrik Serruyslaan 28</v>
      </c>
      <c r="D189" s="145">
        <f>IF('gegevens uit databank'!F189="","",'gegevens uit databank'!F189)</f>
        <v>8400</v>
      </c>
      <c r="E189" s="145" t="str">
        <f>IF('gegevens uit databank'!G189="","",'gegevens uit databank'!G189)</f>
        <v>OOSTENDE</v>
      </c>
      <c r="F189" s="145" t="str">
        <f>IF('gegevens uit databank'!H189="","",'gegevens uit databank'!H189)</f>
        <v>059-70.89.30</v>
      </c>
    </row>
    <row r="190" spans="1:6" ht="12.9" customHeight="1" x14ac:dyDescent="0.25">
      <c r="A190" s="144">
        <f>IF('gegevens uit databank'!C190="","",'gegevens uit databank'!C190)</f>
        <v>2212</v>
      </c>
      <c r="B190" s="145" t="str">
        <f>IF('gegevens uit databank'!D190="","",'gegevens uit databank'!D190)</f>
        <v>GO! BS Stene</v>
      </c>
      <c r="C190" s="145" t="str">
        <f>IF('gegevens uit databank'!E190="","",'gegevens uit databank'!E190)</f>
        <v>Steensedijk 352</v>
      </c>
      <c r="D190" s="145">
        <f>IF('gegevens uit databank'!F190="","",'gegevens uit databank'!F190)</f>
        <v>8400</v>
      </c>
      <c r="E190" s="145" t="str">
        <f>IF('gegevens uit databank'!G190="","",'gegevens uit databank'!G190)</f>
        <v>OOSTENDE</v>
      </c>
      <c r="F190" s="145" t="str">
        <f>IF('gegevens uit databank'!H190="","",'gegevens uit databank'!H190)</f>
        <v>059-50.06.91</v>
      </c>
    </row>
    <row r="191" spans="1:6" ht="12.9" customHeight="1" x14ac:dyDescent="0.25">
      <c r="A191" s="144">
        <f>IF('gegevens uit databank'!C191="","",'gegevens uit databank'!C191)</f>
        <v>2221</v>
      </c>
      <c r="B191" s="145" t="str">
        <f>IF('gegevens uit databank'!D191="","",'gegevens uit databank'!D191)</f>
        <v>GO! BS Vogelzang</v>
      </c>
      <c r="C191" s="145" t="str">
        <f>IF('gegevens uit databank'!E191="","",'gegevens uit databank'!E191)</f>
        <v>Haverstraat 9</v>
      </c>
      <c r="D191" s="145">
        <f>IF('gegevens uit databank'!F191="","",'gegevens uit databank'!F191)</f>
        <v>8400</v>
      </c>
      <c r="E191" s="145" t="str">
        <f>IF('gegevens uit databank'!G191="","",'gegevens uit databank'!G191)</f>
        <v>OOSTENDE</v>
      </c>
      <c r="F191" s="145" t="str">
        <f>IF('gegevens uit databank'!H191="","",'gegevens uit databank'!H191)</f>
        <v>059-50.10.99</v>
      </c>
    </row>
    <row r="192" spans="1:6" ht="12.9" customHeight="1" x14ac:dyDescent="0.25">
      <c r="A192" s="144">
        <f>IF('gegevens uit databank'!C192="","",'gegevens uit databank'!C192)</f>
        <v>2246</v>
      </c>
      <c r="B192" s="145" t="str">
        <f>IF('gegevens uit databank'!D192="","",'gegevens uit databank'!D192)</f>
        <v>GO! BS Einstein</v>
      </c>
      <c r="C192" s="145" t="str">
        <f>IF('gegevens uit databank'!E192="","",'gegevens uit databank'!E192)</f>
        <v>Einsteinlaan 1</v>
      </c>
      <c r="D192" s="145">
        <f>IF('gegevens uit databank'!F192="","",'gegevens uit databank'!F192)</f>
        <v>8420</v>
      </c>
      <c r="E192" s="145" t="str">
        <f>IF('gegevens uit databank'!G192="","",'gegevens uit databank'!G192)</f>
        <v>DE HAAN</v>
      </c>
      <c r="F192" s="145" t="str">
        <f>IF('gegevens uit databank'!H192="","",'gegevens uit databank'!H192)</f>
        <v>059-23.37.52</v>
      </c>
    </row>
    <row r="193" spans="1:6" ht="12.9" customHeight="1" x14ac:dyDescent="0.25">
      <c r="A193" s="144">
        <f>IF('gegevens uit databank'!C193="","",'gegevens uit databank'!C193)</f>
        <v>2261</v>
      </c>
      <c r="B193" s="145" t="str">
        <f>IF('gegevens uit databank'!D193="","",'gegevens uit databank'!D193)</f>
        <v>GO! BS De Vierboete_Nieuwpoort</v>
      </c>
      <c r="C193" s="145" t="str">
        <f>IF('gegevens uit databank'!E193="","",'gegevens uit databank'!E193)</f>
        <v>Arsenaalstraat 35</v>
      </c>
      <c r="D193" s="145">
        <f>IF('gegevens uit databank'!F193="","",'gegevens uit databank'!F193)</f>
        <v>8620</v>
      </c>
      <c r="E193" s="145" t="str">
        <f>IF('gegevens uit databank'!G193="","",'gegevens uit databank'!G193)</f>
        <v>NIEUWPOORT</v>
      </c>
      <c r="F193" s="145" t="str">
        <f>IF('gegevens uit databank'!H193="","",'gegevens uit databank'!H193)</f>
        <v>058-23.56.60</v>
      </c>
    </row>
    <row r="194" spans="1:6" ht="12.9" customHeight="1" x14ac:dyDescent="0.25">
      <c r="A194" s="144">
        <f>IF('gegevens uit databank'!C194="","",'gegevens uit databank'!C194)</f>
        <v>2279</v>
      </c>
      <c r="B194" s="145" t="str">
        <f>IF('gegevens uit databank'!D194="","",'gegevens uit databank'!D194)</f>
        <v>GO! BS De Letterzee</v>
      </c>
      <c r="C194" s="145" t="str">
        <f>IF('gegevens uit databank'!E194="","",'gegevens uit databank'!E194)</f>
        <v>Albert Fastenaekelslaan 24</v>
      </c>
      <c r="D194" s="145">
        <f>IF('gegevens uit databank'!F194="","",'gegevens uit databank'!F194)</f>
        <v>8670</v>
      </c>
      <c r="E194" s="145" t="str">
        <f>IF('gegevens uit databank'!G194="","",'gegevens uit databank'!G194)</f>
        <v>KOKSIJDE</v>
      </c>
      <c r="F194" s="145" t="str">
        <f>IF('gegevens uit databank'!H194="","",'gegevens uit databank'!H194)</f>
        <v>058-51.17.44</v>
      </c>
    </row>
    <row r="195" spans="1:6" ht="12.9" customHeight="1" x14ac:dyDescent="0.25">
      <c r="A195" s="144">
        <f>IF('gegevens uit databank'!C195="","",'gegevens uit databank'!C195)</f>
        <v>2287</v>
      </c>
      <c r="B195" s="145" t="str">
        <f>IF('gegevens uit databank'!D195="","",'gegevens uit databank'!D195)</f>
        <v>GO! BS De Tuimelaar_De Panne</v>
      </c>
      <c r="C195" s="145" t="str">
        <f>IF('gegevens uit databank'!E195="","",'gegevens uit databank'!E195)</f>
        <v>Verenigingstraat 17</v>
      </c>
      <c r="D195" s="145">
        <f>IF('gegevens uit databank'!F195="","",'gegevens uit databank'!F195)</f>
        <v>8660</v>
      </c>
      <c r="E195" s="145" t="str">
        <f>IF('gegevens uit databank'!G195="","",'gegevens uit databank'!G195)</f>
        <v>DE PANNE</v>
      </c>
      <c r="F195" s="145" t="str">
        <f>IF('gegevens uit databank'!H195="","",'gegevens uit databank'!H195)</f>
        <v>058-41.33.13</v>
      </c>
    </row>
    <row r="196" spans="1:6" ht="12.9" customHeight="1" x14ac:dyDescent="0.25">
      <c r="A196" s="144">
        <f>IF('gegevens uit databank'!C196="","",'gegevens uit databank'!C196)</f>
        <v>2295</v>
      </c>
      <c r="B196" s="145" t="str">
        <f>IF('gegevens uit databank'!D196="","",'gegevens uit databank'!D196)</f>
        <v>GO! BS Veurne</v>
      </c>
      <c r="C196" s="145" t="str">
        <f>IF('gegevens uit databank'!E196="","",'gegevens uit databank'!E196)</f>
        <v>Noordstraat 25</v>
      </c>
      <c r="D196" s="145">
        <f>IF('gegevens uit databank'!F196="","",'gegevens uit databank'!F196)</f>
        <v>8630</v>
      </c>
      <c r="E196" s="145" t="str">
        <f>IF('gegevens uit databank'!G196="","",'gegevens uit databank'!G196)</f>
        <v>VEURNE</v>
      </c>
      <c r="F196" s="145" t="str">
        <f>IF('gegevens uit databank'!H196="","",'gegevens uit databank'!H196)</f>
        <v>058-31.64.33</v>
      </c>
    </row>
    <row r="197" spans="1:6" ht="12.9" customHeight="1" x14ac:dyDescent="0.25">
      <c r="A197" s="144">
        <f>IF('gegevens uit databank'!C197="","",'gegevens uit databank'!C197)</f>
        <v>2303</v>
      </c>
      <c r="B197" s="145" t="str">
        <f>IF('gegevens uit databank'!D197="","",'gegevens uit databank'!D197)</f>
        <v>GO! BS Drie Hofsteden</v>
      </c>
      <c r="C197" s="145" t="str">
        <f>IF('gegevens uit databank'!E197="","",'gegevens uit databank'!E197)</f>
        <v>Minister De Taeyelaan 11</v>
      </c>
      <c r="D197" s="145">
        <f>IF('gegevens uit databank'!F197="","",'gegevens uit databank'!F197)</f>
        <v>8500</v>
      </c>
      <c r="E197" s="145" t="str">
        <f>IF('gegevens uit databank'!G197="","",'gegevens uit databank'!G197)</f>
        <v>KORTRIJK</v>
      </c>
      <c r="F197" s="145" t="str">
        <f>IF('gegevens uit databank'!H197="","",'gegevens uit databank'!H197)</f>
        <v>056-22.39.52</v>
      </c>
    </row>
    <row r="198" spans="1:6" ht="12.9" customHeight="1" x14ac:dyDescent="0.25">
      <c r="A198" s="144">
        <f>IF('gegevens uit databank'!C198="","",'gegevens uit databank'!C198)</f>
        <v>2311</v>
      </c>
      <c r="B198" s="145" t="str">
        <f>IF('gegevens uit databank'!D198="","",'gegevens uit databank'!D198)</f>
        <v>GO! BS Het Open Groene_Marke</v>
      </c>
      <c r="C198" s="145" t="str">
        <f>IF('gegevens uit databank'!E198="","",'gegevens uit databank'!E198)</f>
        <v>Kalvariestraat 70</v>
      </c>
      <c r="D198" s="145">
        <f>IF('gegevens uit databank'!F198="","",'gegevens uit databank'!F198)</f>
        <v>8510</v>
      </c>
      <c r="E198" s="145" t="str">
        <f>IF('gegevens uit databank'!G198="","",'gegevens uit databank'!G198)</f>
        <v>MARKE</v>
      </c>
      <c r="F198" s="145" t="str">
        <f>IF('gegevens uit databank'!H198="","",'gegevens uit databank'!H198)</f>
        <v>056-21.93.54</v>
      </c>
    </row>
    <row r="199" spans="1:6" ht="12.9" customHeight="1" x14ac:dyDescent="0.25">
      <c r="A199" s="144">
        <f>IF('gegevens uit databank'!C199="","",'gegevens uit databank'!C199)</f>
        <v>2329</v>
      </c>
      <c r="B199" s="145" t="str">
        <f>IF('gegevens uit databank'!D199="","",'gegevens uit databank'!D199)</f>
        <v>GO! BS Ter Molen_Lauwe</v>
      </c>
      <c r="C199" s="145" t="str">
        <f>IF('gegevens uit databank'!E199="","",'gegevens uit databank'!E199)</f>
        <v>Grote Molenstraat 113</v>
      </c>
      <c r="D199" s="145">
        <f>IF('gegevens uit databank'!F199="","",'gegevens uit databank'!F199)</f>
        <v>8930</v>
      </c>
      <c r="E199" s="145" t="str">
        <f>IF('gegevens uit databank'!G199="","",'gegevens uit databank'!G199)</f>
        <v>LAUWE</v>
      </c>
      <c r="F199" s="145" t="str">
        <f>IF('gegevens uit databank'!H199="","",'gegevens uit databank'!H199)</f>
        <v>056-41.30.14</v>
      </c>
    </row>
    <row r="200" spans="1:6" ht="12.9" customHeight="1" x14ac:dyDescent="0.25">
      <c r="A200" s="144">
        <f>IF('gegevens uit databank'!C200="","",'gegevens uit databank'!C200)</f>
        <v>2345</v>
      </c>
      <c r="B200" s="145" t="str">
        <f>IF('gegevens uit databank'!D200="","",'gegevens uit databank'!D200)</f>
        <v>GO! BS De Windroos_Zwevegem</v>
      </c>
      <c r="C200" s="145" t="str">
        <f>IF('gegevens uit databank'!E200="","",'gegevens uit databank'!E200)</f>
        <v>Hendrik Consciencestraat 1_B</v>
      </c>
      <c r="D200" s="145">
        <f>IF('gegevens uit databank'!F200="","",'gegevens uit databank'!F200)</f>
        <v>8550</v>
      </c>
      <c r="E200" s="145" t="str">
        <f>IF('gegevens uit databank'!G200="","",'gegevens uit databank'!G200)</f>
        <v>ZWEVEGEM</v>
      </c>
      <c r="F200" s="145" t="str">
        <f>IF('gegevens uit databank'!H200="","",'gegevens uit databank'!H200)</f>
        <v>056-75.85.51</v>
      </c>
    </row>
    <row r="201" spans="1:6" ht="12.9" customHeight="1" x14ac:dyDescent="0.25">
      <c r="A201" s="144">
        <f>IF('gegevens uit databank'!C201="","",'gegevens uit databank'!C201)</f>
        <v>2352</v>
      </c>
      <c r="B201" s="145" t="str">
        <f>IF('gegevens uit databank'!D201="","",'gegevens uit databank'!D201)</f>
        <v>GO! BS De driesprong_Deerlijk</v>
      </c>
      <c r="C201" s="145" t="str">
        <f>IF('gegevens uit databank'!E201="","",'gegevens uit databank'!E201)</f>
        <v>Kapel ter Rustestraat 3</v>
      </c>
      <c r="D201" s="145">
        <f>IF('gegevens uit databank'!F201="","",'gegevens uit databank'!F201)</f>
        <v>8540</v>
      </c>
      <c r="E201" s="145" t="str">
        <f>IF('gegevens uit databank'!G201="","",'gegevens uit databank'!G201)</f>
        <v>DEERLIJK</v>
      </c>
      <c r="F201" s="145" t="str">
        <f>IF('gegevens uit databank'!H201="","",'gegevens uit databank'!H201)</f>
        <v>056-71.36.52</v>
      </c>
    </row>
    <row r="202" spans="1:6" ht="12.9" customHeight="1" x14ac:dyDescent="0.25">
      <c r="A202" s="144">
        <f>IF('gegevens uit databank'!C202="","",'gegevens uit databank'!C202)</f>
        <v>2361</v>
      </c>
      <c r="B202" s="145" t="str">
        <f>IF('gegevens uit databank'!D202="","",'gegevens uit databank'!D202)</f>
        <v>GO! BS De Toekomst_Avelgem</v>
      </c>
      <c r="C202" s="145" t="str">
        <f>IF('gegevens uit databank'!E202="","",'gegevens uit databank'!E202)</f>
        <v>Kerkhofstraat 51</v>
      </c>
      <c r="D202" s="145">
        <f>IF('gegevens uit databank'!F202="","",'gegevens uit databank'!F202)</f>
        <v>8580</v>
      </c>
      <c r="E202" s="145" t="str">
        <f>IF('gegevens uit databank'!G202="","",'gegevens uit databank'!G202)</f>
        <v>AVELGEM</v>
      </c>
      <c r="F202" s="145" t="str">
        <f>IF('gegevens uit databank'!H202="","",'gegevens uit databank'!H202)</f>
        <v>056-65.01.41</v>
      </c>
    </row>
    <row r="203" spans="1:6" ht="12.9" customHeight="1" x14ac:dyDescent="0.25">
      <c r="A203" s="144">
        <f>IF('gegevens uit databank'!C203="","",'gegevens uit databank'!C203)</f>
        <v>2394</v>
      </c>
      <c r="B203" s="145" t="str">
        <f>IF('gegevens uit databank'!D203="","",'gegevens uit databank'!D203)</f>
        <v>GO! BS De Startbaan_Wevelgem</v>
      </c>
      <c r="C203" s="145" t="str">
        <f>IF('gegevens uit databank'!E203="","",'gegevens uit databank'!E203)</f>
        <v>Veldstraat 17</v>
      </c>
      <c r="D203" s="145">
        <f>IF('gegevens uit databank'!F203="","",'gegevens uit databank'!F203)</f>
        <v>8560</v>
      </c>
      <c r="E203" s="145" t="str">
        <f>IF('gegevens uit databank'!G203="","",'gegevens uit databank'!G203)</f>
        <v>WEVELGEM</v>
      </c>
      <c r="F203" s="145" t="str">
        <f>IF('gegevens uit databank'!H203="","",'gegevens uit databank'!H203)</f>
        <v>056-41.23.21</v>
      </c>
    </row>
    <row r="204" spans="1:6" ht="12.9" customHeight="1" x14ac:dyDescent="0.25">
      <c r="A204" s="144">
        <f>IF('gegevens uit databank'!C204="","",'gegevens uit databank'!C204)</f>
        <v>2402</v>
      </c>
      <c r="B204" s="145" t="str">
        <f>IF('gegevens uit databank'!D204="","",'gegevens uit databank'!D204)</f>
        <v>GO! Futura BS Wervik</v>
      </c>
      <c r="C204" s="145" t="str">
        <f>IF('gegevens uit databank'!E204="","",'gegevens uit databank'!E204)</f>
        <v>Hellestraat 15</v>
      </c>
      <c r="D204" s="145">
        <f>IF('gegevens uit databank'!F204="","",'gegevens uit databank'!F204)</f>
        <v>8940</v>
      </c>
      <c r="E204" s="145" t="str">
        <f>IF('gegevens uit databank'!G204="","",'gegevens uit databank'!G204)</f>
        <v>WERVIK</v>
      </c>
      <c r="F204" s="145" t="str">
        <f>IF('gegevens uit databank'!H204="","",'gegevens uit databank'!H204)</f>
        <v>056-31.27.03</v>
      </c>
    </row>
    <row r="205" spans="1:6" ht="12.9" customHeight="1" x14ac:dyDescent="0.25">
      <c r="A205" s="144">
        <f>IF('gegevens uit databank'!C205="","",'gegevens uit databank'!C205)</f>
        <v>2411</v>
      </c>
      <c r="B205" s="145" t="str">
        <f>IF('gegevens uit databank'!D205="","",'gegevens uit databank'!D205)</f>
        <v>GO! BS Ter Berken_Langemark</v>
      </c>
      <c r="C205" s="145" t="str">
        <f>IF('gegevens uit databank'!E205="","",'gegevens uit databank'!E205)</f>
        <v>Korte Ieperstraat 27</v>
      </c>
      <c r="D205" s="145">
        <f>IF('gegevens uit databank'!F205="","",'gegevens uit databank'!F205)</f>
        <v>8920</v>
      </c>
      <c r="E205" s="145" t="str">
        <f>IF('gegevens uit databank'!G205="","",'gegevens uit databank'!G205)</f>
        <v>LANGEMARK</v>
      </c>
      <c r="F205" s="145" t="str">
        <f>IF('gegevens uit databank'!H205="","",'gegevens uit databank'!H205)</f>
        <v>057-48.85.87</v>
      </c>
    </row>
    <row r="206" spans="1:6" ht="12.9" customHeight="1" x14ac:dyDescent="0.25">
      <c r="A206" s="144">
        <f>IF('gegevens uit databank'!C206="","",'gegevens uit databank'!C206)</f>
        <v>2428</v>
      </c>
      <c r="B206" s="145" t="str">
        <f>IF('gegevens uit databank'!D206="","",'gegevens uit databank'!D206)</f>
        <v>GO! Methodeschool Bloei!</v>
      </c>
      <c r="C206" s="145" t="str">
        <f>IF('gegevens uit databank'!E206="","",'gegevens uit databank'!E206)</f>
        <v>Kortwagenstraat 2</v>
      </c>
      <c r="D206" s="145">
        <f>IF('gegevens uit databank'!F206="","",'gegevens uit databank'!F206)</f>
        <v>8880</v>
      </c>
      <c r="E206" s="145" t="str">
        <f>IF('gegevens uit databank'!G206="","",'gegevens uit databank'!G206)</f>
        <v>LEDEGEM</v>
      </c>
      <c r="F206" s="145" t="str">
        <f>IF('gegevens uit databank'!H206="","",'gegevens uit databank'!H206)</f>
        <v>056-50.02.60</v>
      </c>
    </row>
    <row r="207" spans="1:6" ht="12.9" customHeight="1" x14ac:dyDescent="0.25">
      <c r="A207" s="144">
        <f>IF('gegevens uit databank'!C207="","",'gegevens uit databank'!C207)</f>
        <v>2436</v>
      </c>
      <c r="B207" s="145" t="str">
        <f>IF('gegevens uit databank'!D207="","",'gegevens uit databank'!D207)</f>
        <v>GO! BS Bellevue_Izegem</v>
      </c>
      <c r="C207" s="145" t="str">
        <f>IF('gegevens uit databank'!E207="","",'gegevens uit databank'!E207)</f>
        <v>Bellevuestraat 28</v>
      </c>
      <c r="D207" s="145">
        <f>IF('gegevens uit databank'!F207="","",'gegevens uit databank'!F207)</f>
        <v>8870</v>
      </c>
      <c r="E207" s="145" t="str">
        <f>IF('gegevens uit databank'!G207="","",'gegevens uit databank'!G207)</f>
        <v>IZEGEM</v>
      </c>
      <c r="F207" s="145" t="str">
        <f>IF('gegevens uit databank'!H207="","",'gegevens uit databank'!H207)</f>
        <v>051-30.66.50</v>
      </c>
    </row>
    <row r="208" spans="1:6" ht="12.9" customHeight="1" x14ac:dyDescent="0.25">
      <c r="A208" s="144">
        <f>IF('gegevens uit databank'!C208="","",'gegevens uit databank'!C208)</f>
        <v>2444</v>
      </c>
      <c r="B208" s="145" t="str">
        <f>IF('gegevens uit databank'!D208="","",'gegevens uit databank'!D208)</f>
        <v>GO! BS De Dobbelsteen</v>
      </c>
      <c r="C208" s="145" t="str">
        <f>IF('gegevens uit databank'!E208="","",'gegevens uit databank'!E208)</f>
        <v>Albrecht Rodenbachlaan 58</v>
      </c>
      <c r="D208" s="145">
        <f>IF('gegevens uit databank'!F208="","",'gegevens uit databank'!F208)</f>
        <v>8501</v>
      </c>
      <c r="E208" s="145" t="str">
        <f>IF('gegevens uit databank'!G208="","",'gegevens uit databank'!G208)</f>
        <v>HEULE</v>
      </c>
      <c r="F208" s="145" t="str">
        <f>IF('gegevens uit databank'!H208="","",'gegevens uit databank'!H208)</f>
        <v>056-35.18.08</v>
      </c>
    </row>
    <row r="209" spans="1:6" ht="12.9" customHeight="1" x14ac:dyDescent="0.25">
      <c r="A209" s="144">
        <f>IF('gegevens uit databank'!C209="","",'gegevens uit databank'!C209)</f>
        <v>2451</v>
      </c>
      <c r="B209" s="145" t="str">
        <f>IF('gegevens uit databank'!D209="","",'gegevens uit databank'!D209)</f>
        <v>GO! BS De Boomgaard_Kuurne</v>
      </c>
      <c r="C209" s="145" t="str">
        <f>IF('gegevens uit databank'!E209="","",'gegevens uit databank'!E209)</f>
        <v>Boomgaardstraat 21</v>
      </c>
      <c r="D209" s="145">
        <f>IF('gegevens uit databank'!F209="","",'gegevens uit databank'!F209)</f>
        <v>8520</v>
      </c>
      <c r="E209" s="145" t="str">
        <f>IF('gegevens uit databank'!G209="","",'gegevens uit databank'!G209)</f>
        <v>KUURNE</v>
      </c>
      <c r="F209" s="145" t="str">
        <f>IF('gegevens uit databank'!H209="","",'gegevens uit databank'!H209)</f>
        <v>056-71.36.53</v>
      </c>
    </row>
    <row r="210" spans="1:6" ht="12.9" customHeight="1" x14ac:dyDescent="0.25">
      <c r="A210" s="144">
        <f>IF('gegevens uit databank'!C210="","",'gegevens uit databank'!C210)</f>
        <v>2469</v>
      </c>
      <c r="B210" s="145" t="str">
        <f>IF('gegevens uit databank'!D210="","",'gegevens uit databank'!D210)</f>
        <v>GO! BS Ter Gavers_Harelbeke</v>
      </c>
      <c r="C210" s="145" t="str">
        <f>IF('gegevens uit databank'!E210="","",'gegevens uit databank'!E210)</f>
        <v>Arendsstraat 62_B</v>
      </c>
      <c r="D210" s="145">
        <f>IF('gegevens uit databank'!F210="","",'gegevens uit databank'!F210)</f>
        <v>8530</v>
      </c>
      <c r="E210" s="145" t="str">
        <f>IF('gegevens uit databank'!G210="","",'gegevens uit databank'!G210)</f>
        <v>HARELBEKE</v>
      </c>
      <c r="F210" s="145" t="str">
        <f>IF('gegevens uit databank'!H210="","",'gegevens uit databank'!H210)</f>
        <v>056-71.92.22</v>
      </c>
    </row>
    <row r="211" spans="1:6" ht="12.9" customHeight="1" x14ac:dyDescent="0.25">
      <c r="A211" s="144">
        <f>IF('gegevens uit databank'!C211="","",'gegevens uit databank'!C211)</f>
        <v>2485</v>
      </c>
      <c r="B211" s="145" t="str">
        <f>IF('gegevens uit databank'!D211="","",'gegevens uit databank'!D211)</f>
        <v>GO! BS Het Wonderbos Ingelmunster</v>
      </c>
      <c r="C211" s="145" t="str">
        <f>IF('gegevens uit databank'!E211="","",'gegevens uit databank'!E211)</f>
        <v>Meulebekestraat 38</v>
      </c>
      <c r="D211" s="145">
        <f>IF('gegevens uit databank'!F211="","",'gegevens uit databank'!F211)</f>
        <v>8770</v>
      </c>
      <c r="E211" s="145" t="str">
        <f>IF('gegevens uit databank'!G211="","",'gegevens uit databank'!G211)</f>
        <v>INGELMUNSTER</v>
      </c>
      <c r="F211" s="145" t="str">
        <f>IF('gegevens uit databank'!H211="","",'gegevens uit databank'!H211)</f>
        <v>051-30.26.23</v>
      </c>
    </row>
    <row r="212" spans="1:6" ht="12.9" customHeight="1" x14ac:dyDescent="0.25">
      <c r="A212" s="144">
        <f>IF('gegevens uit databank'!C212="","",'gegevens uit databank'!C212)</f>
        <v>2501</v>
      </c>
      <c r="B212" s="145" t="str">
        <f>IF('gegevens uit databank'!D212="","",'gegevens uit databank'!D212)</f>
        <v>GO! BS TalentenSprong Waregem</v>
      </c>
      <c r="C212" s="145" t="str">
        <f>IF('gegevens uit databank'!E212="","",'gegevens uit databank'!E212)</f>
        <v>Ten Hedestraat 1</v>
      </c>
      <c r="D212" s="145">
        <f>IF('gegevens uit databank'!F212="","",'gegevens uit databank'!F212)</f>
        <v>8790</v>
      </c>
      <c r="E212" s="145" t="str">
        <f>IF('gegevens uit databank'!G212="","",'gegevens uit databank'!G212)</f>
        <v>WAREGEM</v>
      </c>
      <c r="F212" s="145" t="str">
        <f>IF('gegevens uit databank'!H212="","",'gegevens uit databank'!H212)</f>
        <v>056-60.10.17</v>
      </c>
    </row>
    <row r="213" spans="1:6" ht="12.9" customHeight="1" x14ac:dyDescent="0.25">
      <c r="A213" s="144">
        <f>IF('gegevens uit databank'!C213="","",'gegevens uit databank'!C213)</f>
        <v>2519</v>
      </c>
      <c r="B213" s="145" t="str">
        <f>IF('gegevens uit databank'!D213="","",'gegevens uit databank'!D213)</f>
        <v>GO! BS De Plataan_Roeselare</v>
      </c>
      <c r="C213" s="145" t="str">
        <f>IF('gegevens uit databank'!E213="","",'gegevens uit databank'!E213)</f>
        <v>Meersstraat 13</v>
      </c>
      <c r="D213" s="145">
        <f>IF('gegevens uit databank'!F213="","",'gegevens uit databank'!F213)</f>
        <v>8800</v>
      </c>
      <c r="E213" s="145" t="str">
        <f>IF('gegevens uit databank'!G213="","",'gegevens uit databank'!G213)</f>
        <v>ROESELARE</v>
      </c>
      <c r="F213" s="145" t="str">
        <f>IF('gegevens uit databank'!H213="","",'gegevens uit databank'!H213)</f>
        <v>051-20.70.55</v>
      </c>
    </row>
    <row r="214" spans="1:6" ht="12.9" customHeight="1" x14ac:dyDescent="0.25">
      <c r="A214" s="144">
        <f>IF('gegevens uit databank'!C214="","",'gegevens uit databank'!C214)</f>
        <v>2527</v>
      </c>
      <c r="B214" s="145" t="str">
        <f>IF('gegevens uit databank'!D214="","",'gegevens uit databank'!D214)</f>
        <v>GO! BS Ring Campus Groenestraat</v>
      </c>
      <c r="C214" s="145" t="str">
        <f>IF('gegevens uit databank'!E214="","",'gegevens uit databank'!E214)</f>
        <v>Groenestraat 174</v>
      </c>
      <c r="D214" s="145">
        <f>IF('gegevens uit databank'!F214="","",'gegevens uit databank'!F214)</f>
        <v>8800</v>
      </c>
      <c r="E214" s="145" t="str">
        <f>IF('gegevens uit databank'!G214="","",'gegevens uit databank'!G214)</f>
        <v>ROESELARE</v>
      </c>
      <c r="F214" s="145" t="str">
        <f>IF('gegevens uit databank'!H214="","",'gegevens uit databank'!H214)</f>
        <v>051-27.27.72</v>
      </c>
    </row>
    <row r="215" spans="1:6" ht="12.9" customHeight="1" x14ac:dyDescent="0.25">
      <c r="A215" s="144">
        <f>IF('gegevens uit databank'!C215="","",'gegevens uit databank'!C215)</f>
        <v>2535</v>
      </c>
      <c r="B215" s="145" t="str">
        <f>IF('gegevens uit databank'!D215="","",'gegevens uit databank'!D215)</f>
        <v>GO! BS Windekind_Rumbeke</v>
      </c>
      <c r="C215" s="145" t="str">
        <f>IF('gegevens uit databank'!E215="","",'gegevens uit databank'!E215)</f>
        <v>Blinde-Rodenbachstraat 44</v>
      </c>
      <c r="D215" s="145">
        <f>IF('gegevens uit databank'!F215="","",'gegevens uit databank'!F215)</f>
        <v>8800</v>
      </c>
      <c r="E215" s="145" t="str">
        <f>IF('gegevens uit databank'!G215="","",'gegevens uit databank'!G215)</f>
        <v>RUMBEKE</v>
      </c>
      <c r="F215" s="145" t="str">
        <f>IF('gegevens uit databank'!H215="","",'gegevens uit databank'!H215)</f>
        <v>051-20.41.93</v>
      </c>
    </row>
    <row r="216" spans="1:6" ht="12.9" customHeight="1" x14ac:dyDescent="0.25">
      <c r="A216" s="144">
        <f>IF('gegevens uit databank'!C216="","",'gegevens uit databank'!C216)</f>
        <v>2543</v>
      </c>
      <c r="B216" s="145" t="str">
        <f>IF('gegevens uit databank'!D216="","",'gegevens uit databank'!D216)</f>
        <v>GO! Basisschool De Springplank Tielt</v>
      </c>
      <c r="C216" s="145" t="str">
        <f>IF('gegevens uit databank'!E216="","",'gegevens uit databank'!E216)</f>
        <v>Tulpenlaan 14</v>
      </c>
      <c r="D216" s="145">
        <f>IF('gegevens uit databank'!F216="","",'gegevens uit databank'!F216)</f>
        <v>8700</v>
      </c>
      <c r="E216" s="145" t="str">
        <f>IF('gegevens uit databank'!G216="","",'gegevens uit databank'!G216)</f>
        <v>TIELT</v>
      </c>
      <c r="F216" s="145" t="str">
        <f>IF('gegevens uit databank'!H216="","",'gegevens uit databank'!H216)</f>
        <v>051-40.27.63</v>
      </c>
    </row>
    <row r="217" spans="1:6" ht="12.9" customHeight="1" x14ac:dyDescent="0.25">
      <c r="A217" s="144">
        <f>IF('gegevens uit databank'!C217="","",'gegevens uit databank'!C217)</f>
        <v>2551</v>
      </c>
      <c r="B217" s="145" t="str">
        <f>IF('gegevens uit databank'!D217="","",'gegevens uit databank'!D217)</f>
        <v>GO! BS De Mote_Ieper</v>
      </c>
      <c r="C217" s="145" t="str">
        <f>IF('gegevens uit databank'!E217="","",'gegevens uit databank'!E217)</f>
        <v>Minneplein 44</v>
      </c>
      <c r="D217" s="145">
        <f>IF('gegevens uit databank'!F217="","",'gegevens uit databank'!F217)</f>
        <v>8900</v>
      </c>
      <c r="E217" s="145" t="str">
        <f>IF('gegevens uit databank'!G217="","",'gegevens uit databank'!G217)</f>
        <v>IEPER</v>
      </c>
      <c r="F217" s="145" t="str">
        <f>IF('gegevens uit databank'!H217="","",'gegevens uit databank'!H217)</f>
        <v>057-20.13.67</v>
      </c>
    </row>
    <row r="218" spans="1:6" ht="12.9" customHeight="1" x14ac:dyDescent="0.25">
      <c r="A218" s="144">
        <f>IF('gegevens uit databank'!C218="","",'gegevens uit databank'!C218)</f>
        <v>2576</v>
      </c>
      <c r="B218" s="145" t="str">
        <f>IF('gegevens uit databank'!D218="","",'gegevens uit databank'!D218)</f>
        <v>GO! BS Ter Elzen Wijtschate</v>
      </c>
      <c r="C218" s="145" t="str">
        <f>IF('gegevens uit databank'!E218="","",'gegevens uit databank'!E218)</f>
        <v>Schoolstraat 19</v>
      </c>
      <c r="D218" s="145">
        <f>IF('gegevens uit databank'!F218="","",'gegevens uit databank'!F218)</f>
        <v>8953</v>
      </c>
      <c r="E218" s="145" t="str">
        <f>IF('gegevens uit databank'!G218="","",'gegevens uit databank'!G218)</f>
        <v>WIJTSCHATE</v>
      </c>
      <c r="F218" s="145" t="str">
        <f>IF('gegevens uit databank'!H218="","",'gegevens uit databank'!H218)</f>
        <v>057-44.50.50</v>
      </c>
    </row>
    <row r="219" spans="1:6" ht="12.9" customHeight="1" x14ac:dyDescent="0.25">
      <c r="A219" s="144">
        <f>IF('gegevens uit databank'!C219="","",'gegevens uit databank'!C219)</f>
        <v>2584</v>
      </c>
      <c r="B219" s="145" t="str">
        <f>IF('gegevens uit databank'!D219="","",'gegevens uit databank'!D219)</f>
        <v>GO! BS Groei Vlamertinge</v>
      </c>
      <c r="C219" s="145" t="str">
        <f>IF('gegevens uit databank'!E219="","",'gegevens uit databank'!E219)</f>
        <v>Groezeweg 8</v>
      </c>
      <c r="D219" s="145">
        <f>IF('gegevens uit databank'!F219="","",'gegevens uit databank'!F219)</f>
        <v>8908</v>
      </c>
      <c r="E219" s="145" t="str">
        <f>IF('gegevens uit databank'!G219="","",'gegevens uit databank'!G219)</f>
        <v>VLAMERTINGE</v>
      </c>
      <c r="F219" s="145" t="str">
        <f>IF('gegevens uit databank'!H219="","",'gegevens uit databank'!H219)</f>
        <v>057-20.33.18</v>
      </c>
    </row>
    <row r="220" spans="1:6" ht="12.9" customHeight="1" x14ac:dyDescent="0.25">
      <c r="A220" s="144">
        <f>IF('gegevens uit databank'!C220="","",'gegevens uit databank'!C220)</f>
        <v>2592</v>
      </c>
      <c r="B220" s="145" t="str">
        <f>IF('gegevens uit databank'!D220="","",'gegevens uit databank'!D220)</f>
        <v>GO! BS De Ster</v>
      </c>
      <c r="C220" s="145" t="str">
        <f>IF('gegevens uit databank'!E220="","",'gegevens uit databank'!E220)</f>
        <v>Rekhof 36</v>
      </c>
      <c r="D220" s="145">
        <f>IF('gegevens uit databank'!F220="","",'gegevens uit databank'!F220)</f>
        <v>8970</v>
      </c>
      <c r="E220" s="145" t="str">
        <f>IF('gegevens uit databank'!G220="","",'gegevens uit databank'!G220)</f>
        <v>POPERINGE</v>
      </c>
      <c r="F220" s="145" t="str">
        <f>IF('gegevens uit databank'!H220="","",'gegevens uit databank'!H220)</f>
        <v>057-33.41.32</v>
      </c>
    </row>
    <row r="221" spans="1:6" ht="12.9" customHeight="1" x14ac:dyDescent="0.25">
      <c r="A221" s="144">
        <f>IF('gegevens uit databank'!C221="","",'gegevens uit databank'!C221)</f>
        <v>2601</v>
      </c>
      <c r="B221" s="145" t="str">
        <f>IF('gegevens uit databank'!D221="","",'gegevens uit databank'!D221)</f>
        <v>GO! BS Voskenslaan_Gent</v>
      </c>
      <c r="C221" s="145" t="str">
        <f>IF('gegevens uit databank'!E221="","",'gegevens uit databank'!E221)</f>
        <v>Voskenslaan 60</v>
      </c>
      <c r="D221" s="145">
        <f>IF('gegevens uit databank'!F221="","",'gegevens uit databank'!F221)</f>
        <v>9000</v>
      </c>
      <c r="E221" s="145" t="str">
        <f>IF('gegevens uit databank'!G221="","",'gegevens uit databank'!G221)</f>
        <v>GENT</v>
      </c>
      <c r="F221" s="145" t="str">
        <f>IF('gegevens uit databank'!H221="","",'gegevens uit databank'!H221)</f>
        <v>09-240.00.51</v>
      </c>
    </row>
    <row r="222" spans="1:6" ht="12.9" customHeight="1" x14ac:dyDescent="0.25">
      <c r="A222" s="144">
        <f>IF('gegevens uit databank'!C222="","",'gegevens uit databank'!C222)</f>
        <v>2618</v>
      </c>
      <c r="B222" s="145" t="str">
        <f>IF('gegevens uit databank'!D222="","",'gegevens uit databank'!D222)</f>
        <v>GO! BS De Kleine Icarus Gent</v>
      </c>
      <c r="C222" s="145" t="str">
        <f>IF('gegevens uit databank'!E222="","",'gegevens uit databank'!E222)</f>
        <v>Karel Lodewijk Ledeganckstraat 4</v>
      </c>
      <c r="D222" s="145">
        <f>IF('gegevens uit databank'!F222="","",'gegevens uit databank'!F222)</f>
        <v>9000</v>
      </c>
      <c r="E222" s="145" t="str">
        <f>IF('gegevens uit databank'!G222="","",'gegevens uit databank'!G222)</f>
        <v>GENT</v>
      </c>
      <c r="F222" s="145" t="str">
        <f>IF('gegevens uit databank'!H222="","",'gegevens uit databank'!H222)</f>
        <v>09-243.30.99</v>
      </c>
    </row>
    <row r="223" spans="1:6" ht="12.9" customHeight="1" x14ac:dyDescent="0.25">
      <c r="A223" s="144">
        <f>IF('gegevens uit databank'!C223="","",'gegevens uit databank'!C223)</f>
        <v>2626</v>
      </c>
      <c r="B223" s="145" t="str">
        <f>IF('gegevens uit databank'!D223="","",'gegevens uit databank'!D223)</f>
        <v>GO! BS De Vogelzang</v>
      </c>
      <c r="C223" s="145" t="str">
        <f>IF('gegevens uit databank'!E223="","",'gegevens uit databank'!E223)</f>
        <v>Goedlevenstraat 78</v>
      </c>
      <c r="D223" s="145">
        <f>IF('gegevens uit databank'!F223="","",'gegevens uit databank'!F223)</f>
        <v>9041</v>
      </c>
      <c r="E223" s="145" t="str">
        <f>IF('gegevens uit databank'!G223="","",'gegevens uit databank'!G223)</f>
        <v>OOSTAKKER</v>
      </c>
      <c r="F223" s="145" t="str">
        <f>IF('gegevens uit databank'!H223="","",'gegevens uit databank'!H223)</f>
        <v>09-251.13.32</v>
      </c>
    </row>
    <row r="224" spans="1:6" ht="12.9" customHeight="1" x14ac:dyDescent="0.25">
      <c r="A224" s="144">
        <f>IF('gegevens uit databank'!C224="","",'gegevens uit databank'!C224)</f>
        <v>2642</v>
      </c>
      <c r="B224" s="145" t="str">
        <f>IF('gegevens uit databank'!D224="","",'gegevens uit databank'!D224)</f>
        <v>GO! BS Einstein</v>
      </c>
      <c r="C224" s="145" t="str">
        <f>IF('gegevens uit databank'!E224="","",'gegevens uit databank'!E224)</f>
        <v>Hofbilkstraat 21</v>
      </c>
      <c r="D224" s="145">
        <f>IF('gegevens uit databank'!F224="","",'gegevens uit databank'!F224)</f>
        <v>9940</v>
      </c>
      <c r="E224" s="145" t="str">
        <f>IF('gegevens uit databank'!G224="","",'gegevens uit databank'!G224)</f>
        <v>EVERGEM</v>
      </c>
      <c r="F224" s="145" t="str">
        <f>IF('gegevens uit databank'!H224="","",'gegevens uit databank'!H224)</f>
        <v>09-216.44.96</v>
      </c>
    </row>
    <row r="225" spans="1:6" ht="12.9" customHeight="1" x14ac:dyDescent="0.25">
      <c r="A225" s="144">
        <f>IF('gegevens uit databank'!C225="","",'gegevens uit databank'!C225)</f>
        <v>2659</v>
      </c>
      <c r="B225" s="145" t="str">
        <f>IF('gegevens uit databank'!D225="","",'gegevens uit databank'!D225)</f>
        <v>GO! basisschool Erasmus</v>
      </c>
      <c r="C225" s="145" t="str">
        <f>IF('gegevens uit databank'!E225="","",'gegevens uit databank'!E225)</f>
        <v>Leegstraat 2</v>
      </c>
      <c r="D225" s="145">
        <f>IF('gegevens uit databank'!F225="","",'gegevens uit databank'!F225)</f>
        <v>9060</v>
      </c>
      <c r="E225" s="145" t="str">
        <f>IF('gegevens uit databank'!G225="","",'gegevens uit databank'!G225)</f>
        <v>ZELZATE</v>
      </c>
      <c r="F225" s="145" t="str">
        <f>IF('gegevens uit databank'!H225="","",'gegevens uit databank'!H225)</f>
        <v>09-345.59.56</v>
      </c>
    </row>
    <row r="226" spans="1:6" ht="12.9" customHeight="1" x14ac:dyDescent="0.25">
      <c r="A226" s="144">
        <f>IF('gegevens uit databank'!C226="","",'gegevens uit databank'!C226)</f>
        <v>2667</v>
      </c>
      <c r="B226" s="145" t="str">
        <f>IF('gegevens uit databank'!D226="","",'gegevens uit databank'!D226)</f>
        <v>GO! BS De Regenboog Ertvelde</v>
      </c>
      <c r="C226" s="145" t="str">
        <f>IF('gegevens uit databank'!E226="","",'gegevens uit databank'!E226)</f>
        <v>Kroonstraat 2_bis</v>
      </c>
      <c r="D226" s="145">
        <f>IF('gegevens uit databank'!F226="","",'gegevens uit databank'!F226)</f>
        <v>9940</v>
      </c>
      <c r="E226" s="145" t="str">
        <f>IF('gegevens uit databank'!G226="","",'gegevens uit databank'!G226)</f>
        <v>ERTVELDE</v>
      </c>
      <c r="F226" s="145" t="str">
        <f>IF('gegevens uit databank'!H226="","",'gegevens uit databank'!H226)</f>
        <v>09-344.63.74</v>
      </c>
    </row>
    <row r="227" spans="1:6" ht="12.9" customHeight="1" x14ac:dyDescent="0.25">
      <c r="A227" s="144">
        <f>IF('gegevens uit databank'!C227="","",'gegevens uit databank'!C227)</f>
        <v>2675</v>
      </c>
      <c r="B227" s="145" t="str">
        <f>IF('gegevens uit databank'!D227="","",'gegevens uit databank'!D227)</f>
        <v>GO! Openluchtschool 't Zwaluwnest</v>
      </c>
      <c r="C227" s="145" t="str">
        <f>IF('gegevens uit databank'!E227="","",'gegevens uit databank'!E227)</f>
        <v>Zwaluwlaan 64</v>
      </c>
      <c r="D227" s="145">
        <f>IF('gegevens uit databank'!F227="","",'gegevens uit databank'!F227)</f>
        <v>9185</v>
      </c>
      <c r="E227" s="145" t="str">
        <f>IF('gegevens uit databank'!G227="","",'gegevens uit databank'!G227)</f>
        <v>WACHTEBEKE</v>
      </c>
      <c r="F227" s="145" t="str">
        <f>IF('gegevens uit databank'!H227="","",'gegevens uit databank'!H227)</f>
        <v>09-345.90.20</v>
      </c>
    </row>
    <row r="228" spans="1:6" ht="12.9" customHeight="1" x14ac:dyDescent="0.25">
      <c r="A228" s="144">
        <f>IF('gegevens uit databank'!C228="","",'gegevens uit databank'!C228)</f>
        <v>2683</v>
      </c>
      <c r="B228" s="145" t="str">
        <f>IF('gegevens uit databank'!D228="","",'gegevens uit databank'!D228)</f>
        <v>GO! BS De Molenberg</v>
      </c>
      <c r="C228" s="145" t="str">
        <f>IF('gegevens uit databank'!E228="","",'gegevens uit databank'!E228)</f>
        <v>Kerkstraat 153_A</v>
      </c>
      <c r="D228" s="145">
        <f>IF('gegevens uit databank'!F228="","",'gegevens uit databank'!F228)</f>
        <v>9190</v>
      </c>
      <c r="E228" s="145" t="str">
        <f>IF('gegevens uit databank'!G228="","",'gegevens uit databank'!G228)</f>
        <v>STEKENE</v>
      </c>
      <c r="F228" s="145" t="str">
        <f>IF('gegevens uit databank'!H228="","",'gegevens uit databank'!H228)</f>
        <v>03-779.74.38</v>
      </c>
    </row>
    <row r="229" spans="1:6" ht="12.9" customHeight="1" x14ac:dyDescent="0.25">
      <c r="A229" s="144">
        <f>IF('gegevens uit databank'!C229="","",'gegevens uit databank'!C229)</f>
        <v>2691</v>
      </c>
      <c r="B229" s="145" t="str">
        <f>IF('gegevens uit databank'!D229="","",'gegevens uit databank'!D229)</f>
        <v>GO! BS De Madelief</v>
      </c>
      <c r="C229" s="145" t="str">
        <f>IF('gegevens uit databank'!E229="","",'gegevens uit databank'!E229)</f>
        <v>Luikstraat 77</v>
      </c>
      <c r="D229" s="145">
        <f>IF('gegevens uit databank'!F229="","",'gegevens uit databank'!F229)</f>
        <v>9160</v>
      </c>
      <c r="E229" s="145" t="str">
        <f>IF('gegevens uit databank'!G229="","",'gegevens uit databank'!G229)</f>
        <v>LOKEREN</v>
      </c>
      <c r="F229" s="145" t="str">
        <f>IF('gegevens uit databank'!H229="","",'gegevens uit databank'!H229)</f>
        <v>09-348.11.03</v>
      </c>
    </row>
    <row r="230" spans="1:6" ht="12.9" customHeight="1" x14ac:dyDescent="0.25">
      <c r="A230" s="144">
        <f>IF('gegevens uit databank'!C230="","",'gegevens uit databank'!C230)</f>
        <v>2709</v>
      </c>
      <c r="B230" s="145" t="str">
        <f>IF('gegevens uit databank'!D230="","",'gegevens uit databank'!D230)</f>
        <v>GO! BS De Springplank</v>
      </c>
      <c r="C230" s="145" t="str">
        <f>IF('gegevens uit databank'!E230="","",'gegevens uit databank'!E230)</f>
        <v>Dalialaan 2_A</v>
      </c>
      <c r="D230" s="145">
        <f>IF('gegevens uit databank'!F230="","",'gegevens uit databank'!F230)</f>
        <v>9160</v>
      </c>
      <c r="E230" s="145" t="str">
        <f>IF('gegevens uit databank'!G230="","",'gegevens uit databank'!G230)</f>
        <v>LOKEREN</v>
      </c>
      <c r="F230" s="145" t="str">
        <f>IF('gegevens uit databank'!H230="","",'gegevens uit databank'!H230)</f>
        <v>09-348.28.07</v>
      </c>
    </row>
    <row r="231" spans="1:6" ht="12.9" customHeight="1" x14ac:dyDescent="0.25">
      <c r="A231" s="144">
        <f>IF('gegevens uit databank'!C231="","",'gegevens uit databank'!C231)</f>
        <v>2717</v>
      </c>
      <c r="B231" s="145" t="str">
        <f>IF('gegevens uit databank'!D231="","",'gegevens uit databank'!D231)</f>
        <v>GO! BS Leefschool Eikenkring_Lochristi</v>
      </c>
      <c r="C231" s="145" t="str">
        <f>IF('gegevens uit databank'!E231="","",'gegevens uit databank'!E231)</f>
        <v>Zeveneken-Dorp 6</v>
      </c>
      <c r="D231" s="145">
        <f>IF('gegevens uit databank'!F231="","",'gegevens uit databank'!F231)</f>
        <v>9080</v>
      </c>
      <c r="E231" s="145" t="str">
        <f>IF('gegevens uit databank'!G231="","",'gegevens uit databank'!G231)</f>
        <v>ZEVENEKEN</v>
      </c>
      <c r="F231" s="145" t="str">
        <f>IF('gegevens uit databank'!H231="","",'gegevens uit databank'!H231)</f>
        <v>09-355.63.40</v>
      </c>
    </row>
    <row r="232" spans="1:6" ht="12.9" customHeight="1" x14ac:dyDescent="0.25">
      <c r="A232" s="144">
        <f>IF('gegevens uit databank'!C232="","",'gegevens uit databank'!C232)</f>
        <v>2725</v>
      </c>
      <c r="B232" s="145" t="str">
        <f>IF('gegevens uit databank'!D232="","",'gegevens uit databank'!D232)</f>
        <v>GO! BS De Wijze Boom</v>
      </c>
      <c r="C232" s="145" t="str">
        <f>IF('gegevens uit databank'!E232="","",'gegevens uit databank'!E232)</f>
        <v>Sint-Baafskouterstraat 129</v>
      </c>
      <c r="D232" s="145">
        <f>IF('gegevens uit databank'!F232="","",'gegevens uit databank'!F232)</f>
        <v>9040</v>
      </c>
      <c r="E232" s="145" t="str">
        <f>IF('gegevens uit databank'!G232="","",'gegevens uit databank'!G232)</f>
        <v>SINT-AMANDSBERG</v>
      </c>
      <c r="F232" s="145" t="str">
        <f>IF('gegevens uit databank'!H232="","",'gegevens uit databank'!H232)</f>
        <v>09-218.86.76</v>
      </c>
    </row>
    <row r="233" spans="1:6" ht="12.9" customHeight="1" x14ac:dyDescent="0.25">
      <c r="A233" s="144">
        <f>IF('gegevens uit databank'!C233="","",'gegevens uit databank'!C233)</f>
        <v>2741</v>
      </c>
      <c r="B233" s="145" t="str">
        <f>IF('gegevens uit databank'!D233="","",'gegevens uit databank'!D233)</f>
        <v>GO! BS De Tovertuin</v>
      </c>
      <c r="C233" s="145" t="str">
        <f>IF('gegevens uit databank'!E233="","",'gegevens uit databank'!E233)</f>
        <v>Hoogstraat 51</v>
      </c>
      <c r="D233" s="145">
        <f>IF('gegevens uit databank'!F233="","",'gegevens uit databank'!F233)</f>
        <v>9160</v>
      </c>
      <c r="E233" s="145" t="str">
        <f>IF('gegevens uit databank'!G233="","",'gegevens uit databank'!G233)</f>
        <v>LOKEREN</v>
      </c>
      <c r="F233" s="145" t="str">
        <f>IF('gegevens uit databank'!H233="","",'gegevens uit databank'!H233)</f>
        <v>09-348.31.94</v>
      </c>
    </row>
    <row r="234" spans="1:6" ht="12.9" customHeight="1" x14ac:dyDescent="0.25">
      <c r="A234" s="144">
        <f>IF('gegevens uit databank'!C234="","",'gegevens uit databank'!C234)</f>
        <v>2758</v>
      </c>
      <c r="B234" s="145" t="str">
        <f>IF('gegevens uit databank'!D234="","",'gegevens uit databank'!D234)</f>
        <v>GO! SportBS in beweging Hamme</v>
      </c>
      <c r="C234" s="145" t="str">
        <f>IF('gegevens uit databank'!E234="","",'gegevens uit databank'!E234)</f>
        <v>Verbindingsstraat 66</v>
      </c>
      <c r="D234" s="145">
        <f>IF('gegevens uit databank'!F234="","",'gegevens uit databank'!F234)</f>
        <v>9220</v>
      </c>
      <c r="E234" s="145" t="str">
        <f>IF('gegevens uit databank'!G234="","",'gegevens uit databank'!G234)</f>
        <v>HAMME</v>
      </c>
      <c r="F234" s="145" t="str">
        <f>IF('gegevens uit databank'!H234="","",'gegevens uit databank'!H234)</f>
        <v>052-49.99.75</v>
      </c>
    </row>
    <row r="235" spans="1:6" ht="12.9" customHeight="1" x14ac:dyDescent="0.25">
      <c r="A235" s="144">
        <f>IF('gegevens uit databank'!C235="","",'gegevens uit databank'!C235)</f>
        <v>2766</v>
      </c>
      <c r="B235" s="145" t="str">
        <f>IF('gegevens uit databank'!D235="","",'gegevens uit databank'!D235)</f>
        <v>GO! BS Atmos Daltononderwijs</v>
      </c>
      <c r="C235" s="145" t="str">
        <f>IF('gegevens uit databank'!E235="","",'gegevens uit databank'!E235)</f>
        <v>Kouterstraat 3</v>
      </c>
      <c r="D235" s="145">
        <f>IF('gegevens uit databank'!F235="","",'gegevens uit databank'!F235)</f>
        <v>9250</v>
      </c>
      <c r="E235" s="145" t="str">
        <f>IF('gegevens uit databank'!G235="","",'gegevens uit databank'!G235)</f>
        <v>WAASMUNSTER</v>
      </c>
      <c r="F235" s="145" t="str">
        <f>IF('gegevens uit databank'!H235="","",'gegevens uit databank'!H235)</f>
        <v>052-46.99.88</v>
      </c>
    </row>
    <row r="236" spans="1:6" ht="12.9" customHeight="1" x14ac:dyDescent="0.25">
      <c r="A236" s="144">
        <f>IF('gegevens uit databank'!C236="","",'gegevens uit databank'!C236)</f>
        <v>2774</v>
      </c>
      <c r="B236" s="145" t="str">
        <f>IF('gegevens uit databank'!D236="","",'gegevens uit databank'!D236)</f>
        <v>GO! BS Campus Kompas</v>
      </c>
      <c r="C236" s="145" t="str">
        <f>IF('gegevens uit databank'!E236="","",'gegevens uit databank'!E236)</f>
        <v>Noordlaan 10</v>
      </c>
      <c r="D236" s="145">
        <f>IF('gegevens uit databank'!F236="","",'gegevens uit databank'!F236)</f>
        <v>9230</v>
      </c>
      <c r="E236" s="145" t="str">
        <f>IF('gegevens uit databank'!G236="","",'gegevens uit databank'!G236)</f>
        <v>WETTEREN</v>
      </c>
      <c r="F236" s="145" t="str">
        <f>IF('gegevens uit databank'!H236="","",'gegevens uit databank'!H236)</f>
        <v>09-365.60.30</v>
      </c>
    </row>
    <row r="237" spans="1:6" ht="12.9" customHeight="1" x14ac:dyDescent="0.25">
      <c r="A237" s="144">
        <f>IF('gegevens uit databank'!C237="","",'gegevens uit databank'!C237)</f>
        <v>2782</v>
      </c>
      <c r="B237" s="145" t="str">
        <f>IF('gegevens uit databank'!D237="","",'gegevens uit databank'!D237)</f>
        <v>GO! BS De Klaver Destelbergen</v>
      </c>
      <c r="C237" s="145" t="str">
        <f>IF('gegevens uit databank'!E237="","",'gegevens uit databank'!E237)</f>
        <v>Meersstraat 17</v>
      </c>
      <c r="D237" s="145">
        <f>IF('gegevens uit databank'!F237="","",'gegevens uit databank'!F237)</f>
        <v>9070</v>
      </c>
      <c r="E237" s="145" t="str">
        <f>IF('gegevens uit databank'!G237="","",'gegevens uit databank'!G237)</f>
        <v>DESTELBERGEN</v>
      </c>
      <c r="F237" s="145" t="str">
        <f>IF('gegevens uit databank'!H237="","",'gegevens uit databank'!H237)</f>
        <v>09-230.87.11</v>
      </c>
    </row>
    <row r="238" spans="1:6" ht="12.9" customHeight="1" x14ac:dyDescent="0.25">
      <c r="A238" s="144">
        <f>IF('gegevens uit databank'!C238="","",'gegevens uit databank'!C238)</f>
        <v>2791</v>
      </c>
      <c r="B238" s="145" t="str">
        <f>IF('gegevens uit databank'!D238="","",'gegevens uit databank'!D238)</f>
        <v>GO! BS Gentbrugge</v>
      </c>
      <c r="C238" s="145" t="str">
        <f>IF('gegevens uit databank'!E238="","",'gegevens uit databank'!E238)</f>
        <v>Hazenakker 1</v>
      </c>
      <c r="D238" s="145">
        <f>IF('gegevens uit databank'!F238="","",'gegevens uit databank'!F238)</f>
        <v>9050</v>
      </c>
      <c r="E238" s="145" t="str">
        <f>IF('gegevens uit databank'!G238="","",'gegevens uit databank'!G238)</f>
        <v>GENTBRUGGE</v>
      </c>
      <c r="F238" s="145" t="str">
        <f>IF('gegevens uit databank'!H238="","",'gegevens uit databank'!H238)</f>
        <v>09-210.51.50</v>
      </c>
    </row>
    <row r="239" spans="1:6" ht="12.9" customHeight="1" x14ac:dyDescent="0.25">
      <c r="A239" s="144">
        <f>IF('gegevens uit databank'!C239="","",'gegevens uit databank'!C239)</f>
        <v>2808</v>
      </c>
      <c r="B239" s="145" t="str">
        <f>IF('gegevens uit databank'!D239="","",'gegevens uit databank'!D239)</f>
        <v>GO! BS Merelbeke</v>
      </c>
      <c r="C239" s="145" t="str">
        <f>IF('gegevens uit databank'!E239="","",'gegevens uit databank'!E239)</f>
        <v>Hendrik Consciencestraat 56</v>
      </c>
      <c r="D239" s="145">
        <f>IF('gegevens uit databank'!F239="","",'gegevens uit databank'!F239)</f>
        <v>9820</v>
      </c>
      <c r="E239" s="145" t="str">
        <f>IF('gegevens uit databank'!G239="","",'gegevens uit databank'!G239)</f>
        <v>MERELBEKE</v>
      </c>
      <c r="F239" s="145" t="str">
        <f>IF('gegevens uit databank'!H239="","",'gegevens uit databank'!H239)</f>
        <v>09-231.64.57</v>
      </c>
    </row>
    <row r="240" spans="1:6" ht="12.9" customHeight="1" x14ac:dyDescent="0.25">
      <c r="A240" s="144">
        <f>IF('gegevens uit databank'!C240="","",'gegevens uit databank'!C240)</f>
        <v>2824</v>
      </c>
      <c r="B240" s="145" t="str">
        <f>IF('gegevens uit databank'!D240="","",'gegevens uit databank'!D240)</f>
        <v>GO! BS De Leefschool Oosterzele</v>
      </c>
      <c r="C240" s="145" t="str">
        <f>IF('gegevens uit databank'!E240="","",'gegevens uit databank'!E240)</f>
        <v>Groenweg 4</v>
      </c>
      <c r="D240" s="145">
        <f>IF('gegevens uit databank'!F240="","",'gegevens uit databank'!F240)</f>
        <v>9860</v>
      </c>
      <c r="E240" s="145" t="str">
        <f>IF('gegevens uit databank'!G240="","",'gegevens uit databank'!G240)</f>
        <v>OOSTERZELE</v>
      </c>
      <c r="F240" s="145" t="str">
        <f>IF('gegevens uit databank'!H240="","",'gegevens uit databank'!H240)</f>
        <v>09-362.49.63</v>
      </c>
    </row>
    <row r="241" spans="1:6" ht="12.9" customHeight="1" x14ac:dyDescent="0.25">
      <c r="A241" s="144">
        <f>IF('gegevens uit databank'!C241="","",'gegevens uit databank'!C241)</f>
        <v>2841</v>
      </c>
      <c r="B241" s="145" t="str">
        <f>IF('gegevens uit databank'!D241="","",'gegevens uit databank'!D241)</f>
        <v>GO! leefschool Eureka Wetteren</v>
      </c>
      <c r="C241" s="145" t="str">
        <f>IF('gegevens uit databank'!E241="","",'gegevens uit databank'!E241)</f>
        <v>Kapellendries 85</v>
      </c>
      <c r="D241" s="145">
        <f>IF('gegevens uit databank'!F241="","",'gegevens uit databank'!F241)</f>
        <v>9230</v>
      </c>
      <c r="E241" s="145" t="str">
        <f>IF('gegevens uit databank'!G241="","",'gegevens uit databank'!G241)</f>
        <v>WETTEREN</v>
      </c>
      <c r="F241" s="145" t="str">
        <f>IF('gegevens uit databank'!H241="","",'gegevens uit databank'!H241)</f>
        <v>09-365.79.13</v>
      </c>
    </row>
    <row r="242" spans="1:6" ht="12.9" customHeight="1" x14ac:dyDescent="0.25">
      <c r="A242" s="144">
        <f>IF('gegevens uit databank'!C242="","",'gegevens uit databank'!C242)</f>
        <v>2857</v>
      </c>
      <c r="B242" s="145" t="str">
        <f>IF('gegevens uit databank'!D242="","",'gegevens uit databank'!D242)</f>
        <v>GO! BS Ten Berge Berlare</v>
      </c>
      <c r="C242" s="145" t="str">
        <f>IF('gegevens uit databank'!E242="","",'gegevens uit databank'!E242)</f>
        <v>Galgenbergstraat 39</v>
      </c>
      <c r="D242" s="145">
        <f>IF('gegevens uit databank'!F242="","",'gegevens uit databank'!F242)</f>
        <v>9290</v>
      </c>
      <c r="E242" s="145" t="str">
        <f>IF('gegevens uit databank'!G242="","",'gegevens uit databank'!G242)</f>
        <v>BERLARE</v>
      </c>
      <c r="F242" s="145" t="str">
        <f>IF('gegevens uit databank'!H242="","",'gegevens uit databank'!H242)</f>
        <v>052-42.35.04</v>
      </c>
    </row>
    <row r="243" spans="1:6" ht="12.9" customHeight="1" x14ac:dyDescent="0.25">
      <c r="A243" s="144">
        <f>IF('gegevens uit databank'!C243="","",'gegevens uit databank'!C243)</f>
        <v>2865</v>
      </c>
      <c r="B243" s="145" t="str">
        <f>IF('gegevens uit databank'!D243="","",'gegevens uit databank'!D243)</f>
        <v>GO! BS De Nieuwe Arend Aalst</v>
      </c>
      <c r="C243" s="145" t="str">
        <f>IF('gegevens uit databank'!E243="","",'gegevens uit databank'!E243)</f>
        <v>Binnenstraat 308</v>
      </c>
      <c r="D243" s="145">
        <f>IF('gegevens uit databank'!F243="","",'gegevens uit databank'!F243)</f>
        <v>9300</v>
      </c>
      <c r="E243" s="145" t="str">
        <f>IF('gegevens uit databank'!G243="","",'gegevens uit databank'!G243)</f>
        <v>AALST</v>
      </c>
      <c r="F243" s="145" t="str">
        <f>IF('gegevens uit databank'!H243="","",'gegevens uit databank'!H243)</f>
        <v>053-81.05.65</v>
      </c>
    </row>
    <row r="244" spans="1:6" ht="12.9" customHeight="1" x14ac:dyDescent="0.25">
      <c r="A244" s="144">
        <f>IF('gegevens uit databank'!C244="","",'gegevens uit databank'!C244)</f>
        <v>2873</v>
      </c>
      <c r="B244" s="145" t="str">
        <f>IF('gegevens uit databank'!D244="","",'gegevens uit databank'!D244)</f>
        <v>GO! BS Atheneum_Aalst</v>
      </c>
      <c r="C244" s="145" t="str">
        <f>IF('gegevens uit databank'!E244="","",'gegevens uit databank'!E244)</f>
        <v>Graanmarkt 14</v>
      </c>
      <c r="D244" s="145">
        <f>IF('gegevens uit databank'!F244="","",'gegevens uit databank'!F244)</f>
        <v>9300</v>
      </c>
      <c r="E244" s="145" t="str">
        <f>IF('gegevens uit databank'!G244="","",'gegevens uit databank'!G244)</f>
        <v>AALST</v>
      </c>
      <c r="F244" s="145" t="str">
        <f>IF('gegevens uit databank'!H244="","",'gegevens uit databank'!H244)</f>
        <v>053-46.52.00</v>
      </c>
    </row>
    <row r="245" spans="1:6" ht="12.9" customHeight="1" x14ac:dyDescent="0.25">
      <c r="A245" s="144">
        <f>IF('gegevens uit databank'!C245="","",'gegevens uit databank'!C245)</f>
        <v>2881</v>
      </c>
      <c r="B245" s="145" t="str">
        <f>IF('gegevens uit databank'!D245="","",'gegevens uit databank'!D245)</f>
        <v>GO! BS GAAF Aalst</v>
      </c>
      <c r="C245" s="145" t="str">
        <f>IF('gegevens uit databank'!E245="","",'gegevens uit databank'!E245)</f>
        <v>Eikstraat 8</v>
      </c>
      <c r="D245" s="145">
        <f>IF('gegevens uit databank'!F245="","",'gegevens uit databank'!F245)</f>
        <v>9300</v>
      </c>
      <c r="E245" s="145" t="str">
        <f>IF('gegevens uit databank'!G245="","",'gegevens uit databank'!G245)</f>
        <v>AALST</v>
      </c>
      <c r="F245" s="145" t="str">
        <f>IF('gegevens uit databank'!H245="","",'gegevens uit databank'!H245)</f>
        <v>053-60.82.55</v>
      </c>
    </row>
    <row r="246" spans="1:6" ht="12.9" customHeight="1" x14ac:dyDescent="0.25">
      <c r="A246" s="144">
        <f>IF('gegevens uit databank'!C246="","",'gegevens uit databank'!C246)</f>
        <v>2907</v>
      </c>
      <c r="B246" s="145" t="str">
        <f>IF('gegevens uit databank'!D246="","",'gegevens uit databank'!D246)</f>
        <v>GO! BS De Kleine Prins</v>
      </c>
      <c r="C246" s="145" t="str">
        <f>IF('gegevens uit databank'!E246="","",'gegevens uit databank'!E246)</f>
        <v>Meirveld 13</v>
      </c>
      <c r="D246" s="145">
        <f>IF('gegevens uit databank'!F246="","",'gegevens uit databank'!F246)</f>
        <v>9340</v>
      </c>
      <c r="E246" s="145" t="str">
        <f>IF('gegevens uit databank'!G246="","",'gegevens uit databank'!G246)</f>
        <v>LEDE</v>
      </c>
      <c r="F246" s="145" t="str">
        <f>IF('gegevens uit databank'!H246="","",'gegevens uit databank'!H246)</f>
        <v>053-46.34.00</v>
      </c>
    </row>
    <row r="247" spans="1:6" ht="12.9" customHeight="1" x14ac:dyDescent="0.25">
      <c r="A247" s="144">
        <f>IF('gegevens uit databank'!C247="","",'gegevens uit databank'!C247)</f>
        <v>2923</v>
      </c>
      <c r="B247" s="145" t="str">
        <f>IF('gegevens uit databank'!D247="","",'gegevens uit databank'!D247)</f>
        <v>GO! BS Atheneum</v>
      </c>
      <c r="C247" s="145" t="str">
        <f>IF('gegevens uit databank'!E247="","",'gegevens uit databank'!E247)</f>
        <v>Zuidlaan 3</v>
      </c>
      <c r="D247" s="145">
        <f>IF('gegevens uit databank'!F247="","",'gegevens uit databank'!F247)</f>
        <v>9200</v>
      </c>
      <c r="E247" s="145" t="str">
        <f>IF('gegevens uit databank'!G247="","",'gegevens uit databank'!G247)</f>
        <v>DENDERMONDE</v>
      </c>
      <c r="F247" s="145" t="str">
        <f>IF('gegevens uit databank'!H247="","",'gegevens uit databank'!H247)</f>
        <v>052-25.17.78</v>
      </c>
    </row>
    <row r="248" spans="1:6" ht="12.9" customHeight="1" x14ac:dyDescent="0.25">
      <c r="A248" s="144">
        <f>IF('gegevens uit databank'!C248="","",'gegevens uit databank'!C248)</f>
        <v>2931</v>
      </c>
      <c r="B248" s="145" t="str">
        <f>IF('gegevens uit databank'!D248="","",'gegevens uit databank'!D248)</f>
        <v>GO! BS De Bijenkorf</v>
      </c>
      <c r="C248" s="145" t="str">
        <f>IF('gegevens uit databank'!E248="","",'gegevens uit databank'!E248)</f>
        <v>Koning Albertstraat 45</v>
      </c>
      <c r="D248" s="145">
        <f>IF('gegevens uit databank'!F248="","",'gegevens uit databank'!F248)</f>
        <v>9200</v>
      </c>
      <c r="E248" s="145" t="str">
        <f>IF('gegevens uit databank'!G248="","",'gegevens uit databank'!G248)</f>
        <v>SINT-GILLIS-DENDERMONDE</v>
      </c>
      <c r="F248" s="145" t="str">
        <f>IF('gegevens uit databank'!H248="","",'gegevens uit databank'!H248)</f>
        <v>052-21.40.40</v>
      </c>
    </row>
    <row r="249" spans="1:6" ht="12.9" customHeight="1" x14ac:dyDescent="0.25">
      <c r="A249" s="144">
        <f>IF('gegevens uit databank'!C249="","",'gegevens uit databank'!C249)</f>
        <v>2949</v>
      </c>
      <c r="B249" s="145" t="str">
        <f>IF('gegevens uit databank'!D249="","",'gegevens uit databank'!D249)</f>
        <v>GO! BS Vierhuizen &amp; Meir</v>
      </c>
      <c r="C249" s="145" t="str">
        <f>IF('gegevens uit databank'!E249="","",'gegevens uit databank'!E249)</f>
        <v>Vierhuizen 19</v>
      </c>
      <c r="D249" s="145">
        <f>IF('gegevens uit databank'!F249="","",'gegevens uit databank'!F249)</f>
        <v>9255</v>
      </c>
      <c r="E249" s="145" t="str">
        <f>IF('gegevens uit databank'!G249="","",'gegevens uit databank'!G249)</f>
        <v>BUGGENHOUT</v>
      </c>
      <c r="F249" s="145" t="str">
        <f>IF('gegevens uit databank'!H249="","",'gegevens uit databank'!H249)</f>
        <v>052-33.28.18</v>
      </c>
    </row>
    <row r="250" spans="1:6" ht="12.9" customHeight="1" x14ac:dyDescent="0.25">
      <c r="A250" s="144">
        <f>IF('gegevens uit databank'!C250="","",'gegevens uit databank'!C250)</f>
        <v>2956</v>
      </c>
      <c r="B250" s="145" t="str">
        <f>IF('gegevens uit databank'!D250="","",'gegevens uit databank'!D250)</f>
        <v>GO! BS 't Konkelgoed</v>
      </c>
      <c r="C250" s="145" t="str">
        <f>IF('gegevens uit databank'!E250="","",'gegevens uit databank'!E250)</f>
        <v>Centrumstraat 24</v>
      </c>
      <c r="D250" s="145">
        <f>IF('gegevens uit databank'!F250="","",'gegevens uit databank'!F250)</f>
        <v>9280</v>
      </c>
      <c r="E250" s="145" t="str">
        <f>IF('gegevens uit databank'!G250="","",'gegevens uit databank'!G250)</f>
        <v>LEBBEKE</v>
      </c>
      <c r="F250" s="145" t="str">
        <f>IF('gegevens uit databank'!H250="","",'gegevens uit databank'!H250)</f>
        <v>052-41.19.48</v>
      </c>
    </row>
    <row r="251" spans="1:6" ht="12.9" customHeight="1" x14ac:dyDescent="0.25">
      <c r="A251" s="144">
        <f>IF('gegevens uit databank'!C251="","",'gegevens uit databank'!C251)</f>
        <v>2964</v>
      </c>
      <c r="B251" s="145" t="str">
        <f>IF('gegevens uit databank'!D251="","",'gegevens uit databank'!D251)</f>
        <v>GO! BS Faluintjes Moorsel</v>
      </c>
      <c r="C251" s="145" t="str">
        <f>IF('gegevens uit databank'!E251="","",'gegevens uit databank'!E251)</f>
        <v>Leirekenstraat 11</v>
      </c>
      <c r="D251" s="145">
        <f>IF('gegevens uit databank'!F251="","",'gegevens uit databank'!F251)</f>
        <v>9310</v>
      </c>
      <c r="E251" s="145" t="str">
        <f>IF('gegevens uit databank'!G251="","",'gegevens uit databank'!G251)</f>
        <v>MOORSEL</v>
      </c>
      <c r="F251" s="145" t="str">
        <f>IF('gegevens uit databank'!H251="","",'gegevens uit databank'!H251)</f>
        <v>053-77.39.78</v>
      </c>
    </row>
    <row r="252" spans="1:6" ht="12.9" customHeight="1" x14ac:dyDescent="0.25">
      <c r="A252" s="144">
        <f>IF('gegevens uit databank'!C252="","",'gegevens uit databank'!C252)</f>
        <v>2972</v>
      </c>
      <c r="B252" s="145" t="str">
        <f>IF('gegevens uit databank'!D252="","",'gegevens uit databank'!D252)</f>
        <v>GO! BS De Kameleon Ninove</v>
      </c>
      <c r="C252" s="145" t="str">
        <f>IF('gegevens uit databank'!E252="","",'gegevens uit databank'!E252)</f>
        <v>Dreefstraat 33</v>
      </c>
      <c r="D252" s="145">
        <f>IF('gegevens uit databank'!F252="","",'gegevens uit databank'!F252)</f>
        <v>9400</v>
      </c>
      <c r="E252" s="145" t="str">
        <f>IF('gegevens uit databank'!G252="","",'gegevens uit databank'!G252)</f>
        <v>NINOVE</v>
      </c>
      <c r="F252" s="145" t="str">
        <f>IF('gegevens uit databank'!H252="","",'gegevens uit databank'!H252)</f>
        <v>054-33.32.32</v>
      </c>
    </row>
    <row r="253" spans="1:6" ht="12.9" customHeight="1" x14ac:dyDescent="0.25">
      <c r="A253" s="144">
        <f>IF('gegevens uit databank'!C253="","",'gegevens uit databank'!C253)</f>
        <v>2981</v>
      </c>
      <c r="B253" s="145" t="str">
        <f>IF('gegevens uit databank'!D253="","",'gegevens uit databank'!D253)</f>
        <v>GO! BS De Wonderwijzer Meerbeke</v>
      </c>
      <c r="C253" s="145" t="str">
        <f>IF('gegevens uit databank'!E253="","",'gegevens uit databank'!E253)</f>
        <v>Kapellestraat 2</v>
      </c>
      <c r="D253" s="145">
        <f>IF('gegevens uit databank'!F253="","",'gegevens uit databank'!F253)</f>
        <v>9402</v>
      </c>
      <c r="E253" s="145" t="str">
        <f>IF('gegevens uit databank'!G253="","",'gegevens uit databank'!G253)</f>
        <v>MEERBEKE</v>
      </c>
      <c r="F253" s="145" t="str">
        <f>IF('gegevens uit databank'!H253="","",'gegevens uit databank'!H253)</f>
        <v>054-33.42.99</v>
      </c>
    </row>
    <row r="254" spans="1:6" ht="12.9" customHeight="1" x14ac:dyDescent="0.25">
      <c r="A254" s="144">
        <f>IF('gegevens uit databank'!C254="","",'gegevens uit databank'!C254)</f>
        <v>3004</v>
      </c>
      <c r="B254" s="145" t="str">
        <f>IF('gegevens uit databank'!D254="","",'gegevens uit databank'!D254)</f>
        <v>GO! BS L.P.Boon_Erembodegem</v>
      </c>
      <c r="C254" s="145" t="str">
        <f>IF('gegevens uit databank'!E254="","",'gegevens uit databank'!E254)</f>
        <v>Leuvestraat 37_A</v>
      </c>
      <c r="D254" s="145">
        <f>IF('gegevens uit databank'!F254="","",'gegevens uit databank'!F254)</f>
        <v>9320</v>
      </c>
      <c r="E254" s="145" t="str">
        <f>IF('gegevens uit databank'!G254="","",'gegevens uit databank'!G254)</f>
        <v>EREMBODEGEM</v>
      </c>
      <c r="F254" s="145" t="str">
        <f>IF('gegevens uit databank'!H254="","",'gegevens uit databank'!H254)</f>
        <v>053-46.43.00</v>
      </c>
    </row>
    <row r="255" spans="1:6" ht="12.9" customHeight="1" x14ac:dyDescent="0.25">
      <c r="A255" s="144">
        <f>IF('gegevens uit databank'!C255="","",'gegevens uit databank'!C255)</f>
        <v>3012</v>
      </c>
      <c r="B255" s="145" t="str">
        <f>IF('gegevens uit databank'!D255="","",'gegevens uit databank'!D255)</f>
        <v>GO! BS De Krekel</v>
      </c>
      <c r="C255" s="145" t="str">
        <f>IF('gegevens uit databank'!E255="","",'gegevens uit databank'!E255)</f>
        <v>Kattestraat 22</v>
      </c>
      <c r="D255" s="145">
        <f>IF('gegevens uit databank'!F255="","",'gegevens uit databank'!F255)</f>
        <v>9450</v>
      </c>
      <c r="E255" s="145" t="str">
        <f>IF('gegevens uit databank'!G255="","",'gegevens uit databank'!G255)</f>
        <v>HAALTERT</v>
      </c>
      <c r="F255" s="145" t="str">
        <f>IF('gegevens uit databank'!H255="","",'gegevens uit databank'!H255)</f>
        <v>053-84.03.79</v>
      </c>
    </row>
    <row r="256" spans="1:6" ht="12.9" customHeight="1" x14ac:dyDescent="0.25">
      <c r="A256" s="144">
        <f>IF('gegevens uit databank'!C256="","",'gegevens uit databank'!C256)</f>
        <v>3021</v>
      </c>
      <c r="B256" s="145" t="str">
        <f>IF('gegevens uit databank'!D256="","",'gegevens uit databank'!D256)</f>
        <v>GO! BS Atheneum Denderleeuw</v>
      </c>
      <c r="C256" s="145" t="str">
        <f>IF('gegevens uit databank'!E256="","",'gegevens uit databank'!E256)</f>
        <v>De Nayerstraat 11_A</v>
      </c>
      <c r="D256" s="145">
        <f>IF('gegevens uit databank'!F256="","",'gegevens uit databank'!F256)</f>
        <v>9470</v>
      </c>
      <c r="E256" s="145" t="str">
        <f>IF('gegevens uit databank'!G256="","",'gegevens uit databank'!G256)</f>
        <v>DENDERLEEUW</v>
      </c>
      <c r="F256" s="145" t="str">
        <f>IF('gegevens uit databank'!H256="","",'gegevens uit databank'!H256)</f>
        <v>053-46.51.00</v>
      </c>
    </row>
    <row r="257" spans="1:6" ht="12.9" customHeight="1" x14ac:dyDescent="0.25">
      <c r="A257" s="144">
        <f>IF('gegevens uit databank'!C257="","",'gegevens uit databank'!C257)</f>
        <v>3038</v>
      </c>
      <c r="B257" s="145" t="str">
        <f>IF('gegevens uit databank'!D257="","",'gegevens uit databank'!D257)</f>
        <v>GO! BS Molenveld</v>
      </c>
      <c r="C257" s="145" t="str">
        <f>IF('gegevens uit databank'!E257="","",'gegevens uit databank'!E257)</f>
        <v>Molenstraat 33</v>
      </c>
      <c r="D257" s="145">
        <f>IF('gegevens uit databank'!F257="","",'gegevens uit databank'!F257)</f>
        <v>9450</v>
      </c>
      <c r="E257" s="145" t="str">
        <f>IF('gegevens uit databank'!G257="","",'gegevens uit databank'!G257)</f>
        <v>DENDERHOUTEM</v>
      </c>
      <c r="F257" s="145" t="str">
        <f>IF('gegevens uit databank'!H257="","",'gegevens uit databank'!H257)</f>
        <v>054-33.36.18</v>
      </c>
    </row>
    <row r="258" spans="1:6" ht="12.9" customHeight="1" x14ac:dyDescent="0.25">
      <c r="A258" s="144">
        <f>IF('gegevens uit databank'!C258="","",'gegevens uit databank'!C258)</f>
        <v>3046</v>
      </c>
      <c r="B258" s="145" t="str">
        <f>IF('gegevens uit databank'!D258="","",'gegevens uit databank'!D258)</f>
        <v>GO! BS Centrum_Geraardsbergen</v>
      </c>
      <c r="C258" s="145" t="str">
        <f>IF('gegevens uit databank'!E258="","",'gegevens uit databank'!E258)</f>
        <v>Buizemontstraat 70</v>
      </c>
      <c r="D258" s="145">
        <f>IF('gegevens uit databank'!F258="","",'gegevens uit databank'!F258)</f>
        <v>9500</v>
      </c>
      <c r="E258" s="145" t="str">
        <f>IF('gegevens uit databank'!G258="","",'gegevens uit databank'!G258)</f>
        <v>GERAARDSBERGEN</v>
      </c>
      <c r="F258" s="145" t="str">
        <f>IF('gegevens uit databank'!H258="","",'gegevens uit databank'!H258)</f>
        <v>054-41.22.74</v>
      </c>
    </row>
    <row r="259" spans="1:6" ht="12.9" customHeight="1" x14ac:dyDescent="0.25">
      <c r="A259" s="144">
        <f>IF('gegevens uit databank'!C259="","",'gegevens uit databank'!C259)</f>
        <v>3053</v>
      </c>
      <c r="B259" s="145" t="str">
        <f>IF('gegevens uit databank'!D259="","",'gegevens uit databank'!D259)</f>
        <v>GO! BS Dender_Geraardsbergen</v>
      </c>
      <c r="C259" s="145" t="str">
        <f>IF('gegevens uit databank'!E259="","",'gegevens uit databank'!E259)</f>
        <v>Sasweg 11</v>
      </c>
      <c r="D259" s="145">
        <f>IF('gegevens uit databank'!F259="","",'gegevens uit databank'!F259)</f>
        <v>9500</v>
      </c>
      <c r="E259" s="145" t="str">
        <f>IF('gegevens uit databank'!G259="","",'gegevens uit databank'!G259)</f>
        <v>GERAARDSBERGEN</v>
      </c>
      <c r="F259" s="145" t="str">
        <f>IF('gegevens uit databank'!H259="","",'gegevens uit databank'!H259)</f>
        <v>054-41.31.69</v>
      </c>
    </row>
    <row r="260" spans="1:6" ht="12.9" customHeight="1" x14ac:dyDescent="0.25">
      <c r="A260" s="144">
        <f>IF('gegevens uit databank'!C260="","",'gegevens uit databank'!C260)</f>
        <v>3061</v>
      </c>
      <c r="B260" s="145" t="str">
        <f>IF('gegevens uit databank'!D260="","",'gegevens uit databank'!D260)</f>
        <v>GO! BS Hofkouter</v>
      </c>
      <c r="C260" s="145" t="str">
        <f>IF('gegevens uit databank'!E260="","",'gegevens uit databank'!E260)</f>
        <v>Schoolstraat 4</v>
      </c>
      <c r="D260" s="145">
        <f>IF('gegevens uit databank'!F260="","",'gegevens uit databank'!F260)</f>
        <v>9520</v>
      </c>
      <c r="E260" s="145" t="str">
        <f>IF('gegevens uit databank'!G260="","",'gegevens uit databank'!G260)</f>
        <v>SINT-LIEVENS-HOUTEM</v>
      </c>
      <c r="F260" s="145" t="str">
        <f>IF('gegevens uit databank'!H260="","",'gegevens uit databank'!H260)</f>
        <v>053-62.29.36</v>
      </c>
    </row>
    <row r="261" spans="1:6" ht="12.9" customHeight="1" x14ac:dyDescent="0.25">
      <c r="A261" s="144">
        <f>IF('gegevens uit databank'!C261="","",'gegevens uit databank'!C261)</f>
        <v>3079</v>
      </c>
      <c r="B261" s="145" t="str">
        <f>IF('gegevens uit databank'!D261="","",'gegevens uit databank'!D261)</f>
        <v>GO! BS De trampoline</v>
      </c>
      <c r="C261" s="145" t="str">
        <f>IF('gegevens uit databank'!E261="","",'gegevens uit databank'!E261)</f>
        <v>De Tramzate 9</v>
      </c>
      <c r="D261" s="145">
        <f>IF('gegevens uit databank'!F261="","",'gegevens uit databank'!F261)</f>
        <v>9550</v>
      </c>
      <c r="E261" s="145" t="str">
        <f>IF('gegevens uit databank'!G261="","",'gegevens uit databank'!G261)</f>
        <v>HERZELE</v>
      </c>
      <c r="F261" s="145" t="str">
        <f>IF('gegevens uit databank'!H261="","",'gegevens uit databank'!H261)</f>
        <v>053-60.71.20</v>
      </c>
    </row>
    <row r="262" spans="1:6" ht="12.9" customHeight="1" x14ac:dyDescent="0.25">
      <c r="A262" s="144">
        <f>IF('gegevens uit databank'!C262="","",'gegevens uit databank'!C262)</f>
        <v>3087</v>
      </c>
      <c r="B262" s="145" t="str">
        <f>IF('gegevens uit databank'!D262="","",'gegevens uit databank'!D262)</f>
        <v>GO! BS Klim Op_Zandbergen</v>
      </c>
      <c r="C262" s="145" t="str">
        <f>IF('gegevens uit databank'!E262="","",'gegevens uit databank'!E262)</f>
        <v>Jan De Coomanstraat 35</v>
      </c>
      <c r="D262" s="145">
        <f>IF('gegevens uit databank'!F262="","",'gegevens uit databank'!F262)</f>
        <v>9506</v>
      </c>
      <c r="E262" s="145" t="str">
        <f>IF('gegevens uit databank'!G262="","",'gegevens uit databank'!G262)</f>
        <v>ZANDBERGEN</v>
      </c>
      <c r="F262" s="145" t="str">
        <f>IF('gegevens uit databank'!H262="","",'gegevens uit databank'!H262)</f>
        <v>054-33.43.00</v>
      </c>
    </row>
    <row r="263" spans="1:6" ht="12.9" customHeight="1" x14ac:dyDescent="0.25">
      <c r="A263" s="144">
        <f>IF('gegevens uit databank'!C263="","",'gegevens uit databank'!C263)</f>
        <v>3095</v>
      </c>
      <c r="B263" s="145" t="str">
        <f>IF('gegevens uit databank'!D263="","",'gegevens uit databank'!D263)</f>
        <v>GO! BS Dr. O. Decroly</v>
      </c>
      <c r="C263" s="145" t="str">
        <f>IF('gegevens uit databank'!E263="","",'gegevens uit databank'!E263)</f>
        <v>Koningin Astridplein 1</v>
      </c>
      <c r="D263" s="145">
        <f>IF('gegevens uit databank'!F263="","",'gegevens uit databank'!F263)</f>
        <v>9600</v>
      </c>
      <c r="E263" s="145" t="str">
        <f>IF('gegevens uit databank'!G263="","",'gegevens uit databank'!G263)</f>
        <v>RONSE</v>
      </c>
      <c r="F263" s="145" t="str">
        <f>IF('gegevens uit databank'!H263="","",'gegevens uit databank'!H263)</f>
        <v>055-21.16.15</v>
      </c>
    </row>
    <row r="264" spans="1:6" ht="12.9" customHeight="1" x14ac:dyDescent="0.25">
      <c r="A264" s="144">
        <f>IF('gegevens uit databank'!C264="","",'gegevens uit databank'!C264)</f>
        <v>3103</v>
      </c>
      <c r="B264" s="145" t="str">
        <f>IF('gegevens uit databank'!D264="","",'gegevens uit databank'!D264)</f>
        <v>GO! BS Atheneum Zottegem</v>
      </c>
      <c r="C264" s="145" t="str">
        <f>IF('gegevens uit databank'!E264="","",'gegevens uit databank'!E264)</f>
        <v>Meerlaan 25</v>
      </c>
      <c r="D264" s="145">
        <f>IF('gegevens uit databank'!F264="","",'gegevens uit databank'!F264)</f>
        <v>9620</v>
      </c>
      <c r="E264" s="145" t="str">
        <f>IF('gegevens uit databank'!G264="","",'gegevens uit databank'!G264)</f>
        <v>ZOTTEGEM</v>
      </c>
      <c r="F264" s="145" t="str">
        <f>IF('gegevens uit databank'!H264="","",'gegevens uit databank'!H264)</f>
        <v>09-326.98.60</v>
      </c>
    </row>
    <row r="265" spans="1:6" ht="12.9" customHeight="1" x14ac:dyDescent="0.25">
      <c r="A265" s="144">
        <f>IF('gegevens uit databank'!C265="","",'gegevens uit databank'!C265)</f>
        <v>3111</v>
      </c>
      <c r="B265" s="145" t="str">
        <f>IF('gegevens uit databank'!D265="","",'gegevens uit databank'!D265)</f>
        <v>GO! BS Graaf Van Egmont_Zottegem</v>
      </c>
      <c r="C265" s="145" t="str">
        <f>IF('gegevens uit databank'!E265="","",'gegevens uit databank'!E265)</f>
        <v>Lyceumstraat 12</v>
      </c>
      <c r="D265" s="145">
        <f>IF('gegevens uit databank'!F265="","",'gegevens uit databank'!F265)</f>
        <v>9620</v>
      </c>
      <c r="E265" s="145" t="str">
        <f>IF('gegevens uit databank'!G265="","",'gegevens uit databank'!G265)</f>
        <v>ZOTTEGEM</v>
      </c>
      <c r="F265" s="145" t="str">
        <f>IF('gegevens uit databank'!H265="","",'gegevens uit databank'!H265)</f>
        <v>09-360.31.15</v>
      </c>
    </row>
    <row r="266" spans="1:6" ht="12.9" customHeight="1" x14ac:dyDescent="0.25">
      <c r="A266" s="144">
        <f>IF('gegevens uit databank'!C266="","",'gegevens uit databank'!C266)</f>
        <v>3129</v>
      </c>
      <c r="B266" s="145" t="str">
        <f>IF('gegevens uit databank'!D266="","",'gegevens uit databank'!D266)</f>
        <v>GO! BS De Zonnewijzer</v>
      </c>
      <c r="C266" s="145" t="str">
        <f>IF('gegevens uit databank'!E266="","",'gegevens uit databank'!E266)</f>
        <v>Zwalmlaan 3</v>
      </c>
      <c r="D266" s="145">
        <f>IF('gegevens uit databank'!F266="","",'gegevens uit databank'!F266)</f>
        <v>9630</v>
      </c>
      <c r="E266" s="145" t="str">
        <f>IF('gegevens uit databank'!G266="","",'gegevens uit databank'!G266)</f>
        <v>ZWALM</v>
      </c>
      <c r="F266" s="145" t="str">
        <f>IF('gegevens uit databank'!H266="","",'gegevens uit databank'!H266)</f>
        <v>055-49.99.95</v>
      </c>
    </row>
    <row r="267" spans="1:6" ht="12.9" customHeight="1" x14ac:dyDescent="0.25">
      <c r="A267" s="144">
        <f>IF('gegevens uit databank'!C267="","",'gegevens uit databank'!C267)</f>
        <v>3137</v>
      </c>
      <c r="B267" s="145" t="str">
        <f>IF('gegevens uit databank'!D267="","",'gegevens uit databank'!D267)</f>
        <v>GO! BS De Rijdtmeersen Brakel</v>
      </c>
      <c r="C267" s="145" t="str">
        <f>IF('gegevens uit databank'!E267="","",'gegevens uit databank'!E267)</f>
        <v>Kasteelstraat 32</v>
      </c>
      <c r="D267" s="145">
        <f>IF('gegevens uit databank'!F267="","",'gegevens uit databank'!F267)</f>
        <v>9660</v>
      </c>
      <c r="E267" s="145" t="str">
        <f>IF('gegevens uit databank'!G267="","",'gegevens uit databank'!G267)</f>
        <v>BRAKEL</v>
      </c>
      <c r="F267" s="145" t="str">
        <f>IF('gegevens uit databank'!H267="","",'gegevens uit databank'!H267)</f>
        <v>055-42.45.07</v>
      </c>
    </row>
    <row r="268" spans="1:6" ht="12.9" customHeight="1" x14ac:dyDescent="0.25">
      <c r="A268" s="144">
        <f>IF('gegevens uit databank'!C268="","",'gegevens uit databank'!C268)</f>
        <v>3145</v>
      </c>
      <c r="B268" s="145" t="str">
        <f>IF('gegevens uit databank'!D268="","",'gegevens uit databank'!D268)</f>
        <v>GO! BS Omer Wattez Schorisse</v>
      </c>
      <c r="C268" s="145" t="str">
        <f>IF('gegevens uit databank'!E268="","",'gegevens uit databank'!E268)</f>
        <v>Schoolstraat 2</v>
      </c>
      <c r="D268" s="145">
        <f>IF('gegevens uit databank'!F268="","",'gegevens uit databank'!F268)</f>
        <v>9688</v>
      </c>
      <c r="E268" s="145" t="str">
        <f>IF('gegevens uit databank'!G268="","",'gegevens uit databank'!G268)</f>
        <v>SCHORISSE</v>
      </c>
      <c r="F268" s="145" t="str">
        <f>IF('gegevens uit databank'!H268="","",'gegevens uit databank'!H268)</f>
        <v>055-45.57.88</v>
      </c>
    </row>
    <row r="269" spans="1:6" ht="12.9" customHeight="1" x14ac:dyDescent="0.25">
      <c r="A269" s="144">
        <f>IF('gegevens uit databank'!C269="","",'gegevens uit databank'!C269)</f>
        <v>3152</v>
      </c>
      <c r="B269" s="145" t="str">
        <f>IF('gegevens uit databank'!D269="","",'gegevens uit databank'!D269)</f>
        <v>GO! BS De Wereldbrug</v>
      </c>
      <c r="C269" s="145" t="str">
        <f>IF('gegevens uit databank'!E269="","",'gegevens uit databank'!E269)</f>
        <v>Aalststraat 180</v>
      </c>
      <c r="D269" s="145">
        <f>IF('gegevens uit databank'!F269="","",'gegevens uit databank'!F269)</f>
        <v>9700</v>
      </c>
      <c r="E269" s="145" t="str">
        <f>IF('gegevens uit databank'!G269="","",'gegevens uit databank'!G269)</f>
        <v>OUDENAARDE</v>
      </c>
      <c r="F269" s="145" t="str">
        <f>IF('gegevens uit databank'!H269="","",'gegevens uit databank'!H269)</f>
        <v>055-33.45.60</v>
      </c>
    </row>
    <row r="270" spans="1:6" ht="12.9" customHeight="1" x14ac:dyDescent="0.25">
      <c r="A270" s="144">
        <f>IF('gegevens uit databank'!C270="","",'gegevens uit databank'!C270)</f>
        <v>3161</v>
      </c>
      <c r="B270" s="145" t="str">
        <f>IF('gegevens uit databank'!D270="","",'gegevens uit databank'!D270)</f>
        <v>GO! BS De Kleine Prins De Pinte</v>
      </c>
      <c r="C270" s="145" t="str">
        <f>IF('gegevens uit databank'!E270="","",'gegevens uit databank'!E270)</f>
        <v>Kasteellaan 1</v>
      </c>
      <c r="D270" s="145">
        <f>IF('gegevens uit databank'!F270="","",'gegevens uit databank'!F270)</f>
        <v>9840</v>
      </c>
      <c r="E270" s="145" t="str">
        <f>IF('gegevens uit databank'!G270="","",'gegevens uit databank'!G270)</f>
        <v>DE PINTE</v>
      </c>
      <c r="F270" s="145" t="str">
        <f>IF('gegevens uit databank'!H270="","",'gegevens uit databank'!H270)</f>
        <v>09-282.46.02</v>
      </c>
    </row>
    <row r="271" spans="1:6" ht="12.9" customHeight="1" x14ac:dyDescent="0.25">
      <c r="A271" s="144">
        <f>IF('gegevens uit databank'!C271="","",'gegevens uit databank'!C271)</f>
        <v>3178</v>
      </c>
      <c r="B271" s="145" t="str">
        <f>IF('gegevens uit databank'!D271="","",'gegevens uit databank'!D271)</f>
        <v>GO! BS School van Morgen_Nazareth</v>
      </c>
      <c r="C271" s="145" t="str">
        <f>IF('gegevens uit databank'!E271="","",'gegevens uit databank'!E271)</f>
        <v>Stropstraat 21</v>
      </c>
      <c r="D271" s="145">
        <f>IF('gegevens uit databank'!F271="","",'gegevens uit databank'!F271)</f>
        <v>9810</v>
      </c>
      <c r="E271" s="145" t="str">
        <f>IF('gegevens uit databank'!G271="","",'gegevens uit databank'!G271)</f>
        <v>NAZARETH</v>
      </c>
      <c r="F271" s="145" t="str">
        <f>IF('gegevens uit databank'!H271="","",'gegevens uit databank'!H271)</f>
        <v>09-385.44.52</v>
      </c>
    </row>
    <row r="272" spans="1:6" ht="12.9" customHeight="1" x14ac:dyDescent="0.25">
      <c r="A272" s="144">
        <f>IF('gegevens uit databank'!C272="","",'gegevens uit databank'!C272)</f>
        <v>3194</v>
      </c>
      <c r="B272" s="145" t="str">
        <f>IF('gegevens uit databank'!D272="","",'gegevens uit databank'!D272)</f>
        <v>GO! BS De Keimolen</v>
      </c>
      <c r="C272" s="145" t="str">
        <f>IF('gegevens uit databank'!E272="","",'gegevens uit databank'!E272)</f>
        <v>Olsensesteenweg 2</v>
      </c>
      <c r="D272" s="145">
        <f>IF('gegevens uit databank'!F272="","",'gegevens uit databank'!F272)</f>
        <v>9770</v>
      </c>
      <c r="E272" s="145" t="str">
        <f>IF('gegevens uit databank'!G272="","",'gegevens uit databank'!G272)</f>
        <v>KRUISEM</v>
      </c>
      <c r="F272" s="145" t="str">
        <f>IF('gegevens uit databank'!H272="","",'gegevens uit databank'!H272)</f>
        <v>09-383.56.14</v>
      </c>
    </row>
    <row r="273" spans="1:6" ht="12.9" customHeight="1" x14ac:dyDescent="0.25">
      <c r="A273" s="144">
        <f>IF('gegevens uit databank'!C273="","",'gegevens uit databank'!C273)</f>
        <v>3211</v>
      </c>
      <c r="B273" s="145" t="str">
        <f>IF('gegevens uit databank'!D273="","",'gegevens uit databank'!D273)</f>
        <v>GO! BS Erasmus</v>
      </c>
      <c r="C273" s="145" t="str">
        <f>IF('gegevens uit databank'!E273="","",'gegevens uit databank'!E273)</f>
        <v>Volhardingslaan 5</v>
      </c>
      <c r="D273" s="145">
        <f>IF('gegevens uit databank'!F273="","",'gegevens uit databank'!F273)</f>
        <v>9800</v>
      </c>
      <c r="E273" s="145" t="str">
        <f>IF('gegevens uit databank'!G273="","",'gegevens uit databank'!G273)</f>
        <v>DEINZE</v>
      </c>
      <c r="F273" s="145" t="str">
        <f>IF('gegevens uit databank'!H273="","",'gegevens uit databank'!H273)</f>
        <v>09-381.56.09</v>
      </c>
    </row>
    <row r="274" spans="1:6" ht="12.9" customHeight="1" x14ac:dyDescent="0.25">
      <c r="A274" s="144">
        <f>IF('gegevens uit databank'!C274="","",'gegevens uit databank'!C274)</f>
        <v>3228</v>
      </c>
      <c r="B274" s="145" t="str">
        <f>IF('gegevens uit databank'!D274="","",'gegevens uit databank'!D274)</f>
        <v>GO! BS Mijlpaal_Drongen</v>
      </c>
      <c r="C274" s="145" t="str">
        <f>IF('gegevens uit databank'!E274="","",'gegevens uit databank'!E274)</f>
        <v>Groenewandeling 80</v>
      </c>
      <c r="D274" s="145">
        <f>IF('gegevens uit databank'!F274="","",'gegevens uit databank'!F274)</f>
        <v>9031</v>
      </c>
      <c r="E274" s="145" t="str">
        <f>IF('gegevens uit databank'!G274="","",'gegevens uit databank'!G274)</f>
        <v>DRONGEN</v>
      </c>
      <c r="F274" s="145" t="str">
        <f>IF('gegevens uit databank'!H274="","",'gegevens uit databank'!H274)</f>
        <v>09-226.75.00</v>
      </c>
    </row>
    <row r="275" spans="1:6" ht="12.9" customHeight="1" x14ac:dyDescent="0.25">
      <c r="A275" s="144">
        <f>IF('gegevens uit databank'!C275="","",'gegevens uit databank'!C275)</f>
        <v>3244</v>
      </c>
      <c r="B275" s="145" t="str">
        <f>IF('gegevens uit databank'!D275="","",'gegevens uit databank'!D275)</f>
        <v>GO! BS De Beuk_Aalter</v>
      </c>
      <c r="C275" s="145" t="str">
        <f>IF('gegevens uit databank'!E275="","",'gegevens uit databank'!E275)</f>
        <v>Warandestraat 15</v>
      </c>
      <c r="D275" s="145">
        <f>IF('gegevens uit databank'!F275="","",'gegevens uit databank'!F275)</f>
        <v>9880</v>
      </c>
      <c r="E275" s="145" t="str">
        <f>IF('gegevens uit databank'!G275="","",'gegevens uit databank'!G275)</f>
        <v>AALTER</v>
      </c>
      <c r="F275" s="145" t="str">
        <f>IF('gegevens uit databank'!H275="","",'gegevens uit databank'!H275)</f>
        <v>09-374.42.77</v>
      </c>
    </row>
    <row r="276" spans="1:6" ht="12.9" customHeight="1" x14ac:dyDescent="0.25">
      <c r="A276" s="144">
        <f>IF('gegevens uit databank'!C276="","",'gegevens uit databank'!C276)</f>
        <v>3251</v>
      </c>
      <c r="B276" s="145" t="str">
        <f>IF('gegevens uit databank'!D276="","",'gegevens uit databank'!D276)</f>
        <v>GO! BS Het Klavertje Vier_Knesselare</v>
      </c>
      <c r="C276" s="145" t="str">
        <f>IF('gegevens uit databank'!E276="","",'gegevens uit databank'!E276)</f>
        <v>Aalterseweg 1</v>
      </c>
      <c r="D276" s="145">
        <f>IF('gegevens uit databank'!F276="","",'gegevens uit databank'!F276)</f>
        <v>9910</v>
      </c>
      <c r="E276" s="145" t="str">
        <f>IF('gegevens uit databank'!G276="","",'gegevens uit databank'!G276)</f>
        <v>AALTER</v>
      </c>
      <c r="F276" s="145" t="str">
        <f>IF('gegevens uit databank'!H276="","",'gegevens uit databank'!H276)</f>
        <v>09-374.33.66</v>
      </c>
    </row>
    <row r="277" spans="1:6" ht="12.9" customHeight="1" x14ac:dyDescent="0.25">
      <c r="A277" s="144">
        <f>IF('gegevens uit databank'!C277="","",'gegevens uit databank'!C277)</f>
        <v>3269</v>
      </c>
      <c r="B277" s="145" t="str">
        <f>IF('gegevens uit databank'!D277="","",'gegevens uit databank'!D277)</f>
        <v>GO! BS De Tandem</v>
      </c>
      <c r="C277" s="145" t="str">
        <f>IF('gegevens uit databank'!E277="","",'gegevens uit databank'!E277)</f>
        <v>Eikelstraat 41_B</v>
      </c>
      <c r="D277" s="145">
        <f>IF('gegevens uit databank'!F277="","",'gegevens uit databank'!F277)</f>
        <v>9900</v>
      </c>
      <c r="E277" s="145" t="str">
        <f>IF('gegevens uit databank'!G277="","",'gegevens uit databank'!G277)</f>
        <v>EEKLO</v>
      </c>
      <c r="F277" s="145" t="str">
        <f>IF('gegevens uit databank'!H277="","",'gegevens uit databank'!H277)</f>
        <v>09-377.56.44</v>
      </c>
    </row>
    <row r="278" spans="1:6" ht="12.9" customHeight="1" x14ac:dyDescent="0.25">
      <c r="A278" s="144">
        <f>IF('gegevens uit databank'!C278="","",'gegevens uit databank'!C278)</f>
        <v>3277</v>
      </c>
      <c r="B278" s="145" t="str">
        <f>IF('gegevens uit databank'!D278="","",'gegevens uit databank'!D278)</f>
        <v>GO! BS De Wijze Eik Mariakerke</v>
      </c>
      <c r="C278" s="145" t="str">
        <f>IF('gegevens uit databank'!E278="","",'gegevens uit databank'!E278)</f>
        <v>Eeklostraat 121</v>
      </c>
      <c r="D278" s="145">
        <f>IF('gegevens uit databank'!F278="","",'gegevens uit databank'!F278)</f>
        <v>9030</v>
      </c>
      <c r="E278" s="145" t="str">
        <f>IF('gegevens uit databank'!G278="","",'gegevens uit databank'!G278)</f>
        <v>MARIAKERKE</v>
      </c>
      <c r="F278" s="145" t="str">
        <f>IF('gegevens uit databank'!H278="","",'gegevens uit databank'!H278)</f>
        <v>09-226.52.80</v>
      </c>
    </row>
    <row r="279" spans="1:6" ht="12.9" customHeight="1" x14ac:dyDescent="0.25">
      <c r="A279" s="144">
        <f>IF('gegevens uit databank'!C279="","",'gegevens uit databank'!C279)</f>
        <v>3285</v>
      </c>
      <c r="B279" s="145" t="str">
        <f>IF('gegevens uit databank'!D279="","",'gegevens uit databank'!D279)</f>
        <v>GO! BS De Zandloper_Zomergem</v>
      </c>
      <c r="C279" s="145" t="str">
        <f>IF('gegevens uit databank'!E279="","",'gegevens uit databank'!E279)</f>
        <v>Zandstraat 25_A</v>
      </c>
      <c r="D279" s="145">
        <f>IF('gegevens uit databank'!F279="","",'gegevens uit databank'!F279)</f>
        <v>9930</v>
      </c>
      <c r="E279" s="145" t="str">
        <f>IF('gegevens uit databank'!G279="","",'gegevens uit databank'!G279)</f>
        <v>LIEVEGEM</v>
      </c>
      <c r="F279" s="145" t="str">
        <f>IF('gegevens uit databank'!H279="","",'gegevens uit databank'!H279)</f>
        <v>09-372.71.53</v>
      </c>
    </row>
    <row r="280" spans="1:6" ht="12.9" customHeight="1" x14ac:dyDescent="0.25">
      <c r="A280" s="144">
        <f>IF('gegevens uit databank'!C280="","",'gegevens uit databank'!C280)</f>
        <v>3293</v>
      </c>
      <c r="B280" s="145" t="str">
        <f>IF('gegevens uit databank'!D280="","",'gegevens uit databank'!D280)</f>
        <v>GO! BS De Driesprong_Maldegem</v>
      </c>
      <c r="C280" s="145" t="str">
        <f>IF('gegevens uit databank'!E280="","",'gegevens uit databank'!E280)</f>
        <v>Katsweg 1</v>
      </c>
      <c r="D280" s="145">
        <f>IF('gegevens uit databank'!F280="","",'gegevens uit databank'!F280)</f>
        <v>9990</v>
      </c>
      <c r="E280" s="145" t="str">
        <f>IF('gegevens uit databank'!G280="","",'gegevens uit databank'!G280)</f>
        <v>MALDEGEM</v>
      </c>
      <c r="F280" s="145" t="str">
        <f>IF('gegevens uit databank'!H280="","",'gegevens uit databank'!H280)</f>
        <v>050-72.88.85</v>
      </c>
    </row>
    <row r="281" spans="1:6" ht="12.9" customHeight="1" x14ac:dyDescent="0.25">
      <c r="A281" s="144">
        <f>IF('gegevens uit databank'!C281="","",'gegevens uit databank'!C281)</f>
        <v>3657</v>
      </c>
      <c r="B281" s="145" t="str">
        <f>IF('gegevens uit databank'!D281="","",'gegevens uit databank'!D281)</f>
        <v>VKS Sint-Jan Berchmanscollege</v>
      </c>
      <c r="C281" s="145" t="str">
        <f>IF('gegevens uit databank'!E281="","",'gegevens uit databank'!E281)</f>
        <v>Rogier van der Weydenstraat 28</v>
      </c>
      <c r="D281" s="145">
        <f>IF('gegevens uit databank'!F281="","",'gegevens uit databank'!F281)</f>
        <v>1000</v>
      </c>
      <c r="E281" s="145" t="str">
        <f>IF('gegevens uit databank'!G281="","",'gegevens uit databank'!G281)</f>
        <v>BRUSSEL</v>
      </c>
      <c r="F281" s="145" t="str">
        <f>IF('gegevens uit databank'!H281="","",'gegevens uit databank'!H281)</f>
        <v>02-512.32.81</v>
      </c>
    </row>
    <row r="282" spans="1:6" ht="12.9" customHeight="1" x14ac:dyDescent="0.25">
      <c r="A282" s="144">
        <f>IF('gegevens uit databank'!C282="","",'gegevens uit databank'!C282)</f>
        <v>3673</v>
      </c>
      <c r="B282" s="145" t="str">
        <f>IF('gegevens uit databank'!D282="","",'gegevens uit databank'!D282)</f>
        <v>HSBS Klavertje Vier</v>
      </c>
      <c r="C282" s="145" t="str">
        <f>IF('gegevens uit databank'!E282="","",'gegevens uit databank'!E282)</f>
        <v>Groendreef 16</v>
      </c>
      <c r="D282" s="145">
        <f>IF('gegevens uit databank'!F282="","",'gegevens uit databank'!F282)</f>
        <v>1000</v>
      </c>
      <c r="E282" s="145" t="str">
        <f>IF('gegevens uit databank'!G282="","",'gegevens uit databank'!G282)</f>
        <v>BRUSSEL</v>
      </c>
      <c r="F282" s="145" t="str">
        <f>IF('gegevens uit databank'!H282="","",'gegevens uit databank'!H282)</f>
        <v>02-274.09.25</v>
      </c>
    </row>
    <row r="283" spans="1:6" ht="12.9" customHeight="1" x14ac:dyDescent="0.25">
      <c r="A283" s="144">
        <f>IF('gegevens uit databank'!C283="","",'gegevens uit databank'!C283)</f>
        <v>3681</v>
      </c>
      <c r="B283" s="145" t="str">
        <f>IF('gegevens uit databank'!D283="","",'gegevens uit databank'!D283)</f>
        <v>VBS KATOBA Maria Boodschap Brussel</v>
      </c>
      <c r="C283" s="145" t="str">
        <f>IF('gegevens uit databank'!E283="","",'gegevens uit databank'!E283)</f>
        <v>Vlaamsesteenweg 155</v>
      </c>
      <c r="D283" s="145">
        <f>IF('gegevens uit databank'!F283="","",'gegevens uit databank'!F283)</f>
        <v>1000</v>
      </c>
      <c r="E283" s="145" t="str">
        <f>IF('gegevens uit databank'!G283="","",'gegevens uit databank'!G283)</f>
        <v>BRUSSEL</v>
      </c>
      <c r="F283" s="145" t="str">
        <f>IF('gegevens uit databank'!H283="","",'gegevens uit databank'!H283)</f>
        <v>02-218.21.14</v>
      </c>
    </row>
    <row r="284" spans="1:6" ht="12.9" customHeight="1" x14ac:dyDescent="0.25">
      <c r="A284" s="144">
        <f>IF('gegevens uit databank'!C284="","",'gegevens uit databank'!C284)</f>
        <v>3699</v>
      </c>
      <c r="B284" s="145" t="str">
        <f>IF('gegevens uit databank'!D284="","",'gegevens uit databank'!D284)</f>
        <v>VBS Nieuwland</v>
      </c>
      <c r="C284" s="145" t="str">
        <f>IF('gegevens uit databank'!E284="","",'gegevens uit databank'!E284)</f>
        <v>Nieuwland 194</v>
      </c>
      <c r="D284" s="145">
        <f>IF('gegevens uit databank'!F284="","",'gegevens uit databank'!F284)</f>
        <v>1000</v>
      </c>
      <c r="E284" s="145" t="str">
        <f>IF('gegevens uit databank'!G284="","",'gegevens uit databank'!G284)</f>
        <v>BRUSSEL</v>
      </c>
      <c r="F284" s="145" t="str">
        <f>IF('gegevens uit databank'!H284="","",'gegevens uit databank'!H284)</f>
        <v>0472-21.59.53</v>
      </c>
    </row>
    <row r="285" spans="1:6" ht="12.9" customHeight="1" x14ac:dyDescent="0.25">
      <c r="A285" s="144">
        <f>IF('gegevens uit databank'!C285="","",'gegevens uit databank'!C285)</f>
        <v>3707</v>
      </c>
      <c r="B285" s="145" t="str">
        <f>IF('gegevens uit databank'!D285="","",'gegevens uit databank'!D285)</f>
        <v>VBS LEO XIII</v>
      </c>
      <c r="C285" s="145" t="str">
        <f>IF('gegevens uit databank'!E285="","",'gegevens uit databank'!E285)</f>
        <v>Leo XIII-straat 11</v>
      </c>
      <c r="D285" s="145">
        <f>IF('gegevens uit databank'!F285="","",'gegevens uit databank'!F285)</f>
        <v>1120</v>
      </c>
      <c r="E285" s="145" t="str">
        <f>IF('gegevens uit databank'!G285="","",'gegevens uit databank'!G285)</f>
        <v>NEDER-OVER-HEEMBEEK</v>
      </c>
      <c r="F285" s="145" t="str">
        <f>IF('gegevens uit databank'!H285="","",'gegevens uit databank'!H285)</f>
        <v>02-268.47.51</v>
      </c>
    </row>
    <row r="286" spans="1:6" ht="12.9" customHeight="1" x14ac:dyDescent="0.25">
      <c r="A286" s="144">
        <f>IF('gegevens uit databank'!C286="","",'gegevens uit databank'!C286)</f>
        <v>3715</v>
      </c>
      <c r="B286" s="145" t="str">
        <f>IF('gegevens uit databank'!D286="","",'gegevens uit databank'!D286)</f>
        <v>VBS Sint-Ursula</v>
      </c>
      <c r="C286" s="145" t="str">
        <f>IF('gegevens uit databank'!E286="","",'gegevens uit databank'!E286)</f>
        <v>Dieudonné Lefèvrestraat 41</v>
      </c>
      <c r="D286" s="145">
        <f>IF('gegevens uit databank'!F286="","",'gegevens uit databank'!F286)</f>
        <v>1020</v>
      </c>
      <c r="E286" s="145" t="str">
        <f>IF('gegevens uit databank'!G286="","",'gegevens uit databank'!G286)</f>
        <v>LAKEN</v>
      </c>
      <c r="F286" s="145" t="str">
        <f>IF('gegevens uit databank'!H286="","",'gegevens uit databank'!H286)</f>
        <v>02-428.56.94</v>
      </c>
    </row>
    <row r="287" spans="1:6" ht="12.9" customHeight="1" x14ac:dyDescent="0.25">
      <c r="A287" s="144">
        <f>IF('gegevens uit databank'!C287="","",'gegevens uit databank'!C287)</f>
        <v>3756</v>
      </c>
      <c r="B287" s="145" t="str">
        <f>IF('gegevens uit databank'!D287="","",'gegevens uit databank'!D287)</f>
        <v>VBS Sint-Albert</v>
      </c>
      <c r="C287" s="145" t="str">
        <f>IF('gegevens uit databank'!E287="","",'gegevens uit databank'!E287)</f>
        <v>Haeckstraat 61_1</v>
      </c>
      <c r="D287" s="145">
        <f>IF('gegevens uit databank'!F287="","",'gegevens uit databank'!F287)</f>
        <v>1080</v>
      </c>
      <c r="E287" s="145" t="str">
        <f>IF('gegevens uit databank'!G287="","",'gegevens uit databank'!G287)</f>
        <v>SINT-JANS-MOLENBEEK</v>
      </c>
      <c r="F287" s="145" t="str">
        <f>IF('gegevens uit databank'!H287="","",'gegevens uit databank'!H287)</f>
        <v>02-427.08.02</v>
      </c>
    </row>
    <row r="288" spans="1:6" ht="12.9" customHeight="1" x14ac:dyDescent="0.25">
      <c r="A288" s="144">
        <f>IF('gegevens uit databank'!C288="","",'gegevens uit databank'!C288)</f>
        <v>3764</v>
      </c>
      <c r="B288" s="145" t="str">
        <f>IF('gegevens uit databank'!D288="","",'gegevens uit databank'!D288)</f>
        <v>HSLS Koningin Astrid</v>
      </c>
      <c r="C288" s="145" t="str">
        <f>IF('gegevens uit databank'!E288="","",'gegevens uit databank'!E288)</f>
        <v>Mutsaardlaan 67</v>
      </c>
      <c r="D288" s="145">
        <f>IF('gegevens uit databank'!F288="","",'gegevens uit databank'!F288)</f>
        <v>1020</v>
      </c>
      <c r="E288" s="145" t="str">
        <f>IF('gegevens uit databank'!G288="","",'gegevens uit databank'!G288)</f>
        <v>LAKEN</v>
      </c>
      <c r="F288" s="145" t="str">
        <f>IF('gegevens uit databank'!H288="","",'gegevens uit databank'!H288)</f>
        <v>02-260.11.50</v>
      </c>
    </row>
    <row r="289" spans="1:6" ht="12.9" customHeight="1" x14ac:dyDescent="0.25">
      <c r="A289" s="144">
        <f>IF('gegevens uit databank'!C289="","",'gegevens uit databank'!C289)</f>
        <v>3772</v>
      </c>
      <c r="B289" s="145" t="str">
        <f>IF('gegevens uit databank'!D289="","",'gegevens uit databank'!D289)</f>
        <v>HSBS Kakelbont</v>
      </c>
      <c r="C289" s="145" t="str">
        <f>IF('gegevens uit databank'!E289="","",'gegevens uit databank'!E289)</f>
        <v>Reper-Vrevenstraat 100</v>
      </c>
      <c r="D289" s="145">
        <f>IF('gegevens uit databank'!F289="","",'gegevens uit databank'!F289)</f>
        <v>1020</v>
      </c>
      <c r="E289" s="145" t="str">
        <f>IF('gegevens uit databank'!G289="","",'gegevens uit databank'!G289)</f>
        <v>LAKEN</v>
      </c>
      <c r="F289" s="145" t="str">
        <f>IF('gegevens uit databank'!H289="","",'gegevens uit databank'!H289)</f>
        <v>02-474.11.40</v>
      </c>
    </row>
    <row r="290" spans="1:6" ht="12.9" customHeight="1" x14ac:dyDescent="0.25">
      <c r="A290" s="144">
        <f>IF('gegevens uit databank'!C290="","",'gegevens uit databank'!C290)</f>
        <v>3781</v>
      </c>
      <c r="B290" s="145" t="str">
        <f>IF('gegevens uit databank'!D290="","",'gegevens uit databank'!D290)</f>
        <v>HSBS Harenheide</v>
      </c>
      <c r="C290" s="145" t="str">
        <f>IF('gegevens uit databank'!E290="","",'gegevens uit databank'!E290)</f>
        <v>Verdunstraat 381</v>
      </c>
      <c r="D290" s="145">
        <f>IF('gegevens uit databank'!F290="","",'gegevens uit databank'!F290)</f>
        <v>1130</v>
      </c>
      <c r="E290" s="145" t="str">
        <f>IF('gegevens uit databank'!G290="","",'gegevens uit databank'!G290)</f>
        <v>HAREN</v>
      </c>
      <c r="F290" s="145" t="str">
        <f>IF('gegevens uit databank'!H290="","",'gegevens uit databank'!H290)</f>
        <v>02-247.03.00</v>
      </c>
    </row>
    <row r="291" spans="1:6" ht="12.9" customHeight="1" x14ac:dyDescent="0.25">
      <c r="A291" s="144">
        <f>IF('gegevens uit databank'!C291="","",'gegevens uit databank'!C291)</f>
        <v>3798</v>
      </c>
      <c r="B291" s="145" t="str">
        <f>IF('gegevens uit databank'!D291="","",'gegevens uit databank'!D291)</f>
        <v>GBS Regenboog</v>
      </c>
      <c r="C291" s="145" t="str">
        <f>IF('gegevens uit databank'!E291="","",'gegevens uit databank'!E291)</f>
        <v>Ulensstraat 83</v>
      </c>
      <c r="D291" s="145">
        <f>IF('gegevens uit databank'!F291="","",'gegevens uit databank'!F291)</f>
        <v>1080</v>
      </c>
      <c r="E291" s="145" t="str">
        <f>IF('gegevens uit databank'!G291="","",'gegevens uit databank'!G291)</f>
        <v>SINT-JANS-MOLENBEEK</v>
      </c>
      <c r="F291" s="145" t="str">
        <f>IF('gegevens uit databank'!H291="","",'gegevens uit databank'!H291)</f>
        <v>02-426.40.42</v>
      </c>
    </row>
    <row r="292" spans="1:6" ht="12.9" customHeight="1" x14ac:dyDescent="0.25">
      <c r="A292" s="144">
        <f>IF('gegevens uit databank'!C292="","",'gegevens uit databank'!C292)</f>
        <v>3831</v>
      </c>
      <c r="B292" s="145" t="str">
        <f>IF('gegevens uit databank'!D292="","",'gegevens uit databank'!D292)</f>
        <v>GBS Sint-Joost-aan-Zee</v>
      </c>
      <c r="C292" s="145" t="str">
        <f>IF('gegevens uit databank'!E292="","",'gegevens uit databank'!E292)</f>
        <v>Grensstraat 67</v>
      </c>
      <c r="D292" s="145">
        <f>IF('gegevens uit databank'!F292="","",'gegevens uit databank'!F292)</f>
        <v>1210</v>
      </c>
      <c r="E292" s="145" t="str">
        <f>IF('gegevens uit databank'!G292="","",'gegevens uit databank'!G292)</f>
        <v>SINT-JOOST-TEN-NODE</v>
      </c>
      <c r="F292" s="145" t="str">
        <f>IF('gegevens uit databank'!H292="","",'gegevens uit databank'!H292)</f>
        <v>02-201.28.94</v>
      </c>
    </row>
    <row r="293" spans="1:6" ht="12.9" customHeight="1" x14ac:dyDescent="0.25">
      <c r="A293" s="144">
        <f>IF('gegevens uit databank'!C293="","",'gegevens uit databank'!C293)</f>
        <v>3848</v>
      </c>
      <c r="B293" s="145" t="str">
        <f>IF('gegevens uit databank'!D293="","",'gegevens uit databank'!D293)</f>
        <v>VBS Heilige Familie Schaarbeek</v>
      </c>
      <c r="C293" s="145" t="str">
        <f>IF('gegevens uit databank'!E293="","",'gegevens uit databank'!E293)</f>
        <v>Helmetsesteenweg 216</v>
      </c>
      <c r="D293" s="145">
        <f>IF('gegevens uit databank'!F293="","",'gegevens uit databank'!F293)</f>
        <v>1030</v>
      </c>
      <c r="E293" s="145" t="str">
        <f>IF('gegevens uit databank'!G293="","",'gegevens uit databank'!G293)</f>
        <v>SCHAARBEEK</v>
      </c>
      <c r="F293" s="145" t="str">
        <f>IF('gegevens uit databank'!H293="","",'gegevens uit databank'!H293)</f>
        <v>02-242.66.28</v>
      </c>
    </row>
    <row r="294" spans="1:6" ht="12.9" customHeight="1" x14ac:dyDescent="0.25">
      <c r="A294" s="144">
        <f>IF('gegevens uit databank'!C294="","",'gegevens uit databank'!C294)</f>
        <v>3855</v>
      </c>
      <c r="B294" s="145" t="str">
        <f>IF('gegevens uit databank'!D294="","",'gegevens uit databank'!D294)</f>
        <v>VBS Boodschap</v>
      </c>
      <c r="C294" s="145" t="str">
        <f>IF('gegevens uit databank'!E294="","",'gegevens uit databank'!E294)</f>
        <v>Jan Stobbaertslaan 58</v>
      </c>
      <c r="D294" s="145">
        <f>IF('gegevens uit databank'!F294="","",'gegevens uit databank'!F294)</f>
        <v>1030</v>
      </c>
      <c r="E294" s="145" t="str">
        <f>IF('gegevens uit databank'!G294="","",'gegevens uit databank'!G294)</f>
        <v>SCHAARBEEK</v>
      </c>
      <c r="F294" s="145" t="str">
        <f>IF('gegevens uit databank'!H294="","",'gegevens uit databank'!H294)</f>
        <v>02-241.73.87</v>
      </c>
    </row>
    <row r="295" spans="1:6" ht="12.9" customHeight="1" x14ac:dyDescent="0.25">
      <c r="A295" s="144">
        <f>IF('gegevens uit databank'!C295="","",'gegevens uit databank'!C295)</f>
        <v>3863</v>
      </c>
      <c r="B295" s="145" t="str">
        <f>IF('gegevens uit databank'!D295="","",'gegevens uit databank'!D295)</f>
        <v>VBS Maria Schaarbeek</v>
      </c>
      <c r="C295" s="145" t="str">
        <f>IF('gegevens uit databank'!E295="","",'gegevens uit databank'!E295)</f>
        <v>Rubensstraat 108</v>
      </c>
      <c r="D295" s="145">
        <f>IF('gegevens uit databank'!F295="","",'gegevens uit databank'!F295)</f>
        <v>1030</v>
      </c>
      <c r="E295" s="145" t="str">
        <f>IF('gegevens uit databank'!G295="","",'gegevens uit databank'!G295)</f>
        <v>SCHAARBEEK</v>
      </c>
      <c r="F295" s="145" t="str">
        <f>IF('gegevens uit databank'!H295="","",'gegevens uit databank'!H295)</f>
        <v>02-216.10.61</v>
      </c>
    </row>
    <row r="296" spans="1:6" ht="12.9" customHeight="1" x14ac:dyDescent="0.25">
      <c r="A296" s="144">
        <f>IF('gegevens uit databank'!C296="","",'gegevens uit databank'!C296)</f>
        <v>3871</v>
      </c>
      <c r="B296" s="145" t="str">
        <f>IF('gegevens uit databank'!D296="","",'gegevens uit databank'!D296)</f>
        <v>VBS Champagnat</v>
      </c>
      <c r="C296" s="145" t="str">
        <f>IF('gegevens uit databank'!E296="","",'gegevens uit databank'!E296)</f>
        <v>Richard Vandeveldestraat 4</v>
      </c>
      <c r="D296" s="145">
        <f>IF('gegevens uit databank'!F296="","",'gegevens uit databank'!F296)</f>
        <v>1030</v>
      </c>
      <c r="E296" s="145" t="str">
        <f>IF('gegevens uit databank'!G296="","",'gegevens uit databank'!G296)</f>
        <v>SCHAARBEEK</v>
      </c>
      <c r="F296" s="145" t="str">
        <f>IF('gegevens uit databank'!H296="","",'gegevens uit databank'!H296)</f>
        <v>02-215.02.03</v>
      </c>
    </row>
    <row r="297" spans="1:6" ht="12.9" customHeight="1" x14ac:dyDescent="0.25">
      <c r="A297" s="144">
        <f>IF('gegevens uit databank'!C297="","",'gegevens uit databank'!C297)</f>
        <v>3889</v>
      </c>
      <c r="B297" s="145" t="str">
        <f>IF('gegevens uit databank'!D297="","",'gegevens uit databank'!D297)</f>
        <v>VBS Ten Nude</v>
      </c>
      <c r="C297" s="145" t="str">
        <f>IF('gegevens uit databank'!E297="","",'gegevens uit databank'!E297)</f>
        <v>John Waterloo Wilsonstraat 21</v>
      </c>
      <c r="D297" s="145">
        <f>IF('gegevens uit databank'!F297="","",'gegevens uit databank'!F297)</f>
        <v>1000</v>
      </c>
      <c r="E297" s="145" t="str">
        <f>IF('gegevens uit databank'!G297="","",'gegevens uit databank'!G297)</f>
        <v>BRUSSEL</v>
      </c>
      <c r="F297" s="145" t="str">
        <f>IF('gegevens uit databank'!H297="","",'gegevens uit databank'!H297)</f>
        <v>02-230.75.28</v>
      </c>
    </row>
    <row r="298" spans="1:6" ht="12.9" customHeight="1" x14ac:dyDescent="0.25">
      <c r="A298" s="144">
        <f>IF('gegevens uit databank'!C298="","",'gegevens uit databank'!C298)</f>
        <v>3897</v>
      </c>
      <c r="B298" s="145" t="str">
        <f>IF('gegevens uit databank'!D298="","",'gegevens uit databank'!D298)</f>
        <v>VBS Lutgardis</v>
      </c>
      <c r="C298" s="145" t="str">
        <f>IF('gegevens uit databank'!E298="","",'gegevens uit databank'!E298)</f>
        <v>Generaal Fivéstraat 42</v>
      </c>
      <c r="D298" s="145">
        <f>IF('gegevens uit databank'!F298="","",'gegevens uit databank'!F298)</f>
        <v>1040</v>
      </c>
      <c r="E298" s="145" t="str">
        <f>IF('gegevens uit databank'!G298="","",'gegevens uit databank'!G298)</f>
        <v>ETTERBEEK</v>
      </c>
      <c r="F298" s="145" t="str">
        <f>IF('gegevens uit databank'!H298="","",'gegevens uit databank'!H298)</f>
        <v>02-649.57.20</v>
      </c>
    </row>
    <row r="299" spans="1:6" ht="12.9" customHeight="1" x14ac:dyDescent="0.25">
      <c r="A299" s="144">
        <f>IF('gegevens uit databank'!C299="","",'gegevens uit databank'!C299)</f>
        <v>3905</v>
      </c>
      <c r="B299" s="145" t="str">
        <f>IF('gegevens uit databank'!D299="","",'gegevens uit databank'!D299)</f>
        <v>VBS Lutgardis Elsene</v>
      </c>
      <c r="C299" s="145" t="str">
        <f>IF('gegevens uit databank'!E299="","",'gegevens uit databank'!E299)</f>
        <v>Emile de Becolaan 57</v>
      </c>
      <c r="D299" s="145">
        <f>IF('gegevens uit databank'!F299="","",'gegevens uit databank'!F299)</f>
        <v>1050</v>
      </c>
      <c r="E299" s="145" t="str">
        <f>IF('gegevens uit databank'!G299="","",'gegevens uit databank'!G299)</f>
        <v>ELSENE</v>
      </c>
      <c r="F299" s="145" t="str">
        <f>IF('gegevens uit databank'!H299="","",'gegevens uit databank'!H299)</f>
        <v>02-648.74.30</v>
      </c>
    </row>
    <row r="300" spans="1:6" ht="12.9" customHeight="1" x14ac:dyDescent="0.25">
      <c r="A300" s="144">
        <f>IF('gegevens uit databank'!C300="","",'gegevens uit databank'!C300)</f>
        <v>3913</v>
      </c>
      <c r="B300" s="145" t="str">
        <f>IF('gegevens uit databank'!D300="","",'gegevens uit databank'!D300)</f>
        <v>VBS Sint-Gillis</v>
      </c>
      <c r="C300" s="145" t="str">
        <f>IF('gegevens uit databank'!E300="","",'gegevens uit databank'!E300)</f>
        <v>Fernand Bernierstraat 16</v>
      </c>
      <c r="D300" s="145">
        <f>IF('gegevens uit databank'!F300="","",'gegevens uit databank'!F300)</f>
        <v>1060</v>
      </c>
      <c r="E300" s="145" t="str">
        <f>IF('gegevens uit databank'!G300="","",'gegevens uit databank'!G300)</f>
        <v>SINT-GILLIS</v>
      </c>
      <c r="F300" s="145" t="str">
        <f>IF('gegevens uit databank'!H300="","",'gegevens uit databank'!H300)</f>
        <v>02-538.06.28</v>
      </c>
    </row>
    <row r="301" spans="1:6" ht="12.9" customHeight="1" x14ac:dyDescent="0.25">
      <c r="A301" s="144">
        <f>IF('gegevens uit databank'!C301="","",'gegevens uit databank'!C301)</f>
        <v>3921</v>
      </c>
      <c r="B301" s="145" t="str">
        <f>IF('gegevens uit databank'!D301="","",'gegevens uit databank'!D301)</f>
        <v>VKS Paruckschool</v>
      </c>
      <c r="C301" s="145" t="str">
        <f>IF('gegevens uit databank'!E301="","",'gegevens uit databank'!E301)</f>
        <v>Paruckstraat 20</v>
      </c>
      <c r="D301" s="145">
        <f>IF('gegevens uit databank'!F301="","",'gegevens uit databank'!F301)</f>
        <v>1080</v>
      </c>
      <c r="E301" s="145" t="str">
        <f>IF('gegevens uit databank'!G301="","",'gegevens uit databank'!G301)</f>
        <v>SINT-JANS-MOLENBEEK</v>
      </c>
      <c r="F301" s="145" t="str">
        <f>IF('gegevens uit databank'!H301="","",'gegevens uit databank'!H301)</f>
        <v>02-410.83.64</v>
      </c>
    </row>
    <row r="302" spans="1:6" ht="12.9" customHeight="1" x14ac:dyDescent="0.25">
      <c r="A302" s="144">
        <f>IF('gegevens uit databank'!C302="","",'gegevens uit databank'!C302)</f>
        <v>3939</v>
      </c>
      <c r="B302" s="145" t="str">
        <f>IF('gegevens uit databank'!D302="","",'gegevens uit databank'!D302)</f>
        <v>VBS Katoba vzw Voorzienigheidsschool</v>
      </c>
      <c r="C302" s="145" t="str">
        <f>IF('gegevens uit databank'!E302="","",'gegevens uit databank'!E302)</f>
        <v>Georges Moreaustraat 104</v>
      </c>
      <c r="D302" s="145">
        <f>IF('gegevens uit databank'!F302="","",'gegevens uit databank'!F302)</f>
        <v>1070</v>
      </c>
      <c r="E302" s="145" t="str">
        <f>IF('gegevens uit databank'!G302="","",'gegevens uit databank'!G302)</f>
        <v>ANDERLECHT</v>
      </c>
      <c r="F302" s="145" t="str">
        <f>IF('gegevens uit databank'!H302="","",'gegevens uit databank'!H302)</f>
        <v>02-523.30.38</v>
      </c>
    </row>
    <row r="303" spans="1:6" ht="12.9" customHeight="1" x14ac:dyDescent="0.25">
      <c r="A303" s="144">
        <f>IF('gegevens uit databank'!C303="","",'gegevens uit databank'!C303)</f>
        <v>3947</v>
      </c>
      <c r="B303" s="145" t="str">
        <f>IF('gegevens uit databank'!D303="","",'gegevens uit databank'!D303)</f>
        <v>VBS R. Van Belle</v>
      </c>
      <c r="C303" s="145" t="str">
        <f>IF('gegevens uit databank'!E303="","",'gegevens uit databank'!E303)</f>
        <v>Itterbeekse Laan 550</v>
      </c>
      <c r="D303" s="145">
        <f>IF('gegevens uit databank'!F303="","",'gegevens uit databank'!F303)</f>
        <v>1070</v>
      </c>
      <c r="E303" s="145" t="str">
        <f>IF('gegevens uit databank'!G303="","",'gegevens uit databank'!G303)</f>
        <v>ANDERLECHT</v>
      </c>
      <c r="F303" s="145" t="str">
        <f>IF('gegevens uit databank'!H303="","",'gegevens uit databank'!H303)</f>
        <v>02-527.15.84</v>
      </c>
    </row>
    <row r="304" spans="1:6" ht="12.9" customHeight="1" x14ac:dyDescent="0.25">
      <c r="A304" s="144">
        <f>IF('gegevens uit databank'!C304="","",'gegevens uit databank'!C304)</f>
        <v>3954</v>
      </c>
      <c r="B304" s="145" t="str">
        <f>IF('gegevens uit databank'!D304="","",'gegevens uit databank'!D304)</f>
        <v>VBS Sint-Pieter</v>
      </c>
      <c r="C304" s="145" t="str">
        <f>IF('gegevens uit databank'!E304="","",'gegevens uit databank'!E304)</f>
        <v>Dokter Jacobsstraat 49</v>
      </c>
      <c r="D304" s="145">
        <f>IF('gegevens uit databank'!F304="","",'gegevens uit databank'!F304)</f>
        <v>1070</v>
      </c>
      <c r="E304" s="145" t="str">
        <f>IF('gegevens uit databank'!G304="","",'gegevens uit databank'!G304)</f>
        <v>ANDERLECHT</v>
      </c>
      <c r="F304" s="145" t="str">
        <f>IF('gegevens uit databank'!H304="","",'gegevens uit databank'!H304)</f>
        <v>02-521.90.44</v>
      </c>
    </row>
    <row r="305" spans="1:6" ht="12.9" customHeight="1" x14ac:dyDescent="0.25">
      <c r="A305" s="144">
        <f>IF('gegevens uit databank'!C305="","",'gegevens uit databank'!C305)</f>
        <v>3962</v>
      </c>
      <c r="B305" s="145" t="str">
        <f>IF('gegevens uit databank'!D305="","",'gegevens uit databank'!D305)</f>
        <v>GBS Veeweide</v>
      </c>
      <c r="C305" s="145" t="str">
        <f>IF('gegevens uit databank'!E305="","",'gegevens uit databank'!E305)</f>
        <v>Veeweidestraat 82</v>
      </c>
      <c r="D305" s="145">
        <f>IF('gegevens uit databank'!F305="","",'gegevens uit databank'!F305)</f>
        <v>1070</v>
      </c>
      <c r="E305" s="145" t="str">
        <f>IF('gegevens uit databank'!G305="","",'gegevens uit databank'!G305)</f>
        <v>ANDERLECHT</v>
      </c>
      <c r="F305" s="145" t="str">
        <f>IF('gegevens uit databank'!H305="","",'gegevens uit databank'!H305)</f>
        <v>02-521.01.11</v>
      </c>
    </row>
    <row r="306" spans="1:6" ht="12.9" customHeight="1" x14ac:dyDescent="0.25">
      <c r="A306" s="144">
        <f>IF('gegevens uit databank'!C306="","",'gegevens uit databank'!C306)</f>
        <v>3971</v>
      </c>
      <c r="B306" s="145" t="str">
        <f>IF('gegevens uit databank'!D306="","",'gegevens uit databank'!D306)</f>
        <v>GBS Goede Lucht</v>
      </c>
      <c r="C306" s="145" t="str">
        <f>IF('gegevens uit databank'!E306="","",'gegevens uit databank'!E306)</f>
        <v>Séverineplein 1_A</v>
      </c>
      <c r="D306" s="145">
        <f>IF('gegevens uit databank'!F306="","",'gegevens uit databank'!F306)</f>
        <v>1070</v>
      </c>
      <c r="E306" s="145" t="str">
        <f>IF('gegevens uit databank'!G306="","",'gegevens uit databank'!G306)</f>
        <v>ANDERLECHT</v>
      </c>
      <c r="F306" s="145" t="str">
        <f>IF('gegevens uit databank'!H306="","",'gegevens uit databank'!H306)</f>
        <v>02-522.69.78</v>
      </c>
    </row>
    <row r="307" spans="1:6" ht="12.9" customHeight="1" x14ac:dyDescent="0.25">
      <c r="A307" s="144">
        <f>IF('gegevens uit databank'!C307="","",'gegevens uit databank'!C307)</f>
        <v>3988</v>
      </c>
      <c r="B307" s="145" t="str">
        <f>IF('gegevens uit databank'!D307="","",'gegevens uit databank'!D307)</f>
        <v>GBS De Vijvers</v>
      </c>
      <c r="C307" s="145" t="str">
        <f>IF('gegevens uit databank'!E307="","",'gegevens uit databank'!E307)</f>
        <v>Pierre Longinstraat 1</v>
      </c>
      <c r="D307" s="145">
        <f>IF('gegevens uit databank'!F307="","",'gegevens uit databank'!F307)</f>
        <v>1070</v>
      </c>
      <c r="E307" s="145" t="str">
        <f>IF('gegevens uit databank'!G307="","",'gegevens uit databank'!G307)</f>
        <v>ANDERLECHT</v>
      </c>
      <c r="F307" s="145" t="str">
        <f>IF('gegevens uit databank'!H307="","",'gegevens uit databank'!H307)</f>
        <v>02-527.53.35</v>
      </c>
    </row>
    <row r="308" spans="1:6" ht="12.9" customHeight="1" x14ac:dyDescent="0.25">
      <c r="A308" s="144">
        <f>IF('gegevens uit databank'!C308="","",'gegevens uit databank'!C308)</f>
        <v>3996</v>
      </c>
      <c r="B308" s="145" t="str">
        <f>IF('gegevens uit databank'!D308="","",'gegevens uit databank'!D308)</f>
        <v>GBS Dertien</v>
      </c>
      <c r="C308" s="145" t="str">
        <f>IF('gegevens uit databank'!E308="","",'gegevens uit databank'!E308)</f>
        <v>Wayezstraat 56</v>
      </c>
      <c r="D308" s="145">
        <f>IF('gegevens uit databank'!F308="","",'gegevens uit databank'!F308)</f>
        <v>1070</v>
      </c>
      <c r="E308" s="145" t="str">
        <f>IF('gegevens uit databank'!G308="","",'gegevens uit databank'!G308)</f>
        <v>ANDERLECHT</v>
      </c>
      <c r="F308" s="145" t="str">
        <f>IF('gegevens uit databank'!H308="","",'gegevens uit databank'!H308)</f>
        <v>02-521.72.18</v>
      </c>
    </row>
    <row r="309" spans="1:6" ht="12.9" customHeight="1" x14ac:dyDescent="0.25">
      <c r="A309" s="144">
        <f>IF('gegevens uit databank'!C309="","",'gegevens uit databank'!C309)</f>
        <v>4002</v>
      </c>
      <c r="B309" s="145" t="str">
        <f>IF('gegevens uit databank'!D309="","",'gegevens uit databank'!D309)</f>
        <v>GBS Het Rad</v>
      </c>
      <c r="C309" s="145" t="str">
        <f>IF('gegevens uit databank'!E309="","",'gegevens uit databank'!E309)</f>
        <v>Guillaume Melckmanslaan 18_b</v>
      </c>
      <c r="D309" s="145">
        <f>IF('gegevens uit databank'!F309="","",'gegevens uit databank'!F309)</f>
        <v>1070</v>
      </c>
      <c r="E309" s="145" t="str">
        <f>IF('gegevens uit databank'!G309="","",'gegevens uit databank'!G309)</f>
        <v>ANDERLECHT</v>
      </c>
      <c r="F309" s="145" t="str">
        <f>IF('gegevens uit databank'!H309="","",'gegevens uit databank'!H309)</f>
        <v>02-524.23.21</v>
      </c>
    </row>
    <row r="310" spans="1:6" ht="12.9" customHeight="1" x14ac:dyDescent="0.25">
      <c r="A310" s="144">
        <f>IF('gegevens uit databank'!C310="","",'gegevens uit databank'!C310)</f>
        <v>4011</v>
      </c>
      <c r="B310" s="145" t="str">
        <f>IF('gegevens uit databank'!D310="","",'gegevens uit databank'!D310)</f>
        <v>VBS Regina Assumpta</v>
      </c>
      <c r="C310" s="145" t="str">
        <f>IF('gegevens uit databank'!E310="","",'gegevens uit databank'!E310)</f>
        <v>Adolphe Willemynsstraat 213</v>
      </c>
      <c r="D310" s="145">
        <f>IF('gegevens uit databank'!F310="","",'gegevens uit databank'!F310)</f>
        <v>1070</v>
      </c>
      <c r="E310" s="145" t="str">
        <f>IF('gegevens uit databank'!G310="","",'gegevens uit databank'!G310)</f>
        <v>ANDERLECHT</v>
      </c>
      <c r="F310" s="145" t="str">
        <f>IF('gegevens uit databank'!H310="","",'gegevens uit databank'!H310)</f>
        <v>02-522.66.59</v>
      </c>
    </row>
    <row r="311" spans="1:6" ht="12.9" customHeight="1" x14ac:dyDescent="0.25">
      <c r="A311" s="144">
        <f>IF('gegevens uit databank'!C311="","",'gegevens uit databank'!C311)</f>
        <v>4028</v>
      </c>
      <c r="B311" s="145" t="str">
        <f>IF('gegevens uit databank'!D311="","",'gegevens uit databank'!D311)</f>
        <v>VBS Sint-Guido</v>
      </c>
      <c r="C311" s="145" t="str">
        <f>IF('gegevens uit databank'!E311="","",'gegevens uit databank'!E311)</f>
        <v>Dokter Jacobsstraat 67</v>
      </c>
      <c r="D311" s="145">
        <f>IF('gegevens uit databank'!F311="","",'gegevens uit databank'!F311)</f>
        <v>1070</v>
      </c>
      <c r="E311" s="145" t="str">
        <f>IF('gegevens uit databank'!G311="","",'gegevens uit databank'!G311)</f>
        <v>ANDERLECHT</v>
      </c>
      <c r="F311" s="145" t="str">
        <f>IF('gegevens uit databank'!H311="","",'gegevens uit databank'!H311)</f>
        <v>02-521.90.44</v>
      </c>
    </row>
    <row r="312" spans="1:6" ht="12.9" customHeight="1" x14ac:dyDescent="0.25">
      <c r="A312" s="144">
        <f>IF('gegevens uit databank'!C312="","",'gegevens uit databank'!C312)</f>
        <v>4036</v>
      </c>
      <c r="B312" s="145" t="str">
        <f>IF('gegevens uit databank'!D312="","",'gegevens uit databank'!D312)</f>
        <v>VBS Instituut Maria Onbevlekt</v>
      </c>
      <c r="C312" s="145" t="str">
        <f>IF('gegevens uit databank'!E312="","",'gegevens uit databank'!E312)</f>
        <v>Resedastraat 61</v>
      </c>
      <c r="D312" s="145">
        <f>IF('gegevens uit databank'!F312="","",'gegevens uit databank'!F312)</f>
        <v>1070</v>
      </c>
      <c r="E312" s="145" t="str">
        <f>IF('gegevens uit databank'!G312="","",'gegevens uit databank'!G312)</f>
        <v>ANDERLECHT</v>
      </c>
      <c r="F312" s="145" t="str">
        <f>IF('gegevens uit databank'!H312="","",'gegevens uit databank'!H312)</f>
        <v>02-524.18.90</v>
      </c>
    </row>
    <row r="313" spans="1:6" ht="12.9" customHeight="1" x14ac:dyDescent="0.25">
      <c r="A313" s="144">
        <f>IF('gegevens uit databank'!C313="","",'gegevens uit databank'!C313)</f>
        <v>4044</v>
      </c>
      <c r="B313" s="145" t="str">
        <f>IF('gegevens uit databank'!D313="","",'gegevens uit databank'!D313)</f>
        <v>VKS Sint-Niklaasinstituut</v>
      </c>
      <c r="C313" s="145" t="str">
        <f>IF('gegevens uit databank'!E313="","",'gegevens uit databank'!E313)</f>
        <v>Bergense Steenweg 1421</v>
      </c>
      <c r="D313" s="145">
        <f>IF('gegevens uit databank'!F313="","",'gegevens uit databank'!F313)</f>
        <v>1070</v>
      </c>
      <c r="E313" s="145" t="str">
        <f>IF('gegevens uit databank'!G313="","",'gegevens uit databank'!G313)</f>
        <v>ANDERLECHT</v>
      </c>
      <c r="F313" s="145" t="str">
        <f>IF('gegevens uit databank'!H313="","",'gegevens uit databank'!H313)</f>
        <v>02-523.15.20</v>
      </c>
    </row>
    <row r="314" spans="1:6" ht="12.9" customHeight="1" x14ac:dyDescent="0.25">
      <c r="A314" s="144">
        <f>IF('gegevens uit databank'!C314="","",'gegevens uit databank'!C314)</f>
        <v>4051</v>
      </c>
      <c r="B314" s="145" t="str">
        <f>IF('gegevens uit databank'!D314="","",'gegevens uit databank'!D314)</f>
        <v>VBS De Groene School</v>
      </c>
      <c r="C314" s="145" t="str">
        <f>IF('gegevens uit databank'!E314="","",'gegevens uit databank'!E314)</f>
        <v>Bloeistraat 41</v>
      </c>
      <c r="D314" s="145">
        <f>IF('gegevens uit databank'!F314="","",'gegevens uit databank'!F314)</f>
        <v>1070</v>
      </c>
      <c r="E314" s="145" t="str">
        <f>IF('gegevens uit databank'!G314="","",'gegevens uit databank'!G314)</f>
        <v>ANDERLECHT</v>
      </c>
      <c r="F314" s="145" t="str">
        <f>IF('gegevens uit databank'!H314="","",'gegevens uit databank'!H314)</f>
        <v>02-523.40.19</v>
      </c>
    </row>
    <row r="315" spans="1:6" ht="12.9" customHeight="1" x14ac:dyDescent="0.25">
      <c r="A315" s="144">
        <f>IF('gegevens uit databank'!C315="","",'gegevens uit databank'!C315)</f>
        <v>4069</v>
      </c>
      <c r="B315" s="145" t="str">
        <f>IF('gegevens uit databank'!D315="","",'gegevens uit databank'!D315)</f>
        <v>VBS Sint- Albertus</v>
      </c>
      <c r="C315" s="145" t="str">
        <f>IF('gegevens uit databank'!E315="","",'gegevens uit databank'!E315)</f>
        <v>Bloemkwekersstraat 128</v>
      </c>
      <c r="D315" s="145">
        <f>IF('gegevens uit databank'!F315="","",'gegevens uit databank'!F315)</f>
        <v>1082</v>
      </c>
      <c r="E315" s="145" t="str">
        <f>IF('gegevens uit databank'!G315="","",'gegevens uit databank'!G315)</f>
        <v>SINT-AGATHA-BERCHEM</v>
      </c>
      <c r="F315" s="145" t="str">
        <f>IF('gegevens uit databank'!H315="","",'gegevens uit databank'!H315)</f>
        <v>02-465.86.71</v>
      </c>
    </row>
    <row r="316" spans="1:6" ht="12.9" customHeight="1" x14ac:dyDescent="0.25">
      <c r="A316" s="144">
        <f>IF('gegevens uit databank'!C316="","",'gegevens uit databank'!C316)</f>
        <v>4077</v>
      </c>
      <c r="B316" s="145" t="str">
        <f>IF('gegevens uit databank'!D316="","",'gegevens uit databank'!D316)</f>
        <v>VBS Sint-Jozef</v>
      </c>
      <c r="C316" s="145" t="str">
        <f>IF('gegevens uit databank'!E316="","",'gegevens uit databank'!E316)</f>
        <v>Kerkstraat 83</v>
      </c>
      <c r="D316" s="145">
        <f>IF('gegevens uit databank'!F316="","",'gegevens uit databank'!F316)</f>
        <v>1082</v>
      </c>
      <c r="E316" s="145" t="str">
        <f>IF('gegevens uit databank'!G316="","",'gegevens uit databank'!G316)</f>
        <v>SINT-AGATHA-BERCHEM</v>
      </c>
      <c r="F316" s="145" t="str">
        <f>IF('gegevens uit databank'!H316="","",'gegevens uit databank'!H316)</f>
        <v>02-465.86.71</v>
      </c>
    </row>
    <row r="317" spans="1:6" ht="12.9" customHeight="1" x14ac:dyDescent="0.25">
      <c r="A317" s="144">
        <f>IF('gegevens uit databank'!C317="","",'gegevens uit databank'!C317)</f>
        <v>4101</v>
      </c>
      <c r="B317" s="145" t="str">
        <f>IF('gegevens uit databank'!D317="","",'gegevens uit databank'!D317)</f>
        <v>VLS Sint-Karel</v>
      </c>
      <c r="C317" s="145" t="str">
        <f>IF('gegevens uit databank'!E317="","",'gegevens uit databank'!E317)</f>
        <v>Klokbloemenstraat 14</v>
      </c>
      <c r="D317" s="145">
        <f>IF('gegevens uit databank'!F317="","",'gegevens uit databank'!F317)</f>
        <v>1080</v>
      </c>
      <c r="E317" s="145" t="str">
        <f>IF('gegevens uit databank'!G317="","",'gegevens uit databank'!G317)</f>
        <v>SINT-JANS-MOLENBEEK</v>
      </c>
      <c r="F317" s="145" t="str">
        <f>IF('gegevens uit databank'!H317="","",'gegevens uit databank'!H317)</f>
        <v>02-410.83.64</v>
      </c>
    </row>
    <row r="318" spans="1:6" ht="12.9" customHeight="1" x14ac:dyDescent="0.25">
      <c r="A318" s="144">
        <f>IF('gegevens uit databank'!C318="","",'gegevens uit databank'!C318)</f>
        <v>4119</v>
      </c>
      <c r="B318" s="145" t="str">
        <f>IF('gegevens uit databank'!D318="","",'gegevens uit databank'!D318)</f>
        <v>VBS Sint-Martinus</v>
      </c>
      <c r="C318" s="145" t="str">
        <f>IF('gegevens uit databank'!E318="","",'gegevens uit databank'!E318)</f>
        <v>Palokestraat 79</v>
      </c>
      <c r="D318" s="145">
        <f>IF('gegevens uit databank'!F318="","",'gegevens uit databank'!F318)</f>
        <v>1080</v>
      </c>
      <c r="E318" s="145" t="str">
        <f>IF('gegevens uit databank'!G318="","",'gegevens uit databank'!G318)</f>
        <v>SINT-JANS-MOLENBEEK</v>
      </c>
      <c r="F318" s="145" t="str">
        <f>IF('gegevens uit databank'!H318="","",'gegevens uit databank'!H318)</f>
        <v>02-522.08.86</v>
      </c>
    </row>
    <row r="319" spans="1:6" ht="12.9" customHeight="1" x14ac:dyDescent="0.25">
      <c r="A319" s="144">
        <f>IF('gegevens uit databank'!C319="","",'gegevens uit databank'!C319)</f>
        <v>4127</v>
      </c>
      <c r="B319" s="145" t="str">
        <f>IF('gegevens uit databank'!D319="","",'gegevens uit databank'!D319)</f>
        <v>VBS Imelda</v>
      </c>
      <c r="C319" s="145" t="str">
        <f>IF('gegevens uit databank'!E319="","",'gegevens uit databank'!E319)</f>
        <v>Ninoofsesteenweg 130</v>
      </c>
      <c r="D319" s="145">
        <f>IF('gegevens uit databank'!F319="","",'gegevens uit databank'!F319)</f>
        <v>1080</v>
      </c>
      <c r="E319" s="145" t="str">
        <f>IF('gegevens uit databank'!G319="","",'gegevens uit databank'!G319)</f>
        <v>SINT-JANS-MOLENBEEK</v>
      </c>
      <c r="F319" s="145" t="str">
        <f>IF('gegevens uit databank'!H319="","",'gegevens uit databank'!H319)</f>
        <v>02-410.37.85</v>
      </c>
    </row>
    <row r="320" spans="1:6" ht="12.9" customHeight="1" x14ac:dyDescent="0.25">
      <c r="A320" s="144">
        <f>IF('gegevens uit databank'!C320="","",'gegevens uit databank'!C320)</f>
        <v>4135</v>
      </c>
      <c r="B320" s="145" t="str">
        <f>IF('gegevens uit databank'!D320="","",'gegevens uit databank'!D320)</f>
        <v>GBS Ket &amp; Co</v>
      </c>
      <c r="C320" s="145" t="str">
        <f>IF('gegevens uit databank'!E320="","",'gegevens uit databank'!E320)</f>
        <v>Jean-Baptiste Decockstraat 54</v>
      </c>
      <c r="D320" s="145">
        <f>IF('gegevens uit databank'!F320="","",'gegevens uit databank'!F320)</f>
        <v>1080</v>
      </c>
      <c r="E320" s="145" t="str">
        <f>IF('gegevens uit databank'!G320="","",'gegevens uit databank'!G320)</f>
        <v>SINT-JANS-MOLENBEEK</v>
      </c>
      <c r="F320" s="145" t="str">
        <f>IF('gegevens uit databank'!H320="","",'gegevens uit databank'!H320)</f>
        <v>02-538.19.10</v>
      </c>
    </row>
    <row r="321" spans="1:6" ht="12.9" customHeight="1" x14ac:dyDescent="0.25">
      <c r="A321" s="144">
        <f>IF('gegevens uit databank'!C321="","",'gegevens uit databank'!C321)</f>
        <v>4143</v>
      </c>
      <c r="B321" s="145" t="str">
        <f>IF('gegevens uit databank'!D321="","",'gegevens uit databank'!D321)</f>
        <v>GBS Windroos</v>
      </c>
      <c r="C321" s="145" t="str">
        <f>IF('gegevens uit databank'!E321="","",'gegevens uit databank'!E321)</f>
        <v>Kortrijkstraat 52</v>
      </c>
      <c r="D321" s="145">
        <f>IF('gegevens uit databank'!F321="","",'gegevens uit databank'!F321)</f>
        <v>1080</v>
      </c>
      <c r="E321" s="145" t="str">
        <f>IF('gegevens uit databank'!G321="","",'gegevens uit databank'!G321)</f>
        <v>SINT-JANS-MOLENBEEK</v>
      </c>
      <c r="F321" s="145" t="str">
        <f>IF('gegevens uit databank'!H321="","",'gegevens uit databank'!H321)</f>
        <v>02-410.08.00</v>
      </c>
    </row>
    <row r="322" spans="1:6" ht="12.9" customHeight="1" x14ac:dyDescent="0.25">
      <c r="A322" s="144">
        <f>IF('gegevens uit databank'!C322="","",'gegevens uit databank'!C322)</f>
        <v>4151</v>
      </c>
      <c r="B322" s="145" t="str">
        <f>IF('gegevens uit databank'!D322="","",'gegevens uit databank'!D322)</f>
        <v>GBS Paloke</v>
      </c>
      <c r="C322" s="145" t="str">
        <f>IF('gegevens uit databank'!E322="","",'gegevens uit databank'!E322)</f>
        <v>Ninoofsesteenweg 1001</v>
      </c>
      <c r="D322" s="145">
        <f>IF('gegevens uit databank'!F322="","",'gegevens uit databank'!F322)</f>
        <v>1080</v>
      </c>
      <c r="E322" s="145" t="str">
        <f>IF('gegevens uit databank'!G322="","",'gegevens uit databank'!G322)</f>
        <v>SINT-JANS-MOLENBEEK</v>
      </c>
      <c r="F322" s="145" t="str">
        <f>IF('gegevens uit databank'!H322="","",'gegevens uit databank'!H322)</f>
        <v>02-523.47.95</v>
      </c>
    </row>
    <row r="323" spans="1:6" ht="12.9" customHeight="1" x14ac:dyDescent="0.25">
      <c r="A323" s="144">
        <f>IF('gegevens uit databank'!C323="","",'gegevens uit databank'!C323)</f>
        <v>4168</v>
      </c>
      <c r="B323" s="145" t="str">
        <f>IF('gegevens uit databank'!D323="","",'gegevens uit databank'!D323)</f>
        <v>GBS De Knapzak</v>
      </c>
      <c r="C323" s="145" t="str">
        <f>IF('gegevens uit databank'!E323="","",'gegevens uit databank'!E323)</f>
        <v>Soldatenstraat 19</v>
      </c>
      <c r="D323" s="145">
        <f>IF('gegevens uit databank'!F323="","",'gegevens uit databank'!F323)</f>
        <v>1082</v>
      </c>
      <c r="E323" s="145" t="str">
        <f>IF('gegevens uit databank'!G323="","",'gegevens uit databank'!G323)</f>
        <v>SINT-AGATHA-BERCHEM</v>
      </c>
      <c r="F323" s="145" t="str">
        <f>IF('gegevens uit databank'!H323="","",'gegevens uit databank'!H323)</f>
        <v>02-465.30.97</v>
      </c>
    </row>
    <row r="324" spans="1:6" ht="12.9" customHeight="1" x14ac:dyDescent="0.25">
      <c r="A324" s="144">
        <f>IF('gegevens uit databank'!C324="","",'gegevens uit databank'!C324)</f>
        <v>4176</v>
      </c>
      <c r="B324" s="145" t="str">
        <f>IF('gegevens uit databank'!D324="","",'gegevens uit databank'!D324)</f>
        <v>VBS Instituut van de Ursulinen</v>
      </c>
      <c r="C324" s="145" t="str">
        <f>IF('gegevens uit databank'!E324="","",'gegevens uit databank'!E324)</f>
        <v>Herkoliersstraat 65</v>
      </c>
      <c r="D324" s="145">
        <f>IF('gegevens uit databank'!F324="","",'gegevens uit databank'!F324)</f>
        <v>1081</v>
      </c>
      <c r="E324" s="145" t="str">
        <f>IF('gegevens uit databank'!G324="","",'gegevens uit databank'!G324)</f>
        <v>KOEKELBERG</v>
      </c>
      <c r="F324" s="145" t="str">
        <f>IF('gegevens uit databank'!H324="","",'gegevens uit databank'!H324)</f>
        <v>02-411.86.40</v>
      </c>
    </row>
    <row r="325" spans="1:6" ht="12.9" customHeight="1" x14ac:dyDescent="0.25">
      <c r="A325" s="144">
        <f>IF('gegevens uit databank'!C325="","",'gegevens uit databank'!C325)</f>
        <v>4184</v>
      </c>
      <c r="B325" s="145" t="str">
        <f>IF('gegevens uit databank'!D325="","",'gegevens uit databank'!D325)</f>
        <v>GBS De Kadeekes</v>
      </c>
      <c r="C325" s="145" t="str">
        <f>IF('gegevens uit databank'!E325="","",'gegevens uit databank'!E325)</f>
        <v>Herkoliersstraat 68</v>
      </c>
      <c r="D325" s="145">
        <f>IF('gegevens uit databank'!F325="","",'gegevens uit databank'!F325)</f>
        <v>1081</v>
      </c>
      <c r="E325" s="145" t="str">
        <f>IF('gegevens uit databank'!G325="","",'gegevens uit databank'!G325)</f>
        <v>KOEKELBERG</v>
      </c>
      <c r="F325" s="145" t="str">
        <f>IF('gegevens uit databank'!H325="","",'gegevens uit databank'!H325)</f>
        <v>02-414.08.66</v>
      </c>
    </row>
    <row r="326" spans="1:6" ht="12.9" customHeight="1" x14ac:dyDescent="0.25">
      <c r="A326" s="144">
        <f>IF('gegevens uit databank'!C326="","",'gegevens uit databank'!C326)</f>
        <v>4201</v>
      </c>
      <c r="B326" s="145" t="str">
        <f>IF('gegevens uit databank'!D326="","",'gegevens uit databank'!D326)</f>
        <v>VBS Sint-Lutgardis</v>
      </c>
      <c r="C326" s="145" t="str">
        <f>IF('gegevens uit databank'!E326="","",'gegevens uit databank'!E326)</f>
        <v>Jean De Greefstraat 3</v>
      </c>
      <c r="D326" s="145">
        <f>IF('gegevens uit databank'!F326="","",'gegevens uit databank'!F326)</f>
        <v>1083</v>
      </c>
      <c r="E326" s="145" t="str">
        <f>IF('gegevens uit databank'!G326="","",'gegevens uit databank'!G326)</f>
        <v>GANSHOREN</v>
      </c>
      <c r="F326" s="145" t="str">
        <f>IF('gegevens uit databank'!H326="","",'gegevens uit databank'!H326)</f>
        <v>02-427.12.69</v>
      </c>
    </row>
    <row r="327" spans="1:6" ht="12.9" customHeight="1" x14ac:dyDescent="0.25">
      <c r="A327" s="144">
        <f>IF('gegevens uit databank'!C327="","",'gegevens uit databank'!C327)</f>
        <v>4218</v>
      </c>
      <c r="B327" s="145" t="str">
        <f>IF('gegevens uit databank'!D327="","",'gegevens uit databank'!D327)</f>
        <v>VBS Heilig-Hartcollege</v>
      </c>
      <c r="C327" s="145" t="str">
        <f>IF('gegevens uit databank'!E327="","",'gegevens uit databank'!E327)</f>
        <v>Louis Delhovestraat 69</v>
      </c>
      <c r="D327" s="145">
        <f>IF('gegevens uit databank'!F327="","",'gegevens uit databank'!F327)</f>
        <v>1083</v>
      </c>
      <c r="E327" s="145" t="str">
        <f>IF('gegevens uit databank'!G327="","",'gegevens uit databank'!G327)</f>
        <v>GANSHOREN</v>
      </c>
      <c r="F327" s="145" t="str">
        <f>IF('gegevens uit databank'!H327="","",'gegevens uit databank'!H327)</f>
        <v>02-426.12.45</v>
      </c>
    </row>
    <row r="328" spans="1:6" ht="12.9" customHeight="1" x14ac:dyDescent="0.25">
      <c r="A328" s="144">
        <f>IF('gegevens uit databank'!C328="","",'gegevens uit databank'!C328)</f>
        <v>4226</v>
      </c>
      <c r="B328" s="145" t="str">
        <f>IF('gegevens uit databank'!D328="","",'gegevens uit databank'!D328)</f>
        <v>VBS Vier Winden</v>
      </c>
      <c r="C328" s="145" t="str">
        <f>IF('gegevens uit databank'!E328="","",'gegevens uit databank'!E328)</f>
        <v>Steenweg op Merchtem 9</v>
      </c>
      <c r="D328" s="145">
        <f>IF('gegevens uit databank'!F328="","",'gegevens uit databank'!F328)</f>
        <v>1080</v>
      </c>
      <c r="E328" s="145" t="str">
        <f>IF('gegevens uit databank'!G328="","",'gegevens uit databank'!G328)</f>
        <v>SINT-JANS-MOLENBEEK</v>
      </c>
      <c r="F328" s="145" t="str">
        <f>IF('gegevens uit databank'!H328="","",'gegevens uit databank'!H328)</f>
        <v>024-11.73.14</v>
      </c>
    </row>
    <row r="329" spans="1:6" ht="12.9" customHeight="1" x14ac:dyDescent="0.25">
      <c r="A329" s="144">
        <f>IF('gegevens uit databank'!C329="","",'gegevens uit databank'!C329)</f>
        <v>4234</v>
      </c>
      <c r="B329" s="145" t="str">
        <f>IF('gegevens uit databank'!D329="","",'gegevens uit databank'!D329)</f>
        <v>GBS Van de Borne</v>
      </c>
      <c r="C329" s="145" t="str">
        <f>IF('gegevens uit databank'!E329="","",'gegevens uit databank'!E329)</f>
        <v>Dansettestraat 30</v>
      </c>
      <c r="D329" s="145">
        <f>IF('gegevens uit databank'!F329="","",'gegevens uit databank'!F329)</f>
        <v>1090</v>
      </c>
      <c r="E329" s="145" t="str">
        <f>IF('gegevens uit databank'!G329="","",'gegevens uit databank'!G329)</f>
        <v>JETTE</v>
      </c>
      <c r="F329" s="145" t="str">
        <f>IF('gegevens uit databank'!H329="","",'gegevens uit databank'!H329)</f>
        <v>02-421.19.07</v>
      </c>
    </row>
    <row r="330" spans="1:6" ht="12.9" customHeight="1" x14ac:dyDescent="0.25">
      <c r="A330" s="144">
        <f>IF('gegevens uit databank'!C330="","",'gegevens uit databank'!C330)</f>
        <v>4242</v>
      </c>
      <c r="B330" s="145" t="str">
        <f>IF('gegevens uit databank'!D330="","",'gegevens uit databank'!D330)</f>
        <v>GBS Poelbos</v>
      </c>
      <c r="C330" s="145" t="str">
        <f>IF('gegevens uit databank'!E330="","",'gegevens uit databank'!E330)</f>
        <v>Laarbeeklaan 110</v>
      </c>
      <c r="D330" s="145">
        <f>IF('gegevens uit databank'!F330="","",'gegevens uit databank'!F330)</f>
        <v>1090</v>
      </c>
      <c r="E330" s="145" t="str">
        <f>IF('gegevens uit databank'!G330="","",'gegevens uit databank'!G330)</f>
        <v>JETTE</v>
      </c>
      <c r="F330" s="145" t="str">
        <f>IF('gegevens uit databank'!H330="","",'gegevens uit databank'!H330)</f>
        <v>02-479.58.92</v>
      </c>
    </row>
    <row r="331" spans="1:6" ht="12.9" customHeight="1" x14ac:dyDescent="0.25">
      <c r="A331" s="144">
        <f>IF('gegevens uit databank'!C331="","",'gegevens uit databank'!C331)</f>
        <v>4259</v>
      </c>
      <c r="B331" s="145" t="str">
        <f>IF('gegevens uit databank'!D331="","",'gegevens uit databank'!D331)</f>
        <v>VBS Sint-Pieterscollege</v>
      </c>
      <c r="C331" s="145" t="str">
        <f>IF('gegevens uit databank'!E331="","",'gegevens uit databank'!E331)</f>
        <v>Léon Theodorstraat 167</v>
      </c>
      <c r="D331" s="145">
        <f>IF('gegevens uit databank'!F331="","",'gegevens uit databank'!F331)</f>
        <v>1090</v>
      </c>
      <c r="E331" s="145" t="str">
        <f>IF('gegevens uit databank'!G331="","",'gegevens uit databank'!G331)</f>
        <v>JETTE</v>
      </c>
      <c r="F331" s="145" t="str">
        <f>IF('gegevens uit databank'!H331="","",'gegevens uit databank'!H331)</f>
        <v>02-423.42.65</v>
      </c>
    </row>
    <row r="332" spans="1:6" ht="12.9" customHeight="1" x14ac:dyDescent="0.25">
      <c r="A332" s="144">
        <f>IF('gegevens uit databank'!C332="","",'gegevens uit databank'!C332)</f>
        <v>4275</v>
      </c>
      <c r="B332" s="145" t="str">
        <f>IF('gegevens uit databank'!D332="","",'gegevens uit databank'!D332)</f>
        <v>VBS Sint-Michiels</v>
      </c>
      <c r="C332" s="145" t="str">
        <f>IF('gegevens uit databank'!E332="","",'gegevens uit databank'!E332)</f>
        <v>Leopold I straat 362</v>
      </c>
      <c r="D332" s="145">
        <f>IF('gegevens uit databank'!F332="","",'gegevens uit databank'!F332)</f>
        <v>1090</v>
      </c>
      <c r="E332" s="145" t="str">
        <f>IF('gegevens uit databank'!G332="","",'gegevens uit databank'!G332)</f>
        <v>JETTE</v>
      </c>
      <c r="F332" s="145" t="str">
        <f>IF('gegevens uit databank'!H332="","",'gegevens uit databank'!H332)</f>
        <v>02-428.68.02</v>
      </c>
    </row>
    <row r="333" spans="1:6" ht="12.9" customHeight="1" x14ac:dyDescent="0.25">
      <c r="A333" s="144">
        <f>IF('gegevens uit databank'!C333="","",'gegevens uit databank'!C333)</f>
        <v>4283</v>
      </c>
      <c r="B333" s="145" t="str">
        <f>IF('gegevens uit databank'!D333="","",'gegevens uit databank'!D333)</f>
        <v>VBS Heilig-Hart Jette</v>
      </c>
      <c r="C333" s="145" t="str">
        <f>IF('gegevens uit databank'!E333="","",'gegevens uit databank'!E333)</f>
        <v>Heilig-Hartlaan 6</v>
      </c>
      <c r="D333" s="145">
        <f>IF('gegevens uit databank'!F333="","",'gegevens uit databank'!F333)</f>
        <v>1090</v>
      </c>
      <c r="E333" s="145" t="str">
        <f>IF('gegevens uit databank'!G333="","",'gegevens uit databank'!G333)</f>
        <v>JETTE</v>
      </c>
      <c r="F333" s="145" t="str">
        <f>IF('gegevens uit databank'!H333="","",'gegevens uit databank'!H333)</f>
        <v>024-79.62.42</v>
      </c>
    </row>
    <row r="334" spans="1:6" ht="12.9" customHeight="1" x14ac:dyDescent="0.25">
      <c r="A334" s="144">
        <f>IF('gegevens uit databank'!C334="","",'gegevens uit databank'!C334)</f>
        <v>4291</v>
      </c>
      <c r="B334" s="145" t="str">
        <f>IF('gegevens uit databank'!D334="","",'gegevens uit databank'!D334)</f>
        <v>HSBS Peter Benoit</v>
      </c>
      <c r="C334" s="145" t="str">
        <f>IF('gegevens uit databank'!E334="","",'gegevens uit databank'!E334)</f>
        <v>Driegatenstraat 2</v>
      </c>
      <c r="D334" s="145">
        <f>IF('gegevens uit databank'!F334="","",'gegevens uit databank'!F334)</f>
        <v>1120</v>
      </c>
      <c r="E334" s="145" t="str">
        <f>IF('gegevens uit databank'!G334="","",'gegevens uit databank'!G334)</f>
        <v>NEDER-OVER-HEEMBEEK</v>
      </c>
      <c r="F334" s="145" t="str">
        <f>IF('gegevens uit databank'!H334="","",'gegevens uit databank'!H334)</f>
        <v>02-266.82.50</v>
      </c>
    </row>
    <row r="335" spans="1:6" ht="12.9" customHeight="1" x14ac:dyDescent="0.25">
      <c r="A335" s="144">
        <f>IF('gegevens uit databank'!C335="","",'gegevens uit databank'!C335)</f>
        <v>4317</v>
      </c>
      <c r="B335" s="145" t="str">
        <f>IF('gegevens uit databank'!D335="","",'gegevens uit databank'!D335)</f>
        <v>VBS Kameleon</v>
      </c>
      <c r="C335" s="145" t="str">
        <f>IF('gegevens uit databank'!E335="","",'gegevens uit databank'!E335)</f>
        <v>Beemdgrachtstraat 2</v>
      </c>
      <c r="D335" s="145">
        <f>IF('gegevens uit databank'!F335="","",'gegevens uit databank'!F335)</f>
        <v>1130</v>
      </c>
      <c r="E335" s="145" t="str">
        <f>IF('gegevens uit databank'!G335="","",'gegevens uit databank'!G335)</f>
        <v>HAREN</v>
      </c>
      <c r="F335" s="145" t="str">
        <f>IF('gegevens uit databank'!H335="","",'gegevens uit databank'!H335)</f>
        <v>02-215.90.20</v>
      </c>
    </row>
    <row r="336" spans="1:6" ht="12.9" customHeight="1" x14ac:dyDescent="0.25">
      <c r="A336" s="144">
        <f>IF('gegevens uit databank'!C336="","",'gegevens uit databank'!C336)</f>
        <v>4325</v>
      </c>
      <c r="B336" s="145" t="str">
        <f>IF('gegevens uit databank'!D336="","",'gegevens uit databank'!D336)</f>
        <v>GBS Everheide</v>
      </c>
      <c r="C336" s="145" t="str">
        <f>IF('gegevens uit databank'!E336="","",'gegevens uit databank'!E336)</f>
        <v>Windmolenstraat 39</v>
      </c>
      <c r="D336" s="145">
        <f>IF('gegevens uit databank'!F336="","",'gegevens uit databank'!F336)</f>
        <v>1140</v>
      </c>
      <c r="E336" s="145" t="str">
        <f>IF('gegevens uit databank'!G336="","",'gegevens uit databank'!G336)</f>
        <v>EVERE</v>
      </c>
      <c r="F336" s="145" t="str">
        <f>IF('gegevens uit databank'!H336="","",'gegevens uit databank'!H336)</f>
        <v>02-247.63.63</v>
      </c>
    </row>
    <row r="337" spans="1:6" ht="12.9" customHeight="1" x14ac:dyDescent="0.25">
      <c r="A337" s="144">
        <f>IF('gegevens uit databank'!C337="","",'gegevens uit databank'!C337)</f>
        <v>4333</v>
      </c>
      <c r="B337" s="145" t="str">
        <f>IF('gegevens uit databank'!D337="","",'gegevens uit databank'!D337)</f>
        <v>VBS Sint-Jozef Evere</v>
      </c>
      <c r="C337" s="145" t="str">
        <f>IF('gegevens uit databank'!E337="","",'gegevens uit databank'!E337)</f>
        <v>Edward Dekosterstraat 38</v>
      </c>
      <c r="D337" s="145">
        <f>IF('gegevens uit databank'!F337="","",'gegevens uit databank'!F337)</f>
        <v>1140</v>
      </c>
      <c r="E337" s="145" t="str">
        <f>IF('gegevens uit databank'!G337="","",'gegevens uit databank'!G337)</f>
        <v>EVERE</v>
      </c>
      <c r="F337" s="145" t="str">
        <f>IF('gegevens uit databank'!H337="","",'gegevens uit databank'!H337)</f>
        <v>02-242.92.83</v>
      </c>
    </row>
    <row r="338" spans="1:6" ht="12.9" customHeight="1" x14ac:dyDescent="0.25">
      <c r="A338" s="144">
        <f>IF('gegevens uit databank'!C338="","",'gegevens uit databank'!C338)</f>
        <v>4341</v>
      </c>
      <c r="B338" s="145" t="str">
        <f>IF('gegevens uit databank'!D338="","",'gegevens uit databank'!D338)</f>
        <v>VBS Heilig Hart van Maria</v>
      </c>
      <c r="C338" s="145" t="str">
        <f>IF('gegevens uit databank'!E338="","",'gegevens uit databank'!E338)</f>
        <v>Oud-Strijderslaan 61_b</v>
      </c>
      <c r="D338" s="145">
        <f>IF('gegevens uit databank'!F338="","",'gegevens uit databank'!F338)</f>
        <v>1140</v>
      </c>
      <c r="E338" s="145" t="str">
        <f>IF('gegevens uit databank'!G338="","",'gegevens uit databank'!G338)</f>
        <v>EVERE</v>
      </c>
      <c r="F338" s="145" t="str">
        <f>IF('gegevens uit databank'!H338="","",'gegevens uit databank'!H338)</f>
        <v>02-705.25.65</v>
      </c>
    </row>
    <row r="339" spans="1:6" ht="12.9" customHeight="1" x14ac:dyDescent="0.25">
      <c r="A339" s="144">
        <f>IF('gegevens uit databank'!C339="","",'gegevens uit databank'!C339)</f>
        <v>4358</v>
      </c>
      <c r="B339" s="145" t="str">
        <f>IF('gegevens uit databank'!D339="","",'gegevens uit databank'!D339)</f>
        <v>VBS OLV Evere</v>
      </c>
      <c r="C339" s="145" t="str">
        <f>IF('gegevens uit databank'!E339="","",'gegevens uit databank'!E339)</f>
        <v>Pater Damiaanstraat 40</v>
      </c>
      <c r="D339" s="145">
        <f>IF('gegevens uit databank'!F339="","",'gegevens uit databank'!F339)</f>
        <v>1140</v>
      </c>
      <c r="E339" s="145" t="str">
        <f>IF('gegevens uit databank'!G339="","",'gegevens uit databank'!G339)</f>
        <v>EVERE</v>
      </c>
      <c r="F339" s="145" t="str">
        <f>IF('gegevens uit databank'!H339="","",'gegevens uit databank'!H339)</f>
        <v>02-216.21.27</v>
      </c>
    </row>
    <row r="340" spans="1:6" ht="12.9" customHeight="1" x14ac:dyDescent="0.25">
      <c r="A340" s="144">
        <f>IF('gegevens uit databank'!C340="","",'gegevens uit databank'!C340)</f>
        <v>4366</v>
      </c>
      <c r="B340" s="145" t="str">
        <f>IF('gegevens uit databank'!D340="","",'gegevens uit databank'!D340)</f>
        <v>GBS Stokkel De Halte</v>
      </c>
      <c r="C340" s="145" t="str">
        <f>IF('gegevens uit databank'!E340="","",'gegevens uit databank'!E340)</f>
        <v>Henri Vandermaelenstraat 61</v>
      </c>
      <c r="D340" s="145">
        <f>IF('gegevens uit databank'!F340="","",'gegevens uit databank'!F340)</f>
        <v>1150</v>
      </c>
      <c r="E340" s="145" t="str">
        <f>IF('gegevens uit databank'!G340="","",'gegevens uit databank'!G340)</f>
        <v>SINT-PIETERS-WOLUWE</v>
      </c>
      <c r="F340" s="145" t="str">
        <f>IF('gegevens uit databank'!H340="","",'gegevens uit databank'!H340)</f>
        <v>02-773.18.53</v>
      </c>
    </row>
    <row r="341" spans="1:6" ht="12.9" customHeight="1" x14ac:dyDescent="0.25">
      <c r="A341" s="144">
        <f>IF('gegevens uit databank'!C341="","",'gegevens uit databank'!C341)</f>
        <v>4374</v>
      </c>
      <c r="B341" s="145" t="str">
        <f>IF('gegevens uit databank'!D341="","",'gegevens uit databank'!D341)</f>
        <v>VBS Sint-Jozefscollege</v>
      </c>
      <c r="C341" s="145" t="str">
        <f>IF('gegevens uit databank'!E341="","",'gegevens uit databank'!E341)</f>
        <v>Woluwelaan 18</v>
      </c>
      <c r="D341" s="145">
        <f>IF('gegevens uit databank'!F341="","",'gegevens uit databank'!F341)</f>
        <v>1150</v>
      </c>
      <c r="E341" s="145" t="str">
        <f>IF('gegevens uit databank'!G341="","",'gegevens uit databank'!G341)</f>
        <v>SINT-PIETERS-WOLUWE</v>
      </c>
      <c r="F341" s="145" t="str">
        <f>IF('gegevens uit databank'!H341="","",'gegevens uit databank'!H341)</f>
        <v>02-761.03.90</v>
      </c>
    </row>
    <row r="342" spans="1:6" ht="12.9" customHeight="1" x14ac:dyDescent="0.25">
      <c r="A342" s="144">
        <f>IF('gegevens uit databank'!C342="","",'gegevens uit databank'!C342)</f>
        <v>4382</v>
      </c>
      <c r="B342" s="145" t="str">
        <f>IF('gegevens uit databank'!D342="","",'gegevens uit databank'!D342)</f>
        <v>VKS Mater Dei</v>
      </c>
      <c r="C342" s="145" t="str">
        <f>IF('gegevens uit databank'!E342="","",'gegevens uit databank'!E342)</f>
        <v>Duizend Meterlaan 13</v>
      </c>
      <c r="D342" s="145">
        <f>IF('gegevens uit databank'!F342="","",'gegevens uit databank'!F342)</f>
        <v>1150</v>
      </c>
      <c r="E342" s="145" t="str">
        <f>IF('gegevens uit databank'!G342="","",'gegevens uit databank'!G342)</f>
        <v>SINT-PIETERS-WOLUWE</v>
      </c>
      <c r="F342" s="145" t="str">
        <f>IF('gegevens uit databank'!H342="","",'gegevens uit databank'!H342)</f>
        <v>02-779.09.94</v>
      </c>
    </row>
    <row r="343" spans="1:6" ht="12.9" customHeight="1" x14ac:dyDescent="0.25">
      <c r="A343" s="144">
        <f>IF('gegevens uit databank'!C343="","",'gegevens uit databank'!C343)</f>
        <v>4391</v>
      </c>
      <c r="B343" s="145" t="str">
        <f>IF('gegevens uit databank'!D343="","",'gegevens uit databank'!D343)</f>
        <v>VLS Mater Dei</v>
      </c>
      <c r="C343" s="145" t="str">
        <f>IF('gegevens uit databank'!E343="","",'gegevens uit databank'!E343)</f>
        <v>Luchtvaartlaan 70</v>
      </c>
      <c r="D343" s="145">
        <f>IF('gegevens uit databank'!F343="","",'gegevens uit databank'!F343)</f>
        <v>1150</v>
      </c>
      <c r="E343" s="145" t="str">
        <f>IF('gegevens uit databank'!G343="","",'gegevens uit databank'!G343)</f>
        <v>SINT-PIETERS-WOLUWE</v>
      </c>
      <c r="F343" s="145" t="str">
        <f>IF('gegevens uit databank'!H343="","",'gegevens uit databank'!H343)</f>
        <v>02-779.09.94</v>
      </c>
    </row>
    <row r="344" spans="1:6" ht="12.9" customHeight="1" x14ac:dyDescent="0.25">
      <c r="A344" s="144">
        <f>IF('gegevens uit databank'!C344="","",'gegevens uit databank'!C344)</f>
        <v>4416</v>
      </c>
      <c r="B344" s="145" t="str">
        <f>IF('gegevens uit databank'!D344="","",'gegevens uit databank'!D344)</f>
        <v>VBS Lutgardiscollege Wonderwoud</v>
      </c>
      <c r="C344" s="145" t="str">
        <f>IF('gegevens uit databank'!E344="","",'gegevens uit databank'!E344)</f>
        <v>Emile Steenostraat 4</v>
      </c>
      <c r="D344" s="145">
        <f>IF('gegevens uit databank'!F344="","",'gegevens uit databank'!F344)</f>
        <v>1160</v>
      </c>
      <c r="E344" s="145" t="str">
        <f>IF('gegevens uit databank'!G344="","",'gegevens uit databank'!G344)</f>
        <v>OUDERGEM</v>
      </c>
      <c r="F344" s="145" t="str">
        <f>IF('gegevens uit databank'!H344="","",'gegevens uit databank'!H344)</f>
        <v>02-673.06.34</v>
      </c>
    </row>
    <row r="345" spans="1:6" ht="12.9" customHeight="1" x14ac:dyDescent="0.25">
      <c r="A345" s="144">
        <f>IF('gegevens uit databank'!C345="","",'gegevens uit databank'!C345)</f>
        <v>4432</v>
      </c>
      <c r="B345" s="145" t="str">
        <f>IF('gegevens uit databank'!D345="","",'gegevens uit databank'!D345)</f>
        <v>VBS Sint-Juliaan de Vlindertuin</v>
      </c>
      <c r="C345" s="145" t="str">
        <f>IF('gegevens uit databank'!E345="","",'gegevens uit databank'!E345)</f>
        <v>St-Juliaanskerklaan 16</v>
      </c>
      <c r="D345" s="145">
        <f>IF('gegevens uit databank'!F345="","",'gegevens uit databank'!F345)</f>
        <v>1160</v>
      </c>
      <c r="E345" s="145" t="str">
        <f>IF('gegevens uit databank'!G345="","",'gegevens uit databank'!G345)</f>
        <v>OUDERGEM</v>
      </c>
      <c r="F345" s="145" t="str">
        <f>IF('gegevens uit databank'!H345="","",'gegevens uit databank'!H345)</f>
        <v>02-673.79.98</v>
      </c>
    </row>
    <row r="346" spans="1:6" ht="12.9" customHeight="1" x14ac:dyDescent="0.25">
      <c r="A346" s="144">
        <f>IF('gegevens uit databank'!C346="","",'gegevens uit databank'!C346)</f>
        <v>4441</v>
      </c>
      <c r="B346" s="145" t="str">
        <f>IF('gegevens uit databank'!D346="","",'gegevens uit databank'!D346)</f>
        <v>VBS Sint-Jozefsschool</v>
      </c>
      <c r="C346" s="145" t="str">
        <f>IF('gegevens uit databank'!E346="","",'gegevens uit databank'!E346)</f>
        <v>Jagersveld 5</v>
      </c>
      <c r="D346" s="145">
        <f>IF('gegevens uit databank'!F346="","",'gegevens uit databank'!F346)</f>
        <v>1170</v>
      </c>
      <c r="E346" s="145" t="str">
        <f>IF('gegevens uit databank'!G346="","",'gegevens uit databank'!G346)</f>
        <v>WATERMAAL-BOSVOORDE</v>
      </c>
      <c r="F346" s="145" t="str">
        <f>IF('gegevens uit databank'!H346="","",'gegevens uit databank'!H346)</f>
        <v>02-673.88.68</v>
      </c>
    </row>
    <row r="347" spans="1:6" ht="12.9" customHeight="1" x14ac:dyDescent="0.25">
      <c r="A347" s="144">
        <f>IF('gegevens uit databank'!C347="","",'gegevens uit databank'!C347)</f>
        <v>4457</v>
      </c>
      <c r="B347" s="145" t="str">
        <f>IF('gegevens uit databank'!D347="","",'gegevens uit databank'!D347)</f>
        <v>VBS De Wemelweide</v>
      </c>
      <c r="C347" s="145" t="str">
        <f>IF('gegevens uit databank'!E347="","",'gegevens uit databank'!E347)</f>
        <v>Léopold Wienerlaan 32</v>
      </c>
      <c r="D347" s="145">
        <f>IF('gegevens uit databank'!F347="","",'gegevens uit databank'!F347)</f>
        <v>1170</v>
      </c>
      <c r="E347" s="145" t="str">
        <f>IF('gegevens uit databank'!G347="","",'gegevens uit databank'!G347)</f>
        <v>WATERMAAL-BOSVOORDE</v>
      </c>
      <c r="F347" s="145" t="str">
        <f>IF('gegevens uit databank'!H347="","",'gegevens uit databank'!H347)</f>
        <v>02-660.87.91</v>
      </c>
    </row>
    <row r="348" spans="1:6" ht="12.9" customHeight="1" x14ac:dyDescent="0.25">
      <c r="A348" s="144">
        <f>IF('gegevens uit databank'!C348="","",'gegevens uit databank'!C348)</f>
        <v>4465</v>
      </c>
      <c r="B348" s="145" t="str">
        <f>IF('gegevens uit databank'!D348="","",'gegevens uit databank'!D348)</f>
        <v>VBS Sint-Paulus Ukkel</v>
      </c>
      <c r="C348" s="145" t="str">
        <f>IF('gegevens uit databank'!E348="","",'gegevens uit databank'!E348)</f>
        <v>Baron Guillaume Van Hammestraat 20</v>
      </c>
      <c r="D348" s="145">
        <f>IF('gegevens uit databank'!F348="","",'gegevens uit databank'!F348)</f>
        <v>1180</v>
      </c>
      <c r="E348" s="145" t="str">
        <f>IF('gegevens uit databank'!G348="","",'gegevens uit databank'!G348)</f>
        <v>UKKEL</v>
      </c>
      <c r="F348" s="145" t="str">
        <f>IF('gegevens uit databank'!H348="","",'gegevens uit databank'!H348)</f>
        <v>02-332.33.30</v>
      </c>
    </row>
    <row r="349" spans="1:6" ht="12.9" customHeight="1" x14ac:dyDescent="0.25">
      <c r="A349" s="144">
        <f>IF('gegevens uit databank'!C349="","",'gegevens uit databank'!C349)</f>
        <v>4473</v>
      </c>
      <c r="B349" s="145" t="str">
        <f>IF('gegevens uit databank'!D349="","",'gegevens uit databank'!D349)</f>
        <v>VBS Sint-Jozef Ukkel</v>
      </c>
      <c r="C349" s="145" t="str">
        <f>IF('gegevens uit databank'!E349="","",'gegevens uit databank'!E349)</f>
        <v>Sint-Jobsesteenweg 608</v>
      </c>
      <c r="D349" s="145">
        <f>IF('gegevens uit databank'!F349="","",'gegevens uit databank'!F349)</f>
        <v>1180</v>
      </c>
      <c r="E349" s="145" t="str">
        <f>IF('gegevens uit databank'!G349="","",'gegevens uit databank'!G349)</f>
        <v>UKKEL</v>
      </c>
      <c r="F349" s="145" t="str">
        <f>IF('gegevens uit databank'!H349="","",'gegevens uit databank'!H349)</f>
        <v>02-375.53.20</v>
      </c>
    </row>
    <row r="350" spans="1:6" ht="12.9" customHeight="1" x14ac:dyDescent="0.25">
      <c r="A350" s="144">
        <f>IF('gegevens uit databank'!C350="","",'gegevens uit databank'!C350)</f>
        <v>4481</v>
      </c>
      <c r="B350" s="145" t="str">
        <f>IF('gegevens uit databank'!D350="","",'gegevens uit databank'!D350)</f>
        <v>Vrije Basisschool</v>
      </c>
      <c r="C350" s="145" t="str">
        <f>IF('gegevens uit databank'!E350="","",'gegevens uit databank'!E350)</f>
        <v>Horzelstraat 28</v>
      </c>
      <c r="D350" s="145">
        <f>IF('gegevens uit databank'!F350="","",'gegevens uit databank'!F350)</f>
        <v>1180</v>
      </c>
      <c r="E350" s="145" t="str">
        <f>IF('gegevens uit databank'!G350="","",'gegevens uit databank'!G350)</f>
        <v>UKKEL</v>
      </c>
      <c r="F350" s="145" t="str">
        <f>IF('gegevens uit databank'!H350="","",'gegevens uit databank'!H350)</f>
        <v>02-376.19.08</v>
      </c>
    </row>
    <row r="351" spans="1:6" ht="12.9" customHeight="1" x14ac:dyDescent="0.25">
      <c r="A351" s="144">
        <f>IF('gegevens uit databank'!C351="","",'gegevens uit databank'!C351)</f>
        <v>4507</v>
      </c>
      <c r="B351" s="145" t="str">
        <f>IF('gegevens uit databank'!D351="","",'gegevens uit databank'!D351)</f>
        <v>GBS De Wereldbrug</v>
      </c>
      <c r="C351" s="145" t="str">
        <f>IF('gegevens uit databank'!E351="","",'gegevens uit databank'!E351)</f>
        <v>Hallestraat 34</v>
      </c>
      <c r="D351" s="145">
        <f>IF('gegevens uit databank'!F351="","",'gegevens uit databank'!F351)</f>
        <v>1190</v>
      </c>
      <c r="E351" s="145" t="str">
        <f>IF('gegevens uit databank'!G351="","",'gegevens uit databank'!G351)</f>
        <v>VORST</v>
      </c>
      <c r="F351" s="145" t="str">
        <f>IF('gegevens uit databank'!H351="","",'gegevens uit databank'!H351)</f>
        <v>02-376.92.15</v>
      </c>
    </row>
    <row r="352" spans="1:6" ht="12.9" customHeight="1" x14ac:dyDescent="0.25">
      <c r="A352" s="144">
        <f>IF('gegevens uit databank'!C352="","",'gegevens uit databank'!C352)</f>
        <v>4515</v>
      </c>
      <c r="B352" s="145" t="str">
        <f>IF('gegevens uit databank'!D352="","",'gegevens uit databank'!D352)</f>
        <v>VBS Parkschool</v>
      </c>
      <c r="C352" s="145" t="str">
        <f>IF('gegevens uit databank'!E352="","",'gegevens uit databank'!E352)</f>
        <v>Wijngaardstraat 22</v>
      </c>
      <c r="D352" s="145">
        <f>IF('gegevens uit databank'!F352="","",'gegevens uit databank'!F352)</f>
        <v>1190</v>
      </c>
      <c r="E352" s="145" t="str">
        <f>IF('gegevens uit databank'!G352="","",'gegevens uit databank'!G352)</f>
        <v>VORST</v>
      </c>
      <c r="F352" s="145" t="str">
        <f>IF('gegevens uit databank'!H352="","",'gegevens uit databank'!H352)</f>
        <v>02-344.54.49</v>
      </c>
    </row>
    <row r="353" spans="1:6" ht="12.9" customHeight="1" x14ac:dyDescent="0.25">
      <c r="A353" s="144">
        <f>IF('gegevens uit databank'!C353="","",'gegevens uit databank'!C353)</f>
        <v>4523</v>
      </c>
      <c r="B353" s="145" t="str">
        <f>IF('gegevens uit databank'!D353="","",'gegevens uit databank'!D353)</f>
        <v>VBS Sint-Augustinus</v>
      </c>
      <c r="C353" s="145" t="str">
        <f>IF('gegevens uit databank'!E353="","",'gegevens uit databank'!E353)</f>
        <v>Sint-Augustinuslaan 16</v>
      </c>
      <c r="D353" s="145">
        <f>IF('gegevens uit databank'!F353="","",'gegevens uit databank'!F353)</f>
        <v>1190</v>
      </c>
      <c r="E353" s="145" t="str">
        <f>IF('gegevens uit databank'!G353="","",'gegevens uit databank'!G353)</f>
        <v>VORST</v>
      </c>
      <c r="F353" s="145" t="str">
        <f>IF('gegevens uit databank'!H353="","",'gegevens uit databank'!H353)</f>
        <v>02-345.82.94</v>
      </c>
    </row>
    <row r="354" spans="1:6" ht="12.9" customHeight="1" x14ac:dyDescent="0.25">
      <c r="A354" s="144">
        <f>IF('gegevens uit databank'!C354="","",'gegevens uit databank'!C354)</f>
        <v>4531</v>
      </c>
      <c r="B354" s="145" t="str">
        <f>IF('gegevens uit databank'!D354="","",'gegevens uit databank'!D354)</f>
        <v>GBS Prinses Paola</v>
      </c>
      <c r="C354" s="145" t="str">
        <f>IF('gegevens uit databank'!E354="","",'gegevens uit databank'!E354)</f>
        <v>Heilige-Familieplein 1</v>
      </c>
      <c r="D354" s="145">
        <f>IF('gegevens uit databank'!F354="","",'gegevens uit databank'!F354)</f>
        <v>1200</v>
      </c>
      <c r="E354" s="145" t="str">
        <f>IF('gegevens uit databank'!G354="","",'gegevens uit databank'!G354)</f>
        <v>SINT-LAMBRECHTS-WOLUWE</v>
      </c>
      <c r="F354" s="145" t="str">
        <f>IF('gegevens uit databank'!H354="","",'gegevens uit databank'!H354)</f>
        <v>02-761.75.30</v>
      </c>
    </row>
    <row r="355" spans="1:6" ht="12.9" customHeight="1" x14ac:dyDescent="0.25">
      <c r="A355" s="144">
        <f>IF('gegevens uit databank'!C355="","",'gegevens uit databank'!C355)</f>
        <v>4549</v>
      </c>
      <c r="B355" s="145" t="str">
        <f>IF('gegevens uit databank'!D355="","",'gegevens uit databank'!D355)</f>
        <v>VBS Angelusinstituut</v>
      </c>
      <c r="C355" s="145" t="str">
        <f>IF('gegevens uit databank'!E355="","",'gegevens uit databank'!E355)</f>
        <v>Roodebeeksteenweg 586</v>
      </c>
      <c r="D355" s="145">
        <f>IF('gegevens uit databank'!F355="","",'gegevens uit databank'!F355)</f>
        <v>1200</v>
      </c>
      <c r="E355" s="145" t="str">
        <f>IF('gegevens uit databank'!G355="","",'gegevens uit databank'!G355)</f>
        <v>SINT-LAMBRECHTS-WOLUWE</v>
      </c>
      <c r="F355" s="145" t="str">
        <f>IF('gegevens uit databank'!H355="","",'gegevens uit databank'!H355)</f>
        <v>02-770.28.40</v>
      </c>
    </row>
    <row r="356" spans="1:6" ht="12.9" customHeight="1" x14ac:dyDescent="0.25">
      <c r="A356" s="144">
        <f>IF('gegevens uit databank'!C356="","",'gegevens uit databank'!C356)</f>
        <v>4556</v>
      </c>
      <c r="B356" s="145" t="str">
        <f>IF('gegevens uit databank'!D356="","",'gegevens uit databank'!D356)</f>
        <v>VBS Voorzienigheid</v>
      </c>
      <c r="C356" s="145" t="str">
        <f>IF('gegevens uit databank'!E356="","",'gegevens uit databank'!E356)</f>
        <v>Fabrystraat 40</v>
      </c>
      <c r="D356" s="145">
        <f>IF('gegevens uit databank'!F356="","",'gegevens uit databank'!F356)</f>
        <v>1200</v>
      </c>
      <c r="E356" s="145" t="str">
        <f>IF('gegevens uit databank'!G356="","",'gegevens uit databank'!G356)</f>
        <v>SINT-LAMBRECHTS-WOLUWE</v>
      </c>
      <c r="F356" s="145" t="str">
        <f>IF('gegevens uit databank'!H356="","",'gegevens uit databank'!H356)</f>
        <v>02-772.60.97</v>
      </c>
    </row>
    <row r="357" spans="1:6" ht="12.9" customHeight="1" x14ac:dyDescent="0.25">
      <c r="A357" s="144">
        <f>IF('gegevens uit databank'!C357="","",'gegevens uit databank'!C357)</f>
        <v>4564</v>
      </c>
      <c r="B357" s="145" t="str">
        <f>IF('gegevens uit databank'!D357="","",'gegevens uit databank'!D357)</f>
        <v>VBS Sint-Jozef</v>
      </c>
      <c r="C357" s="145" t="str">
        <f>IF('gegevens uit databank'!E357="","",'gegevens uit databank'!E357)</f>
        <v>Albert Dumontlaan 1</v>
      </c>
      <c r="D357" s="145">
        <f>IF('gegevens uit databank'!F357="","",'gegevens uit databank'!F357)</f>
        <v>1200</v>
      </c>
      <c r="E357" s="145" t="str">
        <f>IF('gegevens uit databank'!G357="","",'gegevens uit databank'!G357)</f>
        <v>SINT-LAMBRECHTS-WOLUWE</v>
      </c>
      <c r="F357" s="145" t="str">
        <f>IF('gegevens uit databank'!H357="","",'gegevens uit databank'!H357)</f>
        <v>02-762.14.08</v>
      </c>
    </row>
    <row r="358" spans="1:6" ht="12.9" customHeight="1" x14ac:dyDescent="0.25">
      <c r="A358" s="144">
        <f>IF('gegevens uit databank'!C358="","",'gegevens uit databank'!C358)</f>
        <v>4606</v>
      </c>
      <c r="B358" s="145" t="str">
        <f>IF('gegevens uit databank'!D358="","",'gegevens uit databank'!D358)</f>
        <v>VBS HHC Handbooghof</v>
      </c>
      <c r="C358" s="145" t="str">
        <f>IF('gegevens uit databank'!E358="","",'gegevens uit databank'!E358)</f>
        <v>Handbooghof 10</v>
      </c>
      <c r="D358" s="145">
        <f>IF('gegevens uit databank'!F358="","",'gegevens uit databank'!F358)</f>
        <v>1500</v>
      </c>
      <c r="E358" s="145" t="str">
        <f>IF('gegevens uit databank'!G358="","",'gegevens uit databank'!G358)</f>
        <v>HALLE</v>
      </c>
      <c r="F358" s="145" t="str">
        <f>IF('gegevens uit databank'!H358="","",'gegevens uit databank'!H358)</f>
        <v>02-363.80.41</v>
      </c>
    </row>
    <row r="359" spans="1:6" ht="12.9" customHeight="1" x14ac:dyDescent="0.25">
      <c r="A359" s="144">
        <f>IF('gegevens uit databank'!C359="","",'gegevens uit databank'!C359)</f>
        <v>4614</v>
      </c>
      <c r="B359" s="145" t="str">
        <f>IF('gegevens uit databank'!D359="","",'gegevens uit databank'!D359)</f>
        <v>VBS Don Bosco Halle 1</v>
      </c>
      <c r="C359" s="145" t="str">
        <f>IF('gegevens uit databank'!E359="","",'gegevens uit databank'!E359)</f>
        <v>Lenniksesteenweg 2</v>
      </c>
      <c r="D359" s="145">
        <f>IF('gegevens uit databank'!F359="","",'gegevens uit databank'!F359)</f>
        <v>1500</v>
      </c>
      <c r="E359" s="145" t="str">
        <f>IF('gegevens uit databank'!G359="","",'gegevens uit databank'!G359)</f>
        <v>HALLE</v>
      </c>
      <c r="F359" s="145" t="str">
        <f>IF('gegevens uit databank'!H359="","",'gegevens uit databank'!H359)</f>
        <v>02-360.01.44</v>
      </c>
    </row>
    <row r="360" spans="1:6" ht="12.9" customHeight="1" x14ac:dyDescent="0.25">
      <c r="A360" s="144">
        <f>IF('gegevens uit databank'!C360="","",'gegevens uit databank'!C360)</f>
        <v>4663</v>
      </c>
      <c r="B360" s="145" t="str">
        <f>IF('gegevens uit databank'!D360="","",'gegevens uit databank'!D360)</f>
        <v>GBS Huizingen</v>
      </c>
      <c r="C360" s="145" t="str">
        <f>IF('gegevens uit databank'!E360="","",'gegevens uit databank'!E360)</f>
        <v>A. Vaucampslaan 80</v>
      </c>
      <c r="D360" s="145">
        <f>IF('gegevens uit databank'!F360="","",'gegevens uit databank'!F360)</f>
        <v>1654</v>
      </c>
      <c r="E360" s="145" t="str">
        <f>IF('gegevens uit databank'!G360="","",'gegevens uit databank'!G360)</f>
        <v>HUIZINGEN</v>
      </c>
      <c r="F360" s="145" t="str">
        <f>IF('gegevens uit databank'!H360="","",'gegevens uit databank'!H360)</f>
        <v>02-359.15.85</v>
      </c>
    </row>
    <row r="361" spans="1:6" ht="12.9" customHeight="1" x14ac:dyDescent="0.25">
      <c r="A361" s="144">
        <f>IF('gegevens uit databank'!C361="","",'gegevens uit databank'!C361)</f>
        <v>4671</v>
      </c>
      <c r="B361" s="145" t="str">
        <f>IF('gegevens uit databank'!D361="","",'gegevens uit databank'!D361)</f>
        <v>GBS Dworp</v>
      </c>
      <c r="C361" s="145" t="str">
        <f>IF('gegevens uit databank'!E361="","",'gegevens uit databank'!E361)</f>
        <v>Alsembergsesteenweg 569</v>
      </c>
      <c r="D361" s="145">
        <f>IF('gegevens uit databank'!F361="","",'gegevens uit databank'!F361)</f>
        <v>1653</v>
      </c>
      <c r="E361" s="145" t="str">
        <f>IF('gegevens uit databank'!G361="","",'gegevens uit databank'!G361)</f>
        <v>DWORP</v>
      </c>
      <c r="F361" s="145" t="str">
        <f>IF('gegevens uit databank'!H361="","",'gegevens uit databank'!H361)</f>
        <v>02-359.16.98</v>
      </c>
    </row>
    <row r="362" spans="1:6" ht="12.9" customHeight="1" x14ac:dyDescent="0.25">
      <c r="A362" s="144">
        <f>IF('gegevens uit databank'!C362="","",'gegevens uit databank'!C362)</f>
        <v>4689</v>
      </c>
      <c r="B362" s="145" t="str">
        <f>IF('gegevens uit databank'!D362="","",'gegevens uit databank'!D362)</f>
        <v>GO! BS De Klim-Op</v>
      </c>
      <c r="C362" s="145" t="str">
        <f>IF('gegevens uit databank'!E362="","",'gegevens uit databank'!E362)</f>
        <v>Arthur Puesstraat 46_a</v>
      </c>
      <c r="D362" s="145">
        <f>IF('gegevens uit databank'!F362="","",'gegevens uit databank'!F362)</f>
        <v>1502</v>
      </c>
      <c r="E362" s="145" t="str">
        <f>IF('gegevens uit databank'!G362="","",'gegevens uit databank'!G362)</f>
        <v>LEMBEEK</v>
      </c>
      <c r="F362" s="145" t="str">
        <f>IF('gegevens uit databank'!H362="","",'gegevens uit databank'!H362)</f>
        <v>02-356.41.85</v>
      </c>
    </row>
    <row r="363" spans="1:6" ht="12.9" customHeight="1" x14ac:dyDescent="0.25">
      <c r="A363" s="144">
        <f>IF('gegevens uit databank'!C363="","",'gegevens uit databank'!C363)</f>
        <v>4697</v>
      </c>
      <c r="B363" s="145" t="str">
        <f>IF('gegevens uit databank'!D363="","",'gegevens uit databank'!D363)</f>
        <v>VKS Sancta Maria</v>
      </c>
      <c r="C363" s="145" t="str">
        <f>IF('gegevens uit databank'!E363="","",'gegevens uit databank'!E363)</f>
        <v>Heerweg 75</v>
      </c>
      <c r="D363" s="145">
        <f>IF('gegevens uit databank'!F363="","",'gegevens uit databank'!F363)</f>
        <v>1502</v>
      </c>
      <c r="E363" s="145" t="str">
        <f>IF('gegevens uit databank'!G363="","",'gegevens uit databank'!G363)</f>
        <v>LEMBEEK</v>
      </c>
      <c r="F363" s="145" t="str">
        <f>IF('gegevens uit databank'!H363="","",'gegevens uit databank'!H363)</f>
        <v>02-361.13.62</v>
      </c>
    </row>
    <row r="364" spans="1:6" ht="12.9" customHeight="1" x14ac:dyDescent="0.25">
      <c r="A364" s="144">
        <f>IF('gegevens uit databank'!C364="","",'gegevens uit databank'!C364)</f>
        <v>4705</v>
      </c>
      <c r="B364" s="145" t="str">
        <f>IF('gegevens uit databank'!D364="","",'gegevens uit databank'!D364)</f>
        <v>GBS De Regenboog</v>
      </c>
      <c r="C364" s="145" t="str">
        <f>IF('gegevens uit databank'!E364="","",'gegevens uit databank'!E364)</f>
        <v>Steenweg Asse 162</v>
      </c>
      <c r="D364" s="145">
        <f>IF('gegevens uit databank'!F364="","",'gegevens uit databank'!F364)</f>
        <v>1540</v>
      </c>
      <c r="E364" s="145" t="str">
        <f>IF('gegevens uit databank'!G364="","",'gegevens uit databank'!G364)</f>
        <v>HERFELINGEN</v>
      </c>
      <c r="F364" s="145" t="str">
        <f>IF('gegevens uit databank'!H364="","",'gegevens uit databank'!H364)</f>
        <v>054-56.64.08</v>
      </c>
    </row>
    <row r="365" spans="1:6" ht="12.9" customHeight="1" x14ac:dyDescent="0.25">
      <c r="A365" s="144">
        <f>IF('gegevens uit databank'!C365="","",'gegevens uit databank'!C365)</f>
        <v>4713</v>
      </c>
      <c r="B365" s="145" t="str">
        <f>IF('gegevens uit databank'!D365="","",'gegevens uit databank'!D365)</f>
        <v>VBS De Bloesem</v>
      </c>
      <c r="C365" s="145" t="str">
        <f>IF('gegevens uit databank'!E365="","",'gegevens uit databank'!E365)</f>
        <v>Kapellestraat 18</v>
      </c>
      <c r="D365" s="145">
        <f>IF('gegevens uit databank'!F365="","",'gegevens uit databank'!F365)</f>
        <v>1540</v>
      </c>
      <c r="E365" s="145" t="str">
        <f>IF('gegevens uit databank'!G365="","",'gegevens uit databank'!G365)</f>
        <v>HERNE</v>
      </c>
      <c r="F365" s="145" t="str">
        <f>IF('gegevens uit databank'!H365="","",'gegevens uit databank'!H365)</f>
        <v>02-396.18.45</v>
      </c>
    </row>
    <row r="366" spans="1:6" ht="12.9" customHeight="1" x14ac:dyDescent="0.25">
      <c r="A366" s="144">
        <f>IF('gegevens uit databank'!C366="","",'gegevens uit databank'!C366)</f>
        <v>4721</v>
      </c>
      <c r="B366" s="145" t="str">
        <f>IF('gegevens uit databank'!D366="","",'gegevens uit databank'!D366)</f>
        <v>GBS Herhout</v>
      </c>
      <c r="C366" s="145" t="str">
        <f>IF('gegevens uit databank'!E366="","",'gegevens uit databank'!E366)</f>
        <v>Winterkeer 54</v>
      </c>
      <c r="D366" s="145">
        <f>IF('gegevens uit databank'!F366="","",'gegevens uit databank'!F366)</f>
        <v>1570</v>
      </c>
      <c r="E366" s="145" t="str">
        <f>IF('gegevens uit databank'!G366="","",'gegevens uit databank'!G366)</f>
        <v>TOLLEMBEEK</v>
      </c>
      <c r="F366" s="145" t="str">
        <f>IF('gegevens uit databank'!H366="","",'gegevens uit databank'!H366)</f>
        <v>054-89.04.65</v>
      </c>
    </row>
    <row r="367" spans="1:6" ht="12.9" customHeight="1" x14ac:dyDescent="0.25">
      <c r="A367" s="144">
        <f>IF('gegevens uit databank'!C367="","",'gegevens uit databank'!C367)</f>
        <v>4739</v>
      </c>
      <c r="B367" s="145" t="str">
        <f>IF('gegevens uit databank'!D367="","",'gegevens uit databank'!D367)</f>
        <v>VBS Sint-Catharinacollege</v>
      </c>
      <c r="C367" s="145" t="str">
        <f>IF('gegevens uit databank'!E367="","",'gegevens uit databank'!E367)</f>
        <v>Zikastraat 66</v>
      </c>
      <c r="D367" s="145">
        <f>IF('gegevens uit databank'!F367="","",'gegevens uit databank'!F367)</f>
        <v>9500</v>
      </c>
      <c r="E367" s="145" t="str">
        <f>IF('gegevens uit databank'!G367="","",'gegevens uit databank'!G367)</f>
        <v>MOERBEKE</v>
      </c>
      <c r="F367" s="145" t="str">
        <f>IF('gegevens uit databank'!H367="","",'gegevens uit databank'!H367)</f>
        <v>054-41.42.30</v>
      </c>
    </row>
    <row r="368" spans="1:6" ht="12.9" customHeight="1" x14ac:dyDescent="0.25">
      <c r="A368" s="144">
        <f>IF('gegevens uit databank'!C368="","",'gegevens uit databank'!C368)</f>
        <v>4747</v>
      </c>
      <c r="B368" s="145" t="str">
        <f>IF('gegevens uit databank'!D368="","",'gegevens uit databank'!D368)</f>
        <v>GBS Ak'Cent Bever</v>
      </c>
      <c r="C368" s="145" t="str">
        <f>IF('gegevens uit databank'!E368="","",'gegevens uit databank'!E368)</f>
        <v>Kerkhove 14</v>
      </c>
      <c r="D368" s="145">
        <f>IF('gegevens uit databank'!F368="","",'gegevens uit databank'!F368)</f>
        <v>1547</v>
      </c>
      <c r="E368" s="145" t="str">
        <f>IF('gegevens uit databank'!G368="","",'gegevens uit databank'!G368)</f>
        <v>BEVER</v>
      </c>
      <c r="F368" s="145" t="str">
        <f>IF('gegevens uit databank'!H368="","",'gegevens uit databank'!H368)</f>
        <v>054-58.09.60</v>
      </c>
    </row>
    <row r="369" spans="1:6" ht="12.9" customHeight="1" x14ac:dyDescent="0.25">
      <c r="A369" s="144">
        <f>IF('gegevens uit databank'!C369="","",'gegevens uit databank'!C369)</f>
        <v>4762</v>
      </c>
      <c r="B369" s="145" t="str">
        <f>IF('gegevens uit databank'!D369="","",'gegevens uit databank'!D369)</f>
        <v>GBS Den Top</v>
      </c>
      <c r="C369" s="145" t="str">
        <f>IF('gegevens uit databank'!E369="","",'gegevens uit databank'!E369)</f>
        <v>Garebaan 5</v>
      </c>
      <c r="D369" s="145">
        <f>IF('gegevens uit databank'!F369="","",'gegevens uit databank'!F369)</f>
        <v>1600</v>
      </c>
      <c r="E369" s="145" t="str">
        <f>IF('gegevens uit databank'!G369="","",'gegevens uit databank'!G369)</f>
        <v>SINT-PIETERS-LEEUW</v>
      </c>
      <c r="F369" s="145" t="str">
        <f>IF('gegevens uit databank'!H369="","",'gegevens uit databank'!H369)</f>
        <v>02-377.19.51</v>
      </c>
    </row>
    <row r="370" spans="1:6" ht="12.9" customHeight="1" x14ac:dyDescent="0.25">
      <c r="A370" s="144">
        <f>IF('gegevens uit databank'!C370="","",'gegevens uit databank'!C370)</f>
        <v>4771</v>
      </c>
      <c r="B370" s="145" t="str">
        <f>IF('gegevens uit databank'!D370="","",'gegevens uit databank'!D370)</f>
        <v>VBS Sint Lutgardis Zuun</v>
      </c>
      <c r="C370" s="145" t="str">
        <f>IF('gegevens uit databank'!E370="","",'gegevens uit databank'!E370)</f>
        <v>Arthur Quintusstraat 45</v>
      </c>
      <c r="D370" s="145">
        <f>IF('gegevens uit databank'!F370="","",'gegevens uit databank'!F370)</f>
        <v>1600</v>
      </c>
      <c r="E370" s="145" t="str">
        <f>IF('gegevens uit databank'!G370="","",'gegevens uit databank'!G370)</f>
        <v>SINT-PIETERS-LEEUW</v>
      </c>
      <c r="F370" s="145" t="str">
        <f>IF('gegevens uit databank'!H370="","",'gegevens uit databank'!H370)</f>
        <v>02-377.16.29</v>
      </c>
    </row>
    <row r="371" spans="1:6" ht="12.9" customHeight="1" x14ac:dyDescent="0.25">
      <c r="A371" s="144">
        <f>IF('gegevens uit databank'!C371="","",'gegevens uit databank'!C371)</f>
        <v>4788</v>
      </c>
      <c r="B371" s="145" t="str">
        <f>IF('gegevens uit databank'!D371="","",'gegevens uit databank'!D371)</f>
        <v>VBS Sint-Stevensschool Negenmanneke</v>
      </c>
      <c r="C371" s="145" t="str">
        <f>IF('gegevens uit databank'!E371="","",'gegevens uit databank'!E371)</f>
        <v>Gustave Gibonstraat 1_A</v>
      </c>
      <c r="D371" s="145">
        <f>IF('gegevens uit databank'!F371="","",'gegevens uit databank'!F371)</f>
        <v>1600</v>
      </c>
      <c r="E371" s="145" t="str">
        <f>IF('gegevens uit databank'!G371="","",'gegevens uit databank'!G371)</f>
        <v>SINT-PIETERS-LEEUW</v>
      </c>
      <c r="F371" s="145" t="str">
        <f>IF('gegevens uit databank'!H371="","",'gegevens uit databank'!H371)</f>
        <v>02-377.70.42</v>
      </c>
    </row>
    <row r="372" spans="1:6" ht="12.9" customHeight="1" x14ac:dyDescent="0.25">
      <c r="A372" s="144">
        <f>IF('gegevens uit databank'!C372="","",'gegevens uit databank'!C372)</f>
        <v>4796</v>
      </c>
      <c r="B372" s="145" t="str">
        <f>IF('gegevens uit databank'!D372="","",'gegevens uit databank'!D372)</f>
        <v>VBS Don Bosco</v>
      </c>
      <c r="C372" s="145" t="str">
        <f>IF('gegevens uit databank'!E372="","",'gegevens uit databank'!E372)</f>
        <v>Jules Sermonstraat 15</v>
      </c>
      <c r="D372" s="145">
        <f>IF('gegevens uit databank'!F372="","",'gegevens uit databank'!F372)</f>
        <v>1600</v>
      </c>
      <c r="E372" s="145" t="str">
        <f>IF('gegevens uit databank'!G372="","",'gegevens uit databank'!G372)</f>
        <v>SINT-PIETERS-LEEUW</v>
      </c>
      <c r="F372" s="145" t="str">
        <f>IF('gegevens uit databank'!H372="","",'gegevens uit databank'!H372)</f>
        <v>02-377.32.35</v>
      </c>
    </row>
    <row r="373" spans="1:6" ht="12.9" customHeight="1" x14ac:dyDescent="0.25">
      <c r="A373" s="144">
        <f>IF('gegevens uit databank'!C373="","",'gegevens uit databank'!C373)</f>
        <v>4804</v>
      </c>
      <c r="B373" s="145" t="str">
        <f>IF('gegevens uit databank'!D373="","",'gegevens uit databank'!D373)</f>
        <v>GBS Wegwijzer</v>
      </c>
      <c r="C373" s="145" t="str">
        <f>IF('gegevens uit databank'!E373="","",'gegevens uit databank'!E373)</f>
        <v>Schoolstraat 14</v>
      </c>
      <c r="D373" s="145">
        <f>IF('gegevens uit databank'!F373="","",'gegevens uit databank'!F373)</f>
        <v>1601</v>
      </c>
      <c r="E373" s="145" t="str">
        <f>IF('gegevens uit databank'!G373="","",'gegevens uit databank'!G373)</f>
        <v>RUISBROEK</v>
      </c>
      <c r="F373" s="145" t="str">
        <f>IF('gegevens uit databank'!H373="","",'gegevens uit databank'!H373)</f>
        <v>02-378.07.43</v>
      </c>
    </row>
    <row r="374" spans="1:6" ht="12.9" customHeight="1" x14ac:dyDescent="0.25">
      <c r="A374" s="144">
        <f>IF('gegevens uit databank'!C374="","",'gegevens uit databank'!C374)</f>
        <v>4812</v>
      </c>
      <c r="B374" s="145" t="str">
        <f>IF('gegevens uit databank'!D374="","",'gegevens uit databank'!D374)</f>
        <v>VBS Jan Ruusbroec</v>
      </c>
      <c r="C374" s="145" t="str">
        <f>IF('gegevens uit databank'!E374="","",'gegevens uit databank'!E374)</f>
        <v>Fabriekstraat 3</v>
      </c>
      <c r="D374" s="145">
        <f>IF('gegevens uit databank'!F374="","",'gegevens uit databank'!F374)</f>
        <v>1601</v>
      </c>
      <c r="E374" s="145" t="str">
        <f>IF('gegevens uit databank'!G374="","",'gegevens uit databank'!G374)</f>
        <v>RUISBROEK</v>
      </c>
      <c r="F374" s="145" t="str">
        <f>IF('gegevens uit databank'!H374="","",'gegevens uit databank'!H374)</f>
        <v>02-377.67.59</v>
      </c>
    </row>
    <row r="375" spans="1:6" ht="12.9" customHeight="1" x14ac:dyDescent="0.25">
      <c r="A375" s="144">
        <f>IF('gegevens uit databank'!C375="","",'gegevens uit databank'!C375)</f>
        <v>4821</v>
      </c>
      <c r="B375" s="145" t="str">
        <f>IF('gegevens uit databank'!D375="","",'gegevens uit databank'!D375)</f>
        <v>GBS De Wonderwijzer</v>
      </c>
      <c r="C375" s="145" t="str">
        <f>IF('gegevens uit databank'!E375="","",'gegevens uit databank'!E375)</f>
        <v>Steenweg op Drogenbos 252</v>
      </c>
      <c r="D375" s="145">
        <f>IF('gegevens uit databank'!F375="","",'gegevens uit databank'!F375)</f>
        <v>1620</v>
      </c>
      <c r="E375" s="145" t="str">
        <f>IF('gegevens uit databank'!G375="","",'gegevens uit databank'!G375)</f>
        <v>DROGENBOS</v>
      </c>
      <c r="F375" s="145" t="str">
        <f>IF('gegevens uit databank'!H375="","",'gegevens uit databank'!H375)</f>
        <v>02-377.32.84</v>
      </c>
    </row>
    <row r="376" spans="1:6" ht="12.9" customHeight="1" x14ac:dyDescent="0.25">
      <c r="A376" s="144">
        <f>IF('gegevens uit databank'!C376="","",'gegevens uit databank'!C376)</f>
        <v>4838</v>
      </c>
      <c r="B376" s="145" t="str">
        <f>IF('gegevens uit databank'!D376="","",'gegevens uit databank'!D376)</f>
        <v>Gemeentelijke Basisschool (FR)</v>
      </c>
      <c r="C376" s="145" t="str">
        <f>IF('gegevens uit databank'!E376="","",'gegevens uit databank'!E376)</f>
        <v>Grote Baan 228</v>
      </c>
      <c r="D376" s="145">
        <f>IF('gegevens uit databank'!F376="","",'gegevens uit databank'!F376)</f>
        <v>1620</v>
      </c>
      <c r="E376" s="145" t="str">
        <f>IF('gegevens uit databank'!G376="","",'gegevens uit databank'!G376)</f>
        <v>DROGENBOS</v>
      </c>
      <c r="F376" s="145" t="str">
        <f>IF('gegevens uit databank'!H376="","",'gegevens uit databank'!H376)</f>
        <v>02-377.57.43</v>
      </c>
    </row>
    <row r="377" spans="1:6" ht="12.9" customHeight="1" x14ac:dyDescent="0.25">
      <c r="A377" s="144">
        <f>IF('gegevens uit databank'!C377="","",'gegevens uit databank'!C377)</f>
        <v>4846</v>
      </c>
      <c r="B377" s="145" t="str">
        <f>IF('gegevens uit databank'!D377="","",'gegevens uit databank'!D377)</f>
        <v>GBS De Schakel</v>
      </c>
      <c r="C377" s="145" t="str">
        <f>IF('gegevens uit databank'!E377="","",'gegevens uit databank'!E377)</f>
        <v>Arthur Van Dormaelstraat 2_A</v>
      </c>
      <c r="D377" s="145">
        <f>IF('gegevens uit databank'!F377="","",'gegevens uit databank'!F377)</f>
        <v>1630</v>
      </c>
      <c r="E377" s="145" t="str">
        <f>IF('gegevens uit databank'!G377="","",'gegevens uit databank'!G377)</f>
        <v>LINKEBEEK</v>
      </c>
      <c r="F377" s="145" t="str">
        <f>IF('gegevens uit databank'!H377="","",'gegevens uit databank'!H377)</f>
        <v>02-380.77.16</v>
      </c>
    </row>
    <row r="378" spans="1:6" ht="12.9" customHeight="1" x14ac:dyDescent="0.25">
      <c r="A378" s="144">
        <f>IF('gegevens uit databank'!C378="","",'gegevens uit databank'!C378)</f>
        <v>4853</v>
      </c>
      <c r="B378" s="145" t="str">
        <f>IF('gegevens uit databank'!D378="","",'gegevens uit databank'!D378)</f>
        <v>VLS OLV-instituut</v>
      </c>
      <c r="C378" s="145" t="str">
        <f>IF('gegevens uit databank'!E378="","",'gegevens uit databank'!E378)</f>
        <v>Kloosterweg 1</v>
      </c>
      <c r="D378" s="145">
        <f>IF('gegevens uit databank'!F378="","",'gegevens uit databank'!F378)</f>
        <v>1640</v>
      </c>
      <c r="E378" s="145" t="str">
        <f>IF('gegevens uit databank'!G378="","",'gegevens uit databank'!G378)</f>
        <v>SINT-GENESIUS-RODE</v>
      </c>
      <c r="F378" s="145" t="str">
        <f>IF('gegevens uit databank'!H378="","",'gegevens uit databank'!H378)</f>
        <v>02-380.10.15</v>
      </c>
    </row>
    <row r="379" spans="1:6" ht="12.9" customHeight="1" x14ac:dyDescent="0.25">
      <c r="A379" s="144">
        <f>IF('gegevens uit databank'!C379="","",'gegevens uit databank'!C379)</f>
        <v>4861</v>
      </c>
      <c r="B379" s="145" t="str">
        <f>IF('gegevens uit databank'!D379="","",'gegevens uit databank'!D379)</f>
        <v>Vrije Basisschool (FR)</v>
      </c>
      <c r="C379" s="145" t="str">
        <f>IF('gegevens uit databank'!E379="","",'gegevens uit databank'!E379)</f>
        <v>Eikenlaan 13</v>
      </c>
      <c r="D379" s="145">
        <f>IF('gegevens uit databank'!F379="","",'gegevens uit databank'!F379)</f>
        <v>1640</v>
      </c>
      <c r="E379" s="145" t="str">
        <f>IF('gegevens uit databank'!G379="","",'gegevens uit databank'!G379)</f>
        <v>SINT-GENESIUS-RODE</v>
      </c>
      <c r="F379" s="145" t="str">
        <f>IF('gegevens uit databank'!H379="","",'gegevens uit databank'!H379)</f>
        <v>02-358.45.80</v>
      </c>
    </row>
    <row r="380" spans="1:6" ht="12.9" customHeight="1" x14ac:dyDescent="0.25">
      <c r="A380" s="144">
        <f>IF('gegevens uit databank'!C380="","",'gegevens uit databank'!C380)</f>
        <v>4887</v>
      </c>
      <c r="B380" s="145" t="str">
        <f>IF('gegevens uit databank'!D380="","",'gegevens uit databank'!D380)</f>
        <v>GBS Wauterbos</v>
      </c>
      <c r="C380" s="145" t="str">
        <f>IF('gegevens uit databank'!E380="","",'gegevens uit databank'!E380)</f>
        <v>Wauterbos 1</v>
      </c>
      <c r="D380" s="145">
        <f>IF('gegevens uit databank'!F380="","",'gegevens uit databank'!F380)</f>
        <v>1640</v>
      </c>
      <c r="E380" s="145" t="str">
        <f>IF('gegevens uit databank'!G380="","",'gegevens uit databank'!G380)</f>
        <v>SINT-GENESIUS-RODE</v>
      </c>
      <c r="F380" s="145" t="str">
        <f>IF('gegevens uit databank'!H380="","",'gegevens uit databank'!H380)</f>
        <v>02-380.98.84</v>
      </c>
    </row>
    <row r="381" spans="1:6" ht="12.9" customHeight="1" x14ac:dyDescent="0.25">
      <c r="A381" s="144">
        <f>IF('gegevens uit databank'!C381="","",'gegevens uit databank'!C381)</f>
        <v>4895</v>
      </c>
      <c r="B381" s="145" t="str">
        <f>IF('gegevens uit databank'!D381="","",'gegevens uit databank'!D381)</f>
        <v>Gemeentelijke Basisschool (FR)</v>
      </c>
      <c r="C381" s="145" t="str">
        <f>IF('gegevens uit databank'!E381="","",'gegevens uit databank'!E381)</f>
        <v>Vredelaan 25</v>
      </c>
      <c r="D381" s="145">
        <f>IF('gegevens uit databank'!F381="","",'gegevens uit databank'!F381)</f>
        <v>1640</v>
      </c>
      <c r="E381" s="145" t="str">
        <f>IF('gegevens uit databank'!G381="","",'gegevens uit databank'!G381)</f>
        <v>SINT-GENESIUS-RODE</v>
      </c>
      <c r="F381" s="145" t="str">
        <f>IF('gegevens uit databank'!H381="","",'gegevens uit databank'!H381)</f>
        <v>02-358.34.44</v>
      </c>
    </row>
    <row r="382" spans="1:6" ht="12.9" customHeight="1" x14ac:dyDescent="0.25">
      <c r="A382" s="144">
        <f>IF('gegevens uit databank'!C382="","",'gegevens uit databank'!C382)</f>
        <v>4903</v>
      </c>
      <c r="B382" s="145" t="str">
        <f>IF('gegevens uit databank'!D382="","",'gegevens uit databank'!D382)</f>
        <v>VBS Sint-Victor Alsemberg</v>
      </c>
      <c r="C382" s="145" t="str">
        <f>IF('gegevens uit databank'!E382="","",'gegevens uit databank'!E382)</f>
        <v>Brusselsesteenweg 20</v>
      </c>
      <c r="D382" s="145">
        <f>IF('gegevens uit databank'!F382="","",'gegevens uit databank'!F382)</f>
        <v>1652</v>
      </c>
      <c r="E382" s="145" t="str">
        <f>IF('gegevens uit databank'!G382="","",'gegevens uit databank'!G382)</f>
        <v>ALSEMBERG</v>
      </c>
      <c r="F382" s="145" t="str">
        <f>IF('gegevens uit databank'!H382="","",'gegevens uit databank'!H382)</f>
        <v>02-381.08.38</v>
      </c>
    </row>
    <row r="383" spans="1:6" ht="12.9" customHeight="1" x14ac:dyDescent="0.25">
      <c r="A383" s="144">
        <f>IF('gegevens uit databank'!C383="","",'gegevens uit databank'!C383)</f>
        <v>4911</v>
      </c>
      <c r="B383" s="145" t="str">
        <f>IF('gegevens uit databank'!D383="","",'gegevens uit databank'!D383)</f>
        <v>VBS Sint-Victor Beersel</v>
      </c>
      <c r="C383" s="145" t="str">
        <f>IF('gegevens uit databank'!E383="","",'gegevens uit databank'!E383)</f>
        <v>Hoogstraat 52</v>
      </c>
      <c r="D383" s="145">
        <f>IF('gegevens uit databank'!F383="","",'gegevens uit databank'!F383)</f>
        <v>1650</v>
      </c>
      <c r="E383" s="145" t="str">
        <f>IF('gegevens uit databank'!G383="","",'gegevens uit databank'!G383)</f>
        <v>BEERSEL</v>
      </c>
      <c r="F383" s="145" t="str">
        <f>IF('gegevens uit databank'!H383="","",'gegevens uit databank'!H383)</f>
        <v>02-378.16.52</v>
      </c>
    </row>
    <row r="384" spans="1:6" ht="12.9" customHeight="1" x14ac:dyDescent="0.25">
      <c r="A384" s="144">
        <f>IF('gegevens uit databank'!C384="","",'gegevens uit databank'!C384)</f>
        <v>4929</v>
      </c>
      <c r="B384" s="145" t="str">
        <f>IF('gegevens uit databank'!D384="","",'gegevens uit databank'!D384)</f>
        <v>GBS Blokbos</v>
      </c>
      <c r="C384" s="145" t="str">
        <f>IF('gegevens uit databank'!E384="","",'gegevens uit databank'!E384)</f>
        <v>Beerselsestraat 2</v>
      </c>
      <c r="D384" s="145">
        <f>IF('gegevens uit databank'!F384="","",'gegevens uit databank'!F384)</f>
        <v>1651</v>
      </c>
      <c r="E384" s="145" t="str">
        <f>IF('gegevens uit databank'!G384="","",'gegevens uit databank'!G384)</f>
        <v>LOT</v>
      </c>
      <c r="F384" s="145" t="str">
        <f>IF('gegevens uit databank'!H384="","",'gegevens uit databank'!H384)</f>
        <v>02-359.16.66</v>
      </c>
    </row>
    <row r="385" spans="1:6" ht="12.9" customHeight="1" x14ac:dyDescent="0.25">
      <c r="A385" s="144">
        <f>IF('gegevens uit databank'!C385="","",'gegevens uit databank'!C385)</f>
        <v>4937</v>
      </c>
      <c r="B385" s="145" t="str">
        <f>IF('gegevens uit databank'!D385="","",'gegevens uit databank'!D385)</f>
        <v>VBS Harten Troef</v>
      </c>
      <c r="C385" s="145" t="str">
        <f>IF('gegevens uit databank'!E385="","",'gegevens uit databank'!E385)</f>
        <v>Boekhoutstraat 1</v>
      </c>
      <c r="D385" s="145">
        <f>IF('gegevens uit databank'!F385="","",'gegevens uit databank'!F385)</f>
        <v>1670</v>
      </c>
      <c r="E385" s="145" t="str">
        <f>IF('gegevens uit databank'!G385="","",'gegevens uit databank'!G385)</f>
        <v>PEPINGEN</v>
      </c>
      <c r="F385" s="145" t="str">
        <f>IF('gegevens uit databank'!H385="","",'gegevens uit databank'!H385)</f>
        <v>02-356.62.83</v>
      </c>
    </row>
    <row r="386" spans="1:6" ht="12.9" customHeight="1" x14ac:dyDescent="0.25">
      <c r="A386" s="144">
        <f>IF('gegevens uit databank'!C386="","",'gegevens uit databank'!C386)</f>
        <v>4961</v>
      </c>
      <c r="B386" s="145" t="str">
        <f>IF('gegevens uit databank'!D386="","",'gegevens uit databank'!D386)</f>
        <v>VBS HHC Kasteelstraat</v>
      </c>
      <c r="C386" s="145" t="str">
        <f>IF('gegevens uit databank'!E386="","",'gegevens uit databank'!E386)</f>
        <v>Lenniksesteenweg 621</v>
      </c>
      <c r="D386" s="145">
        <f>IF('gegevens uit databank'!F386="","",'gegevens uit databank'!F386)</f>
        <v>1500</v>
      </c>
      <c r="E386" s="145" t="str">
        <f>IF('gegevens uit databank'!G386="","",'gegevens uit databank'!G386)</f>
        <v>HALLE</v>
      </c>
      <c r="F386" s="145" t="str">
        <f>IF('gegevens uit databank'!H386="","",'gegevens uit databank'!H386)</f>
        <v>02-308.51.79</v>
      </c>
    </row>
    <row r="387" spans="1:6" ht="12.9" customHeight="1" x14ac:dyDescent="0.25">
      <c r="A387" s="144">
        <f>IF('gegevens uit databank'!C387="","",'gegevens uit databank'!C387)</f>
        <v>4978</v>
      </c>
      <c r="B387" s="145" t="str">
        <f>IF('gegevens uit databank'!D387="","",'gegevens uit databank'!D387)</f>
        <v>VBS De Kleine Prins</v>
      </c>
      <c r="C387" s="145" t="str">
        <f>IF('gegevens uit databank'!E387="","",'gegevens uit databank'!E387)</f>
        <v>Kroonstraat 40</v>
      </c>
      <c r="D387" s="145">
        <f>IF('gegevens uit databank'!F387="","",'gegevens uit databank'!F387)</f>
        <v>1750</v>
      </c>
      <c r="E387" s="145" t="str">
        <f>IF('gegevens uit databank'!G387="","",'gegevens uit databank'!G387)</f>
        <v>LENNIK</v>
      </c>
      <c r="F387" s="145" t="str">
        <f>IF('gegevens uit databank'!H387="","",'gegevens uit databank'!H387)</f>
        <v>02-532.43.87</v>
      </c>
    </row>
    <row r="388" spans="1:6" ht="12.9" customHeight="1" x14ac:dyDescent="0.25">
      <c r="A388" s="144">
        <f>IF('gegevens uit databank'!C388="","",'gegevens uit databank'!C388)</f>
        <v>4986</v>
      </c>
      <c r="B388" s="145" t="str">
        <f>IF('gegevens uit databank'!D388="","",'gegevens uit databank'!D388)</f>
        <v>GBS 't Rakkertje</v>
      </c>
      <c r="C388" s="145" t="str">
        <f>IF('gegevens uit databank'!E388="","",'gegevens uit databank'!E388)</f>
        <v>Assesteenweg 125</v>
      </c>
      <c r="D388" s="145">
        <f>IF('gegevens uit databank'!F388="","",'gegevens uit databank'!F388)</f>
        <v>1750</v>
      </c>
      <c r="E388" s="145" t="str">
        <f>IF('gegevens uit databank'!G388="","",'gegevens uit databank'!G388)</f>
        <v>LENNIK</v>
      </c>
      <c r="F388" s="145" t="str">
        <f>IF('gegevens uit databank'!H388="","",'gegevens uit databank'!H388)</f>
        <v>02-532.48.02</v>
      </c>
    </row>
    <row r="389" spans="1:6" ht="12.9" customHeight="1" x14ac:dyDescent="0.25">
      <c r="A389" s="144">
        <f>IF('gegevens uit databank'!C389="","",'gegevens uit databank'!C389)</f>
        <v>4994</v>
      </c>
      <c r="B389" s="145" t="str">
        <f>IF('gegevens uit databank'!D389="","",'gegevens uit databank'!D389)</f>
        <v>VBS SGI</v>
      </c>
      <c r="C389" s="145" t="str">
        <f>IF('gegevens uit databank'!E389="","",'gegevens uit databank'!E389)</f>
        <v>Schapenstraat 39</v>
      </c>
      <c r="D389" s="145">
        <f>IF('gegevens uit databank'!F389="","",'gegevens uit databank'!F389)</f>
        <v>1750</v>
      </c>
      <c r="E389" s="145" t="str">
        <f>IF('gegevens uit databank'!G389="","",'gegevens uit databank'!G389)</f>
        <v>SINT-MARTENS-LENNIK</v>
      </c>
      <c r="F389" s="145" t="str">
        <f>IF('gegevens uit databank'!H389="","",'gegevens uit databank'!H389)</f>
        <v>02-532.14.53</v>
      </c>
    </row>
    <row r="390" spans="1:6" ht="12.9" customHeight="1" x14ac:dyDescent="0.25">
      <c r="A390" s="144">
        <f>IF('gegevens uit databank'!C390="","",'gegevens uit databank'!C390)</f>
        <v>5017</v>
      </c>
      <c r="B390" s="145" t="str">
        <f>IF('gegevens uit databank'!D390="","",'gegevens uit databank'!D390)</f>
        <v>GKS Het Nestje</v>
      </c>
      <c r="C390" s="145" t="str">
        <f>IF('gegevens uit databank'!E390="","",'gegevens uit databank'!E390)</f>
        <v>Winnepenninckxstraat 1</v>
      </c>
      <c r="D390" s="145">
        <f>IF('gegevens uit databank'!F390="","",'gegevens uit databank'!F390)</f>
        <v>1755</v>
      </c>
      <c r="E390" s="145" t="str">
        <f>IF('gegevens uit databank'!G390="","",'gegevens uit databank'!G390)</f>
        <v>LEERBEEK</v>
      </c>
      <c r="F390" s="145" t="str">
        <f>IF('gegevens uit databank'!H390="","",'gegevens uit databank'!H390)</f>
        <v>02-532.46.99</v>
      </c>
    </row>
    <row r="391" spans="1:6" ht="12.9" customHeight="1" x14ac:dyDescent="0.25">
      <c r="A391" s="144">
        <f>IF('gegevens uit databank'!C391="","",'gegevens uit databank'!C391)</f>
        <v>5025</v>
      </c>
      <c r="B391" s="145" t="str">
        <f>IF('gegevens uit databank'!D391="","",'gegevens uit databank'!D391)</f>
        <v>VBS Dorpsschool Kester</v>
      </c>
      <c r="C391" s="145" t="str">
        <f>IF('gegevens uit databank'!E391="","",'gegevens uit databank'!E391)</f>
        <v>De Ham 2</v>
      </c>
      <c r="D391" s="145">
        <f>IF('gegevens uit databank'!F391="","",'gegevens uit databank'!F391)</f>
        <v>1755</v>
      </c>
      <c r="E391" s="145" t="str">
        <f>IF('gegevens uit databank'!G391="","",'gegevens uit databank'!G391)</f>
        <v>KESTER</v>
      </c>
      <c r="F391" s="145" t="str">
        <f>IF('gegevens uit databank'!H391="","",'gegevens uit databank'!H391)</f>
        <v>054-56.61.45</v>
      </c>
    </row>
    <row r="392" spans="1:6" ht="12.9" customHeight="1" x14ac:dyDescent="0.25">
      <c r="A392" s="144">
        <f>IF('gegevens uit databank'!C392="","",'gegevens uit databank'!C392)</f>
        <v>5033</v>
      </c>
      <c r="B392" s="145" t="str">
        <f>IF('gegevens uit databank'!D392="","",'gegevens uit databank'!D392)</f>
        <v>GLS De Oester</v>
      </c>
      <c r="C392" s="145" t="str">
        <f>IF('gegevens uit databank'!E392="","",'gegevens uit databank'!E392)</f>
        <v>Kerkplein 1</v>
      </c>
      <c r="D392" s="145">
        <f>IF('gegevens uit databank'!F392="","",'gegevens uit databank'!F392)</f>
        <v>1755</v>
      </c>
      <c r="E392" s="145" t="str">
        <f>IF('gegevens uit databank'!G392="","",'gegevens uit databank'!G392)</f>
        <v>OETINGEN</v>
      </c>
      <c r="F392" s="145" t="str">
        <f>IF('gegevens uit databank'!H392="","",'gegevens uit databank'!H392)</f>
        <v>054-56.60.23</v>
      </c>
    </row>
    <row r="393" spans="1:6" ht="12.9" customHeight="1" x14ac:dyDescent="0.25">
      <c r="A393" s="144">
        <f>IF('gegevens uit databank'!C393="","",'gegevens uit databank'!C393)</f>
        <v>5041</v>
      </c>
      <c r="B393" s="145" t="str">
        <f>IF('gegevens uit databank'!D393="","",'gegevens uit databank'!D393)</f>
        <v>VBS De Bron</v>
      </c>
      <c r="C393" s="145" t="str">
        <f>IF('gegevens uit databank'!E393="","",'gegevens uit databank'!E393)</f>
        <v>Bronnenweg 2</v>
      </c>
      <c r="D393" s="145">
        <f>IF('gegevens uit databank'!F393="","",'gegevens uit databank'!F393)</f>
        <v>1755</v>
      </c>
      <c r="E393" s="145" t="str">
        <f>IF('gegevens uit databank'!G393="","",'gegevens uit databank'!G393)</f>
        <v>GOOIK</v>
      </c>
      <c r="F393" s="145" t="str">
        <f>IF('gegevens uit databank'!H393="","",'gegevens uit databank'!H393)</f>
        <v>02-532.09.06</v>
      </c>
    </row>
    <row r="394" spans="1:6" ht="12.9" customHeight="1" x14ac:dyDescent="0.25">
      <c r="A394" s="144">
        <f>IF('gegevens uit databank'!C394="","",'gegevens uit databank'!C394)</f>
        <v>5058</v>
      </c>
      <c r="B394" s="145" t="str">
        <f>IF('gegevens uit databank'!D394="","",'gegevens uit databank'!D394)</f>
        <v>VKS 't Pleintje</v>
      </c>
      <c r="C394" s="145" t="str">
        <f>IF('gegevens uit databank'!E394="","",'gegevens uit databank'!E394)</f>
        <v>Gemeenteplein 28</v>
      </c>
      <c r="D394" s="145">
        <f>IF('gegevens uit databank'!F394="","",'gegevens uit databank'!F394)</f>
        <v>1730</v>
      </c>
      <c r="E394" s="145" t="str">
        <f>IF('gegevens uit databank'!G394="","",'gegevens uit databank'!G394)</f>
        <v>ASSE</v>
      </c>
      <c r="F394" s="145" t="str">
        <f>IF('gegevens uit databank'!H394="","",'gegevens uit databank'!H394)</f>
        <v>02-452.56.55</v>
      </c>
    </row>
    <row r="395" spans="1:6" ht="12.9" customHeight="1" x14ac:dyDescent="0.25">
      <c r="A395" s="144">
        <f>IF('gegevens uit databank'!C395="","",'gegevens uit databank'!C395)</f>
        <v>5066</v>
      </c>
      <c r="B395" s="145" t="str">
        <f>IF('gegevens uit databank'!D395="","",'gegevens uit databank'!D395)</f>
        <v>GBS Sterk - Krokegem</v>
      </c>
      <c r="C395" s="145" t="str">
        <f>IF('gegevens uit databank'!E395="","",'gegevens uit databank'!E395)</f>
        <v>Oude Dendermondsebaan 17</v>
      </c>
      <c r="D395" s="145">
        <f>IF('gegevens uit databank'!F395="","",'gegevens uit databank'!F395)</f>
        <v>1730</v>
      </c>
      <c r="E395" s="145" t="str">
        <f>IF('gegevens uit databank'!G395="","",'gegevens uit databank'!G395)</f>
        <v>ASSE</v>
      </c>
      <c r="F395" s="145" t="str">
        <f>IF('gegevens uit databank'!H395="","",'gegevens uit databank'!H395)</f>
        <v>02-452.95.24</v>
      </c>
    </row>
    <row r="396" spans="1:6" ht="12.9" customHeight="1" x14ac:dyDescent="0.25">
      <c r="A396" s="144">
        <f>IF('gegevens uit databank'!C396="","",'gegevens uit databank'!C396)</f>
        <v>5074</v>
      </c>
      <c r="B396" s="145" t="str">
        <f>IF('gegevens uit databank'!D396="","",'gegevens uit databank'!D396)</f>
        <v>GBS Sleutelbos Walfergem</v>
      </c>
      <c r="C396" s="145" t="str">
        <f>IF('gegevens uit databank'!E396="","",'gegevens uit databank'!E396)</f>
        <v>Stevensveld 16</v>
      </c>
      <c r="D396" s="145">
        <f>IF('gegevens uit databank'!F396="","",'gegevens uit databank'!F396)</f>
        <v>1730</v>
      </c>
      <c r="E396" s="145" t="str">
        <f>IF('gegevens uit databank'!G396="","",'gegevens uit databank'!G396)</f>
        <v>ASSE</v>
      </c>
      <c r="F396" s="145" t="str">
        <f>IF('gegevens uit databank'!H396="","",'gegevens uit databank'!H396)</f>
        <v>02-452.27.62</v>
      </c>
    </row>
    <row r="397" spans="1:6" ht="12.9" customHeight="1" x14ac:dyDescent="0.25">
      <c r="A397" s="144">
        <f>IF('gegevens uit databank'!C397="","",'gegevens uit databank'!C397)</f>
        <v>5082</v>
      </c>
      <c r="B397" s="145" t="str">
        <f>IF('gegevens uit databank'!D397="","",'gegevens uit databank'!D397)</f>
        <v>VLS De Kleine Wereld</v>
      </c>
      <c r="C397" s="145" t="str">
        <f>IF('gegevens uit databank'!E397="","",'gegevens uit databank'!E397)</f>
        <v>Nieuwstraat 72</v>
      </c>
      <c r="D397" s="145">
        <f>IF('gegevens uit databank'!F397="","",'gegevens uit databank'!F397)</f>
        <v>1730</v>
      </c>
      <c r="E397" s="145" t="str">
        <f>IF('gegevens uit databank'!G397="","",'gegevens uit databank'!G397)</f>
        <v>ASSE</v>
      </c>
      <c r="F397" s="145" t="str">
        <f>IF('gegevens uit databank'!H397="","",'gegevens uit databank'!H397)</f>
        <v>02-452.70.32</v>
      </c>
    </row>
    <row r="398" spans="1:6" ht="12.9" customHeight="1" x14ac:dyDescent="0.25">
      <c r="A398" s="144">
        <f>IF('gegevens uit databank'!C398="","",'gegevens uit databank'!C398)</f>
        <v>5091</v>
      </c>
      <c r="B398" s="145" t="str">
        <f>IF('gegevens uit databank'!D398="","",'gegevens uit databank'!D398)</f>
        <v>GBS Mollem</v>
      </c>
      <c r="C398" s="145" t="str">
        <f>IF('gegevens uit databank'!E398="","",'gegevens uit databank'!E398)</f>
        <v>Kasteelstraat 49</v>
      </c>
      <c r="D398" s="145">
        <f>IF('gegevens uit databank'!F398="","",'gegevens uit databank'!F398)</f>
        <v>1730</v>
      </c>
      <c r="E398" s="145" t="str">
        <f>IF('gegevens uit databank'!G398="","",'gegevens uit databank'!G398)</f>
        <v>MOLLEM</v>
      </c>
      <c r="F398" s="145" t="str">
        <f>IF('gegevens uit databank'!H398="","",'gegevens uit databank'!H398)</f>
        <v>02-452.50.73</v>
      </c>
    </row>
    <row r="399" spans="1:6" ht="12.9" customHeight="1" x14ac:dyDescent="0.25">
      <c r="A399" s="144">
        <f>IF('gegevens uit databank'!C399="","",'gegevens uit databank'!C399)</f>
        <v>5116</v>
      </c>
      <c r="B399" s="145" t="str">
        <f>IF('gegevens uit databank'!D399="","",'gegevens uit databank'!D399)</f>
        <v>VLS Regina Caeli</v>
      </c>
      <c r="C399" s="145" t="str">
        <f>IF('gegevens uit databank'!E399="","",'gegevens uit databank'!E399)</f>
        <v>Kaudenaardestraat 112</v>
      </c>
      <c r="D399" s="145">
        <f>IF('gegevens uit databank'!F399="","",'gegevens uit databank'!F399)</f>
        <v>1700</v>
      </c>
      <c r="E399" s="145" t="str">
        <f>IF('gegevens uit databank'!G399="","",'gegevens uit databank'!G399)</f>
        <v>DILBEEK</v>
      </c>
      <c r="F399" s="145" t="str">
        <f>IF('gegevens uit databank'!H399="","",'gegevens uit databank'!H399)</f>
        <v>02-568.18.32</v>
      </c>
    </row>
    <row r="400" spans="1:6" ht="12.9" customHeight="1" x14ac:dyDescent="0.25">
      <c r="A400" s="144">
        <f>IF('gegevens uit databank'!C400="","",'gegevens uit databank'!C400)</f>
        <v>5124</v>
      </c>
      <c r="B400" s="145" t="str">
        <f>IF('gegevens uit databank'!D400="","",'gegevens uit databank'!D400)</f>
        <v>VBS Sint Alena</v>
      </c>
      <c r="C400" s="145" t="str">
        <f>IF('gegevens uit databank'!E400="","",'gegevens uit databank'!E400)</f>
        <v>Spanjebergstraat 1</v>
      </c>
      <c r="D400" s="145">
        <f>IF('gegevens uit databank'!F400="","",'gegevens uit databank'!F400)</f>
        <v>1700</v>
      </c>
      <c r="E400" s="145" t="str">
        <f>IF('gegevens uit databank'!G400="","",'gegevens uit databank'!G400)</f>
        <v>DILBEEK</v>
      </c>
      <c r="F400" s="145" t="str">
        <f>IF('gegevens uit databank'!H400="","",'gegevens uit databank'!H400)</f>
        <v>02-569.42.74</v>
      </c>
    </row>
    <row r="401" spans="1:6" ht="12.9" customHeight="1" x14ac:dyDescent="0.25">
      <c r="A401" s="144">
        <f>IF('gegevens uit databank'!C401="","",'gegevens uit databank'!C401)</f>
        <v>5132</v>
      </c>
      <c r="B401" s="145" t="str">
        <f>IF('gegevens uit databank'!D401="","",'gegevens uit databank'!D401)</f>
        <v>GBS Jongslag</v>
      </c>
      <c r="C401" s="145" t="str">
        <f>IF('gegevens uit databank'!E401="","",'gegevens uit databank'!E401)</f>
        <v>Marktplein 8</v>
      </c>
      <c r="D401" s="145">
        <f>IF('gegevens uit databank'!F401="","",'gegevens uit databank'!F401)</f>
        <v>1700</v>
      </c>
      <c r="E401" s="145" t="str">
        <f>IF('gegevens uit databank'!G401="","",'gegevens uit databank'!G401)</f>
        <v>DILBEEK</v>
      </c>
      <c r="F401" s="145" t="str">
        <f>IF('gegevens uit databank'!H401="","",'gegevens uit databank'!H401)</f>
        <v>02-569.55.78</v>
      </c>
    </row>
    <row r="402" spans="1:6" ht="12.9" customHeight="1" x14ac:dyDescent="0.25">
      <c r="A402" s="144">
        <f>IF('gegevens uit databank'!C402="","",'gegevens uit databank'!C402)</f>
        <v>5141</v>
      </c>
      <c r="B402" s="145" t="str">
        <f>IF('gegevens uit databank'!D402="","",'gegevens uit databank'!D402)</f>
        <v>VBS Ave-Mariabasisschool</v>
      </c>
      <c r="C402" s="145" t="str">
        <f>IF('gegevens uit databank'!E402="","",'gegevens uit databank'!E402)</f>
        <v>Dorp 48</v>
      </c>
      <c r="D402" s="145">
        <f>IF('gegevens uit databank'!F402="","",'gegevens uit databank'!F402)</f>
        <v>1602</v>
      </c>
      <c r="E402" s="145" t="str">
        <f>IF('gegevens uit databank'!G402="","",'gegevens uit databank'!G402)</f>
        <v>VLEZENBEEK</v>
      </c>
      <c r="F402" s="145" t="str">
        <f>IF('gegevens uit databank'!H402="","",'gegevens uit databank'!H402)</f>
        <v>02-569.07.24</v>
      </c>
    </row>
    <row r="403" spans="1:6" ht="12.9" customHeight="1" x14ac:dyDescent="0.25">
      <c r="A403" s="144">
        <f>IF('gegevens uit databank'!C403="","",'gegevens uit databank'!C403)</f>
        <v>5157</v>
      </c>
      <c r="B403" s="145" t="str">
        <f>IF('gegevens uit databank'!D403="","",'gegevens uit databank'!D403)</f>
        <v>VLS Broederschool Groot-Bijgaarden/Dilbe</v>
      </c>
      <c r="C403" s="145" t="str">
        <f>IF('gegevens uit databank'!E403="","",'gegevens uit databank'!E403)</f>
        <v>Hendrik Placestraat 45</v>
      </c>
      <c r="D403" s="145">
        <f>IF('gegevens uit databank'!F403="","",'gegevens uit databank'!F403)</f>
        <v>1702</v>
      </c>
      <c r="E403" s="145" t="str">
        <f>IF('gegevens uit databank'!G403="","",'gegevens uit databank'!G403)</f>
        <v>GROOT-BIJGAARDEN</v>
      </c>
      <c r="F403" s="145" t="str">
        <f>IF('gegevens uit databank'!H403="","",'gegevens uit databank'!H403)</f>
        <v>02-466.96.60</v>
      </c>
    </row>
    <row r="404" spans="1:6" ht="12.9" customHeight="1" x14ac:dyDescent="0.25">
      <c r="A404" s="144">
        <f>IF('gegevens uit databank'!C404="","",'gegevens uit databank'!C404)</f>
        <v>5165</v>
      </c>
      <c r="B404" s="145" t="str">
        <f>IF('gegevens uit databank'!D404="","",'gegevens uit databank'!D404)</f>
        <v>Vrije Basisschool</v>
      </c>
      <c r="C404" s="145" t="str">
        <f>IF('gegevens uit databank'!E404="","",'gegevens uit databank'!E404)</f>
        <v>Konijnenberg 2</v>
      </c>
      <c r="D404" s="145">
        <f>IF('gegevens uit databank'!F404="","",'gegevens uit databank'!F404)</f>
        <v>1702</v>
      </c>
      <c r="E404" s="145" t="str">
        <f>IF('gegevens uit databank'!G404="","",'gegevens uit databank'!G404)</f>
        <v>GROOT-BIJGAARDEN</v>
      </c>
      <c r="F404" s="145" t="str">
        <f>IF('gegevens uit databank'!H404="","",'gegevens uit databank'!H404)</f>
        <v>02-466.51.90</v>
      </c>
    </row>
    <row r="405" spans="1:6" ht="12.9" customHeight="1" x14ac:dyDescent="0.25">
      <c r="A405" s="144">
        <f>IF('gegevens uit databank'!C405="","",'gegevens uit databank'!C405)</f>
        <v>5173</v>
      </c>
      <c r="B405" s="145" t="str">
        <f>IF('gegevens uit databank'!D405="","",'gegevens uit databank'!D405)</f>
        <v>GLS De Regenboog</v>
      </c>
      <c r="C405" s="145" t="str">
        <f>IF('gegevens uit databank'!E405="","",'gegevens uit databank'!E405)</f>
        <v>Noorderlaan 6</v>
      </c>
      <c r="D405" s="145">
        <f>IF('gegevens uit databank'!F405="","",'gegevens uit databank'!F405)</f>
        <v>1731</v>
      </c>
      <c r="E405" s="145" t="str">
        <f>IF('gegevens uit databank'!G405="","",'gegevens uit databank'!G405)</f>
        <v>ZELLIK</v>
      </c>
      <c r="F405" s="145" t="str">
        <f>IF('gegevens uit databank'!H405="","",'gegevens uit databank'!H405)</f>
        <v>02-466.64.87</v>
      </c>
    </row>
    <row r="406" spans="1:6" ht="12.9" customHeight="1" x14ac:dyDescent="0.25">
      <c r="A406" s="144">
        <f>IF('gegevens uit databank'!C406="","",'gegevens uit databank'!C406)</f>
        <v>5199</v>
      </c>
      <c r="B406" s="145" t="str">
        <f>IF('gegevens uit databank'!D406="","",'gegevens uit databank'!D406)</f>
        <v>VKS Het Klimmertje</v>
      </c>
      <c r="C406" s="145" t="str">
        <f>IF('gegevens uit databank'!E406="","",'gegevens uit databank'!E406)</f>
        <v>Kloosterstraat 3</v>
      </c>
      <c r="D406" s="145">
        <f>IF('gegevens uit databank'!F406="","",'gegevens uit databank'!F406)</f>
        <v>1731</v>
      </c>
      <c r="E406" s="145" t="str">
        <f>IF('gegevens uit databank'!G406="","",'gegevens uit databank'!G406)</f>
        <v>ZELLIK</v>
      </c>
      <c r="F406" s="145" t="str">
        <f>IF('gegevens uit databank'!H406="","",'gegevens uit databank'!H406)</f>
        <v>02-466.25.61</v>
      </c>
    </row>
    <row r="407" spans="1:6" ht="12.9" customHeight="1" x14ac:dyDescent="0.25">
      <c r="A407" s="144">
        <f>IF('gegevens uit databank'!C407="","",'gegevens uit databank'!C407)</f>
        <v>5231</v>
      </c>
      <c r="B407" s="145" t="str">
        <f>IF('gegevens uit databank'!D407="","",'gegevens uit databank'!D407)</f>
        <v>GBS De Kiem</v>
      </c>
      <c r="C407" s="145" t="str">
        <f>IF('gegevens uit databank'!E407="","",'gegevens uit databank'!E407)</f>
        <v>Nieuwbaan 6</v>
      </c>
      <c r="D407" s="145">
        <f>IF('gegevens uit databank'!F407="","",'gegevens uit databank'!F407)</f>
        <v>1742</v>
      </c>
      <c r="E407" s="145" t="str">
        <f>IF('gegevens uit databank'!G407="","",'gegevens uit databank'!G407)</f>
        <v>SINT-KATHERINA-LOMBEEK</v>
      </c>
      <c r="F407" s="145" t="str">
        <f>IF('gegevens uit databank'!H407="","",'gegevens uit databank'!H407)</f>
        <v>053-66.04.73</v>
      </c>
    </row>
    <row r="408" spans="1:6" ht="12.9" customHeight="1" x14ac:dyDescent="0.25">
      <c r="A408" s="144">
        <f>IF('gegevens uit databank'!C408="","",'gegevens uit databank'!C408)</f>
        <v>5249</v>
      </c>
      <c r="B408" s="145" t="str">
        <f>IF('gegevens uit databank'!D408="","",'gegevens uit databank'!D408)</f>
        <v>VBS De Droomgaard</v>
      </c>
      <c r="C408" s="145" t="str">
        <f>IF('gegevens uit databank'!E408="","",'gegevens uit databank'!E408)</f>
        <v>Meersstraat 5</v>
      </c>
      <c r="D408" s="145">
        <f>IF('gegevens uit databank'!F408="","",'gegevens uit databank'!F408)</f>
        <v>1742</v>
      </c>
      <c r="E408" s="145" t="str">
        <f>IF('gegevens uit databank'!G408="","",'gegevens uit databank'!G408)</f>
        <v>SINT-KATHERINA-LOMBEEK</v>
      </c>
      <c r="F408" s="145" t="str">
        <f>IF('gegevens uit databank'!H408="","",'gegevens uit databank'!H408)</f>
        <v>02-582.18.84</v>
      </c>
    </row>
    <row r="409" spans="1:6" ht="12.9" customHeight="1" x14ac:dyDescent="0.25">
      <c r="A409" s="144">
        <f>IF('gegevens uit databank'!C409="","",'gegevens uit databank'!C409)</f>
        <v>5256</v>
      </c>
      <c r="B409" s="145" t="str">
        <f>IF('gegevens uit databank'!D409="","",'gegevens uit databank'!D409)</f>
        <v>VBS 't Klavertje Vier</v>
      </c>
      <c r="C409" s="145" t="str">
        <f>IF('gegevens uit databank'!E409="","",'gegevens uit databank'!E409)</f>
        <v>Sint-Martinusstraat 10</v>
      </c>
      <c r="D409" s="145">
        <f>IF('gegevens uit databank'!F409="","",'gegevens uit databank'!F409)</f>
        <v>1700</v>
      </c>
      <c r="E409" s="145" t="str">
        <f>IF('gegevens uit databank'!G409="","",'gegevens uit databank'!G409)</f>
        <v>SINT-MARTENS-BODEGEM</v>
      </c>
      <c r="F409" s="145" t="str">
        <f>IF('gegevens uit databank'!H409="","",'gegevens uit databank'!H409)</f>
        <v>02-582.26.32</v>
      </c>
    </row>
    <row r="410" spans="1:6" ht="12.9" customHeight="1" x14ac:dyDescent="0.25">
      <c r="A410" s="144">
        <f>IF('gegevens uit databank'!C410="","",'gegevens uit databank'!C410)</f>
        <v>5264</v>
      </c>
      <c r="B410" s="145" t="str">
        <f>IF('gegevens uit databank'!D410="","",'gegevens uit databank'!D410)</f>
        <v>VKS Klein Klein Kleuterke</v>
      </c>
      <c r="C410" s="145" t="str">
        <f>IF('gegevens uit databank'!E410="","",'gegevens uit databank'!E410)</f>
        <v>Brusselstraat 711</v>
      </c>
      <c r="D410" s="145">
        <f>IF('gegevens uit databank'!F410="","",'gegevens uit databank'!F410)</f>
        <v>1700</v>
      </c>
      <c r="E410" s="145" t="str">
        <f>IF('gegevens uit databank'!G410="","",'gegevens uit databank'!G410)</f>
        <v>SINT-ULRIKS-KAPELLE</v>
      </c>
      <c r="F410" s="145" t="str">
        <f>IF('gegevens uit databank'!H410="","",'gegevens uit databank'!H410)</f>
        <v>02-453.93.21</v>
      </c>
    </row>
    <row r="411" spans="1:6" ht="12.9" customHeight="1" x14ac:dyDescent="0.25">
      <c r="A411" s="144">
        <f>IF('gegevens uit databank'!C411="","",'gegevens uit databank'!C411)</f>
        <v>5272</v>
      </c>
      <c r="B411" s="145" t="str">
        <f>IF('gegevens uit databank'!D411="","",'gegevens uit databank'!D411)</f>
        <v>GLS De Kriebel</v>
      </c>
      <c r="C411" s="145" t="str">
        <f>IF('gegevens uit databank'!E411="","",'gegevens uit databank'!E411)</f>
        <v>Sint-Ulriksstraat 1</v>
      </c>
      <c r="D411" s="145">
        <f>IF('gegevens uit databank'!F411="","",'gegevens uit databank'!F411)</f>
        <v>1700</v>
      </c>
      <c r="E411" s="145" t="str">
        <f>IF('gegevens uit databank'!G411="","",'gegevens uit databank'!G411)</f>
        <v>SINT-ULRIKS-KAPELLE</v>
      </c>
      <c r="F411" s="145" t="str">
        <f>IF('gegevens uit databank'!H411="","",'gegevens uit databank'!H411)</f>
        <v>02-451.65.40</v>
      </c>
    </row>
    <row r="412" spans="1:6" ht="12.9" customHeight="1" x14ac:dyDescent="0.25">
      <c r="A412" s="144">
        <f>IF('gegevens uit databank'!C412="","",'gegevens uit databank'!C412)</f>
        <v>5281</v>
      </c>
      <c r="B412" s="145" t="str">
        <f>IF('gegevens uit databank'!D412="","",'gegevens uit databank'!D412)</f>
        <v>VKS Trip Trap</v>
      </c>
      <c r="C412" s="145" t="str">
        <f>IF('gegevens uit databank'!E412="","",'gegevens uit databank'!E412)</f>
        <v>E. Eylenboschstraat 50</v>
      </c>
      <c r="D412" s="145">
        <f>IF('gegevens uit databank'!F412="","",'gegevens uit databank'!F412)</f>
        <v>1703</v>
      </c>
      <c r="E412" s="145" t="str">
        <f>IF('gegevens uit databank'!G412="","",'gegevens uit databank'!G412)</f>
        <v>SCHEPDAAL</v>
      </c>
      <c r="F412" s="145" t="str">
        <f>IF('gegevens uit databank'!H412="","",'gegevens uit databank'!H412)</f>
        <v>02-569.20.58</v>
      </c>
    </row>
    <row r="413" spans="1:6" ht="12.9" customHeight="1" x14ac:dyDescent="0.25">
      <c r="A413" s="144">
        <f>IF('gegevens uit databank'!C413="","",'gegevens uit databank'!C413)</f>
        <v>5298</v>
      </c>
      <c r="B413" s="145" t="str">
        <f>IF('gegevens uit databank'!D413="","",'gegevens uit databank'!D413)</f>
        <v>GLS De Klimop</v>
      </c>
      <c r="C413" s="145" t="str">
        <f>IF('gegevens uit databank'!E413="","",'gegevens uit databank'!E413)</f>
        <v>Marktstraat 25</v>
      </c>
      <c r="D413" s="145">
        <f>IF('gegevens uit databank'!F413="","",'gegevens uit databank'!F413)</f>
        <v>1703</v>
      </c>
      <c r="E413" s="145" t="str">
        <f>IF('gegevens uit databank'!G413="","",'gegevens uit databank'!G413)</f>
        <v>SCHEPDAAL</v>
      </c>
      <c r="F413" s="145" t="str">
        <f>IF('gegevens uit databank'!H413="","",'gegevens uit databank'!H413)</f>
        <v>02-568.02.50</v>
      </c>
    </row>
    <row r="414" spans="1:6" ht="12.9" customHeight="1" x14ac:dyDescent="0.25">
      <c r="A414" s="144">
        <f>IF('gegevens uit databank'!C414="","",'gegevens uit databank'!C414)</f>
        <v>5306</v>
      </c>
      <c r="B414" s="145" t="str">
        <f>IF('gegevens uit databank'!D414="","",'gegevens uit databank'!D414)</f>
        <v>VBS - IM</v>
      </c>
      <c r="C414" s="145" t="str">
        <f>IF('gegevens uit databank'!E414="","",'gegevens uit databank'!E414)</f>
        <v>Kapelleweide 7</v>
      </c>
      <c r="D414" s="145">
        <f>IF('gegevens uit databank'!F414="","",'gegevens uit databank'!F414)</f>
        <v>1760</v>
      </c>
      <c r="E414" s="145" t="str">
        <f>IF('gegevens uit databank'!G414="","",'gegevens uit databank'!G414)</f>
        <v>ROOSDAAL</v>
      </c>
      <c r="F414" s="145" t="str">
        <f>IF('gegevens uit databank'!H414="","",'gegevens uit databank'!H414)</f>
        <v>054-32.31.02</v>
      </c>
    </row>
    <row r="415" spans="1:6" ht="12.9" customHeight="1" x14ac:dyDescent="0.25">
      <c r="A415" s="144">
        <f>IF('gegevens uit databank'!C415="","",'gegevens uit databank'!C415)</f>
        <v>5314</v>
      </c>
      <c r="B415" s="145" t="str">
        <f>IF('gegevens uit databank'!D415="","",'gegevens uit databank'!D415)</f>
        <v>GBS Triangel</v>
      </c>
      <c r="C415" s="145" t="str">
        <f>IF('gegevens uit databank'!E415="","",'gegevens uit databank'!E415)</f>
        <v>Brusselstraat 27</v>
      </c>
      <c r="D415" s="145">
        <f>IF('gegevens uit databank'!F415="","",'gegevens uit databank'!F415)</f>
        <v>1760</v>
      </c>
      <c r="E415" s="145" t="str">
        <f>IF('gegevens uit databank'!G415="","",'gegevens uit databank'!G415)</f>
        <v>ROOSDAAL</v>
      </c>
      <c r="F415" s="145" t="str">
        <f>IF('gegevens uit databank'!H415="","",'gegevens uit databank'!H415)</f>
        <v>054-33.33.46</v>
      </c>
    </row>
    <row r="416" spans="1:6" ht="12.9" customHeight="1" x14ac:dyDescent="0.25">
      <c r="A416" s="144">
        <f>IF('gegevens uit databank'!C416="","",'gegevens uit databank'!C416)</f>
        <v>5322</v>
      </c>
      <c r="B416" s="145" t="str">
        <f>IF('gegevens uit databank'!D416="","",'gegevens uit databank'!D416)</f>
        <v>Vrije Basisschool</v>
      </c>
      <c r="C416" s="145" t="str">
        <f>IF('gegevens uit databank'!E416="","",'gegevens uit databank'!E416)</f>
        <v>Bosstraat 32</v>
      </c>
      <c r="D416" s="145">
        <f>IF('gegevens uit databank'!F416="","",'gegevens uit databank'!F416)</f>
        <v>1760</v>
      </c>
      <c r="E416" s="145" t="str">
        <f>IF('gegevens uit databank'!G416="","",'gegevens uit databank'!G416)</f>
        <v>ROOSDAAL</v>
      </c>
      <c r="F416" s="145" t="str">
        <f>IF('gegevens uit databank'!H416="","",'gegevens uit databank'!H416)</f>
        <v>053-66.52.88</v>
      </c>
    </row>
    <row r="417" spans="1:6" ht="12.9" customHeight="1" x14ac:dyDescent="0.25">
      <c r="A417" s="144">
        <f>IF('gegevens uit databank'!C417="","",'gegevens uit databank'!C417)</f>
        <v>5348</v>
      </c>
      <c r="B417" s="145" t="str">
        <f>IF('gegevens uit databank'!D417="","",'gegevens uit databank'!D417)</f>
        <v>VBS Sint-Antonius</v>
      </c>
      <c r="C417" s="145" t="str">
        <f>IF('gegevens uit databank'!E417="","",'gegevens uit databank'!E417)</f>
        <v>Opperstraat 32</v>
      </c>
      <c r="D417" s="145">
        <f>IF('gegevens uit databank'!F417="","",'gegevens uit databank'!F417)</f>
        <v>1770</v>
      </c>
      <c r="E417" s="145" t="str">
        <f>IF('gegevens uit databank'!G417="","",'gegevens uit databank'!G417)</f>
        <v>LIEDEKERKE</v>
      </c>
      <c r="F417" s="145" t="str">
        <f>IF('gegevens uit databank'!H417="","",'gegevens uit databank'!H417)</f>
        <v>053-66.88.35</v>
      </c>
    </row>
    <row r="418" spans="1:6" ht="12.9" customHeight="1" x14ac:dyDescent="0.25">
      <c r="A418" s="144">
        <f>IF('gegevens uit databank'!C418="","",'gegevens uit databank'!C418)</f>
        <v>5355</v>
      </c>
      <c r="B418" s="145" t="str">
        <f>IF('gegevens uit databank'!D418="","",'gegevens uit databank'!D418)</f>
        <v>Vrije Basisschool</v>
      </c>
      <c r="C418" s="145" t="str">
        <f>IF('gegevens uit databank'!E418="","",'gegevens uit databank'!E418)</f>
        <v>St-Gabriëlstraat 152</v>
      </c>
      <c r="D418" s="145">
        <f>IF('gegevens uit databank'!F418="","",'gegevens uit databank'!F418)</f>
        <v>1770</v>
      </c>
      <c r="E418" s="145" t="str">
        <f>IF('gegevens uit databank'!G418="","",'gegevens uit databank'!G418)</f>
        <v>LIEDEKERKE</v>
      </c>
      <c r="F418" s="145" t="str">
        <f>IF('gegevens uit databank'!H418="","",'gegevens uit databank'!H418)</f>
        <v>053-64.57.60</v>
      </c>
    </row>
    <row r="419" spans="1:6" ht="12.9" customHeight="1" x14ac:dyDescent="0.25">
      <c r="A419" s="144">
        <f>IF('gegevens uit databank'!C419="","",'gegevens uit databank'!C419)</f>
        <v>5363</v>
      </c>
      <c r="B419" s="145" t="str">
        <f>IF('gegevens uit databank'!D419="","",'gegevens uit databank'!D419)</f>
        <v>GKS Dol-Fijn</v>
      </c>
      <c r="C419" s="145" t="str">
        <f>IF('gegevens uit databank'!E419="","",'gegevens uit databank'!E419)</f>
        <v>Pamelsestraat 331</v>
      </c>
      <c r="D419" s="145">
        <f>IF('gegevens uit databank'!F419="","",'gegevens uit databank'!F419)</f>
        <v>1770</v>
      </c>
      <c r="E419" s="145" t="str">
        <f>IF('gegevens uit databank'!G419="","",'gegevens uit databank'!G419)</f>
        <v>LIEDEKERKE</v>
      </c>
      <c r="F419" s="145" t="str">
        <f>IF('gegevens uit databank'!H419="","",'gegevens uit databank'!H419)</f>
        <v>053-66.37.19</v>
      </c>
    </row>
    <row r="420" spans="1:6" ht="12.9" customHeight="1" x14ac:dyDescent="0.25">
      <c r="A420" s="144">
        <f>IF('gegevens uit databank'!C420="","",'gegevens uit databank'!C420)</f>
        <v>5371</v>
      </c>
      <c r="B420" s="145" t="str">
        <f>IF('gegevens uit databank'!D420="","",'gegevens uit databank'!D420)</f>
        <v>GO! BS Affligem</v>
      </c>
      <c r="C420" s="145" t="str">
        <f>IF('gegevens uit databank'!E420="","",'gegevens uit databank'!E420)</f>
        <v>Driesstraat 9</v>
      </c>
      <c r="D420" s="145">
        <f>IF('gegevens uit databank'!F420="","",'gegevens uit databank'!F420)</f>
        <v>1790</v>
      </c>
      <c r="E420" s="145" t="str">
        <f>IF('gegevens uit databank'!G420="","",'gegevens uit databank'!G420)</f>
        <v>TERALFENE</v>
      </c>
      <c r="F420" s="145" t="str">
        <f>IF('gegevens uit databank'!H420="","",'gegevens uit databank'!H420)</f>
        <v>053-66.60.62</v>
      </c>
    </row>
    <row r="421" spans="1:6" ht="12.9" customHeight="1" x14ac:dyDescent="0.25">
      <c r="A421" s="144">
        <f>IF('gegevens uit databank'!C421="","",'gegevens uit databank'!C421)</f>
        <v>5389</v>
      </c>
      <c r="B421" s="145" t="str">
        <f>IF('gegevens uit databank'!D421="","",'gegevens uit databank'!D421)</f>
        <v>Vrije Basisschool</v>
      </c>
      <c r="C421" s="145" t="str">
        <f>IF('gegevens uit databank'!E421="","",'gegevens uit databank'!E421)</f>
        <v>Balleistraat 20</v>
      </c>
      <c r="D421" s="145">
        <f>IF('gegevens uit databank'!F421="","",'gegevens uit databank'!F421)</f>
        <v>1790</v>
      </c>
      <c r="E421" s="145" t="str">
        <f>IF('gegevens uit databank'!G421="","",'gegevens uit databank'!G421)</f>
        <v>AFFLIGEM</v>
      </c>
      <c r="F421" s="145" t="str">
        <f>IF('gegevens uit databank'!H421="","",'gegevens uit databank'!H421)</f>
        <v>053-68.44.35</v>
      </c>
    </row>
    <row r="422" spans="1:6" ht="12.9" customHeight="1" x14ac:dyDescent="0.25">
      <c r="A422" s="144">
        <f>IF('gegevens uit databank'!C422="","",'gegevens uit databank'!C422)</f>
        <v>5397</v>
      </c>
      <c r="B422" s="145" t="str">
        <f>IF('gegevens uit databank'!D422="","",'gegevens uit databank'!D422)</f>
        <v>VBS Sint-Vincentius Hekelgem</v>
      </c>
      <c r="C422" s="145" t="str">
        <f>IF('gegevens uit databank'!E422="","",'gegevens uit databank'!E422)</f>
        <v>Bellestraat 4</v>
      </c>
      <c r="D422" s="145">
        <f>IF('gegevens uit databank'!F422="","",'gegevens uit databank'!F422)</f>
        <v>1790</v>
      </c>
      <c r="E422" s="145" t="str">
        <f>IF('gegevens uit databank'!G422="","",'gegevens uit databank'!G422)</f>
        <v>AFFLIGEM</v>
      </c>
      <c r="F422" s="145" t="str">
        <f>IF('gegevens uit databank'!H422="","",'gegevens uit databank'!H422)</f>
        <v>053-66.36.90</v>
      </c>
    </row>
    <row r="423" spans="1:6" ht="12.9" customHeight="1" x14ac:dyDescent="0.25">
      <c r="A423" s="144">
        <f>IF('gegevens uit databank'!C423="","",'gegevens uit databank'!C423)</f>
        <v>5405</v>
      </c>
      <c r="B423" s="145" t="str">
        <f>IF('gegevens uit databank'!D423="","",'gegevens uit databank'!D423)</f>
        <v>VBS De Knipoog 2</v>
      </c>
      <c r="C423" s="145" t="str">
        <f>IF('gegevens uit databank'!E423="","",'gegevens uit databank'!E423)</f>
        <v>Rooseveltlaan (Franklin) 98</v>
      </c>
      <c r="D423" s="145">
        <f>IF('gegevens uit databank'!F423="","",'gegevens uit databank'!F423)</f>
        <v>1800</v>
      </c>
      <c r="E423" s="145" t="str">
        <f>IF('gegevens uit databank'!G423="","",'gegevens uit databank'!G423)</f>
        <v>VILVOORDE</v>
      </c>
      <c r="F423" s="145" t="str">
        <f>IF('gegevens uit databank'!H423="","",'gegevens uit databank'!H423)</f>
        <v>02-254.88.44</v>
      </c>
    </row>
    <row r="424" spans="1:6" ht="12.9" customHeight="1" x14ac:dyDescent="0.25">
      <c r="A424" s="144">
        <f>IF('gegevens uit databank'!C424="","",'gegevens uit databank'!C424)</f>
        <v>5439</v>
      </c>
      <c r="B424" s="145" t="str">
        <f>IF('gegevens uit databank'!D424="","",'gegevens uit databank'!D424)</f>
        <v>GBS Kinderkoppen</v>
      </c>
      <c r="C424" s="145" t="str">
        <f>IF('gegevens uit databank'!E424="","",'gegevens uit databank'!E424)</f>
        <v>Vlierkensstraat 49</v>
      </c>
      <c r="D424" s="145">
        <f>IF('gegevens uit databank'!F424="","",'gegevens uit databank'!F424)</f>
        <v>1800</v>
      </c>
      <c r="E424" s="145" t="str">
        <f>IF('gegevens uit databank'!G424="","",'gegevens uit databank'!G424)</f>
        <v>VILVOORDE</v>
      </c>
      <c r="F424" s="145" t="str">
        <f>IF('gegevens uit databank'!H424="","",'gegevens uit databank'!H424)</f>
        <v>02-251.27.43</v>
      </c>
    </row>
    <row r="425" spans="1:6" ht="12.9" customHeight="1" x14ac:dyDescent="0.25">
      <c r="A425" s="144">
        <f>IF('gegevens uit databank'!C425="","",'gegevens uit databank'!C425)</f>
        <v>5447</v>
      </c>
      <c r="B425" s="145" t="str">
        <f>IF('gegevens uit databank'!D425="","",'gegevens uit databank'!D425)</f>
        <v>SBS De Groene Planeet</v>
      </c>
      <c r="C425" s="145" t="str">
        <f>IF('gegevens uit databank'!E425="","",'gegevens uit databank'!E425)</f>
        <v>Trekelsstraat (Karel) 36</v>
      </c>
      <c r="D425" s="145">
        <f>IF('gegevens uit databank'!F425="","",'gegevens uit databank'!F425)</f>
        <v>1800</v>
      </c>
      <c r="E425" s="145" t="str">
        <f>IF('gegevens uit databank'!G425="","",'gegevens uit databank'!G425)</f>
        <v>VILVOORDE</v>
      </c>
      <c r="F425" s="145" t="str">
        <f>IF('gegevens uit databank'!H425="","",'gegevens uit databank'!H425)</f>
        <v>02-251.10.79</v>
      </c>
    </row>
    <row r="426" spans="1:6" ht="12.9" customHeight="1" x14ac:dyDescent="0.25">
      <c r="A426" s="144">
        <f>IF('gegevens uit databank'!C426="","",'gegevens uit databank'!C426)</f>
        <v>5454</v>
      </c>
      <c r="B426" s="145" t="str">
        <f>IF('gegevens uit databank'!D426="","",'gegevens uit databank'!D426)</f>
        <v>SBS De Puzzel</v>
      </c>
      <c r="C426" s="145" t="str">
        <f>IF('gegevens uit databank'!E426="","",'gegevens uit databank'!E426)</f>
        <v>Streekbaan 189</v>
      </c>
      <c r="D426" s="145">
        <f>IF('gegevens uit databank'!F426="","",'gegevens uit databank'!F426)</f>
        <v>1800</v>
      </c>
      <c r="E426" s="145" t="str">
        <f>IF('gegevens uit databank'!G426="","",'gegevens uit databank'!G426)</f>
        <v>VILVOORDE</v>
      </c>
      <c r="F426" s="145" t="str">
        <f>IF('gegevens uit databank'!H426="","",'gegevens uit databank'!H426)</f>
        <v>02-267.35.33</v>
      </c>
    </row>
    <row r="427" spans="1:6" ht="12.9" customHeight="1" x14ac:dyDescent="0.25">
      <c r="A427" s="144">
        <f>IF('gegevens uit databank'!C427="","",'gegevens uit databank'!C427)</f>
        <v>5462</v>
      </c>
      <c r="B427" s="145" t="str">
        <f>IF('gegevens uit databank'!D427="","",'gegevens uit databank'!D427)</f>
        <v>GBS 't Groentje</v>
      </c>
      <c r="C427" s="145" t="str">
        <f>IF('gegevens uit databank'!E427="","",'gegevens uit databank'!E427)</f>
        <v>Groenstraat 21</v>
      </c>
      <c r="D427" s="145">
        <f>IF('gegevens uit databank'!F427="","",'gegevens uit databank'!F427)</f>
        <v>1800</v>
      </c>
      <c r="E427" s="145" t="str">
        <f>IF('gegevens uit databank'!G427="","",'gegevens uit databank'!G427)</f>
        <v>VILVOORDE</v>
      </c>
      <c r="F427" s="145" t="str">
        <f>IF('gegevens uit databank'!H427="","",'gegevens uit databank'!H427)</f>
        <v>02-251.27.13</v>
      </c>
    </row>
    <row r="428" spans="1:6" ht="12.9" customHeight="1" x14ac:dyDescent="0.25">
      <c r="A428" s="144">
        <f>IF('gegevens uit databank'!C428="","",'gegevens uit databank'!C428)</f>
        <v>5471</v>
      </c>
      <c r="B428" s="145" t="str">
        <f>IF('gegevens uit databank'!D428="","",'gegevens uit databank'!D428)</f>
        <v>GBS De kastanjelaar</v>
      </c>
      <c r="C428" s="145" t="str">
        <f>IF('gegevens uit databank'!E428="","",'gegevens uit databank'!E428)</f>
        <v>Perksestraat 125</v>
      </c>
      <c r="D428" s="145">
        <f>IF('gegevens uit databank'!F428="","",'gegevens uit databank'!F428)</f>
        <v>1800</v>
      </c>
      <c r="E428" s="145" t="str">
        <f>IF('gegevens uit databank'!G428="","",'gegevens uit databank'!G428)</f>
        <v>VILVOORDE</v>
      </c>
      <c r="F428" s="145" t="str">
        <f>IF('gegevens uit databank'!H428="","",'gegevens uit databank'!H428)</f>
        <v>02-251.27.63</v>
      </c>
    </row>
    <row r="429" spans="1:6" ht="12.9" customHeight="1" x14ac:dyDescent="0.25">
      <c r="A429" s="144">
        <f>IF('gegevens uit databank'!C429="","",'gegevens uit databank'!C429)</f>
        <v>5488</v>
      </c>
      <c r="B429" s="145" t="str">
        <f>IF('gegevens uit databank'!D429="","",'gegevens uit databank'!D429)</f>
        <v>VBS Sint-Jozef</v>
      </c>
      <c r="C429" s="145" t="str">
        <f>IF('gegevens uit databank'!E429="","",'gegevens uit databank'!E429)</f>
        <v>Groenstraat 244</v>
      </c>
      <c r="D429" s="145">
        <f>IF('gegevens uit databank'!F429="","",'gegevens uit databank'!F429)</f>
        <v>1800</v>
      </c>
      <c r="E429" s="145" t="str">
        <f>IF('gegevens uit databank'!G429="","",'gegevens uit databank'!G429)</f>
        <v>VILVOORDE</v>
      </c>
      <c r="F429" s="145" t="str">
        <f>IF('gegevens uit databank'!H429="","",'gegevens uit databank'!H429)</f>
        <v>02-251.34.09</v>
      </c>
    </row>
    <row r="430" spans="1:6" ht="12.9" customHeight="1" x14ac:dyDescent="0.25">
      <c r="A430" s="144">
        <f>IF('gegevens uit databank'!C430="","",'gegevens uit databank'!C430)</f>
        <v>5496</v>
      </c>
      <c r="B430" s="145" t="str">
        <f>IF('gegevens uit databank'!D430="","",'gegevens uit databank'!D430)</f>
        <v>VBS Sint-Jozef</v>
      </c>
      <c r="C430" s="145" t="str">
        <f>IF('gegevens uit databank'!E430="","",'gegevens uit databank'!E430)</f>
        <v>Kaasmarkt 38</v>
      </c>
      <c r="D430" s="145">
        <f>IF('gegevens uit databank'!F430="","",'gegevens uit databank'!F430)</f>
        <v>1780</v>
      </c>
      <c r="E430" s="145" t="str">
        <f>IF('gegevens uit databank'!G430="","",'gegevens uit databank'!G430)</f>
        <v>WEMMEL</v>
      </c>
      <c r="F430" s="145" t="str">
        <f>IF('gegevens uit databank'!H430="","",'gegevens uit databank'!H430)</f>
        <v>02-460.11.65</v>
      </c>
    </row>
    <row r="431" spans="1:6" ht="12.9" customHeight="1" x14ac:dyDescent="0.25">
      <c r="A431" s="144">
        <f>IF('gegevens uit databank'!C431="","",'gegevens uit databank'!C431)</f>
        <v>5504</v>
      </c>
      <c r="B431" s="145" t="str">
        <f>IF('gegevens uit databank'!D431="","",'gegevens uit databank'!D431)</f>
        <v>GBS De Wondertuin</v>
      </c>
      <c r="C431" s="145" t="str">
        <f>IF('gegevens uit databank'!E431="","",'gegevens uit databank'!E431)</f>
        <v>J. Vanden Broeckstraat 29</v>
      </c>
      <c r="D431" s="145">
        <f>IF('gegevens uit databank'!F431="","",'gegevens uit databank'!F431)</f>
        <v>1780</v>
      </c>
      <c r="E431" s="145" t="str">
        <f>IF('gegevens uit databank'!G431="","",'gegevens uit databank'!G431)</f>
        <v>WEMMEL</v>
      </c>
      <c r="F431" s="145" t="str">
        <f>IF('gegevens uit databank'!H431="","",'gegevens uit databank'!H431)</f>
        <v>02-462.14.00</v>
      </c>
    </row>
    <row r="432" spans="1:6" ht="12.9" customHeight="1" x14ac:dyDescent="0.25">
      <c r="A432" s="144">
        <f>IF('gegevens uit databank'!C432="","",'gegevens uit databank'!C432)</f>
        <v>5512</v>
      </c>
      <c r="B432" s="145" t="str">
        <f>IF('gegevens uit databank'!D432="","",'gegevens uit databank'!D432)</f>
        <v>Gemeentelijke Basisschool (FR)</v>
      </c>
      <c r="C432" s="145" t="str">
        <f>IF('gegevens uit databank'!E432="","",'gegevens uit databank'!E432)</f>
        <v>Winkel 56</v>
      </c>
      <c r="D432" s="145">
        <f>IF('gegevens uit databank'!F432="","",'gegevens uit databank'!F432)</f>
        <v>1780</v>
      </c>
      <c r="E432" s="145" t="str">
        <f>IF('gegevens uit databank'!G432="","",'gegevens uit databank'!G432)</f>
        <v>WEMMEL</v>
      </c>
      <c r="F432" s="145" t="str">
        <f>IF('gegevens uit databank'!H432="","",'gegevens uit databank'!H432)</f>
        <v>02-462.06.41</v>
      </c>
    </row>
    <row r="433" spans="1:6" ht="12.9" customHeight="1" x14ac:dyDescent="0.25">
      <c r="A433" s="144">
        <f>IF('gegevens uit databank'!C433="","",'gegevens uit databank'!C433)</f>
        <v>5521</v>
      </c>
      <c r="B433" s="145" t="str">
        <f>IF('gegevens uit databank'!D433="","",'gegevens uit databank'!D433)</f>
        <v>Gemeentelijke Basisschool</v>
      </c>
      <c r="C433" s="145" t="str">
        <f>IF('gegevens uit databank'!E433="","",'gegevens uit databank'!E433)</f>
        <v>Dorpsstraat 1</v>
      </c>
      <c r="D433" s="145">
        <f>IF('gegevens uit databank'!F433="","",'gegevens uit databank'!F433)</f>
        <v>1731</v>
      </c>
      <c r="E433" s="145" t="str">
        <f>IF('gegevens uit databank'!G433="","",'gegevens uit databank'!G433)</f>
        <v>RELEGEM</v>
      </c>
      <c r="F433" s="145" t="str">
        <f>IF('gegevens uit databank'!H433="","",'gegevens uit databank'!H433)</f>
        <v>02-453.98.62</v>
      </c>
    </row>
    <row r="434" spans="1:6" ht="12.9" customHeight="1" x14ac:dyDescent="0.25">
      <c r="A434" s="144">
        <f>IF('gegevens uit databank'!C434="","",'gegevens uit databank'!C434)</f>
        <v>5538</v>
      </c>
      <c r="B434" s="145" t="str">
        <f>IF('gegevens uit databank'!D434="","",'gegevens uit databank'!D434)</f>
        <v>GBS 't Villegastje</v>
      </c>
      <c r="C434" s="145" t="str">
        <f>IF('gegevens uit databank'!E434="","",'gegevens uit databank'!E434)</f>
        <v>de Villegas de Clercampstraat 85</v>
      </c>
      <c r="D434" s="145">
        <f>IF('gegevens uit databank'!F434="","",'gegevens uit databank'!F434)</f>
        <v>1853</v>
      </c>
      <c r="E434" s="145" t="str">
        <f>IF('gegevens uit databank'!G434="","",'gegevens uit databank'!G434)</f>
        <v>STROMBEEK-BEVER</v>
      </c>
      <c r="F434" s="145" t="str">
        <f>IF('gegevens uit databank'!H434="","",'gegevens uit databank'!H434)</f>
        <v>02-267.19.91</v>
      </c>
    </row>
    <row r="435" spans="1:6" ht="12.9" customHeight="1" x14ac:dyDescent="0.25">
      <c r="A435" s="144">
        <f>IF('gegevens uit databank'!C435="","",'gegevens uit databank'!C435)</f>
        <v>5546</v>
      </c>
      <c r="B435" s="145" t="str">
        <f>IF('gegevens uit databank'!D435="","",'gegevens uit databank'!D435)</f>
        <v>VBS Sint-Jozef</v>
      </c>
      <c r="C435" s="145" t="str">
        <f>IF('gegevens uit databank'!E435="","",'gegevens uit databank'!E435)</f>
        <v>Sint-Amandsplein 31</v>
      </c>
      <c r="D435" s="145">
        <f>IF('gegevens uit databank'!F435="","",'gegevens uit databank'!F435)</f>
        <v>1853</v>
      </c>
      <c r="E435" s="145" t="str">
        <f>IF('gegevens uit databank'!G435="","",'gegevens uit databank'!G435)</f>
        <v>STROMBEEK-BEVER</v>
      </c>
      <c r="F435" s="145" t="str">
        <f>IF('gegevens uit databank'!H435="","",'gegevens uit databank'!H435)</f>
        <v>02-267.16.85</v>
      </c>
    </row>
    <row r="436" spans="1:6" ht="12.9" customHeight="1" x14ac:dyDescent="0.25">
      <c r="A436" s="144">
        <f>IF('gegevens uit databank'!C436="","",'gegevens uit databank'!C436)</f>
        <v>5561</v>
      </c>
      <c r="B436" s="145" t="str">
        <f>IF('gegevens uit databank'!D436="","",'gegevens uit databank'!D436)</f>
        <v>VBS De Windroos</v>
      </c>
      <c r="C436" s="145" t="str">
        <f>IF('gegevens uit databank'!E436="","",'gegevens uit databank'!E436)</f>
        <v>Corneille Peetersstraat 6</v>
      </c>
      <c r="D436" s="145">
        <f>IF('gegevens uit databank'!F436="","",'gegevens uit databank'!F436)</f>
        <v>1830</v>
      </c>
      <c r="E436" s="145" t="str">
        <f>IF('gegevens uit databank'!G436="","",'gegevens uit databank'!G436)</f>
        <v>MACHELEN</v>
      </c>
      <c r="F436" s="145" t="str">
        <f>IF('gegevens uit databank'!H436="","",'gegevens uit databank'!H436)</f>
        <v>02-251.34.46</v>
      </c>
    </row>
    <row r="437" spans="1:6" ht="12.9" customHeight="1" x14ac:dyDescent="0.25">
      <c r="A437" s="144">
        <f>IF('gegevens uit databank'!C437="","",'gegevens uit databank'!C437)</f>
        <v>5595</v>
      </c>
      <c r="B437" s="145" t="str">
        <f>IF('gegevens uit databank'!D437="","",'gegevens uit databank'!D437)</f>
        <v>GBS de negensprong</v>
      </c>
      <c r="C437" s="145" t="str">
        <f>IF('gegevens uit databank'!E437="","",'gegevens uit databank'!E437)</f>
        <v>Jean Deschampsstraat 19</v>
      </c>
      <c r="D437" s="145">
        <f>IF('gegevens uit databank'!F437="","",'gegevens uit databank'!F437)</f>
        <v>1850</v>
      </c>
      <c r="E437" s="145" t="str">
        <f>IF('gegevens uit databank'!G437="","",'gegevens uit databank'!G437)</f>
        <v>GRIMBERGEN</v>
      </c>
      <c r="F437" s="145" t="str">
        <f>IF('gegevens uit databank'!H437="","",'gegevens uit databank'!H437)</f>
        <v>02-253.09.85</v>
      </c>
    </row>
    <row r="438" spans="1:6" ht="12.9" customHeight="1" x14ac:dyDescent="0.25">
      <c r="A438" s="144">
        <f>IF('gegevens uit databank'!C438="","",'gegevens uit databank'!C438)</f>
        <v>5603</v>
      </c>
      <c r="B438" s="145" t="str">
        <f>IF('gegevens uit databank'!D438="","",'gegevens uit databank'!D438)</f>
        <v>VKS Prinsenhof</v>
      </c>
      <c r="C438" s="145" t="str">
        <f>IF('gegevens uit databank'!E438="","",'gegevens uit databank'!E438)</f>
        <v>Prinsenstraat 17</v>
      </c>
      <c r="D438" s="145">
        <f>IF('gegevens uit databank'!F438="","",'gegevens uit databank'!F438)</f>
        <v>1850</v>
      </c>
      <c r="E438" s="145" t="str">
        <f>IF('gegevens uit databank'!G438="","",'gegevens uit databank'!G438)</f>
        <v>GRIMBERGEN</v>
      </c>
      <c r="F438" s="145" t="str">
        <f>IF('gegevens uit databank'!H438="","",'gegevens uit databank'!H438)</f>
        <v>02-270.94.80</v>
      </c>
    </row>
    <row r="439" spans="1:6" ht="12.9" customHeight="1" x14ac:dyDescent="0.25">
      <c r="A439" s="144">
        <f>IF('gegevens uit databank'!C439="","",'gegevens uit databank'!C439)</f>
        <v>5611</v>
      </c>
      <c r="B439" s="145" t="str">
        <f>IF('gegevens uit databank'!D439="","",'gegevens uit databank'!D439)</f>
        <v>VLS Prinsenhof</v>
      </c>
      <c r="C439" s="145" t="str">
        <f>IF('gegevens uit databank'!E439="","",'gegevens uit databank'!E439)</f>
        <v>Prinsenstraat 19</v>
      </c>
      <c r="D439" s="145">
        <f>IF('gegevens uit databank'!F439="","",'gegevens uit databank'!F439)</f>
        <v>1850</v>
      </c>
      <c r="E439" s="145" t="str">
        <f>IF('gegevens uit databank'!G439="","",'gegevens uit databank'!G439)</f>
        <v>GRIMBERGEN</v>
      </c>
      <c r="F439" s="145" t="str">
        <f>IF('gegevens uit databank'!H439="","",'gegevens uit databank'!H439)</f>
        <v>02-270.94.80</v>
      </c>
    </row>
    <row r="440" spans="1:6" ht="12.9" customHeight="1" x14ac:dyDescent="0.25">
      <c r="A440" s="144">
        <f>IF('gegevens uit databank'!C440="","",'gegevens uit databank'!C440)</f>
        <v>5629</v>
      </c>
      <c r="B440" s="145" t="str">
        <f>IF('gegevens uit databank'!D440="","",'gegevens uit databank'!D440)</f>
        <v>GBS Mozaïek</v>
      </c>
      <c r="C440" s="145" t="str">
        <f>IF('gegevens uit databank'!E440="","",'gegevens uit databank'!E440)</f>
        <v>Nachtegaallaan 5</v>
      </c>
      <c r="D440" s="145">
        <f>IF('gegevens uit databank'!F440="","",'gegevens uit databank'!F440)</f>
        <v>1851</v>
      </c>
      <c r="E440" s="145" t="str">
        <f>IF('gegevens uit databank'!G440="","",'gegevens uit databank'!G440)</f>
        <v>HUMBEEK</v>
      </c>
      <c r="F440" s="145" t="str">
        <f>IF('gegevens uit databank'!H440="","",'gegevens uit databank'!H440)</f>
        <v>02-269.59.75</v>
      </c>
    </row>
    <row r="441" spans="1:6" ht="12.9" customHeight="1" x14ac:dyDescent="0.25">
      <c r="A441" s="144">
        <f>IF('gegevens uit databank'!C441="","",'gegevens uit databank'!C441)</f>
        <v>5637</v>
      </c>
      <c r="B441" s="145" t="str">
        <f>IF('gegevens uit databank'!D441="","",'gegevens uit databank'!D441)</f>
        <v>VBS De Ankering</v>
      </c>
      <c r="C441" s="145" t="str">
        <f>IF('gegevens uit databank'!E441="","",'gegevens uit databank'!E441)</f>
        <v>Heienbeekstraat 26</v>
      </c>
      <c r="D441" s="145">
        <f>IF('gegevens uit databank'!F441="","",'gegevens uit databank'!F441)</f>
        <v>1850</v>
      </c>
      <c r="E441" s="145" t="str">
        <f>IF('gegevens uit databank'!G441="","",'gegevens uit databank'!G441)</f>
        <v>GRIMBERGEN</v>
      </c>
      <c r="F441" s="145" t="str">
        <f>IF('gegevens uit databank'!H441="","",'gegevens uit databank'!H441)</f>
        <v>02-251.71.00</v>
      </c>
    </row>
    <row r="442" spans="1:6" ht="12.9" customHeight="1" x14ac:dyDescent="0.25">
      <c r="A442" s="144">
        <f>IF('gegevens uit databank'!C442="","",'gegevens uit databank'!C442)</f>
        <v>5645</v>
      </c>
      <c r="B442" s="145" t="str">
        <f>IF('gegevens uit databank'!D442="","",'gegevens uit databank'!D442)</f>
        <v>GBS 't Mierken</v>
      </c>
      <c r="C442" s="145" t="str">
        <f>IF('gegevens uit databank'!E442="","",'gegevens uit databank'!E442)</f>
        <v>Gemeentehuisstraat 1</v>
      </c>
      <c r="D442" s="145">
        <f>IF('gegevens uit databank'!F442="","",'gegevens uit databank'!F442)</f>
        <v>1852</v>
      </c>
      <c r="E442" s="145" t="str">
        <f>IF('gegevens uit databank'!G442="","",'gegevens uit databank'!G442)</f>
        <v>BEIGEM</v>
      </c>
      <c r="F442" s="145" t="str">
        <f>IF('gegevens uit databank'!H442="","",'gegevens uit databank'!H442)</f>
        <v>02-269.50.17</v>
      </c>
    </row>
    <row r="443" spans="1:6" ht="12.9" customHeight="1" x14ac:dyDescent="0.25">
      <c r="A443" s="144">
        <f>IF('gegevens uit databank'!C443="","",'gegevens uit databank'!C443)</f>
        <v>5652</v>
      </c>
      <c r="B443" s="145" t="str">
        <f>IF('gegevens uit databank'!D443="","",'gegevens uit databank'!D443)</f>
        <v>VBS Sinte Maarten</v>
      </c>
      <c r="C443" s="145" t="str">
        <f>IF('gegevens uit databank'!E443="","",'gegevens uit databank'!E443)</f>
        <v>Limbosweg 13</v>
      </c>
      <c r="D443" s="145">
        <f>IF('gegevens uit databank'!F443="","",'gegevens uit databank'!F443)</f>
        <v>1860</v>
      </c>
      <c r="E443" s="145" t="str">
        <f>IF('gegevens uit databank'!G443="","",'gegevens uit databank'!G443)</f>
        <v>MEISE</v>
      </c>
      <c r="F443" s="145" t="str">
        <f>IF('gegevens uit databank'!H443="","",'gegevens uit databank'!H443)</f>
        <v>02-269.49.15</v>
      </c>
    </row>
    <row r="444" spans="1:6" ht="12.9" customHeight="1" x14ac:dyDescent="0.25">
      <c r="A444" s="144">
        <f>IF('gegevens uit databank'!C444="","",'gegevens uit databank'!C444)</f>
        <v>5661</v>
      </c>
      <c r="B444" s="145" t="str">
        <f>IF('gegevens uit databank'!D444="","",'gegevens uit databank'!D444)</f>
        <v>GBS De Leertuin</v>
      </c>
      <c r="C444" s="145" t="str">
        <f>IF('gegevens uit databank'!E444="","",'gegevens uit databank'!E444)</f>
        <v>Ann Christy-plein 5</v>
      </c>
      <c r="D444" s="145">
        <f>IF('gegevens uit databank'!F444="","",'gegevens uit databank'!F444)</f>
        <v>1860</v>
      </c>
      <c r="E444" s="145" t="str">
        <f>IF('gegevens uit databank'!G444="","",'gegevens uit databank'!G444)</f>
        <v>MEISE</v>
      </c>
      <c r="F444" s="145" t="str">
        <f>IF('gegevens uit databank'!H444="","",'gegevens uit databank'!H444)</f>
        <v>02-892.23.50</v>
      </c>
    </row>
    <row r="445" spans="1:6" ht="12.9" customHeight="1" x14ac:dyDescent="0.25">
      <c r="A445" s="144">
        <f>IF('gegevens uit databank'!C445="","",'gegevens uit databank'!C445)</f>
        <v>5686</v>
      </c>
      <c r="B445" s="145" t="str">
        <f>IF('gegevens uit databank'!D445="","",'gegevens uit databank'!D445)</f>
        <v>GBS Klim Op</v>
      </c>
      <c r="C445" s="145" t="str">
        <f>IF('gegevens uit databank'!E445="","",'gegevens uit databank'!E445)</f>
        <v>Jan Hammeneckerstraat 44</v>
      </c>
      <c r="D445" s="145">
        <f>IF('gegevens uit databank'!F445="","",'gegevens uit databank'!F445)</f>
        <v>1861</v>
      </c>
      <c r="E445" s="145" t="str">
        <f>IF('gegevens uit databank'!G445="","",'gegevens uit databank'!G445)</f>
        <v>WOLVERTEM</v>
      </c>
      <c r="F445" s="145" t="str">
        <f>IF('gegevens uit databank'!H445="","",'gegevens uit databank'!H445)</f>
        <v>02-892.23.70</v>
      </c>
    </row>
    <row r="446" spans="1:6" ht="12.9" customHeight="1" x14ac:dyDescent="0.25">
      <c r="A446" s="144">
        <f>IF('gegevens uit databank'!C446="","",'gegevens uit databank'!C446)</f>
        <v>5694</v>
      </c>
      <c r="B446" s="145" t="str">
        <f>IF('gegevens uit databank'!D446="","",'gegevens uit databank'!D446)</f>
        <v>GBS Wolvertem - Fusieschool</v>
      </c>
      <c r="C446" s="145" t="str">
        <f>IF('gegevens uit databank'!E446="","",'gegevens uit databank'!E446)</f>
        <v>Hoogstraat 40</v>
      </c>
      <c r="D446" s="145">
        <f>IF('gegevens uit databank'!F446="","",'gegevens uit databank'!F446)</f>
        <v>1861</v>
      </c>
      <c r="E446" s="145" t="str">
        <f>IF('gegevens uit databank'!G446="","",'gegevens uit databank'!G446)</f>
        <v>WOLVERTEM</v>
      </c>
      <c r="F446" s="145" t="str">
        <f>IF('gegevens uit databank'!H446="","",'gegevens uit databank'!H446)</f>
        <v>02-892.23.60</v>
      </c>
    </row>
    <row r="447" spans="1:6" ht="12.9" customHeight="1" x14ac:dyDescent="0.25">
      <c r="A447" s="144">
        <f>IF('gegevens uit databank'!C447="","",'gegevens uit databank'!C447)</f>
        <v>5702</v>
      </c>
      <c r="B447" s="145" t="str">
        <f>IF('gegevens uit databank'!D447="","",'gegevens uit databank'!D447)</f>
        <v>VLS Ter Dreef</v>
      </c>
      <c r="C447" s="145" t="str">
        <f>IF('gegevens uit databank'!E447="","",'gegevens uit databank'!E447)</f>
        <v>Gasthuisstraat 21</v>
      </c>
      <c r="D447" s="145">
        <f>IF('gegevens uit databank'!F447="","",'gegevens uit databank'!F447)</f>
        <v>1785</v>
      </c>
      <c r="E447" s="145" t="str">
        <f>IF('gegevens uit databank'!G447="","",'gegevens uit databank'!G447)</f>
        <v>MERCHTEM</v>
      </c>
      <c r="F447" s="145" t="str">
        <f>IF('gegevens uit databank'!H447="","",'gegevens uit databank'!H447)</f>
        <v>052-37.19.35</v>
      </c>
    </row>
    <row r="448" spans="1:6" ht="12.9" customHeight="1" x14ac:dyDescent="0.25">
      <c r="A448" s="144">
        <f>IF('gegevens uit databank'!C448="","",'gegevens uit databank'!C448)</f>
        <v>5711</v>
      </c>
      <c r="B448" s="145" t="str">
        <f>IF('gegevens uit databank'!D448="","",'gegevens uit databank'!D448)</f>
        <v>GBS Ten Bos</v>
      </c>
      <c r="C448" s="145" t="str">
        <f>IF('gegevens uit databank'!E448="","",'gegevens uit databank'!E448)</f>
        <v>Nieuwbaan 71</v>
      </c>
      <c r="D448" s="145">
        <f>IF('gegevens uit databank'!F448="","",'gegevens uit databank'!F448)</f>
        <v>1785</v>
      </c>
      <c r="E448" s="145" t="str">
        <f>IF('gegevens uit databank'!G448="","",'gegevens uit databank'!G448)</f>
        <v>MERCHTEM</v>
      </c>
      <c r="F448" s="145" t="str">
        <f>IF('gegevens uit databank'!H448="","",'gegevens uit databank'!H448)</f>
        <v>052-37.12.20</v>
      </c>
    </row>
    <row r="449" spans="1:6" ht="12.9" customHeight="1" x14ac:dyDescent="0.25">
      <c r="A449" s="144">
        <f>IF('gegevens uit databank'!C449="","",'gegevens uit databank'!C449)</f>
        <v>5728</v>
      </c>
      <c r="B449" s="145" t="str">
        <f>IF('gegevens uit databank'!D449="","",'gegevens uit databank'!D449)</f>
        <v>VBS Sint-Donatus</v>
      </c>
      <c r="C449" s="145" t="str">
        <f>IF('gegevens uit databank'!E449="","",'gegevens uit databank'!E449)</f>
        <v>Maurits Sacréstraat 42</v>
      </c>
      <c r="D449" s="145">
        <f>IF('gegevens uit databank'!F449="","",'gegevens uit databank'!F449)</f>
        <v>1785</v>
      </c>
      <c r="E449" s="145" t="str">
        <f>IF('gegevens uit databank'!G449="","",'gegevens uit databank'!G449)</f>
        <v>MERCHTEM</v>
      </c>
      <c r="F449" s="145" t="str">
        <f>IF('gegevens uit databank'!H449="","",'gegevens uit databank'!H449)</f>
        <v>052-37.18.53</v>
      </c>
    </row>
    <row r="450" spans="1:6" ht="12.9" customHeight="1" x14ac:dyDescent="0.25">
      <c r="A450" s="144">
        <f>IF('gegevens uit databank'!C450="","",'gegevens uit databank'!C450)</f>
        <v>5736</v>
      </c>
      <c r="B450" s="145" t="str">
        <f>IF('gegevens uit databank'!D450="","",'gegevens uit databank'!D450)</f>
        <v>VKS Ter Dreef</v>
      </c>
      <c r="C450" s="145" t="str">
        <f>IF('gegevens uit databank'!E450="","",'gegevens uit databank'!E450)</f>
        <v>Gasthuisstraat 15</v>
      </c>
      <c r="D450" s="145">
        <f>IF('gegevens uit databank'!F450="","",'gegevens uit databank'!F450)</f>
        <v>1785</v>
      </c>
      <c r="E450" s="145" t="str">
        <f>IF('gegevens uit databank'!G450="","",'gegevens uit databank'!G450)</f>
        <v>MERCHTEM</v>
      </c>
      <c r="F450" s="145" t="str">
        <f>IF('gegevens uit databank'!H450="","",'gegevens uit databank'!H450)</f>
        <v>052-37.28.27</v>
      </c>
    </row>
    <row r="451" spans="1:6" ht="12.9" customHeight="1" x14ac:dyDescent="0.25">
      <c r="A451" s="144">
        <f>IF('gegevens uit databank'!C451="","",'gegevens uit databank'!C451)</f>
        <v>5744</v>
      </c>
      <c r="B451" s="145" t="str">
        <f>IF('gegevens uit databank'!D451="","",'gegevens uit databank'!D451)</f>
        <v>GBS De Plataan</v>
      </c>
      <c r="C451" s="145" t="str">
        <f>IF('gegevens uit databank'!E451="","",'gegevens uit databank'!E451)</f>
        <v>Stationsstraat 43</v>
      </c>
      <c r="D451" s="145">
        <f>IF('gegevens uit databank'!F451="","",'gegevens uit databank'!F451)</f>
        <v>1785</v>
      </c>
      <c r="E451" s="145" t="str">
        <f>IF('gegevens uit databank'!G451="","",'gegevens uit databank'!G451)</f>
        <v>MERCHTEM</v>
      </c>
      <c r="F451" s="145" t="str">
        <f>IF('gegevens uit databank'!H451="","",'gegevens uit databank'!H451)</f>
        <v>052-37.01.38</v>
      </c>
    </row>
    <row r="452" spans="1:6" ht="12.9" customHeight="1" x14ac:dyDescent="0.25">
      <c r="A452" s="144">
        <f>IF('gegevens uit databank'!C452="","",'gegevens uit databank'!C452)</f>
        <v>5751</v>
      </c>
      <c r="B452" s="145" t="str">
        <f>IF('gegevens uit databank'!D452="","",'gegevens uit databank'!D452)</f>
        <v>VBS 't luikertje</v>
      </c>
      <c r="C452" s="145" t="str">
        <f>IF('gegevens uit databank'!E452="","",'gegevens uit databank'!E452)</f>
        <v>Nijverseelstraat 131</v>
      </c>
      <c r="D452" s="145">
        <f>IF('gegevens uit databank'!F452="","",'gegevens uit databank'!F452)</f>
        <v>1745</v>
      </c>
      <c r="E452" s="145" t="str">
        <f>IF('gegevens uit databank'!G452="","",'gegevens uit databank'!G452)</f>
        <v>OPWIJK</v>
      </c>
      <c r="F452" s="145" t="str">
        <f>IF('gegevens uit databank'!H452="","",'gegevens uit databank'!H452)</f>
        <v>052-35.04.41</v>
      </c>
    </row>
    <row r="453" spans="1:6" ht="12.9" customHeight="1" x14ac:dyDescent="0.25">
      <c r="A453" s="144">
        <f>IF('gegevens uit databank'!C453="","",'gegevens uit databank'!C453)</f>
        <v>5769</v>
      </c>
      <c r="B453" s="145" t="str">
        <f>IF('gegevens uit databank'!D453="","",'gegevens uit databank'!D453)</f>
        <v>VBS De Lettertuin</v>
      </c>
      <c r="C453" s="145" t="str">
        <f>IF('gegevens uit databank'!E453="","",'gegevens uit databank'!E453)</f>
        <v>Steenweg op Vilvoorde 229</v>
      </c>
      <c r="D453" s="145">
        <f>IF('gegevens uit databank'!F453="","",'gegevens uit databank'!F453)</f>
        <v>1745</v>
      </c>
      <c r="E453" s="145" t="str">
        <f>IF('gegevens uit databank'!G453="","",'gegevens uit databank'!G453)</f>
        <v>OPWIJK</v>
      </c>
      <c r="F453" s="145" t="str">
        <f>IF('gegevens uit databank'!H453="","",'gegevens uit databank'!H453)</f>
        <v>052-35.74.43</v>
      </c>
    </row>
    <row r="454" spans="1:6" ht="12.9" customHeight="1" x14ac:dyDescent="0.25">
      <c r="A454" s="144">
        <f>IF('gegevens uit databank'!C454="","",'gegevens uit databank'!C454)</f>
        <v>5777</v>
      </c>
      <c r="B454" s="145" t="str">
        <f>IF('gegevens uit databank'!D454="","",'gegevens uit databank'!D454)</f>
        <v>VBS De Leertrommel</v>
      </c>
      <c r="C454" s="145" t="str">
        <f>IF('gegevens uit databank'!E454="","",'gegevens uit databank'!E454)</f>
        <v>Schoolstraat 65_A</v>
      </c>
      <c r="D454" s="145">
        <f>IF('gegevens uit databank'!F454="","",'gegevens uit databank'!F454)</f>
        <v>1745</v>
      </c>
      <c r="E454" s="145" t="str">
        <f>IF('gegevens uit databank'!G454="","",'gegevens uit databank'!G454)</f>
        <v>OPWIJK</v>
      </c>
      <c r="F454" s="145" t="str">
        <f>IF('gegevens uit databank'!H454="","",'gegevens uit databank'!H454)</f>
        <v>052-35.70.76</v>
      </c>
    </row>
    <row r="455" spans="1:6" ht="12.9" customHeight="1" x14ac:dyDescent="0.25">
      <c r="A455" s="144">
        <f>IF('gegevens uit databank'!C455="","",'gegevens uit databank'!C455)</f>
        <v>5785</v>
      </c>
      <c r="B455" s="145" t="str">
        <f>IF('gegevens uit databank'!D455="","",'gegevens uit databank'!D455)</f>
        <v>GBS De Boot</v>
      </c>
      <c r="C455" s="145" t="str">
        <f>IF('gegevens uit databank'!E455="","",'gegevens uit databank'!E455)</f>
        <v>Heiveld 61</v>
      </c>
      <c r="D455" s="145">
        <f>IF('gegevens uit databank'!F455="","",'gegevens uit databank'!F455)</f>
        <v>1745</v>
      </c>
      <c r="E455" s="145" t="str">
        <f>IF('gegevens uit databank'!G455="","",'gegevens uit databank'!G455)</f>
        <v>OPWIJK</v>
      </c>
      <c r="F455" s="145" t="str">
        <f>IF('gegevens uit databank'!H455="","",'gegevens uit databank'!H455)</f>
        <v>052-35.82.65</v>
      </c>
    </row>
    <row r="456" spans="1:6" ht="12.9" customHeight="1" x14ac:dyDescent="0.25">
      <c r="A456" s="144">
        <f>IF('gegevens uit databank'!C456="","",'gegevens uit databank'!C456)</f>
        <v>5793</v>
      </c>
      <c r="B456" s="145" t="str">
        <f>IF('gegevens uit databank'!D456="","",'gegevens uit databank'!D456)</f>
        <v>Gemeentelijke Basisschool</v>
      </c>
      <c r="C456" s="145" t="str">
        <f>IF('gegevens uit databank'!E456="","",'gegevens uit databank'!E456)</f>
        <v>Heuvelstraat 57</v>
      </c>
      <c r="D456" s="145">
        <f>IF('gegevens uit databank'!F456="","",'gegevens uit databank'!F456)</f>
        <v>3090</v>
      </c>
      <c r="E456" s="145" t="str">
        <f>IF('gegevens uit databank'!G456="","",'gegevens uit databank'!G456)</f>
        <v>OVERIJSE</v>
      </c>
      <c r="F456" s="145" t="str">
        <f>IF('gegevens uit databank'!H456="","",'gegevens uit databank'!H456)</f>
        <v>02-687.78.17</v>
      </c>
    </row>
    <row r="457" spans="1:6" ht="12.9" customHeight="1" x14ac:dyDescent="0.25">
      <c r="A457" s="144">
        <f>IF('gegevens uit databank'!C457="","",'gegevens uit databank'!C457)</f>
        <v>5801</v>
      </c>
      <c r="B457" s="145" t="str">
        <f>IF('gegevens uit databank'!D457="","",'gegevens uit databank'!D457)</f>
        <v>GKS Lotharingenkruis</v>
      </c>
      <c r="C457" s="145" t="str">
        <f>IF('gegevens uit databank'!E457="","",'gegevens uit databank'!E457)</f>
        <v>Patrijzenlaan 23_a</v>
      </c>
      <c r="D457" s="145">
        <f>IF('gegevens uit databank'!F457="","",'gegevens uit databank'!F457)</f>
        <v>3090</v>
      </c>
      <c r="E457" s="145" t="str">
        <f>IF('gegevens uit databank'!G457="","",'gegevens uit databank'!G457)</f>
        <v>OVERIJSE</v>
      </c>
      <c r="F457" s="145" t="str">
        <f>IF('gegevens uit databank'!H457="","",'gegevens uit databank'!H457)</f>
        <v>02-687.22.57</v>
      </c>
    </row>
    <row r="458" spans="1:6" ht="12.9" customHeight="1" x14ac:dyDescent="0.25">
      <c r="A458" s="144">
        <f>IF('gegevens uit databank'!C458="","",'gegevens uit databank'!C458)</f>
        <v>5819</v>
      </c>
      <c r="B458" s="145" t="str">
        <f>IF('gegevens uit databank'!D458="","",'gegevens uit databank'!D458)</f>
        <v>VBS Sint-Jozef</v>
      </c>
      <c r="C458" s="145" t="str">
        <f>IF('gegevens uit databank'!E458="","",'gegevens uit databank'!E458)</f>
        <v>Duisburgsesteenweg 134</v>
      </c>
      <c r="D458" s="145">
        <f>IF('gegevens uit databank'!F458="","",'gegevens uit databank'!F458)</f>
        <v>3090</v>
      </c>
      <c r="E458" s="145" t="str">
        <f>IF('gegevens uit databank'!G458="","",'gegevens uit databank'!G458)</f>
        <v>OVERIJSE</v>
      </c>
      <c r="F458" s="145" t="str">
        <f>IF('gegevens uit databank'!H458="","",'gegevens uit databank'!H458)</f>
        <v>02-687.87.67</v>
      </c>
    </row>
    <row r="459" spans="1:6" ht="12.9" customHeight="1" x14ac:dyDescent="0.25">
      <c r="A459" s="144">
        <f>IF('gegevens uit databank'!C459="","",'gegevens uit databank'!C459)</f>
        <v>5827</v>
      </c>
      <c r="B459" s="145" t="str">
        <f>IF('gegevens uit databank'!D459="","",'gegevens uit databank'!D459)</f>
        <v>VBS O.L.V. Jezus- Eik</v>
      </c>
      <c r="C459" s="145" t="str">
        <f>IF('gegevens uit databank'!E459="","",'gegevens uit databank'!E459)</f>
        <v>Witherendreef 25</v>
      </c>
      <c r="D459" s="145">
        <f>IF('gegevens uit databank'!F459="","",'gegevens uit databank'!F459)</f>
        <v>3090</v>
      </c>
      <c r="E459" s="145" t="str">
        <f>IF('gegevens uit databank'!G459="","",'gegevens uit databank'!G459)</f>
        <v>OVERIJSE</v>
      </c>
      <c r="F459" s="145" t="str">
        <f>IF('gegevens uit databank'!H459="","",'gegevens uit databank'!H459)</f>
        <v>0472-13.19.25</v>
      </c>
    </row>
    <row r="460" spans="1:6" ht="12.9" customHeight="1" x14ac:dyDescent="0.25">
      <c r="A460" s="144">
        <f>IF('gegevens uit databank'!C460="","",'gegevens uit databank'!C460)</f>
        <v>5835</v>
      </c>
      <c r="B460" s="145" t="str">
        <f>IF('gegevens uit databank'!D460="","",'gegevens uit databank'!D460)</f>
        <v>VBS Maleizen</v>
      </c>
      <c r="C460" s="145" t="str">
        <f>IF('gegevens uit databank'!E460="","",'gegevens uit databank'!E460)</f>
        <v>Terhulpensesteenweg 524</v>
      </c>
      <c r="D460" s="145">
        <f>IF('gegevens uit databank'!F460="","",'gegevens uit databank'!F460)</f>
        <v>3090</v>
      </c>
      <c r="E460" s="145" t="str">
        <f>IF('gegevens uit databank'!G460="","",'gegevens uit databank'!G460)</f>
        <v>OVERIJSE</v>
      </c>
      <c r="F460" s="145" t="str">
        <f>IF('gegevens uit databank'!H460="","",'gegevens uit databank'!H460)</f>
        <v>02-687.38.75</v>
      </c>
    </row>
    <row r="461" spans="1:6" ht="12.9" customHeight="1" x14ac:dyDescent="0.25">
      <c r="A461" s="144">
        <f>IF('gegevens uit databank'!C461="","",'gegevens uit databank'!C461)</f>
        <v>5843</v>
      </c>
      <c r="B461" s="145" t="str">
        <f>IF('gegevens uit databank'!D461="","",'gegevens uit databank'!D461)</f>
        <v>GBS Jezus- Eik</v>
      </c>
      <c r="C461" s="145" t="str">
        <f>IF('gegevens uit databank'!E461="","",'gegevens uit databank'!E461)</f>
        <v>Brusselsesteenweg 592</v>
      </c>
      <c r="D461" s="145">
        <f>IF('gegevens uit databank'!F461="","",'gegevens uit databank'!F461)</f>
        <v>3090</v>
      </c>
      <c r="E461" s="145" t="str">
        <f>IF('gegevens uit databank'!G461="","",'gegevens uit databank'!G461)</f>
        <v>OVERIJSE</v>
      </c>
      <c r="F461" s="145" t="str">
        <f>IF('gegevens uit databank'!H461="","",'gegevens uit databank'!H461)</f>
        <v>02-657.11.05</v>
      </c>
    </row>
    <row r="462" spans="1:6" ht="12.9" customHeight="1" x14ac:dyDescent="0.25">
      <c r="A462" s="144">
        <f>IF('gegevens uit databank'!C462="","",'gegevens uit databank'!C462)</f>
        <v>5851</v>
      </c>
      <c r="B462" s="145" t="str">
        <f>IF('gegevens uit databank'!D462="","",'gegevens uit databank'!D462)</f>
        <v>Vrije Kleuterschool</v>
      </c>
      <c r="C462" s="145" t="str">
        <f>IF('gegevens uit databank'!E462="","",'gegevens uit databank'!E462)</f>
        <v>Vereeckenstraat 82</v>
      </c>
      <c r="D462" s="145">
        <f>IF('gegevens uit databank'!F462="","",'gegevens uit databank'!F462)</f>
        <v>1820</v>
      </c>
      <c r="E462" s="145" t="str">
        <f>IF('gegevens uit databank'!G462="","",'gegevens uit databank'!G462)</f>
        <v>MELSBROEK</v>
      </c>
      <c r="F462" s="145" t="str">
        <f>IF('gegevens uit databank'!H462="","",'gegevens uit databank'!H462)</f>
        <v>02-751.72.95</v>
      </c>
    </row>
    <row r="463" spans="1:6" ht="12.9" customHeight="1" x14ac:dyDescent="0.25">
      <c r="A463" s="144">
        <f>IF('gegevens uit databank'!C463="","",'gegevens uit databank'!C463)</f>
        <v>5868</v>
      </c>
      <c r="B463" s="145" t="str">
        <f>IF('gegevens uit databank'!D463="","",'gegevens uit databank'!D463)</f>
        <v>GO! BS De Fonkel</v>
      </c>
      <c r="C463" s="145" t="str">
        <f>IF('gegevens uit databank'!E463="","",'gegevens uit databank'!E463)</f>
        <v>Watermolenstraat 75</v>
      </c>
      <c r="D463" s="145">
        <f>IF('gegevens uit databank'!F463="","",'gegevens uit databank'!F463)</f>
        <v>1831</v>
      </c>
      <c r="E463" s="145" t="str">
        <f>IF('gegevens uit databank'!G463="","",'gegevens uit databank'!G463)</f>
        <v>DIEGEM</v>
      </c>
      <c r="F463" s="145" t="str">
        <f>IF('gegevens uit databank'!H463="","",'gegevens uit databank'!H463)</f>
        <v>02-720.11.88</v>
      </c>
    </row>
    <row r="464" spans="1:6" ht="12.9" customHeight="1" x14ac:dyDescent="0.25">
      <c r="A464" s="144">
        <f>IF('gegevens uit databank'!C464="","",'gegevens uit databank'!C464)</f>
        <v>5876</v>
      </c>
      <c r="B464" s="145" t="str">
        <f>IF('gegevens uit databank'!D464="","",'gegevens uit databank'!D464)</f>
        <v>Gemeentelijke Basisschool</v>
      </c>
      <c r="C464" s="145" t="str">
        <f>IF('gegevens uit databank'!E464="","",'gegevens uit databank'!E464)</f>
        <v>Desmedtstraat 42</v>
      </c>
      <c r="D464" s="145">
        <f>IF('gegevens uit databank'!F464="","",'gegevens uit databank'!F464)</f>
        <v>1930</v>
      </c>
      <c r="E464" s="145" t="str">
        <f>IF('gegevens uit databank'!G464="","",'gegevens uit databank'!G464)</f>
        <v>ZAVENTEM</v>
      </c>
      <c r="F464" s="145" t="str">
        <f>IF('gegevens uit databank'!H464="","",'gegevens uit databank'!H464)</f>
        <v>02-720.09.89</v>
      </c>
    </row>
    <row r="465" spans="1:6" ht="12.9" customHeight="1" x14ac:dyDescent="0.25">
      <c r="A465" s="144">
        <f>IF('gegevens uit databank'!C465="","",'gegevens uit databank'!C465)</f>
        <v>5901</v>
      </c>
      <c r="B465" s="145" t="str">
        <f>IF('gegevens uit databank'!D465="","",'gegevens uit databank'!D465)</f>
        <v>Gemeentelijke Basisschool</v>
      </c>
      <c r="C465" s="145" t="str">
        <f>IF('gegevens uit databank'!E465="","",'gegevens uit databank'!E465)</f>
        <v>Leuvensesteenweg 194</v>
      </c>
      <c r="D465" s="145">
        <f>IF('gegevens uit databank'!F465="","",'gegevens uit databank'!F465)</f>
        <v>1932</v>
      </c>
      <c r="E465" s="145" t="str">
        <f>IF('gegevens uit databank'!G465="","",'gegevens uit databank'!G465)</f>
        <v>SINT-STEVENS-WOLUWE</v>
      </c>
      <c r="F465" s="145" t="str">
        <f>IF('gegevens uit databank'!H465="","",'gegevens uit databank'!H465)</f>
        <v>02-720.42.99</v>
      </c>
    </row>
    <row r="466" spans="1:6" ht="12.9" customHeight="1" x14ac:dyDescent="0.25">
      <c r="A466" s="144">
        <f>IF('gegevens uit databank'!C466="","",'gegevens uit databank'!C466)</f>
        <v>5918</v>
      </c>
      <c r="B466" s="145" t="str">
        <f>IF('gegevens uit databank'!D466="","",'gegevens uit databank'!D466)</f>
        <v>Gemeentelijke Basisschool (FR)</v>
      </c>
      <c r="C466" s="145" t="str">
        <f>IF('gegevens uit databank'!E466="","",'gegevens uit databank'!E466)</f>
        <v>Hebronlaan 17</v>
      </c>
      <c r="D466" s="145">
        <f>IF('gegevens uit databank'!F466="","",'gegevens uit databank'!F466)</f>
        <v>1950</v>
      </c>
      <c r="E466" s="145" t="str">
        <f>IF('gegevens uit databank'!G466="","",'gegevens uit databank'!G466)</f>
        <v>KRAAINEM</v>
      </c>
      <c r="F466" s="145" t="str">
        <f>IF('gegevens uit databank'!H466="","",'gegevens uit databank'!H466)</f>
        <v>02-716.32.90</v>
      </c>
    </row>
    <row r="467" spans="1:6" ht="12.9" customHeight="1" x14ac:dyDescent="0.25">
      <c r="A467" s="144">
        <f>IF('gegevens uit databank'!C467="","",'gegevens uit databank'!C467)</f>
        <v>5926</v>
      </c>
      <c r="B467" s="145" t="str">
        <f>IF('gegevens uit databank'!D467="","",'gegevens uit databank'!D467)</f>
        <v>GBS De Klimboom</v>
      </c>
      <c r="C467" s="145" t="str">
        <f>IF('gegevens uit databank'!E467="","",'gegevens uit databank'!E467)</f>
        <v>Emiel Bricoutlaan 61</v>
      </c>
      <c r="D467" s="145">
        <f>IF('gegevens uit databank'!F467="","",'gegevens uit databank'!F467)</f>
        <v>1950</v>
      </c>
      <c r="E467" s="145" t="str">
        <f>IF('gegevens uit databank'!G467="","",'gegevens uit databank'!G467)</f>
        <v>KRAAINEM</v>
      </c>
      <c r="F467" s="145" t="str">
        <f>IF('gegevens uit databank'!H467="","",'gegevens uit databank'!H467)</f>
        <v>02-720.15.76</v>
      </c>
    </row>
    <row r="468" spans="1:6" ht="12.9" customHeight="1" x14ac:dyDescent="0.25">
      <c r="A468" s="144">
        <f>IF('gegevens uit databank'!C468="","",'gegevens uit databank'!C468)</f>
        <v>5934</v>
      </c>
      <c r="B468" s="145" t="str">
        <f>IF('gegevens uit databank'!D468="","",'gegevens uit databank'!D468)</f>
        <v>Vrije Basisschool</v>
      </c>
      <c r="C468" s="145" t="str">
        <f>IF('gegevens uit databank'!E468="","",'gegevens uit databank'!E468)</f>
        <v>Kerkdries 22</v>
      </c>
      <c r="D468" s="145">
        <f>IF('gegevens uit databank'!F468="","",'gegevens uit databank'!F468)</f>
        <v>1933</v>
      </c>
      <c r="E468" s="145" t="str">
        <f>IF('gegevens uit databank'!G468="","",'gegevens uit databank'!G468)</f>
        <v>STERREBEEK</v>
      </c>
      <c r="F468" s="145" t="str">
        <f>IF('gegevens uit databank'!H468="","",'gegevens uit databank'!H468)</f>
        <v>02-731.19.83</v>
      </c>
    </row>
    <row r="469" spans="1:6" ht="12.9" customHeight="1" x14ac:dyDescent="0.25">
      <c r="A469" s="144">
        <f>IF('gegevens uit databank'!C469="","",'gegevens uit databank'!C469)</f>
        <v>5942</v>
      </c>
      <c r="B469" s="145" t="str">
        <f>IF('gegevens uit databank'!D469="","",'gegevens uit databank'!D469)</f>
        <v>Vrije Basisschool (FR)</v>
      </c>
      <c r="C469" s="145" t="str">
        <f>IF('gegevens uit databank'!E469="","",'gegevens uit databank'!E469)</f>
        <v>Sint-Jorisoord 1</v>
      </c>
      <c r="D469" s="145">
        <f>IF('gegevens uit databank'!F469="","",'gegevens uit databank'!F469)</f>
        <v>1970</v>
      </c>
      <c r="E469" s="145" t="str">
        <f>IF('gegevens uit databank'!G469="","",'gegevens uit databank'!G469)</f>
        <v>WEZEMBEEK-OPPEM</v>
      </c>
      <c r="F469" s="145" t="str">
        <f>IF('gegevens uit databank'!H469="","",'gegevens uit databank'!H469)</f>
        <v>02-731.58.10</v>
      </c>
    </row>
    <row r="470" spans="1:6" ht="12.9" customHeight="1" x14ac:dyDescent="0.25">
      <c r="A470" s="144">
        <f>IF('gegevens uit databank'!C470="","",'gegevens uit databank'!C470)</f>
        <v>5959</v>
      </c>
      <c r="B470" s="145" t="str">
        <f>IF('gegevens uit databank'!D470="","",'gegevens uit databank'!D470)</f>
        <v>Vrije Basisschool</v>
      </c>
      <c r="C470" s="145" t="str">
        <f>IF('gegevens uit databank'!E470="","",'gegevens uit databank'!E470)</f>
        <v>Albertlaan 44</v>
      </c>
      <c r="D470" s="145">
        <f>IF('gegevens uit databank'!F470="","",'gegevens uit databank'!F470)</f>
        <v>1970</v>
      </c>
      <c r="E470" s="145" t="str">
        <f>IF('gegevens uit databank'!G470="","",'gegevens uit databank'!G470)</f>
        <v>WEZEMBEEK-OPPEM</v>
      </c>
      <c r="F470" s="145" t="str">
        <f>IF('gegevens uit databank'!H470="","",'gegevens uit databank'!H470)</f>
        <v>02-767.11.85</v>
      </c>
    </row>
    <row r="471" spans="1:6" ht="12.9" customHeight="1" x14ac:dyDescent="0.25">
      <c r="A471" s="144">
        <f>IF('gegevens uit databank'!C471="","",'gegevens uit databank'!C471)</f>
        <v>5967</v>
      </c>
      <c r="B471" s="145" t="str">
        <f>IF('gegevens uit databank'!D471="","",'gegevens uit databank'!D471)</f>
        <v>Gemeentelijke Basisschool (FR)</v>
      </c>
      <c r="C471" s="145" t="str">
        <f>IF('gegevens uit databank'!E471="","",'gegevens uit databank'!E471)</f>
        <v>Bosweg 9</v>
      </c>
      <c r="D471" s="145">
        <f>IF('gegevens uit databank'!F471="","",'gegevens uit databank'!F471)</f>
        <v>1970</v>
      </c>
      <c r="E471" s="145" t="str">
        <f>IF('gegevens uit databank'!G471="","",'gegevens uit databank'!G471)</f>
        <v>WEZEMBEEK-OPPEM</v>
      </c>
      <c r="F471" s="145" t="str">
        <f>IF('gegevens uit databank'!H471="","",'gegevens uit databank'!H471)</f>
        <v>02-731.74.86</v>
      </c>
    </row>
    <row r="472" spans="1:6" ht="12.9" customHeight="1" x14ac:dyDescent="0.25">
      <c r="A472" s="144">
        <f>IF('gegevens uit databank'!C472="","",'gegevens uit databank'!C472)</f>
        <v>5975</v>
      </c>
      <c r="B472" s="145" t="str">
        <f>IF('gegevens uit databank'!D472="","",'gegevens uit databank'!D472)</f>
        <v>GBS De Letterbijter</v>
      </c>
      <c r="C472" s="145" t="str">
        <f>IF('gegevens uit databank'!E472="","",'gegevens uit databank'!E472)</f>
        <v>Louis Marcelisstraat 138</v>
      </c>
      <c r="D472" s="145">
        <f>IF('gegevens uit databank'!F472="","",'gegevens uit databank'!F472)</f>
        <v>1970</v>
      </c>
      <c r="E472" s="145" t="str">
        <f>IF('gegevens uit databank'!G472="","",'gegevens uit databank'!G472)</f>
        <v>WEZEMBEEK-OPPEM</v>
      </c>
      <c r="F472" s="145" t="str">
        <f>IF('gegevens uit databank'!H472="","",'gegevens uit databank'!H472)</f>
        <v>02-783.12.23</v>
      </c>
    </row>
    <row r="473" spans="1:6" ht="12.9" customHeight="1" x14ac:dyDescent="0.25">
      <c r="A473" s="144">
        <f>IF('gegevens uit databank'!C473="","",'gegevens uit databank'!C473)</f>
        <v>5983</v>
      </c>
      <c r="B473" s="145" t="str">
        <f>IF('gegevens uit databank'!D473="","",'gegevens uit databank'!D473)</f>
        <v>VBS Mariaschool</v>
      </c>
      <c r="C473" s="145" t="str">
        <f>IF('gegevens uit databank'!E473="","",'gegevens uit databank'!E473)</f>
        <v>Nieuwstraat 17</v>
      </c>
      <c r="D473" s="145">
        <f>IF('gegevens uit databank'!F473="","",'gegevens uit databank'!F473)</f>
        <v>3080</v>
      </c>
      <c r="E473" s="145" t="str">
        <f>IF('gegevens uit databank'!G473="","",'gegevens uit databank'!G473)</f>
        <v>TERVUREN</v>
      </c>
      <c r="F473" s="145" t="str">
        <f>IF('gegevens uit databank'!H473="","",'gegevens uit databank'!H473)</f>
        <v>02-767.49.73</v>
      </c>
    </row>
    <row r="474" spans="1:6" ht="12.9" customHeight="1" x14ac:dyDescent="0.25">
      <c r="A474" s="144">
        <f>IF('gegevens uit databank'!C474="","",'gegevens uit databank'!C474)</f>
        <v>6007</v>
      </c>
      <c r="B474" s="145" t="str">
        <f>IF('gegevens uit databank'!D474="","",'gegevens uit databank'!D474)</f>
        <v>GBS Tervuren</v>
      </c>
      <c r="C474" s="145" t="str">
        <f>IF('gegevens uit databank'!E474="","",'gegevens uit databank'!E474)</f>
        <v>Paardenmarktstraat 1</v>
      </c>
      <c r="D474" s="145">
        <f>IF('gegevens uit databank'!F474="","",'gegevens uit databank'!F474)</f>
        <v>3080</v>
      </c>
      <c r="E474" s="145" t="str">
        <f>IF('gegevens uit databank'!G474="","",'gegevens uit databank'!G474)</f>
        <v>TERVUREN</v>
      </c>
      <c r="F474" s="145" t="str">
        <f>IF('gegevens uit databank'!H474="","",'gegevens uit databank'!H474)</f>
        <v>02-767.62.76</v>
      </c>
    </row>
    <row r="475" spans="1:6" ht="12.9" customHeight="1" x14ac:dyDescent="0.25">
      <c r="A475" s="144">
        <f>IF('gegevens uit databank'!C475="","",'gegevens uit databank'!C475)</f>
        <v>6015</v>
      </c>
      <c r="B475" s="145" t="str">
        <f>IF('gegevens uit databank'!D475="","",'gegevens uit databank'!D475)</f>
        <v>GBS Vossem</v>
      </c>
      <c r="C475" s="145" t="str">
        <f>IF('gegevens uit databank'!E475="","",'gegevens uit databank'!E475)</f>
        <v>Dorpsstraat 38</v>
      </c>
      <c r="D475" s="145">
        <f>IF('gegevens uit databank'!F475="","",'gegevens uit databank'!F475)</f>
        <v>3080</v>
      </c>
      <c r="E475" s="145" t="str">
        <f>IF('gegevens uit databank'!G475="","",'gegevens uit databank'!G475)</f>
        <v>VOSSEM</v>
      </c>
      <c r="F475" s="145" t="str">
        <f>IF('gegevens uit databank'!H475="","",'gegevens uit databank'!H475)</f>
        <v>02-767.30.93</v>
      </c>
    </row>
    <row r="476" spans="1:6" ht="12.9" customHeight="1" x14ac:dyDescent="0.25">
      <c r="A476" s="144">
        <f>IF('gegevens uit databank'!C476="","",'gegevens uit databank'!C476)</f>
        <v>6023</v>
      </c>
      <c r="B476" s="145" t="str">
        <f>IF('gegevens uit databank'!D476="","",'gegevens uit databank'!D476)</f>
        <v>VLS Sint- Clemensschool</v>
      </c>
      <c r="C476" s="145" t="str">
        <f>IF('gegevens uit databank'!E476="","",'gegevens uit databank'!E476)</f>
        <v>Waversesteenweg 2</v>
      </c>
      <c r="D476" s="145">
        <f>IF('gegevens uit databank'!F476="","",'gegevens uit databank'!F476)</f>
        <v>1560</v>
      </c>
      <c r="E476" s="145" t="str">
        <f>IF('gegevens uit databank'!G476="","",'gegevens uit databank'!G476)</f>
        <v>HOEILAART</v>
      </c>
      <c r="F476" s="145" t="str">
        <f>IF('gegevens uit databank'!H476="","",'gegevens uit databank'!H476)</f>
        <v>02-657.01.40</v>
      </c>
    </row>
    <row r="477" spans="1:6" ht="12.9" customHeight="1" x14ac:dyDescent="0.25">
      <c r="A477" s="144">
        <f>IF('gegevens uit databank'!C477="","",'gegevens uit databank'!C477)</f>
        <v>6031</v>
      </c>
      <c r="B477" s="145" t="str">
        <f>IF('gegevens uit databank'!D477="","",'gegevens uit databank'!D477)</f>
        <v>SBS Prins Dries</v>
      </c>
      <c r="C477" s="145" t="str">
        <f>IF('gegevens uit databank'!E477="","",'gegevens uit databank'!E477)</f>
        <v>Prinsstraat 24</v>
      </c>
      <c r="D477" s="145">
        <f>IF('gegevens uit databank'!F477="","",'gegevens uit databank'!F477)</f>
        <v>2000</v>
      </c>
      <c r="E477" s="145" t="str">
        <f>IF('gegevens uit databank'!G477="","",'gegevens uit databank'!G477)</f>
        <v>ANTWERPEN</v>
      </c>
      <c r="F477" s="145" t="str">
        <f>IF('gegevens uit databank'!H477="","",'gegevens uit databank'!H477)</f>
        <v>03-298.27.00</v>
      </c>
    </row>
    <row r="478" spans="1:6" ht="12.9" customHeight="1" x14ac:dyDescent="0.25">
      <c r="A478" s="144">
        <f>IF('gegevens uit databank'!C478="","",'gegevens uit databank'!C478)</f>
        <v>6049</v>
      </c>
      <c r="B478" s="145" t="str">
        <f>IF('gegevens uit databank'!D478="","",'gegevens uit databank'!D478)</f>
        <v>VBS Sint-Norbertusinstituut</v>
      </c>
      <c r="C478" s="145" t="str">
        <f>IF('gegevens uit databank'!E478="","",'gegevens uit databank'!E478)</f>
        <v>Groenstraat 73</v>
      </c>
      <c r="D478" s="145">
        <f>IF('gegevens uit databank'!F478="","",'gegevens uit databank'!F478)</f>
        <v>2060</v>
      </c>
      <c r="E478" s="145" t="str">
        <f>IF('gegevens uit databank'!G478="","",'gegevens uit databank'!G478)</f>
        <v>ANTWERPEN</v>
      </c>
      <c r="F478" s="145" t="str">
        <f>IF('gegevens uit databank'!H478="","",'gegevens uit databank'!H478)</f>
        <v>03-235.68.55</v>
      </c>
    </row>
    <row r="479" spans="1:6" ht="12.9" customHeight="1" x14ac:dyDescent="0.25">
      <c r="A479" s="144">
        <f>IF('gegevens uit databank'!C479="","",'gegevens uit databank'!C479)</f>
        <v>6056</v>
      </c>
      <c r="B479" s="145" t="str">
        <f>IF('gegevens uit databank'!D479="","",'gegevens uit databank'!D479)</f>
        <v>VBS Sint-Jan-Berchmanscollege</v>
      </c>
      <c r="C479" s="145" t="str">
        <f>IF('gegevens uit databank'!E479="","",'gegevens uit databank'!E479)</f>
        <v>Jodenstraat 15</v>
      </c>
      <c r="D479" s="145">
        <f>IF('gegevens uit databank'!F479="","",'gegevens uit databank'!F479)</f>
        <v>2000</v>
      </c>
      <c r="E479" s="145" t="str">
        <f>IF('gegevens uit databank'!G479="","",'gegevens uit databank'!G479)</f>
        <v>ANTWERPEN</v>
      </c>
      <c r="F479" s="145" t="str">
        <f>IF('gegevens uit databank'!H479="","",'gegevens uit databank'!H479)</f>
        <v>03-233.79.95</v>
      </c>
    </row>
    <row r="480" spans="1:6" ht="12.9" customHeight="1" x14ac:dyDescent="0.25">
      <c r="A480" s="144">
        <f>IF('gegevens uit databank'!C480="","",'gegevens uit databank'!C480)</f>
        <v>6072</v>
      </c>
      <c r="B480" s="145" t="str">
        <f>IF('gegevens uit databank'!D480="","",'gegevens uit databank'!D480)</f>
        <v>VBS Jesode Hatora-Beth Jacob</v>
      </c>
      <c r="C480" s="145" t="str">
        <f>IF('gegevens uit databank'!E480="","",'gegevens uit databank'!E480)</f>
        <v>Lange Van Ruusbroecstraat 12</v>
      </c>
      <c r="D480" s="145">
        <f>IF('gegevens uit databank'!F480="","",'gegevens uit databank'!F480)</f>
        <v>2018</v>
      </c>
      <c r="E480" s="145" t="str">
        <f>IF('gegevens uit databank'!G480="","",'gegevens uit databank'!G480)</f>
        <v>ANTWERPEN</v>
      </c>
      <c r="F480" s="145" t="str">
        <f>IF('gegevens uit databank'!H480="","",'gegevens uit databank'!H480)</f>
        <v>03-500.71.00</v>
      </c>
    </row>
    <row r="481" spans="1:6" ht="12.9" customHeight="1" x14ac:dyDescent="0.25">
      <c r="A481" s="144">
        <f>IF('gegevens uit databank'!C481="","",'gegevens uit databank'!C481)</f>
        <v>6081</v>
      </c>
      <c r="B481" s="145" t="str">
        <f>IF('gegevens uit databank'!D481="","",'gegevens uit databank'!D481)</f>
        <v>VBS Tachkemoni</v>
      </c>
      <c r="C481" s="145" t="str">
        <f>IF('gegevens uit databank'!E481="","",'gegevens uit databank'!E481)</f>
        <v>Lange Leemstraat 313</v>
      </c>
      <c r="D481" s="145">
        <f>IF('gegevens uit databank'!F481="","",'gegevens uit databank'!F481)</f>
        <v>2018</v>
      </c>
      <c r="E481" s="145" t="str">
        <f>IF('gegevens uit databank'!G481="","",'gegevens uit databank'!G481)</f>
        <v>ANTWERPEN</v>
      </c>
      <c r="F481" s="145" t="str">
        <f>IF('gegevens uit databank'!H481="","",'gegevens uit databank'!H481)</f>
        <v>03-287.00.73</v>
      </c>
    </row>
    <row r="482" spans="1:6" ht="12.9" customHeight="1" x14ac:dyDescent="0.25">
      <c r="A482" s="144">
        <f>IF('gegevens uit databank'!C482="","",'gegevens uit databank'!C482)</f>
        <v>6098</v>
      </c>
      <c r="B482" s="145" t="str">
        <f>IF('gegevens uit databank'!D482="","",'gegevens uit databank'!D482)</f>
        <v>VBS Sint-Henricus</v>
      </c>
      <c r="C482" s="145" t="str">
        <f>IF('gegevens uit databank'!E482="","",'gegevens uit databank'!E482)</f>
        <v>Oudesteenweg 81</v>
      </c>
      <c r="D482" s="145">
        <f>IF('gegevens uit databank'!F482="","",'gegevens uit databank'!F482)</f>
        <v>2060</v>
      </c>
      <c r="E482" s="145" t="str">
        <f>IF('gegevens uit databank'!G482="","",'gegevens uit databank'!G482)</f>
        <v>ANTWERPEN</v>
      </c>
      <c r="F482" s="145" t="str">
        <f>IF('gegevens uit databank'!H482="","",'gegevens uit databank'!H482)</f>
        <v>03-226.37.79</v>
      </c>
    </row>
    <row r="483" spans="1:6" ht="12.9" customHeight="1" x14ac:dyDescent="0.25">
      <c r="A483" s="144">
        <f>IF('gegevens uit databank'!C483="","",'gegevens uit databank'!C483)</f>
        <v>6106</v>
      </c>
      <c r="B483" s="145" t="str">
        <f>IF('gegevens uit databank'!D483="","",'gegevens uit databank'!D483)</f>
        <v>VBS Sint-Eligiusinstituut</v>
      </c>
      <c r="C483" s="145" t="str">
        <f>IF('gegevens uit databank'!E483="","",'gegevens uit databank'!E483)</f>
        <v>Van Helmontstraat 29</v>
      </c>
      <c r="D483" s="145">
        <f>IF('gegevens uit databank'!F483="","",'gegevens uit databank'!F483)</f>
        <v>2060</v>
      </c>
      <c r="E483" s="145" t="str">
        <f>IF('gegevens uit databank'!G483="","",'gegevens uit databank'!G483)</f>
        <v>ANTWERPEN</v>
      </c>
      <c r="F483" s="145" t="str">
        <f>IF('gegevens uit databank'!H483="","",'gegevens uit databank'!H483)</f>
        <v>03-217.42.41</v>
      </c>
    </row>
    <row r="484" spans="1:6" ht="12.9" customHeight="1" x14ac:dyDescent="0.25">
      <c r="A484" s="144">
        <f>IF('gegevens uit databank'!C484="","",'gegevens uit databank'!C484)</f>
        <v>6114</v>
      </c>
      <c r="B484" s="145" t="str">
        <f>IF('gegevens uit databank'!D484="","",'gegevens uit databank'!D484)</f>
        <v>VBS Sint-Ludgardis</v>
      </c>
      <c r="C484" s="145" t="str">
        <f>IF('gegevens uit databank'!E484="","",'gegevens uit databank'!E484)</f>
        <v>Maarschalk Gérardstraat 18</v>
      </c>
      <c r="D484" s="145">
        <f>IF('gegevens uit databank'!F484="","",'gegevens uit databank'!F484)</f>
        <v>2000</v>
      </c>
      <c r="E484" s="145" t="str">
        <f>IF('gegevens uit databank'!G484="","",'gegevens uit databank'!G484)</f>
        <v>ANTWERPEN</v>
      </c>
      <c r="F484" s="145" t="str">
        <f>IF('gegevens uit databank'!H484="","",'gegevens uit databank'!H484)</f>
        <v>03-233.93.20</v>
      </c>
    </row>
    <row r="485" spans="1:6" ht="12.9" customHeight="1" x14ac:dyDescent="0.25">
      <c r="A485" s="144">
        <f>IF('gegevens uit databank'!C485="","",'gegevens uit databank'!C485)</f>
        <v>6122</v>
      </c>
      <c r="B485" s="145" t="str">
        <f>IF('gegevens uit databank'!D485="","",'gegevens uit databank'!D485)</f>
        <v>VBS Sint-Ludgardis Belpaire</v>
      </c>
      <c r="C485" s="145" t="str">
        <f>IF('gegevens uit databank'!E485="","",'gegevens uit databank'!E485)</f>
        <v>Haantjeslei 50</v>
      </c>
      <c r="D485" s="145">
        <f>IF('gegevens uit databank'!F485="","",'gegevens uit databank'!F485)</f>
        <v>2018</v>
      </c>
      <c r="E485" s="145" t="str">
        <f>IF('gegevens uit databank'!G485="","",'gegevens uit databank'!G485)</f>
        <v>ANTWERPEN</v>
      </c>
      <c r="F485" s="145" t="str">
        <f>IF('gegevens uit databank'!H485="","",'gegevens uit databank'!H485)</f>
        <v>03-213.29.89</v>
      </c>
    </row>
    <row r="486" spans="1:6" ht="12.9" customHeight="1" x14ac:dyDescent="0.25">
      <c r="A486" s="144">
        <f>IF('gegevens uit databank'!C486="","",'gegevens uit databank'!C486)</f>
        <v>6155</v>
      </c>
      <c r="B486" s="145" t="str">
        <f>IF('gegevens uit databank'!D486="","",'gegevens uit databank'!D486)</f>
        <v>VBS OLVcollege</v>
      </c>
      <c r="C486" s="145" t="str">
        <f>IF('gegevens uit databank'!E486="","",'gegevens uit databank'!E486)</f>
        <v>Frankrijklei 91</v>
      </c>
      <c r="D486" s="145">
        <f>IF('gegevens uit databank'!F486="","",'gegevens uit databank'!F486)</f>
        <v>2000</v>
      </c>
      <c r="E486" s="145" t="str">
        <f>IF('gegevens uit databank'!G486="","",'gegevens uit databank'!G486)</f>
        <v>ANTWERPEN</v>
      </c>
      <c r="F486" s="145" t="str">
        <f>IF('gegevens uit databank'!H486="","",'gegevens uit databank'!H486)</f>
        <v>03-232.88.28</v>
      </c>
    </row>
    <row r="487" spans="1:6" ht="12.9" customHeight="1" x14ac:dyDescent="0.25">
      <c r="A487" s="144">
        <f>IF('gegevens uit databank'!C487="","",'gegevens uit databank'!C487)</f>
        <v>6163</v>
      </c>
      <c r="B487" s="145" t="str">
        <f>IF('gegevens uit databank'!D487="","",'gegevens uit databank'!D487)</f>
        <v>SBS De Evenaar</v>
      </c>
      <c r="C487" s="145" t="str">
        <f>IF('gegevens uit databank'!E487="","",'gegevens uit databank'!E487)</f>
        <v>Constitutiestraat 61</v>
      </c>
      <c r="D487" s="145">
        <f>IF('gegevens uit databank'!F487="","",'gegevens uit databank'!F487)</f>
        <v>2060</v>
      </c>
      <c r="E487" s="145" t="str">
        <f>IF('gegevens uit databank'!G487="","",'gegevens uit databank'!G487)</f>
        <v>ANTWERPEN</v>
      </c>
      <c r="F487" s="145" t="str">
        <f>IF('gegevens uit databank'!H487="","",'gegevens uit databank'!H487)</f>
        <v>03-289.11.20</v>
      </c>
    </row>
    <row r="488" spans="1:6" ht="12.9" customHeight="1" x14ac:dyDescent="0.25">
      <c r="A488" s="144">
        <f>IF('gegevens uit databank'!C488="","",'gegevens uit databank'!C488)</f>
        <v>6171</v>
      </c>
      <c r="B488" s="145" t="str">
        <f>IF('gegevens uit databank'!D488="","",'gegevens uit databank'!D488)</f>
        <v>SBS Alberreke</v>
      </c>
      <c r="C488" s="145" t="str">
        <f>IF('gegevens uit databank'!E488="","",'gegevens uit databank'!E488)</f>
        <v>Albertstraat 32</v>
      </c>
      <c r="D488" s="145">
        <f>IF('gegevens uit databank'!F488="","",'gegevens uit databank'!F488)</f>
        <v>2018</v>
      </c>
      <c r="E488" s="145" t="str">
        <f>IF('gegevens uit databank'!G488="","",'gegevens uit databank'!G488)</f>
        <v>ANTWERPEN</v>
      </c>
      <c r="F488" s="145" t="str">
        <f>IF('gegevens uit databank'!H488="","",'gegevens uit databank'!H488)</f>
        <v>03-292.29.70</v>
      </c>
    </row>
    <row r="489" spans="1:6" ht="12.9" customHeight="1" x14ac:dyDescent="0.25">
      <c r="A489" s="144">
        <f>IF('gegevens uit databank'!C489="","",'gegevens uit databank'!C489)</f>
        <v>6189</v>
      </c>
      <c r="B489" s="145" t="str">
        <f>IF('gegevens uit databank'!D489="","",'gegevens uit databank'!D489)</f>
        <v>SBS De Wereldreiziger</v>
      </c>
      <c r="C489" s="145" t="str">
        <f>IF('gegevens uit databank'!E489="","",'gegevens uit databank'!E489)</f>
        <v>Quellinstraat 31</v>
      </c>
      <c r="D489" s="145">
        <f>IF('gegevens uit databank'!F489="","",'gegevens uit databank'!F489)</f>
        <v>2018</v>
      </c>
      <c r="E489" s="145" t="str">
        <f>IF('gegevens uit databank'!G489="","",'gegevens uit databank'!G489)</f>
        <v>ANTWERPEN</v>
      </c>
      <c r="F489" s="145" t="str">
        <f>IF('gegevens uit databank'!H489="","",'gegevens uit databank'!H489)</f>
        <v>03-201.62.70</v>
      </c>
    </row>
    <row r="490" spans="1:6" ht="12.9" customHeight="1" x14ac:dyDescent="0.25">
      <c r="A490" s="144">
        <f>IF('gegevens uit databank'!C490="","",'gegevens uit databank'!C490)</f>
        <v>6197</v>
      </c>
      <c r="B490" s="145" t="str">
        <f>IF('gegevens uit databank'!D490="","",'gegevens uit databank'!D490)</f>
        <v>SBS Via Louiza</v>
      </c>
      <c r="C490" s="145" t="str">
        <f>IF('gegevens uit databank'!E490="","",'gegevens uit databank'!E490)</f>
        <v>Louizastraat 17</v>
      </c>
      <c r="D490" s="145">
        <f>IF('gegevens uit databank'!F490="","",'gegevens uit databank'!F490)</f>
        <v>2000</v>
      </c>
      <c r="E490" s="145" t="str">
        <f>IF('gegevens uit databank'!G490="","",'gegevens uit databank'!G490)</f>
        <v>ANTWERPEN</v>
      </c>
      <c r="F490" s="145" t="str">
        <f>IF('gegevens uit databank'!H490="","",'gegevens uit databank'!H490)</f>
        <v>03-334.45.90</v>
      </c>
    </row>
    <row r="491" spans="1:6" ht="12.9" customHeight="1" x14ac:dyDescent="0.25">
      <c r="A491" s="144">
        <f>IF('gegevens uit databank'!C491="","",'gegevens uit databank'!C491)</f>
        <v>6205</v>
      </c>
      <c r="B491" s="145" t="str">
        <f>IF('gegevens uit databank'!D491="","",'gegevens uit databank'!D491)</f>
        <v>SBS De Vlinders</v>
      </c>
      <c r="C491" s="145" t="str">
        <f>IF('gegevens uit databank'!E491="","",'gegevens uit databank'!E491)</f>
        <v>Lange Beeldekensstraat 258</v>
      </c>
      <c r="D491" s="145">
        <f>IF('gegevens uit databank'!F491="","",'gegevens uit databank'!F491)</f>
        <v>2060</v>
      </c>
      <c r="E491" s="145" t="str">
        <f>IF('gegevens uit databank'!G491="","",'gegevens uit databank'!G491)</f>
        <v>ANTWERPEN</v>
      </c>
      <c r="F491" s="145" t="str">
        <f>IF('gegevens uit databank'!H491="","",'gegevens uit databank'!H491)</f>
        <v>03-432.16.50</v>
      </c>
    </row>
    <row r="492" spans="1:6" ht="12.9" customHeight="1" x14ac:dyDescent="0.25">
      <c r="A492" s="144">
        <f>IF('gegevens uit databank'!C492="","",'gegevens uit databank'!C492)</f>
        <v>6213</v>
      </c>
      <c r="B492" s="145" t="str">
        <f>IF('gegevens uit databank'!D492="","",'gegevens uit databank'!D492)</f>
        <v>SBS Musica</v>
      </c>
      <c r="C492" s="145" t="str">
        <f>IF('gegevens uit databank'!E492="","",'gegevens uit databank'!E492)</f>
        <v>Lange Riddersstraat 48</v>
      </c>
      <c r="D492" s="145">
        <f>IF('gegevens uit databank'!F492="","",'gegevens uit databank'!F492)</f>
        <v>2000</v>
      </c>
      <c r="E492" s="145" t="str">
        <f>IF('gegevens uit databank'!G492="","",'gegevens uit databank'!G492)</f>
        <v>ANTWERPEN</v>
      </c>
      <c r="F492" s="145" t="str">
        <f>IF('gegevens uit databank'!H492="","",'gegevens uit databank'!H492)</f>
        <v>03-201.51.20</v>
      </c>
    </row>
    <row r="493" spans="1:6" ht="12.9" customHeight="1" x14ac:dyDescent="0.25">
      <c r="A493" s="144">
        <f>IF('gegevens uit databank'!C493="","",'gegevens uit databank'!C493)</f>
        <v>6247</v>
      </c>
      <c r="B493" s="145" t="str">
        <f>IF('gegevens uit databank'!D493="","",'gegevens uit databank'!D493)</f>
        <v>SBS Aan de Stroom</v>
      </c>
      <c r="C493" s="145" t="str">
        <f>IF('gegevens uit databank'!E493="","",'gegevens uit databank'!E493)</f>
        <v>Willem van Haechtlaan 66</v>
      </c>
      <c r="D493" s="145">
        <f>IF('gegevens uit databank'!F493="","",'gegevens uit databank'!F493)</f>
        <v>2050</v>
      </c>
      <c r="E493" s="145" t="str">
        <f>IF('gegevens uit databank'!G493="","",'gegevens uit databank'!G493)</f>
        <v>ANTWERPEN</v>
      </c>
      <c r="F493" s="145" t="str">
        <f>IF('gegevens uit databank'!H493="","",'gegevens uit databank'!H493)</f>
        <v>03-291.17.40</v>
      </c>
    </row>
    <row r="494" spans="1:6" ht="12.9" customHeight="1" x14ac:dyDescent="0.25">
      <c r="A494" s="144">
        <f>IF('gegevens uit databank'!C494="","",'gegevens uit databank'!C494)</f>
        <v>6254</v>
      </c>
      <c r="B494" s="145" t="str">
        <f>IF('gegevens uit databank'!D494="","",'gegevens uit databank'!D494)</f>
        <v>SBS De Kleine Stad</v>
      </c>
      <c r="C494" s="145" t="str">
        <f>IF('gegevens uit databank'!E494="","",'gegevens uit databank'!E494)</f>
        <v>Belgiëlei 99</v>
      </c>
      <c r="D494" s="145">
        <f>IF('gegevens uit databank'!F494="","",'gegevens uit databank'!F494)</f>
        <v>2018</v>
      </c>
      <c r="E494" s="145" t="str">
        <f>IF('gegevens uit databank'!G494="","",'gegevens uit databank'!G494)</f>
        <v>ANTWERPEN</v>
      </c>
      <c r="F494" s="145" t="str">
        <f>IF('gegevens uit databank'!H494="","",'gegevens uit databank'!H494)</f>
        <v>03-292.43.60</v>
      </c>
    </row>
    <row r="495" spans="1:6" ht="12.9" customHeight="1" x14ac:dyDescent="0.25">
      <c r="A495" s="144">
        <f>IF('gegevens uit databank'!C495="","",'gegevens uit databank'!C495)</f>
        <v>6262</v>
      </c>
      <c r="B495" s="145" t="str">
        <f>IF('gegevens uit databank'!D495="","",'gegevens uit databank'!D495)</f>
        <v>SBS Crea 16</v>
      </c>
      <c r="C495" s="145" t="str">
        <f>IF('gegevens uit databank'!E495="","",'gegevens uit databank'!E495)</f>
        <v>Grotehondstraat 50</v>
      </c>
      <c r="D495" s="145">
        <f>IF('gegevens uit databank'!F495="","",'gegevens uit databank'!F495)</f>
        <v>2018</v>
      </c>
      <c r="E495" s="145" t="str">
        <f>IF('gegevens uit databank'!G495="","",'gegevens uit databank'!G495)</f>
        <v>ANTWERPEN</v>
      </c>
      <c r="F495" s="145" t="str">
        <f>IF('gegevens uit databank'!H495="","",'gegevens uit databank'!H495)</f>
        <v>03-292.63.50</v>
      </c>
    </row>
    <row r="496" spans="1:6" ht="12.9" customHeight="1" x14ac:dyDescent="0.25">
      <c r="A496" s="144">
        <f>IF('gegevens uit databank'!C496="","",'gegevens uit databank'!C496)</f>
        <v>6271</v>
      </c>
      <c r="B496" s="145" t="str">
        <f>IF('gegevens uit databank'!D496="","",'gegevens uit databank'!D496)</f>
        <v>SBS De kleine wereld</v>
      </c>
      <c r="C496" s="145" t="str">
        <f>IF('gegevens uit databank'!E496="","",'gegevens uit databank'!E496)</f>
        <v>Brederodestraat 119</v>
      </c>
      <c r="D496" s="145">
        <f>IF('gegevens uit databank'!F496="","",'gegevens uit databank'!F496)</f>
        <v>2018</v>
      </c>
      <c r="E496" s="145" t="str">
        <f>IF('gegevens uit databank'!G496="","",'gegevens uit databank'!G496)</f>
        <v>ANTWERPEN</v>
      </c>
      <c r="F496" s="145" t="str">
        <f>IF('gegevens uit databank'!H496="","",'gegevens uit databank'!H496)</f>
        <v>03-820.18.28</v>
      </c>
    </row>
    <row r="497" spans="1:6" ht="12.9" customHeight="1" x14ac:dyDescent="0.25">
      <c r="A497" s="144">
        <f>IF('gegevens uit databank'!C497="","",'gegevens uit databank'!C497)</f>
        <v>6312</v>
      </c>
      <c r="B497" s="145" t="str">
        <f>IF('gegevens uit databank'!D497="","",'gegevens uit databank'!D497)</f>
        <v>VBS Mikado</v>
      </c>
      <c r="C497" s="145" t="str">
        <f>IF('gegevens uit databank'!E497="","",'gegevens uit databank'!E497)</f>
        <v>Borgerhoutsestraat 74</v>
      </c>
      <c r="D497" s="145">
        <f>IF('gegevens uit databank'!F497="","",'gegevens uit databank'!F497)</f>
        <v>2140</v>
      </c>
      <c r="E497" s="145" t="str">
        <f>IF('gegevens uit databank'!G497="","",'gegevens uit databank'!G497)</f>
        <v>BORGERHOUT</v>
      </c>
      <c r="F497" s="145" t="str">
        <f>IF('gegevens uit databank'!H497="","",'gegevens uit databank'!H497)</f>
        <v>03-235.62.08</v>
      </c>
    </row>
    <row r="498" spans="1:6" ht="12.9" customHeight="1" x14ac:dyDescent="0.25">
      <c r="A498" s="144">
        <f>IF('gegevens uit databank'!C498="","",'gegevens uit databank'!C498)</f>
        <v>6321</v>
      </c>
      <c r="B498" s="145" t="str">
        <f>IF('gegevens uit databank'!D498="","",'gegevens uit databank'!D498)</f>
        <v>VBS Sint-Aloysius</v>
      </c>
      <c r="C498" s="145" t="str">
        <f>IF('gegevens uit databank'!E498="","",'gegevens uit databank'!E498)</f>
        <v>Vliegenstraat 37</v>
      </c>
      <c r="D498" s="145">
        <f>IF('gegevens uit databank'!F498="","",'gegevens uit databank'!F498)</f>
        <v>2060</v>
      </c>
      <c r="E498" s="145" t="str">
        <f>IF('gegevens uit databank'!G498="","",'gegevens uit databank'!G498)</f>
        <v>ANTWERPEN</v>
      </c>
      <c r="F498" s="145" t="str">
        <f>IF('gegevens uit databank'!H498="","",'gegevens uit databank'!H498)</f>
        <v>03-232.47.95</v>
      </c>
    </row>
    <row r="499" spans="1:6" ht="12.9" customHeight="1" x14ac:dyDescent="0.25">
      <c r="A499" s="144">
        <f>IF('gegevens uit databank'!C499="","",'gegevens uit databank'!C499)</f>
        <v>6338</v>
      </c>
      <c r="B499" s="145" t="str">
        <f>IF('gegevens uit databank'!D499="","",'gegevens uit databank'!D499)</f>
        <v>VBS Afrit Zuid</v>
      </c>
      <c r="C499" s="145" t="str">
        <f>IF('gegevens uit databank'!E499="","",'gegevens uit databank'!E499)</f>
        <v>Kronenburgstraat 30</v>
      </c>
      <c r="D499" s="145">
        <f>IF('gegevens uit databank'!F499="","",'gegevens uit databank'!F499)</f>
        <v>2000</v>
      </c>
      <c r="E499" s="145" t="str">
        <f>IF('gegevens uit databank'!G499="","",'gegevens uit databank'!G499)</f>
        <v>ANTWERPEN</v>
      </c>
      <c r="F499" s="145" t="str">
        <f>IF('gegevens uit databank'!H499="","",'gegevens uit databank'!H499)</f>
        <v>03-238.49.72</v>
      </c>
    </row>
    <row r="500" spans="1:6" ht="12.9" customHeight="1" x14ac:dyDescent="0.25">
      <c r="A500" s="144">
        <f>IF('gegevens uit databank'!C500="","",'gegevens uit databank'!C500)</f>
        <v>6346</v>
      </c>
      <c r="B500" s="145" t="str">
        <f>IF('gegevens uit databank'!D500="","",'gegevens uit databank'!D500)</f>
        <v>VBS Sint-Maria</v>
      </c>
      <c r="C500" s="145" t="str">
        <f>IF('gegevens uit databank'!E500="","",'gegevens uit databank'!E500)</f>
        <v>Lange Kongostraat 21</v>
      </c>
      <c r="D500" s="145">
        <f>IF('gegevens uit databank'!F500="","",'gegevens uit databank'!F500)</f>
        <v>2060</v>
      </c>
      <c r="E500" s="145" t="str">
        <f>IF('gegevens uit databank'!G500="","",'gegevens uit databank'!G500)</f>
        <v>ANTWERPEN</v>
      </c>
      <c r="F500" s="145" t="str">
        <f>IF('gegevens uit databank'!H500="","",'gegevens uit databank'!H500)</f>
        <v>03-235.66.43</v>
      </c>
    </row>
    <row r="501" spans="1:6" ht="12.9" customHeight="1" x14ac:dyDescent="0.25">
      <c r="A501" s="144">
        <f>IF('gegevens uit databank'!C501="","",'gegevens uit databank'!C501)</f>
        <v>6353</v>
      </c>
      <c r="B501" s="145" t="str">
        <f>IF('gegevens uit databank'!D501="","",'gegevens uit databank'!D501)</f>
        <v>VBS De Vuurtoren</v>
      </c>
      <c r="C501" s="145" t="str">
        <f>IF('gegevens uit databank'!E501="","",'gegevens uit databank'!E501)</f>
        <v>Lange Kongostraat 17</v>
      </c>
      <c r="D501" s="145">
        <f>IF('gegevens uit databank'!F501="","",'gegevens uit databank'!F501)</f>
        <v>2060</v>
      </c>
      <c r="E501" s="145" t="str">
        <f>IF('gegevens uit databank'!G501="","",'gegevens uit databank'!G501)</f>
        <v>ANTWERPEN</v>
      </c>
      <c r="F501" s="145" t="str">
        <f>IF('gegevens uit databank'!H501="","",'gegevens uit databank'!H501)</f>
        <v>03-236.43.05</v>
      </c>
    </row>
    <row r="502" spans="1:6" ht="12.9" customHeight="1" x14ac:dyDescent="0.25">
      <c r="A502" s="144">
        <f>IF('gegevens uit databank'!C502="","",'gegevens uit databank'!C502)</f>
        <v>6361</v>
      </c>
      <c r="B502" s="145" t="str">
        <f>IF('gegevens uit databank'!D502="","",'gegevens uit databank'!D502)</f>
        <v>VBS Heilig Hart</v>
      </c>
      <c r="C502" s="145" t="str">
        <f>IF('gegevens uit databank'!E502="","",'gegevens uit databank'!E502)</f>
        <v>Isabellalei 107</v>
      </c>
      <c r="D502" s="145">
        <f>IF('gegevens uit databank'!F502="","",'gegevens uit databank'!F502)</f>
        <v>2018</v>
      </c>
      <c r="E502" s="145" t="str">
        <f>IF('gegevens uit databank'!G502="","",'gegevens uit databank'!G502)</f>
        <v>ANTWERPEN</v>
      </c>
      <c r="F502" s="145" t="str">
        <f>IF('gegevens uit databank'!H502="","",'gegevens uit databank'!H502)</f>
        <v>03-230.18.20</v>
      </c>
    </row>
    <row r="503" spans="1:6" ht="12.9" customHeight="1" x14ac:dyDescent="0.25">
      <c r="A503" s="144">
        <f>IF('gegevens uit databank'!C503="","",'gegevens uit databank'!C503)</f>
        <v>6379</v>
      </c>
      <c r="B503" s="145" t="str">
        <f>IF('gegevens uit databank'!D503="","",'gegevens uit databank'!D503)</f>
        <v>VBS De Brug</v>
      </c>
      <c r="C503" s="145" t="str">
        <f>IF('gegevens uit databank'!E503="","",'gegevens uit databank'!E503)</f>
        <v>Grotebeerstraat 31</v>
      </c>
      <c r="D503" s="145">
        <f>IF('gegevens uit databank'!F503="","",'gegevens uit databank'!F503)</f>
        <v>2018</v>
      </c>
      <c r="E503" s="145" t="str">
        <f>IF('gegevens uit databank'!G503="","",'gegevens uit databank'!G503)</f>
        <v>ANTWERPEN</v>
      </c>
      <c r="F503" s="145" t="str">
        <f>IF('gegevens uit databank'!H503="","",'gegevens uit databank'!H503)</f>
        <v>03-281.07.24</v>
      </c>
    </row>
    <row r="504" spans="1:6" ht="12.9" customHeight="1" x14ac:dyDescent="0.25">
      <c r="A504" s="144">
        <f>IF('gegevens uit databank'!C504="","",'gegevens uit databank'!C504)</f>
        <v>6387</v>
      </c>
      <c r="B504" s="145" t="str">
        <f>IF('gegevens uit databank'!D504="","",'gegevens uit databank'!D504)</f>
        <v>VBS Sint-Lievenscollege</v>
      </c>
      <c r="C504" s="145" t="str">
        <f>IF('gegevens uit databank'!E504="","",'gegevens uit databank'!E504)</f>
        <v>Kapucinessenstraat 28</v>
      </c>
      <c r="D504" s="145">
        <f>IF('gegevens uit databank'!F504="","",'gegevens uit databank'!F504)</f>
        <v>2000</v>
      </c>
      <c r="E504" s="145" t="str">
        <f>IF('gegevens uit databank'!G504="","",'gegevens uit databank'!G504)</f>
        <v>ANTWERPEN</v>
      </c>
      <c r="F504" s="145" t="str">
        <f>IF('gegevens uit databank'!H504="","",'gegevens uit databank'!H504)</f>
        <v>03-201.48.80</v>
      </c>
    </row>
    <row r="505" spans="1:6" ht="12.9" customHeight="1" x14ac:dyDescent="0.25">
      <c r="A505" s="144">
        <f>IF('gegevens uit databank'!C505="","",'gegevens uit databank'!C505)</f>
        <v>6403</v>
      </c>
      <c r="B505" s="145" t="str">
        <f>IF('gegevens uit databank'!D505="","",'gegevens uit databank'!D505)</f>
        <v>VBS De Wegwijzer</v>
      </c>
      <c r="C505" s="145" t="str">
        <f>IF('gegevens uit databank'!E505="","",'gegevens uit databank'!E505)</f>
        <v>Jacob Jordaensstraat 75</v>
      </c>
      <c r="D505" s="145">
        <f>IF('gegevens uit databank'!F505="","",'gegevens uit databank'!F505)</f>
        <v>2018</v>
      </c>
      <c r="E505" s="145" t="str">
        <f>IF('gegevens uit databank'!G505="","",'gegevens uit databank'!G505)</f>
        <v>ANTWERPEN</v>
      </c>
      <c r="F505" s="145" t="str">
        <f>IF('gegevens uit databank'!H505="","",'gegevens uit databank'!H505)</f>
        <v>03-233.32.52</v>
      </c>
    </row>
    <row r="506" spans="1:6" ht="12.9" customHeight="1" x14ac:dyDescent="0.25">
      <c r="A506" s="144">
        <f>IF('gegevens uit databank'!C506="","",'gegevens uit databank'!C506)</f>
        <v>6411</v>
      </c>
      <c r="B506" s="145" t="str">
        <f>IF('gegevens uit databank'!D506="","",'gegevens uit databank'!D506)</f>
        <v>VBS Benoth Jerusalem</v>
      </c>
      <c r="C506" s="145" t="str">
        <f>IF('gegevens uit databank'!E506="","",'gegevens uit databank'!E506)</f>
        <v>Van Immerseelstraat 27_33</v>
      </c>
      <c r="D506" s="145">
        <f>IF('gegevens uit databank'!F506="","",'gegevens uit databank'!F506)</f>
        <v>2018</v>
      </c>
      <c r="E506" s="145" t="str">
        <f>IF('gegevens uit databank'!G506="","",'gegevens uit databank'!G506)</f>
        <v>ANTWERPEN</v>
      </c>
      <c r="F506" s="145" t="str">
        <f>IF('gegevens uit databank'!H506="","",'gegevens uit databank'!H506)</f>
        <v>03-232.11.33</v>
      </c>
    </row>
    <row r="507" spans="1:6" ht="12.9" customHeight="1" x14ac:dyDescent="0.25">
      <c r="A507" s="144">
        <f>IF('gegevens uit databank'!C507="","",'gegevens uit databank'!C507)</f>
        <v>6429</v>
      </c>
      <c r="B507" s="145" t="str">
        <f>IF('gegevens uit databank'!D507="","",'gegevens uit databank'!D507)</f>
        <v>VBS Yavne</v>
      </c>
      <c r="C507" s="145" t="str">
        <f>IF('gegevens uit databank'!E507="","",'gegevens uit databank'!E507)</f>
        <v>Lamorinièrestraat 150</v>
      </c>
      <c r="D507" s="145">
        <f>IF('gegevens uit databank'!F507="","",'gegevens uit databank'!F507)</f>
        <v>2018</v>
      </c>
      <c r="E507" s="145" t="str">
        <f>IF('gegevens uit databank'!G507="","",'gegevens uit databank'!G507)</f>
        <v>ANTWERPEN</v>
      </c>
      <c r="F507" s="145" t="str">
        <f>IF('gegevens uit databank'!H507="","",'gegevens uit databank'!H507)</f>
        <v>03-281.25.35</v>
      </c>
    </row>
    <row r="508" spans="1:6" ht="12.9" customHeight="1" x14ac:dyDescent="0.25">
      <c r="A508" s="144">
        <f>IF('gegevens uit databank'!C508="","",'gegevens uit databank'!C508)</f>
        <v>6437</v>
      </c>
      <c r="B508" s="145" t="str">
        <f>IF('gegevens uit databank'!D508="","",'gegevens uit databank'!D508)</f>
        <v>SBS Sportomundo</v>
      </c>
      <c r="C508" s="145" t="str">
        <f>IF('gegevens uit databank'!E508="","",'gegevens uit databank'!E508)</f>
        <v>Columbiastraat 4</v>
      </c>
      <c r="D508" s="145">
        <f>IF('gegevens uit databank'!F508="","",'gegevens uit databank'!F508)</f>
        <v>2030</v>
      </c>
      <c r="E508" s="145" t="str">
        <f>IF('gegevens uit databank'!G508="","",'gegevens uit databank'!G508)</f>
        <v>ANTWERPEN</v>
      </c>
      <c r="F508" s="145" t="str">
        <f>IF('gegevens uit databank'!H508="","",'gegevens uit databank'!H508)</f>
        <v>03-334.44.82</v>
      </c>
    </row>
    <row r="509" spans="1:6" ht="12.9" customHeight="1" x14ac:dyDescent="0.25">
      <c r="A509" s="144">
        <f>IF('gegevens uit databank'!C509="","",'gegevens uit databank'!C509)</f>
        <v>6445</v>
      </c>
      <c r="B509" s="145" t="str">
        <f>IF('gegevens uit databank'!D509="","",'gegevens uit databank'!D509)</f>
        <v>SBS Villa Stuivenberg</v>
      </c>
      <c r="C509" s="145" t="str">
        <f>IF('gegevens uit databank'!E509="","",'gegevens uit databank'!E509)</f>
        <v>Stuivenbergplein 37</v>
      </c>
      <c r="D509" s="145">
        <f>IF('gegevens uit databank'!F509="","",'gegevens uit databank'!F509)</f>
        <v>2060</v>
      </c>
      <c r="E509" s="145" t="str">
        <f>IF('gegevens uit databank'!G509="","",'gegevens uit databank'!G509)</f>
        <v>ANTWERPEN</v>
      </c>
      <c r="F509" s="145" t="str">
        <f>IF('gegevens uit databank'!H509="","",'gegevens uit databank'!H509)</f>
        <v>03-432.17.70</v>
      </c>
    </row>
    <row r="510" spans="1:6" ht="12.9" customHeight="1" x14ac:dyDescent="0.25">
      <c r="A510" s="144">
        <f>IF('gegevens uit databank'!C510="","",'gegevens uit databank'!C510)</f>
        <v>6478</v>
      </c>
      <c r="B510" s="145" t="str">
        <f>IF('gegevens uit databank'!D510="","",'gegevens uit databank'!D510)</f>
        <v>VBS De Kleine Jacob</v>
      </c>
      <c r="C510" s="145" t="str">
        <f>IF('gegevens uit databank'!E510="","",'gegevens uit databank'!E510)</f>
        <v>Sint-Jacobsmarkt 43</v>
      </c>
      <c r="D510" s="145">
        <f>IF('gegevens uit databank'!F510="","",'gegevens uit databank'!F510)</f>
        <v>2000</v>
      </c>
      <c r="E510" s="145" t="str">
        <f>IF('gegevens uit databank'!G510="","",'gegevens uit databank'!G510)</f>
        <v>ANTWERPEN</v>
      </c>
      <c r="F510" s="145" t="str">
        <f>IF('gegevens uit databank'!H510="","",'gegevens uit databank'!H510)</f>
        <v>03-231.71.85</v>
      </c>
    </row>
    <row r="511" spans="1:6" ht="12.9" customHeight="1" x14ac:dyDescent="0.25">
      <c r="A511" s="144">
        <f>IF('gegevens uit databank'!C511="","",'gegevens uit databank'!C511)</f>
        <v>6486</v>
      </c>
      <c r="B511" s="145" t="str">
        <f>IF('gegevens uit databank'!D511="","",'gegevens uit databank'!D511)</f>
        <v>VBS De Dames</v>
      </c>
      <c r="C511" s="145" t="str">
        <f>IF('gegevens uit databank'!E511="","",'gegevens uit databank'!E511)</f>
        <v>Lange Nieuwstraat 74</v>
      </c>
      <c r="D511" s="145">
        <f>IF('gegevens uit databank'!F511="","",'gegevens uit databank'!F511)</f>
        <v>2000</v>
      </c>
      <c r="E511" s="145" t="str">
        <f>IF('gegevens uit databank'!G511="","",'gegevens uit databank'!G511)</f>
        <v>ANTWERPEN</v>
      </c>
      <c r="F511" s="145" t="str">
        <f>IF('gegevens uit databank'!H511="","",'gegevens uit databank'!H511)</f>
        <v>03-234.02.68</v>
      </c>
    </row>
    <row r="512" spans="1:6" ht="12.9" customHeight="1" x14ac:dyDescent="0.25">
      <c r="A512" s="144">
        <f>IF('gegevens uit databank'!C512="","",'gegevens uit databank'!C512)</f>
        <v>6494</v>
      </c>
      <c r="B512" s="145" t="str">
        <f>IF('gegevens uit databank'!D512="","",'gegevens uit databank'!D512)</f>
        <v>VBS 't Spoor</v>
      </c>
      <c r="C512" s="145" t="str">
        <f>IF('gegevens uit databank'!E512="","",'gegevens uit databank'!E512)</f>
        <v>Demerstraat 18</v>
      </c>
      <c r="D512" s="145">
        <f>IF('gegevens uit databank'!F512="","",'gegevens uit databank'!F512)</f>
        <v>2060</v>
      </c>
      <c r="E512" s="145" t="str">
        <f>IF('gegevens uit databank'!G512="","",'gegevens uit databank'!G512)</f>
        <v>ANTWERPEN</v>
      </c>
      <c r="F512" s="145" t="str">
        <f>IF('gegevens uit databank'!H512="","",'gegevens uit databank'!H512)</f>
        <v>03-233.34.30</v>
      </c>
    </row>
    <row r="513" spans="1:6" ht="12.9" customHeight="1" x14ac:dyDescent="0.25">
      <c r="A513" s="144">
        <f>IF('gegevens uit databank'!C513="","",'gegevens uit databank'!C513)</f>
        <v>6502</v>
      </c>
      <c r="B513" s="145" t="str">
        <f>IF('gegevens uit databank'!D513="","",'gegevens uit databank'!D513)</f>
        <v>SKS De Kameleon</v>
      </c>
      <c r="C513" s="145" t="str">
        <f>IF('gegevens uit databank'!E513="","",'gegevens uit databank'!E513)</f>
        <v>Constant Permekestraat 2</v>
      </c>
      <c r="D513" s="145">
        <f>IF('gegevens uit databank'!F513="","",'gegevens uit databank'!F513)</f>
        <v>2020</v>
      </c>
      <c r="E513" s="145" t="str">
        <f>IF('gegevens uit databank'!G513="","",'gegevens uit databank'!G513)</f>
        <v>ANTWERPEN</v>
      </c>
      <c r="F513" s="145" t="str">
        <f>IF('gegevens uit databank'!H513="","",'gegevens uit databank'!H513)</f>
        <v>03-292.21.80</v>
      </c>
    </row>
    <row r="514" spans="1:6" ht="12.9" customHeight="1" x14ac:dyDescent="0.25">
      <c r="A514" s="144">
        <f>IF('gegevens uit databank'!C514="","",'gegevens uit databank'!C514)</f>
        <v>6511</v>
      </c>
      <c r="B514" s="145" t="str">
        <f>IF('gegevens uit databank'!D514="","",'gegevens uit databank'!D514)</f>
        <v>SBS De Bijtjes</v>
      </c>
      <c r="C514" s="145" t="str">
        <f>IF('gegevens uit databank'!E514="","",'gegevens uit databank'!E514)</f>
        <v>Offerandestraat 60</v>
      </c>
      <c r="D514" s="145">
        <f>IF('gegevens uit databank'!F514="","",'gegevens uit databank'!F514)</f>
        <v>2060</v>
      </c>
      <c r="E514" s="145" t="str">
        <f>IF('gegevens uit databank'!G514="","",'gegevens uit databank'!G514)</f>
        <v>ANTWERPEN</v>
      </c>
      <c r="F514" s="145" t="str">
        <f>IF('gegevens uit databank'!H514="","",'gegevens uit databank'!H514)</f>
        <v>03-334.39.80</v>
      </c>
    </row>
    <row r="515" spans="1:6" ht="12.9" customHeight="1" x14ac:dyDescent="0.25">
      <c r="A515" s="144">
        <f>IF('gegevens uit databank'!C515="","",'gegevens uit databank'!C515)</f>
        <v>6536</v>
      </c>
      <c r="B515" s="145" t="str">
        <f>IF('gegevens uit databank'!D515="","",'gegevens uit databank'!D515)</f>
        <v>SKS De Tandem</v>
      </c>
      <c r="C515" s="145" t="str">
        <f>IF('gegevens uit databank'!E515="","",'gegevens uit databank'!E515)</f>
        <v>Jan De Voslei 10</v>
      </c>
      <c r="D515" s="145">
        <f>IF('gegevens uit databank'!F515="","",'gegevens uit databank'!F515)</f>
        <v>2020</v>
      </c>
      <c r="E515" s="145" t="str">
        <f>IF('gegevens uit databank'!G515="","",'gegevens uit databank'!G515)</f>
        <v>ANTWERPEN</v>
      </c>
      <c r="F515" s="145" t="str">
        <f>IF('gegevens uit databank'!H515="","",'gegevens uit databank'!H515)</f>
        <v>03-432.41.20</v>
      </c>
    </row>
    <row r="516" spans="1:6" ht="12.9" customHeight="1" x14ac:dyDescent="0.25">
      <c r="A516" s="144">
        <f>IF('gegevens uit databank'!C516="","",'gegevens uit databank'!C516)</f>
        <v>6551</v>
      </c>
      <c r="B516" s="145" t="str">
        <f>IF('gegevens uit databank'!D516="","",'gegevens uit databank'!D516)</f>
        <v>SBS Eureka</v>
      </c>
      <c r="C516" s="145" t="str">
        <f>IF('gegevens uit databank'!E516="","",'gegevens uit databank'!E516)</f>
        <v>Pionierstraat 35</v>
      </c>
      <c r="D516" s="145">
        <f>IF('gegevens uit databank'!F516="","",'gegevens uit databank'!F516)</f>
        <v>2060</v>
      </c>
      <c r="E516" s="145" t="str">
        <f>IF('gegevens uit databank'!G516="","",'gegevens uit databank'!G516)</f>
        <v>ANTWERPEN</v>
      </c>
      <c r="F516" s="145" t="str">
        <f>IF('gegevens uit databank'!H516="","",'gegevens uit databank'!H516)</f>
        <v>03-224.11.80</v>
      </c>
    </row>
    <row r="517" spans="1:6" ht="12.9" customHeight="1" x14ac:dyDescent="0.25">
      <c r="A517" s="144">
        <f>IF('gegevens uit databank'!C517="","",'gegevens uit databank'!C517)</f>
        <v>6593</v>
      </c>
      <c r="B517" s="145" t="str">
        <f>IF('gegevens uit databank'!D517="","",'gegevens uit databank'!D517)</f>
        <v>SBS De Sterrenkijker</v>
      </c>
      <c r="C517" s="145" t="str">
        <f>IF('gegevens uit databank'!E517="","",'gegevens uit databank'!E517)</f>
        <v>Durletstraat 8</v>
      </c>
      <c r="D517" s="145">
        <f>IF('gegevens uit databank'!F517="","",'gegevens uit databank'!F517)</f>
        <v>2018</v>
      </c>
      <c r="E517" s="145" t="str">
        <f>IF('gegevens uit databank'!G517="","",'gegevens uit databank'!G517)</f>
        <v>ANTWERPEN</v>
      </c>
      <c r="F517" s="145" t="str">
        <f>IF('gegevens uit databank'!H517="","",'gegevens uit databank'!H517)</f>
        <v>03-298.28.40</v>
      </c>
    </row>
    <row r="518" spans="1:6" ht="12.9" customHeight="1" x14ac:dyDescent="0.25">
      <c r="A518" s="144">
        <f>IF('gegevens uit databank'!C518="","",'gegevens uit databank'!C518)</f>
        <v>6601</v>
      </c>
      <c r="B518" s="145" t="str">
        <f>IF('gegevens uit databank'!D518="","",'gegevens uit databank'!D518)</f>
        <v>VKS - Bais Rachel</v>
      </c>
      <c r="C518" s="145" t="str">
        <f>IF('gegevens uit databank'!E518="","",'gegevens uit databank'!E518)</f>
        <v>Lamorinièrestraat 26</v>
      </c>
      <c r="D518" s="145">
        <f>IF('gegevens uit databank'!F518="","",'gegevens uit databank'!F518)</f>
        <v>2018</v>
      </c>
      <c r="E518" s="145" t="str">
        <f>IF('gegevens uit databank'!G518="","",'gegevens uit databank'!G518)</f>
        <v>ANTWERPEN</v>
      </c>
      <c r="F518" s="145" t="str">
        <f>IF('gegevens uit databank'!H518="","",'gegevens uit databank'!H518)</f>
        <v>03-281.30.00</v>
      </c>
    </row>
    <row r="519" spans="1:6" ht="12.9" customHeight="1" x14ac:dyDescent="0.25">
      <c r="A519" s="144">
        <f>IF('gegevens uit databank'!C519="","",'gegevens uit databank'!C519)</f>
        <v>6619</v>
      </c>
      <c r="B519" s="145" t="str">
        <f>IF('gegevens uit databank'!D519="","",'gegevens uit databank'!D519)</f>
        <v>VBS Monteso</v>
      </c>
      <c r="C519" s="145" t="str">
        <f>IF('gegevens uit databank'!E519="","",'gegevens uit databank'!E519)</f>
        <v>Breughelstraat 19</v>
      </c>
      <c r="D519" s="145">
        <f>IF('gegevens uit databank'!F519="","",'gegevens uit databank'!F519)</f>
        <v>2018</v>
      </c>
      <c r="E519" s="145" t="str">
        <f>IF('gegevens uit databank'!G519="","",'gegevens uit databank'!G519)</f>
        <v>ANTWERPEN</v>
      </c>
      <c r="F519" s="145" t="str">
        <f>IF('gegevens uit databank'!H519="","",'gegevens uit databank'!H519)</f>
        <v>03-230.55.07</v>
      </c>
    </row>
    <row r="520" spans="1:6" ht="12.9" customHeight="1" x14ac:dyDescent="0.25">
      <c r="A520" s="144">
        <f>IF('gegevens uit databank'!C520="","",'gegevens uit databank'!C520)</f>
        <v>6627</v>
      </c>
      <c r="B520" s="145" t="str">
        <f>IF('gegevens uit databank'!D520="","",'gegevens uit databank'!D520)</f>
        <v>VBS Pius X</v>
      </c>
      <c r="C520" s="145" t="str">
        <f>IF('gegevens uit databank'!E520="","",'gegevens uit databank'!E520)</f>
        <v>VIIde-Olympiadelaan 25</v>
      </c>
      <c r="D520" s="145">
        <f>IF('gegevens uit databank'!F520="","",'gegevens uit databank'!F520)</f>
        <v>2020</v>
      </c>
      <c r="E520" s="145" t="str">
        <f>IF('gegevens uit databank'!G520="","",'gegevens uit databank'!G520)</f>
        <v>ANTWERPEN</v>
      </c>
      <c r="F520" s="145" t="str">
        <f>IF('gegevens uit databank'!H520="","",'gegevens uit databank'!H520)</f>
        <v>03-820.66.05</v>
      </c>
    </row>
    <row r="521" spans="1:6" ht="12.9" customHeight="1" x14ac:dyDescent="0.25">
      <c r="A521" s="144">
        <f>IF('gegevens uit databank'!C521="","",'gegevens uit databank'!C521)</f>
        <v>6635</v>
      </c>
      <c r="B521" s="145" t="str">
        <f>IF('gegevens uit databank'!D521="","",'gegevens uit databank'!D521)</f>
        <v>SBS Creatopia</v>
      </c>
      <c r="C521" s="145" t="str">
        <f>IF('gegevens uit databank'!E521="","",'gegevens uit databank'!E521)</f>
        <v>Van Peenestraat 4</v>
      </c>
      <c r="D521" s="145">
        <f>IF('gegevens uit databank'!F521="","",'gegevens uit databank'!F521)</f>
        <v>2020</v>
      </c>
      <c r="E521" s="145" t="str">
        <f>IF('gegevens uit databank'!G521="","",'gegevens uit databank'!G521)</f>
        <v>ANTWERPEN</v>
      </c>
      <c r="F521" s="145" t="str">
        <f>IF('gegevens uit databank'!H521="","",'gegevens uit databank'!H521)</f>
        <v>03-238.35.91</v>
      </c>
    </row>
    <row r="522" spans="1:6" ht="12.9" customHeight="1" x14ac:dyDescent="0.25">
      <c r="A522" s="144">
        <f>IF('gegevens uit databank'!C522="","",'gegevens uit databank'!C522)</f>
        <v>6643</v>
      </c>
      <c r="B522" s="145" t="str">
        <f>IF('gegevens uit databank'!D522="","",'gegevens uit databank'!D522)</f>
        <v>SLS De Tandem</v>
      </c>
      <c r="C522" s="145" t="str">
        <f>IF('gegevens uit databank'!E522="","",'gegevens uit databank'!E522)</f>
        <v>Pestalozzistraat 5</v>
      </c>
      <c r="D522" s="145">
        <f>IF('gegevens uit databank'!F522="","",'gegevens uit databank'!F522)</f>
        <v>2020</v>
      </c>
      <c r="E522" s="145" t="str">
        <f>IF('gegevens uit databank'!G522="","",'gegevens uit databank'!G522)</f>
        <v>ANTWERPEN</v>
      </c>
      <c r="F522" s="145" t="str">
        <f>IF('gegevens uit databank'!H522="","",'gegevens uit databank'!H522)</f>
        <v>03-293.24.24</v>
      </c>
    </row>
    <row r="523" spans="1:6" ht="12.9" customHeight="1" x14ac:dyDescent="0.25">
      <c r="A523" s="144">
        <f>IF('gegevens uit databank'!C523="","",'gegevens uit databank'!C523)</f>
        <v>6651</v>
      </c>
      <c r="B523" s="145" t="str">
        <f>IF('gegevens uit databank'!D523="","",'gegevens uit databank'!D523)</f>
        <v>SBS De Piramide</v>
      </c>
      <c r="C523" s="145" t="str">
        <f>IF('gegevens uit databank'!E523="","",'gegevens uit databank'!E523)</f>
        <v>Pierenbergstraat 33</v>
      </c>
      <c r="D523" s="145">
        <f>IF('gegevens uit databank'!F523="","",'gegevens uit databank'!F523)</f>
        <v>2020</v>
      </c>
      <c r="E523" s="145" t="str">
        <f>IF('gegevens uit databank'!G523="","",'gegevens uit databank'!G523)</f>
        <v>ANTWERPEN</v>
      </c>
      <c r="F523" s="145" t="str">
        <f>IF('gegevens uit databank'!H523="","",'gegevens uit databank'!H523)</f>
        <v>03-293.24.80</v>
      </c>
    </row>
    <row r="524" spans="1:6" ht="12.9" customHeight="1" x14ac:dyDescent="0.25">
      <c r="A524" s="144">
        <f>IF('gegevens uit databank'!C524="","",'gegevens uit databank'!C524)</f>
        <v>6676</v>
      </c>
      <c r="B524" s="145" t="str">
        <f>IF('gegevens uit databank'!D524="","",'gegevens uit databank'!D524)</f>
        <v>VBS Domino</v>
      </c>
      <c r="C524" s="145" t="str">
        <f>IF('gegevens uit databank'!E524="","",'gegevens uit databank'!E524)</f>
        <v>Jan De Voslei 23_A</v>
      </c>
      <c r="D524" s="145">
        <f>IF('gegevens uit databank'!F524="","",'gegevens uit databank'!F524)</f>
        <v>2020</v>
      </c>
      <c r="E524" s="145" t="str">
        <f>IF('gegevens uit databank'!G524="","",'gegevens uit databank'!G524)</f>
        <v>ANTWERPEN</v>
      </c>
      <c r="F524" s="145" t="str">
        <f>IF('gegevens uit databank'!H524="","",'gegevens uit databank'!H524)</f>
        <v>03-237.62.63</v>
      </c>
    </row>
    <row r="525" spans="1:6" ht="12.9" customHeight="1" x14ac:dyDescent="0.25">
      <c r="A525" s="144">
        <f>IF('gegevens uit databank'!C525="","",'gegevens uit databank'!C525)</f>
        <v>6726</v>
      </c>
      <c r="B525" s="145" t="str">
        <f>IF('gegevens uit databank'!D525="","",'gegevens uit databank'!D525)</f>
        <v>SBS Willem Tell</v>
      </c>
      <c r="C525" s="145" t="str">
        <f>IF('gegevens uit databank'!E525="","",'gegevens uit databank'!E525)</f>
        <v>Kruisboogstraat 49</v>
      </c>
      <c r="D525" s="145">
        <f>IF('gegevens uit databank'!F525="","",'gegevens uit databank'!F525)</f>
        <v>2180</v>
      </c>
      <c r="E525" s="145" t="str">
        <f>IF('gegevens uit databank'!G525="","",'gegevens uit databank'!G525)</f>
        <v>EKEREN</v>
      </c>
      <c r="F525" s="145" t="str">
        <f>IF('gegevens uit databank'!H525="","",'gegevens uit databank'!H525)</f>
        <v>03-291.17.30</v>
      </c>
    </row>
    <row r="526" spans="1:6" ht="12.9" customHeight="1" x14ac:dyDescent="0.25">
      <c r="A526" s="144">
        <f>IF('gegevens uit databank'!C526="","",'gegevens uit databank'!C526)</f>
        <v>6742</v>
      </c>
      <c r="B526" s="145" t="str">
        <f>IF('gegevens uit databank'!D526="","",'gegevens uit databank'!D526)</f>
        <v>VBS Maria Boodschap</v>
      </c>
      <c r="C526" s="145" t="str">
        <f>IF('gegevens uit databank'!E526="","",'gegevens uit databank'!E526)</f>
        <v>Perustraat 4</v>
      </c>
      <c r="D526" s="145">
        <f>IF('gegevens uit databank'!F526="","",'gegevens uit databank'!F526)</f>
        <v>2030</v>
      </c>
      <c r="E526" s="145" t="str">
        <f>IF('gegevens uit databank'!G526="","",'gegevens uit databank'!G526)</f>
        <v>ANTWERPEN</v>
      </c>
      <c r="F526" s="145" t="str">
        <f>IF('gegevens uit databank'!H526="","",'gegevens uit databank'!H526)</f>
        <v>03-541.06.13</v>
      </c>
    </row>
    <row r="527" spans="1:6" ht="12.9" customHeight="1" x14ac:dyDescent="0.25">
      <c r="A527" s="144">
        <f>IF('gegevens uit databank'!C527="","",'gegevens uit databank'!C527)</f>
        <v>6767</v>
      </c>
      <c r="B527" s="145" t="str">
        <f>IF('gegevens uit databank'!D527="","",'gegevens uit databank'!D527)</f>
        <v>SBS De Beren</v>
      </c>
      <c r="C527" s="145" t="str">
        <f>IF('gegevens uit databank'!E527="","",'gegevens uit databank'!E527)</f>
        <v>Antwerpsebaan 152</v>
      </c>
      <c r="D527" s="145">
        <f>IF('gegevens uit databank'!F527="","",'gegevens uit databank'!F527)</f>
        <v>2040</v>
      </c>
      <c r="E527" s="145" t="str">
        <f>IF('gegevens uit databank'!G527="","",'gegevens uit databank'!G527)</f>
        <v>ANTWERPEN</v>
      </c>
      <c r="F527" s="145" t="str">
        <f>IF('gegevens uit databank'!H527="","",'gegevens uit databank'!H527)</f>
        <v>03-502.18.20</v>
      </c>
    </row>
    <row r="528" spans="1:6" ht="12.9" customHeight="1" x14ac:dyDescent="0.25">
      <c r="A528" s="144">
        <f>IF('gegevens uit databank'!C528="","",'gegevens uit databank'!C528)</f>
        <v>6775</v>
      </c>
      <c r="B528" s="145" t="str">
        <f>IF('gegevens uit databank'!D528="","",'gegevens uit databank'!D528)</f>
        <v>SBS De Brem</v>
      </c>
      <c r="C528" s="145" t="str">
        <f>IF('gegevens uit databank'!E528="","",'gegevens uit databank'!E528)</f>
        <v>Bremstraat 1</v>
      </c>
      <c r="D528" s="145">
        <f>IF('gegevens uit databank'!F528="","",'gegevens uit databank'!F528)</f>
        <v>2040</v>
      </c>
      <c r="E528" s="145" t="str">
        <f>IF('gegevens uit databank'!G528="","",'gegevens uit databank'!G528)</f>
        <v>ANTWERPEN</v>
      </c>
      <c r="F528" s="145" t="str">
        <f>IF('gegevens uit databank'!H528="","",'gegevens uit databank'!H528)</f>
        <v>03-298.29.30</v>
      </c>
    </row>
    <row r="529" spans="1:6" ht="12.9" customHeight="1" x14ac:dyDescent="0.25">
      <c r="A529" s="144">
        <f>IF('gegevens uit databank'!C529="","",'gegevens uit databank'!C529)</f>
        <v>6783</v>
      </c>
      <c r="B529" s="145" t="str">
        <f>IF('gegevens uit databank'!D529="","",'gegevens uit databank'!D529)</f>
        <v>VBS Noordland</v>
      </c>
      <c r="C529" s="145" t="str">
        <f>IF('gegevens uit databank'!E529="","",'gegevens uit databank'!E529)</f>
        <v>Begijnhoeve 6</v>
      </c>
      <c r="D529" s="145">
        <f>IF('gegevens uit databank'!F529="","",'gegevens uit databank'!F529)</f>
        <v>2040</v>
      </c>
      <c r="E529" s="145" t="str">
        <f>IF('gegevens uit databank'!G529="","",'gegevens uit databank'!G529)</f>
        <v>ANTWERPEN</v>
      </c>
      <c r="F529" s="145" t="str">
        <f>IF('gegevens uit databank'!H529="","",'gegevens uit databank'!H529)</f>
        <v>03-568.78.02</v>
      </c>
    </row>
    <row r="530" spans="1:6" ht="12.9" customHeight="1" x14ac:dyDescent="0.25">
      <c r="A530" s="144">
        <f>IF('gegevens uit databank'!C530="","",'gegevens uit databank'!C530)</f>
        <v>6791</v>
      </c>
      <c r="B530" s="145" t="str">
        <f>IF('gegevens uit databank'!D530="","",'gegevens uit databank'!D530)</f>
        <v>VBS De Brenne</v>
      </c>
      <c r="C530" s="145" t="str">
        <f>IF('gegevens uit databank'!E530="","",'gegevens uit databank'!E530)</f>
        <v>Monnikenhofstraat 3</v>
      </c>
      <c r="D530" s="145">
        <f>IF('gegevens uit databank'!F530="","",'gegevens uit databank'!F530)</f>
        <v>2040</v>
      </c>
      <c r="E530" s="145" t="str">
        <f>IF('gegevens uit databank'!G530="","",'gegevens uit databank'!G530)</f>
        <v>ANTWERPEN</v>
      </c>
      <c r="F530" s="145" t="str">
        <f>IF('gegevens uit databank'!H530="","",'gegevens uit databank'!H530)</f>
        <v>03-568.63.78</v>
      </c>
    </row>
    <row r="531" spans="1:6" ht="12.9" customHeight="1" x14ac:dyDescent="0.25">
      <c r="A531" s="144">
        <f>IF('gegevens uit databank'!C531="","",'gegevens uit databank'!C531)</f>
        <v>6817</v>
      </c>
      <c r="B531" s="145" t="str">
        <f>IF('gegevens uit databank'!D531="","",'gegevens uit databank'!D531)</f>
        <v>SBS Klimoever</v>
      </c>
      <c r="C531" s="145" t="str">
        <f>IF('gegevens uit databank'!E531="","",'gegevens uit databank'!E531)</f>
        <v>Hanegraefstraat 15</v>
      </c>
      <c r="D531" s="145">
        <f>IF('gegevens uit databank'!F531="","",'gegevens uit databank'!F531)</f>
        <v>2050</v>
      </c>
      <c r="E531" s="145" t="str">
        <f>IF('gegevens uit databank'!G531="","",'gegevens uit databank'!G531)</f>
        <v>ANTWERPEN</v>
      </c>
      <c r="F531" s="145" t="str">
        <f>IF('gegevens uit databank'!H531="","",'gegevens uit databank'!H531)</f>
        <v>03-432.17.65</v>
      </c>
    </row>
    <row r="532" spans="1:6" ht="12.9" customHeight="1" x14ac:dyDescent="0.25">
      <c r="A532" s="144">
        <f>IF('gegevens uit databank'!C532="","",'gegevens uit databank'!C532)</f>
        <v>6833</v>
      </c>
      <c r="B532" s="145" t="str">
        <f>IF('gegevens uit databank'!D532="","",'gegevens uit databank'!D532)</f>
        <v>VBS Sint-Anna Goethe</v>
      </c>
      <c r="C532" s="145" t="str">
        <f>IF('gegevens uit databank'!E532="","",'gegevens uit databank'!E532)</f>
        <v>Goethestraat 1</v>
      </c>
      <c r="D532" s="145">
        <f>IF('gegevens uit databank'!F532="","",'gegevens uit databank'!F532)</f>
        <v>2050</v>
      </c>
      <c r="E532" s="145" t="str">
        <f>IF('gegevens uit databank'!G532="","",'gegevens uit databank'!G532)</f>
        <v>ANTWERPEN</v>
      </c>
      <c r="F532" s="145" t="str">
        <f>IF('gegevens uit databank'!H532="","",'gegevens uit databank'!H532)</f>
        <v>03-219.33.24</v>
      </c>
    </row>
    <row r="533" spans="1:6" ht="12.9" customHeight="1" x14ac:dyDescent="0.25">
      <c r="A533" s="144">
        <f>IF('gegevens uit databank'!C533="","",'gegevens uit databank'!C533)</f>
        <v>6858</v>
      </c>
      <c r="B533" s="145" t="str">
        <f>IF('gegevens uit databank'!D533="","",'gegevens uit databank'!D533)</f>
        <v>Vrije Basisschool</v>
      </c>
      <c r="C533" s="145" t="str">
        <f>IF('gegevens uit databank'!E533="","",'gegevens uit databank'!E533)</f>
        <v>Winkelstap 108</v>
      </c>
      <c r="D533" s="145">
        <f>IF('gegevens uit databank'!F533="","",'gegevens uit databank'!F533)</f>
        <v>2170</v>
      </c>
      <c r="E533" s="145" t="str">
        <f>IF('gegevens uit databank'!G533="","",'gegevens uit databank'!G533)</f>
        <v>MERKSEM</v>
      </c>
      <c r="F533" s="145" t="str">
        <f>IF('gegevens uit databank'!H533="","",'gegevens uit databank'!H533)</f>
        <v>03-645.99.15</v>
      </c>
    </row>
    <row r="534" spans="1:6" ht="12.9" customHeight="1" x14ac:dyDescent="0.25">
      <c r="A534" s="144">
        <f>IF('gegevens uit databank'!C534="","",'gegevens uit databank'!C534)</f>
        <v>6882</v>
      </c>
      <c r="B534" s="145" t="str">
        <f>IF('gegevens uit databank'!D534="","",'gegevens uit databank'!D534)</f>
        <v>VBS SLM basisschool du Chastellei</v>
      </c>
      <c r="C534" s="145" t="str">
        <f>IF('gegevens uit databank'!E534="","",'gegevens uit databank'!E534)</f>
        <v>Du Chastellei 48</v>
      </c>
      <c r="D534" s="145">
        <f>IF('gegevens uit databank'!F534="","",'gegevens uit databank'!F534)</f>
        <v>2170</v>
      </c>
      <c r="E534" s="145" t="str">
        <f>IF('gegevens uit databank'!G534="","",'gegevens uit databank'!G534)</f>
        <v>MERKSEM</v>
      </c>
      <c r="F534" s="145" t="str">
        <f>IF('gegevens uit databank'!H534="","",'gegevens uit databank'!H534)</f>
        <v>03-645.68.67</v>
      </c>
    </row>
    <row r="535" spans="1:6" ht="12.9" customHeight="1" x14ac:dyDescent="0.25">
      <c r="A535" s="144">
        <f>IF('gegevens uit databank'!C535="","",'gegevens uit databank'!C535)</f>
        <v>6916</v>
      </c>
      <c r="B535" s="145" t="str">
        <f>IF('gegevens uit databank'!D535="","",'gegevens uit databank'!D535)</f>
        <v>Vrije Lagere School</v>
      </c>
      <c r="C535" s="145" t="str">
        <f>IF('gegevens uit databank'!E535="","",'gegevens uit databank'!E535)</f>
        <v>Kluizeveldenstraat 104_B</v>
      </c>
      <c r="D535" s="145">
        <f>IF('gegevens uit databank'!F535="","",'gegevens uit databank'!F535)</f>
        <v>2170</v>
      </c>
      <c r="E535" s="145" t="str">
        <f>IF('gegevens uit databank'!G535="","",'gegevens uit databank'!G535)</f>
        <v>MERKSEM</v>
      </c>
      <c r="F535" s="145" t="str">
        <f>IF('gegevens uit databank'!H535="","",'gegevens uit databank'!H535)</f>
        <v>03-645.74.40</v>
      </c>
    </row>
    <row r="536" spans="1:6" ht="12.9" customHeight="1" x14ac:dyDescent="0.25">
      <c r="A536" s="144">
        <f>IF('gegevens uit databank'!C536="","",'gegevens uit databank'!C536)</f>
        <v>6924</v>
      </c>
      <c r="B536" s="145" t="str">
        <f>IF('gegevens uit databank'!D536="","",'gegevens uit databank'!D536)</f>
        <v>VKS Virgo Maria</v>
      </c>
      <c r="C536" s="145" t="str">
        <f>IF('gegevens uit databank'!E536="","",'gegevens uit databank'!E536)</f>
        <v>Terlindenhofstraat 220</v>
      </c>
      <c r="D536" s="145">
        <f>IF('gegevens uit databank'!F536="","",'gegevens uit databank'!F536)</f>
        <v>2170</v>
      </c>
      <c r="E536" s="145" t="str">
        <f>IF('gegevens uit databank'!G536="","",'gegevens uit databank'!G536)</f>
        <v>MERKSEM</v>
      </c>
      <c r="F536" s="145" t="str">
        <f>IF('gegevens uit databank'!H536="","",'gegevens uit databank'!H536)</f>
        <v>03-645.56.29</v>
      </c>
    </row>
    <row r="537" spans="1:6" ht="12.9" customHeight="1" x14ac:dyDescent="0.25">
      <c r="A537" s="144">
        <f>IF('gegevens uit databank'!C537="","",'gegevens uit databank'!C537)</f>
        <v>6932</v>
      </c>
      <c r="B537" s="145" t="str">
        <f>IF('gegevens uit databank'!D537="","",'gegevens uit databank'!D537)</f>
        <v>VBS Sint-Eduardus</v>
      </c>
      <c r="C537" s="145" t="str">
        <f>IF('gegevens uit databank'!E537="","",'gegevens uit databank'!E537)</f>
        <v>Broeder Frederikstraat 3</v>
      </c>
      <c r="D537" s="145">
        <f>IF('gegevens uit databank'!F537="","",'gegevens uit databank'!F537)</f>
        <v>2170</v>
      </c>
      <c r="E537" s="145" t="str">
        <f>IF('gegevens uit databank'!G537="","",'gegevens uit databank'!G537)</f>
        <v>MERKSEM</v>
      </c>
      <c r="F537" s="145" t="str">
        <f>IF('gegevens uit databank'!H537="","",'gegevens uit databank'!H537)</f>
        <v>03-647.05.03</v>
      </c>
    </row>
    <row r="538" spans="1:6" ht="12.9" customHeight="1" x14ac:dyDescent="0.25">
      <c r="A538" s="144">
        <f>IF('gegevens uit databank'!C538="","",'gegevens uit databank'!C538)</f>
        <v>6941</v>
      </c>
      <c r="B538" s="145" t="str">
        <f>IF('gegevens uit databank'!D538="","",'gegevens uit databank'!D538)</f>
        <v>SBS De Luchtballon</v>
      </c>
      <c r="C538" s="145" t="str">
        <f>IF('gegevens uit databank'!E538="","",'gegevens uit databank'!E538)</f>
        <v>Borrewaterstraat 70</v>
      </c>
      <c r="D538" s="145">
        <f>IF('gegevens uit databank'!F538="","",'gegevens uit databank'!F538)</f>
        <v>2170</v>
      </c>
      <c r="E538" s="145" t="str">
        <f>IF('gegevens uit databank'!G538="","",'gegevens uit databank'!G538)</f>
        <v>MERKSEM</v>
      </c>
      <c r="F538" s="145" t="str">
        <f>IF('gegevens uit databank'!H538="","",'gegevens uit databank'!H538)</f>
        <v>03-334.45.80</v>
      </c>
    </row>
    <row r="539" spans="1:6" ht="12.9" customHeight="1" x14ac:dyDescent="0.25">
      <c r="A539" s="144">
        <f>IF('gegevens uit databank'!C539="","",'gegevens uit databank'!C539)</f>
        <v>6965</v>
      </c>
      <c r="B539" s="145" t="str">
        <f>IF('gegevens uit databank'!D539="","",'gegevens uit databank'!D539)</f>
        <v>Vrije Basisschool</v>
      </c>
      <c r="C539" s="145" t="str">
        <f>IF('gegevens uit databank'!E539="","",'gegevens uit databank'!E539)</f>
        <v>Oorderseweg 8</v>
      </c>
      <c r="D539" s="145">
        <f>IF('gegevens uit databank'!F539="","",'gegevens uit databank'!F539)</f>
        <v>2180</v>
      </c>
      <c r="E539" s="145" t="str">
        <f>IF('gegevens uit databank'!G539="","",'gegevens uit databank'!G539)</f>
        <v>EKEREN</v>
      </c>
      <c r="F539" s="145" t="str">
        <f>IF('gegevens uit databank'!H539="","",'gegevens uit databank'!H539)</f>
        <v>03-541.54.42</v>
      </c>
    </row>
    <row r="540" spans="1:6" ht="12.9" customHeight="1" x14ac:dyDescent="0.25">
      <c r="A540" s="144">
        <f>IF('gegevens uit databank'!C540="","",'gegevens uit databank'!C540)</f>
        <v>6973</v>
      </c>
      <c r="B540" s="145" t="str">
        <f>IF('gegevens uit databank'!D540="","",'gegevens uit databank'!D540)</f>
        <v>Vrije Lagere School</v>
      </c>
      <c r="C540" s="145" t="str">
        <f>IF('gegevens uit databank'!E540="","",'gegevens uit databank'!E540)</f>
        <v>Alfons Jeurissenstraat 13</v>
      </c>
      <c r="D540" s="145">
        <f>IF('gegevens uit databank'!F540="","",'gegevens uit databank'!F540)</f>
        <v>2180</v>
      </c>
      <c r="E540" s="145" t="str">
        <f>IF('gegevens uit databank'!G540="","",'gegevens uit databank'!G540)</f>
        <v>EKEREN</v>
      </c>
      <c r="F540" s="145" t="str">
        <f>IF('gegevens uit databank'!H540="","",'gegevens uit databank'!H540)</f>
        <v>03-541.39.40</v>
      </c>
    </row>
    <row r="541" spans="1:6" ht="12.9" customHeight="1" x14ac:dyDescent="0.25">
      <c r="A541" s="144">
        <f>IF('gegevens uit databank'!C541="","",'gegevens uit databank'!C541)</f>
        <v>6981</v>
      </c>
      <c r="B541" s="145" t="str">
        <f>IF('gegevens uit databank'!D541="","",'gegevens uit databank'!D541)</f>
        <v>VBS St-Vincentschool</v>
      </c>
      <c r="C541" s="145" t="str">
        <f>IF('gegevens uit databank'!E541="","",'gegevens uit databank'!E541)</f>
        <v>Leugenberg 143</v>
      </c>
      <c r="D541" s="145">
        <f>IF('gegevens uit databank'!F541="","",'gegevens uit databank'!F541)</f>
        <v>2180</v>
      </c>
      <c r="E541" s="145" t="str">
        <f>IF('gegevens uit databank'!G541="","",'gegevens uit databank'!G541)</f>
        <v>EKEREN</v>
      </c>
      <c r="F541" s="145" t="str">
        <f>IF('gegevens uit databank'!H541="","",'gegevens uit databank'!H541)</f>
        <v>03-665.05.51</v>
      </c>
    </row>
    <row r="542" spans="1:6" ht="12.9" customHeight="1" x14ac:dyDescent="0.25">
      <c r="A542" s="144">
        <f>IF('gegevens uit databank'!C542="","",'gegevens uit databank'!C542)</f>
        <v>6999</v>
      </c>
      <c r="B542" s="145" t="str">
        <f>IF('gegevens uit databank'!D542="","",'gegevens uit databank'!D542)</f>
        <v>VBS Sint-Jozef</v>
      </c>
      <c r="C542" s="145" t="str">
        <f>IF('gegevens uit databank'!E542="","",'gegevens uit databank'!E542)</f>
        <v>Prinshoeveweg 44</v>
      </c>
      <c r="D542" s="145">
        <f>IF('gegevens uit databank'!F542="","",'gegevens uit databank'!F542)</f>
        <v>2180</v>
      </c>
      <c r="E542" s="145" t="str">
        <f>IF('gegevens uit databank'!G542="","",'gegevens uit databank'!G542)</f>
        <v>EKEREN</v>
      </c>
      <c r="F542" s="145" t="str">
        <f>IF('gegevens uit databank'!H542="","",'gegevens uit databank'!H542)</f>
        <v>03-645.61.67</v>
      </c>
    </row>
    <row r="543" spans="1:6" ht="12.9" customHeight="1" x14ac:dyDescent="0.25">
      <c r="A543" s="144">
        <f>IF('gegevens uit databank'!C543="","",'gegevens uit databank'!C543)</f>
        <v>7005</v>
      </c>
      <c r="B543" s="145" t="str">
        <f>IF('gegevens uit databank'!D543="","",'gegevens uit databank'!D543)</f>
        <v>VBS VBSM</v>
      </c>
      <c r="C543" s="145" t="str">
        <f>IF('gegevens uit databank'!E543="","",'gegevens uit databank'!E543)</f>
        <v>Frans Standaertlei 54</v>
      </c>
      <c r="D543" s="145">
        <f>IF('gegevens uit databank'!F543="","",'gegevens uit databank'!F543)</f>
        <v>2180</v>
      </c>
      <c r="E543" s="145" t="str">
        <f>IF('gegevens uit databank'!G543="","",'gegevens uit databank'!G543)</f>
        <v>EKEREN</v>
      </c>
      <c r="F543" s="145" t="str">
        <f>IF('gegevens uit databank'!H543="","",'gegevens uit databank'!H543)</f>
        <v>03-605.71.52</v>
      </c>
    </row>
    <row r="544" spans="1:6" ht="12.9" customHeight="1" x14ac:dyDescent="0.25">
      <c r="A544" s="144">
        <f>IF('gegevens uit databank'!C544="","",'gegevens uit databank'!C544)</f>
        <v>7013</v>
      </c>
      <c r="B544" s="145" t="str">
        <f>IF('gegevens uit databank'!D544="","",'gegevens uit databank'!D544)</f>
        <v>VBS De Bunt</v>
      </c>
      <c r="C544" s="145" t="str">
        <f>IF('gegevens uit databank'!E544="","",'gegevens uit databank'!E544)</f>
        <v>Waterstraat 16</v>
      </c>
      <c r="D544" s="145">
        <f>IF('gegevens uit databank'!F544="","",'gegevens uit databank'!F544)</f>
        <v>2180</v>
      </c>
      <c r="E544" s="145" t="str">
        <f>IF('gegevens uit databank'!G544="","",'gegevens uit databank'!G544)</f>
        <v>EKEREN</v>
      </c>
      <c r="F544" s="145" t="str">
        <f>IF('gegevens uit databank'!H544="","",'gegevens uit databank'!H544)</f>
        <v>03-542.37.72</v>
      </c>
    </row>
    <row r="545" spans="1:6" ht="12.9" customHeight="1" x14ac:dyDescent="0.25">
      <c r="A545" s="144">
        <f>IF('gegevens uit databank'!C545="","",'gegevens uit databank'!C545)</f>
        <v>7021</v>
      </c>
      <c r="B545" s="145" t="str">
        <f>IF('gegevens uit databank'!D545="","",'gegevens uit databank'!D545)</f>
        <v>VLS Zilverenhoek Maria Immaculata</v>
      </c>
      <c r="C545" s="145" t="str">
        <f>IF('gegevens uit databank'!E545="","",'gegevens uit databank'!E545)</f>
        <v>Zilverenhoeklaan 2</v>
      </c>
      <c r="D545" s="145">
        <f>IF('gegevens uit databank'!F545="","",'gegevens uit databank'!F545)</f>
        <v>2950</v>
      </c>
      <c r="E545" s="145" t="str">
        <f>IF('gegevens uit databank'!G545="","",'gegevens uit databank'!G545)</f>
        <v>KAPELLEN</v>
      </c>
      <c r="F545" s="145" t="str">
        <f>IF('gegevens uit databank'!H545="","",'gegevens uit databank'!H545)</f>
        <v>03-664.36.23</v>
      </c>
    </row>
    <row r="546" spans="1:6" ht="12.9" customHeight="1" x14ac:dyDescent="0.25">
      <c r="A546" s="144">
        <f>IF('gegevens uit databank'!C546="","",'gegevens uit databank'!C546)</f>
        <v>7062</v>
      </c>
      <c r="B546" s="145" t="str">
        <f>IF('gegevens uit databank'!D546="","",'gegevens uit databank'!D546)</f>
        <v>VB De Putse Knipoog</v>
      </c>
      <c r="C546" s="145" t="str">
        <f>IF('gegevens uit databank'!E546="","",'gegevens uit databank'!E546)</f>
        <v>Partizanenstraat 5</v>
      </c>
      <c r="D546" s="145">
        <f>IF('gegevens uit databank'!F546="","",'gegevens uit databank'!F546)</f>
        <v>2950</v>
      </c>
      <c r="E546" s="145" t="str">
        <f>IF('gegevens uit databank'!G546="","",'gegevens uit databank'!G546)</f>
        <v>KAPELLEN</v>
      </c>
      <c r="F546" s="145" t="str">
        <f>IF('gegevens uit databank'!H546="","",'gegevens uit databank'!H546)</f>
        <v>03-664.79.20</v>
      </c>
    </row>
    <row r="547" spans="1:6" ht="12.9" customHeight="1" x14ac:dyDescent="0.25">
      <c r="A547" s="144">
        <f>IF('gegevens uit databank'!C547="","",'gegevens uit databank'!C547)</f>
        <v>7096</v>
      </c>
      <c r="B547" s="145" t="str">
        <f>IF('gegevens uit databank'!D547="","",'gegevens uit databank'!D547)</f>
        <v>GLS De Platanen</v>
      </c>
      <c r="C547" s="145" t="str">
        <f>IF('gegevens uit databank'!E547="","",'gegevens uit databank'!E547)</f>
        <v>Bauwinlaan 1</v>
      </c>
      <c r="D547" s="145">
        <f>IF('gegevens uit databank'!F547="","",'gegevens uit databank'!F547)</f>
        <v>2950</v>
      </c>
      <c r="E547" s="145" t="str">
        <f>IF('gegevens uit databank'!G547="","",'gegevens uit databank'!G547)</f>
        <v>KAPELLEN</v>
      </c>
      <c r="F547" s="145" t="str">
        <f>IF('gegevens uit databank'!H547="","",'gegevens uit databank'!H547)</f>
        <v>03-664.26.72</v>
      </c>
    </row>
    <row r="548" spans="1:6" ht="12.9" customHeight="1" x14ac:dyDescent="0.25">
      <c r="A548" s="144">
        <f>IF('gegevens uit databank'!C548="","",'gegevens uit databank'!C548)</f>
        <v>7104</v>
      </c>
      <c r="B548" s="145" t="str">
        <f>IF('gegevens uit databank'!D548="","",'gegevens uit databank'!D548)</f>
        <v>Vrije Basisschool</v>
      </c>
      <c r="C548" s="145" t="str">
        <f>IF('gegevens uit databank'!E548="","",'gegevens uit databank'!E548)</f>
        <v>Dorpsstraat 61</v>
      </c>
      <c r="D548" s="145">
        <f>IF('gegevens uit databank'!F548="","",'gegevens uit databank'!F548)</f>
        <v>2940</v>
      </c>
      <c r="E548" s="145" t="str">
        <f>IF('gegevens uit databank'!G548="","",'gegevens uit databank'!G548)</f>
        <v>STABROEK</v>
      </c>
      <c r="F548" s="145" t="str">
        <f>IF('gegevens uit databank'!H548="","",'gegevens uit databank'!H548)</f>
        <v>03-568.66.65</v>
      </c>
    </row>
    <row r="549" spans="1:6" ht="12.9" customHeight="1" x14ac:dyDescent="0.25">
      <c r="A549" s="144">
        <f>IF('gegevens uit databank'!C549="","",'gegevens uit databank'!C549)</f>
        <v>7112</v>
      </c>
      <c r="B549" s="145" t="str">
        <f>IF('gegevens uit databank'!D549="","",'gegevens uit databank'!D549)</f>
        <v>VBS Sint-Calasanz</v>
      </c>
      <c r="C549" s="145" t="str">
        <f>IF('gegevens uit databank'!E549="","",'gegevens uit databank'!E549)</f>
        <v>Hoge Weg 15</v>
      </c>
      <c r="D549" s="145">
        <f>IF('gegevens uit databank'!F549="","",'gegevens uit databank'!F549)</f>
        <v>2940</v>
      </c>
      <c r="E549" s="145" t="str">
        <f>IF('gegevens uit databank'!G549="","",'gegevens uit databank'!G549)</f>
        <v>HOEVENEN</v>
      </c>
      <c r="F549" s="145" t="str">
        <f>IF('gegevens uit databank'!H549="","",'gegevens uit databank'!H549)</f>
        <v>03-660.13.60</v>
      </c>
    </row>
    <row r="550" spans="1:6" ht="12.9" customHeight="1" x14ac:dyDescent="0.25">
      <c r="A550" s="144">
        <f>IF('gegevens uit databank'!C550="","",'gegevens uit databank'!C550)</f>
        <v>7121</v>
      </c>
      <c r="B550" s="145" t="str">
        <f>IF('gegevens uit databank'!D550="","",'gegevens uit databank'!D550)</f>
        <v>GBS De Rekke</v>
      </c>
      <c r="C550" s="145" t="str">
        <f>IF('gegevens uit databank'!E550="","",'gegevens uit databank'!E550)</f>
        <v>Eduard de Beukelaerlaan 2</v>
      </c>
      <c r="D550" s="145">
        <f>IF('gegevens uit databank'!F550="","",'gegevens uit databank'!F550)</f>
        <v>2940</v>
      </c>
      <c r="E550" s="145" t="str">
        <f>IF('gegevens uit databank'!G550="","",'gegevens uit databank'!G550)</f>
        <v>STABROEK</v>
      </c>
      <c r="F550" s="145" t="str">
        <f>IF('gegevens uit databank'!H550="","",'gegevens uit databank'!H550)</f>
        <v>03-665.35.44</v>
      </c>
    </row>
    <row r="551" spans="1:6" ht="12.9" customHeight="1" x14ac:dyDescent="0.25">
      <c r="A551" s="144">
        <f>IF('gegevens uit databank'!C551="","",'gegevens uit databank'!C551)</f>
        <v>7138</v>
      </c>
      <c r="B551" s="145" t="str">
        <f>IF('gegevens uit databank'!D551="","",'gegevens uit databank'!D551)</f>
        <v>SBS Hoedjes Van Papier</v>
      </c>
      <c r="C551" s="145" t="str">
        <f>IF('gegevens uit databank'!E551="","",'gegevens uit databank'!E551)</f>
        <v>Thibautstraat 65</v>
      </c>
      <c r="D551" s="145">
        <f>IF('gegevens uit databank'!F551="","",'gegevens uit databank'!F551)</f>
        <v>2100</v>
      </c>
      <c r="E551" s="145" t="str">
        <f>IF('gegevens uit databank'!G551="","",'gegevens uit databank'!G551)</f>
        <v>DEURNE</v>
      </c>
      <c r="F551" s="145" t="str">
        <f>IF('gegevens uit databank'!H551="","",'gegevens uit databank'!H551)</f>
        <v>03-293.27.80</v>
      </c>
    </row>
    <row r="552" spans="1:6" ht="12.9" customHeight="1" x14ac:dyDescent="0.25">
      <c r="A552" s="144">
        <f>IF('gegevens uit databank'!C552="","",'gegevens uit databank'!C552)</f>
        <v>7153</v>
      </c>
      <c r="B552" s="145" t="str">
        <f>IF('gegevens uit databank'!D552="","",'gegevens uit databank'!D552)</f>
        <v>SKS De Groene Egel</v>
      </c>
      <c r="C552" s="145" t="str">
        <f>IF('gegevens uit databank'!E552="","",'gegevens uit databank'!E552)</f>
        <v>Maria de Heeltstraat 114</v>
      </c>
      <c r="D552" s="145">
        <f>IF('gegevens uit databank'!F552="","",'gegevens uit databank'!F552)</f>
        <v>2100</v>
      </c>
      <c r="E552" s="145" t="str">
        <f>IF('gegevens uit databank'!G552="","",'gegevens uit databank'!G552)</f>
        <v>DEURNE</v>
      </c>
      <c r="F552" s="145" t="str">
        <f>IF('gegevens uit databank'!H552="","",'gegevens uit databank'!H552)</f>
        <v>03-324.20.64</v>
      </c>
    </row>
    <row r="553" spans="1:6" ht="12.9" customHeight="1" x14ac:dyDescent="0.25">
      <c r="A553" s="144">
        <f>IF('gegevens uit databank'!C553="","",'gegevens uit databank'!C553)</f>
        <v>7179</v>
      </c>
      <c r="B553" s="145" t="str">
        <f>IF('gegevens uit databank'!D553="","",'gegevens uit databank'!D553)</f>
        <v>SKS Koekatoe</v>
      </c>
      <c r="C553" s="145" t="str">
        <f>IF('gegevens uit databank'!E553="","",'gegevens uit databank'!E553)</f>
        <v>Haviklaan 2</v>
      </c>
      <c r="D553" s="145">
        <f>IF('gegevens uit databank'!F553="","",'gegevens uit databank'!F553)</f>
        <v>2100</v>
      </c>
      <c r="E553" s="145" t="str">
        <f>IF('gegevens uit databank'!G553="","",'gegevens uit databank'!G553)</f>
        <v>DEURNE</v>
      </c>
      <c r="F553" s="145" t="str">
        <f>IF('gegevens uit databank'!H553="","",'gegevens uit databank'!H553)</f>
        <v>03-334.39.70</v>
      </c>
    </row>
    <row r="554" spans="1:6" ht="12.9" customHeight="1" x14ac:dyDescent="0.25">
      <c r="A554" s="144">
        <f>IF('gegevens uit databank'!C554="","",'gegevens uit databank'!C554)</f>
        <v>7187</v>
      </c>
      <c r="B554" s="145" t="str">
        <f>IF('gegevens uit databank'!D554="","",'gegevens uit databank'!D554)</f>
        <v>SBS Fort Uniek</v>
      </c>
      <c r="C554" s="145" t="str">
        <f>IF('gegevens uit databank'!E554="","",'gegevens uit databank'!E554)</f>
        <v>Fort III-straat 5</v>
      </c>
      <c r="D554" s="145">
        <f>IF('gegevens uit databank'!F554="","",'gegevens uit databank'!F554)</f>
        <v>2100</v>
      </c>
      <c r="E554" s="145" t="str">
        <f>IF('gegevens uit databank'!G554="","",'gegevens uit databank'!G554)</f>
        <v>DEURNE</v>
      </c>
      <c r="F554" s="145" t="str">
        <f>IF('gegevens uit databank'!H554="","",'gegevens uit databank'!H554)</f>
        <v>03-334.43.50</v>
      </c>
    </row>
    <row r="555" spans="1:6" ht="12.9" customHeight="1" x14ac:dyDescent="0.25">
      <c r="A555" s="144">
        <f>IF('gegevens uit databank'!C555="","",'gegevens uit databank'!C555)</f>
        <v>7195</v>
      </c>
      <c r="B555" s="145" t="str">
        <f>IF('gegevens uit databank'!D555="","",'gegevens uit databank'!D555)</f>
        <v>SBS Het Baronneke</v>
      </c>
      <c r="C555" s="145" t="str">
        <f>IF('gegevens uit databank'!E555="","",'gegevens uit databank'!E555)</f>
        <v>Baron Leroystraat 31</v>
      </c>
      <c r="D555" s="145">
        <f>IF('gegevens uit databank'!F555="","",'gegevens uit databank'!F555)</f>
        <v>2100</v>
      </c>
      <c r="E555" s="145" t="str">
        <f>IF('gegevens uit databank'!G555="","",'gegevens uit databank'!G555)</f>
        <v>DEURNE</v>
      </c>
      <c r="F555" s="145" t="str">
        <f>IF('gegevens uit databank'!H555="","",'gegevens uit databank'!H555)</f>
        <v>03-432.01.80</v>
      </c>
    </row>
    <row r="556" spans="1:6" ht="12.9" customHeight="1" x14ac:dyDescent="0.25">
      <c r="A556" s="144">
        <f>IF('gegevens uit databank'!C556="","",'gegevens uit databank'!C556)</f>
        <v>7229</v>
      </c>
      <c r="B556" s="145" t="str">
        <f>IF('gegevens uit databank'!D556="","",'gegevens uit databank'!D556)</f>
        <v>SBS De Kleine Ontdekker</v>
      </c>
      <c r="C556" s="145" t="str">
        <f>IF('gegevens uit databank'!E556="","",'gegevens uit databank'!E556)</f>
        <v>Lakborslei 262</v>
      </c>
      <c r="D556" s="145">
        <f>IF('gegevens uit databank'!F556="","",'gegevens uit databank'!F556)</f>
        <v>2100</v>
      </c>
      <c r="E556" s="145" t="str">
        <f>IF('gegevens uit databank'!G556="","",'gegevens uit databank'!G556)</f>
        <v>DEURNE</v>
      </c>
      <c r="F556" s="145" t="str">
        <f>IF('gegevens uit databank'!H556="","",'gegevens uit databank'!H556)</f>
        <v>03-360.50.36</v>
      </c>
    </row>
    <row r="557" spans="1:6" ht="12.9" customHeight="1" x14ac:dyDescent="0.25">
      <c r="A557" s="144">
        <f>IF('gegevens uit databank'!C557="","",'gegevens uit databank'!C557)</f>
        <v>7237</v>
      </c>
      <c r="B557" s="145" t="str">
        <f>IF('gegevens uit databank'!D557="","",'gegevens uit databank'!D557)</f>
        <v>SBS De Mozaïek</v>
      </c>
      <c r="C557" s="145" t="str">
        <f>IF('gegevens uit databank'!E557="","",'gegevens uit databank'!E557)</f>
        <v>Silsburgstraat 83</v>
      </c>
      <c r="D557" s="145">
        <f>IF('gegevens uit databank'!F557="","",'gegevens uit databank'!F557)</f>
        <v>2100</v>
      </c>
      <c r="E557" s="145" t="str">
        <f>IF('gegevens uit databank'!G557="","",'gegevens uit databank'!G557)</f>
        <v>DEURNE</v>
      </c>
      <c r="F557" s="145" t="str">
        <f>IF('gegevens uit databank'!H557="","",'gegevens uit databank'!H557)</f>
        <v>03-321.00.39</v>
      </c>
    </row>
    <row r="558" spans="1:6" ht="12.9" customHeight="1" x14ac:dyDescent="0.25">
      <c r="A558" s="144">
        <f>IF('gegevens uit databank'!C558="","",'gegevens uit databank'!C558)</f>
        <v>7245</v>
      </c>
      <c r="B558" s="145" t="str">
        <f>IF('gegevens uit databank'!D558="","",'gegevens uit databank'!D558)</f>
        <v>SBS De bever</v>
      </c>
      <c r="C558" s="145" t="str">
        <f>IF('gegevens uit databank'!E558="","",'gegevens uit databank'!E558)</f>
        <v>Albert Bevernagelei 65</v>
      </c>
      <c r="D558" s="145">
        <f>IF('gegevens uit databank'!F558="","",'gegevens uit databank'!F558)</f>
        <v>2100</v>
      </c>
      <c r="E558" s="145" t="str">
        <f>IF('gegevens uit databank'!G558="","",'gegevens uit databank'!G558)</f>
        <v>DEURNE</v>
      </c>
      <c r="F558" s="145" t="str">
        <f>IF('gegevens uit databank'!H558="","",'gegevens uit databank'!H558)</f>
        <v>03-291.15.50</v>
      </c>
    </row>
    <row r="559" spans="1:6" ht="12.9" customHeight="1" x14ac:dyDescent="0.25">
      <c r="A559" s="144">
        <f>IF('gegevens uit databank'!C559="","",'gegevens uit databank'!C559)</f>
        <v>7252</v>
      </c>
      <c r="B559" s="145" t="str">
        <f>IF('gegevens uit databank'!D559="","",'gegevens uit databank'!D559)</f>
        <v>SBS De Kangoeroe</v>
      </c>
      <c r="C559" s="145" t="str">
        <f>IF('gegevens uit databank'!E559="","",'gegevens uit databank'!E559)</f>
        <v>Ruggeveldlaan 699</v>
      </c>
      <c r="D559" s="145">
        <f>IF('gegevens uit databank'!F559="","",'gegevens uit databank'!F559)</f>
        <v>2100</v>
      </c>
      <c r="E559" s="145" t="str">
        <f>IF('gegevens uit databank'!G559="","",'gegevens uit databank'!G559)</f>
        <v>DEURNE</v>
      </c>
      <c r="F559" s="145" t="str">
        <f>IF('gegevens uit databank'!H559="","",'gegevens uit databank'!H559)</f>
        <v>03-291.14.70</v>
      </c>
    </row>
    <row r="560" spans="1:6" ht="12.9" customHeight="1" x14ac:dyDescent="0.25">
      <c r="A560" s="144">
        <f>IF('gegevens uit databank'!C560="","",'gegevens uit databank'!C560)</f>
        <v>7261</v>
      </c>
      <c r="B560" s="145" t="str">
        <f>IF('gegevens uit databank'!D560="","",'gegevens uit databank'!D560)</f>
        <v>SBS De Speelvogel</v>
      </c>
      <c r="C560" s="145" t="str">
        <f>IF('gegevens uit databank'!E560="","",'gegevens uit databank'!E560)</f>
        <v>Schotensesteenweg 138</v>
      </c>
      <c r="D560" s="145">
        <f>IF('gegevens uit databank'!F560="","",'gegevens uit databank'!F560)</f>
        <v>2100</v>
      </c>
      <c r="E560" s="145" t="str">
        <f>IF('gegevens uit databank'!G560="","",'gegevens uit databank'!G560)</f>
        <v>DEURNE</v>
      </c>
      <c r="F560" s="145" t="str">
        <f>IF('gegevens uit databank'!H560="","",'gegevens uit databank'!H560)</f>
        <v>03-432.88.10</v>
      </c>
    </row>
    <row r="561" spans="1:6" ht="12.9" customHeight="1" x14ac:dyDescent="0.25">
      <c r="A561" s="144">
        <f>IF('gegevens uit databank'!C561="","",'gegevens uit databank'!C561)</f>
        <v>7294</v>
      </c>
      <c r="B561" s="145" t="str">
        <f>IF('gegevens uit databank'!D561="","",'gegevens uit databank'!D561)</f>
        <v>SBS Inpeeria</v>
      </c>
      <c r="C561" s="145" t="str">
        <f>IF('gegevens uit databank'!E561="","",'gegevens uit databank'!E561)</f>
        <v>De Gryspeerstraat 84</v>
      </c>
      <c r="D561" s="145">
        <f>IF('gegevens uit databank'!F561="","",'gegevens uit databank'!F561)</f>
        <v>2100</v>
      </c>
      <c r="E561" s="145" t="str">
        <f>IF('gegevens uit databank'!G561="","",'gegevens uit databank'!G561)</f>
        <v>DEURNE</v>
      </c>
      <c r="F561" s="145" t="str">
        <f>IF('gegevens uit databank'!H561="","",'gegevens uit databank'!H561)</f>
        <v>03-328.03.20</v>
      </c>
    </row>
    <row r="562" spans="1:6" ht="12.9" customHeight="1" x14ac:dyDescent="0.25">
      <c r="A562" s="144">
        <f>IF('gegevens uit databank'!C562="","",'gegevens uit databank'!C562)</f>
        <v>7311</v>
      </c>
      <c r="B562" s="145" t="str">
        <f>IF('gegevens uit databank'!D562="","",'gegevens uit databank'!D562)</f>
        <v>VBS Sint-Rumoldus</v>
      </c>
      <c r="C562" s="145" t="str">
        <f>IF('gegevens uit databank'!E562="","",'gegevens uit databank'!E562)</f>
        <v>Paulus Beyestraat 153</v>
      </c>
      <c r="D562" s="145">
        <f>IF('gegevens uit databank'!F562="","",'gegevens uit databank'!F562)</f>
        <v>2100</v>
      </c>
      <c r="E562" s="145" t="str">
        <f>IF('gegevens uit databank'!G562="","",'gegevens uit databank'!G562)</f>
        <v>DEURNE</v>
      </c>
      <c r="F562" s="145" t="str">
        <f>IF('gegevens uit databank'!H562="","",'gegevens uit databank'!H562)</f>
        <v>03-325.16.88</v>
      </c>
    </row>
    <row r="563" spans="1:6" ht="12.9" customHeight="1" x14ac:dyDescent="0.25">
      <c r="A563" s="144">
        <f>IF('gegevens uit databank'!C563="","",'gegevens uit databank'!C563)</f>
        <v>7328</v>
      </c>
      <c r="B563" s="145" t="str">
        <f>IF('gegevens uit databank'!D563="","",'gegevens uit databank'!D563)</f>
        <v>VBS Mariagaarde</v>
      </c>
      <c r="C563" s="145" t="str">
        <f>IF('gegevens uit databank'!E563="","",'gegevens uit databank'!E563)</f>
        <v>Griffier Schobbenslaan 45</v>
      </c>
      <c r="D563" s="145">
        <f>IF('gegevens uit databank'!F563="","",'gegevens uit databank'!F563)</f>
        <v>2140</v>
      </c>
      <c r="E563" s="145" t="str">
        <f>IF('gegevens uit databank'!G563="","",'gegevens uit databank'!G563)</f>
        <v>BORGERHOUT</v>
      </c>
      <c r="F563" s="145" t="str">
        <f>IF('gegevens uit databank'!H563="","",'gegevens uit databank'!H563)</f>
        <v>03-272.06.73</v>
      </c>
    </row>
    <row r="564" spans="1:6" ht="12.9" customHeight="1" x14ac:dyDescent="0.25">
      <c r="A564" s="144">
        <f>IF('gegevens uit databank'!C564="","",'gegevens uit databank'!C564)</f>
        <v>7336</v>
      </c>
      <c r="B564" s="145" t="str">
        <f>IF('gegevens uit databank'!D564="","",'gegevens uit databank'!D564)</f>
        <v>VBS Drakenhof</v>
      </c>
      <c r="C564" s="145" t="str">
        <f>IF('gegevens uit databank'!E564="","",'gegevens uit databank'!E564)</f>
        <v>Drakenhoflaan 242</v>
      </c>
      <c r="D564" s="145">
        <f>IF('gegevens uit databank'!F564="","",'gegevens uit databank'!F564)</f>
        <v>2100</v>
      </c>
      <c r="E564" s="145" t="str">
        <f>IF('gegevens uit databank'!G564="","",'gegevens uit databank'!G564)</f>
        <v>DEURNE</v>
      </c>
      <c r="F564" s="145" t="str">
        <f>IF('gegevens uit databank'!H564="","",'gegevens uit databank'!H564)</f>
        <v>03-321.56.84</v>
      </c>
    </row>
    <row r="565" spans="1:6" ht="12.9" customHeight="1" x14ac:dyDescent="0.25">
      <c r="A565" s="144">
        <f>IF('gegevens uit databank'!C565="","",'gegevens uit databank'!C565)</f>
        <v>7344</v>
      </c>
      <c r="B565" s="145" t="str">
        <f>IF('gegevens uit databank'!D565="","",'gegevens uit databank'!D565)</f>
        <v>VBS Sancta Maria</v>
      </c>
      <c r="C565" s="145" t="str">
        <f>IF('gegevens uit databank'!E565="","",'gegevens uit databank'!E565)</f>
        <v>Pieter De Ridderstraat 5</v>
      </c>
      <c r="D565" s="145">
        <f>IF('gegevens uit databank'!F565="","",'gegevens uit databank'!F565)</f>
        <v>2100</v>
      </c>
      <c r="E565" s="145" t="str">
        <f>IF('gegevens uit databank'!G565="","",'gegevens uit databank'!G565)</f>
        <v>DEURNE</v>
      </c>
      <c r="F565" s="145" t="str">
        <f>IF('gegevens uit databank'!H565="","",'gegevens uit databank'!H565)</f>
        <v>03-324.55.93</v>
      </c>
    </row>
    <row r="566" spans="1:6" ht="12.9" customHeight="1" x14ac:dyDescent="0.25">
      <c r="A566" s="144">
        <f>IF('gegevens uit databank'!C566="","",'gegevens uit databank'!C566)</f>
        <v>7369</v>
      </c>
      <c r="B566" s="145" t="str">
        <f>IF('gegevens uit databank'!D566="","",'gegevens uit databank'!D566)</f>
        <v>VBS Sint-Bernadette</v>
      </c>
      <c r="C566" s="145" t="str">
        <f>IF('gegevens uit databank'!E566="","",'gegevens uit databank'!E566)</f>
        <v>Antoon Van den Bosschelaan 145</v>
      </c>
      <c r="D566" s="145">
        <f>IF('gegevens uit databank'!F566="","",'gegevens uit databank'!F566)</f>
        <v>2100</v>
      </c>
      <c r="E566" s="145" t="str">
        <f>IF('gegevens uit databank'!G566="","",'gegevens uit databank'!G566)</f>
        <v>DEURNE</v>
      </c>
      <c r="F566" s="145" t="str">
        <f>IF('gegevens uit databank'!H566="","",'gegevens uit databank'!H566)</f>
        <v>03-324.97.97</v>
      </c>
    </row>
    <row r="567" spans="1:6" ht="12.9" customHeight="1" x14ac:dyDescent="0.25">
      <c r="A567" s="144">
        <f>IF('gegevens uit databank'!C567="","",'gegevens uit databank'!C567)</f>
        <v>7377</v>
      </c>
      <c r="B567" s="145" t="str">
        <f>IF('gegevens uit databank'!D567="","",'gegevens uit databank'!D567)</f>
        <v>VBS Ibex</v>
      </c>
      <c r="C567" s="145" t="str">
        <f>IF('gegevens uit databank'!E567="","",'gegevens uit databank'!E567)</f>
        <v>Seraphin de Grootestraat 120</v>
      </c>
      <c r="D567" s="145">
        <f>IF('gegevens uit databank'!F567="","",'gegevens uit databank'!F567)</f>
        <v>2100</v>
      </c>
      <c r="E567" s="145" t="str">
        <f>IF('gegevens uit databank'!G567="","",'gegevens uit databank'!G567)</f>
        <v>DEURNE</v>
      </c>
      <c r="F567" s="145" t="str">
        <f>IF('gegevens uit databank'!H567="","",'gegevens uit databank'!H567)</f>
        <v>03-325.60.94</v>
      </c>
    </row>
    <row r="568" spans="1:6" ht="12.9" customHeight="1" x14ac:dyDescent="0.25">
      <c r="A568" s="144">
        <f>IF('gegevens uit databank'!C568="","",'gegevens uit databank'!C568)</f>
        <v>7401</v>
      </c>
      <c r="B568" s="145" t="str">
        <f>IF('gegevens uit databank'!D568="","",'gegevens uit databank'!D568)</f>
        <v>VBS Immaculata</v>
      </c>
      <c r="C568" s="145" t="str">
        <f>IF('gegevens uit databank'!E568="","",'gegevens uit databank'!E568)</f>
        <v>Van Dornestraat 125</v>
      </c>
      <c r="D568" s="145">
        <f>IF('gegevens uit databank'!F568="","",'gegevens uit databank'!F568)</f>
        <v>2100</v>
      </c>
      <c r="E568" s="145" t="str">
        <f>IF('gegevens uit databank'!G568="","",'gegevens uit databank'!G568)</f>
        <v>DEURNE</v>
      </c>
      <c r="F568" s="145" t="str">
        <f>IF('gegevens uit databank'!H568="","",'gegevens uit databank'!H568)</f>
        <v>03-325.08.69</v>
      </c>
    </row>
    <row r="569" spans="1:6" ht="12.9" customHeight="1" x14ac:dyDescent="0.25">
      <c r="A569" s="144">
        <f>IF('gegevens uit databank'!C569="","",'gegevens uit databank'!C569)</f>
        <v>7419</v>
      </c>
      <c r="B569" s="145" t="str">
        <f>IF('gegevens uit databank'!D569="","",'gegevens uit databank'!D569)</f>
        <v>VBS Don Bosco</v>
      </c>
      <c r="C569" s="145" t="str">
        <f>IF('gegevens uit databank'!E569="","",'gegevens uit databank'!E569)</f>
        <v>Kasteellei 77_B</v>
      </c>
      <c r="D569" s="145">
        <f>IF('gegevens uit databank'!F569="","",'gegevens uit databank'!F569)</f>
        <v>2110</v>
      </c>
      <c r="E569" s="145" t="str">
        <f>IF('gegevens uit databank'!G569="","",'gegevens uit databank'!G569)</f>
        <v>WIJNEGEM</v>
      </c>
      <c r="F569" s="145" t="str">
        <f>IF('gegevens uit databank'!H569="","",'gegevens uit databank'!H569)</f>
        <v>03-353.11.30</v>
      </c>
    </row>
    <row r="570" spans="1:6" ht="12.9" customHeight="1" x14ac:dyDescent="0.25">
      <c r="A570" s="144">
        <f>IF('gegevens uit databank'!C570="","",'gegevens uit databank'!C570)</f>
        <v>7427</v>
      </c>
      <c r="B570" s="145" t="str">
        <f>IF('gegevens uit databank'!D570="","",'gegevens uit databank'!D570)</f>
        <v>VBS Oefenschool</v>
      </c>
      <c r="C570" s="145" t="str">
        <f>IF('gegevens uit databank'!E570="","",'gegevens uit databank'!E570)</f>
        <v>Turnhoutsebaan 430</v>
      </c>
      <c r="D570" s="145">
        <f>IF('gegevens uit databank'!F570="","",'gegevens uit databank'!F570)</f>
        <v>2110</v>
      </c>
      <c r="E570" s="145" t="str">
        <f>IF('gegevens uit databank'!G570="","",'gegevens uit databank'!G570)</f>
        <v>WIJNEGEM</v>
      </c>
      <c r="F570" s="145" t="str">
        <f>IF('gegevens uit databank'!H570="","",'gegevens uit databank'!H570)</f>
        <v>03-353.05.41</v>
      </c>
    </row>
    <row r="571" spans="1:6" ht="12.9" customHeight="1" x14ac:dyDescent="0.25">
      <c r="A571" s="144">
        <f>IF('gegevens uit databank'!C571="","",'gegevens uit databank'!C571)</f>
        <v>7443</v>
      </c>
      <c r="B571" s="145" t="str">
        <f>IF('gegevens uit databank'!D571="","",'gegevens uit databank'!D571)</f>
        <v>GLS De Notelaar</v>
      </c>
      <c r="C571" s="145" t="str">
        <f>IF('gegevens uit databank'!E571="","",'gegevens uit databank'!E571)</f>
        <v>Bergenstraat 2</v>
      </c>
      <c r="D571" s="145">
        <f>IF('gegevens uit databank'!F571="","",'gegevens uit databank'!F571)</f>
        <v>2110</v>
      </c>
      <c r="E571" s="145" t="str">
        <f>IF('gegevens uit databank'!G571="","",'gegevens uit databank'!G571)</f>
        <v>WIJNEGEM</v>
      </c>
      <c r="F571" s="145" t="str">
        <f>IF('gegevens uit databank'!H571="","",'gegevens uit databank'!H571)</f>
        <v>03-353.16.89</v>
      </c>
    </row>
    <row r="572" spans="1:6" ht="12.9" customHeight="1" x14ac:dyDescent="0.25">
      <c r="A572" s="144">
        <f>IF('gegevens uit databank'!C572="","",'gegevens uit databank'!C572)</f>
        <v>7451</v>
      </c>
      <c r="B572" s="145" t="str">
        <f>IF('gegevens uit databank'!D572="","",'gegevens uit databank'!D572)</f>
        <v>VBS Sint-Filippus</v>
      </c>
      <c r="C572" s="145" t="str">
        <f>IF('gegevens uit databank'!E572="","",'gegevens uit databank'!E572)</f>
        <v>Wijngaardlaan 7</v>
      </c>
      <c r="D572" s="145">
        <f>IF('gegevens uit databank'!F572="","",'gegevens uit databank'!F572)</f>
        <v>2900</v>
      </c>
      <c r="E572" s="145" t="str">
        <f>IF('gegevens uit databank'!G572="","",'gegevens uit databank'!G572)</f>
        <v>SCHOTEN</v>
      </c>
      <c r="F572" s="145" t="str">
        <f>IF('gegevens uit databank'!H572="","",'gegevens uit databank'!H572)</f>
        <v>03-658.81.70</v>
      </c>
    </row>
    <row r="573" spans="1:6" ht="12.9" customHeight="1" x14ac:dyDescent="0.25">
      <c r="A573" s="144">
        <f>IF('gegevens uit databank'!C573="","",'gegevens uit databank'!C573)</f>
        <v>7468</v>
      </c>
      <c r="B573" s="145" t="str">
        <f>IF('gegevens uit databank'!D573="","",'gegevens uit databank'!D573)</f>
        <v>VBS 1 Sint-Cordula</v>
      </c>
      <c r="C573" s="145" t="str">
        <f>IF('gegevens uit databank'!E573="","",'gegevens uit databank'!E573)</f>
        <v>Vordensteinstraat 32</v>
      </c>
      <c r="D573" s="145">
        <f>IF('gegevens uit databank'!F573="","",'gegevens uit databank'!F573)</f>
        <v>2900</v>
      </c>
      <c r="E573" s="145" t="str">
        <f>IF('gegevens uit databank'!G573="","",'gegevens uit databank'!G573)</f>
        <v>SCHOTEN</v>
      </c>
      <c r="F573" s="145" t="str">
        <f>IF('gegevens uit databank'!H573="","",'gegevens uit databank'!H573)</f>
        <v>03-658.94.51</v>
      </c>
    </row>
    <row r="574" spans="1:6" ht="12.9" customHeight="1" x14ac:dyDescent="0.25">
      <c r="A574" s="144">
        <f>IF('gegevens uit databank'!C574="","",'gegevens uit databank'!C574)</f>
        <v>7476</v>
      </c>
      <c r="B574" s="145" t="str">
        <f>IF('gegevens uit databank'!D574="","",'gegevens uit databank'!D574)</f>
        <v>VBS Sint-Eduardus</v>
      </c>
      <c r="C574" s="145" t="str">
        <f>IF('gegevens uit databank'!E574="","",'gegevens uit databank'!E574)</f>
        <v>Marialei 2</v>
      </c>
      <c r="D574" s="145">
        <f>IF('gegevens uit databank'!F574="","",'gegevens uit databank'!F574)</f>
        <v>2900</v>
      </c>
      <c r="E574" s="145" t="str">
        <f>IF('gegevens uit databank'!G574="","",'gegevens uit databank'!G574)</f>
        <v>SCHOTEN</v>
      </c>
      <c r="F574" s="145" t="str">
        <f>IF('gegevens uit databank'!H574="","",'gegevens uit databank'!H574)</f>
        <v>03-645.90.44</v>
      </c>
    </row>
    <row r="575" spans="1:6" ht="12.9" customHeight="1" x14ac:dyDescent="0.25">
      <c r="A575" s="144">
        <f>IF('gegevens uit databank'!C575="","",'gegevens uit databank'!C575)</f>
        <v>7484</v>
      </c>
      <c r="B575" s="145" t="str">
        <f>IF('gegevens uit databank'!D575="","",'gegevens uit databank'!D575)</f>
        <v>VBS Heilige Familie</v>
      </c>
      <c r="C575" s="145" t="str">
        <f>IF('gegevens uit databank'!E575="","",'gegevens uit databank'!E575)</f>
        <v>Laaglandlei 20</v>
      </c>
      <c r="D575" s="145">
        <f>IF('gegevens uit databank'!F575="","",'gegevens uit databank'!F575)</f>
        <v>2900</v>
      </c>
      <c r="E575" s="145" t="str">
        <f>IF('gegevens uit databank'!G575="","",'gegevens uit databank'!G575)</f>
        <v>SCHOTEN</v>
      </c>
      <c r="F575" s="145" t="str">
        <f>IF('gegevens uit databank'!H575="","",'gegevens uit databank'!H575)</f>
        <v>03-658.51.95</v>
      </c>
    </row>
    <row r="576" spans="1:6" ht="12.9" customHeight="1" x14ac:dyDescent="0.25">
      <c r="A576" s="144">
        <f>IF('gegevens uit databank'!C576="","",'gegevens uit databank'!C576)</f>
        <v>7492</v>
      </c>
      <c r="B576" s="145" t="str">
        <f>IF('gegevens uit databank'!D576="","",'gegevens uit databank'!D576)</f>
        <v>VBS Sint-Ludgardis Schoten</v>
      </c>
      <c r="C576" s="145" t="str">
        <f>IF('gegevens uit databank'!E576="","",'gegevens uit databank'!E576)</f>
        <v>Sint-Maria-ten-Boslei 10</v>
      </c>
      <c r="D576" s="145">
        <f>IF('gegevens uit databank'!F576="","",'gegevens uit databank'!F576)</f>
        <v>2900</v>
      </c>
      <c r="E576" s="145" t="str">
        <f>IF('gegevens uit databank'!G576="","",'gegevens uit databank'!G576)</f>
        <v>SCHOTEN</v>
      </c>
      <c r="F576" s="145" t="str">
        <f>IF('gegevens uit databank'!H576="","",'gegevens uit databank'!H576)</f>
        <v>03-658.48.42</v>
      </c>
    </row>
    <row r="577" spans="1:6" ht="12.9" customHeight="1" x14ac:dyDescent="0.25">
      <c r="A577" s="144">
        <f>IF('gegevens uit databank'!C577="","",'gegevens uit databank'!C577)</f>
        <v>7501</v>
      </c>
      <c r="B577" s="145" t="str">
        <f>IF('gegevens uit databank'!D577="","",'gegevens uit databank'!D577)</f>
        <v>VBS 1 Bloemendaal</v>
      </c>
      <c r="C577" s="145" t="str">
        <f>IF('gegevens uit databank'!E577="","",'gegevens uit databank'!E577)</f>
        <v>Paalstraat 309</v>
      </c>
      <c r="D577" s="145">
        <f>IF('gegevens uit databank'!F577="","",'gegevens uit databank'!F577)</f>
        <v>2900</v>
      </c>
      <c r="E577" s="145" t="str">
        <f>IF('gegevens uit databank'!G577="","",'gegevens uit databank'!G577)</f>
        <v>SCHOTEN</v>
      </c>
      <c r="F577" s="145" t="str">
        <f>IF('gegevens uit databank'!H577="","",'gegevens uit databank'!H577)</f>
        <v>03-658.79.45</v>
      </c>
    </row>
    <row r="578" spans="1:6" ht="12.9" customHeight="1" x14ac:dyDescent="0.25">
      <c r="A578" s="144">
        <f>IF('gegevens uit databank'!C578="","",'gegevens uit databank'!C578)</f>
        <v>7526</v>
      </c>
      <c r="B578" s="145" t="str">
        <f>IF('gegevens uit databank'!D578="","",'gegevens uit databank'!D578)</f>
        <v>VBS 1 Maria Middelares</v>
      </c>
      <c r="C578" s="145" t="str">
        <f>IF('gegevens uit databank'!E578="","",'gegevens uit databank'!E578)</f>
        <v>Hogebaan 2</v>
      </c>
      <c r="D578" s="145">
        <f>IF('gegevens uit databank'!F578="","",'gegevens uit databank'!F578)</f>
        <v>2960</v>
      </c>
      <c r="E578" s="145" t="str">
        <f>IF('gegevens uit databank'!G578="","",'gegevens uit databank'!G578)</f>
        <v>SINT-JOB-IN-'T-GOOR</v>
      </c>
      <c r="F578" s="145" t="str">
        <f>IF('gegevens uit databank'!H578="","",'gegevens uit databank'!H578)</f>
        <v>03-636.12.29</v>
      </c>
    </row>
    <row r="579" spans="1:6" ht="12.9" customHeight="1" x14ac:dyDescent="0.25">
      <c r="A579" s="144">
        <f>IF('gegevens uit databank'!C579="","",'gegevens uit databank'!C579)</f>
        <v>7542</v>
      </c>
      <c r="B579" s="145" t="str">
        <f>IF('gegevens uit databank'!D579="","",'gegevens uit databank'!D579)</f>
        <v>GBS - De Heide</v>
      </c>
      <c r="C579" s="145" t="str">
        <f>IF('gegevens uit databank'!E579="","",'gegevens uit databank'!E579)</f>
        <v>Bredabaan 1093</v>
      </c>
      <c r="D579" s="145">
        <f>IF('gegevens uit databank'!F579="","",'gegevens uit databank'!F579)</f>
        <v>2930</v>
      </c>
      <c r="E579" s="145" t="str">
        <f>IF('gegevens uit databank'!G579="","",'gegevens uit databank'!G579)</f>
        <v>BRASSCHAAT</v>
      </c>
      <c r="F579" s="145" t="str">
        <f>IF('gegevens uit databank'!H579="","",'gegevens uit databank'!H579)</f>
        <v>03-663.10.23</v>
      </c>
    </row>
    <row r="580" spans="1:6" ht="12.9" customHeight="1" x14ac:dyDescent="0.25">
      <c r="A580" s="144">
        <f>IF('gegevens uit databank'!C580="","",'gegevens uit databank'!C580)</f>
        <v>7559</v>
      </c>
      <c r="B580" s="145" t="str">
        <f>IF('gegevens uit databank'!D580="","",'gegevens uit databank'!D580)</f>
        <v>GLS De Kaart</v>
      </c>
      <c r="C580" s="145" t="str">
        <f>IF('gegevens uit databank'!E580="","",'gegevens uit databank'!E580)</f>
        <v>Leeuwenstraat 50</v>
      </c>
      <c r="D580" s="145">
        <f>IF('gegevens uit databank'!F580="","",'gegevens uit databank'!F580)</f>
        <v>2930</v>
      </c>
      <c r="E580" s="145" t="str">
        <f>IF('gegevens uit databank'!G580="","",'gegevens uit databank'!G580)</f>
        <v>BRASSCHAAT</v>
      </c>
      <c r="F580" s="145" t="str">
        <f>IF('gegevens uit databank'!H580="","",'gegevens uit databank'!H580)</f>
        <v>03-651.78.23</v>
      </c>
    </row>
    <row r="581" spans="1:6" ht="12.9" customHeight="1" x14ac:dyDescent="0.25">
      <c r="A581" s="144">
        <f>IF('gegevens uit databank'!C581="","",'gegevens uit databank'!C581)</f>
        <v>7567</v>
      </c>
      <c r="B581" s="145" t="str">
        <f>IF('gegevens uit databank'!D581="","",'gegevens uit databank'!D581)</f>
        <v>GBS Mariaburg</v>
      </c>
      <c r="C581" s="145" t="str">
        <f>IF('gegevens uit databank'!E581="","",'gegevens uit databank'!E581)</f>
        <v>Annadreef 7</v>
      </c>
      <c r="D581" s="145">
        <f>IF('gegevens uit databank'!F581="","",'gegevens uit databank'!F581)</f>
        <v>2930</v>
      </c>
      <c r="E581" s="145" t="str">
        <f>IF('gegevens uit databank'!G581="","",'gegevens uit databank'!G581)</f>
        <v>BRASSCHAAT</v>
      </c>
      <c r="F581" s="145" t="str">
        <f>IF('gegevens uit databank'!H581="","",'gegevens uit databank'!H581)</f>
        <v>03-664.46.37</v>
      </c>
    </row>
    <row r="582" spans="1:6" ht="12.9" customHeight="1" x14ac:dyDescent="0.25">
      <c r="A582" s="144">
        <f>IF('gegevens uit databank'!C582="","",'gegevens uit databank'!C582)</f>
        <v>7583</v>
      </c>
      <c r="B582" s="145" t="str">
        <f>IF('gegevens uit databank'!D582="","",'gegevens uit databank'!D582)</f>
        <v>VBS Mater Dei Driehoek</v>
      </c>
      <c r="C582" s="145" t="str">
        <f>IF('gegevens uit databank'!E582="","",'gegevens uit databank'!E582)</f>
        <v>Heislag 35</v>
      </c>
      <c r="D582" s="145">
        <f>IF('gegevens uit databank'!F582="","",'gegevens uit databank'!F582)</f>
        <v>2930</v>
      </c>
      <c r="E582" s="145" t="str">
        <f>IF('gegevens uit databank'!G582="","",'gegevens uit databank'!G582)</f>
        <v>BRASSCHAAT</v>
      </c>
      <c r="F582" s="145" t="str">
        <f>IF('gegevens uit databank'!H582="","",'gegevens uit databank'!H582)</f>
        <v>03-651.69.56</v>
      </c>
    </row>
    <row r="583" spans="1:6" ht="12.9" customHeight="1" x14ac:dyDescent="0.25">
      <c r="A583" s="144">
        <f>IF('gegevens uit databank'!C583="","",'gegevens uit databank'!C583)</f>
        <v>7591</v>
      </c>
      <c r="B583" s="145" t="str">
        <f>IF('gegevens uit databank'!D583="","",'gegevens uit databank'!D583)</f>
        <v>VBS Mater Dei</v>
      </c>
      <c r="C583" s="145" t="str">
        <f>IF('gegevens uit databank'!E583="","",'gegevens uit databank'!E583)</f>
        <v>della Faillestraat 16</v>
      </c>
      <c r="D583" s="145">
        <f>IF('gegevens uit databank'!F583="","",'gegevens uit databank'!F583)</f>
        <v>2930</v>
      </c>
      <c r="E583" s="145" t="str">
        <f>IF('gegevens uit databank'!G583="","",'gegevens uit databank'!G583)</f>
        <v>BRASSCHAAT</v>
      </c>
      <c r="F583" s="145" t="str">
        <f>IF('gegevens uit databank'!H583="","",'gegevens uit databank'!H583)</f>
        <v>03-633.38.05</v>
      </c>
    </row>
    <row r="584" spans="1:6" ht="12.9" customHeight="1" x14ac:dyDescent="0.25">
      <c r="A584" s="144">
        <f>IF('gegevens uit databank'!C584="","",'gegevens uit databank'!C584)</f>
        <v>7609</v>
      </c>
      <c r="B584" s="145" t="str">
        <f>IF('gegevens uit databank'!D584="","",'gegevens uit databank'!D584)</f>
        <v>VBS De Vlinder</v>
      </c>
      <c r="C584" s="145" t="str">
        <f>IF('gegevens uit databank'!E584="","",'gegevens uit databank'!E584)</f>
        <v>Lage Kaart 266</v>
      </c>
      <c r="D584" s="145">
        <f>IF('gegevens uit databank'!F584="","",'gegevens uit databank'!F584)</f>
        <v>2930</v>
      </c>
      <c r="E584" s="145" t="str">
        <f>IF('gegevens uit databank'!G584="","",'gegevens uit databank'!G584)</f>
        <v>BRASSCHAAT</v>
      </c>
      <c r="F584" s="145" t="str">
        <f>IF('gegevens uit databank'!H584="","",'gegevens uit databank'!H584)</f>
        <v>03-651.50.25</v>
      </c>
    </row>
    <row r="585" spans="1:6" ht="12.9" customHeight="1" x14ac:dyDescent="0.25">
      <c r="A585" s="144">
        <f>IF('gegevens uit databank'!C585="","",'gegevens uit databank'!C585)</f>
        <v>7617</v>
      </c>
      <c r="B585" s="145" t="str">
        <f>IF('gegevens uit databank'!D585="","",'gegevens uit databank'!D585)</f>
        <v>VBS Sint-Ludgardis</v>
      </c>
      <c r="C585" s="145" t="str">
        <f>IF('gegevens uit databank'!E585="","",'gegevens uit databank'!E585)</f>
        <v>Donksesteenweg 150</v>
      </c>
      <c r="D585" s="145">
        <f>IF('gegevens uit databank'!F585="","",'gegevens uit databank'!F585)</f>
        <v>2930</v>
      </c>
      <c r="E585" s="145" t="str">
        <f>IF('gegevens uit databank'!G585="","",'gegevens uit databank'!G585)</f>
        <v>BRASSCHAAT</v>
      </c>
      <c r="F585" s="145" t="str">
        <f>IF('gegevens uit databank'!H585="","",'gegevens uit databank'!H585)</f>
        <v>03-651.86.07</v>
      </c>
    </row>
    <row r="586" spans="1:6" ht="12.9" customHeight="1" x14ac:dyDescent="0.25">
      <c r="A586" s="144">
        <f>IF('gegevens uit databank'!C586="","",'gegevens uit databank'!C586)</f>
        <v>7633</v>
      </c>
      <c r="B586" s="145" t="str">
        <f>IF('gegevens uit databank'!D586="","",'gegevens uit databank'!D586)</f>
        <v>Vrije Basisschool</v>
      </c>
      <c r="C586" s="145" t="str">
        <f>IF('gegevens uit databank'!E586="","",'gegevens uit databank'!E586)</f>
        <v>Baillet-Latourlei 107_A</v>
      </c>
      <c r="D586" s="145">
        <f>IF('gegevens uit databank'!F586="","",'gegevens uit databank'!F586)</f>
        <v>2930</v>
      </c>
      <c r="E586" s="145" t="str">
        <f>IF('gegevens uit databank'!G586="","",'gegevens uit databank'!G586)</f>
        <v>BRASSCHAAT</v>
      </c>
      <c r="F586" s="145" t="str">
        <f>IF('gegevens uit databank'!H586="","",'gegevens uit databank'!H586)</f>
        <v>03-651.86.07</v>
      </c>
    </row>
    <row r="587" spans="1:6" ht="12.9" customHeight="1" x14ac:dyDescent="0.25">
      <c r="A587" s="144">
        <f>IF('gegevens uit databank'!C587="","",'gegevens uit databank'!C587)</f>
        <v>7641</v>
      </c>
      <c r="B587" s="145" t="str">
        <f>IF('gegevens uit databank'!D587="","",'gegevens uit databank'!D587)</f>
        <v>VBS Mater Dei</v>
      </c>
      <c r="C587" s="145" t="str">
        <f>IF('gegevens uit databank'!E587="","",'gegevens uit databank'!E587)</f>
        <v>Zegersdreef 66</v>
      </c>
      <c r="D587" s="145">
        <f>IF('gegevens uit databank'!F587="","",'gegevens uit databank'!F587)</f>
        <v>2930</v>
      </c>
      <c r="E587" s="145" t="str">
        <f>IF('gegevens uit databank'!G587="","",'gegevens uit databank'!G587)</f>
        <v>BRASSCHAAT</v>
      </c>
      <c r="F587" s="145" t="str">
        <f>IF('gegevens uit databank'!H587="","",'gegevens uit databank'!H587)</f>
        <v>03-651.68.16</v>
      </c>
    </row>
    <row r="588" spans="1:6" ht="12.9" customHeight="1" x14ac:dyDescent="0.25">
      <c r="A588" s="144">
        <f>IF('gegevens uit databank'!C588="","",'gegevens uit databank'!C588)</f>
        <v>7658</v>
      </c>
      <c r="B588" s="145" t="str">
        <f>IF('gegevens uit databank'!D588="","",'gegevens uit databank'!D588)</f>
        <v>VLS Sint-Michielscollege</v>
      </c>
      <c r="C588" s="145" t="str">
        <f>IF('gegevens uit databank'!E588="","",'gegevens uit databank'!E588)</f>
        <v>Kapelsesteenweg 74</v>
      </c>
      <c r="D588" s="145">
        <f>IF('gegevens uit databank'!F588="","",'gegevens uit databank'!F588)</f>
        <v>2930</v>
      </c>
      <c r="E588" s="145" t="str">
        <f>IF('gegevens uit databank'!G588="","",'gegevens uit databank'!G588)</f>
        <v>BRASSCHAAT</v>
      </c>
      <c r="F588" s="145" t="str">
        <f>IF('gegevens uit databank'!H588="","",'gegevens uit databank'!H588)</f>
        <v>03-640.30.34</v>
      </c>
    </row>
    <row r="589" spans="1:6" ht="12.9" customHeight="1" x14ac:dyDescent="0.25">
      <c r="A589" s="144">
        <f>IF('gegevens uit databank'!C589="","",'gegevens uit databank'!C589)</f>
        <v>7674</v>
      </c>
      <c r="B589" s="145" t="str">
        <f>IF('gegevens uit databank'!D589="","",'gegevens uit databank'!D589)</f>
        <v>GBS De Horizon</v>
      </c>
      <c r="C589" s="145" t="str">
        <f>IF('gegevens uit databank'!E589="","",'gegevens uit databank'!E589)</f>
        <v>Sint Jozeflei 18</v>
      </c>
      <c r="D589" s="145">
        <f>IF('gegevens uit databank'!F589="","",'gegevens uit databank'!F589)</f>
        <v>2390</v>
      </c>
      <c r="E589" s="145" t="str">
        <f>IF('gegevens uit databank'!G589="","",'gegevens uit databank'!G589)</f>
        <v>WESTMALLE</v>
      </c>
      <c r="F589" s="145" t="str">
        <f>IF('gegevens uit databank'!H589="","",'gegevens uit databank'!H589)</f>
        <v>03-312.08.85</v>
      </c>
    </row>
    <row r="590" spans="1:6" ht="12.9" customHeight="1" x14ac:dyDescent="0.25">
      <c r="A590" s="144">
        <f>IF('gegevens uit databank'!C590="","",'gegevens uit databank'!C590)</f>
        <v>7682</v>
      </c>
      <c r="B590" s="145" t="str">
        <f>IF('gegevens uit databank'!D590="","",'gegevens uit databank'!D590)</f>
        <v>VBS Sint-Jan Berchmanscollege</v>
      </c>
      <c r="C590" s="145" t="str">
        <f>IF('gegevens uit databank'!E590="","",'gegevens uit databank'!E590)</f>
        <v>Kasteellaan 18</v>
      </c>
      <c r="D590" s="145">
        <f>IF('gegevens uit databank'!F590="","",'gegevens uit databank'!F590)</f>
        <v>2390</v>
      </c>
      <c r="E590" s="145" t="str">
        <f>IF('gegevens uit databank'!G590="","",'gegevens uit databank'!G590)</f>
        <v>WESTMALLE</v>
      </c>
      <c r="F590" s="145" t="str">
        <f>IF('gegevens uit databank'!H590="","",'gegevens uit databank'!H590)</f>
        <v>03-312.98.88</v>
      </c>
    </row>
    <row r="591" spans="1:6" ht="12.9" customHeight="1" x14ac:dyDescent="0.25">
      <c r="A591" s="144">
        <f>IF('gegevens uit databank'!C591="","",'gegevens uit databank'!C591)</f>
        <v>7708</v>
      </c>
      <c r="B591" s="145" t="str">
        <f>IF('gegevens uit databank'!D591="","",'gegevens uit databank'!D591)</f>
        <v>VBS Mariagaard</v>
      </c>
      <c r="C591" s="145" t="str">
        <f>IF('gegevens uit databank'!E591="","",'gegevens uit databank'!E591)</f>
        <v>Oude Molenstraat 11</v>
      </c>
      <c r="D591" s="145">
        <f>IF('gegevens uit databank'!F591="","",'gegevens uit databank'!F591)</f>
        <v>2390</v>
      </c>
      <c r="E591" s="145" t="str">
        <f>IF('gegevens uit databank'!G591="","",'gegevens uit databank'!G591)</f>
        <v>WESTMALLE</v>
      </c>
      <c r="F591" s="145" t="str">
        <f>IF('gegevens uit databank'!H591="","",'gegevens uit databank'!H591)</f>
        <v>03-312.18.16</v>
      </c>
    </row>
    <row r="592" spans="1:6" ht="12.9" customHeight="1" x14ac:dyDescent="0.25">
      <c r="A592" s="144">
        <f>IF('gegevens uit databank'!C592="","",'gegevens uit databank'!C592)</f>
        <v>7716</v>
      </c>
      <c r="B592" s="145" t="str">
        <f>IF('gegevens uit databank'!D592="","",'gegevens uit databank'!D592)</f>
        <v>Vrije Lagere School</v>
      </c>
      <c r="C592" s="145" t="str">
        <f>IF('gegevens uit databank'!E592="","",'gegevens uit databank'!E592)</f>
        <v>Smekenstraat 12</v>
      </c>
      <c r="D592" s="145">
        <f>IF('gegevens uit databank'!F592="","",'gegevens uit databank'!F592)</f>
        <v>2390</v>
      </c>
      <c r="E592" s="145" t="str">
        <f>IF('gegevens uit databank'!G592="","",'gegevens uit databank'!G592)</f>
        <v>MALLE</v>
      </c>
      <c r="F592" s="145" t="str">
        <f>IF('gegevens uit databank'!H592="","",'gegevens uit databank'!H592)</f>
        <v>03-309.16.74</v>
      </c>
    </row>
    <row r="593" spans="1:6" ht="12.9" customHeight="1" x14ac:dyDescent="0.25">
      <c r="A593" s="144">
        <f>IF('gegevens uit databank'!C593="","",'gegevens uit databank'!C593)</f>
        <v>7724</v>
      </c>
      <c r="B593" s="145" t="str">
        <f>IF('gegevens uit databank'!D593="","",'gegevens uit databank'!D593)</f>
        <v>VBS Triangel</v>
      </c>
      <c r="C593" s="145" t="str">
        <f>IF('gegevens uit databank'!E593="","",'gegevens uit databank'!E593)</f>
        <v>Hoogstraat 19</v>
      </c>
      <c r="D593" s="145">
        <f>IF('gegevens uit databank'!F593="","",'gegevens uit databank'!F593)</f>
        <v>2340</v>
      </c>
      <c r="E593" s="145" t="str">
        <f>IF('gegevens uit databank'!G593="","",'gegevens uit databank'!G593)</f>
        <v>VLIMMEREN</v>
      </c>
      <c r="F593" s="145" t="str">
        <f>IF('gegevens uit databank'!H593="","",'gegevens uit databank'!H593)</f>
        <v>03-312.29.38</v>
      </c>
    </row>
    <row r="594" spans="1:6" ht="12.9" customHeight="1" x14ac:dyDescent="0.25">
      <c r="A594" s="144">
        <f>IF('gegevens uit databank'!C594="","",'gegevens uit databank'!C594)</f>
        <v>7741</v>
      </c>
      <c r="B594" s="145" t="str">
        <f>IF('gegevens uit databank'!D594="","",'gegevens uit databank'!D594)</f>
        <v>VBS 't Klavernest</v>
      </c>
      <c r="C594" s="145" t="str">
        <f>IF('gegevens uit databank'!E594="","",'gegevens uit databank'!E594)</f>
        <v>Kerkepad 27</v>
      </c>
      <c r="D594" s="145">
        <f>IF('gegevens uit databank'!F594="","",'gegevens uit databank'!F594)</f>
        <v>2275</v>
      </c>
      <c r="E594" s="145" t="str">
        <f>IF('gegevens uit databank'!G594="","",'gegevens uit databank'!G594)</f>
        <v>WECHELDERZANDE</v>
      </c>
      <c r="F594" s="145" t="str">
        <f>IF('gegevens uit databank'!H594="","",'gegevens uit databank'!H594)</f>
        <v>03-312.05.92</v>
      </c>
    </row>
    <row r="595" spans="1:6" ht="12.9" customHeight="1" x14ac:dyDescent="0.25">
      <c r="A595" s="144">
        <f>IF('gegevens uit databank'!C595="","",'gegevens uit databank'!C595)</f>
        <v>7757</v>
      </c>
      <c r="B595" s="145" t="str">
        <f>IF('gegevens uit databank'!D595="","",'gegevens uit databank'!D595)</f>
        <v>GBS De Kiekeboes</v>
      </c>
      <c r="C595" s="145" t="str">
        <f>IF('gegevens uit databank'!E595="","",'gegevens uit databank'!E595)</f>
        <v>Kerkstraat 7</v>
      </c>
      <c r="D595" s="145">
        <f>IF('gegevens uit databank'!F595="","",'gegevens uit databank'!F595)</f>
        <v>2980</v>
      </c>
      <c r="E595" s="145" t="str">
        <f>IF('gegevens uit databank'!G595="","",'gegevens uit databank'!G595)</f>
        <v>ZOERSEL</v>
      </c>
      <c r="F595" s="145" t="str">
        <f>IF('gegevens uit databank'!H595="","",'gegevens uit databank'!H595)</f>
        <v>03-298.08.28</v>
      </c>
    </row>
    <row r="596" spans="1:6" ht="12.9" customHeight="1" x14ac:dyDescent="0.25">
      <c r="A596" s="144">
        <f>IF('gegevens uit databank'!C596="","",'gegevens uit databank'!C596)</f>
        <v>7765</v>
      </c>
      <c r="B596" s="145" t="str">
        <f>IF('gegevens uit databank'!D596="","",'gegevens uit databank'!D596)</f>
        <v>VBS Sint-Elisabethschool</v>
      </c>
      <c r="C596" s="145" t="str">
        <f>IF('gegevens uit databank'!E596="","",'gegevens uit databank'!E596)</f>
        <v>Zandstraat 39</v>
      </c>
      <c r="D596" s="145">
        <f>IF('gegevens uit databank'!F596="","",'gegevens uit databank'!F596)</f>
        <v>2980</v>
      </c>
      <c r="E596" s="145" t="str">
        <f>IF('gegevens uit databank'!G596="","",'gegevens uit databank'!G596)</f>
        <v>ZOERSEL</v>
      </c>
      <c r="F596" s="145" t="str">
        <f>IF('gegevens uit databank'!H596="","",'gegevens uit databank'!H596)</f>
        <v>03-312.35.10</v>
      </c>
    </row>
    <row r="597" spans="1:6" ht="12.9" customHeight="1" x14ac:dyDescent="0.25">
      <c r="A597" s="144">
        <f>IF('gegevens uit databank'!C597="","",'gegevens uit databank'!C597)</f>
        <v>7773</v>
      </c>
      <c r="B597" s="145" t="str">
        <f>IF('gegevens uit databank'!D597="","",'gegevens uit databank'!D597)</f>
        <v>GBS Beuk &amp; Noot</v>
      </c>
      <c r="C597" s="145" t="str">
        <f>IF('gegevens uit databank'!E597="","",'gegevens uit databank'!E597)</f>
        <v>Ter Beuken 1</v>
      </c>
      <c r="D597" s="145">
        <f>IF('gegevens uit databank'!F597="","",'gegevens uit databank'!F597)</f>
        <v>2980</v>
      </c>
      <c r="E597" s="145" t="str">
        <f>IF('gegevens uit databank'!G597="","",'gegevens uit databank'!G597)</f>
        <v>ZOERSEL</v>
      </c>
      <c r="F597" s="145" t="str">
        <f>IF('gegevens uit databank'!H597="","",'gegevens uit databank'!H597)</f>
        <v>03-298.08.04</v>
      </c>
    </row>
    <row r="598" spans="1:6" ht="12.9" customHeight="1" x14ac:dyDescent="0.25">
      <c r="A598" s="144">
        <f>IF('gegevens uit databank'!C598="","",'gegevens uit databank'!C598)</f>
        <v>7781</v>
      </c>
      <c r="B598" s="145" t="str">
        <f>IF('gegevens uit databank'!D598="","",'gegevens uit databank'!D598)</f>
        <v>GBS De Sleutelbloem</v>
      </c>
      <c r="C598" s="145" t="str">
        <f>IF('gegevens uit databank'!E598="","",'gegevens uit databank'!E598)</f>
        <v>Schoolplein 2</v>
      </c>
      <c r="D598" s="145">
        <f>IF('gegevens uit databank'!F598="","",'gegevens uit databank'!F598)</f>
        <v>2960</v>
      </c>
      <c r="E598" s="145" t="str">
        <f>IF('gegevens uit databank'!G598="","",'gegevens uit databank'!G598)</f>
        <v>BRECHT</v>
      </c>
      <c r="F598" s="145" t="str">
        <f>IF('gegevens uit databank'!H598="","",'gegevens uit databank'!H598)</f>
        <v>03-203.22.62</v>
      </c>
    </row>
    <row r="599" spans="1:6" ht="12.9" customHeight="1" x14ac:dyDescent="0.25">
      <c r="A599" s="144">
        <f>IF('gegevens uit databank'!C599="","",'gegevens uit databank'!C599)</f>
        <v>7799</v>
      </c>
      <c r="B599" s="145" t="str">
        <f>IF('gegevens uit databank'!D599="","",'gegevens uit databank'!D599)</f>
        <v>VLS Sint-Michielschool</v>
      </c>
      <c r="C599" s="145" t="str">
        <f>IF('gegevens uit databank'!E599="","",'gegevens uit databank'!E599)</f>
        <v>Venusstraat 5</v>
      </c>
      <c r="D599" s="145">
        <f>IF('gegevens uit databank'!F599="","",'gegevens uit databank'!F599)</f>
        <v>2960</v>
      </c>
      <c r="E599" s="145" t="str">
        <f>IF('gegevens uit databank'!G599="","",'gegevens uit databank'!G599)</f>
        <v>BRECHT</v>
      </c>
      <c r="F599" s="145" t="str">
        <f>IF('gegevens uit databank'!H599="","",'gegevens uit databank'!H599)</f>
        <v>03-660.07.70</v>
      </c>
    </row>
    <row r="600" spans="1:6" ht="12.9" customHeight="1" x14ac:dyDescent="0.25">
      <c r="A600" s="144">
        <f>IF('gegevens uit databank'!C600="","",'gegevens uit databank'!C600)</f>
        <v>7807</v>
      </c>
      <c r="B600" s="145" t="str">
        <f>IF('gegevens uit databank'!D600="","",'gegevens uit databank'!D600)</f>
        <v>VBS Sint-Antonius</v>
      </c>
      <c r="C600" s="145" t="str">
        <f>IF('gegevens uit databank'!E600="","",'gegevens uit databank'!E600)</f>
        <v>Handelslei 72</v>
      </c>
      <c r="D600" s="145">
        <f>IF('gegevens uit databank'!F600="","",'gegevens uit databank'!F600)</f>
        <v>2980</v>
      </c>
      <c r="E600" s="145" t="str">
        <f>IF('gegevens uit databank'!G600="","",'gegevens uit databank'!G600)</f>
        <v>ZOERSEL</v>
      </c>
      <c r="F600" s="145" t="str">
        <f>IF('gegevens uit databank'!H600="","",'gegevens uit databank'!H600)</f>
        <v>03-383.30.37</v>
      </c>
    </row>
    <row r="601" spans="1:6" ht="12.9" customHeight="1" x14ac:dyDescent="0.25">
      <c r="A601" s="144">
        <f>IF('gegevens uit databank'!C601="","",'gegevens uit databank'!C601)</f>
        <v>7823</v>
      </c>
      <c r="B601" s="145" t="str">
        <f>IF('gegevens uit databank'!D601="","",'gegevens uit databank'!D601)</f>
        <v>VBS Leonardus</v>
      </c>
      <c r="C601" s="145" t="str">
        <f>IF('gegevens uit databank'!E601="","",'gegevens uit databank'!E601)</f>
        <v>Dorpsstraat 12</v>
      </c>
      <c r="D601" s="145">
        <f>IF('gegevens uit databank'!F601="","",'gegevens uit databank'!F601)</f>
        <v>2960</v>
      </c>
      <c r="E601" s="145" t="str">
        <f>IF('gegevens uit databank'!G601="","",'gegevens uit databank'!G601)</f>
        <v>SINT-LENAARTS</v>
      </c>
      <c r="F601" s="145" t="str">
        <f>IF('gegevens uit databank'!H601="","",'gegevens uit databank'!H601)</f>
        <v>03-313.03.20</v>
      </c>
    </row>
    <row r="602" spans="1:6" ht="12.9" customHeight="1" x14ac:dyDescent="0.25">
      <c r="A602" s="144">
        <f>IF('gegevens uit databank'!C602="","",'gegevens uit databank'!C602)</f>
        <v>7831</v>
      </c>
      <c r="B602" s="145" t="str">
        <f>IF('gegevens uit databank'!D602="","",'gegevens uit databank'!D602)</f>
        <v>GLS De Wissel</v>
      </c>
      <c r="C602" s="145" t="str">
        <f>IF('gegevens uit databank'!E602="","",'gegevens uit databank'!E602)</f>
        <v>Hagelkruis 2_A</v>
      </c>
      <c r="D602" s="145">
        <f>IF('gegevens uit databank'!F602="","",'gegevens uit databank'!F602)</f>
        <v>2990</v>
      </c>
      <c r="E602" s="145" t="str">
        <f>IF('gegevens uit databank'!G602="","",'gegevens uit databank'!G602)</f>
        <v>WUUSTWEZEL</v>
      </c>
      <c r="F602" s="145" t="str">
        <f>IF('gegevens uit databank'!H602="","",'gegevens uit databank'!H602)</f>
        <v>03-690.46.45</v>
      </c>
    </row>
    <row r="603" spans="1:6" ht="12.9" customHeight="1" x14ac:dyDescent="0.25">
      <c r="A603" s="144">
        <f>IF('gegevens uit databank'!C603="","",'gegevens uit databank'!C603)</f>
        <v>7849</v>
      </c>
      <c r="B603" s="145" t="str">
        <f>IF('gegevens uit databank'!D603="","",'gegevens uit databank'!D603)</f>
        <v>VBS Sterbos</v>
      </c>
      <c r="C603" s="145" t="str">
        <f>IF('gegevens uit databank'!E603="","",'gegevens uit databank'!E603)</f>
        <v>Molenheide 1</v>
      </c>
      <c r="D603" s="145">
        <f>IF('gegevens uit databank'!F603="","",'gegevens uit databank'!F603)</f>
        <v>2990</v>
      </c>
      <c r="E603" s="145" t="str">
        <f>IF('gegevens uit databank'!G603="","",'gegevens uit databank'!G603)</f>
        <v>WUUSTWEZEL</v>
      </c>
      <c r="F603" s="145" t="str">
        <f>IF('gegevens uit databank'!H603="","",'gegevens uit databank'!H603)</f>
        <v>03-669.72.17</v>
      </c>
    </row>
    <row r="604" spans="1:6" ht="12.9" customHeight="1" x14ac:dyDescent="0.25">
      <c r="A604" s="144">
        <f>IF('gegevens uit databank'!C604="","",'gegevens uit databank'!C604)</f>
        <v>7856</v>
      </c>
      <c r="B604" s="145" t="str">
        <f>IF('gegevens uit databank'!D604="","",'gegevens uit databank'!D604)</f>
        <v>VBS 't Kantoor</v>
      </c>
      <c r="C604" s="145" t="str">
        <f>IF('gegevens uit databank'!E604="","",'gegevens uit databank'!E604)</f>
        <v>Bredabaan 124</v>
      </c>
      <c r="D604" s="145">
        <f>IF('gegevens uit databank'!F604="","",'gegevens uit databank'!F604)</f>
        <v>2990</v>
      </c>
      <c r="E604" s="145" t="str">
        <f>IF('gegevens uit databank'!G604="","",'gegevens uit databank'!G604)</f>
        <v>WUUSTWEZEL</v>
      </c>
      <c r="F604" s="145" t="str">
        <f>IF('gegevens uit databank'!H604="","",'gegevens uit databank'!H604)</f>
        <v>03-669.62.89</v>
      </c>
    </row>
    <row r="605" spans="1:6" ht="12.9" customHeight="1" x14ac:dyDescent="0.25">
      <c r="A605" s="144">
        <f>IF('gegevens uit databank'!C605="","",'gegevens uit databank'!C605)</f>
        <v>7864</v>
      </c>
      <c r="B605" s="145" t="str">
        <f>IF('gegevens uit databank'!D605="","",'gegevens uit databank'!D605)</f>
        <v>VBS Mater Dei Gooreind</v>
      </c>
      <c r="C605" s="145" t="str">
        <f>IF('gegevens uit databank'!E605="","",'gegevens uit databank'!E605)</f>
        <v>Oude Baan 92</v>
      </c>
      <c r="D605" s="145">
        <f>IF('gegevens uit databank'!F605="","",'gegevens uit databank'!F605)</f>
        <v>2990</v>
      </c>
      <c r="E605" s="145" t="str">
        <f>IF('gegevens uit databank'!G605="","",'gegevens uit databank'!G605)</f>
        <v>WUUSTWEZEL</v>
      </c>
      <c r="F605" s="145" t="str">
        <f>IF('gegevens uit databank'!H605="","",'gegevens uit databank'!H605)</f>
        <v>03-663.52.70</v>
      </c>
    </row>
    <row r="606" spans="1:6" ht="12.9" customHeight="1" x14ac:dyDescent="0.25">
      <c r="A606" s="144">
        <f>IF('gegevens uit databank'!C606="","",'gegevens uit databank'!C606)</f>
        <v>7872</v>
      </c>
      <c r="B606" s="145" t="str">
        <f>IF('gegevens uit databank'!D606="","",'gegevens uit databank'!D606)</f>
        <v>VBS Triangel</v>
      </c>
      <c r="C606" s="145" t="str">
        <f>IF('gegevens uit databank'!E606="","",'gegevens uit databank'!E606)</f>
        <v>Kloosterstraat 7</v>
      </c>
      <c r="D606" s="145">
        <f>IF('gegevens uit databank'!F606="","",'gegevens uit databank'!F606)</f>
        <v>2990</v>
      </c>
      <c r="E606" s="145" t="str">
        <f>IF('gegevens uit databank'!G606="","",'gegevens uit databank'!G606)</f>
        <v>WUUSTWEZEL</v>
      </c>
      <c r="F606" s="145" t="str">
        <f>IF('gegevens uit databank'!H606="","",'gegevens uit databank'!H606)</f>
        <v>03-669.68.86</v>
      </c>
    </row>
    <row r="607" spans="1:6" ht="12.9" customHeight="1" x14ac:dyDescent="0.25">
      <c r="A607" s="144">
        <f>IF('gegevens uit databank'!C607="","",'gegevens uit databank'!C607)</f>
        <v>7881</v>
      </c>
      <c r="B607" s="145" t="str">
        <f>IF('gegevens uit databank'!D607="","",'gegevens uit databank'!D607)</f>
        <v>GBS 't Blokje</v>
      </c>
      <c r="C607" s="145" t="str">
        <f>IF('gegevens uit databank'!E607="","",'gegevens uit databank'!E607)</f>
        <v>Kerkblokstraat 14</v>
      </c>
      <c r="D607" s="145">
        <f>IF('gegevens uit databank'!F607="","",'gegevens uit databank'!F607)</f>
        <v>2990</v>
      </c>
      <c r="E607" s="145" t="str">
        <f>IF('gegevens uit databank'!G607="","",'gegevens uit databank'!G607)</f>
        <v>LOENHOUT</v>
      </c>
      <c r="F607" s="145" t="str">
        <f>IF('gegevens uit databank'!H607="","",'gegevens uit databank'!H607)</f>
        <v>03-375.68.30</v>
      </c>
    </row>
    <row r="608" spans="1:6" ht="12.9" customHeight="1" x14ac:dyDescent="0.25">
      <c r="A608" s="144">
        <f>IF('gegevens uit databank'!C608="","",'gegevens uit databank'!C608)</f>
        <v>7906</v>
      </c>
      <c r="B608" s="145" t="str">
        <f>IF('gegevens uit databank'!D608="","",'gegevens uit databank'!D608)</f>
        <v>VBS Sint-Jozef</v>
      </c>
      <c r="C608" s="145" t="str">
        <f>IF('gegevens uit databank'!E608="","",'gegevens uit databank'!E608)</f>
        <v>Heidestatieplein 6</v>
      </c>
      <c r="D608" s="145">
        <f>IF('gegevens uit databank'!F608="","",'gegevens uit databank'!F608)</f>
        <v>2920</v>
      </c>
      <c r="E608" s="145" t="str">
        <f>IF('gegevens uit databank'!G608="","",'gegevens uit databank'!G608)</f>
        <v>KALMTHOUT</v>
      </c>
      <c r="F608" s="145" t="str">
        <f>IF('gegevens uit databank'!H608="","",'gegevens uit databank'!H608)</f>
        <v>03-666.73.93</v>
      </c>
    </row>
    <row r="609" spans="1:6" ht="12.9" customHeight="1" x14ac:dyDescent="0.25">
      <c r="A609" s="144">
        <f>IF('gegevens uit databank'!C609="","",'gegevens uit databank'!C609)</f>
        <v>7914</v>
      </c>
      <c r="B609" s="145" t="str">
        <f>IF('gegevens uit databank'!D609="","",'gegevens uit databank'!D609)</f>
        <v>VBS Den Heuvel</v>
      </c>
      <c r="C609" s="145" t="str">
        <f>IF('gegevens uit databank'!E609="","",'gegevens uit databank'!E609)</f>
        <v>Heuvel 37</v>
      </c>
      <c r="D609" s="145">
        <f>IF('gegevens uit databank'!F609="","",'gegevens uit databank'!F609)</f>
        <v>2920</v>
      </c>
      <c r="E609" s="145" t="str">
        <f>IF('gegevens uit databank'!G609="","",'gegevens uit databank'!G609)</f>
        <v>KALMTHOUT</v>
      </c>
      <c r="F609" s="145" t="str">
        <f>IF('gegevens uit databank'!H609="","",'gegevens uit databank'!H609)</f>
        <v>03-666.95.21</v>
      </c>
    </row>
    <row r="610" spans="1:6" ht="12.9" customHeight="1" x14ac:dyDescent="0.25">
      <c r="A610" s="144">
        <f>IF('gegevens uit databank'!C610="","",'gegevens uit databank'!C610)</f>
        <v>7922</v>
      </c>
      <c r="B610" s="145" t="str">
        <f>IF('gegevens uit databank'!D610="","",'gegevens uit databank'!D610)</f>
        <v>VBS De Linde</v>
      </c>
      <c r="C610" s="145" t="str">
        <f>IF('gegevens uit databank'!E610="","",'gegevens uit databank'!E610)</f>
        <v>Achterbroeksteenweg 190</v>
      </c>
      <c r="D610" s="145">
        <f>IF('gegevens uit databank'!F610="","",'gegevens uit databank'!F610)</f>
        <v>2920</v>
      </c>
      <c r="E610" s="145" t="str">
        <f>IF('gegevens uit databank'!G610="","",'gegevens uit databank'!G610)</f>
        <v>KALMTHOUT</v>
      </c>
      <c r="F610" s="145" t="str">
        <f>IF('gegevens uit databank'!H610="","",'gegevens uit databank'!H610)</f>
        <v>03-666.81.15</v>
      </c>
    </row>
    <row r="611" spans="1:6" ht="12.9" customHeight="1" x14ac:dyDescent="0.25">
      <c r="A611" s="144">
        <f>IF('gegevens uit databank'!C611="","",'gegevens uit databank'!C611)</f>
        <v>7931</v>
      </c>
      <c r="B611" s="145" t="str">
        <f>IF('gegevens uit databank'!D611="","",'gegevens uit databank'!D611)</f>
        <v>VBS Zonnekind</v>
      </c>
      <c r="C611" s="145" t="str">
        <f>IF('gegevens uit databank'!E611="","",'gegevens uit databank'!E611)</f>
        <v>Zonnekinddreef 2</v>
      </c>
      <c r="D611" s="145">
        <f>IF('gegevens uit databank'!F611="","",'gegevens uit databank'!F611)</f>
        <v>2920</v>
      </c>
      <c r="E611" s="145" t="str">
        <f>IF('gegevens uit databank'!G611="","",'gegevens uit databank'!G611)</f>
        <v>KALMTHOUT</v>
      </c>
      <c r="F611" s="145" t="str">
        <f>IF('gegevens uit databank'!H611="","",'gegevens uit databank'!H611)</f>
        <v>03-666.53.40</v>
      </c>
    </row>
    <row r="612" spans="1:6" ht="12.9" customHeight="1" x14ac:dyDescent="0.25">
      <c r="A612" s="144">
        <f>IF('gegevens uit databank'!C612="","",'gegevens uit databank'!C612)</f>
        <v>7955</v>
      </c>
      <c r="B612" s="145" t="str">
        <f>IF('gegevens uit databank'!D612="","",'gegevens uit databank'!D612)</f>
        <v>GBS Kadrie</v>
      </c>
      <c r="C612" s="145" t="str">
        <f>IF('gegevens uit databank'!E612="","",'gegevens uit databank'!E612)</f>
        <v>Driehoekstraat 41</v>
      </c>
      <c r="D612" s="145">
        <f>IF('gegevens uit databank'!F612="","",'gegevens uit databank'!F612)</f>
        <v>2920</v>
      </c>
      <c r="E612" s="145" t="str">
        <f>IF('gegevens uit databank'!G612="","",'gegevens uit databank'!G612)</f>
        <v>KALMTHOUT</v>
      </c>
      <c r="F612" s="145" t="str">
        <f>IF('gegevens uit databank'!H612="","",'gegevens uit databank'!H612)</f>
        <v>03-666.95.20</v>
      </c>
    </row>
    <row r="613" spans="1:6" ht="12.9" customHeight="1" x14ac:dyDescent="0.25">
      <c r="A613" s="144">
        <f>IF('gegevens uit databank'!C613="","",'gegevens uit databank'!C613)</f>
        <v>7963</v>
      </c>
      <c r="B613" s="145" t="str">
        <f>IF('gegevens uit databank'!D613="","",'gegevens uit databank'!D613)</f>
        <v>GBS Maatjes</v>
      </c>
      <c r="C613" s="145" t="str">
        <f>IF('gegevens uit databank'!E613="","",'gegevens uit databank'!E613)</f>
        <v>Nieuwmoer-Dorp 10</v>
      </c>
      <c r="D613" s="145">
        <f>IF('gegevens uit databank'!F613="","",'gegevens uit databank'!F613)</f>
        <v>2920</v>
      </c>
      <c r="E613" s="145" t="str">
        <f>IF('gegevens uit databank'!G613="","",'gegevens uit databank'!G613)</f>
        <v>KALMTHOUT</v>
      </c>
      <c r="F613" s="145" t="str">
        <f>IF('gegevens uit databank'!H613="","",'gegevens uit databank'!H613)</f>
        <v>03-667.46.85</v>
      </c>
    </row>
    <row r="614" spans="1:6" ht="12.9" customHeight="1" x14ac:dyDescent="0.25">
      <c r="A614" s="144">
        <f>IF('gegevens uit databank'!C614="","",'gegevens uit databank'!C614)</f>
        <v>7971</v>
      </c>
      <c r="B614" s="145" t="str">
        <f>IF('gegevens uit databank'!D614="","",'gegevens uit databank'!D614)</f>
        <v>VLS Mariaberg</v>
      </c>
      <c r="C614" s="145" t="str">
        <f>IF('gegevens uit databank'!E614="","",'gegevens uit databank'!E614)</f>
        <v>Kloosterstraat 76</v>
      </c>
      <c r="D614" s="145">
        <f>IF('gegevens uit databank'!F614="","",'gegevens uit databank'!F614)</f>
        <v>2910</v>
      </c>
      <c r="E614" s="145" t="str">
        <f>IF('gegevens uit databank'!G614="","",'gegevens uit databank'!G614)</f>
        <v>ESSEN</v>
      </c>
      <c r="F614" s="145" t="str">
        <f>IF('gegevens uit databank'!H614="","",'gegevens uit databank'!H614)</f>
        <v>03-667.37.23</v>
      </c>
    </row>
    <row r="615" spans="1:6" ht="12.9" customHeight="1" x14ac:dyDescent="0.25">
      <c r="A615" s="144">
        <f>IF('gegevens uit databank'!C615="","",'gegevens uit databank'!C615)</f>
        <v>7989</v>
      </c>
      <c r="B615" s="145" t="str">
        <f>IF('gegevens uit databank'!D615="","",'gegevens uit databank'!D615)</f>
        <v>VLS Potlodenschool</v>
      </c>
      <c r="C615" s="145" t="str">
        <f>IF('gegevens uit databank'!E615="","",'gegevens uit databank'!E615)</f>
        <v>Maststraat 2_A</v>
      </c>
      <c r="D615" s="145">
        <f>IF('gegevens uit databank'!F615="","",'gegevens uit databank'!F615)</f>
        <v>2910</v>
      </c>
      <c r="E615" s="145" t="str">
        <f>IF('gegevens uit databank'!G615="","",'gegevens uit databank'!G615)</f>
        <v>ESSEN</v>
      </c>
      <c r="F615" s="145" t="str">
        <f>IF('gegevens uit databank'!H615="","",'gegevens uit databank'!H615)</f>
        <v>03-667.63.47</v>
      </c>
    </row>
    <row r="616" spans="1:6" ht="12.9" customHeight="1" x14ac:dyDescent="0.25">
      <c r="A616" s="144">
        <f>IF('gegevens uit databank'!C616="","",'gegevens uit databank'!C616)</f>
        <v>7997</v>
      </c>
      <c r="B616" s="145" t="str">
        <f>IF('gegevens uit databank'!D616="","",'gegevens uit databank'!D616)</f>
        <v>VBS Vincentius</v>
      </c>
      <c r="C616" s="145" t="str">
        <f>IF('gegevens uit databank'!E616="","",'gegevens uit databank'!E616)</f>
        <v>Horendonk 265</v>
      </c>
      <c r="D616" s="145">
        <f>IF('gegevens uit databank'!F616="","",'gegevens uit databank'!F616)</f>
        <v>2910</v>
      </c>
      <c r="E616" s="145" t="str">
        <f>IF('gegevens uit databank'!G616="","",'gegevens uit databank'!G616)</f>
        <v>ESSEN</v>
      </c>
      <c r="F616" s="145" t="str">
        <f>IF('gegevens uit databank'!H616="","",'gegevens uit databank'!H616)</f>
        <v>03-667.54.91</v>
      </c>
    </row>
    <row r="617" spans="1:6" ht="12.9" customHeight="1" x14ac:dyDescent="0.25">
      <c r="A617" s="144">
        <f>IF('gegevens uit databank'!C617="","",'gegevens uit databank'!C617)</f>
        <v>8003</v>
      </c>
      <c r="B617" s="145" t="str">
        <f>IF('gegevens uit databank'!D617="","",'gegevens uit databank'!D617)</f>
        <v>VLS College Essen</v>
      </c>
      <c r="C617" s="145" t="str">
        <f>IF('gegevens uit databank'!E617="","",'gegevens uit databank'!E617)</f>
        <v>Rouwmoer 7_A</v>
      </c>
      <c r="D617" s="145">
        <f>IF('gegevens uit databank'!F617="","",'gegevens uit databank'!F617)</f>
        <v>2910</v>
      </c>
      <c r="E617" s="145" t="str">
        <f>IF('gegevens uit databank'!G617="","",'gegevens uit databank'!G617)</f>
        <v>ESSEN</v>
      </c>
      <c r="F617" s="145" t="str">
        <f>IF('gegevens uit databank'!H617="","",'gegevens uit databank'!H617)</f>
        <v>03-667.33.65</v>
      </c>
    </row>
    <row r="618" spans="1:6" ht="12.9" customHeight="1" x14ac:dyDescent="0.25">
      <c r="A618" s="144">
        <f>IF('gegevens uit databank'!C618="","",'gegevens uit databank'!C618)</f>
        <v>8011</v>
      </c>
      <c r="B618" s="145" t="str">
        <f>IF('gegevens uit databank'!D618="","",'gegevens uit databank'!D618)</f>
        <v>VKS Mariaberg</v>
      </c>
      <c r="C618" s="145" t="str">
        <f>IF('gegevens uit databank'!E618="","",'gegevens uit databank'!E618)</f>
        <v>Grensstraat 14</v>
      </c>
      <c r="D618" s="145">
        <f>IF('gegevens uit databank'!F618="","",'gegevens uit databank'!F618)</f>
        <v>2910</v>
      </c>
      <c r="E618" s="145" t="str">
        <f>IF('gegevens uit databank'!G618="","",'gegevens uit databank'!G618)</f>
        <v>ESSEN</v>
      </c>
      <c r="F618" s="145" t="str">
        <f>IF('gegevens uit databank'!H618="","",'gegevens uit databank'!H618)</f>
        <v>03-667.37.23</v>
      </c>
    </row>
    <row r="619" spans="1:6" ht="12.9" customHeight="1" x14ac:dyDescent="0.25">
      <c r="A619" s="144">
        <f>IF('gegevens uit databank'!C619="","",'gegevens uit databank'!C619)</f>
        <v>8029</v>
      </c>
      <c r="B619" s="145" t="str">
        <f>IF('gegevens uit databank'!D619="","",'gegevens uit databank'!D619)</f>
        <v>GBS WIGO</v>
      </c>
      <c r="C619" s="145" t="str">
        <f>IF('gegevens uit databank'!E619="","",'gegevens uit databank'!E619)</f>
        <v>De Vondert 10</v>
      </c>
      <c r="D619" s="145">
        <f>IF('gegevens uit databank'!F619="","",'gegevens uit databank'!F619)</f>
        <v>2910</v>
      </c>
      <c r="E619" s="145" t="str">
        <f>IF('gegevens uit databank'!G619="","",'gegevens uit databank'!G619)</f>
        <v>ESSEN</v>
      </c>
      <c r="F619" s="145" t="str">
        <f>IF('gegevens uit databank'!H619="","",'gegevens uit databank'!H619)</f>
        <v>03-667.57.63</v>
      </c>
    </row>
    <row r="620" spans="1:6" ht="12.9" customHeight="1" x14ac:dyDescent="0.25">
      <c r="A620" s="144">
        <f>IF('gegevens uit databank'!C620="","",'gegevens uit databank'!C620)</f>
        <v>8045</v>
      </c>
      <c r="B620" s="145" t="str">
        <f>IF('gegevens uit databank'!D620="","",'gegevens uit databank'!D620)</f>
        <v>VBS Mozaïek</v>
      </c>
      <c r="C620" s="145" t="str">
        <f>IF('gegevens uit databank'!E620="","",'gegevens uit databank'!E620)</f>
        <v>Schoenstraat 41</v>
      </c>
      <c r="D620" s="145">
        <f>IF('gegevens uit databank'!F620="","",'gegevens uit databank'!F620)</f>
        <v>2140</v>
      </c>
      <c r="E620" s="145" t="str">
        <f>IF('gegevens uit databank'!G620="","",'gegevens uit databank'!G620)</f>
        <v>BORGERHOUT</v>
      </c>
      <c r="F620" s="145" t="str">
        <f>IF('gegevens uit databank'!H620="","",'gegevens uit databank'!H620)</f>
        <v>03-235.05.61</v>
      </c>
    </row>
    <row r="621" spans="1:6" ht="12.9" customHeight="1" x14ac:dyDescent="0.25">
      <c r="A621" s="144">
        <f>IF('gegevens uit databank'!C621="","",'gegevens uit databank'!C621)</f>
        <v>8052</v>
      </c>
      <c r="B621" s="145" t="str">
        <f>IF('gegevens uit databank'!D621="","",'gegevens uit databank'!D621)</f>
        <v>VBS De Zevensprong</v>
      </c>
      <c r="C621" s="145" t="str">
        <f>IF('gegevens uit databank'!E621="","",'gegevens uit databank'!E621)</f>
        <v>Turnhoutsebaan 79</v>
      </c>
      <c r="D621" s="145">
        <f>IF('gegevens uit databank'!F621="","",'gegevens uit databank'!F621)</f>
        <v>2140</v>
      </c>
      <c r="E621" s="145" t="str">
        <f>IF('gegevens uit databank'!G621="","",'gegevens uit databank'!G621)</f>
        <v>BORGERHOUT</v>
      </c>
      <c r="F621" s="145" t="str">
        <f>IF('gegevens uit databank'!H621="","",'gegevens uit databank'!H621)</f>
        <v>03-236.37.25</v>
      </c>
    </row>
    <row r="622" spans="1:6" ht="12.9" customHeight="1" x14ac:dyDescent="0.25">
      <c r="A622" s="144">
        <f>IF('gegevens uit databank'!C622="","",'gegevens uit databank'!C622)</f>
        <v>8061</v>
      </c>
      <c r="B622" s="145" t="str">
        <f>IF('gegevens uit databank'!D622="","",'gegevens uit databank'!D622)</f>
        <v>VBS Franciscusschool</v>
      </c>
      <c r="C622" s="145" t="str">
        <f>IF('gegevens uit databank'!E622="","",'gegevens uit databank'!E622)</f>
        <v>Berchemlei 93</v>
      </c>
      <c r="D622" s="145">
        <f>IF('gegevens uit databank'!F622="","",'gegevens uit databank'!F622)</f>
        <v>2140</v>
      </c>
      <c r="E622" s="145" t="str">
        <f>IF('gegevens uit databank'!G622="","",'gegevens uit databank'!G622)</f>
        <v>BORGERHOUT</v>
      </c>
      <c r="F622" s="145" t="str">
        <f>IF('gegevens uit databank'!H622="","",'gegevens uit databank'!H622)</f>
        <v>03-236.04.44</v>
      </c>
    </row>
    <row r="623" spans="1:6" ht="12.9" customHeight="1" x14ac:dyDescent="0.25">
      <c r="A623" s="144">
        <f>IF('gegevens uit databank'!C623="","",'gegevens uit databank'!C623)</f>
        <v>8086</v>
      </c>
      <c r="B623" s="145" t="str">
        <f>IF('gegevens uit databank'!D623="","",'gegevens uit databank'!D623)</f>
        <v>VBS Xaveriuscollege</v>
      </c>
      <c r="C623" s="145" t="str">
        <f>IF('gegevens uit databank'!E623="","",'gegevens uit databank'!E623)</f>
        <v>Collegelaan 36</v>
      </c>
      <c r="D623" s="145">
        <f>IF('gegevens uit databank'!F623="","",'gegevens uit databank'!F623)</f>
        <v>2140</v>
      </c>
      <c r="E623" s="145" t="str">
        <f>IF('gegevens uit databank'!G623="","",'gegevens uit databank'!G623)</f>
        <v>BORGERHOUT</v>
      </c>
      <c r="F623" s="145" t="str">
        <f>IF('gegevens uit databank'!H623="","",'gegevens uit databank'!H623)</f>
        <v>03-217.44.10</v>
      </c>
    </row>
    <row r="624" spans="1:6" ht="12.9" customHeight="1" x14ac:dyDescent="0.25">
      <c r="A624" s="144">
        <f>IF('gegevens uit databank'!C624="","",'gegevens uit databank'!C624)</f>
        <v>8094</v>
      </c>
      <c r="B624" s="145" t="str">
        <f>IF('gegevens uit databank'!D624="","",'gegevens uit databank'!D624)</f>
        <v>SKS De Vlinderboom</v>
      </c>
      <c r="C624" s="145" t="str">
        <f>IF('gegevens uit databank'!E624="","",'gegevens uit databank'!E624)</f>
        <v>Te Boelaarpark 3</v>
      </c>
      <c r="D624" s="145">
        <f>IF('gegevens uit databank'!F624="","",'gegevens uit databank'!F624)</f>
        <v>2140</v>
      </c>
      <c r="E624" s="145" t="str">
        <f>IF('gegevens uit databank'!G624="","",'gegevens uit databank'!G624)</f>
        <v>BORGERHOUT</v>
      </c>
      <c r="F624" s="145" t="str">
        <f>IF('gegevens uit databank'!H624="","",'gegevens uit databank'!H624)</f>
        <v>03-334.03.80</v>
      </c>
    </row>
    <row r="625" spans="1:6" ht="12.9" customHeight="1" x14ac:dyDescent="0.25">
      <c r="A625" s="144">
        <f>IF('gegevens uit databank'!C625="","",'gegevens uit databank'!C625)</f>
        <v>8102</v>
      </c>
      <c r="B625" s="145" t="str">
        <f>IF('gegevens uit databank'!D625="","",'gegevens uit databank'!D625)</f>
        <v>SLS De Vlinderboom</v>
      </c>
      <c r="C625" s="145" t="str">
        <f>IF('gegevens uit databank'!E625="","",'gegevens uit databank'!E625)</f>
        <v>Te Boelaarpark 5</v>
      </c>
      <c r="D625" s="145">
        <f>IF('gegevens uit databank'!F625="","",'gegevens uit databank'!F625)</f>
        <v>2140</v>
      </c>
      <c r="E625" s="145" t="str">
        <f>IF('gegevens uit databank'!G625="","",'gegevens uit databank'!G625)</f>
        <v>BORGERHOUT</v>
      </c>
      <c r="F625" s="145" t="str">
        <f>IF('gegevens uit databank'!H625="","",'gegevens uit databank'!H625)</f>
        <v>03-334.03.90</v>
      </c>
    </row>
    <row r="626" spans="1:6" ht="12.9" customHeight="1" x14ac:dyDescent="0.25">
      <c r="A626" s="144">
        <f>IF('gegevens uit databank'!C626="","",'gegevens uit databank'!C626)</f>
        <v>8111</v>
      </c>
      <c r="B626" s="145" t="str">
        <f>IF('gegevens uit databank'!D626="","",'gegevens uit databank'!D626)</f>
        <v>SBS De Esdoorn</v>
      </c>
      <c r="C626" s="145" t="str">
        <f>IF('gegevens uit databank'!E626="","",'gegevens uit databank'!E626)</f>
        <v>Vinçottestraat 44</v>
      </c>
      <c r="D626" s="145">
        <f>IF('gegevens uit databank'!F626="","",'gegevens uit databank'!F626)</f>
        <v>2140</v>
      </c>
      <c r="E626" s="145" t="str">
        <f>IF('gegevens uit databank'!G626="","",'gegevens uit databank'!G626)</f>
        <v>BORGERHOUT</v>
      </c>
      <c r="F626" s="145" t="str">
        <f>IF('gegevens uit databank'!H626="","",'gegevens uit databank'!H626)</f>
        <v>03-432.17.90</v>
      </c>
    </row>
    <row r="627" spans="1:6" ht="12.9" customHeight="1" x14ac:dyDescent="0.25">
      <c r="A627" s="144">
        <f>IF('gegevens uit databank'!C627="","",'gegevens uit databank'!C627)</f>
        <v>8128</v>
      </c>
      <c r="B627" s="145" t="str">
        <f>IF('gegevens uit databank'!D627="","",'gegevens uit databank'!D627)</f>
        <v>SBS Flora</v>
      </c>
      <c r="C627" s="145" t="str">
        <f>IF('gegevens uit databank'!E627="","",'gegevens uit databank'!E627)</f>
        <v>Florastraat 120</v>
      </c>
      <c r="D627" s="145">
        <f>IF('gegevens uit databank'!F627="","",'gegevens uit databank'!F627)</f>
        <v>2140</v>
      </c>
      <c r="E627" s="145" t="str">
        <f>IF('gegevens uit databank'!G627="","",'gegevens uit databank'!G627)</f>
        <v>BORGERHOUT</v>
      </c>
      <c r="F627" s="145" t="str">
        <f>IF('gegevens uit databank'!H627="","",'gegevens uit databank'!H627)</f>
        <v>03-291.16.80</v>
      </c>
    </row>
    <row r="628" spans="1:6" ht="12.9" customHeight="1" x14ac:dyDescent="0.25">
      <c r="A628" s="144">
        <f>IF('gegevens uit databank'!C628="","",'gegevens uit databank'!C628)</f>
        <v>8144</v>
      </c>
      <c r="B628" s="145" t="str">
        <f>IF('gegevens uit databank'!D628="","",'gegevens uit databank'!D628)</f>
        <v>SBS De Horizon</v>
      </c>
      <c r="C628" s="145" t="str">
        <f>IF('gegevens uit databank'!E628="","",'gegevens uit databank'!E628)</f>
        <v>Betogingstraat 9</v>
      </c>
      <c r="D628" s="145">
        <f>IF('gegevens uit databank'!F628="","",'gegevens uit databank'!F628)</f>
        <v>2140</v>
      </c>
      <c r="E628" s="145" t="str">
        <f>IF('gegevens uit databank'!G628="","",'gegevens uit databank'!G628)</f>
        <v>BORGERHOUT</v>
      </c>
      <c r="F628" s="145" t="str">
        <f>IF('gegevens uit databank'!H628="","",'gegevens uit databank'!H628)</f>
        <v>03-502.10.90</v>
      </c>
    </row>
    <row r="629" spans="1:6" ht="12.9" customHeight="1" x14ac:dyDescent="0.25">
      <c r="A629" s="144">
        <f>IF('gegevens uit databank'!C629="","",'gegevens uit databank'!C629)</f>
        <v>8151</v>
      </c>
      <c r="B629" s="145" t="str">
        <f>IF('gegevens uit databank'!D629="","",'gegevens uit databank'!D629)</f>
        <v>VBS Sint-Jozefsinstituut</v>
      </c>
      <c r="C629" s="145" t="str">
        <f>IF('gegevens uit databank'!E629="","",'gegevens uit databank'!E629)</f>
        <v>de Robianostraat 11</v>
      </c>
      <c r="D629" s="145">
        <f>IF('gegevens uit databank'!F629="","",'gegevens uit databank'!F629)</f>
        <v>2150</v>
      </c>
      <c r="E629" s="145" t="str">
        <f>IF('gegevens uit databank'!G629="","",'gegevens uit databank'!G629)</f>
        <v>BORSBEEK</v>
      </c>
      <c r="F629" s="145" t="str">
        <f>IF('gegevens uit databank'!H629="","",'gegevens uit databank'!H629)</f>
        <v>03-322.53.54</v>
      </c>
    </row>
    <row r="630" spans="1:6" ht="12.9" customHeight="1" x14ac:dyDescent="0.25">
      <c r="A630" s="144">
        <f>IF('gegevens uit databank'!C630="","",'gegevens uit databank'!C630)</f>
        <v>8169</v>
      </c>
      <c r="B630" s="145" t="str">
        <f>IF('gegevens uit databank'!D630="","",'gegevens uit databank'!D630)</f>
        <v>GBS De Klinker</v>
      </c>
      <c r="C630" s="145" t="str">
        <f>IF('gegevens uit databank'!E630="","",'gegevens uit databank'!E630)</f>
        <v>Jan Frans Stynenlei 8</v>
      </c>
      <c r="D630" s="145">
        <f>IF('gegevens uit databank'!F630="","",'gegevens uit databank'!F630)</f>
        <v>2150</v>
      </c>
      <c r="E630" s="145" t="str">
        <f>IF('gegevens uit databank'!G630="","",'gegevens uit databank'!G630)</f>
        <v>BORSBEEK</v>
      </c>
      <c r="F630" s="145" t="str">
        <f>IF('gegevens uit databank'!H630="","",'gegevens uit databank'!H630)</f>
        <v>03-321.20.21</v>
      </c>
    </row>
    <row r="631" spans="1:6" ht="12.9" customHeight="1" x14ac:dyDescent="0.25">
      <c r="A631" s="144">
        <f>IF('gegevens uit databank'!C631="","",'gegevens uit databank'!C631)</f>
        <v>8177</v>
      </c>
      <c r="B631" s="145" t="str">
        <f>IF('gegevens uit databank'!D631="","",'gegevens uit databank'!D631)</f>
        <v>GO! BS 't Laar</v>
      </c>
      <c r="C631" s="145" t="str">
        <f>IF('gegevens uit databank'!E631="","",'gegevens uit databank'!E631)</f>
        <v>Maria Clarastraat 60</v>
      </c>
      <c r="D631" s="145">
        <f>IF('gegevens uit databank'!F631="","",'gegevens uit databank'!F631)</f>
        <v>2160</v>
      </c>
      <c r="E631" s="145" t="str">
        <f>IF('gegevens uit databank'!G631="","",'gegevens uit databank'!G631)</f>
        <v>WOMMELGEM</v>
      </c>
      <c r="F631" s="145" t="str">
        <f>IF('gegevens uit databank'!H631="","",'gegevens uit databank'!H631)</f>
        <v>03-322.34.34</v>
      </c>
    </row>
    <row r="632" spans="1:6" ht="12.9" customHeight="1" x14ac:dyDescent="0.25">
      <c r="A632" s="144">
        <f>IF('gegevens uit databank'!C632="","",'gegevens uit databank'!C632)</f>
        <v>8185</v>
      </c>
      <c r="B632" s="145" t="str">
        <f>IF('gegevens uit databank'!D632="","",'gegevens uit databank'!D632)</f>
        <v>VBS Sint-Johannaschool</v>
      </c>
      <c r="C632" s="145" t="str">
        <f>IF('gegevens uit databank'!E632="","",'gegevens uit databank'!E632)</f>
        <v>Torenstraat 30</v>
      </c>
      <c r="D632" s="145">
        <f>IF('gegevens uit databank'!F632="","",'gegevens uit databank'!F632)</f>
        <v>2160</v>
      </c>
      <c r="E632" s="145" t="str">
        <f>IF('gegevens uit databank'!G632="","",'gegevens uit databank'!G632)</f>
        <v>WOMMELGEM</v>
      </c>
      <c r="F632" s="145" t="str">
        <f>IF('gegevens uit databank'!H632="","",'gegevens uit databank'!H632)</f>
        <v>03-353.78.28</v>
      </c>
    </row>
    <row r="633" spans="1:6" ht="12.9" customHeight="1" x14ac:dyDescent="0.25">
      <c r="A633" s="144">
        <f>IF('gegevens uit databank'!C633="","",'gegevens uit databank'!C633)</f>
        <v>8201</v>
      </c>
      <c r="B633" s="145" t="str">
        <f>IF('gegevens uit databank'!D633="","",'gegevens uit databank'!D633)</f>
        <v>GBS De Knipoog</v>
      </c>
      <c r="C633" s="145" t="str">
        <f>IF('gegevens uit databank'!E633="","",'gegevens uit databank'!E633)</f>
        <v>Schoolstraat 17</v>
      </c>
      <c r="D633" s="145">
        <f>IF('gegevens uit databank'!F633="","",'gegevens uit databank'!F633)</f>
        <v>2520</v>
      </c>
      <c r="E633" s="145" t="str">
        <f>IF('gegevens uit databank'!G633="","",'gegevens uit databank'!G633)</f>
        <v>RANST</v>
      </c>
      <c r="F633" s="145" t="str">
        <f>IF('gegevens uit databank'!H633="","",'gegevens uit databank'!H633)</f>
        <v>03-475.14.48</v>
      </c>
    </row>
    <row r="634" spans="1:6" ht="12.9" customHeight="1" x14ac:dyDescent="0.25">
      <c r="A634" s="144">
        <f>IF('gegevens uit databank'!C634="","",'gegevens uit databank'!C634)</f>
        <v>8219</v>
      </c>
      <c r="B634" s="145" t="str">
        <f>IF('gegevens uit databank'!D634="","",'gegevens uit databank'!D634)</f>
        <v>VBS Annuncia-Instituut</v>
      </c>
      <c r="C634" s="145" t="str">
        <f>IF('gegevens uit databank'!E634="","",'gegevens uit databank'!E634)</f>
        <v>Gasthuisstraat 19_A</v>
      </c>
      <c r="D634" s="145">
        <f>IF('gegevens uit databank'!F634="","",'gegevens uit databank'!F634)</f>
        <v>2520</v>
      </c>
      <c r="E634" s="145" t="str">
        <f>IF('gegevens uit databank'!G634="","",'gegevens uit databank'!G634)</f>
        <v>RANST</v>
      </c>
      <c r="F634" s="145" t="str">
        <f>IF('gegevens uit databank'!H634="","",'gegevens uit databank'!H634)</f>
        <v>03-485.54.58</v>
      </c>
    </row>
    <row r="635" spans="1:6" ht="12.9" customHeight="1" x14ac:dyDescent="0.25">
      <c r="A635" s="144">
        <f>IF('gegevens uit databank'!C635="","",'gegevens uit databank'!C635)</f>
        <v>8243</v>
      </c>
      <c r="B635" s="145" t="str">
        <f>IF('gegevens uit databank'!D635="","",'gegevens uit databank'!D635)</f>
        <v>VBS Sint-Ludgardis</v>
      </c>
      <c r="C635" s="145" t="str">
        <f>IF('gegevens uit databank'!E635="","",'gegevens uit databank'!E635)</f>
        <v>Heidedreef 82</v>
      </c>
      <c r="D635" s="145">
        <f>IF('gegevens uit databank'!F635="","",'gegevens uit databank'!F635)</f>
        <v>2970</v>
      </c>
      <c r="E635" s="145" t="str">
        <f>IF('gegevens uit databank'!G635="","",'gegevens uit databank'!G635)</f>
        <v>SCHILDE</v>
      </c>
      <c r="F635" s="145" t="str">
        <f>IF('gegevens uit databank'!H635="","",'gegevens uit databank'!H635)</f>
        <v>03-353.71.19</v>
      </c>
    </row>
    <row r="636" spans="1:6" ht="12.9" customHeight="1" x14ac:dyDescent="0.25">
      <c r="A636" s="144">
        <f>IF('gegevens uit databank'!C636="","",'gegevens uit databank'!C636)</f>
        <v>8251</v>
      </c>
      <c r="B636" s="145" t="str">
        <f>IF('gegevens uit databank'!D636="","",'gegevens uit databank'!D636)</f>
        <v>VKS Wonderwijzer</v>
      </c>
      <c r="C636" s="145" t="str">
        <f>IF('gegevens uit databank'!E636="","",'gegevens uit databank'!E636)</f>
        <v>Kleinveldweg 2_A</v>
      </c>
      <c r="D636" s="145">
        <f>IF('gegevens uit databank'!F636="","",'gegevens uit databank'!F636)</f>
        <v>2970</v>
      </c>
      <c r="E636" s="145" t="str">
        <f>IF('gegevens uit databank'!G636="","",'gegevens uit databank'!G636)</f>
        <v>SCHILDE</v>
      </c>
      <c r="F636" s="145" t="str">
        <f>IF('gegevens uit databank'!H636="","",'gegevens uit databank'!H636)</f>
        <v>03-384.06.28</v>
      </c>
    </row>
    <row r="637" spans="1:6" ht="12.9" customHeight="1" x14ac:dyDescent="0.25">
      <c r="A637" s="144">
        <f>IF('gegevens uit databank'!C637="","",'gegevens uit databank'!C637)</f>
        <v>8268</v>
      </c>
      <c r="B637" s="145" t="str">
        <f>IF('gegevens uit databank'!D637="","",'gegevens uit databank'!D637)</f>
        <v>GBS De Driehoek</v>
      </c>
      <c r="C637" s="145" t="str">
        <f>IF('gegevens uit databank'!E637="","",'gegevens uit databank'!E637)</f>
        <v>Schildesteenweg 12</v>
      </c>
      <c r="D637" s="145">
        <f>IF('gegevens uit databank'!F637="","",'gegevens uit databank'!F637)</f>
        <v>2520</v>
      </c>
      <c r="E637" s="145" t="str">
        <f>IF('gegevens uit databank'!G637="","",'gegevens uit databank'!G637)</f>
        <v>OELEGEM</v>
      </c>
      <c r="F637" s="145" t="str">
        <f>IF('gegevens uit databank'!H637="","",'gegevens uit databank'!H637)</f>
        <v>03-383.50.36</v>
      </c>
    </row>
    <row r="638" spans="1:6" ht="12.9" customHeight="1" x14ac:dyDescent="0.25">
      <c r="A638" s="144">
        <f>IF('gegevens uit databank'!C638="","",'gegevens uit databank'!C638)</f>
        <v>8276</v>
      </c>
      <c r="B638" s="145" t="str">
        <f>IF('gegevens uit databank'!D638="","",'gegevens uit databank'!D638)</f>
        <v>VBS Sint-Lucia</v>
      </c>
      <c r="C638" s="145" t="str">
        <f>IF('gegevens uit databank'!E638="","",'gegevens uit databank'!E638)</f>
        <v>Venusstraat 3</v>
      </c>
      <c r="D638" s="145">
        <f>IF('gegevens uit databank'!F638="","",'gegevens uit databank'!F638)</f>
        <v>2520</v>
      </c>
      <c r="E638" s="145" t="str">
        <f>IF('gegevens uit databank'!G638="","",'gegevens uit databank'!G638)</f>
        <v>OELEGEM</v>
      </c>
      <c r="F638" s="145" t="str">
        <f>IF('gegevens uit databank'!H638="","",'gegevens uit databank'!H638)</f>
        <v>03-383.10.31</v>
      </c>
    </row>
    <row r="639" spans="1:6" ht="12.9" customHeight="1" x14ac:dyDescent="0.25">
      <c r="A639" s="144">
        <f>IF('gegevens uit databank'!C639="","",'gegevens uit databank'!C639)</f>
        <v>8284</v>
      </c>
      <c r="B639" s="145" t="str">
        <f>IF('gegevens uit databank'!D639="","",'gegevens uit databank'!D639)</f>
        <v>VBS HH</v>
      </c>
      <c r="C639" s="145" t="str">
        <f>IF('gegevens uit databank'!E639="","",'gegevens uit databank'!E639)</f>
        <v>Oudaen 76_1</v>
      </c>
      <c r="D639" s="145">
        <f>IF('gegevens uit databank'!F639="","",'gegevens uit databank'!F639)</f>
        <v>2970</v>
      </c>
      <c r="E639" s="145" t="str">
        <f>IF('gegevens uit databank'!G639="","",'gegevens uit databank'!G639)</f>
        <v>'S GRAVENWEZEL</v>
      </c>
      <c r="F639" s="145" t="str">
        <f>IF('gegevens uit databank'!H639="","",'gegevens uit databank'!H639)</f>
        <v>03-658.12.46</v>
      </c>
    </row>
    <row r="640" spans="1:6" ht="12.9" customHeight="1" x14ac:dyDescent="0.25">
      <c r="A640" s="144">
        <f>IF('gegevens uit databank'!C640="","",'gegevens uit databank'!C640)</f>
        <v>8292</v>
      </c>
      <c r="B640" s="145" t="str">
        <f>IF('gegevens uit databank'!D640="","",'gegevens uit databank'!D640)</f>
        <v>GBS De Wingerd</v>
      </c>
      <c r="C640" s="145" t="str">
        <f>IF('gegevens uit databank'!E640="","",'gegevens uit databank'!E640)</f>
        <v>Frans Pauwelslei 19</v>
      </c>
      <c r="D640" s="145">
        <f>IF('gegevens uit databank'!F640="","",'gegevens uit databank'!F640)</f>
        <v>2970</v>
      </c>
      <c r="E640" s="145" t="str">
        <f>IF('gegevens uit databank'!G640="","",'gegevens uit databank'!G640)</f>
        <v>'S GRAVENWEZEL</v>
      </c>
      <c r="F640" s="145" t="str">
        <f>IF('gegevens uit databank'!H640="","",'gegevens uit databank'!H640)</f>
        <v>03-658.86.18</v>
      </c>
    </row>
    <row r="641" spans="1:6" ht="12.9" customHeight="1" x14ac:dyDescent="0.25">
      <c r="A641" s="144">
        <f>IF('gegevens uit databank'!C641="","",'gegevens uit databank'!C641)</f>
        <v>8301</v>
      </c>
      <c r="B641" s="145" t="str">
        <f>IF('gegevens uit databank'!D641="","",'gegevens uit databank'!D641)</f>
        <v>Gemeentelijke Basisschool</v>
      </c>
      <c r="C641" s="145" t="str">
        <f>IF('gegevens uit databank'!E641="","",'gegevens uit databank'!E641)</f>
        <v>Amelbergastraat 40</v>
      </c>
      <c r="D641" s="145">
        <f>IF('gegevens uit databank'!F641="","",'gegevens uit databank'!F641)</f>
        <v>2240</v>
      </c>
      <c r="E641" s="145" t="str">
        <f>IF('gegevens uit databank'!G641="","",'gegevens uit databank'!G641)</f>
        <v>ZANDHOVEN</v>
      </c>
      <c r="F641" s="145" t="str">
        <f>IF('gegevens uit databank'!H641="","",'gegevens uit databank'!H641)</f>
        <v>03-484.35.89</v>
      </c>
    </row>
    <row r="642" spans="1:6" ht="12.9" customHeight="1" x14ac:dyDescent="0.25">
      <c r="A642" s="144">
        <f>IF('gegevens uit databank'!C642="","",'gegevens uit databank'!C642)</f>
        <v>8326</v>
      </c>
      <c r="B642" s="145" t="str">
        <f>IF('gegevens uit databank'!D642="","",'gegevens uit databank'!D642)</f>
        <v>VBS Impuls</v>
      </c>
      <c r="C642" s="145" t="str">
        <f>IF('gegevens uit databank'!E642="","",'gegevens uit databank'!E642)</f>
        <v>Kloosterstraat 7</v>
      </c>
      <c r="D642" s="145">
        <f>IF('gegevens uit databank'!F642="","",'gegevens uit databank'!F642)</f>
        <v>2243</v>
      </c>
      <c r="E642" s="145" t="str">
        <f>IF('gegevens uit databank'!G642="","",'gegevens uit databank'!G642)</f>
        <v>PULLE</v>
      </c>
      <c r="F642" s="145" t="str">
        <f>IF('gegevens uit databank'!H642="","",'gegevens uit databank'!H642)</f>
        <v>03-484.41.68</v>
      </c>
    </row>
    <row r="643" spans="1:6" ht="12.9" customHeight="1" x14ac:dyDescent="0.25">
      <c r="A643" s="144">
        <f>IF('gegevens uit databank'!C643="","",'gegevens uit databank'!C643)</f>
        <v>8334</v>
      </c>
      <c r="B643" s="145" t="str">
        <f>IF('gegevens uit databank'!D643="","",'gegevens uit databank'!D643)</f>
        <v>VBS De Springplank</v>
      </c>
      <c r="C643" s="145" t="str">
        <f>IF('gegevens uit databank'!E643="","",'gegevens uit databank'!E643)</f>
        <v>Kapelstraat 19_A</v>
      </c>
      <c r="D643" s="145">
        <f>IF('gegevens uit databank'!F643="","",'gegevens uit databank'!F643)</f>
        <v>2520</v>
      </c>
      <c r="E643" s="145" t="str">
        <f>IF('gegevens uit databank'!G643="","",'gegevens uit databank'!G643)</f>
        <v>BROECHEM</v>
      </c>
      <c r="F643" s="145" t="str">
        <f>IF('gegevens uit databank'!H643="","",'gegevens uit databank'!H643)</f>
        <v>03-485.80.79</v>
      </c>
    </row>
    <row r="644" spans="1:6" ht="12.9" customHeight="1" x14ac:dyDescent="0.25">
      <c r="A644" s="144">
        <f>IF('gegevens uit databank'!C644="","",'gegevens uit databank'!C644)</f>
        <v>8342</v>
      </c>
      <c r="B644" s="145" t="str">
        <f>IF('gegevens uit databank'!D644="","",'gegevens uit databank'!D644)</f>
        <v>GBS De Sleutel</v>
      </c>
      <c r="C644" s="145" t="str">
        <f>IF('gegevens uit databank'!E644="","",'gegevens uit databank'!E644)</f>
        <v>Lostraat 51</v>
      </c>
      <c r="D644" s="145">
        <f>IF('gegevens uit databank'!F644="","",'gegevens uit databank'!F644)</f>
        <v>2520</v>
      </c>
      <c r="E644" s="145" t="str">
        <f>IF('gegevens uit databank'!G644="","",'gegevens uit databank'!G644)</f>
        <v>BROECHEM</v>
      </c>
      <c r="F644" s="145" t="str">
        <f>IF('gegevens uit databank'!H644="","",'gegevens uit databank'!H644)</f>
        <v>03-485.65.14</v>
      </c>
    </row>
    <row r="645" spans="1:6" ht="12.9" customHeight="1" x14ac:dyDescent="0.25">
      <c r="A645" s="144">
        <f>IF('gegevens uit databank'!C645="","",'gegevens uit databank'!C645)</f>
        <v>8359</v>
      </c>
      <c r="B645" s="145" t="str">
        <f>IF('gegevens uit databank'!D645="","",'gegevens uit databank'!D645)</f>
        <v>GBS 't Kroontje</v>
      </c>
      <c r="C645" s="145" t="str">
        <f>IF('gegevens uit databank'!E645="","",'gegevens uit databank'!E645)</f>
        <v>Kerkstraat 37</v>
      </c>
      <c r="D645" s="145">
        <f>IF('gegevens uit databank'!F645="","",'gegevens uit databank'!F645)</f>
        <v>2240</v>
      </c>
      <c r="E645" s="145" t="str">
        <f>IF('gegevens uit databank'!G645="","",'gegevens uit databank'!G645)</f>
        <v>MASSENHOVEN</v>
      </c>
      <c r="F645" s="145" t="str">
        <f>IF('gegevens uit databank'!H645="","",'gegevens uit databank'!H645)</f>
        <v>03-484.30.87</v>
      </c>
    </row>
    <row r="646" spans="1:6" ht="12.9" customHeight="1" x14ac:dyDescent="0.25">
      <c r="A646" s="144">
        <f>IF('gegevens uit databank'!C646="","",'gegevens uit databank'!C646)</f>
        <v>8367</v>
      </c>
      <c r="B646" s="145" t="str">
        <f>IF('gegevens uit databank'!D646="","",'gegevens uit databank'!D646)</f>
        <v>VBS Klavertje 4-sel</v>
      </c>
      <c r="C646" s="145" t="str">
        <f>IF('gegevens uit databank'!E646="","",'gegevens uit databank'!E646)</f>
        <v>Veerstraat 59</v>
      </c>
      <c r="D646" s="145">
        <f>IF('gegevens uit databank'!F646="","",'gegevens uit databank'!F646)</f>
        <v>2240</v>
      </c>
      <c r="E646" s="145" t="str">
        <f>IF('gegevens uit databank'!G646="","",'gegevens uit databank'!G646)</f>
        <v>VIERSEL</v>
      </c>
      <c r="F646" s="145" t="str">
        <f>IF('gegevens uit databank'!H646="","",'gegevens uit databank'!H646)</f>
        <v>03-485.73.98</v>
      </c>
    </row>
    <row r="647" spans="1:6" ht="12.9" customHeight="1" x14ac:dyDescent="0.25">
      <c r="A647" s="144">
        <f>IF('gegevens uit databank'!C647="","",'gegevens uit databank'!C647)</f>
        <v>8375</v>
      </c>
      <c r="B647" s="145" t="str">
        <f>IF('gegevens uit databank'!D647="","",'gegevens uit databank'!D647)</f>
        <v>VBS Sint-Jozefschool</v>
      </c>
      <c r="C647" s="145" t="str">
        <f>IF('gegevens uit databank'!E647="","",'gegevens uit databank'!E647)</f>
        <v>Kloosterstraat 1</v>
      </c>
      <c r="D647" s="145">
        <f>IF('gegevens uit databank'!F647="","",'gegevens uit databank'!F647)</f>
        <v>2520</v>
      </c>
      <c r="E647" s="145" t="str">
        <f>IF('gegevens uit databank'!G647="","",'gegevens uit databank'!G647)</f>
        <v>EMBLEM</v>
      </c>
      <c r="F647" s="145" t="str">
        <f>IF('gegevens uit databank'!H647="","",'gegevens uit databank'!H647)</f>
        <v>03-480.19.29</v>
      </c>
    </row>
    <row r="648" spans="1:6" ht="12.9" customHeight="1" x14ac:dyDescent="0.25">
      <c r="A648" s="144">
        <f>IF('gegevens uit databank'!C648="","",'gegevens uit databank'!C648)</f>
        <v>8383</v>
      </c>
      <c r="B648" s="145" t="str">
        <f>IF('gegevens uit databank'!D648="","",'gegevens uit databank'!D648)</f>
        <v>Gemeentelijke Basisschool</v>
      </c>
      <c r="C648" s="145" t="str">
        <f>IF('gegevens uit databank'!E648="","",'gegevens uit databank'!E648)</f>
        <v>Kerkeblokken 7</v>
      </c>
      <c r="D648" s="145">
        <f>IF('gegevens uit databank'!F648="","",'gegevens uit databank'!F648)</f>
        <v>2560</v>
      </c>
      <c r="E648" s="145" t="str">
        <f>IF('gegevens uit databank'!G648="","",'gegevens uit databank'!G648)</f>
        <v>NIJLEN</v>
      </c>
      <c r="F648" s="145" t="str">
        <f>IF('gegevens uit databank'!H648="","",'gegevens uit databank'!H648)</f>
        <v>03-410.01.30</v>
      </c>
    </row>
    <row r="649" spans="1:6" ht="12.9" customHeight="1" x14ac:dyDescent="0.25">
      <c r="A649" s="144">
        <f>IF('gegevens uit databank'!C649="","",'gegevens uit databank'!C649)</f>
        <v>8391</v>
      </c>
      <c r="B649" s="145" t="str">
        <f>IF('gegevens uit databank'!D649="","",'gegevens uit databank'!D649)</f>
        <v>VBS Sint-Calasanz</v>
      </c>
      <c r="C649" s="145" t="str">
        <f>IF('gegevens uit databank'!E649="","",'gegevens uit databank'!E649)</f>
        <v>Nonnenstraat 21</v>
      </c>
      <c r="D649" s="145">
        <f>IF('gegevens uit databank'!F649="","",'gegevens uit databank'!F649)</f>
        <v>2560</v>
      </c>
      <c r="E649" s="145" t="str">
        <f>IF('gegevens uit databank'!G649="","",'gegevens uit databank'!G649)</f>
        <v>NIJLEN</v>
      </c>
      <c r="F649" s="145" t="str">
        <f>IF('gegevens uit databank'!H649="","",'gegevens uit databank'!H649)</f>
        <v>03-481.97.43</v>
      </c>
    </row>
    <row r="650" spans="1:6" ht="12.9" customHeight="1" x14ac:dyDescent="0.25">
      <c r="A650" s="144">
        <f>IF('gegevens uit databank'!C650="","",'gegevens uit databank'!C650)</f>
        <v>8409</v>
      </c>
      <c r="B650" s="145" t="str">
        <f>IF('gegevens uit databank'!D650="","",'gegevens uit databank'!D650)</f>
        <v>VBS De Zandloper</v>
      </c>
      <c r="C650" s="145" t="str">
        <f>IF('gegevens uit databank'!E650="","",'gegevens uit databank'!E650)</f>
        <v>Zandlaan 46</v>
      </c>
      <c r="D650" s="145">
        <f>IF('gegevens uit databank'!F650="","",'gegevens uit databank'!F650)</f>
        <v>2560</v>
      </c>
      <c r="E650" s="145" t="str">
        <f>IF('gegevens uit databank'!G650="","",'gegevens uit databank'!G650)</f>
        <v>NIJLEN</v>
      </c>
      <c r="F650" s="145" t="str">
        <f>IF('gegevens uit databank'!H650="","",'gegevens uit databank'!H650)</f>
        <v>03-481.87.67</v>
      </c>
    </row>
    <row r="651" spans="1:6" ht="12.9" customHeight="1" x14ac:dyDescent="0.25">
      <c r="A651" s="144">
        <f>IF('gegevens uit databank'!C651="","",'gegevens uit databank'!C651)</f>
        <v>8425</v>
      </c>
      <c r="B651" s="145" t="str">
        <f>IF('gegevens uit databank'!D651="","",'gegevens uit databank'!D651)</f>
        <v>GBS Klim-op</v>
      </c>
      <c r="C651" s="145" t="str">
        <f>IF('gegevens uit databank'!E651="","",'gegevens uit databank'!E651)</f>
        <v>Albertstraat 8</v>
      </c>
      <c r="D651" s="145">
        <f>IF('gegevens uit databank'!F651="","",'gegevens uit databank'!F651)</f>
        <v>2270</v>
      </c>
      <c r="E651" s="145" t="str">
        <f>IF('gegevens uit databank'!G651="","",'gegevens uit databank'!G651)</f>
        <v>HERENTHOUT</v>
      </c>
      <c r="F651" s="145" t="str">
        <f>IF('gegevens uit databank'!H651="","",'gegevens uit databank'!H651)</f>
        <v>014-51.17.09</v>
      </c>
    </row>
    <row r="652" spans="1:6" ht="12.9" customHeight="1" x14ac:dyDescent="0.25">
      <c r="A652" s="144">
        <f>IF('gegevens uit databank'!C652="","",'gegevens uit databank'!C652)</f>
        <v>8433</v>
      </c>
      <c r="B652" s="145" t="str">
        <f>IF('gegevens uit databank'!D652="","",'gegevens uit databank'!D652)</f>
        <v>VLS De Luchtballon</v>
      </c>
      <c r="C652" s="145" t="str">
        <f>IF('gegevens uit databank'!E652="","",'gegevens uit databank'!E652)</f>
        <v>Schoetersstraat 22</v>
      </c>
      <c r="D652" s="145">
        <f>IF('gegevens uit databank'!F652="","",'gegevens uit databank'!F652)</f>
        <v>2270</v>
      </c>
      <c r="E652" s="145" t="str">
        <f>IF('gegevens uit databank'!G652="","",'gegevens uit databank'!G652)</f>
        <v>HERENTHOUT</v>
      </c>
      <c r="F652" s="145" t="str">
        <f>IF('gegevens uit databank'!H652="","",'gegevens uit databank'!H652)</f>
        <v>014-51.30.78</v>
      </c>
    </row>
    <row r="653" spans="1:6" ht="12.9" customHeight="1" x14ac:dyDescent="0.25">
      <c r="A653" s="144">
        <f>IF('gegevens uit databank'!C653="","",'gegevens uit databank'!C653)</f>
        <v>8441</v>
      </c>
      <c r="B653" s="145" t="str">
        <f>IF('gegevens uit databank'!D653="","",'gegevens uit databank'!D653)</f>
        <v>VKS De Luchtballon</v>
      </c>
      <c r="C653" s="145" t="str">
        <f>IF('gegevens uit databank'!E653="","",'gegevens uit databank'!E653)</f>
        <v>Zusterstraat 1</v>
      </c>
      <c r="D653" s="145">
        <f>IF('gegevens uit databank'!F653="","",'gegevens uit databank'!F653)</f>
        <v>2270</v>
      </c>
      <c r="E653" s="145" t="str">
        <f>IF('gegevens uit databank'!G653="","",'gegevens uit databank'!G653)</f>
        <v>HERENTHOUT</v>
      </c>
      <c r="F653" s="145" t="str">
        <f>IF('gegevens uit databank'!H653="","",'gegevens uit databank'!H653)</f>
        <v>014-51.30.78</v>
      </c>
    </row>
    <row r="654" spans="1:6" ht="12.9" customHeight="1" x14ac:dyDescent="0.25">
      <c r="A654" s="144">
        <f>IF('gegevens uit databank'!C654="","",'gegevens uit databank'!C654)</f>
        <v>8458</v>
      </c>
      <c r="B654" s="145" t="str">
        <f>IF('gegevens uit databank'!D654="","",'gegevens uit databank'!D654)</f>
        <v>VBS Mariaschool</v>
      </c>
      <c r="C654" s="145" t="str">
        <f>IF('gegevens uit databank'!E654="","",'gegevens uit databank'!E654)</f>
        <v>Bergstraat 12</v>
      </c>
      <c r="D654" s="145">
        <f>IF('gegevens uit databank'!F654="","",'gegevens uit databank'!F654)</f>
        <v>2280</v>
      </c>
      <c r="E654" s="145" t="str">
        <f>IF('gegevens uit databank'!G654="","",'gegevens uit databank'!G654)</f>
        <v>GROBBENDONK</v>
      </c>
      <c r="F654" s="145" t="str">
        <f>IF('gegevens uit databank'!H654="","",'gegevens uit databank'!H654)</f>
        <v>014-51.29.29</v>
      </c>
    </row>
    <row r="655" spans="1:6" ht="12.9" customHeight="1" x14ac:dyDescent="0.25">
      <c r="A655" s="144">
        <f>IF('gegevens uit databank'!C655="","",'gegevens uit databank'!C655)</f>
        <v>8466</v>
      </c>
      <c r="B655" s="145" t="str">
        <f>IF('gegevens uit databank'!D655="","",'gegevens uit databank'!D655)</f>
        <v>GBS Klim-Op</v>
      </c>
      <c r="C655" s="145" t="str">
        <f>IF('gegevens uit databank'!E655="","",'gegevens uit databank'!E655)</f>
        <v>Bovenpad 7</v>
      </c>
      <c r="D655" s="145">
        <f>IF('gegevens uit databank'!F655="","",'gegevens uit databank'!F655)</f>
        <v>2280</v>
      </c>
      <c r="E655" s="145" t="str">
        <f>IF('gegevens uit databank'!G655="","",'gegevens uit databank'!G655)</f>
        <v>GROBBENDONK</v>
      </c>
      <c r="F655" s="145" t="str">
        <f>IF('gegevens uit databank'!H655="","",'gegevens uit databank'!H655)</f>
        <v>014-51.11.11</v>
      </c>
    </row>
    <row r="656" spans="1:6" ht="12.9" customHeight="1" x14ac:dyDescent="0.25">
      <c r="A656" s="144">
        <f>IF('gegevens uit databank'!C656="","",'gegevens uit databank'!C656)</f>
        <v>8474</v>
      </c>
      <c r="B656" s="145" t="str">
        <f>IF('gegevens uit databank'!D656="","",'gegevens uit databank'!D656)</f>
        <v>VBS Klavertjedrie</v>
      </c>
      <c r="C656" s="145" t="str">
        <f>IF('gegevens uit databank'!E656="","",'gegevens uit databank'!E656)</f>
        <v>Dorp 57</v>
      </c>
      <c r="D656" s="145">
        <f>IF('gegevens uit databank'!F656="","",'gegevens uit databank'!F656)</f>
        <v>2288</v>
      </c>
      <c r="E656" s="145" t="str">
        <f>IF('gegevens uit databank'!G656="","",'gegevens uit databank'!G656)</f>
        <v>BOUWEL</v>
      </c>
      <c r="F656" s="145" t="str">
        <f>IF('gegevens uit databank'!H656="","",'gegevens uit databank'!H656)</f>
        <v>014-51.27.42</v>
      </c>
    </row>
    <row r="657" spans="1:6" ht="12.9" customHeight="1" x14ac:dyDescent="0.25">
      <c r="A657" s="144">
        <f>IF('gegevens uit databank'!C657="","",'gegevens uit databank'!C657)</f>
        <v>8482</v>
      </c>
      <c r="B657" s="145" t="str">
        <f>IF('gegevens uit databank'!D657="","",'gegevens uit databank'!D657)</f>
        <v>VLS Windekind</v>
      </c>
      <c r="C657" s="145" t="str">
        <f>IF('gegevens uit databank'!E657="","",'gegevens uit databank'!E657)</f>
        <v>Markt 19</v>
      </c>
      <c r="D657" s="145">
        <f>IF('gegevens uit databank'!F657="","",'gegevens uit databank'!F657)</f>
        <v>2290</v>
      </c>
      <c r="E657" s="145" t="str">
        <f>IF('gegevens uit databank'!G657="","",'gegevens uit databank'!G657)</f>
        <v>VORSELAAR</v>
      </c>
      <c r="F657" s="145" t="str">
        <f>IF('gegevens uit databank'!H657="","",'gegevens uit databank'!H657)</f>
        <v>014-50.93.48</v>
      </c>
    </row>
    <row r="658" spans="1:6" ht="12.9" customHeight="1" x14ac:dyDescent="0.25">
      <c r="A658" s="144">
        <f>IF('gegevens uit databank'!C658="","",'gegevens uit databank'!C658)</f>
        <v>8491</v>
      </c>
      <c r="B658" s="145" t="str">
        <f>IF('gegevens uit databank'!D658="","",'gegevens uit databank'!D658)</f>
        <v>GBS De Knipoog</v>
      </c>
      <c r="C658" s="145" t="str">
        <f>IF('gegevens uit databank'!E658="","",'gegevens uit databank'!E658)</f>
        <v>Cardijnlaan 10</v>
      </c>
      <c r="D658" s="145">
        <f>IF('gegevens uit databank'!F658="","",'gegevens uit databank'!F658)</f>
        <v>2290</v>
      </c>
      <c r="E658" s="145" t="str">
        <f>IF('gegevens uit databank'!G658="","",'gegevens uit databank'!G658)</f>
        <v>VORSELAAR</v>
      </c>
      <c r="F658" s="145" t="str">
        <f>IF('gegevens uit databank'!H658="","",'gegevens uit databank'!H658)</f>
        <v>014-51.27.00</v>
      </c>
    </row>
    <row r="659" spans="1:6" ht="12.9" customHeight="1" x14ac:dyDescent="0.25">
      <c r="A659" s="144">
        <f>IF('gegevens uit databank'!C659="","",'gegevens uit databank'!C659)</f>
        <v>8508</v>
      </c>
      <c r="B659" s="145" t="str">
        <f>IF('gegevens uit databank'!D659="","",'gegevens uit databank'!D659)</f>
        <v>VBS Sint-Victor</v>
      </c>
      <c r="C659" s="145" t="str">
        <f>IF('gegevens uit databank'!E659="","",'gegevens uit databank'!E659)</f>
        <v>Begijnendreef 27</v>
      </c>
      <c r="D659" s="145">
        <f>IF('gegevens uit databank'!F659="","",'gegevens uit databank'!F659)</f>
        <v>2300</v>
      </c>
      <c r="E659" s="145" t="str">
        <f>IF('gegevens uit databank'!G659="","",'gegevens uit databank'!G659)</f>
        <v>TURNHOUT</v>
      </c>
      <c r="F659" s="145" t="str">
        <f>IF('gegevens uit databank'!H659="","",'gegevens uit databank'!H659)</f>
        <v>014-41.41.08</v>
      </c>
    </row>
    <row r="660" spans="1:6" ht="12.9" customHeight="1" x14ac:dyDescent="0.25">
      <c r="A660" s="144">
        <f>IF('gegevens uit databank'!C660="","",'gegevens uit databank'!C660)</f>
        <v>8532</v>
      </c>
      <c r="B660" s="145" t="str">
        <f>IF('gegevens uit databank'!D660="","",'gegevens uit databank'!D660)</f>
        <v>VBS Heilig Graf</v>
      </c>
      <c r="C660" s="145" t="str">
        <f>IF('gegevens uit databank'!E660="","",'gegevens uit databank'!E660)</f>
        <v>Nijverheidstraat 11</v>
      </c>
      <c r="D660" s="145">
        <f>IF('gegevens uit databank'!F660="","",'gegevens uit databank'!F660)</f>
        <v>2300</v>
      </c>
      <c r="E660" s="145" t="str">
        <f>IF('gegevens uit databank'!G660="","",'gegevens uit databank'!G660)</f>
        <v>TURNHOUT</v>
      </c>
      <c r="F660" s="145" t="str">
        <f>IF('gegevens uit databank'!H660="","",'gegevens uit databank'!H660)</f>
        <v>014-47.99.15</v>
      </c>
    </row>
    <row r="661" spans="1:6" ht="12.9" customHeight="1" x14ac:dyDescent="0.25">
      <c r="A661" s="144">
        <f>IF('gegevens uit databank'!C661="","",'gegevens uit databank'!C661)</f>
        <v>8541</v>
      </c>
      <c r="B661" s="145" t="str">
        <f>IF('gegevens uit databank'!D661="","",'gegevens uit databank'!D661)</f>
        <v>VBS Heilig Graf</v>
      </c>
      <c r="C661" s="145" t="str">
        <f>IF('gegevens uit databank'!E661="","",'gegevens uit databank'!E661)</f>
        <v>Apostoliekenstraat 26</v>
      </c>
      <c r="D661" s="145">
        <f>IF('gegevens uit databank'!F661="","",'gegevens uit databank'!F661)</f>
        <v>2300</v>
      </c>
      <c r="E661" s="145" t="str">
        <f>IF('gegevens uit databank'!G661="","",'gegevens uit databank'!G661)</f>
        <v>TURNHOUT</v>
      </c>
      <c r="F661" s="145" t="str">
        <f>IF('gegevens uit databank'!H661="","",'gegevens uit databank'!H661)</f>
        <v>014-41.18.87</v>
      </c>
    </row>
    <row r="662" spans="1:6" ht="12.9" customHeight="1" x14ac:dyDescent="0.25">
      <c r="A662" s="144">
        <f>IF('gegevens uit databank'!C662="","",'gegevens uit databank'!C662)</f>
        <v>8557</v>
      </c>
      <c r="B662" s="145" t="str">
        <f>IF('gegevens uit databank'!D662="","",'gegevens uit databank'!D662)</f>
        <v>VBS Heilig Graf</v>
      </c>
      <c r="C662" s="145" t="str">
        <f>IF('gegevens uit databank'!E662="","",'gegevens uit databank'!E662)</f>
        <v>Tramstraat 36</v>
      </c>
      <c r="D662" s="145">
        <f>IF('gegevens uit databank'!F662="","",'gegevens uit databank'!F662)</f>
        <v>2300</v>
      </c>
      <c r="E662" s="145" t="str">
        <f>IF('gegevens uit databank'!G662="","",'gegevens uit databank'!G662)</f>
        <v>TURNHOUT</v>
      </c>
      <c r="F662" s="145" t="str">
        <f>IF('gegevens uit databank'!H662="","",'gegevens uit databank'!H662)</f>
        <v>014-41.96.68</v>
      </c>
    </row>
    <row r="663" spans="1:6" ht="12.9" customHeight="1" x14ac:dyDescent="0.25">
      <c r="A663" s="144">
        <f>IF('gegevens uit databank'!C663="","",'gegevens uit databank'!C663)</f>
        <v>8565</v>
      </c>
      <c r="B663" s="145" t="str">
        <f>IF('gegevens uit databank'!D663="","",'gegevens uit databank'!D663)</f>
        <v>VLS Sint-Jozefcollege</v>
      </c>
      <c r="C663" s="145" t="str">
        <f>IF('gegevens uit databank'!E663="","",'gegevens uit databank'!E663)</f>
        <v>Pieter De Nefstraat 4</v>
      </c>
      <c r="D663" s="145">
        <f>IF('gegevens uit databank'!F663="","",'gegevens uit databank'!F663)</f>
        <v>2300</v>
      </c>
      <c r="E663" s="145" t="str">
        <f>IF('gegevens uit databank'!G663="","",'gegevens uit databank'!G663)</f>
        <v>TURNHOUT</v>
      </c>
      <c r="F663" s="145" t="str">
        <f>IF('gegevens uit databank'!H663="","",'gegevens uit databank'!H663)</f>
        <v>014-41.17.02</v>
      </c>
    </row>
    <row r="664" spans="1:6" ht="12.9" customHeight="1" x14ac:dyDescent="0.25">
      <c r="A664" s="144">
        <f>IF('gegevens uit databank'!C664="","",'gegevens uit databank'!C664)</f>
        <v>8573</v>
      </c>
      <c r="B664" s="145" t="str">
        <f>IF('gegevens uit databank'!D664="","",'gegevens uit databank'!D664)</f>
        <v>VBS Sint-Jozefcollege</v>
      </c>
      <c r="C664" s="145" t="str">
        <f>IF('gegevens uit databank'!E664="","",'gegevens uit databank'!E664)</f>
        <v>Koningin Astridlaan 33</v>
      </c>
      <c r="D664" s="145">
        <f>IF('gegevens uit databank'!F664="","",'gegevens uit databank'!F664)</f>
        <v>2300</v>
      </c>
      <c r="E664" s="145" t="str">
        <f>IF('gegevens uit databank'!G664="","",'gegevens uit databank'!G664)</f>
        <v>TURNHOUT</v>
      </c>
      <c r="F664" s="145" t="str">
        <f>IF('gegevens uit databank'!H664="","",'gegevens uit databank'!H664)</f>
        <v>014-41.24.84</v>
      </c>
    </row>
    <row r="665" spans="1:6" ht="12.9" customHeight="1" x14ac:dyDescent="0.25">
      <c r="A665" s="144">
        <f>IF('gegevens uit databank'!C665="","",'gegevens uit databank'!C665)</f>
        <v>8599</v>
      </c>
      <c r="B665" s="145" t="str">
        <f>IF('gegevens uit databank'!D665="","",'gegevens uit databank'!D665)</f>
        <v>VBS Sint-Pietersinstituut Zevendonk</v>
      </c>
      <c r="C665" s="145" t="str">
        <f>IF('gegevens uit databank'!E665="","",'gegevens uit databank'!E665)</f>
        <v>Kapelweg 56</v>
      </c>
      <c r="D665" s="145">
        <f>IF('gegevens uit databank'!F665="","",'gegevens uit databank'!F665)</f>
        <v>2300</v>
      </c>
      <c r="E665" s="145" t="str">
        <f>IF('gegevens uit databank'!G665="","",'gegevens uit databank'!G665)</f>
        <v>TURNHOUT</v>
      </c>
      <c r="F665" s="145" t="str">
        <f>IF('gegevens uit databank'!H665="","",'gegevens uit databank'!H665)</f>
        <v>014-41.37.92</v>
      </c>
    </row>
    <row r="666" spans="1:6" ht="12.9" customHeight="1" x14ac:dyDescent="0.25">
      <c r="A666" s="144">
        <f>IF('gegevens uit databank'!C666="","",'gegevens uit databank'!C666)</f>
        <v>8607</v>
      </c>
      <c r="B666" s="145" t="str">
        <f>IF('gegevens uit databank'!D666="","",'gegevens uit databank'!D666)</f>
        <v>VBS Sint-Pietersinstituut</v>
      </c>
      <c r="C666" s="145" t="str">
        <f>IF('gegevens uit databank'!E666="","",'gegevens uit databank'!E666)</f>
        <v>Jubileumlaan 1</v>
      </c>
      <c r="D666" s="145">
        <f>IF('gegevens uit databank'!F666="","",'gegevens uit databank'!F666)</f>
        <v>2300</v>
      </c>
      <c r="E666" s="145" t="str">
        <f>IF('gegevens uit databank'!G666="","",'gegevens uit databank'!G666)</f>
        <v>TURNHOUT</v>
      </c>
      <c r="F666" s="145" t="str">
        <f>IF('gegevens uit databank'!H666="","",'gegevens uit databank'!H666)</f>
        <v>014-63.99.22</v>
      </c>
    </row>
    <row r="667" spans="1:6" ht="12.9" customHeight="1" x14ac:dyDescent="0.25">
      <c r="A667" s="144">
        <f>IF('gegevens uit databank'!C667="","",'gegevens uit databank'!C667)</f>
        <v>8615</v>
      </c>
      <c r="B667" s="145" t="str">
        <f>IF('gegevens uit databank'!D667="","",'gegevens uit databank'!D667)</f>
        <v>VKS Sint-Jozefcollege</v>
      </c>
      <c r="C667" s="145" t="str">
        <f>IF('gegevens uit databank'!E667="","",'gegevens uit databank'!E667)</f>
        <v>Beekstraat 3</v>
      </c>
      <c r="D667" s="145">
        <f>IF('gegevens uit databank'!F667="","",'gegevens uit databank'!F667)</f>
        <v>2300</v>
      </c>
      <c r="E667" s="145" t="str">
        <f>IF('gegevens uit databank'!G667="","",'gegevens uit databank'!G667)</f>
        <v>TURNHOUT</v>
      </c>
      <c r="F667" s="145" t="str">
        <f>IF('gegevens uit databank'!H667="","",'gegevens uit databank'!H667)</f>
        <v>014-41.89.11</v>
      </c>
    </row>
    <row r="668" spans="1:6" ht="12.9" customHeight="1" x14ac:dyDescent="0.25">
      <c r="A668" s="144">
        <f>IF('gegevens uit databank'!C668="","",'gegevens uit databank'!C668)</f>
        <v>8649</v>
      </c>
      <c r="B668" s="145" t="str">
        <f>IF('gegevens uit databank'!D668="","",'gegevens uit databank'!D668)</f>
        <v>VBS Het Kompas</v>
      </c>
      <c r="C668" s="145" t="str">
        <f>IF('gegevens uit databank'!E668="","",'gegevens uit databank'!E668)</f>
        <v>Past. Lambrechtsstraat 3</v>
      </c>
      <c r="D668" s="145">
        <f>IF('gegevens uit databank'!F668="","",'gegevens uit databank'!F668)</f>
        <v>2310</v>
      </c>
      <c r="E668" s="145" t="str">
        <f>IF('gegevens uit databank'!G668="","",'gegevens uit databank'!G668)</f>
        <v>RIJKEVORSEL</v>
      </c>
      <c r="F668" s="145" t="str">
        <f>IF('gegevens uit databank'!H668="","",'gegevens uit databank'!H668)</f>
        <v>03-312.37.33</v>
      </c>
    </row>
    <row r="669" spans="1:6" ht="12.9" customHeight="1" x14ac:dyDescent="0.25">
      <c r="A669" s="144">
        <f>IF('gegevens uit databank'!C669="","",'gegevens uit databank'!C669)</f>
        <v>8656</v>
      </c>
      <c r="B669" s="145" t="str">
        <f>IF('gegevens uit databank'!D669="","",'gegevens uit databank'!D669)</f>
        <v>VLS-Sint-Luciaschool</v>
      </c>
      <c r="C669" s="145" t="str">
        <f>IF('gegevens uit databank'!E669="","",'gegevens uit databank'!E669)</f>
        <v>Molenstraat 7</v>
      </c>
      <c r="D669" s="145">
        <f>IF('gegevens uit databank'!F669="","",'gegevens uit databank'!F669)</f>
        <v>2310</v>
      </c>
      <c r="E669" s="145" t="str">
        <f>IF('gegevens uit databank'!G669="","",'gegevens uit databank'!G669)</f>
        <v>RIJKEVORSEL</v>
      </c>
      <c r="F669" s="145" t="str">
        <f>IF('gegevens uit databank'!H669="","",'gegevens uit databank'!H669)</f>
        <v>03-314.61.87</v>
      </c>
    </row>
    <row r="670" spans="1:6" ht="12.9" customHeight="1" x14ac:dyDescent="0.25">
      <c r="A670" s="144">
        <f>IF('gegevens uit databank'!C670="","",'gegevens uit databank'!C670)</f>
        <v>8664</v>
      </c>
      <c r="B670" s="145" t="str">
        <f>IF('gegevens uit databank'!D670="","",'gegevens uit databank'!D670)</f>
        <v>VKS Het Moleke</v>
      </c>
      <c r="C670" s="145" t="str">
        <f>IF('gegevens uit databank'!E670="","",'gegevens uit databank'!E670)</f>
        <v>Banmolenweg 9</v>
      </c>
      <c r="D670" s="145">
        <f>IF('gegevens uit databank'!F670="","",'gegevens uit databank'!F670)</f>
        <v>2310</v>
      </c>
      <c r="E670" s="145" t="str">
        <f>IF('gegevens uit databank'!G670="","",'gegevens uit databank'!G670)</f>
        <v>RIJKEVORSEL</v>
      </c>
      <c r="F670" s="145" t="str">
        <f>IF('gegevens uit databank'!H670="","",'gegevens uit databank'!H670)</f>
        <v>03-314.12.69</v>
      </c>
    </row>
    <row r="671" spans="1:6" ht="12.9" customHeight="1" x14ac:dyDescent="0.25">
      <c r="A671" s="144">
        <f>IF('gegevens uit databank'!C671="","",'gegevens uit databank'!C671)</f>
        <v>8672</v>
      </c>
      <c r="B671" s="145" t="str">
        <f>IF('gegevens uit databank'!D671="","",'gegevens uit databank'!D671)</f>
        <v>GLS De Wegwijzer</v>
      </c>
      <c r="C671" s="145" t="str">
        <f>IF('gegevens uit databank'!E671="","",'gegevens uit databank'!E671)</f>
        <v>Leopoldstraat 1</v>
      </c>
      <c r="D671" s="145">
        <f>IF('gegevens uit databank'!F671="","",'gegevens uit databank'!F671)</f>
        <v>2310</v>
      </c>
      <c r="E671" s="145" t="str">
        <f>IF('gegevens uit databank'!G671="","",'gegevens uit databank'!G671)</f>
        <v>RIJKEVORSEL</v>
      </c>
      <c r="F671" s="145" t="str">
        <f>IF('gegevens uit databank'!H671="","",'gegevens uit databank'!H671)</f>
        <v>03-340.00.60</v>
      </c>
    </row>
    <row r="672" spans="1:6" ht="12.9" customHeight="1" x14ac:dyDescent="0.25">
      <c r="A672" s="144">
        <f>IF('gegevens uit databank'!C672="","",'gegevens uit databank'!C672)</f>
        <v>8681</v>
      </c>
      <c r="B672" s="145" t="str">
        <f>IF('gegevens uit databank'!D672="","",'gegevens uit databank'!D672)</f>
        <v>VBS Spijker</v>
      </c>
      <c r="C672" s="145" t="str">
        <f>IF('gegevens uit databank'!E672="","",'gegevens uit databank'!E672)</f>
        <v>Antoon de Lalaingstraat 3_a</v>
      </c>
      <c r="D672" s="145">
        <f>IF('gegevens uit databank'!F672="","",'gegevens uit databank'!F672)</f>
        <v>2320</v>
      </c>
      <c r="E672" s="145" t="str">
        <f>IF('gegevens uit databank'!G672="","",'gegevens uit databank'!G672)</f>
        <v>HOOGSTRATEN</v>
      </c>
      <c r="F672" s="145" t="str">
        <f>IF('gegevens uit databank'!H672="","",'gegevens uit databank'!H672)</f>
        <v>03-314.58.08</v>
      </c>
    </row>
    <row r="673" spans="1:6" ht="12.9" customHeight="1" x14ac:dyDescent="0.25">
      <c r="A673" s="144">
        <f>IF('gegevens uit databank'!C673="","",'gegevens uit databank'!C673)</f>
        <v>8698</v>
      </c>
      <c r="B673" s="145" t="str">
        <f>IF('gegevens uit databank'!D673="","",'gegevens uit databank'!D673)</f>
        <v>VBS Klein Seminarie</v>
      </c>
      <c r="C673" s="145" t="str">
        <f>IF('gegevens uit databank'!E673="","",'gegevens uit databank'!E673)</f>
        <v>Vrijheid 234</v>
      </c>
      <c r="D673" s="145">
        <f>IF('gegevens uit databank'!F673="","",'gegevens uit databank'!F673)</f>
        <v>2320</v>
      </c>
      <c r="E673" s="145" t="str">
        <f>IF('gegevens uit databank'!G673="","",'gegevens uit databank'!G673)</f>
        <v>HOOGSTRATEN</v>
      </c>
      <c r="F673" s="145" t="str">
        <f>IF('gegevens uit databank'!H673="","",'gegevens uit databank'!H673)</f>
        <v>03-340.40.45</v>
      </c>
    </row>
    <row r="674" spans="1:6" ht="12.9" customHeight="1" x14ac:dyDescent="0.25">
      <c r="A674" s="144">
        <f>IF('gegevens uit databank'!C674="","",'gegevens uit databank'!C674)</f>
        <v>8706</v>
      </c>
      <c r="B674" s="145" t="str">
        <f>IF('gegevens uit databank'!D674="","",'gegevens uit databank'!D674)</f>
        <v>Gemeentelijke Basisschool</v>
      </c>
      <c r="C674" s="145" t="str">
        <f>IF('gegevens uit databank'!E674="","",'gegevens uit databank'!E674)</f>
        <v>Gravin Elisabethlaan 21</v>
      </c>
      <c r="D674" s="145">
        <f>IF('gegevens uit databank'!F674="","",'gegevens uit databank'!F674)</f>
        <v>2320</v>
      </c>
      <c r="E674" s="145" t="str">
        <f>IF('gegevens uit databank'!G674="","",'gegevens uit databank'!G674)</f>
        <v>HOOGSTRATEN</v>
      </c>
      <c r="F674" s="145" t="str">
        <f>IF('gegevens uit databank'!H674="","",'gegevens uit databank'!H674)</f>
        <v>03-314.84.44</v>
      </c>
    </row>
    <row r="675" spans="1:6" ht="12.9" customHeight="1" x14ac:dyDescent="0.25">
      <c r="A675" s="144">
        <f>IF('gegevens uit databank'!C675="","",'gegevens uit databank'!C675)</f>
        <v>8714</v>
      </c>
      <c r="B675" s="145" t="str">
        <f>IF('gegevens uit databank'!D675="","",'gegevens uit databank'!D675)</f>
        <v>GBS Meer/Meerseldreef</v>
      </c>
      <c r="C675" s="145" t="str">
        <f>IF('gegevens uit databank'!E675="","",'gegevens uit databank'!E675)</f>
        <v>Kapelweg 2</v>
      </c>
      <c r="D675" s="145">
        <f>IF('gegevens uit databank'!F675="","",'gegevens uit databank'!F675)</f>
        <v>2328</v>
      </c>
      <c r="E675" s="145" t="str">
        <f>IF('gegevens uit databank'!G675="","",'gegevens uit databank'!G675)</f>
        <v>MEERLE</v>
      </c>
      <c r="F675" s="145" t="str">
        <f>IF('gegevens uit databank'!H675="","",'gegevens uit databank'!H675)</f>
        <v>03-315.80.53</v>
      </c>
    </row>
    <row r="676" spans="1:6" ht="12.9" customHeight="1" x14ac:dyDescent="0.25">
      <c r="A676" s="144">
        <f>IF('gegevens uit databank'!C676="","",'gegevens uit databank'!C676)</f>
        <v>8722</v>
      </c>
      <c r="B676" s="145" t="str">
        <f>IF('gegevens uit databank'!D676="","",'gegevens uit databank'!D676)</f>
        <v>VBS Scharrel</v>
      </c>
      <c r="C676" s="145" t="str">
        <f>IF('gegevens uit databank'!E676="","",'gegevens uit databank'!E676)</f>
        <v>Witherenweg 2</v>
      </c>
      <c r="D676" s="145">
        <f>IF('gegevens uit databank'!F676="","",'gegevens uit databank'!F676)</f>
        <v>2322</v>
      </c>
      <c r="E676" s="145" t="str">
        <f>IF('gegevens uit databank'!G676="","",'gegevens uit databank'!G676)</f>
        <v>MINDERHOUT</v>
      </c>
      <c r="F676" s="145" t="str">
        <f>IF('gegevens uit databank'!H676="","",'gegevens uit databank'!H676)</f>
        <v>03-314.64.21</v>
      </c>
    </row>
    <row r="677" spans="1:6" ht="12.9" customHeight="1" x14ac:dyDescent="0.25">
      <c r="A677" s="144">
        <f>IF('gegevens uit databank'!C677="","",'gegevens uit databank'!C677)</f>
        <v>8731</v>
      </c>
      <c r="B677" s="145" t="str">
        <f>IF('gegevens uit databank'!D677="","",'gegevens uit databank'!D677)</f>
        <v>Vrije Basisschool_De Klimtoren</v>
      </c>
      <c r="C677" s="145" t="str">
        <f>IF('gegevens uit databank'!E677="","",'gegevens uit databank'!E677)</f>
        <v>Ulicotenseweg 1</v>
      </c>
      <c r="D677" s="145">
        <f>IF('gegevens uit databank'!F677="","",'gegevens uit databank'!F677)</f>
        <v>2328</v>
      </c>
      <c r="E677" s="145" t="str">
        <f>IF('gegevens uit databank'!G677="","",'gegevens uit databank'!G677)</f>
        <v>MEERLE</v>
      </c>
      <c r="F677" s="145" t="str">
        <f>IF('gegevens uit databank'!H677="","",'gegevens uit databank'!H677)</f>
        <v>03-315.82.88</v>
      </c>
    </row>
    <row r="678" spans="1:6" ht="12.9" customHeight="1" x14ac:dyDescent="0.25">
      <c r="A678" s="144">
        <f>IF('gegevens uit databank'!C678="","",'gegevens uit databank'!C678)</f>
        <v>8748</v>
      </c>
      <c r="B678" s="145" t="str">
        <f>IF('gegevens uit databank'!D678="","",'gegevens uit databank'!D678)</f>
        <v>GBS Qworzo</v>
      </c>
      <c r="C678" s="145" t="str">
        <f>IF('gegevens uit databank'!E678="","",'gegevens uit databank'!E678)</f>
        <v>Markt 17</v>
      </c>
      <c r="D678" s="145">
        <f>IF('gegevens uit databank'!F678="","",'gegevens uit databank'!F678)</f>
        <v>2330</v>
      </c>
      <c r="E678" s="145" t="str">
        <f>IF('gegevens uit databank'!G678="","",'gegevens uit databank'!G678)</f>
        <v>MERKSPLAS</v>
      </c>
      <c r="F678" s="145" t="str">
        <f>IF('gegevens uit databank'!H678="","",'gegevens uit databank'!H678)</f>
        <v>014-63.34.93</v>
      </c>
    </row>
    <row r="679" spans="1:6" ht="12.9" customHeight="1" x14ac:dyDescent="0.25">
      <c r="A679" s="144">
        <f>IF('gegevens uit databank'!C679="","",'gegevens uit databank'!C679)</f>
        <v>8755</v>
      </c>
      <c r="B679" s="145" t="str">
        <f>IF('gegevens uit databank'!D679="","",'gegevens uit databank'!D679)</f>
        <v>Vrije Basisschool Yugro</v>
      </c>
      <c r="C679" s="145" t="str">
        <f>IF('gegevens uit databank'!E679="","",'gegevens uit databank'!E679)</f>
        <v>Kloosterstraat 4</v>
      </c>
      <c r="D679" s="145">
        <f>IF('gegevens uit databank'!F679="","",'gegevens uit databank'!F679)</f>
        <v>2330</v>
      </c>
      <c r="E679" s="145" t="str">
        <f>IF('gegevens uit databank'!G679="","",'gegevens uit databank'!G679)</f>
        <v>MERKSPLAS</v>
      </c>
      <c r="F679" s="145" t="str">
        <f>IF('gegevens uit databank'!H679="","",'gegevens uit databank'!H679)</f>
        <v>014-63.30.00</v>
      </c>
    </row>
    <row r="680" spans="1:6" ht="12.9" customHeight="1" x14ac:dyDescent="0.25">
      <c r="A680" s="144">
        <f>IF('gegevens uit databank'!C680="","",'gegevens uit databank'!C680)</f>
        <v>8763</v>
      </c>
      <c r="B680" s="145" t="str">
        <f>IF('gegevens uit databank'!D680="","",'gegevens uit databank'!D680)</f>
        <v>VBS De Vlinder</v>
      </c>
      <c r="C680" s="145" t="str">
        <f>IF('gegevens uit databank'!E680="","",'gegevens uit databank'!E680)</f>
        <v>Molenbaan 1 bus 1</v>
      </c>
      <c r="D680" s="145">
        <f>IF('gegevens uit databank'!F680="","",'gegevens uit databank'!F680)</f>
        <v>2387</v>
      </c>
      <c r="E680" s="145" t="str">
        <f>IF('gegevens uit databank'!G680="","",'gegevens uit databank'!G680)</f>
        <v>BAARLE-HERTOG</v>
      </c>
      <c r="F680" s="145" t="str">
        <f>IF('gegevens uit databank'!H680="","",'gegevens uit databank'!H680)</f>
        <v>014-69.92.43</v>
      </c>
    </row>
    <row r="681" spans="1:6" ht="12.9" customHeight="1" x14ac:dyDescent="0.25">
      <c r="A681" s="144">
        <f>IF('gegevens uit databank'!C681="","",'gegevens uit databank'!C681)</f>
        <v>8771</v>
      </c>
      <c r="B681" s="145" t="str">
        <f>IF('gegevens uit databank'!D681="","",'gegevens uit databank'!D681)</f>
        <v>GBS De Singel</v>
      </c>
      <c r="C681" s="145" t="str">
        <f>IF('gegevens uit databank'!E681="","",'gegevens uit databank'!E681)</f>
        <v>Schoolstraat 4</v>
      </c>
      <c r="D681" s="145">
        <f>IF('gegevens uit databank'!F681="","",'gegevens uit databank'!F681)</f>
        <v>2340</v>
      </c>
      <c r="E681" s="145" t="str">
        <f>IF('gegevens uit databank'!G681="","",'gegevens uit databank'!G681)</f>
        <v>BEERSE</v>
      </c>
      <c r="F681" s="145" t="str">
        <f>IF('gegevens uit databank'!H681="","",'gegevens uit databank'!H681)</f>
        <v>014-61.15.22</v>
      </c>
    </row>
    <row r="682" spans="1:6" ht="12.9" customHeight="1" x14ac:dyDescent="0.25">
      <c r="A682" s="144">
        <f>IF('gegevens uit databank'!C682="","",'gegevens uit databank'!C682)</f>
        <v>8789</v>
      </c>
      <c r="B682" s="145" t="str">
        <f>IF('gegevens uit databank'!D682="","",'gegevens uit databank'!D682)</f>
        <v>Gemeentelijke Basisschool_BAB</v>
      </c>
      <c r="C682" s="145" t="str">
        <f>IF('gegevens uit databank'!E682="","",'gegevens uit databank'!E682)</f>
        <v>Albertstraat 1</v>
      </c>
      <c r="D682" s="145">
        <f>IF('gegevens uit databank'!F682="","",'gegevens uit databank'!F682)</f>
        <v>2340</v>
      </c>
      <c r="E682" s="145" t="str">
        <f>IF('gegevens uit databank'!G682="","",'gegevens uit databank'!G682)</f>
        <v>BEERSE</v>
      </c>
      <c r="F682" s="145" t="str">
        <f>IF('gegevens uit databank'!H682="","",'gegevens uit databank'!H682)</f>
        <v>014-61.15.23</v>
      </c>
    </row>
    <row r="683" spans="1:6" ht="12.9" customHeight="1" x14ac:dyDescent="0.25">
      <c r="A683" s="144">
        <f>IF('gegevens uit databank'!C683="","",'gegevens uit databank'!C683)</f>
        <v>8813</v>
      </c>
      <c r="B683" s="145" t="str">
        <f>IF('gegevens uit databank'!D683="","",'gegevens uit databank'!D683)</f>
        <v>VLS Heilig Graf</v>
      </c>
      <c r="C683" s="145" t="str">
        <f>IF('gegevens uit databank'!E683="","",'gegevens uit databank'!E683)</f>
        <v>Bergakker 4</v>
      </c>
      <c r="D683" s="145">
        <f>IF('gegevens uit databank'!F683="","",'gegevens uit databank'!F683)</f>
        <v>2350</v>
      </c>
      <c r="E683" s="145" t="str">
        <f>IF('gegevens uit databank'!G683="","",'gegevens uit databank'!G683)</f>
        <v>VOSSELAAR</v>
      </c>
      <c r="F683" s="145" t="str">
        <f>IF('gegevens uit databank'!H683="","",'gegevens uit databank'!H683)</f>
        <v>014-61.43.29</v>
      </c>
    </row>
    <row r="684" spans="1:6" ht="12.9" customHeight="1" x14ac:dyDescent="0.25">
      <c r="A684" s="144">
        <f>IF('gegevens uit databank'!C684="","",'gegevens uit databank'!C684)</f>
        <v>8821</v>
      </c>
      <c r="B684" s="145" t="str">
        <f>IF('gegevens uit databank'!D684="","",'gegevens uit databank'!D684)</f>
        <v>VKS Heilig Graf</v>
      </c>
      <c r="C684" s="145" t="str">
        <f>IF('gegevens uit databank'!E684="","",'gegevens uit databank'!E684)</f>
        <v>Bergakker 4</v>
      </c>
      <c r="D684" s="145">
        <f>IF('gegevens uit databank'!F684="","",'gegevens uit databank'!F684)</f>
        <v>2350</v>
      </c>
      <c r="E684" s="145" t="str">
        <f>IF('gegevens uit databank'!G684="","",'gegevens uit databank'!G684)</f>
        <v>VOSSELAAR</v>
      </c>
      <c r="F684" s="145" t="str">
        <f>IF('gegevens uit databank'!H684="","",'gegevens uit databank'!H684)</f>
        <v>014-61.43.29</v>
      </c>
    </row>
    <row r="685" spans="1:6" ht="12.9" customHeight="1" x14ac:dyDescent="0.25">
      <c r="A685" s="144">
        <f>IF('gegevens uit databank'!C685="","",'gegevens uit databank'!C685)</f>
        <v>8839</v>
      </c>
      <c r="B685" s="145" t="str">
        <f>IF('gegevens uit databank'!D685="","",'gegevens uit databank'!D685)</f>
        <v>GBS Centrum</v>
      </c>
      <c r="C685" s="145" t="str">
        <f>IF('gegevens uit databank'!E685="","",'gegevens uit databank'!E685)</f>
        <v>Konijnenbergpad 5</v>
      </c>
      <c r="D685" s="145">
        <f>IF('gegevens uit databank'!F685="","",'gegevens uit databank'!F685)</f>
        <v>2350</v>
      </c>
      <c r="E685" s="145" t="str">
        <f>IF('gegevens uit databank'!G685="","",'gegevens uit databank'!G685)</f>
        <v>VOSSELAAR</v>
      </c>
      <c r="F685" s="145" t="str">
        <f>IF('gegevens uit databank'!H685="","",'gegevens uit databank'!H685)</f>
        <v>014-61.17.66</v>
      </c>
    </row>
    <row r="686" spans="1:6" ht="12.9" customHeight="1" x14ac:dyDescent="0.25">
      <c r="A686" s="144">
        <f>IF('gegevens uit databank'!C686="","",'gegevens uit databank'!C686)</f>
        <v>8847</v>
      </c>
      <c r="B686" s="145" t="str">
        <f>IF('gegevens uit databank'!D686="","",'gegevens uit databank'!D686)</f>
        <v>VBS Delta</v>
      </c>
      <c r="C686" s="145" t="str">
        <f>IF('gegevens uit databank'!E686="","",'gegevens uit databank'!E686)</f>
        <v>Van der Bekenlaan 40</v>
      </c>
      <c r="D686" s="145">
        <f>IF('gegevens uit databank'!F686="","",'gegevens uit databank'!F686)</f>
        <v>2360</v>
      </c>
      <c r="E686" s="145" t="str">
        <f>IF('gegevens uit databank'!G686="","",'gegevens uit databank'!G686)</f>
        <v>OUD-TURNHOUT</v>
      </c>
      <c r="F686" s="145" t="str">
        <f>IF('gegevens uit databank'!H686="","",'gegevens uit databank'!H686)</f>
        <v>014-45.36.75</v>
      </c>
    </row>
    <row r="687" spans="1:6" ht="12.9" customHeight="1" x14ac:dyDescent="0.25">
      <c r="A687" s="144">
        <f>IF('gegevens uit databank'!C687="","",'gegevens uit databank'!C687)</f>
        <v>8854</v>
      </c>
      <c r="B687" s="145" t="str">
        <f>IF('gegevens uit databank'!D687="","",'gegevens uit databank'!D687)</f>
        <v>VBS Reuzepas</v>
      </c>
      <c r="C687" s="145" t="str">
        <f>IF('gegevens uit databank'!E687="","",'gegevens uit databank'!E687)</f>
        <v>Heerestraat 140</v>
      </c>
      <c r="D687" s="145">
        <f>IF('gegevens uit databank'!F687="","",'gegevens uit databank'!F687)</f>
        <v>2360</v>
      </c>
      <c r="E687" s="145" t="str">
        <f>IF('gegevens uit databank'!G687="","",'gegevens uit databank'!G687)</f>
        <v>OUD-TURNHOUT</v>
      </c>
      <c r="F687" s="145" t="str">
        <f>IF('gegevens uit databank'!H687="","",'gegevens uit databank'!H687)</f>
        <v>014-41.00.24</v>
      </c>
    </row>
    <row r="688" spans="1:6" ht="12.9" customHeight="1" x14ac:dyDescent="0.25">
      <c r="A688" s="144">
        <f>IF('gegevens uit databank'!C688="","",'gegevens uit databank'!C688)</f>
        <v>8862</v>
      </c>
      <c r="B688" s="145" t="str">
        <f>IF('gegevens uit databank'!D688="","",'gegevens uit databank'!D688)</f>
        <v>VBS Zwaneven</v>
      </c>
      <c r="C688" s="145" t="str">
        <f>IF('gegevens uit databank'!E688="","",'gegevens uit databank'!E688)</f>
        <v>Steenweg op Mol 157</v>
      </c>
      <c r="D688" s="145">
        <f>IF('gegevens uit databank'!F688="","",'gegevens uit databank'!F688)</f>
        <v>2360</v>
      </c>
      <c r="E688" s="145" t="str">
        <f>IF('gegevens uit databank'!G688="","",'gegevens uit databank'!G688)</f>
        <v>OUD-TURNHOUT</v>
      </c>
      <c r="F688" s="145" t="str">
        <f>IF('gegevens uit databank'!H688="","",'gegevens uit databank'!H688)</f>
        <v>014-45.06.02</v>
      </c>
    </row>
    <row r="689" spans="1:6" ht="12.9" customHeight="1" x14ac:dyDescent="0.25">
      <c r="A689" s="144">
        <f>IF('gegevens uit databank'!C689="","",'gegevens uit databank'!C689)</f>
        <v>8871</v>
      </c>
      <c r="B689" s="145" t="str">
        <f>IF('gegevens uit databank'!D689="","",'gegevens uit databank'!D689)</f>
        <v>GBS Salto</v>
      </c>
      <c r="C689" s="145" t="str">
        <f>IF('gegevens uit databank'!E689="","",'gegevens uit databank'!E689)</f>
        <v>Pausenstraat 9</v>
      </c>
      <c r="D689" s="145">
        <f>IF('gegevens uit databank'!F689="","",'gegevens uit databank'!F689)</f>
        <v>2360</v>
      </c>
      <c r="E689" s="145" t="str">
        <f>IF('gegevens uit databank'!G689="","",'gegevens uit databank'!G689)</f>
        <v>OUD-TURNHOUT</v>
      </c>
      <c r="F689" s="145" t="str">
        <f>IF('gegevens uit databank'!H689="","",'gegevens uit databank'!H689)</f>
        <v>014-45.21.29</v>
      </c>
    </row>
    <row r="690" spans="1:6" ht="12.9" customHeight="1" x14ac:dyDescent="0.25">
      <c r="A690" s="144">
        <f>IF('gegevens uit databank'!C690="","",'gegevens uit databank'!C690)</f>
        <v>8888</v>
      </c>
      <c r="B690" s="145" t="str">
        <f>IF('gegevens uit databank'!D690="","",'gegevens uit databank'!D690)</f>
        <v>GBS de Stip</v>
      </c>
      <c r="C690" s="145" t="str">
        <f>IF('gegevens uit databank'!E690="","",'gegevens uit databank'!E690)</f>
        <v>Kerkstraat 11</v>
      </c>
      <c r="D690" s="145">
        <f>IF('gegevens uit databank'!F690="","",'gegevens uit databank'!F690)</f>
        <v>2370</v>
      </c>
      <c r="E690" s="145" t="str">
        <f>IF('gegevens uit databank'!G690="","",'gegevens uit databank'!G690)</f>
        <v>ARENDONK</v>
      </c>
      <c r="F690" s="145" t="str">
        <f>IF('gegevens uit databank'!H690="","",'gegevens uit databank'!H690)</f>
        <v>014-67.76.31</v>
      </c>
    </row>
    <row r="691" spans="1:6" ht="12.9" customHeight="1" x14ac:dyDescent="0.25">
      <c r="A691" s="144">
        <f>IF('gegevens uit databank'!C691="","",'gegevens uit databank'!C691)</f>
        <v>8896</v>
      </c>
      <c r="B691" s="145" t="str">
        <f>IF('gegevens uit databank'!D691="","",'gegevens uit databank'!D691)</f>
        <v>GBS Voorheide</v>
      </c>
      <c r="C691" s="145" t="str">
        <f>IF('gegevens uit databank'!E691="","",'gegevens uit databank'!E691)</f>
        <v>De Brulen 2</v>
      </c>
      <c r="D691" s="145">
        <f>IF('gegevens uit databank'!F691="","",'gegevens uit databank'!F691)</f>
        <v>2370</v>
      </c>
      <c r="E691" s="145" t="str">
        <f>IF('gegevens uit databank'!G691="","",'gegevens uit databank'!G691)</f>
        <v>ARENDONK</v>
      </c>
      <c r="F691" s="145" t="str">
        <f>IF('gegevens uit databank'!H691="","",'gegevens uit databank'!H691)</f>
        <v>014-67.77.54</v>
      </c>
    </row>
    <row r="692" spans="1:6" ht="12.9" customHeight="1" x14ac:dyDescent="0.25">
      <c r="A692" s="144">
        <f>IF('gegevens uit databank'!C692="","",'gegevens uit databank'!C692)</f>
        <v>8904</v>
      </c>
      <c r="B692" s="145" t="str">
        <f>IF('gegevens uit databank'!D692="","",'gegevens uit databank'!D692)</f>
        <v>VBS Sint-Clara</v>
      </c>
      <c r="C692" s="145" t="str">
        <f>IF('gegevens uit databank'!E692="","",'gegevens uit databank'!E692)</f>
        <v>Kloosterbaan 1</v>
      </c>
      <c r="D692" s="145">
        <f>IF('gegevens uit databank'!F692="","",'gegevens uit databank'!F692)</f>
        <v>2370</v>
      </c>
      <c r="E692" s="145" t="str">
        <f>IF('gegevens uit databank'!G692="","",'gegevens uit databank'!G692)</f>
        <v>ARENDONK</v>
      </c>
      <c r="F692" s="145" t="str">
        <f>IF('gegevens uit databank'!H692="","",'gegevens uit databank'!H692)</f>
        <v>014-67.85.75</v>
      </c>
    </row>
    <row r="693" spans="1:6" ht="12.9" customHeight="1" x14ac:dyDescent="0.25">
      <c r="A693" s="144">
        <f>IF('gegevens uit databank'!C693="","",'gegevens uit databank'!C693)</f>
        <v>8912</v>
      </c>
      <c r="B693" s="145" t="str">
        <f>IF('gegevens uit databank'!D693="","",'gegevens uit databank'!D693)</f>
        <v>GBS De Kleine Wereld</v>
      </c>
      <c r="C693" s="145" t="str">
        <f>IF('gegevens uit databank'!E693="","",'gegevens uit databank'!E693)</f>
        <v>Kerkstraat 24</v>
      </c>
      <c r="D693" s="145">
        <f>IF('gegevens uit databank'!F693="","",'gegevens uit databank'!F693)</f>
        <v>2380</v>
      </c>
      <c r="E693" s="145" t="str">
        <f>IF('gegevens uit databank'!G693="","",'gegevens uit databank'!G693)</f>
        <v>RAVELS</v>
      </c>
      <c r="F693" s="145" t="str">
        <f>IF('gegevens uit databank'!H693="","",'gegevens uit databank'!H693)</f>
        <v>014-65.63.86</v>
      </c>
    </row>
    <row r="694" spans="1:6" ht="12.9" customHeight="1" x14ac:dyDescent="0.25">
      <c r="A694" s="144">
        <f>IF('gegevens uit databank'!C694="","",'gegevens uit databank'!C694)</f>
        <v>8953</v>
      </c>
      <c r="B694" s="145" t="str">
        <f>IF('gegevens uit databank'!D694="","",'gegevens uit databank'!D694)</f>
        <v>GBS De Verrekijker</v>
      </c>
      <c r="C694" s="145" t="str">
        <f>IF('gegevens uit databank'!E694="","",'gegevens uit databank'!E694)</f>
        <v>Koning Albertstraat 59</v>
      </c>
      <c r="D694" s="145">
        <f>IF('gegevens uit databank'!F694="","",'gegevens uit databank'!F694)</f>
        <v>2381</v>
      </c>
      <c r="E694" s="145" t="str">
        <f>IF('gegevens uit databank'!G694="","",'gegevens uit databank'!G694)</f>
        <v>WEELDE</v>
      </c>
      <c r="F694" s="145" t="str">
        <f>IF('gegevens uit databank'!H694="","",'gegevens uit databank'!H694)</f>
        <v>014-40.91.70</v>
      </c>
    </row>
    <row r="695" spans="1:6" ht="12.9" customHeight="1" x14ac:dyDescent="0.25">
      <c r="A695" s="144">
        <f>IF('gegevens uit databank'!C695="","",'gegevens uit databank'!C695)</f>
        <v>8961</v>
      </c>
      <c r="B695" s="145" t="str">
        <f>IF('gegevens uit databank'!D695="","",'gegevens uit databank'!D695)</f>
        <v>VBS De Negensprong</v>
      </c>
      <c r="C695" s="145" t="str">
        <f>IF('gegevens uit databank'!E695="","",'gegevens uit databank'!E695)</f>
        <v>Dorp 2</v>
      </c>
      <c r="D695" s="145">
        <f>IF('gegevens uit databank'!F695="","",'gegevens uit databank'!F695)</f>
        <v>2382</v>
      </c>
      <c r="E695" s="145" t="str">
        <f>IF('gegevens uit databank'!G695="","",'gegevens uit databank'!G695)</f>
        <v>POPPEL</v>
      </c>
      <c r="F695" s="145" t="str">
        <f>IF('gegevens uit databank'!H695="","",'gegevens uit databank'!H695)</f>
        <v>014-65.56.57</v>
      </c>
    </row>
    <row r="696" spans="1:6" ht="12.9" customHeight="1" x14ac:dyDescent="0.25">
      <c r="A696" s="144">
        <f>IF('gegevens uit databank'!C696="","",'gegevens uit databank'!C696)</f>
        <v>8987</v>
      </c>
      <c r="B696" s="145" t="str">
        <f>IF('gegevens uit databank'!D696="","",'gegevens uit databank'!D696)</f>
        <v>GBS Klim-Op</v>
      </c>
      <c r="C696" s="145" t="str">
        <f>IF('gegevens uit databank'!E696="","",'gegevens uit databank'!E696)</f>
        <v>Ginderbuiten 212</v>
      </c>
      <c r="D696" s="145">
        <f>IF('gegevens uit databank'!F696="","",'gegevens uit databank'!F696)</f>
        <v>2400</v>
      </c>
      <c r="E696" s="145" t="str">
        <f>IF('gegevens uit databank'!G696="","",'gegevens uit databank'!G696)</f>
        <v>MOL</v>
      </c>
      <c r="F696" s="145" t="str">
        <f>IF('gegevens uit databank'!H696="","",'gegevens uit databank'!H696)</f>
        <v>014-31.50.00</v>
      </c>
    </row>
    <row r="697" spans="1:6" ht="12.9" customHeight="1" x14ac:dyDescent="0.25">
      <c r="A697" s="144">
        <f>IF('gegevens uit databank'!C697="","",'gegevens uit databank'!C697)</f>
        <v>8995</v>
      </c>
      <c r="B697" s="145" t="str">
        <f>IF('gegevens uit databank'!D697="","",'gegevens uit databank'!D697)</f>
        <v>GBS MOZAwIEK</v>
      </c>
      <c r="C697" s="145" t="str">
        <f>IF('gegevens uit databank'!E697="","",'gegevens uit databank'!E697)</f>
        <v>Schoolstraat 3</v>
      </c>
      <c r="D697" s="145">
        <f>IF('gegevens uit databank'!F697="","",'gegevens uit databank'!F697)</f>
        <v>2400</v>
      </c>
      <c r="E697" s="145" t="str">
        <f>IF('gegevens uit databank'!G697="","",'gegevens uit databank'!G697)</f>
        <v>MOL</v>
      </c>
      <c r="F697" s="145" t="str">
        <f>IF('gegevens uit databank'!H697="","",'gegevens uit databank'!H697)</f>
        <v>014-31.50.99</v>
      </c>
    </row>
    <row r="698" spans="1:6" ht="12.9" customHeight="1" x14ac:dyDescent="0.25">
      <c r="A698" s="144">
        <f>IF('gegevens uit databank'!C698="","",'gegevens uit databank'!C698)</f>
        <v>9001</v>
      </c>
      <c r="B698" s="145" t="str">
        <f>IF('gegevens uit databank'!D698="","",'gegevens uit databank'!D698)</f>
        <v>VLS Sint-Jan Berchmanscollege</v>
      </c>
      <c r="C698" s="145" t="str">
        <f>IF('gegevens uit databank'!E698="","",'gegevens uit databank'!E698)</f>
        <v>Jakob Smitslaan 36</v>
      </c>
      <c r="D698" s="145">
        <f>IF('gegevens uit databank'!F698="","",'gegevens uit databank'!F698)</f>
        <v>2400</v>
      </c>
      <c r="E698" s="145" t="str">
        <f>IF('gegevens uit databank'!G698="","",'gegevens uit databank'!G698)</f>
        <v>MOL</v>
      </c>
      <c r="F698" s="145" t="str">
        <f>IF('gegevens uit databank'!H698="","",'gegevens uit databank'!H698)</f>
        <v>014-32.07.51</v>
      </c>
    </row>
    <row r="699" spans="1:6" ht="12.9" customHeight="1" x14ac:dyDescent="0.25">
      <c r="A699" s="144">
        <f>IF('gegevens uit databank'!C699="","",'gegevens uit databank'!C699)</f>
        <v>9019</v>
      </c>
      <c r="B699" s="145" t="str">
        <f>IF('gegevens uit databank'!D699="","",'gegevens uit databank'!D699)</f>
        <v>VLS Rozenberg</v>
      </c>
      <c r="C699" s="145" t="str">
        <f>IF('gegevens uit databank'!E699="","",'gegevens uit databank'!E699)</f>
        <v>Rozenberg 2</v>
      </c>
      <c r="D699" s="145">
        <f>IF('gegevens uit databank'!F699="","",'gegevens uit databank'!F699)</f>
        <v>2400</v>
      </c>
      <c r="E699" s="145" t="str">
        <f>IF('gegevens uit databank'!G699="","",'gegevens uit databank'!G699)</f>
        <v>MOL</v>
      </c>
      <c r="F699" s="145" t="str">
        <f>IF('gegevens uit databank'!H699="","",'gegevens uit databank'!H699)</f>
        <v>014-34.74.09</v>
      </c>
    </row>
    <row r="700" spans="1:6" ht="12.9" customHeight="1" x14ac:dyDescent="0.25">
      <c r="A700" s="144">
        <f>IF('gegevens uit databank'!C700="","",'gegevens uit databank'!C700)</f>
        <v>9027</v>
      </c>
      <c r="B700" s="145" t="str">
        <f>IF('gegevens uit databank'!D700="","",'gegevens uit databank'!D700)</f>
        <v>VBS Wezel 1</v>
      </c>
      <c r="C700" s="145" t="str">
        <f>IF('gegevens uit databank'!E700="","",'gegevens uit databank'!E700)</f>
        <v>Keiheuvelstraat 7_A</v>
      </c>
      <c r="D700" s="145">
        <f>IF('gegevens uit databank'!F700="","",'gegevens uit databank'!F700)</f>
        <v>2400</v>
      </c>
      <c r="E700" s="145" t="str">
        <f>IF('gegevens uit databank'!G700="","",'gegevens uit databank'!G700)</f>
        <v>MOL</v>
      </c>
      <c r="F700" s="145" t="str">
        <f>IF('gegevens uit databank'!H700="","",'gegevens uit databank'!H700)</f>
        <v>014-81.03.16</v>
      </c>
    </row>
    <row r="701" spans="1:6" ht="12.9" customHeight="1" x14ac:dyDescent="0.25">
      <c r="A701" s="144">
        <f>IF('gegevens uit databank'!C701="","",'gegevens uit databank'!C701)</f>
        <v>9035</v>
      </c>
      <c r="B701" s="145" t="str">
        <f>IF('gegevens uit databank'!D701="","",'gegevens uit databank'!D701)</f>
        <v>VBS De Toren</v>
      </c>
      <c r="C701" s="145" t="str">
        <f>IF('gegevens uit databank'!E701="","",'gegevens uit databank'!E701)</f>
        <v>Jozef Calasanzstraat 2_A</v>
      </c>
      <c r="D701" s="145">
        <f>IF('gegevens uit databank'!F701="","",'gegevens uit databank'!F701)</f>
        <v>2400</v>
      </c>
      <c r="E701" s="145" t="str">
        <f>IF('gegevens uit databank'!G701="","",'gegevens uit databank'!G701)</f>
        <v>MOL</v>
      </c>
      <c r="F701" s="145" t="str">
        <f>IF('gegevens uit databank'!H701="","",'gegevens uit databank'!H701)</f>
        <v>014-31.63.23</v>
      </c>
    </row>
    <row r="702" spans="1:6" ht="12.9" customHeight="1" x14ac:dyDescent="0.25">
      <c r="A702" s="144">
        <f>IF('gegevens uit databank'!C702="","",'gegevens uit databank'!C702)</f>
        <v>9043</v>
      </c>
      <c r="B702" s="145" t="str">
        <f>IF('gegevens uit databank'!D702="","",'gegevens uit databank'!D702)</f>
        <v>VBS Millekemol</v>
      </c>
      <c r="C702" s="145" t="str">
        <f>IF('gegevens uit databank'!E702="","",'gegevens uit databank'!E702)</f>
        <v>St.-Odradastraat 40</v>
      </c>
      <c r="D702" s="145">
        <f>IF('gegevens uit databank'!F702="","",'gegevens uit databank'!F702)</f>
        <v>2400</v>
      </c>
      <c r="E702" s="145" t="str">
        <f>IF('gegevens uit databank'!G702="","",'gegevens uit databank'!G702)</f>
        <v>MOL</v>
      </c>
      <c r="F702" s="145" t="str">
        <f>IF('gegevens uit databank'!H702="","",'gegevens uit databank'!H702)</f>
        <v>014-31.18.96</v>
      </c>
    </row>
    <row r="703" spans="1:6" ht="12.9" customHeight="1" x14ac:dyDescent="0.25">
      <c r="A703" s="144">
        <f>IF('gegevens uit databank'!C703="","",'gegevens uit databank'!C703)</f>
        <v>9051</v>
      </c>
      <c r="B703" s="145" t="str">
        <f>IF('gegevens uit databank'!D703="","",'gegevens uit databank'!D703)</f>
        <v>GBS Alles Kids Mol-Gompel</v>
      </c>
      <c r="C703" s="145" t="str">
        <f>IF('gegevens uit databank'!E703="","",'gegevens uit databank'!E703)</f>
        <v>Pastoor Vaesstraat 24</v>
      </c>
      <c r="D703" s="145">
        <f>IF('gegevens uit databank'!F703="","",'gegevens uit databank'!F703)</f>
        <v>2400</v>
      </c>
      <c r="E703" s="145" t="str">
        <f>IF('gegevens uit databank'!G703="","",'gegevens uit databank'!G703)</f>
        <v>MOL</v>
      </c>
      <c r="F703" s="145" t="str">
        <f>IF('gegevens uit databank'!H703="","",'gegevens uit databank'!H703)</f>
        <v>014-31.28.93</v>
      </c>
    </row>
    <row r="704" spans="1:6" ht="12.9" customHeight="1" x14ac:dyDescent="0.25">
      <c r="A704" s="144">
        <f>IF('gegevens uit databank'!C704="","",'gegevens uit databank'!C704)</f>
        <v>9068</v>
      </c>
      <c r="B704" s="145" t="str">
        <f>IF('gegevens uit databank'!D704="","",'gegevens uit databank'!D704)</f>
        <v>VBS Stapsteen</v>
      </c>
      <c r="C704" s="145" t="str">
        <f>IF('gegevens uit databank'!E704="","",'gegevens uit databank'!E704)</f>
        <v>Sluis 156</v>
      </c>
      <c r="D704" s="145">
        <f>IF('gegevens uit databank'!F704="","",'gegevens uit databank'!F704)</f>
        <v>2400</v>
      </c>
      <c r="E704" s="145" t="str">
        <f>IF('gegevens uit databank'!G704="","",'gegevens uit databank'!G704)</f>
        <v>MOL</v>
      </c>
      <c r="F704" s="145" t="str">
        <f>IF('gegevens uit databank'!H704="","",'gegevens uit databank'!H704)</f>
        <v>014-31.41.44</v>
      </c>
    </row>
    <row r="705" spans="1:6" ht="12.9" customHeight="1" x14ac:dyDescent="0.25">
      <c r="A705" s="144">
        <f>IF('gegevens uit databank'!C705="","",'gegevens uit databank'!C705)</f>
        <v>9084</v>
      </c>
      <c r="B705" s="145" t="str">
        <f>IF('gegevens uit databank'!D705="","",'gegevens uit databank'!D705)</f>
        <v>VKS De Tovertuin</v>
      </c>
      <c r="C705" s="145" t="str">
        <f>IF('gegevens uit databank'!E705="","",'gegevens uit databank'!E705)</f>
        <v>Rozenberg 4</v>
      </c>
      <c r="D705" s="145">
        <f>IF('gegevens uit databank'!F705="","",'gegevens uit databank'!F705)</f>
        <v>2400</v>
      </c>
      <c r="E705" s="145" t="str">
        <f>IF('gegevens uit databank'!G705="","",'gegevens uit databank'!G705)</f>
        <v>MOL</v>
      </c>
      <c r="F705" s="145" t="str">
        <f>IF('gegevens uit databank'!H705="","",'gegevens uit databank'!H705)</f>
        <v>014-34.74.09</v>
      </c>
    </row>
    <row r="706" spans="1:6" ht="12.9" customHeight="1" x14ac:dyDescent="0.25">
      <c r="A706" s="144">
        <f>IF('gegevens uit databank'!C706="","",'gegevens uit databank'!C706)</f>
        <v>9134</v>
      </c>
      <c r="B706" s="145" t="str">
        <f>IF('gegevens uit databank'!D706="","",'gegevens uit databank'!D706)</f>
        <v>VBS Wijngaard</v>
      </c>
      <c r="C706" s="145" t="str">
        <f>IF('gegevens uit databank'!E706="","",'gegevens uit databank'!E706)</f>
        <v>Wijngaard 9</v>
      </c>
      <c r="D706" s="145">
        <f>IF('gegevens uit databank'!F706="","",'gegevens uit databank'!F706)</f>
        <v>2200</v>
      </c>
      <c r="E706" s="145" t="str">
        <f>IF('gegevens uit databank'!G706="","",'gegevens uit databank'!G706)</f>
        <v>HERENTALS</v>
      </c>
      <c r="F706" s="145" t="str">
        <f>IF('gegevens uit databank'!H706="","",'gegevens uit databank'!H706)</f>
        <v>014-21.62.49</v>
      </c>
    </row>
    <row r="707" spans="1:6" ht="12.9" customHeight="1" x14ac:dyDescent="0.25">
      <c r="A707" s="144">
        <f>IF('gegevens uit databank'!C707="","",'gegevens uit databank'!C707)</f>
        <v>9159</v>
      </c>
      <c r="B707" s="145" t="str">
        <f>IF('gegevens uit databank'!D707="","",'gegevens uit databank'!D707)</f>
        <v>VBS De Springplank</v>
      </c>
      <c r="C707" s="145" t="str">
        <f>IF('gegevens uit databank'!E707="","",'gegevens uit databank'!E707)</f>
        <v>Hoeksken 30</v>
      </c>
      <c r="D707" s="145">
        <f>IF('gegevens uit databank'!F707="","",'gegevens uit databank'!F707)</f>
        <v>2275</v>
      </c>
      <c r="E707" s="145" t="str">
        <f>IF('gegevens uit databank'!G707="","",'gegevens uit databank'!G707)</f>
        <v>LILLE</v>
      </c>
      <c r="F707" s="145" t="str">
        <f>IF('gegevens uit databank'!H707="","",'gegevens uit databank'!H707)</f>
        <v>014-88.19.65</v>
      </c>
    </row>
    <row r="708" spans="1:6" ht="12.9" customHeight="1" x14ac:dyDescent="0.25">
      <c r="A708" s="144">
        <f>IF('gegevens uit databank'!C708="","",'gegevens uit databank'!C708)</f>
        <v>9167</v>
      </c>
      <c r="B708" s="145" t="str">
        <f>IF('gegevens uit databank'!D708="","",'gegevens uit databank'!D708)</f>
        <v>GBS Het Trapleerke</v>
      </c>
      <c r="C708" s="145" t="str">
        <f>IF('gegevens uit databank'!E708="","",'gegevens uit databank'!E708)</f>
        <v>Rechtestraat 69</v>
      </c>
      <c r="D708" s="145">
        <f>IF('gegevens uit databank'!F708="","",'gegevens uit databank'!F708)</f>
        <v>2275</v>
      </c>
      <c r="E708" s="145" t="str">
        <f>IF('gegevens uit databank'!G708="","",'gegevens uit databank'!G708)</f>
        <v>LILLE</v>
      </c>
      <c r="F708" s="145" t="str">
        <f>IF('gegevens uit databank'!H708="","",'gegevens uit databank'!H708)</f>
        <v>014-88.30.20</v>
      </c>
    </row>
    <row r="709" spans="1:6" ht="12.9" customHeight="1" x14ac:dyDescent="0.25">
      <c r="A709" s="144">
        <f>IF('gegevens uit databank'!C709="","",'gegevens uit databank'!C709)</f>
        <v>9175</v>
      </c>
      <c r="B709" s="145" t="str">
        <f>IF('gegevens uit databank'!D709="","",'gegevens uit databank'!D709)</f>
        <v>VBS De Wingerd</v>
      </c>
      <c r="C709" s="145" t="str">
        <f>IF('gegevens uit databank'!E709="","",'gegevens uit databank'!E709)</f>
        <v>Wijngaard 11</v>
      </c>
      <c r="D709" s="145">
        <f>IF('gegevens uit databank'!F709="","",'gegevens uit databank'!F709)</f>
        <v>2275</v>
      </c>
      <c r="E709" s="145" t="str">
        <f>IF('gegevens uit databank'!G709="","",'gegevens uit databank'!G709)</f>
        <v>POEDERLEE</v>
      </c>
      <c r="F709" s="145" t="str">
        <f>IF('gegevens uit databank'!H709="","",'gegevens uit databank'!H709)</f>
        <v>014-88.27.72</v>
      </c>
    </row>
    <row r="710" spans="1:6" ht="12.9" customHeight="1" x14ac:dyDescent="0.25">
      <c r="A710" s="144">
        <f>IF('gegevens uit databank'!C710="","",'gegevens uit databank'!C710)</f>
        <v>9183</v>
      </c>
      <c r="B710" s="145" t="str">
        <f>IF('gegevens uit databank'!D710="","",'gegevens uit databank'!D710)</f>
        <v>VBS 't Klavertje</v>
      </c>
      <c r="C710" s="145" t="str">
        <f>IF('gegevens uit databank'!E710="","",'gegevens uit databank'!E710)</f>
        <v>Ring 67</v>
      </c>
      <c r="D710" s="145">
        <f>IF('gegevens uit databank'!F710="","",'gegevens uit databank'!F710)</f>
        <v>2200</v>
      </c>
      <c r="E710" s="145" t="str">
        <f>IF('gegevens uit databank'!G710="","",'gegevens uit databank'!G710)</f>
        <v>NOORDERWIJK</v>
      </c>
      <c r="F710" s="145" t="str">
        <f>IF('gegevens uit databank'!H710="","",'gegevens uit databank'!H710)</f>
        <v>014-26.38.90</v>
      </c>
    </row>
    <row r="711" spans="1:6" ht="12.9" customHeight="1" x14ac:dyDescent="0.25">
      <c r="A711" s="144">
        <f>IF('gegevens uit databank'!C711="","",'gegevens uit databank'!C711)</f>
        <v>9191</v>
      </c>
      <c r="B711" s="145" t="str">
        <f>IF('gegevens uit databank'!D711="","",'gegevens uit databank'!D711)</f>
        <v>VBS De Wegwijzer</v>
      </c>
      <c r="C711" s="145" t="str">
        <f>IF('gegevens uit databank'!E711="","",'gegevens uit databank'!E711)</f>
        <v>Streepstraat 2</v>
      </c>
      <c r="D711" s="145">
        <f>IF('gegevens uit databank'!F711="","",'gegevens uit databank'!F711)</f>
        <v>2200</v>
      </c>
      <c r="E711" s="145" t="str">
        <f>IF('gegevens uit databank'!G711="","",'gegevens uit databank'!G711)</f>
        <v>MORKHOVEN</v>
      </c>
      <c r="F711" s="145" t="str">
        <f>IF('gegevens uit databank'!H711="","",'gegevens uit databank'!H711)</f>
        <v>014-26.35.05</v>
      </c>
    </row>
    <row r="712" spans="1:6" ht="12.9" customHeight="1" x14ac:dyDescent="0.25">
      <c r="A712" s="144">
        <f>IF('gegevens uit databank'!C712="","",'gegevens uit databank'!C712)</f>
        <v>9209</v>
      </c>
      <c r="B712" s="145" t="str">
        <f>IF('gegevens uit databank'!D712="","",'gegevens uit databank'!D712)</f>
        <v>VKS De Kleine Sint-Jan</v>
      </c>
      <c r="C712" s="145" t="str">
        <f>IF('gegevens uit databank'!E712="","",'gegevens uit databank'!E712)</f>
        <v>Sint Jozefstraat 12</v>
      </c>
      <c r="D712" s="145">
        <f>IF('gegevens uit databank'!F712="","",'gegevens uit databank'!F712)</f>
        <v>2222</v>
      </c>
      <c r="E712" s="145" t="str">
        <f>IF('gegevens uit databank'!G712="","",'gegevens uit databank'!G712)</f>
        <v>WIEKEVORST</v>
      </c>
      <c r="F712" s="145" t="str">
        <f>IF('gegevens uit databank'!H712="","",'gegevens uit databank'!H712)</f>
        <v>014-26.07.98</v>
      </c>
    </row>
    <row r="713" spans="1:6" ht="12.9" customHeight="1" x14ac:dyDescent="0.25">
      <c r="A713" s="144">
        <f>IF('gegevens uit databank'!C713="","",'gegevens uit databank'!C713)</f>
        <v>9217</v>
      </c>
      <c r="B713" s="145" t="str">
        <f>IF('gegevens uit databank'!D713="","",'gegevens uit databank'!D713)</f>
        <v>VLS Sint-Jan</v>
      </c>
      <c r="C713" s="145" t="str">
        <f>IF('gegevens uit databank'!E713="","",'gegevens uit databank'!E713)</f>
        <v>Pastoriestraat 26</v>
      </c>
      <c r="D713" s="145">
        <f>IF('gegevens uit databank'!F713="","",'gegevens uit databank'!F713)</f>
        <v>2222</v>
      </c>
      <c r="E713" s="145" t="str">
        <f>IF('gegevens uit databank'!G713="","",'gegevens uit databank'!G713)</f>
        <v>WIEKEVORST</v>
      </c>
      <c r="F713" s="145" t="str">
        <f>IF('gegevens uit databank'!H713="","",'gegevens uit databank'!H713)</f>
        <v>014-26.09.83</v>
      </c>
    </row>
    <row r="714" spans="1:6" ht="12.9" customHeight="1" x14ac:dyDescent="0.25">
      <c r="A714" s="144">
        <f>IF('gegevens uit databank'!C714="","",'gegevens uit databank'!C714)</f>
        <v>9233</v>
      </c>
      <c r="B714" s="145" t="str">
        <f>IF('gegevens uit databank'!D714="","",'gegevens uit databank'!D714)</f>
        <v>VBS De Knipoog</v>
      </c>
      <c r="C714" s="145" t="str">
        <f>IF('gegevens uit databank'!E714="","",'gegevens uit databank'!E714)</f>
        <v>Stationsstraat 1</v>
      </c>
      <c r="D714" s="145">
        <f>IF('gegevens uit databank'!F714="","",'gegevens uit databank'!F714)</f>
        <v>2250</v>
      </c>
      <c r="E714" s="145" t="str">
        <f>IF('gegevens uit databank'!G714="","",'gegevens uit databank'!G714)</f>
        <v>OLEN</v>
      </c>
      <c r="F714" s="145" t="str">
        <f>IF('gegevens uit databank'!H714="","",'gegevens uit databank'!H714)</f>
        <v>014-22.03.90</v>
      </c>
    </row>
    <row r="715" spans="1:6" ht="12.9" customHeight="1" x14ac:dyDescent="0.25">
      <c r="A715" s="144">
        <f>IF('gegevens uit databank'!C715="","",'gegevens uit databank'!C715)</f>
        <v>9241</v>
      </c>
      <c r="B715" s="145" t="str">
        <f>IF('gegevens uit databank'!D715="","",'gegevens uit databank'!D715)</f>
        <v>VBS Toermalijn</v>
      </c>
      <c r="C715" s="145" t="str">
        <f>IF('gegevens uit databank'!E715="","",'gegevens uit databank'!E715)</f>
        <v>Lichtaartseweg 129</v>
      </c>
      <c r="D715" s="145">
        <f>IF('gegevens uit databank'!F715="","",'gegevens uit databank'!F715)</f>
        <v>2250</v>
      </c>
      <c r="E715" s="145" t="str">
        <f>IF('gegevens uit databank'!G715="","",'gegevens uit databank'!G715)</f>
        <v>OLEN</v>
      </c>
      <c r="F715" s="145" t="str">
        <f>IF('gegevens uit databank'!H715="","",'gegevens uit databank'!H715)</f>
        <v>014-21.55.88</v>
      </c>
    </row>
    <row r="716" spans="1:6" ht="12.9" customHeight="1" x14ac:dyDescent="0.25">
      <c r="A716" s="144">
        <f>IF('gegevens uit databank'!C716="","",'gegevens uit databank'!C716)</f>
        <v>9258</v>
      </c>
      <c r="B716" s="145" t="str">
        <f>IF('gegevens uit databank'!D716="","",'gegevens uit databank'!D716)</f>
        <v>GBS De Kleine Wijzer</v>
      </c>
      <c r="C716" s="145" t="str">
        <f>IF('gegevens uit databank'!E716="","",'gegevens uit databank'!E716)</f>
        <v>Drogebroodstraat 5</v>
      </c>
      <c r="D716" s="145">
        <f>IF('gegevens uit databank'!F716="","",'gegevens uit databank'!F716)</f>
        <v>2250</v>
      </c>
      <c r="E716" s="145" t="str">
        <f>IF('gegevens uit databank'!G716="","",'gegevens uit databank'!G716)</f>
        <v>OLEN</v>
      </c>
      <c r="F716" s="145" t="str">
        <f>IF('gegevens uit databank'!H716="","",'gegevens uit databank'!H716)</f>
        <v>014-27.95.34</v>
      </c>
    </row>
    <row r="717" spans="1:6" ht="12.9" customHeight="1" x14ac:dyDescent="0.25">
      <c r="A717" s="144">
        <f>IF('gegevens uit databank'!C717="","",'gegevens uit databank'!C717)</f>
        <v>9266</v>
      </c>
      <c r="B717" s="145" t="str">
        <f>IF('gegevens uit databank'!D717="","",'gegevens uit databank'!D717)</f>
        <v>GBS De Kriebel</v>
      </c>
      <c r="C717" s="145" t="str">
        <f>IF('gegevens uit databank'!E717="","",'gegevens uit databank'!E717)</f>
        <v>Schoolstraat 1</v>
      </c>
      <c r="D717" s="145">
        <f>IF('gegevens uit databank'!F717="","",'gegevens uit databank'!F717)</f>
        <v>2250</v>
      </c>
      <c r="E717" s="145" t="str">
        <f>IF('gegevens uit databank'!G717="","",'gegevens uit databank'!G717)</f>
        <v>OLEN</v>
      </c>
      <c r="F717" s="145" t="str">
        <f>IF('gegevens uit databank'!H717="","",'gegevens uit databank'!H717)</f>
        <v>014-25.74.56</v>
      </c>
    </row>
    <row r="718" spans="1:6" ht="12.9" customHeight="1" x14ac:dyDescent="0.25">
      <c r="A718" s="144">
        <f>IF('gegevens uit databank'!C718="","",'gegevens uit databank'!C718)</f>
        <v>9282</v>
      </c>
      <c r="B718" s="145" t="str">
        <f>IF('gegevens uit databank'!D718="","",'gegevens uit databank'!D718)</f>
        <v>VKS Sint-Dimpna</v>
      </c>
      <c r="C718" s="145" t="str">
        <f>IF('gegevens uit databank'!E718="","",'gegevens uit databank'!E718)</f>
        <v>Laar 1</v>
      </c>
      <c r="D718" s="145">
        <f>IF('gegevens uit databank'!F718="","",'gegevens uit databank'!F718)</f>
        <v>2440</v>
      </c>
      <c r="E718" s="145" t="str">
        <f>IF('gegevens uit databank'!G718="","",'gegevens uit databank'!G718)</f>
        <v>GEEL</v>
      </c>
      <c r="F718" s="145" t="str">
        <f>IF('gegevens uit databank'!H718="","",'gegevens uit databank'!H718)</f>
        <v>014-58.91.30</v>
      </c>
    </row>
    <row r="719" spans="1:6" ht="12.9" customHeight="1" x14ac:dyDescent="0.25">
      <c r="A719" s="144">
        <f>IF('gegevens uit databank'!C719="","",'gegevens uit databank'!C719)</f>
        <v>9291</v>
      </c>
      <c r="B719" s="145" t="str">
        <f>IF('gegevens uit databank'!D719="","",'gegevens uit databank'!D719)</f>
        <v>VBS St-Hubertus</v>
      </c>
      <c r="C719" s="145" t="str">
        <f>IF('gegevens uit databank'!E719="","",'gegevens uit databank'!E719)</f>
        <v>Aardseweg 2</v>
      </c>
      <c r="D719" s="145">
        <f>IF('gegevens uit databank'!F719="","",'gegevens uit databank'!F719)</f>
        <v>2440</v>
      </c>
      <c r="E719" s="145" t="str">
        <f>IF('gegevens uit databank'!G719="","",'gegevens uit databank'!G719)</f>
        <v>GEEL</v>
      </c>
      <c r="F719" s="145" t="str">
        <f>IF('gegevens uit databank'!H719="","",'gegevens uit databank'!H719)</f>
        <v>014-85.29.98</v>
      </c>
    </row>
    <row r="720" spans="1:6" ht="12.9" customHeight="1" x14ac:dyDescent="0.25">
      <c r="A720" s="144">
        <f>IF('gegevens uit databank'!C720="","",'gegevens uit databank'!C720)</f>
        <v>9308</v>
      </c>
      <c r="B720" s="145" t="str">
        <f>IF('gegevens uit databank'!D720="","",'gegevens uit databank'!D720)</f>
        <v>VBS Toppunt</v>
      </c>
      <c r="C720" s="145" t="str">
        <f>IF('gegevens uit databank'!E720="","",'gegevens uit databank'!E720)</f>
        <v>Vogelzang 64</v>
      </c>
      <c r="D720" s="145">
        <f>IF('gegevens uit databank'!F720="","",'gegevens uit databank'!F720)</f>
        <v>2440</v>
      </c>
      <c r="E720" s="145" t="str">
        <f>IF('gegevens uit databank'!G720="","",'gegevens uit databank'!G720)</f>
        <v>GEEL</v>
      </c>
      <c r="F720" s="145" t="str">
        <f>IF('gegevens uit databank'!H720="","",'gegevens uit databank'!H720)</f>
        <v>014-58.81.19</v>
      </c>
    </row>
    <row r="721" spans="1:6" ht="12.9" customHeight="1" x14ac:dyDescent="0.25">
      <c r="A721" s="144">
        <f>IF('gegevens uit databank'!C721="","",'gegevens uit databank'!C721)</f>
        <v>9324</v>
      </c>
      <c r="B721" s="145" t="str">
        <f>IF('gegevens uit databank'!D721="","",'gegevens uit databank'!D721)</f>
        <v>VBS De Regenboog</v>
      </c>
      <c r="C721" s="145" t="str">
        <f>IF('gegevens uit databank'!E721="","",'gegevens uit databank'!E721)</f>
        <v>Kapelstraat 24</v>
      </c>
      <c r="D721" s="145">
        <f>IF('gegevens uit databank'!F721="","",'gegevens uit databank'!F721)</f>
        <v>2440</v>
      </c>
      <c r="E721" s="145" t="str">
        <f>IF('gegevens uit databank'!G721="","",'gegevens uit databank'!G721)</f>
        <v>GEEL</v>
      </c>
      <c r="F721" s="145" t="str">
        <f>IF('gegevens uit databank'!H721="","",'gegevens uit databank'!H721)</f>
        <v>014-58.79.67</v>
      </c>
    </row>
    <row r="722" spans="1:6" ht="12.9" customHeight="1" x14ac:dyDescent="0.25">
      <c r="A722" s="144">
        <f>IF('gegevens uit databank'!C722="","",'gegevens uit databank'!C722)</f>
        <v>9341</v>
      </c>
      <c r="B722" s="145" t="str">
        <f>IF('gegevens uit databank'!D722="","",'gegevens uit databank'!D722)</f>
        <v>SBS De Burgstraat</v>
      </c>
      <c r="C722" s="145" t="str">
        <f>IF('gegevens uit databank'!E722="","",'gegevens uit databank'!E722)</f>
        <v>Burgstraat 23</v>
      </c>
      <c r="D722" s="145">
        <f>IF('gegevens uit databank'!F722="","",'gegevens uit databank'!F722)</f>
        <v>2440</v>
      </c>
      <c r="E722" s="145" t="str">
        <f>IF('gegevens uit databank'!G722="","",'gegevens uit databank'!G722)</f>
        <v>GEEL</v>
      </c>
      <c r="F722" s="145" t="str">
        <f>IF('gegevens uit databank'!H722="","",'gegevens uit databank'!H722)</f>
        <v>014-56.64.40</v>
      </c>
    </row>
    <row r="723" spans="1:6" ht="12.9" customHeight="1" x14ac:dyDescent="0.25">
      <c r="A723" s="144">
        <f>IF('gegevens uit databank'!C723="","",'gegevens uit databank'!C723)</f>
        <v>9357</v>
      </c>
      <c r="B723" s="145" t="str">
        <f>IF('gegevens uit databank'!D723="","",'gegevens uit databank'!D723)</f>
        <v>SBS Geel-Zuid</v>
      </c>
      <c r="C723" s="145" t="str">
        <f>IF('gegevens uit databank'!E723="","",'gegevens uit databank'!E723)</f>
        <v>Zammelseweg 183</v>
      </c>
      <c r="D723" s="145">
        <f>IF('gegevens uit databank'!F723="","",'gegevens uit databank'!F723)</f>
        <v>2440</v>
      </c>
      <c r="E723" s="145" t="str">
        <f>IF('gegevens uit databank'!G723="","",'gegevens uit databank'!G723)</f>
        <v>GEEL</v>
      </c>
      <c r="F723" s="145" t="str">
        <f>IF('gegevens uit databank'!H723="","",'gegevens uit databank'!H723)</f>
        <v>014-56.65.20</v>
      </c>
    </row>
    <row r="724" spans="1:6" ht="12.9" customHeight="1" x14ac:dyDescent="0.25">
      <c r="A724" s="144">
        <f>IF('gegevens uit databank'!C724="","",'gegevens uit databank'!C724)</f>
        <v>9365</v>
      </c>
      <c r="B724" s="145" t="str">
        <f>IF('gegevens uit databank'!D724="","",'gegevens uit databank'!D724)</f>
        <v>SBS Winkelomheide</v>
      </c>
      <c r="C724" s="145" t="str">
        <f>IF('gegevens uit databank'!E724="","",'gegevens uit databank'!E724)</f>
        <v>Winkelomseheide 147</v>
      </c>
      <c r="D724" s="145">
        <f>IF('gegevens uit databank'!F724="","",'gegevens uit databank'!F724)</f>
        <v>2440</v>
      </c>
      <c r="E724" s="145" t="str">
        <f>IF('gegevens uit databank'!G724="","",'gegevens uit databank'!G724)</f>
        <v>GEEL</v>
      </c>
      <c r="F724" s="145" t="str">
        <f>IF('gegevens uit databank'!H724="","",'gegevens uit databank'!H724)</f>
        <v>014-56.65.00</v>
      </c>
    </row>
    <row r="725" spans="1:6" ht="12.9" customHeight="1" x14ac:dyDescent="0.25">
      <c r="A725" s="144">
        <f>IF('gegevens uit databank'!C725="","",'gegevens uit databank'!C725)</f>
        <v>9373</v>
      </c>
      <c r="B725" s="145" t="str">
        <f>IF('gegevens uit databank'!D725="","",'gegevens uit databank'!D725)</f>
        <v>VBS De Omnibus</v>
      </c>
      <c r="C725" s="145" t="str">
        <f>IF('gegevens uit databank'!E725="","",'gegevens uit databank'!E725)</f>
        <v>Tielendorp 43</v>
      </c>
      <c r="D725" s="145">
        <f>IF('gegevens uit databank'!F725="","",'gegevens uit databank'!F725)</f>
        <v>2460</v>
      </c>
      <c r="E725" s="145" t="str">
        <f>IF('gegevens uit databank'!G725="","",'gegevens uit databank'!G725)</f>
        <v>TIELEN</v>
      </c>
      <c r="F725" s="145" t="str">
        <f>IF('gegevens uit databank'!H725="","",'gegevens uit databank'!H725)</f>
        <v>014-55.63.88</v>
      </c>
    </row>
    <row r="726" spans="1:6" ht="12.9" customHeight="1" x14ac:dyDescent="0.25">
      <c r="A726" s="144">
        <f>IF('gegevens uit databank'!C726="","",'gegevens uit databank'!C726)</f>
        <v>9381</v>
      </c>
      <c r="B726" s="145" t="str">
        <f>IF('gegevens uit databank'!D726="","",'gegevens uit databank'!D726)</f>
        <v>GBS De Pagadder</v>
      </c>
      <c r="C726" s="145" t="str">
        <f>IF('gegevens uit databank'!E726="","",'gegevens uit databank'!E726)</f>
        <v>Schoolstraat 33</v>
      </c>
      <c r="D726" s="145">
        <f>IF('gegevens uit databank'!F726="","",'gegevens uit databank'!F726)</f>
        <v>2460</v>
      </c>
      <c r="E726" s="145" t="str">
        <f>IF('gegevens uit databank'!G726="","",'gegevens uit databank'!G726)</f>
        <v>LICHTAART</v>
      </c>
      <c r="F726" s="145" t="str">
        <f>IF('gegevens uit databank'!H726="","",'gegevens uit databank'!H726)</f>
        <v>014-55.64.89</v>
      </c>
    </row>
    <row r="727" spans="1:6" ht="12.9" customHeight="1" x14ac:dyDescent="0.25">
      <c r="A727" s="144">
        <f>IF('gegevens uit databank'!C727="","",'gegevens uit databank'!C727)</f>
        <v>9399</v>
      </c>
      <c r="B727" s="145" t="str">
        <f>IF('gegevens uit databank'!D727="","",'gegevens uit databank'!D727)</f>
        <v>VBS De Parel</v>
      </c>
      <c r="C727" s="145" t="str">
        <f>IF('gegevens uit databank'!E727="","",'gegevens uit databank'!E727)</f>
        <v>Kloosterstraat 2_A</v>
      </c>
      <c r="D727" s="145">
        <f>IF('gegevens uit databank'!F727="","",'gegevens uit databank'!F727)</f>
        <v>2460</v>
      </c>
      <c r="E727" s="145" t="str">
        <f>IF('gegevens uit databank'!G727="","",'gegevens uit databank'!G727)</f>
        <v>LICHTAART</v>
      </c>
      <c r="F727" s="145" t="str">
        <f>IF('gegevens uit databank'!H727="","",'gegevens uit databank'!H727)</f>
        <v>014-55.20.00</v>
      </c>
    </row>
    <row r="728" spans="1:6" ht="12.9" customHeight="1" x14ac:dyDescent="0.25">
      <c r="A728" s="144">
        <f>IF('gegevens uit databank'!C728="","",'gegevens uit databank'!C728)</f>
        <v>9407</v>
      </c>
      <c r="B728" s="145" t="str">
        <f>IF('gegevens uit databank'!D728="","",'gegevens uit databank'!D728)</f>
        <v>VKS 't Bosvriendje</v>
      </c>
      <c r="C728" s="145" t="str">
        <f>IF('gegevens uit databank'!E728="","",'gegevens uit databank'!E728)</f>
        <v>Poederleesteenweg 67</v>
      </c>
      <c r="D728" s="145">
        <f>IF('gegevens uit databank'!F728="","",'gegevens uit databank'!F728)</f>
        <v>2460</v>
      </c>
      <c r="E728" s="145" t="str">
        <f>IF('gegevens uit databank'!G728="","",'gegevens uit databank'!G728)</f>
        <v>LICHTAART</v>
      </c>
      <c r="F728" s="145" t="str">
        <f>IF('gegevens uit databank'!H728="","",'gegevens uit databank'!H728)</f>
        <v>014-55.70.40</v>
      </c>
    </row>
    <row r="729" spans="1:6" ht="12.9" customHeight="1" x14ac:dyDescent="0.25">
      <c r="A729" s="144">
        <f>IF('gegevens uit databank'!C729="","",'gegevens uit databank'!C729)</f>
        <v>9423</v>
      </c>
      <c r="B729" s="145" t="str">
        <f>IF('gegevens uit databank'!D729="","",'gegevens uit databank'!D729)</f>
        <v>GBS De Komeet</v>
      </c>
      <c r="C729" s="145" t="str">
        <f>IF('gegevens uit databank'!E729="","",'gegevens uit databank'!E729)</f>
        <v>Schoolstraat 43</v>
      </c>
      <c r="D729" s="145">
        <f>IF('gegevens uit databank'!F729="","",'gegevens uit databank'!F729)</f>
        <v>2275</v>
      </c>
      <c r="E729" s="145" t="str">
        <f>IF('gegevens uit databank'!G729="","",'gegevens uit databank'!G729)</f>
        <v>GIERLE</v>
      </c>
      <c r="F729" s="145" t="str">
        <f>IF('gegevens uit databank'!H729="","",'gegevens uit databank'!H729)</f>
        <v>014-55.76.01</v>
      </c>
    </row>
    <row r="730" spans="1:6" ht="12.9" customHeight="1" x14ac:dyDescent="0.25">
      <c r="A730" s="144">
        <f>IF('gegevens uit databank'!C730="","",'gegevens uit databank'!C730)</f>
        <v>9431</v>
      </c>
      <c r="B730" s="145" t="str">
        <f>IF('gegevens uit databank'!D730="","",'gegevens uit databank'!D730)</f>
        <v>GBS De Vlieger</v>
      </c>
      <c r="C730" s="145" t="str">
        <f>IF('gegevens uit databank'!E730="","",'gegevens uit databank'!E730)</f>
        <v>Mgr. Heylenstraat 22</v>
      </c>
      <c r="D730" s="145">
        <f>IF('gegevens uit databank'!F730="","",'gegevens uit databank'!F730)</f>
        <v>2460</v>
      </c>
      <c r="E730" s="145" t="str">
        <f>IF('gegevens uit databank'!G730="","",'gegevens uit databank'!G730)</f>
        <v>KASTERLEE</v>
      </c>
      <c r="F730" s="145" t="str">
        <f>IF('gegevens uit databank'!H730="","",'gegevens uit databank'!H730)</f>
        <v>014-85.00.67</v>
      </c>
    </row>
    <row r="731" spans="1:6" ht="12.9" customHeight="1" x14ac:dyDescent="0.25">
      <c r="A731" s="144">
        <f>IF('gegevens uit databank'!C731="","",'gegevens uit databank'!C731)</f>
        <v>9449</v>
      </c>
      <c r="B731" s="145" t="str">
        <f>IF('gegevens uit databank'!D731="","",'gegevens uit databank'!D731)</f>
        <v>VLS De Waaier</v>
      </c>
      <c r="C731" s="145" t="str">
        <f>IF('gegevens uit databank'!E731="","",'gegevens uit databank'!E731)</f>
        <v>Mgr. Cardijnstraat 39</v>
      </c>
      <c r="D731" s="145">
        <f>IF('gegevens uit databank'!F731="","",'gegevens uit databank'!F731)</f>
        <v>2460</v>
      </c>
      <c r="E731" s="145" t="str">
        <f>IF('gegevens uit databank'!G731="","",'gegevens uit databank'!G731)</f>
        <v>KASTERLEE</v>
      </c>
      <c r="F731" s="145" t="str">
        <f>IF('gegevens uit databank'!H731="","",'gegevens uit databank'!H731)</f>
        <v>014-85.00.69</v>
      </c>
    </row>
    <row r="732" spans="1:6" ht="12.9" customHeight="1" x14ac:dyDescent="0.25">
      <c r="A732" s="144">
        <f>IF('gegevens uit databank'!C732="","",'gegevens uit databank'!C732)</f>
        <v>9456</v>
      </c>
      <c r="B732" s="145" t="str">
        <f>IF('gegevens uit databank'!D732="","",'gegevens uit databank'!D732)</f>
        <v>VKS De Klimtoren</v>
      </c>
      <c r="C732" s="145" t="str">
        <f>IF('gegevens uit databank'!E732="","",'gegevens uit databank'!E732)</f>
        <v>Boslaan 2</v>
      </c>
      <c r="D732" s="145">
        <f>IF('gegevens uit databank'!F732="","",'gegevens uit databank'!F732)</f>
        <v>2460</v>
      </c>
      <c r="E732" s="145" t="str">
        <f>IF('gegevens uit databank'!G732="","",'gegevens uit databank'!G732)</f>
        <v>KASTERLEE</v>
      </c>
      <c r="F732" s="145" t="str">
        <f>IF('gegevens uit databank'!H732="","",'gegevens uit databank'!H732)</f>
        <v>014-85.00.66</v>
      </c>
    </row>
    <row r="733" spans="1:6" ht="12.9" customHeight="1" x14ac:dyDescent="0.25">
      <c r="A733" s="144">
        <f>IF('gegevens uit databank'!C733="","",'gegevens uit databank'!C733)</f>
        <v>9464</v>
      </c>
      <c r="B733" s="145" t="str">
        <f>IF('gegevens uit databank'!D733="","",'gegevens uit databank'!D733)</f>
        <v>VKS Hoeven</v>
      </c>
      <c r="C733" s="145" t="str">
        <f>IF('gegevens uit databank'!E733="","",'gegevens uit databank'!E733)</f>
        <v>Bos en Bremdreef 4</v>
      </c>
      <c r="D733" s="145">
        <f>IF('gegevens uit databank'!F733="","",'gegevens uit databank'!F733)</f>
        <v>2460</v>
      </c>
      <c r="E733" s="145" t="str">
        <f>IF('gegevens uit databank'!G733="","",'gegevens uit databank'!G733)</f>
        <v>KASTERLEE</v>
      </c>
      <c r="F733" s="145" t="str">
        <f>IF('gegevens uit databank'!H733="","",'gegevens uit databank'!H733)</f>
        <v>014-37.07.78</v>
      </c>
    </row>
    <row r="734" spans="1:6" ht="12.9" customHeight="1" x14ac:dyDescent="0.25">
      <c r="A734" s="144">
        <f>IF('gegevens uit databank'!C734="","",'gegevens uit databank'!C734)</f>
        <v>9472</v>
      </c>
      <c r="B734" s="145" t="str">
        <f>IF('gegevens uit databank'!D734="","",'gegevens uit databank'!D734)</f>
        <v>Gemeentelijke Basisschool</v>
      </c>
      <c r="C734" s="145" t="str">
        <f>IF('gegevens uit databank'!E734="","",'gegevens uit databank'!E734)</f>
        <v>Peperstraat 24</v>
      </c>
      <c r="D734" s="145">
        <f>IF('gegevens uit databank'!F734="","",'gegevens uit databank'!F734)</f>
        <v>2470</v>
      </c>
      <c r="E734" s="145" t="str">
        <f>IF('gegevens uit databank'!G734="","",'gegevens uit databank'!G734)</f>
        <v>RETIE</v>
      </c>
      <c r="F734" s="145" t="str">
        <f>IF('gegevens uit databank'!H734="","",'gegevens uit databank'!H734)</f>
        <v>014-37.75.55</v>
      </c>
    </row>
    <row r="735" spans="1:6" ht="12.9" customHeight="1" x14ac:dyDescent="0.25">
      <c r="A735" s="144">
        <f>IF('gegevens uit databank'!C735="","",'gegevens uit databank'!C735)</f>
        <v>9481</v>
      </c>
      <c r="B735" s="145" t="str">
        <f>IF('gegevens uit databank'!D735="","",'gegevens uit databank'!D735)</f>
        <v>VBS Trapop</v>
      </c>
      <c r="C735" s="145" t="str">
        <f>IF('gegevens uit databank'!E735="","",'gegevens uit databank'!E735)</f>
        <v>Laarstraat 1</v>
      </c>
      <c r="D735" s="145">
        <f>IF('gegevens uit databank'!F735="","",'gegevens uit databank'!F735)</f>
        <v>2470</v>
      </c>
      <c r="E735" s="145" t="str">
        <f>IF('gegevens uit databank'!G735="","",'gegevens uit databank'!G735)</f>
        <v>RETIE</v>
      </c>
      <c r="F735" s="145" t="str">
        <f>IF('gegevens uit databank'!H735="","",'gegevens uit databank'!H735)</f>
        <v>014-37.83.13</v>
      </c>
    </row>
    <row r="736" spans="1:6" ht="12.9" customHeight="1" x14ac:dyDescent="0.25">
      <c r="A736" s="144">
        <f>IF('gegevens uit databank'!C736="","",'gegevens uit databank'!C736)</f>
        <v>9498</v>
      </c>
      <c r="B736" s="145" t="str">
        <f>IF('gegevens uit databank'!D736="","",'gegevens uit databank'!D736)</f>
        <v>VKS Spelewei</v>
      </c>
      <c r="C736" s="145" t="str">
        <f>IF('gegevens uit databank'!E736="","",'gegevens uit databank'!E736)</f>
        <v>Hodonk 35</v>
      </c>
      <c r="D736" s="145">
        <f>IF('gegevens uit databank'!F736="","",'gegevens uit databank'!F736)</f>
        <v>2470</v>
      </c>
      <c r="E736" s="145" t="str">
        <f>IF('gegevens uit databank'!G736="","",'gegevens uit databank'!G736)</f>
        <v>RETIE</v>
      </c>
      <c r="F736" s="145" t="str">
        <f>IF('gegevens uit databank'!H736="","",'gegevens uit databank'!H736)</f>
        <v>014-37.94.76</v>
      </c>
    </row>
    <row r="737" spans="1:6" ht="12.9" customHeight="1" x14ac:dyDescent="0.25">
      <c r="A737" s="144">
        <f>IF('gegevens uit databank'!C737="","",'gegevens uit databank'!C737)</f>
        <v>9506</v>
      </c>
      <c r="B737" s="145" t="str">
        <f>IF('gegevens uit databank'!D737="","",'gegevens uit databank'!D737)</f>
        <v>VBS Weg-Wijzer</v>
      </c>
      <c r="C737" s="145" t="str">
        <f>IF('gegevens uit databank'!E737="","",'gegevens uit databank'!E737)</f>
        <v>Hannekestraat 22</v>
      </c>
      <c r="D737" s="145">
        <f>IF('gegevens uit databank'!F737="","",'gegevens uit databank'!F737)</f>
        <v>2480</v>
      </c>
      <c r="E737" s="145" t="str">
        <f>IF('gegevens uit databank'!G737="","",'gegevens uit databank'!G737)</f>
        <v>DESSEL</v>
      </c>
      <c r="F737" s="145" t="str">
        <f>IF('gegevens uit databank'!H737="","",'gegevens uit databank'!H737)</f>
        <v>014-37.80.06</v>
      </c>
    </row>
    <row r="738" spans="1:6" ht="12.9" customHeight="1" x14ac:dyDescent="0.25">
      <c r="A738" s="144">
        <f>IF('gegevens uit databank'!C738="","",'gegevens uit databank'!C738)</f>
        <v>9514</v>
      </c>
      <c r="B738" s="145" t="str">
        <f>IF('gegevens uit databank'!D738="","",'gegevens uit databank'!D738)</f>
        <v>GBS De Kangoeroe</v>
      </c>
      <c r="C738" s="145" t="str">
        <f>IF('gegevens uit databank'!E738="","",'gegevens uit databank'!E738)</f>
        <v>Lorzestraat 37</v>
      </c>
      <c r="D738" s="145">
        <f>IF('gegevens uit databank'!F738="","",'gegevens uit databank'!F738)</f>
        <v>2480</v>
      </c>
      <c r="E738" s="145" t="str">
        <f>IF('gegevens uit databank'!G738="","",'gegevens uit databank'!G738)</f>
        <v>DESSEL</v>
      </c>
      <c r="F738" s="145" t="str">
        <f>IF('gegevens uit databank'!H738="","",'gegevens uit databank'!H738)</f>
        <v>014-37.78.72</v>
      </c>
    </row>
    <row r="739" spans="1:6" ht="12.9" customHeight="1" x14ac:dyDescent="0.25">
      <c r="A739" s="144">
        <f>IF('gegevens uit databank'!C739="","",'gegevens uit databank'!C739)</f>
        <v>9522</v>
      </c>
      <c r="B739" s="145" t="str">
        <f>IF('gegevens uit databank'!D739="","",'gegevens uit databank'!D739)</f>
        <v>GBS De Meikever</v>
      </c>
      <c r="C739" s="145" t="str">
        <f>IF('gegevens uit databank'!E739="","",'gegevens uit databank'!E739)</f>
        <v>Meistraat 148</v>
      </c>
      <c r="D739" s="145">
        <f>IF('gegevens uit databank'!F739="","",'gegevens uit databank'!F739)</f>
        <v>2480</v>
      </c>
      <c r="E739" s="145" t="str">
        <f>IF('gegevens uit databank'!G739="","",'gegevens uit databank'!G739)</f>
        <v>DESSEL</v>
      </c>
      <c r="F739" s="145" t="str">
        <f>IF('gegevens uit databank'!H739="","",'gegevens uit databank'!H739)</f>
        <v>014-37.78.73</v>
      </c>
    </row>
    <row r="740" spans="1:6" ht="12.9" customHeight="1" x14ac:dyDescent="0.25">
      <c r="A740" s="144">
        <f>IF('gegevens uit databank'!C740="","",'gegevens uit databank'!C740)</f>
        <v>9531</v>
      </c>
      <c r="B740" s="145" t="str">
        <f>IF('gegevens uit databank'!D740="","",'gegevens uit databank'!D740)</f>
        <v>GBS De Bosmier</v>
      </c>
      <c r="C740" s="145" t="str">
        <f>IF('gegevens uit databank'!E740="","",'gegevens uit databank'!E740)</f>
        <v>Streekweg 11</v>
      </c>
      <c r="D740" s="145">
        <f>IF('gegevens uit databank'!F740="","",'gegevens uit databank'!F740)</f>
        <v>2490</v>
      </c>
      <c r="E740" s="145" t="str">
        <f>IF('gegevens uit databank'!G740="","",'gegevens uit databank'!G740)</f>
        <v>BALEN</v>
      </c>
      <c r="F740" s="145" t="str">
        <f>IF('gegevens uit databank'!H740="","",'gegevens uit databank'!H740)</f>
        <v>014-74.42.80</v>
      </c>
    </row>
    <row r="741" spans="1:6" ht="12.9" customHeight="1" x14ac:dyDescent="0.25">
      <c r="A741" s="144">
        <f>IF('gegevens uit databank'!C741="","",'gegevens uit databank'!C741)</f>
        <v>9548</v>
      </c>
      <c r="B741" s="145" t="str">
        <f>IF('gegevens uit databank'!D741="","",'gegevens uit databank'!D741)</f>
        <v>GBS De Puzzel</v>
      </c>
      <c r="C741" s="145" t="str">
        <f>IF('gegevens uit databank'!E741="","",'gegevens uit databank'!E741)</f>
        <v>St.-Rochusstraat 91</v>
      </c>
      <c r="D741" s="145">
        <f>IF('gegevens uit databank'!F741="","",'gegevens uit databank'!F741)</f>
        <v>2490</v>
      </c>
      <c r="E741" s="145" t="str">
        <f>IF('gegevens uit databank'!G741="","",'gegevens uit databank'!G741)</f>
        <v>BALEN</v>
      </c>
      <c r="F741" s="145" t="str">
        <f>IF('gegevens uit databank'!H741="","",'gegevens uit databank'!H741)</f>
        <v>014-74.42.50</v>
      </c>
    </row>
    <row r="742" spans="1:6" ht="12.9" customHeight="1" x14ac:dyDescent="0.25">
      <c r="A742" s="144">
        <f>IF('gegevens uit databank'!C742="","",'gegevens uit databank'!C742)</f>
        <v>9555</v>
      </c>
      <c r="B742" s="145" t="str">
        <f>IF('gegevens uit databank'!D742="","",'gegevens uit databank'!D742)</f>
        <v>GBS De Bijenkorf</v>
      </c>
      <c r="C742" s="145" t="str">
        <f>IF('gegevens uit databank'!E742="","",'gegevens uit databank'!E742)</f>
        <v>Haverstraat 6</v>
      </c>
      <c r="D742" s="145">
        <f>IF('gegevens uit databank'!F742="","",'gegevens uit databank'!F742)</f>
        <v>2490</v>
      </c>
      <c r="E742" s="145" t="str">
        <f>IF('gegevens uit databank'!G742="","",'gegevens uit databank'!G742)</f>
        <v>BALEN</v>
      </c>
      <c r="F742" s="145" t="str">
        <f>IF('gegevens uit databank'!H742="","",'gegevens uit databank'!H742)</f>
        <v>014-74.42.70</v>
      </c>
    </row>
    <row r="743" spans="1:6" ht="12.9" customHeight="1" x14ac:dyDescent="0.25">
      <c r="A743" s="144">
        <f>IF('gegevens uit databank'!C743="","",'gegevens uit databank'!C743)</f>
        <v>9563</v>
      </c>
      <c r="B743" s="145" t="str">
        <f>IF('gegevens uit databank'!D743="","",'gegevens uit databank'!D743)</f>
        <v>VBS Balen Centrum</v>
      </c>
      <c r="C743" s="145" t="str">
        <f>IF('gegevens uit databank'!E743="","",'gegevens uit databank'!E743)</f>
        <v>Gustaaf Woutersstraat 31</v>
      </c>
      <c r="D743" s="145">
        <f>IF('gegevens uit databank'!F743="","",'gegevens uit databank'!F743)</f>
        <v>2490</v>
      </c>
      <c r="E743" s="145" t="str">
        <f>IF('gegevens uit databank'!G743="","",'gegevens uit databank'!G743)</f>
        <v>BALEN</v>
      </c>
      <c r="F743" s="145" t="str">
        <f>IF('gegevens uit databank'!H743="","",'gegevens uit databank'!H743)</f>
        <v>014-81.19.25</v>
      </c>
    </row>
    <row r="744" spans="1:6" ht="12.9" customHeight="1" x14ac:dyDescent="0.25">
      <c r="A744" s="144">
        <f>IF('gegevens uit databank'!C744="","",'gegevens uit databank'!C744)</f>
        <v>9589</v>
      </c>
      <c r="B744" s="145" t="str">
        <f>IF('gegevens uit databank'!D744="","",'gegevens uit databank'!D744)</f>
        <v>VBS Klavertje 4</v>
      </c>
      <c r="C744" s="145" t="str">
        <f>IF('gegevens uit databank'!E744="","",'gegevens uit databank'!E744)</f>
        <v>Schoolstraat 3</v>
      </c>
      <c r="D744" s="145">
        <f>IF('gegevens uit databank'!F744="","",'gegevens uit databank'!F744)</f>
        <v>2491</v>
      </c>
      <c r="E744" s="145" t="str">
        <f>IF('gegevens uit databank'!G744="","",'gegevens uit databank'!G744)</f>
        <v>OLMEN</v>
      </c>
      <c r="F744" s="145" t="str">
        <f>IF('gegevens uit databank'!H744="","",'gegevens uit databank'!H744)</f>
        <v>014-30.11.02</v>
      </c>
    </row>
    <row r="745" spans="1:6" ht="12.9" customHeight="1" x14ac:dyDescent="0.25">
      <c r="A745" s="144">
        <f>IF('gegevens uit databank'!C745="","",'gegevens uit databank'!C745)</f>
        <v>9597</v>
      </c>
      <c r="B745" s="145" t="str">
        <f>IF('gegevens uit databank'!D745="","",'gegevens uit databank'!D745)</f>
        <v>VKS Sint-Ursula Klim Op</v>
      </c>
      <c r="C745" s="145" t="str">
        <f>IF('gegevens uit databank'!E745="","",'gegevens uit databank'!E745)</f>
        <v>Mechelsestraat 25</v>
      </c>
      <c r="D745" s="145">
        <f>IF('gegevens uit databank'!F745="","",'gegevens uit databank'!F745)</f>
        <v>2500</v>
      </c>
      <c r="E745" s="145" t="str">
        <f>IF('gegevens uit databank'!G745="","",'gegevens uit databank'!G745)</f>
        <v>LIER</v>
      </c>
      <c r="F745" s="145" t="str">
        <f>IF('gegevens uit databank'!H745="","",'gegevens uit databank'!H745)</f>
        <v>03-491.92.36</v>
      </c>
    </row>
    <row r="746" spans="1:6" ht="12.9" customHeight="1" x14ac:dyDescent="0.25">
      <c r="A746" s="144">
        <f>IF('gegevens uit databank'!C746="","",'gegevens uit databank'!C746)</f>
        <v>9605</v>
      </c>
      <c r="B746" s="145" t="str">
        <f>IF('gegevens uit databank'!D746="","",'gegevens uit databank'!D746)</f>
        <v>VBS Heilige Familie</v>
      </c>
      <c r="C746" s="145" t="str">
        <f>IF('gegevens uit databank'!E746="","",'gegevens uit databank'!E746)</f>
        <v>Kesselsesteenweg 1</v>
      </c>
      <c r="D746" s="145">
        <f>IF('gegevens uit databank'!F746="","",'gegevens uit databank'!F746)</f>
        <v>2500</v>
      </c>
      <c r="E746" s="145" t="str">
        <f>IF('gegevens uit databank'!G746="","",'gegevens uit databank'!G746)</f>
        <v>LIER</v>
      </c>
      <c r="F746" s="145" t="str">
        <f>IF('gegevens uit databank'!H746="","",'gegevens uit databank'!H746)</f>
        <v>03-480.12.20</v>
      </c>
    </row>
    <row r="747" spans="1:6" ht="12.9" customHeight="1" x14ac:dyDescent="0.25">
      <c r="A747" s="144">
        <f>IF('gegevens uit databank'!C747="","",'gegevens uit databank'!C747)</f>
        <v>9639</v>
      </c>
      <c r="B747" s="145" t="str">
        <f>IF('gegevens uit databank'!D747="","",'gegevens uit databank'!D747)</f>
        <v>VLS Sint-Ursula Klim Op</v>
      </c>
      <c r="C747" s="145" t="str">
        <f>IF('gegevens uit databank'!E747="","",'gegevens uit databank'!E747)</f>
        <v>Mechelsestraat 25</v>
      </c>
      <c r="D747" s="145">
        <f>IF('gegevens uit databank'!F747="","",'gegevens uit databank'!F747)</f>
        <v>2500</v>
      </c>
      <c r="E747" s="145" t="str">
        <f>IF('gegevens uit databank'!G747="","",'gegevens uit databank'!G747)</f>
        <v>LIER</v>
      </c>
      <c r="F747" s="145" t="str">
        <f>IF('gegevens uit databank'!H747="","",'gegevens uit databank'!H747)</f>
        <v>03-491.92.35</v>
      </c>
    </row>
    <row r="748" spans="1:6" ht="12.9" customHeight="1" x14ac:dyDescent="0.25">
      <c r="A748" s="144">
        <f>IF('gegevens uit databank'!C748="","",'gegevens uit databank'!C748)</f>
        <v>9647</v>
      </c>
      <c r="B748" s="145" t="str">
        <f>IF('gegevens uit databank'!D748="","",'gegevens uit databank'!D748)</f>
        <v>VBS Sint-Ursula-Lisp</v>
      </c>
      <c r="C748" s="145" t="str">
        <f>IF('gegevens uit databank'!E748="","",'gegevens uit databank'!E748)</f>
        <v>Frankenweg 6</v>
      </c>
      <c r="D748" s="145">
        <f>IF('gegevens uit databank'!F748="","",'gegevens uit databank'!F748)</f>
        <v>2500</v>
      </c>
      <c r="E748" s="145" t="str">
        <f>IF('gegevens uit databank'!G748="","",'gegevens uit databank'!G748)</f>
        <v>LIER</v>
      </c>
      <c r="F748" s="145" t="str">
        <f>IF('gegevens uit databank'!H748="","",'gegevens uit databank'!H748)</f>
        <v>03-480.26.91</v>
      </c>
    </row>
    <row r="749" spans="1:6" ht="12.9" customHeight="1" x14ac:dyDescent="0.25">
      <c r="A749" s="144">
        <f>IF('gegevens uit databank'!C749="","",'gegevens uit databank'!C749)</f>
        <v>9654</v>
      </c>
      <c r="B749" s="145" t="str">
        <f>IF('gegevens uit databank'!D749="","",'gegevens uit databank'!D749)</f>
        <v>VBS Pullaar</v>
      </c>
      <c r="C749" s="145" t="str">
        <f>IF('gegevens uit databank'!E749="","",'gegevens uit databank'!E749)</f>
        <v>Rode-Kruislaan 1</v>
      </c>
      <c r="D749" s="145">
        <f>IF('gegevens uit databank'!F749="","",'gegevens uit databank'!F749)</f>
        <v>2500</v>
      </c>
      <c r="E749" s="145" t="str">
        <f>IF('gegevens uit databank'!G749="","",'gegevens uit databank'!G749)</f>
        <v>LIER</v>
      </c>
      <c r="F749" s="145" t="str">
        <f>IF('gegevens uit databank'!H749="","",'gegevens uit databank'!H749)</f>
        <v>03-480.33.29</v>
      </c>
    </row>
    <row r="750" spans="1:6" ht="12.9" customHeight="1" x14ac:dyDescent="0.25">
      <c r="A750" s="144">
        <f>IF('gegevens uit databank'!C750="","",'gegevens uit databank'!C750)</f>
        <v>9662</v>
      </c>
      <c r="B750" s="145" t="str">
        <f>IF('gegevens uit databank'!D750="","",'gegevens uit databank'!D750)</f>
        <v>VBS Het Spoor</v>
      </c>
      <c r="C750" s="145" t="str">
        <f>IF('gegevens uit databank'!E750="","",'gegevens uit databank'!E750)</f>
        <v>Spoorweglei 6</v>
      </c>
      <c r="D750" s="145">
        <f>IF('gegevens uit databank'!F750="","",'gegevens uit databank'!F750)</f>
        <v>2500</v>
      </c>
      <c r="E750" s="145" t="str">
        <f>IF('gegevens uit databank'!G750="","",'gegevens uit databank'!G750)</f>
        <v>LIER</v>
      </c>
      <c r="F750" s="145" t="str">
        <f>IF('gegevens uit databank'!H750="","",'gegevens uit databank'!H750)</f>
        <v>03-480.63.23</v>
      </c>
    </row>
    <row r="751" spans="1:6" ht="12.9" customHeight="1" x14ac:dyDescent="0.25">
      <c r="A751" s="144">
        <f>IF('gegevens uit databank'!C751="","",'gegevens uit databank'!C751)</f>
        <v>9671</v>
      </c>
      <c r="B751" s="145" t="str">
        <f>IF('gegevens uit databank'!D751="","",'gegevens uit databank'!D751)</f>
        <v>GBS Goezo!</v>
      </c>
      <c r="C751" s="145" t="str">
        <f>IF('gegevens uit databank'!E751="","",'gegevens uit databank'!E751)</f>
        <v>Kessel-Dorp 42_A</v>
      </c>
      <c r="D751" s="145">
        <f>IF('gegevens uit databank'!F751="","",'gegevens uit databank'!F751)</f>
        <v>2560</v>
      </c>
      <c r="E751" s="145" t="str">
        <f>IF('gegevens uit databank'!G751="","",'gegevens uit databank'!G751)</f>
        <v>KESSEL</v>
      </c>
      <c r="F751" s="145" t="str">
        <f>IF('gegevens uit databank'!H751="","",'gegevens uit databank'!H751)</f>
        <v>03-410.01.50</v>
      </c>
    </row>
    <row r="752" spans="1:6" ht="12.9" customHeight="1" x14ac:dyDescent="0.25">
      <c r="A752" s="144">
        <f>IF('gegevens uit databank'!C752="","",'gegevens uit databank'!C752)</f>
        <v>9688</v>
      </c>
      <c r="B752" s="145" t="str">
        <f>IF('gegevens uit databank'!D752="","",'gegevens uit databank'!D752)</f>
        <v>VBS De Ceder</v>
      </c>
      <c r="C752" s="145" t="str">
        <f>IF('gegevens uit databank'!E752="","",'gegevens uit databank'!E752)</f>
        <v>Emblemsesteenweg 1_A</v>
      </c>
      <c r="D752" s="145">
        <f>IF('gegevens uit databank'!F752="","",'gegevens uit databank'!F752)</f>
        <v>2560</v>
      </c>
      <c r="E752" s="145" t="str">
        <f>IF('gegevens uit databank'!G752="","",'gegevens uit databank'!G752)</f>
        <v>KESSEL</v>
      </c>
      <c r="F752" s="145" t="str">
        <f>IF('gegevens uit databank'!H752="","",'gegevens uit databank'!H752)</f>
        <v>03-480.27.44</v>
      </c>
    </row>
    <row r="753" spans="1:6" ht="12.9" customHeight="1" x14ac:dyDescent="0.25">
      <c r="A753" s="144">
        <f>IF('gegevens uit databank'!C753="","",'gegevens uit databank'!C753)</f>
        <v>9696</v>
      </c>
      <c r="B753" s="145" t="str">
        <f>IF('gegevens uit databank'!D753="","",'gegevens uit databank'!D753)</f>
        <v>VBS Kinderpad</v>
      </c>
      <c r="C753" s="145" t="str">
        <f>IF('gegevens uit databank'!E753="","",'gegevens uit databank'!E753)</f>
        <v>Kinderpad 1</v>
      </c>
      <c r="D753" s="145">
        <f>IF('gegevens uit databank'!F753="","",'gegevens uit databank'!F753)</f>
        <v>2560</v>
      </c>
      <c r="E753" s="145" t="str">
        <f>IF('gegevens uit databank'!G753="","",'gegevens uit databank'!G753)</f>
        <v>BEVEL</v>
      </c>
      <c r="F753" s="145" t="str">
        <f>IF('gegevens uit databank'!H753="","",'gegevens uit databank'!H753)</f>
        <v>03-385.04.79</v>
      </c>
    </row>
    <row r="754" spans="1:6" ht="12.9" customHeight="1" x14ac:dyDescent="0.25">
      <c r="A754" s="144">
        <f>IF('gegevens uit databank'!C754="","",'gegevens uit databank'!C754)</f>
        <v>9712</v>
      </c>
      <c r="B754" s="145" t="str">
        <f>IF('gegevens uit databank'!D754="","",'gegevens uit databank'!D754)</f>
        <v>GKS Parkschool Mortsel</v>
      </c>
      <c r="C754" s="145" t="str">
        <f>IF('gegevens uit databank'!E754="","",'gegevens uit databank'!E754)</f>
        <v>Lusthovenlaan 12</v>
      </c>
      <c r="D754" s="145">
        <f>IF('gegevens uit databank'!F754="","",'gegevens uit databank'!F754)</f>
        <v>2640</v>
      </c>
      <c r="E754" s="145" t="str">
        <f>IF('gegevens uit databank'!G754="","",'gegevens uit databank'!G754)</f>
        <v>MORTSEL</v>
      </c>
      <c r="F754" s="145" t="str">
        <f>IF('gegevens uit databank'!H754="","",'gegevens uit databank'!H754)</f>
        <v>03-449.06.28</v>
      </c>
    </row>
    <row r="755" spans="1:6" ht="12.9" customHeight="1" x14ac:dyDescent="0.25">
      <c r="A755" s="144">
        <f>IF('gegevens uit databank'!C755="","",'gegevens uit databank'!C755)</f>
        <v>9753</v>
      </c>
      <c r="B755" s="145" t="str">
        <f>IF('gegevens uit databank'!D755="","",'gegevens uit databank'!D755)</f>
        <v>VBS Rozenregen</v>
      </c>
      <c r="C755" s="145" t="str">
        <f>IF('gegevens uit databank'!E755="","",'gegevens uit databank'!E755)</f>
        <v>Sint-Reinhildisstraat 15_B</v>
      </c>
      <c r="D755" s="145">
        <f>IF('gegevens uit databank'!F755="","",'gegevens uit databank'!F755)</f>
        <v>2640</v>
      </c>
      <c r="E755" s="145" t="str">
        <f>IF('gegevens uit databank'!G755="","",'gegevens uit databank'!G755)</f>
        <v>MORTSEL</v>
      </c>
      <c r="F755" s="145" t="str">
        <f>IF('gegevens uit databank'!H755="","",'gegevens uit databank'!H755)</f>
        <v>03-449.56.39</v>
      </c>
    </row>
    <row r="756" spans="1:6" ht="12.9" customHeight="1" x14ac:dyDescent="0.25">
      <c r="A756" s="144">
        <f>IF('gegevens uit databank'!C756="","",'gegevens uit databank'!C756)</f>
        <v>9761</v>
      </c>
      <c r="B756" s="145" t="str">
        <f>IF('gegevens uit databank'!D756="","",'gegevens uit databank'!D756)</f>
        <v>VBS Klimboom</v>
      </c>
      <c r="C756" s="145" t="str">
        <f>IF('gegevens uit databank'!E756="","",'gegevens uit databank'!E756)</f>
        <v>Liersesteenweg 314 bus B</v>
      </c>
      <c r="D756" s="145">
        <f>IF('gegevens uit databank'!F756="","",'gegevens uit databank'!F756)</f>
        <v>2640</v>
      </c>
      <c r="E756" s="145" t="str">
        <f>IF('gegevens uit databank'!G756="","",'gegevens uit databank'!G756)</f>
        <v>MORTSEL</v>
      </c>
      <c r="F756" s="145" t="str">
        <f>IF('gegevens uit databank'!H756="","",'gegevens uit databank'!H756)</f>
        <v>03-455.49.13</v>
      </c>
    </row>
    <row r="757" spans="1:6" ht="12.9" customHeight="1" x14ac:dyDescent="0.25">
      <c r="A757" s="144">
        <f>IF('gegevens uit databank'!C757="","",'gegevens uit databank'!C757)</f>
        <v>9787</v>
      </c>
      <c r="B757" s="145" t="str">
        <f>IF('gegevens uit databank'!D757="","",'gegevens uit databank'!D757)</f>
        <v>VLS De Link</v>
      </c>
      <c r="C757" s="145" t="str">
        <f>IF('gegevens uit databank'!E757="","",'gegevens uit databank'!E757)</f>
        <v>Patronaatstraat 21</v>
      </c>
      <c r="D757" s="145">
        <f>IF('gegevens uit databank'!F757="","",'gegevens uit databank'!F757)</f>
        <v>2650</v>
      </c>
      <c r="E757" s="145" t="str">
        <f>IF('gegevens uit databank'!G757="","",'gegevens uit databank'!G757)</f>
        <v>EDEGEM</v>
      </c>
      <c r="F757" s="145" t="str">
        <f>IF('gegevens uit databank'!H757="","",'gegevens uit databank'!H757)</f>
        <v>03-457.04.22</v>
      </c>
    </row>
    <row r="758" spans="1:6" ht="12.9" customHeight="1" x14ac:dyDescent="0.25">
      <c r="A758" s="144">
        <f>IF('gegevens uit databank'!C758="","",'gegevens uit databank'!C758)</f>
        <v>9803</v>
      </c>
      <c r="B758" s="145" t="str">
        <f>IF('gegevens uit databank'!D758="","",'gegevens uit databank'!D758)</f>
        <v>VBS OLVE-Basisschool</v>
      </c>
      <c r="C758" s="145" t="str">
        <f>IF('gegevens uit databank'!E758="","",'gegevens uit databank'!E758)</f>
        <v>Rombaut Keldermansstraat 33</v>
      </c>
      <c r="D758" s="145">
        <f>IF('gegevens uit databank'!F758="","",'gegevens uit databank'!F758)</f>
        <v>2650</v>
      </c>
      <c r="E758" s="145" t="str">
        <f>IF('gegevens uit databank'!G758="","",'gegevens uit databank'!G758)</f>
        <v>EDEGEM</v>
      </c>
      <c r="F758" s="145" t="str">
        <f>IF('gegevens uit databank'!H758="","",'gegevens uit databank'!H758)</f>
        <v>03-440.16.21</v>
      </c>
    </row>
    <row r="759" spans="1:6" ht="12.9" customHeight="1" x14ac:dyDescent="0.25">
      <c r="A759" s="144">
        <f>IF('gegevens uit databank'!C759="","",'gegevens uit databank'!C759)</f>
        <v>9829</v>
      </c>
      <c r="B759" s="145" t="str">
        <f>IF('gegevens uit databank'!D759="","",'gegevens uit databank'!D759)</f>
        <v>VBS Olfa 't Plein</v>
      </c>
      <c r="C759" s="145" t="str">
        <f>IF('gegevens uit databank'!E759="","",'gegevens uit databank'!E759)</f>
        <v>Pieter van Maldereplein 8</v>
      </c>
      <c r="D759" s="145">
        <f>IF('gegevens uit databank'!F759="","",'gegevens uit databank'!F759)</f>
        <v>2650</v>
      </c>
      <c r="E759" s="145" t="str">
        <f>IF('gegevens uit databank'!G759="","",'gegevens uit databank'!G759)</f>
        <v>EDEGEM</v>
      </c>
      <c r="F759" s="145" t="str">
        <f>IF('gegevens uit databank'!H759="","",'gegevens uit databank'!H759)</f>
        <v>03-449.41.22</v>
      </c>
    </row>
    <row r="760" spans="1:6" ht="12.9" customHeight="1" x14ac:dyDescent="0.25">
      <c r="A760" s="144">
        <f>IF('gegevens uit databank'!C760="","",'gegevens uit databank'!C760)</f>
        <v>9837</v>
      </c>
      <c r="B760" s="145" t="str">
        <f>IF('gegevens uit databank'!D760="","",'gegevens uit databank'!D760)</f>
        <v>GBS Andreas Vesalius</v>
      </c>
      <c r="C760" s="145" t="str">
        <f>IF('gegevens uit databank'!E760="","",'gegevens uit databank'!E760)</f>
        <v>Gemeenteplein 3</v>
      </c>
      <c r="D760" s="145">
        <f>IF('gegevens uit databank'!F760="","",'gegevens uit databank'!F760)</f>
        <v>2650</v>
      </c>
      <c r="E760" s="145" t="str">
        <f>IF('gegevens uit databank'!G760="","",'gegevens uit databank'!G760)</f>
        <v>EDEGEM</v>
      </c>
      <c r="F760" s="145" t="str">
        <f>IF('gegevens uit databank'!H760="","",'gegevens uit databank'!H760)</f>
        <v>03-289.21.50</v>
      </c>
    </row>
    <row r="761" spans="1:6" ht="12.9" customHeight="1" x14ac:dyDescent="0.25">
      <c r="A761" s="144">
        <f>IF('gegevens uit databank'!C761="","",'gegevens uit databank'!C761)</f>
        <v>9845</v>
      </c>
      <c r="B761" s="145" t="str">
        <f>IF('gegevens uit databank'!D761="","",'gegevens uit databank'!D761)</f>
        <v>GBS Jan Frans Willems</v>
      </c>
      <c r="C761" s="145" t="str">
        <f>IF('gegevens uit databank'!E761="","",'gegevens uit databank'!E761)</f>
        <v>Jef Van Hoofplein 22</v>
      </c>
      <c r="D761" s="145">
        <f>IF('gegevens uit databank'!F761="","",'gegevens uit databank'!F761)</f>
        <v>2530</v>
      </c>
      <c r="E761" s="145" t="str">
        <f>IF('gegevens uit databank'!G761="","",'gegevens uit databank'!G761)</f>
        <v>BOECHOUT</v>
      </c>
      <c r="F761" s="145" t="str">
        <f>IF('gegevens uit databank'!H761="","",'gegevens uit databank'!H761)</f>
        <v>03-454.50.71</v>
      </c>
    </row>
    <row r="762" spans="1:6" ht="12.9" customHeight="1" x14ac:dyDescent="0.25">
      <c r="A762" s="144">
        <f>IF('gegevens uit databank'!C762="","",'gegevens uit databank'!C762)</f>
        <v>9852</v>
      </c>
      <c r="B762" s="145" t="str">
        <f>IF('gegevens uit databank'!D762="","",'gegevens uit databank'!D762)</f>
        <v>VBS Sint-Gabriëlcollege</v>
      </c>
      <c r="C762" s="145" t="str">
        <f>IF('gegevens uit databank'!E762="","",'gegevens uit databank'!E762)</f>
        <v>Lange Kroonstraat 72</v>
      </c>
      <c r="D762" s="145">
        <f>IF('gegevens uit databank'!F762="","",'gegevens uit databank'!F762)</f>
        <v>2530</v>
      </c>
      <c r="E762" s="145" t="str">
        <f>IF('gegevens uit databank'!G762="","",'gegevens uit databank'!G762)</f>
        <v>BOECHOUT</v>
      </c>
      <c r="F762" s="145" t="str">
        <f>IF('gegevens uit databank'!H762="","",'gegevens uit databank'!H762)</f>
        <v>03-289.00.72</v>
      </c>
    </row>
    <row r="763" spans="1:6" ht="12.9" customHeight="1" x14ac:dyDescent="0.25">
      <c r="A763" s="144">
        <f>IF('gegevens uit databank'!C763="","",'gegevens uit databank'!C763)</f>
        <v>9894</v>
      </c>
      <c r="B763" s="145" t="str">
        <f>IF('gegevens uit databank'!D763="","",'gegevens uit databank'!D763)</f>
        <v>VBS Dorpsschool Vremde</v>
      </c>
      <c r="C763" s="145" t="str">
        <f>IF('gegevens uit databank'!E763="","",'gegevens uit databank'!E763)</f>
        <v>Dorpsplaats 5</v>
      </c>
      <c r="D763" s="145">
        <f>IF('gegevens uit databank'!F763="","",'gegevens uit databank'!F763)</f>
        <v>2531</v>
      </c>
      <c r="E763" s="145" t="str">
        <f>IF('gegevens uit databank'!G763="","",'gegevens uit databank'!G763)</f>
        <v>VREMDE</v>
      </c>
      <c r="F763" s="145" t="str">
        <f>IF('gegevens uit databank'!H763="","",'gegevens uit databank'!H763)</f>
        <v>03-455.22.42</v>
      </c>
    </row>
    <row r="764" spans="1:6" ht="12.9" customHeight="1" x14ac:dyDescent="0.25">
      <c r="A764" s="144">
        <f>IF('gegevens uit databank'!C764="","",'gegevens uit databank'!C764)</f>
        <v>9902</v>
      </c>
      <c r="B764" s="145" t="str">
        <f>IF('gegevens uit databank'!D764="","",'gegevens uit databank'!D764)</f>
        <v>VLS Regina Pacis</v>
      </c>
      <c r="C764" s="145" t="str">
        <f>IF('gegevens uit databank'!E764="","",'gegevens uit databank'!E764)</f>
        <v>Mortselsesteenweg 70</v>
      </c>
      <c r="D764" s="145">
        <f>IF('gegevens uit databank'!F764="","",'gegevens uit databank'!F764)</f>
        <v>2540</v>
      </c>
      <c r="E764" s="145" t="str">
        <f>IF('gegevens uit databank'!G764="","",'gegevens uit databank'!G764)</f>
        <v>HOVE</v>
      </c>
      <c r="F764" s="145" t="str">
        <f>IF('gegevens uit databank'!H764="","",'gegevens uit databank'!H764)</f>
        <v>03-454.19.90</v>
      </c>
    </row>
    <row r="765" spans="1:6" ht="12.9" customHeight="1" x14ac:dyDescent="0.25">
      <c r="A765" s="144">
        <f>IF('gegevens uit databank'!C765="","",'gegevens uit databank'!C765)</f>
        <v>9911</v>
      </c>
      <c r="B765" s="145" t="str">
        <f>IF('gegevens uit databank'!D765="","",'gegevens uit databank'!D765)</f>
        <v>GBS Albrecht Rodenbach</v>
      </c>
      <c r="C765" s="145" t="str">
        <f>IF('gegevens uit databank'!E765="","",'gegevens uit databank'!E765)</f>
        <v>Onderwijsstraat 19</v>
      </c>
      <c r="D765" s="145">
        <f>IF('gegevens uit databank'!F765="","",'gegevens uit databank'!F765)</f>
        <v>2540</v>
      </c>
      <c r="E765" s="145" t="str">
        <f>IF('gegevens uit databank'!G765="","",'gegevens uit databank'!G765)</f>
        <v>HOVE</v>
      </c>
      <c r="F765" s="145" t="str">
        <f>IF('gegevens uit databank'!H765="","",'gegevens uit databank'!H765)</f>
        <v>03-455.26.34</v>
      </c>
    </row>
    <row r="766" spans="1:6" ht="12.9" customHeight="1" x14ac:dyDescent="0.25">
      <c r="A766" s="144">
        <f>IF('gegevens uit databank'!C766="","",'gegevens uit databank'!C766)</f>
        <v>9928</v>
      </c>
      <c r="B766" s="145" t="str">
        <f>IF('gegevens uit databank'!D766="","",'gegevens uit databank'!D766)</f>
        <v>VBS Mater Christi</v>
      </c>
      <c r="C766" s="145" t="str">
        <f>IF('gegevens uit databank'!E766="","",'gegevens uit databank'!E766)</f>
        <v>Statiestraat 45</v>
      </c>
      <c r="D766" s="145">
        <f>IF('gegevens uit databank'!F766="","",'gegevens uit databank'!F766)</f>
        <v>2547</v>
      </c>
      <c r="E766" s="145" t="str">
        <f>IF('gegevens uit databank'!G766="","",'gegevens uit databank'!G766)</f>
        <v>LINT</v>
      </c>
      <c r="F766" s="145" t="str">
        <f>IF('gegevens uit databank'!H766="","",'gegevens uit databank'!H766)</f>
        <v>03-455.31.41</v>
      </c>
    </row>
    <row r="767" spans="1:6" ht="12.9" customHeight="1" x14ac:dyDescent="0.25">
      <c r="A767" s="144">
        <f>IF('gegevens uit databank'!C767="","",'gegevens uit databank'!C767)</f>
        <v>9936</v>
      </c>
      <c r="B767" s="145" t="str">
        <f>IF('gegevens uit databank'!D767="","",'gegevens uit databank'!D767)</f>
        <v>GO! BS De Lintwijzer</v>
      </c>
      <c r="C767" s="145" t="str">
        <f>IF('gegevens uit databank'!E767="","",'gegevens uit databank'!E767)</f>
        <v>Duffelsesteenweg 48</v>
      </c>
      <c r="D767" s="145">
        <f>IF('gegevens uit databank'!F767="","",'gegevens uit databank'!F767)</f>
        <v>2547</v>
      </c>
      <c r="E767" s="145" t="str">
        <f>IF('gegevens uit databank'!G767="","",'gegevens uit databank'!G767)</f>
        <v>LINT</v>
      </c>
      <c r="F767" s="145" t="str">
        <f>IF('gegevens uit databank'!H767="","",'gegevens uit databank'!H767)</f>
        <v>03-455.48.25</v>
      </c>
    </row>
    <row r="768" spans="1:6" ht="12.9" customHeight="1" x14ac:dyDescent="0.25">
      <c r="A768" s="144">
        <f>IF('gegevens uit databank'!C768="","",'gegevens uit databank'!C768)</f>
        <v>9944</v>
      </c>
      <c r="B768" s="145" t="str">
        <f>IF('gegevens uit databank'!D768="","",'gegevens uit databank'!D768)</f>
        <v>GBS A-Ha!School</v>
      </c>
      <c r="C768" s="145" t="str">
        <f>IF('gegevens uit databank'!E768="","",'gegevens uit databank'!E768)</f>
        <v>Molenstraat 32</v>
      </c>
      <c r="D768" s="145">
        <f>IF('gegevens uit databank'!F768="","",'gegevens uit databank'!F768)</f>
        <v>2550</v>
      </c>
      <c r="E768" s="145" t="str">
        <f>IF('gegevens uit databank'!G768="","",'gegevens uit databank'!G768)</f>
        <v>KONTICH</v>
      </c>
      <c r="F768" s="145" t="str">
        <f>IF('gegevens uit databank'!H768="","",'gegevens uit databank'!H768)</f>
        <v>03-457.06.04</v>
      </c>
    </row>
    <row r="769" spans="1:6" ht="12.9" customHeight="1" x14ac:dyDescent="0.25">
      <c r="A769" s="144">
        <f>IF('gegevens uit databank'!C769="","",'gegevens uit databank'!C769)</f>
        <v>9969</v>
      </c>
      <c r="B769" s="145" t="str">
        <f>IF('gegevens uit databank'!D769="","",'gegevens uit databank'!D769)</f>
        <v>VLS Altena Instituut</v>
      </c>
      <c r="C769" s="145" t="str">
        <f>IF('gegevens uit databank'!E769="","",'gegevens uit databank'!E769)</f>
        <v>Antwerpsesteenweg 73</v>
      </c>
      <c r="D769" s="145">
        <f>IF('gegevens uit databank'!F769="","",'gegevens uit databank'!F769)</f>
        <v>2550</v>
      </c>
      <c r="E769" s="145" t="str">
        <f>IF('gegevens uit databank'!G769="","",'gegevens uit databank'!G769)</f>
        <v>KONTICH</v>
      </c>
      <c r="F769" s="145" t="str">
        <f>IF('gegevens uit databank'!H769="","",'gegevens uit databank'!H769)</f>
        <v>03-457.03.43</v>
      </c>
    </row>
    <row r="770" spans="1:6" ht="12.9" customHeight="1" x14ac:dyDescent="0.25">
      <c r="A770" s="144">
        <f>IF('gegevens uit databank'!C770="","",'gegevens uit databank'!C770)</f>
        <v>9977</v>
      </c>
      <c r="B770" s="145" t="str">
        <f>IF('gegevens uit databank'!D770="","",'gegevens uit databank'!D770)</f>
        <v>VBS Sint-Jozef</v>
      </c>
      <c r="C770" s="145" t="str">
        <f>IF('gegevens uit databank'!E770="","",'gegevens uit databank'!E770)</f>
        <v>Van Dyckstraat 25</v>
      </c>
      <c r="D770" s="145">
        <f>IF('gegevens uit databank'!F770="","",'gegevens uit databank'!F770)</f>
        <v>2550</v>
      </c>
      <c r="E770" s="145" t="str">
        <f>IF('gegevens uit databank'!G770="","",'gegevens uit databank'!G770)</f>
        <v>KONTICH</v>
      </c>
      <c r="F770" s="145" t="str">
        <f>IF('gegevens uit databank'!H770="","",'gegevens uit databank'!H770)</f>
        <v>03-293.69.68</v>
      </c>
    </row>
    <row r="771" spans="1:6" ht="12.9" customHeight="1" x14ac:dyDescent="0.25">
      <c r="A771" s="144">
        <f>IF('gegevens uit databank'!C771="","",'gegevens uit databank'!C771)</f>
        <v>9993</v>
      </c>
      <c r="B771" s="145" t="str">
        <f>IF('gegevens uit databank'!D771="","",'gegevens uit databank'!D771)</f>
        <v>VBS Vosberg</v>
      </c>
      <c r="C771" s="145" t="str">
        <f>IF('gegevens uit databank'!E771="","",'gegevens uit databank'!E771)</f>
        <v>Pastoor Slegersstraat 1</v>
      </c>
      <c r="D771" s="145">
        <f>IF('gegevens uit databank'!F771="","",'gegevens uit databank'!F771)</f>
        <v>2840</v>
      </c>
      <c r="E771" s="145" t="str">
        <f>IF('gegevens uit databank'!G771="","",'gegevens uit databank'!G771)</f>
        <v>RUMST</v>
      </c>
      <c r="F771" s="145" t="str">
        <f>IF('gegevens uit databank'!H771="","",'gegevens uit databank'!H771)</f>
        <v>015-31.21.27</v>
      </c>
    </row>
    <row r="772" spans="1:6" ht="12.9" customHeight="1" x14ac:dyDescent="0.25">
      <c r="A772" s="144">
        <f>IF('gegevens uit databank'!C772="","",'gegevens uit databank'!C772)</f>
        <v>10009</v>
      </c>
      <c r="B772" s="145" t="str">
        <f>IF('gegevens uit databank'!D772="","",'gegevens uit databank'!D772)</f>
        <v>VBS Sleutelhof</v>
      </c>
      <c r="C772" s="145" t="str">
        <f>IF('gegevens uit databank'!E772="","",'gegevens uit databank'!E772)</f>
        <v>Kerkstraat 9</v>
      </c>
      <c r="D772" s="145">
        <f>IF('gegevens uit databank'!F772="","",'gegevens uit databank'!F772)</f>
        <v>2840</v>
      </c>
      <c r="E772" s="145" t="str">
        <f>IF('gegevens uit databank'!G772="","",'gegevens uit databank'!G772)</f>
        <v>RUMST</v>
      </c>
      <c r="F772" s="145" t="str">
        <f>IF('gegevens uit databank'!H772="","",'gegevens uit databank'!H772)</f>
        <v>03-888.01.69</v>
      </c>
    </row>
    <row r="773" spans="1:6" ht="12.9" customHeight="1" x14ac:dyDescent="0.25">
      <c r="A773" s="144">
        <f>IF('gegevens uit databank'!C773="","",'gegevens uit databank'!C773)</f>
        <v>10017</v>
      </c>
      <c r="B773" s="145" t="str">
        <f>IF('gegevens uit databank'!D773="","",'gegevens uit databank'!D773)</f>
        <v>GBS Ter Doelhagen</v>
      </c>
      <c r="C773" s="145" t="str">
        <f>IF('gegevens uit databank'!E773="","",'gegevens uit databank'!E773)</f>
        <v>Doelhaagstraat 4</v>
      </c>
      <c r="D773" s="145">
        <f>IF('gegevens uit databank'!F773="","",'gegevens uit databank'!F773)</f>
        <v>2840</v>
      </c>
      <c r="E773" s="145" t="str">
        <f>IF('gegevens uit databank'!G773="","",'gegevens uit databank'!G773)</f>
        <v>RUMST</v>
      </c>
      <c r="F773" s="145" t="str">
        <f>IF('gegevens uit databank'!H773="","",'gegevens uit databank'!H773)</f>
        <v>03-888.14.67</v>
      </c>
    </row>
    <row r="774" spans="1:6" ht="12.9" customHeight="1" x14ac:dyDescent="0.25">
      <c r="A774" s="144">
        <f>IF('gegevens uit databank'!C774="","",'gegevens uit databank'!C774)</f>
        <v>10025</v>
      </c>
      <c r="B774" s="145" t="str">
        <f>IF('gegevens uit databank'!D774="","",'gegevens uit databank'!D774)</f>
        <v>GO! BS De Zonnebergen</v>
      </c>
      <c r="C774" s="145" t="str">
        <f>IF('gegevens uit databank'!E774="","",'gegevens uit databank'!E774)</f>
        <v>Pastorijstraat 84</v>
      </c>
      <c r="D774" s="145">
        <f>IF('gegevens uit databank'!F774="","",'gegevens uit databank'!F774)</f>
        <v>2800</v>
      </c>
      <c r="E774" s="145" t="str">
        <f>IF('gegevens uit databank'!G774="","",'gegevens uit databank'!G774)</f>
        <v>WALEM</v>
      </c>
      <c r="F774" s="145" t="str">
        <f>IF('gegevens uit databank'!H774="","",'gegevens uit databank'!H774)</f>
        <v>015-21.83.48</v>
      </c>
    </row>
    <row r="775" spans="1:6" ht="12.9" customHeight="1" x14ac:dyDescent="0.25">
      <c r="A775" s="144">
        <f>IF('gegevens uit databank'!C775="","",'gegevens uit databank'!C775)</f>
        <v>10033</v>
      </c>
      <c r="B775" s="145" t="str">
        <f>IF('gegevens uit databank'!D775="","",'gegevens uit databank'!D775)</f>
        <v>GBS 't Kompas</v>
      </c>
      <c r="C775" s="145" t="str">
        <f>IF('gegevens uit databank'!E775="","",'gegevens uit databank'!E775)</f>
        <v>Nieuwstraat 11_B</v>
      </c>
      <c r="D775" s="145">
        <f>IF('gegevens uit databank'!F775="","",'gegevens uit databank'!F775)</f>
        <v>2570</v>
      </c>
      <c r="E775" s="145" t="str">
        <f>IF('gegevens uit databank'!G775="","",'gegevens uit databank'!G775)</f>
        <v>DUFFEL</v>
      </c>
      <c r="F775" s="145" t="str">
        <f>IF('gegevens uit databank'!H775="","",'gegevens uit databank'!H775)</f>
        <v>015-31.25.80</v>
      </c>
    </row>
    <row r="776" spans="1:6" ht="12.9" customHeight="1" x14ac:dyDescent="0.25">
      <c r="A776" s="144">
        <f>IF('gegevens uit databank'!C776="","",'gegevens uit databank'!C776)</f>
        <v>10041</v>
      </c>
      <c r="B776" s="145" t="str">
        <f>IF('gegevens uit databank'!D776="","",'gegevens uit databank'!D776)</f>
        <v>GLS DE Meyl</v>
      </c>
      <c r="C776" s="145" t="str">
        <f>IF('gegevens uit databank'!E776="","",'gegevens uit databank'!E776)</f>
        <v>Mijlstraat 91</v>
      </c>
      <c r="D776" s="145">
        <f>IF('gegevens uit databank'!F776="","",'gegevens uit databank'!F776)</f>
        <v>2570</v>
      </c>
      <c r="E776" s="145" t="str">
        <f>IF('gegevens uit databank'!G776="","",'gegevens uit databank'!G776)</f>
        <v>DUFFEL</v>
      </c>
      <c r="F776" s="145" t="str">
        <f>IF('gegevens uit databank'!H776="","",'gegevens uit databank'!H776)</f>
        <v>015-31.19.06</v>
      </c>
    </row>
    <row r="777" spans="1:6" ht="12.9" customHeight="1" x14ac:dyDescent="0.25">
      <c r="A777" s="144">
        <f>IF('gegevens uit databank'!C777="","",'gegevens uit databank'!C777)</f>
        <v>10058</v>
      </c>
      <c r="B777" s="145" t="str">
        <f>IF('gegevens uit databank'!D777="","",'gegevens uit databank'!D777)</f>
        <v>GBS 't Kofschip</v>
      </c>
      <c r="C777" s="145" t="str">
        <f>IF('gegevens uit databank'!E777="","",'gegevens uit databank'!E777)</f>
        <v>Kwakkelenberg 51</v>
      </c>
      <c r="D777" s="145">
        <f>IF('gegevens uit databank'!F777="","",'gegevens uit databank'!F777)</f>
        <v>2570</v>
      </c>
      <c r="E777" s="145" t="str">
        <f>IF('gegevens uit databank'!G777="","",'gegevens uit databank'!G777)</f>
        <v>DUFFEL</v>
      </c>
      <c r="F777" s="145" t="str">
        <f>IF('gegevens uit databank'!H777="","",'gegevens uit databank'!H777)</f>
        <v>015-31.11.02</v>
      </c>
    </row>
    <row r="778" spans="1:6" ht="12.9" customHeight="1" x14ac:dyDescent="0.25">
      <c r="A778" s="144">
        <f>IF('gegevens uit databank'!C778="","",'gegevens uit databank'!C778)</f>
        <v>10066</v>
      </c>
      <c r="B778" s="145" t="str">
        <f>IF('gegevens uit databank'!D778="","",'gegevens uit databank'!D778)</f>
        <v>VBS De Basis</v>
      </c>
      <c r="C778" s="145" t="str">
        <f>IF('gegevens uit databank'!E778="","",'gegevens uit databank'!E778)</f>
        <v>Kwakkelenberg 5</v>
      </c>
      <c r="D778" s="145">
        <f>IF('gegevens uit databank'!F778="","",'gegevens uit databank'!F778)</f>
        <v>2570</v>
      </c>
      <c r="E778" s="145" t="str">
        <f>IF('gegevens uit databank'!G778="","",'gegevens uit databank'!G778)</f>
        <v>DUFFEL</v>
      </c>
      <c r="F778" s="145" t="str">
        <f>IF('gegevens uit databank'!H778="","",'gegevens uit databank'!H778)</f>
        <v>015-31.21.47</v>
      </c>
    </row>
    <row r="779" spans="1:6" ht="12.9" customHeight="1" x14ac:dyDescent="0.25">
      <c r="A779" s="144">
        <f>IF('gegevens uit databank'!C779="","",'gegevens uit databank'!C779)</f>
        <v>10074</v>
      </c>
      <c r="B779" s="145" t="str">
        <f>IF('gegevens uit databank'!D779="","",'gegevens uit databank'!D779)</f>
        <v>Vrije Kleuterschool</v>
      </c>
      <c r="C779" s="145" t="str">
        <f>IF('gegevens uit databank'!E779="","",'gegevens uit databank'!E779)</f>
        <v>Stationsstraat 4</v>
      </c>
      <c r="D779" s="145">
        <f>IF('gegevens uit databank'!F779="","",'gegevens uit databank'!F779)</f>
        <v>2570</v>
      </c>
      <c r="E779" s="145" t="str">
        <f>IF('gegevens uit databank'!G779="","",'gegevens uit databank'!G779)</f>
        <v>DUFFEL</v>
      </c>
      <c r="F779" s="145" t="str">
        <f>IF('gegevens uit databank'!H779="","",'gegevens uit databank'!H779)</f>
        <v>015-30.38.32</v>
      </c>
    </row>
    <row r="780" spans="1:6" ht="12.9" customHeight="1" x14ac:dyDescent="0.25">
      <c r="A780" s="144">
        <f>IF('gegevens uit databank'!C780="","",'gegevens uit databank'!C780)</f>
        <v>10082</v>
      </c>
      <c r="B780" s="145" t="str">
        <f>IF('gegevens uit databank'!D780="","",'gegevens uit databank'!D780)</f>
        <v>Vrije Basisschool</v>
      </c>
      <c r="C780" s="145" t="str">
        <f>IF('gegevens uit databank'!E780="","",'gegevens uit databank'!E780)</f>
        <v>Oude Baan 1</v>
      </c>
      <c r="D780" s="145">
        <f>IF('gegevens uit databank'!F780="","",'gegevens uit databank'!F780)</f>
        <v>2550</v>
      </c>
      <c r="E780" s="145" t="str">
        <f>IF('gegevens uit databank'!G780="","",'gegevens uit databank'!G780)</f>
        <v>WAARLOOS</v>
      </c>
      <c r="F780" s="145" t="str">
        <f>IF('gegevens uit databank'!H780="","",'gegevens uit databank'!H780)</f>
        <v>015-31.57.57</v>
      </c>
    </row>
    <row r="781" spans="1:6" ht="12.9" customHeight="1" x14ac:dyDescent="0.25">
      <c r="A781" s="144">
        <f>IF('gegevens uit databank'!C781="","",'gegevens uit databank'!C781)</f>
        <v>10091</v>
      </c>
      <c r="B781" s="145" t="str">
        <f>IF('gegevens uit databank'!D781="","",'gegevens uit databank'!D781)</f>
        <v>Vrije Basisschool</v>
      </c>
      <c r="C781" s="145" t="str">
        <f>IF('gegevens uit databank'!E781="","",'gegevens uit databank'!E781)</f>
        <v>Schoolstraat 10</v>
      </c>
      <c r="D781" s="145">
        <f>IF('gegevens uit databank'!F781="","",'gegevens uit databank'!F781)</f>
        <v>2500</v>
      </c>
      <c r="E781" s="145" t="str">
        <f>IF('gegevens uit databank'!G781="","",'gegevens uit databank'!G781)</f>
        <v>KONINGSHOOIKT</v>
      </c>
      <c r="F781" s="145" t="str">
        <f>IF('gegevens uit databank'!H781="","",'gegevens uit databank'!H781)</f>
        <v>03-482.15.91</v>
      </c>
    </row>
    <row r="782" spans="1:6" ht="12.9" customHeight="1" x14ac:dyDescent="0.25">
      <c r="A782" s="144">
        <f>IF('gegevens uit databank'!C782="","",'gegevens uit databank'!C782)</f>
        <v>10108</v>
      </c>
      <c r="B782" s="145" t="str">
        <f>IF('gegevens uit databank'!D782="","",'gegevens uit databank'!D782)</f>
        <v>VBS Heilig Hart</v>
      </c>
      <c r="C782" s="145" t="str">
        <f>IF('gegevens uit databank'!E782="","",'gegevens uit databank'!E782)</f>
        <v>Albertstraat 38</v>
      </c>
      <c r="D782" s="145">
        <f>IF('gegevens uit databank'!F782="","",'gegevens uit databank'!F782)</f>
        <v>2860</v>
      </c>
      <c r="E782" s="145" t="str">
        <f>IF('gegevens uit databank'!G782="","",'gegevens uit databank'!G782)</f>
        <v>SINT-KATELIJNE-WAVER</v>
      </c>
      <c r="F782" s="145" t="str">
        <f>IF('gegevens uit databank'!H782="","",'gegevens uit databank'!H782)</f>
        <v>015-20.96.14</v>
      </c>
    </row>
    <row r="783" spans="1:6" ht="12.9" customHeight="1" x14ac:dyDescent="0.25">
      <c r="A783" s="144">
        <f>IF('gegevens uit databank'!C783="","",'gegevens uit databank'!C783)</f>
        <v>10116</v>
      </c>
      <c r="B783" s="145" t="str">
        <f>IF('gegevens uit databank'!D783="","",'gegevens uit databank'!D783)</f>
        <v>GBS G.L.O.C.</v>
      </c>
      <c r="C783" s="145" t="str">
        <f>IF('gegevens uit databank'!E783="","",'gegevens uit databank'!E783)</f>
        <v>Daliastraat 35</v>
      </c>
      <c r="D783" s="145">
        <f>IF('gegevens uit databank'!F783="","",'gegevens uit databank'!F783)</f>
        <v>2860</v>
      </c>
      <c r="E783" s="145" t="str">
        <f>IF('gegevens uit databank'!G783="","",'gegevens uit databank'!G783)</f>
        <v>SINT-KATELIJNE-WAVER</v>
      </c>
      <c r="F783" s="145" t="str">
        <f>IF('gegevens uit databank'!H783="","",'gegevens uit databank'!H783)</f>
        <v>015-31.28.22</v>
      </c>
    </row>
    <row r="784" spans="1:6" ht="12.9" customHeight="1" x14ac:dyDescent="0.25">
      <c r="A784" s="144">
        <f>IF('gegevens uit databank'!C784="","",'gegevens uit databank'!C784)</f>
        <v>10124</v>
      </c>
      <c r="B784" s="145" t="str">
        <f>IF('gegevens uit databank'!D784="","",'gegevens uit databank'!D784)</f>
        <v>GBS Octopus</v>
      </c>
      <c r="C784" s="145" t="str">
        <f>IF('gegevens uit databank'!E784="","",'gegevens uit databank'!E784)</f>
        <v>Clemenceaustraat 115</v>
      </c>
      <c r="D784" s="145">
        <f>IF('gegevens uit databank'!F784="","",'gegevens uit databank'!F784)</f>
        <v>2860</v>
      </c>
      <c r="E784" s="145" t="str">
        <f>IF('gegevens uit databank'!G784="","",'gegevens uit databank'!G784)</f>
        <v>SINT-KATELIJNE-WAVER</v>
      </c>
      <c r="F784" s="145" t="str">
        <f>IF('gegevens uit databank'!H784="","",'gegevens uit databank'!H784)</f>
        <v>015-21.01.79</v>
      </c>
    </row>
    <row r="785" spans="1:6" ht="12.9" customHeight="1" x14ac:dyDescent="0.25">
      <c r="A785" s="144">
        <f>IF('gegevens uit databank'!C785="","",'gegevens uit databank'!C785)</f>
        <v>10132</v>
      </c>
      <c r="B785" s="145" t="str">
        <f>IF('gegevens uit databank'!D785="","",'gegevens uit databank'!D785)</f>
        <v>GBS Dijkstein</v>
      </c>
      <c r="C785" s="145" t="str">
        <f>IF('gegevens uit databank'!E785="","",'gegevens uit databank'!E785)</f>
        <v>Maanhoeveweg 33</v>
      </c>
      <c r="D785" s="145">
        <f>IF('gegevens uit databank'!F785="","",'gegevens uit databank'!F785)</f>
        <v>2860</v>
      </c>
      <c r="E785" s="145" t="str">
        <f>IF('gegevens uit databank'!G785="","",'gegevens uit databank'!G785)</f>
        <v>SINT-KATELIJNE-WAVER</v>
      </c>
      <c r="F785" s="145" t="str">
        <f>IF('gegevens uit databank'!H785="","",'gegevens uit databank'!H785)</f>
        <v>015-55.36.90</v>
      </c>
    </row>
    <row r="786" spans="1:6" ht="12.9" customHeight="1" x14ac:dyDescent="0.25">
      <c r="A786" s="144">
        <f>IF('gegevens uit databank'!C786="","",'gegevens uit databank'!C786)</f>
        <v>10141</v>
      </c>
      <c r="B786" s="145" t="str">
        <f>IF('gegevens uit databank'!D786="","",'gegevens uit databank'!D786)</f>
        <v>VBS Sint-Katarina</v>
      </c>
      <c r="C786" s="145" t="str">
        <f>IF('gegevens uit databank'!E786="","",'gegevens uit databank'!E786)</f>
        <v>Generaal Deschachtstraat 18</v>
      </c>
      <c r="D786" s="145">
        <f>IF('gegevens uit databank'!F786="","",'gegevens uit databank'!F786)</f>
        <v>2860</v>
      </c>
      <c r="E786" s="145" t="str">
        <f>IF('gegevens uit databank'!G786="","",'gegevens uit databank'!G786)</f>
        <v>SINT-KATELIJNE-WAVER</v>
      </c>
      <c r="F786" s="145" t="str">
        <f>IF('gegevens uit databank'!H786="","",'gegevens uit databank'!H786)</f>
        <v>015-33.96.69</v>
      </c>
    </row>
    <row r="787" spans="1:6" ht="12.9" customHeight="1" x14ac:dyDescent="0.25">
      <c r="A787" s="144">
        <f>IF('gegevens uit databank'!C787="","",'gegevens uit databank'!C787)</f>
        <v>10165</v>
      </c>
      <c r="B787" s="145" t="str">
        <f>IF('gegevens uit databank'!D787="","",'gegevens uit databank'!D787)</f>
        <v>Vrije Basisschool HHvM de cirkel</v>
      </c>
      <c r="C787" s="145" t="str">
        <f>IF('gegevens uit databank'!E787="","",'gegevens uit databank'!E787)</f>
        <v>Pastorijstraat 3</v>
      </c>
      <c r="D787" s="145">
        <f>IF('gegevens uit databank'!F787="","",'gegevens uit databank'!F787)</f>
        <v>2590</v>
      </c>
      <c r="E787" s="145" t="str">
        <f>IF('gegevens uit databank'!G787="","",'gegevens uit databank'!G787)</f>
        <v>BERLAAR</v>
      </c>
      <c r="F787" s="145" t="str">
        <f>IF('gegevens uit databank'!H787="","",'gegevens uit databank'!H787)</f>
        <v>03-482.41.93</v>
      </c>
    </row>
    <row r="788" spans="1:6" ht="12.9" customHeight="1" x14ac:dyDescent="0.25">
      <c r="A788" s="144">
        <f>IF('gegevens uit databank'!C788="","",'gegevens uit databank'!C788)</f>
        <v>10173</v>
      </c>
      <c r="B788" s="145" t="str">
        <f>IF('gegevens uit databank'!D788="","",'gegevens uit databank'!D788)</f>
        <v>VBS Berlaar (CKG)</v>
      </c>
      <c r="C788" s="145" t="str">
        <f>IF('gegevens uit databank'!E788="","",'gegevens uit databank'!E788)</f>
        <v>Ballaarweg 1</v>
      </c>
      <c r="D788" s="145">
        <f>IF('gegevens uit databank'!F788="","",'gegevens uit databank'!F788)</f>
        <v>2590</v>
      </c>
      <c r="E788" s="145" t="str">
        <f>IF('gegevens uit databank'!G788="","",'gegevens uit databank'!G788)</f>
        <v>BERLAAR</v>
      </c>
      <c r="F788" s="145" t="str">
        <f>IF('gegevens uit databank'!H788="","",'gegevens uit databank'!H788)</f>
        <v>03-422.52.49</v>
      </c>
    </row>
    <row r="789" spans="1:6" ht="12.9" customHeight="1" x14ac:dyDescent="0.25">
      <c r="A789" s="144">
        <f>IF('gegevens uit databank'!C789="","",'gegevens uit databank'!C789)</f>
        <v>10181</v>
      </c>
      <c r="B789" s="145" t="str">
        <f>IF('gegevens uit databank'!D789="","",'gegevens uit databank'!D789)</f>
        <v>GBS De Stap</v>
      </c>
      <c r="C789" s="145" t="str">
        <f>IF('gegevens uit databank'!E789="","",'gegevens uit databank'!E789)</f>
        <v>Pastorijstraat 60</v>
      </c>
      <c r="D789" s="145">
        <f>IF('gegevens uit databank'!F789="","",'gegevens uit databank'!F789)</f>
        <v>2590</v>
      </c>
      <c r="E789" s="145" t="str">
        <f>IF('gegevens uit databank'!G789="","",'gegevens uit databank'!G789)</f>
        <v>BERLAAR</v>
      </c>
      <c r="F789" s="145" t="str">
        <f>IF('gegevens uit databank'!H789="","",'gegevens uit databank'!H789)</f>
        <v>03-482.17.11</v>
      </c>
    </row>
    <row r="790" spans="1:6" ht="12.9" customHeight="1" x14ac:dyDescent="0.25">
      <c r="A790" s="144">
        <f>IF('gegevens uit databank'!C790="","",'gegevens uit databank'!C790)</f>
        <v>10223</v>
      </c>
      <c r="B790" s="145" t="str">
        <f>IF('gegevens uit databank'!D790="","",'gegevens uit databank'!D790)</f>
        <v>SBS De Kolibrie</v>
      </c>
      <c r="C790" s="145" t="str">
        <f>IF('gegevens uit databank'!E790="","",'gegevens uit databank'!E790)</f>
        <v>Markgravelei 149</v>
      </c>
      <c r="D790" s="145">
        <f>IF('gegevens uit databank'!F790="","",'gegevens uit databank'!F790)</f>
        <v>2018</v>
      </c>
      <c r="E790" s="145" t="str">
        <f>IF('gegevens uit databank'!G790="","",'gegevens uit databank'!G790)</f>
        <v>ANTWERPEN</v>
      </c>
      <c r="F790" s="145" t="str">
        <f>IF('gegevens uit databank'!H790="","",'gegevens uit databank'!H790)</f>
        <v>03-432.02.60</v>
      </c>
    </row>
    <row r="791" spans="1:6" ht="12.9" customHeight="1" x14ac:dyDescent="0.25">
      <c r="A791" s="144">
        <f>IF('gegevens uit databank'!C791="","",'gegevens uit databank'!C791)</f>
        <v>10231</v>
      </c>
      <c r="B791" s="145" t="str">
        <f>IF('gegevens uit databank'!D791="","",'gegevens uit databank'!D791)</f>
        <v>SBS De Boomhut</v>
      </c>
      <c r="C791" s="145" t="str">
        <f>IF('gegevens uit databank'!E791="","",'gegevens uit databank'!E791)</f>
        <v>Ramskapellestraat 43</v>
      </c>
      <c r="D791" s="145">
        <f>IF('gegevens uit databank'!F791="","",'gegevens uit databank'!F791)</f>
        <v>2600</v>
      </c>
      <c r="E791" s="145" t="str">
        <f>IF('gegevens uit databank'!G791="","",'gegevens uit databank'!G791)</f>
        <v>BERCHEM</v>
      </c>
      <c r="F791" s="145" t="str">
        <f>IF('gegevens uit databank'!H791="","",'gegevens uit databank'!H791)</f>
        <v>03-334.43.70</v>
      </c>
    </row>
    <row r="792" spans="1:6" ht="12.9" customHeight="1" x14ac:dyDescent="0.25">
      <c r="A792" s="144">
        <f>IF('gegevens uit databank'!C792="","",'gegevens uit databank'!C792)</f>
        <v>10249</v>
      </c>
      <c r="B792" s="145" t="str">
        <f>IF('gegevens uit databank'!D792="","",'gegevens uit databank'!D792)</f>
        <v>SBS Leopold III</v>
      </c>
      <c r="C792" s="145" t="str">
        <f>IF('gegevens uit databank'!E792="","",'gegevens uit databank'!E792)</f>
        <v>Mellinetplein 13</v>
      </c>
      <c r="D792" s="145">
        <f>IF('gegevens uit databank'!F792="","",'gegevens uit databank'!F792)</f>
        <v>2600</v>
      </c>
      <c r="E792" s="145" t="str">
        <f>IF('gegevens uit databank'!G792="","",'gegevens uit databank'!G792)</f>
        <v>BERCHEM</v>
      </c>
      <c r="F792" s="145" t="str">
        <f>IF('gegevens uit databank'!H792="","",'gegevens uit databank'!H792)</f>
        <v>03-502.08.40</v>
      </c>
    </row>
    <row r="793" spans="1:6" ht="12.9" customHeight="1" x14ac:dyDescent="0.25">
      <c r="A793" s="144">
        <f>IF('gegevens uit databank'!C793="","",'gegevens uit databank'!C793)</f>
        <v>10256</v>
      </c>
      <c r="B793" s="145" t="str">
        <f>IF('gegevens uit databank'!D793="","",'gegevens uit databank'!D793)</f>
        <v>SBS Fruithof</v>
      </c>
      <c r="C793" s="145" t="str">
        <f>IF('gegevens uit databank'!E793="","",'gegevens uit databank'!E793)</f>
        <v>Flor Alpaertsstraat 45</v>
      </c>
      <c r="D793" s="145">
        <f>IF('gegevens uit databank'!F793="","",'gegevens uit databank'!F793)</f>
        <v>2600</v>
      </c>
      <c r="E793" s="145" t="str">
        <f>IF('gegevens uit databank'!G793="","",'gegevens uit databank'!G793)</f>
        <v>BERCHEM</v>
      </c>
      <c r="F793" s="145" t="str">
        <f>IF('gegevens uit databank'!H793="","",'gegevens uit databank'!H793)</f>
        <v>03-432.41.30</v>
      </c>
    </row>
    <row r="794" spans="1:6" ht="12.9" customHeight="1" x14ac:dyDescent="0.25">
      <c r="A794" s="144">
        <f>IF('gegevens uit databank'!C794="","",'gegevens uit databank'!C794)</f>
        <v>10264</v>
      </c>
      <c r="B794" s="145" t="str">
        <f>IF('gegevens uit databank'!D794="","",'gegevens uit databank'!D794)</f>
        <v>SBS Klavertjevier</v>
      </c>
      <c r="C794" s="145" t="str">
        <f>IF('gegevens uit databank'!E794="","",'gegevens uit databank'!E794)</f>
        <v>Jozef Balstraat 6</v>
      </c>
      <c r="D794" s="145">
        <f>IF('gegevens uit databank'!F794="","",'gegevens uit databank'!F794)</f>
        <v>2600</v>
      </c>
      <c r="E794" s="145" t="str">
        <f>IF('gegevens uit databank'!G794="","",'gegevens uit databank'!G794)</f>
        <v>BERCHEM</v>
      </c>
      <c r="F794" s="145" t="str">
        <f>IF('gegevens uit databank'!H794="","",'gegevens uit databank'!H794)</f>
        <v>03-502.10.80</v>
      </c>
    </row>
    <row r="795" spans="1:6" ht="12.9" customHeight="1" x14ac:dyDescent="0.25">
      <c r="A795" s="144">
        <f>IF('gegevens uit databank'!C795="","",'gegevens uit databank'!C795)</f>
        <v>10306</v>
      </c>
      <c r="B795" s="145" t="str">
        <f>IF('gegevens uit databank'!D795="","",'gegevens uit databank'!D795)</f>
        <v>VLS O.L.Vrouw Pulhof</v>
      </c>
      <c r="C795" s="145" t="str">
        <f>IF('gegevens uit databank'!E795="","",'gegevens uit databank'!E795)</f>
        <v>Grotesteenweg 489</v>
      </c>
      <c r="D795" s="145">
        <f>IF('gegevens uit databank'!F795="","",'gegevens uit databank'!F795)</f>
        <v>2600</v>
      </c>
      <c r="E795" s="145" t="str">
        <f>IF('gegevens uit databank'!G795="","",'gegevens uit databank'!G795)</f>
        <v>BERCHEM</v>
      </c>
      <c r="F795" s="145" t="str">
        <f>IF('gegevens uit databank'!H795="","",'gegevens uit databank'!H795)</f>
        <v>03-230.12.78</v>
      </c>
    </row>
    <row r="796" spans="1:6" ht="12.9" customHeight="1" x14ac:dyDescent="0.25">
      <c r="A796" s="144">
        <f>IF('gegevens uit databank'!C796="","",'gegevens uit databank'!C796)</f>
        <v>10314</v>
      </c>
      <c r="B796" s="145" t="str">
        <f>IF('gegevens uit databank'!D796="","",'gegevens uit databank'!D796)</f>
        <v>VBS De Schatkist</v>
      </c>
      <c r="C796" s="145" t="str">
        <f>IF('gegevens uit databank'!E796="","",'gegevens uit databank'!E796)</f>
        <v>Ferdinand Coosemansstraat 15</v>
      </c>
      <c r="D796" s="145">
        <f>IF('gegevens uit databank'!F796="","",'gegevens uit databank'!F796)</f>
        <v>2600</v>
      </c>
      <c r="E796" s="145" t="str">
        <f>IF('gegevens uit databank'!G796="","",'gegevens uit databank'!G796)</f>
        <v>BERCHEM</v>
      </c>
      <c r="F796" s="145" t="str">
        <f>IF('gegevens uit databank'!H796="","",'gegevens uit databank'!H796)</f>
        <v>03-239.27.87</v>
      </c>
    </row>
    <row r="797" spans="1:6" ht="12.9" customHeight="1" x14ac:dyDescent="0.25">
      <c r="A797" s="144">
        <f>IF('gegevens uit databank'!C797="","",'gegevens uit databank'!C797)</f>
        <v>10322</v>
      </c>
      <c r="B797" s="145" t="str">
        <f>IF('gegevens uit databank'!D797="","",'gegevens uit databank'!D797)</f>
        <v>VBS Kleine stan</v>
      </c>
      <c r="C797" s="145" t="str">
        <f>IF('gegevens uit databank'!E797="","",'gegevens uit databank'!E797)</f>
        <v>Gustaaf Garittestraat 1</v>
      </c>
      <c r="D797" s="145">
        <f>IF('gegevens uit databank'!F797="","",'gegevens uit databank'!F797)</f>
        <v>2600</v>
      </c>
      <c r="E797" s="145" t="str">
        <f>IF('gegevens uit databank'!G797="","",'gegevens uit databank'!G797)</f>
        <v>BERCHEM</v>
      </c>
      <c r="F797" s="145" t="str">
        <f>IF('gegevens uit databank'!H797="","",'gegevens uit databank'!H797)</f>
        <v>03-230.46.92</v>
      </c>
    </row>
    <row r="798" spans="1:6" ht="12.9" customHeight="1" x14ac:dyDescent="0.25">
      <c r="A798" s="144">
        <f>IF('gegevens uit databank'!C798="","",'gegevens uit databank'!C798)</f>
        <v>10331</v>
      </c>
      <c r="B798" s="145" t="str">
        <f>IF('gegevens uit databank'!D798="","",'gegevens uit databank'!D798)</f>
        <v>VBS Heilige Familie</v>
      </c>
      <c r="C798" s="145" t="str">
        <f>IF('gegevens uit databank'!E798="","",'gegevens uit databank'!E798)</f>
        <v>Jan Moorkensstraat 95</v>
      </c>
      <c r="D798" s="145">
        <f>IF('gegevens uit databank'!F798="","",'gegevens uit databank'!F798)</f>
        <v>2600</v>
      </c>
      <c r="E798" s="145" t="str">
        <f>IF('gegevens uit databank'!G798="","",'gegevens uit databank'!G798)</f>
        <v>BERCHEM</v>
      </c>
      <c r="F798" s="145" t="str">
        <f>IF('gegevens uit databank'!H798="","",'gegevens uit databank'!H798)</f>
        <v>03-239.17.88</v>
      </c>
    </row>
    <row r="799" spans="1:6" ht="12.9" customHeight="1" x14ac:dyDescent="0.25">
      <c r="A799" s="144">
        <f>IF('gegevens uit databank'!C799="","",'gegevens uit databank'!C799)</f>
        <v>10348</v>
      </c>
      <c r="B799" s="145" t="str">
        <f>IF('gegevens uit databank'!D799="","",'gegevens uit databank'!D799)</f>
        <v>Vrije Kleuterschool</v>
      </c>
      <c r="C799" s="145" t="str">
        <f>IF('gegevens uit databank'!E799="","",'gegevens uit databank'!E799)</f>
        <v>Floraliënlaan 370_2</v>
      </c>
      <c r="D799" s="145">
        <f>IF('gegevens uit databank'!F799="","",'gegevens uit databank'!F799)</f>
        <v>2600</v>
      </c>
      <c r="E799" s="145" t="str">
        <f>IF('gegevens uit databank'!G799="","",'gegevens uit databank'!G799)</f>
        <v>BERCHEM</v>
      </c>
      <c r="F799" s="145" t="str">
        <f>IF('gegevens uit databank'!H799="","",'gegevens uit databank'!H799)</f>
        <v>03-230.12.78</v>
      </c>
    </row>
    <row r="800" spans="1:6" ht="12.9" customHeight="1" x14ac:dyDescent="0.25">
      <c r="A800" s="144">
        <f>IF('gegevens uit databank'!C800="","",'gegevens uit databank'!C800)</f>
        <v>10363</v>
      </c>
      <c r="B800" s="145" t="str">
        <f>IF('gegevens uit databank'!D800="","",'gegevens uit databank'!D800)</f>
        <v>VBS Neerland</v>
      </c>
      <c r="C800" s="145" t="str">
        <f>IF('gegevens uit databank'!E800="","",'gegevens uit databank'!E800)</f>
        <v>Mogendhedenlaan 1</v>
      </c>
      <c r="D800" s="145">
        <f>IF('gegevens uit databank'!F800="","",'gegevens uit databank'!F800)</f>
        <v>2610</v>
      </c>
      <c r="E800" s="145" t="str">
        <f>IF('gegevens uit databank'!G800="","",'gegevens uit databank'!G800)</f>
        <v>WILRIJK</v>
      </c>
      <c r="F800" s="145" t="str">
        <f>IF('gegevens uit databank'!H800="","",'gegevens uit databank'!H800)</f>
        <v>03-825.84.30</v>
      </c>
    </row>
    <row r="801" spans="1:6" ht="12.9" customHeight="1" x14ac:dyDescent="0.25">
      <c r="A801" s="144">
        <f>IF('gegevens uit databank'!C801="","",'gegevens uit databank'!C801)</f>
        <v>10371</v>
      </c>
      <c r="B801" s="145" t="str">
        <f>IF('gegevens uit databank'!D801="","",'gegevens uit databank'!D801)</f>
        <v>SBS De Letter</v>
      </c>
      <c r="C801" s="145" t="str">
        <f>IF('gegevens uit databank'!E801="","",'gegevens uit databank'!E801)</f>
        <v>Letterkundestraat 39</v>
      </c>
      <c r="D801" s="145">
        <f>IF('gegevens uit databank'!F801="","",'gegevens uit databank'!F801)</f>
        <v>2610</v>
      </c>
      <c r="E801" s="145" t="str">
        <f>IF('gegevens uit databank'!G801="","",'gegevens uit databank'!G801)</f>
        <v>WILRIJK</v>
      </c>
      <c r="F801" s="145" t="str">
        <f>IF('gegevens uit databank'!H801="","",'gegevens uit databank'!H801)</f>
        <v>03-292.22.10</v>
      </c>
    </row>
    <row r="802" spans="1:6" ht="12.9" customHeight="1" x14ac:dyDescent="0.25">
      <c r="A802" s="144">
        <f>IF('gegevens uit databank'!C802="","",'gegevens uit databank'!C802)</f>
        <v>10397</v>
      </c>
      <c r="B802" s="145" t="str">
        <f>IF('gegevens uit databank'!D802="","",'gegevens uit databank'!D802)</f>
        <v>SBS Prins Boudewijn</v>
      </c>
      <c r="C802" s="145" t="str">
        <f>IF('gegevens uit databank'!E802="","",'gegevens uit databank'!E802)</f>
        <v>Spoorweglaan 145</v>
      </c>
      <c r="D802" s="145">
        <f>IF('gegevens uit databank'!F802="","",'gegevens uit databank'!F802)</f>
        <v>2610</v>
      </c>
      <c r="E802" s="145" t="str">
        <f>IF('gegevens uit databank'!G802="","",'gegevens uit databank'!G802)</f>
        <v>WILRIJK</v>
      </c>
      <c r="F802" s="145" t="str">
        <f>IF('gegevens uit databank'!H802="","",'gegevens uit databank'!H802)</f>
        <v>03-432.30.10</v>
      </c>
    </row>
    <row r="803" spans="1:6" ht="12.9" customHeight="1" x14ac:dyDescent="0.25">
      <c r="A803" s="144">
        <f>IF('gegevens uit databank'!C803="","",'gegevens uit databank'!C803)</f>
        <v>10405</v>
      </c>
      <c r="B803" s="145" t="str">
        <f>IF('gegevens uit databank'!D803="","",'gegevens uit databank'!D803)</f>
        <v>Vrije Kleuterschool</v>
      </c>
      <c r="C803" s="145" t="str">
        <f>IF('gegevens uit databank'!E803="","",'gegevens uit databank'!E803)</f>
        <v>Kerkhofstraat 1_a</v>
      </c>
      <c r="D803" s="145">
        <f>IF('gegevens uit databank'!F803="","",'gegevens uit databank'!F803)</f>
        <v>2610</v>
      </c>
      <c r="E803" s="145" t="str">
        <f>IF('gegevens uit databank'!G803="","",'gegevens uit databank'!G803)</f>
        <v>WILRIJK</v>
      </c>
      <c r="F803" s="145" t="str">
        <f>IF('gegevens uit databank'!H803="","",'gegevens uit databank'!H803)</f>
        <v>03-827.92.93</v>
      </c>
    </row>
    <row r="804" spans="1:6" ht="12.9" customHeight="1" x14ac:dyDescent="0.25">
      <c r="A804" s="144">
        <f>IF('gegevens uit databank'!C804="","",'gegevens uit databank'!C804)</f>
        <v>10413</v>
      </c>
      <c r="B804" s="145" t="str">
        <f>IF('gegevens uit databank'!D804="","",'gegevens uit databank'!D804)</f>
        <v>Vrije basisschool</v>
      </c>
      <c r="C804" s="145" t="str">
        <f>IF('gegevens uit databank'!E804="","",'gegevens uit databank'!E804)</f>
        <v>Valkenveld 73</v>
      </c>
      <c r="D804" s="145">
        <f>IF('gegevens uit databank'!F804="","",'gegevens uit databank'!F804)</f>
        <v>2610</v>
      </c>
      <c r="E804" s="145" t="str">
        <f>IF('gegevens uit databank'!G804="","",'gegevens uit databank'!G804)</f>
        <v>WILRIJK</v>
      </c>
      <c r="F804" s="145" t="str">
        <f>IF('gegevens uit databank'!H804="","",'gegevens uit databank'!H804)</f>
        <v>03-827.93.21</v>
      </c>
    </row>
    <row r="805" spans="1:6" ht="12.9" customHeight="1" x14ac:dyDescent="0.25">
      <c r="A805" s="144">
        <f>IF('gegevens uit databank'!C805="","",'gegevens uit databank'!C805)</f>
        <v>10421</v>
      </c>
      <c r="B805" s="145" t="str">
        <f>IF('gegevens uit databank'!D805="","",'gegevens uit databank'!D805)</f>
        <v>VLS Sint-Ursula Instituut</v>
      </c>
      <c r="C805" s="145" t="str">
        <f>IF('gegevens uit databank'!E805="","",'gegevens uit databank'!E805)</f>
        <v>Kerkhofstraat 1</v>
      </c>
      <c r="D805" s="145">
        <f>IF('gegevens uit databank'!F805="","",'gegevens uit databank'!F805)</f>
        <v>2610</v>
      </c>
      <c r="E805" s="145" t="str">
        <f>IF('gegevens uit databank'!G805="","",'gegevens uit databank'!G805)</f>
        <v>WILRIJK</v>
      </c>
      <c r="F805" s="145" t="str">
        <f>IF('gegevens uit databank'!H805="","",'gegevens uit databank'!H805)</f>
        <v>03-827.92.93</v>
      </c>
    </row>
    <row r="806" spans="1:6" ht="12.9" customHeight="1" x14ac:dyDescent="0.25">
      <c r="A806" s="144">
        <f>IF('gegevens uit databank'!C806="","",'gegevens uit databank'!C806)</f>
        <v>10439</v>
      </c>
      <c r="B806" s="145" t="str">
        <f>IF('gegevens uit databank'!D806="","",'gegevens uit databank'!D806)</f>
        <v>VBS Rozenkransschool</v>
      </c>
      <c r="C806" s="145" t="str">
        <f>IF('gegevens uit databank'!E806="","",'gegevens uit databank'!E806)</f>
        <v>Heistraat 255</v>
      </c>
      <c r="D806" s="145">
        <f>IF('gegevens uit databank'!F806="","",'gegevens uit databank'!F806)</f>
        <v>2610</v>
      </c>
      <c r="E806" s="145" t="str">
        <f>IF('gegevens uit databank'!G806="","",'gegevens uit databank'!G806)</f>
        <v>WILRIJK</v>
      </c>
      <c r="F806" s="145" t="str">
        <f>IF('gegevens uit databank'!H806="","",'gegevens uit databank'!H806)</f>
        <v>03-828.25.87</v>
      </c>
    </row>
    <row r="807" spans="1:6" ht="12.9" customHeight="1" x14ac:dyDescent="0.25">
      <c r="A807" s="144">
        <f>IF('gegevens uit databank'!C807="","",'gegevens uit databank'!C807)</f>
        <v>10447</v>
      </c>
      <c r="B807" s="145" t="str">
        <f>IF('gegevens uit databank'!D807="","",'gegevens uit databank'!D807)</f>
        <v>VBS Johannes</v>
      </c>
      <c r="C807" s="145" t="str">
        <f>IF('gegevens uit databank'!E807="","",'gegevens uit databank'!E807)</f>
        <v>Frans Stienletlaan 39</v>
      </c>
      <c r="D807" s="145">
        <f>IF('gegevens uit databank'!F807="","",'gegevens uit databank'!F807)</f>
        <v>2610</v>
      </c>
      <c r="E807" s="145" t="str">
        <f>IF('gegevens uit databank'!G807="","",'gegevens uit databank'!G807)</f>
        <v>WILRIJK</v>
      </c>
      <c r="F807" s="145" t="str">
        <f>IF('gegevens uit databank'!H807="","",'gegevens uit databank'!H807)</f>
        <v>03-827.64.95</v>
      </c>
    </row>
    <row r="808" spans="1:6" ht="12.9" customHeight="1" x14ac:dyDescent="0.25">
      <c r="A808" s="144">
        <f>IF('gegevens uit databank'!C808="","",'gegevens uit databank'!C808)</f>
        <v>10454</v>
      </c>
      <c r="B808" s="145" t="str">
        <f>IF('gegevens uit databank'!D808="","",'gegevens uit databank'!D808)</f>
        <v>VBS Zonnekesschool</v>
      </c>
      <c r="C808" s="145" t="str">
        <f>IF('gegevens uit databank'!E808="","",'gegevens uit databank'!E808)</f>
        <v>Heiligstraat 6</v>
      </c>
      <c r="D808" s="145">
        <f>IF('gegevens uit databank'!F808="","",'gegevens uit databank'!F808)</f>
        <v>2620</v>
      </c>
      <c r="E808" s="145" t="str">
        <f>IF('gegevens uit databank'!G808="","",'gegevens uit databank'!G808)</f>
        <v>HEMIKSEM</v>
      </c>
      <c r="F808" s="145" t="str">
        <f>IF('gegevens uit databank'!H808="","",'gegevens uit databank'!H808)</f>
        <v>03-887.69.78</v>
      </c>
    </row>
    <row r="809" spans="1:6" ht="12.9" customHeight="1" x14ac:dyDescent="0.25">
      <c r="A809" s="144">
        <f>IF('gegevens uit databank'!C809="","",'gegevens uit databank'!C809)</f>
        <v>10462</v>
      </c>
      <c r="B809" s="145" t="str">
        <f>IF('gegevens uit databank'!D809="","",'gegevens uit databank'!D809)</f>
        <v>GBS De Regenboog</v>
      </c>
      <c r="C809" s="145" t="str">
        <f>IF('gegevens uit databank'!E809="","",'gegevens uit databank'!E809)</f>
        <v>Provinciale steenweg 11</v>
      </c>
      <c r="D809" s="145">
        <f>IF('gegevens uit databank'!F809="","",'gegevens uit databank'!F809)</f>
        <v>2620</v>
      </c>
      <c r="E809" s="145" t="str">
        <f>IF('gegevens uit databank'!G809="","",'gegevens uit databank'!G809)</f>
        <v>HEMIKSEM</v>
      </c>
      <c r="F809" s="145" t="str">
        <f>IF('gegevens uit databank'!H809="","",'gegevens uit databank'!H809)</f>
        <v>03-887.43.83</v>
      </c>
    </row>
    <row r="810" spans="1:6" ht="12.9" customHeight="1" x14ac:dyDescent="0.25">
      <c r="A810" s="144">
        <f>IF('gegevens uit databank'!C810="","",'gegevens uit databank'!C810)</f>
        <v>10471</v>
      </c>
      <c r="B810" s="145" t="str">
        <f>IF('gegevens uit databank'!D810="","",'gegevens uit databank'!D810)</f>
        <v>GBS Het Klaverbos</v>
      </c>
      <c r="C810" s="145" t="str">
        <f>IF('gegevens uit databank'!E810="","",'gegevens uit databank'!E810)</f>
        <v>Jan Sanderslaan 154</v>
      </c>
      <c r="D810" s="145">
        <f>IF('gegevens uit databank'!F810="","",'gegevens uit databank'!F810)</f>
        <v>2620</v>
      </c>
      <c r="E810" s="145" t="str">
        <f>IF('gegevens uit databank'!G810="","",'gegevens uit databank'!G810)</f>
        <v>HEMIKSEM</v>
      </c>
      <c r="F810" s="145" t="str">
        <f>IF('gegevens uit databank'!H810="","",'gegevens uit databank'!H810)</f>
        <v>03-887.43.71</v>
      </c>
    </row>
    <row r="811" spans="1:6" ht="12.9" customHeight="1" x14ac:dyDescent="0.25">
      <c r="A811" s="144">
        <f>IF('gegevens uit databank'!C811="","",'gegevens uit databank'!C811)</f>
        <v>10488</v>
      </c>
      <c r="B811" s="145" t="str">
        <f>IF('gegevens uit databank'!D811="","",'gegevens uit databank'!D811)</f>
        <v>VBS Sint-Lutgardis</v>
      </c>
      <c r="C811" s="145" t="str">
        <f>IF('gegevens uit databank'!E811="","",'gegevens uit databank'!E811)</f>
        <v>Peperstraat 17</v>
      </c>
      <c r="D811" s="145">
        <f>IF('gegevens uit databank'!F811="","",'gegevens uit databank'!F811)</f>
        <v>2627</v>
      </c>
      <c r="E811" s="145" t="str">
        <f>IF('gegevens uit databank'!G811="","",'gegevens uit databank'!G811)</f>
        <v>SCHELLE</v>
      </c>
      <c r="F811" s="145" t="str">
        <f>IF('gegevens uit databank'!H811="","",'gegevens uit databank'!H811)</f>
        <v>03-887.42.06</v>
      </c>
    </row>
    <row r="812" spans="1:6" ht="12.9" customHeight="1" x14ac:dyDescent="0.25">
      <c r="A812" s="144">
        <f>IF('gegevens uit databank'!C812="","",'gegevens uit databank'!C812)</f>
        <v>10496</v>
      </c>
      <c r="B812" s="145" t="str">
        <f>IF('gegevens uit databank'!D812="","",'gegevens uit databank'!D812)</f>
        <v>GBS De Klim</v>
      </c>
      <c r="C812" s="145" t="str">
        <f>IF('gegevens uit databank'!E812="","",'gegevens uit databank'!E812)</f>
        <v>Provinciale Steenweg 100</v>
      </c>
      <c r="D812" s="145">
        <f>IF('gegevens uit databank'!F812="","",'gegevens uit databank'!F812)</f>
        <v>2627</v>
      </c>
      <c r="E812" s="145" t="str">
        <f>IF('gegevens uit databank'!G812="","",'gegevens uit databank'!G812)</f>
        <v>SCHELLE</v>
      </c>
      <c r="F812" s="145" t="str">
        <f>IF('gegevens uit databank'!H812="","",'gegevens uit databank'!H812)</f>
        <v>03-887.61.26</v>
      </c>
    </row>
    <row r="813" spans="1:6" ht="12.9" customHeight="1" x14ac:dyDescent="0.25">
      <c r="A813" s="144">
        <f>IF('gegevens uit databank'!C813="","",'gegevens uit databank'!C813)</f>
        <v>10504</v>
      </c>
      <c r="B813" s="145" t="str">
        <f>IF('gegevens uit databank'!D813="","",'gegevens uit databank'!D813)</f>
        <v>VBS Sint-Jan Berchmans</v>
      </c>
      <c r="C813" s="145" t="str">
        <f>IF('gegevens uit databank'!E813="","",'gegevens uit databank'!E813)</f>
        <v>Zoete Moederstraat 30</v>
      </c>
      <c r="D813" s="145">
        <f>IF('gegevens uit databank'!F813="","",'gegevens uit databank'!F813)</f>
        <v>9150</v>
      </c>
      <c r="E813" s="145" t="str">
        <f>IF('gegevens uit databank'!G813="","",'gegevens uit databank'!G813)</f>
        <v>RUPELMONDE</v>
      </c>
      <c r="F813" s="145" t="str">
        <f>IF('gegevens uit databank'!H813="","",'gegevens uit databank'!H813)</f>
        <v>03-774.43.88</v>
      </c>
    </row>
    <row r="814" spans="1:6" ht="12.9" customHeight="1" x14ac:dyDescent="0.25">
      <c r="A814" s="144">
        <f>IF('gegevens uit databank'!C814="","",'gegevens uit databank'!C814)</f>
        <v>10538</v>
      </c>
      <c r="B814" s="145" t="str">
        <f>IF('gegevens uit databank'!D814="","",'gegevens uit databank'!D814)</f>
        <v>VKS De Wonderpluim</v>
      </c>
      <c r="C814" s="145" t="str">
        <f>IF('gegevens uit databank'!E814="","",'gegevens uit databank'!E814)</f>
        <v>Carillolei 16</v>
      </c>
      <c r="D814" s="145">
        <f>IF('gegevens uit databank'!F814="","",'gegevens uit databank'!F814)</f>
        <v>2630</v>
      </c>
      <c r="E814" s="145" t="str">
        <f>IF('gegevens uit databank'!G814="","",'gegevens uit databank'!G814)</f>
        <v>AARTSELAAR</v>
      </c>
      <c r="F814" s="145" t="str">
        <f>IF('gegevens uit databank'!H814="","",'gegevens uit databank'!H814)</f>
        <v>03-887.58.04</v>
      </c>
    </row>
    <row r="815" spans="1:6" ht="12.9" customHeight="1" x14ac:dyDescent="0.25">
      <c r="A815" s="144">
        <f>IF('gegevens uit databank'!C815="","",'gegevens uit databank'!C815)</f>
        <v>10546</v>
      </c>
      <c r="B815" s="145" t="str">
        <f>IF('gegevens uit databank'!D815="","",'gegevens uit databank'!D815)</f>
        <v>VBS Sint-Jozefschool</v>
      </c>
      <c r="C815" s="145" t="str">
        <f>IF('gegevens uit databank'!E815="","",'gegevens uit databank'!E815)</f>
        <v>Rozenlaan 44</v>
      </c>
      <c r="D815" s="145">
        <f>IF('gegevens uit databank'!F815="","",'gegevens uit databank'!F815)</f>
        <v>2840</v>
      </c>
      <c r="E815" s="145" t="str">
        <f>IF('gegevens uit databank'!G815="","",'gegevens uit databank'!G815)</f>
        <v>REET</v>
      </c>
      <c r="F815" s="145" t="str">
        <f>IF('gegevens uit databank'!H815="","",'gegevens uit databank'!H815)</f>
        <v>03-888.35.56</v>
      </c>
    </row>
    <row r="816" spans="1:6" ht="12.9" customHeight="1" x14ac:dyDescent="0.25">
      <c r="A816" s="144">
        <f>IF('gegevens uit databank'!C816="","",'gegevens uit databank'!C816)</f>
        <v>10553</v>
      </c>
      <c r="B816" s="145" t="str">
        <f>IF('gegevens uit databank'!D816="","",'gegevens uit databank'!D816)</f>
        <v>VBS De Wingerd</v>
      </c>
      <c r="C816" s="145" t="str">
        <f>IF('gegevens uit databank'!E816="","",'gegevens uit databank'!E816)</f>
        <v>Molenstraat 6</v>
      </c>
      <c r="D816" s="145">
        <f>IF('gegevens uit databank'!F816="","",'gegevens uit databank'!F816)</f>
        <v>2840</v>
      </c>
      <c r="E816" s="145" t="str">
        <f>IF('gegevens uit databank'!G816="","",'gegevens uit databank'!G816)</f>
        <v>REET</v>
      </c>
      <c r="F816" s="145" t="str">
        <f>IF('gegevens uit databank'!H816="","",'gegevens uit databank'!H816)</f>
        <v>03-888.43.02</v>
      </c>
    </row>
    <row r="817" spans="1:6" ht="12.9" customHeight="1" x14ac:dyDescent="0.25">
      <c r="A817" s="144">
        <f>IF('gegevens uit databank'!C817="","",'gegevens uit databank'!C817)</f>
        <v>10561</v>
      </c>
      <c r="B817" s="145" t="str">
        <f>IF('gegevens uit databank'!D817="","",'gegevens uit databank'!D817)</f>
        <v>GBS Eikenlaar</v>
      </c>
      <c r="C817" s="145" t="str">
        <f>IF('gegevens uit databank'!E817="","",'gegevens uit databank'!E817)</f>
        <v>Processieweg 2</v>
      </c>
      <c r="D817" s="145">
        <f>IF('gegevens uit databank'!F817="","",'gegevens uit databank'!F817)</f>
        <v>2840</v>
      </c>
      <c r="E817" s="145" t="str">
        <f>IF('gegevens uit databank'!G817="","",'gegevens uit databank'!G817)</f>
        <v>REET</v>
      </c>
      <c r="F817" s="145" t="str">
        <f>IF('gegevens uit databank'!H817="","",'gegevens uit databank'!H817)</f>
        <v>03-888.57.23</v>
      </c>
    </row>
    <row r="818" spans="1:6" ht="12.9" customHeight="1" x14ac:dyDescent="0.25">
      <c r="A818" s="144">
        <f>IF('gegevens uit databank'!C818="","",'gegevens uit databank'!C818)</f>
        <v>10579</v>
      </c>
      <c r="B818" s="145" t="str">
        <f>IF('gegevens uit databank'!D818="","",'gegevens uit databank'!D818)</f>
        <v>GO! BS De Parel</v>
      </c>
      <c r="C818" s="145" t="str">
        <f>IF('gegevens uit databank'!E818="","",'gegevens uit databank'!E818)</f>
        <v>Schuttershofstraat 50</v>
      </c>
      <c r="D818" s="145">
        <f>IF('gegevens uit databank'!F818="","",'gegevens uit databank'!F818)</f>
        <v>2845</v>
      </c>
      <c r="E818" s="145" t="str">
        <f>IF('gegevens uit databank'!G818="","",'gegevens uit databank'!G818)</f>
        <v>NIEL</v>
      </c>
      <c r="F818" s="145" t="str">
        <f>IF('gegevens uit databank'!H818="","",'gegevens uit databank'!H818)</f>
        <v>03-888.25.22</v>
      </c>
    </row>
    <row r="819" spans="1:6" ht="12.9" customHeight="1" x14ac:dyDescent="0.25">
      <c r="A819" s="144">
        <f>IF('gegevens uit databank'!C819="","",'gegevens uit databank'!C819)</f>
        <v>10587</v>
      </c>
      <c r="B819" s="145" t="str">
        <f>IF('gegevens uit databank'!D819="","",'gegevens uit databank'!D819)</f>
        <v>Vrije Basisschool</v>
      </c>
      <c r="C819" s="145" t="str">
        <f>IF('gegevens uit databank'!E819="","",'gegevens uit databank'!E819)</f>
        <v>Kerkstraat 5</v>
      </c>
      <c r="D819" s="145">
        <f>IF('gegevens uit databank'!F819="","",'gegevens uit databank'!F819)</f>
        <v>2845</v>
      </c>
      <c r="E819" s="145" t="str">
        <f>IF('gegevens uit databank'!G819="","",'gegevens uit databank'!G819)</f>
        <v>NIEL</v>
      </c>
      <c r="F819" s="145" t="str">
        <f>IF('gegevens uit databank'!H819="","",'gegevens uit databank'!H819)</f>
        <v>03-888.37.62</v>
      </c>
    </row>
    <row r="820" spans="1:6" ht="12.9" customHeight="1" x14ac:dyDescent="0.25">
      <c r="A820" s="144">
        <f>IF('gegevens uit databank'!C820="","",'gegevens uit databank'!C820)</f>
        <v>10595</v>
      </c>
      <c r="B820" s="145" t="str">
        <f>IF('gegevens uit databank'!D820="","",'gegevens uit databank'!D820)</f>
        <v>VBS Sint-Henricus</v>
      </c>
      <c r="C820" s="145" t="str">
        <f>IF('gegevens uit databank'!E820="","",'gegevens uit databank'!E820)</f>
        <v>Gelaagstraat 161</v>
      </c>
      <c r="D820" s="145">
        <f>IF('gegevens uit databank'!F820="","",'gegevens uit databank'!F820)</f>
        <v>9140</v>
      </c>
      <c r="E820" s="145" t="str">
        <f>IF('gegevens uit databank'!G820="","",'gegevens uit databank'!G820)</f>
        <v>STEENDORP</v>
      </c>
      <c r="F820" s="145" t="str">
        <f>IF('gegevens uit databank'!H820="","",'gegevens uit databank'!H820)</f>
        <v>03-774.23.10</v>
      </c>
    </row>
    <row r="821" spans="1:6" ht="12.9" customHeight="1" x14ac:dyDescent="0.25">
      <c r="A821" s="144">
        <f>IF('gegevens uit databank'!C821="","",'gegevens uit databank'!C821)</f>
        <v>10603</v>
      </c>
      <c r="B821" s="145" t="str">
        <f>IF('gegevens uit databank'!D821="","",'gegevens uit databank'!D821)</f>
        <v>VBS De Reuzenboom</v>
      </c>
      <c r="C821" s="145" t="str">
        <f>IF('gegevens uit databank'!E821="","",'gegevens uit databank'!E821)</f>
        <v>Spoorweglaan 25</v>
      </c>
      <c r="D821" s="145">
        <f>IF('gegevens uit databank'!F821="","",'gegevens uit databank'!F821)</f>
        <v>2850</v>
      </c>
      <c r="E821" s="145" t="str">
        <f>IF('gegevens uit databank'!G821="","",'gegevens uit databank'!G821)</f>
        <v>BOOM</v>
      </c>
      <c r="F821" s="145" t="str">
        <f>IF('gegevens uit databank'!H821="","",'gegevens uit databank'!H821)</f>
        <v>03-888.92.92</v>
      </c>
    </row>
    <row r="822" spans="1:6" ht="12.9" customHeight="1" x14ac:dyDescent="0.25">
      <c r="A822" s="144">
        <f>IF('gegevens uit databank'!C822="","",'gegevens uit databank'!C822)</f>
        <v>10611</v>
      </c>
      <c r="B822" s="145" t="str">
        <f>IF('gegevens uit databank'!D822="","",'gegevens uit databank'!D822)</f>
        <v>VBS De Kade</v>
      </c>
      <c r="C822" s="145" t="str">
        <f>IF('gegevens uit databank'!E822="","",'gegevens uit databank'!E822)</f>
        <v>Bassinstraat 15_A</v>
      </c>
      <c r="D822" s="145">
        <f>IF('gegevens uit databank'!F822="","",'gegevens uit databank'!F822)</f>
        <v>2850</v>
      </c>
      <c r="E822" s="145" t="str">
        <f>IF('gegevens uit databank'!G822="","",'gegevens uit databank'!G822)</f>
        <v>BOOM</v>
      </c>
      <c r="F822" s="145" t="str">
        <f>IF('gegevens uit databank'!H822="","",'gegevens uit databank'!H822)</f>
        <v>03-880.27.40</v>
      </c>
    </row>
    <row r="823" spans="1:6" ht="12.9" customHeight="1" x14ac:dyDescent="0.25">
      <c r="A823" s="144">
        <f>IF('gegevens uit databank'!C823="","",'gegevens uit databank'!C823)</f>
        <v>10629</v>
      </c>
      <c r="B823" s="145" t="str">
        <f>IF('gegevens uit databank'!D823="","",'gegevens uit databank'!D823)</f>
        <v>VBS De Krinkel</v>
      </c>
      <c r="C823" s="145" t="str">
        <f>IF('gegevens uit databank'!E823="","",'gegevens uit databank'!E823)</f>
        <v>Ruisbroek-Dorp 38</v>
      </c>
      <c r="D823" s="145">
        <f>IF('gegevens uit databank'!F823="","",'gegevens uit databank'!F823)</f>
        <v>2870</v>
      </c>
      <c r="E823" s="145" t="str">
        <f>IF('gegevens uit databank'!G823="","",'gegevens uit databank'!G823)</f>
        <v>RUISBROEK</v>
      </c>
      <c r="F823" s="145" t="str">
        <f>IF('gegevens uit databank'!H823="","",'gegevens uit databank'!H823)</f>
        <v>03-886.89.70</v>
      </c>
    </row>
    <row r="824" spans="1:6" ht="12.9" customHeight="1" x14ac:dyDescent="0.25">
      <c r="A824" s="144">
        <f>IF('gegevens uit databank'!C824="","",'gegevens uit databank'!C824)</f>
        <v>10637</v>
      </c>
      <c r="B824" s="145" t="str">
        <f>IF('gegevens uit databank'!D824="","",'gegevens uit databank'!D824)</f>
        <v>VBS Sint-Carolus</v>
      </c>
      <c r="C824" s="145" t="str">
        <f>IF('gegevens uit databank'!E824="","",'gegevens uit databank'!E824)</f>
        <v>Kloosterstraat 1</v>
      </c>
      <c r="D824" s="145">
        <f>IF('gegevens uit databank'!F824="","",'gegevens uit databank'!F824)</f>
        <v>2870</v>
      </c>
      <c r="E824" s="145" t="str">
        <f>IF('gegevens uit databank'!G824="","",'gegevens uit databank'!G824)</f>
        <v>RUISBROEK</v>
      </c>
      <c r="F824" s="145" t="str">
        <f>IF('gegevens uit databank'!H824="","",'gegevens uit databank'!H824)</f>
        <v>03-886.64.76</v>
      </c>
    </row>
    <row r="825" spans="1:6" ht="12.9" customHeight="1" x14ac:dyDescent="0.25">
      <c r="A825" s="144">
        <f>IF('gegevens uit databank'!C825="","",'gegevens uit databank'!C825)</f>
        <v>10645</v>
      </c>
      <c r="B825" s="145" t="str">
        <f>IF('gegevens uit databank'!D825="","",'gegevens uit databank'!D825)</f>
        <v>VBS Klavertjevier</v>
      </c>
      <c r="C825" s="145" t="str">
        <f>IF('gegevens uit databank'!E825="","",'gegevens uit databank'!E825)</f>
        <v>Breendonk-Dorp 94</v>
      </c>
      <c r="D825" s="145">
        <f>IF('gegevens uit databank'!F825="","",'gegevens uit databank'!F825)</f>
        <v>2870</v>
      </c>
      <c r="E825" s="145" t="str">
        <f>IF('gegevens uit databank'!G825="","",'gegevens uit databank'!G825)</f>
        <v>BREENDONK</v>
      </c>
      <c r="F825" s="145" t="str">
        <f>IF('gegevens uit databank'!H825="","",'gegevens uit databank'!H825)</f>
        <v>03-886.50.30</v>
      </c>
    </row>
    <row r="826" spans="1:6" ht="12.9" customHeight="1" x14ac:dyDescent="0.25">
      <c r="A826" s="144">
        <f>IF('gegevens uit databank'!C826="","",'gegevens uit databank'!C826)</f>
        <v>10661</v>
      </c>
      <c r="B826" s="145" t="str">
        <f>IF('gegevens uit databank'!D826="","",'gegevens uit databank'!D826)</f>
        <v>VBS Sancta Maria</v>
      </c>
      <c r="C826" s="145" t="str">
        <f>IF('gegevens uit databank'!E826="","",'gegevens uit databank'!E826)</f>
        <v>August Van Landeghemstraat 117</v>
      </c>
      <c r="D826" s="145">
        <f>IF('gegevens uit databank'!F826="","",'gegevens uit databank'!F826)</f>
        <v>2830</v>
      </c>
      <c r="E826" s="145" t="str">
        <f>IF('gegevens uit databank'!G826="","",'gegevens uit databank'!G826)</f>
        <v>WILLEBROEK</v>
      </c>
      <c r="F826" s="145" t="str">
        <f>IF('gegevens uit databank'!H826="","",'gegevens uit databank'!H826)</f>
        <v>03-886.93.68</v>
      </c>
    </row>
    <row r="827" spans="1:6" ht="12.9" customHeight="1" x14ac:dyDescent="0.25">
      <c r="A827" s="144">
        <f>IF('gegevens uit databank'!C827="","",'gegevens uit databank'!C827)</f>
        <v>10686</v>
      </c>
      <c r="B827" s="145" t="str">
        <f>IF('gegevens uit databank'!D827="","",'gegevens uit databank'!D827)</f>
        <v>GO! BS 't Venneke</v>
      </c>
      <c r="C827" s="145" t="str">
        <f>IF('gegevens uit databank'!E827="","",'gegevens uit databank'!E827)</f>
        <v>Kerkstraat 4</v>
      </c>
      <c r="D827" s="145">
        <f>IF('gegevens uit databank'!F827="","",'gegevens uit databank'!F827)</f>
        <v>2830</v>
      </c>
      <c r="E827" s="145" t="str">
        <f>IF('gegevens uit databank'!G827="","",'gegevens uit databank'!G827)</f>
        <v>WILLEBROEK</v>
      </c>
      <c r="F827" s="145" t="str">
        <f>IF('gegevens uit databank'!H827="","",'gegevens uit databank'!H827)</f>
        <v>03-886.69.09</v>
      </c>
    </row>
    <row r="828" spans="1:6" ht="12.9" customHeight="1" x14ac:dyDescent="0.25">
      <c r="A828" s="144">
        <f>IF('gegevens uit databank'!C828="","",'gegevens uit databank'!C828)</f>
        <v>10702</v>
      </c>
      <c r="B828" s="145" t="str">
        <f>IF('gegevens uit databank'!D828="","",'gegevens uit databank'!D828)</f>
        <v>GO! BS De Tovertuin</v>
      </c>
      <c r="C828" s="145" t="str">
        <f>IF('gegevens uit databank'!E828="","",'gegevens uit databank'!E828)</f>
        <v>Adrien Dezaegerplein 12_A</v>
      </c>
      <c r="D828" s="145">
        <f>IF('gegevens uit databank'!F828="","",'gegevens uit databank'!F828)</f>
        <v>2830</v>
      </c>
      <c r="E828" s="145" t="str">
        <f>IF('gegevens uit databank'!G828="","",'gegevens uit databank'!G828)</f>
        <v>WILLEBROEK</v>
      </c>
      <c r="F828" s="145" t="str">
        <f>IF('gegevens uit databank'!H828="","",'gegevens uit databank'!H828)</f>
        <v>03-886.66.39</v>
      </c>
    </row>
    <row r="829" spans="1:6" ht="12.9" customHeight="1" x14ac:dyDescent="0.25">
      <c r="A829" s="144">
        <f>IF('gegevens uit databank'!C829="","",'gegevens uit databank'!C829)</f>
        <v>10711</v>
      </c>
      <c r="B829" s="145" t="str">
        <f>IF('gegevens uit databank'!D829="","",'gegevens uit databank'!D829)</f>
        <v>GO! BS 't Pleintje</v>
      </c>
      <c r="C829" s="145" t="str">
        <f>IF('gegevens uit databank'!E829="","",'gegevens uit databank'!E829)</f>
        <v>August Van Landeghemplein 4</v>
      </c>
      <c r="D829" s="145">
        <f>IF('gegevens uit databank'!F829="","",'gegevens uit databank'!F829)</f>
        <v>2830</v>
      </c>
      <c r="E829" s="145" t="str">
        <f>IF('gegevens uit databank'!G829="","",'gegevens uit databank'!G829)</f>
        <v>WILLEBROEK</v>
      </c>
      <c r="F829" s="145" t="str">
        <f>IF('gegevens uit databank'!H829="","",'gegevens uit databank'!H829)</f>
        <v>03-886.66.66</v>
      </c>
    </row>
    <row r="830" spans="1:6" ht="12.9" customHeight="1" x14ac:dyDescent="0.25">
      <c r="A830" s="144">
        <f>IF('gegevens uit databank'!C830="","",'gegevens uit databank'!C830)</f>
        <v>10736</v>
      </c>
      <c r="B830" s="145" t="str">
        <f>IF('gegevens uit databank'!D830="","",'gegevens uit databank'!D830)</f>
        <v>VBS Sint Joris</v>
      </c>
      <c r="C830" s="145" t="str">
        <f>IF('gegevens uit databank'!E830="","",'gegevens uit databank'!E830)</f>
        <v>Mechelsesteenweg 226</v>
      </c>
      <c r="D830" s="145">
        <f>IF('gegevens uit databank'!F830="","",'gegevens uit databank'!F830)</f>
        <v>2830</v>
      </c>
      <c r="E830" s="145" t="str">
        <f>IF('gegevens uit databank'!G830="","",'gegevens uit databank'!G830)</f>
        <v>BLAASVELD</v>
      </c>
      <c r="F830" s="145" t="str">
        <f>IF('gegevens uit databank'!H830="","",'gegevens uit databank'!H830)</f>
        <v>03-886.57.09</v>
      </c>
    </row>
    <row r="831" spans="1:6" ht="12.9" customHeight="1" x14ac:dyDescent="0.25">
      <c r="A831" s="144">
        <f>IF('gegevens uit databank'!C831="","",'gegevens uit databank'!C831)</f>
        <v>10744</v>
      </c>
      <c r="B831" s="145" t="str">
        <f>IF('gegevens uit databank'!D831="","",'gegevens uit databank'!D831)</f>
        <v>VBS Sint-Jan</v>
      </c>
      <c r="C831" s="145" t="str">
        <f>IF('gegevens uit databank'!E831="","",'gegevens uit databank'!E831)</f>
        <v>Kardinaal Cardijnlaan 1_A</v>
      </c>
      <c r="D831" s="145">
        <f>IF('gegevens uit databank'!F831="","",'gegevens uit databank'!F831)</f>
        <v>2830</v>
      </c>
      <c r="E831" s="145" t="str">
        <f>IF('gegevens uit databank'!G831="","",'gegevens uit databank'!G831)</f>
        <v>TISSELT</v>
      </c>
      <c r="F831" s="145" t="str">
        <f>IF('gegevens uit databank'!H831="","",'gegevens uit databank'!H831)</f>
        <v>03-886.42.58</v>
      </c>
    </row>
    <row r="832" spans="1:6" ht="12.9" customHeight="1" x14ac:dyDescent="0.25">
      <c r="A832" s="144">
        <f>IF('gegevens uit databank'!C832="","",'gegevens uit databank'!C832)</f>
        <v>10751</v>
      </c>
      <c r="B832" s="145" t="str">
        <f>IF('gegevens uit databank'!D832="","",'gegevens uit databank'!D832)</f>
        <v>GO! BS Himo</v>
      </c>
      <c r="C832" s="145" t="str">
        <f>IF('gegevens uit databank'!E832="","",'gegevens uit databank'!E832)</f>
        <v>Louis Mommaertsstraat 10</v>
      </c>
      <c r="D832" s="145">
        <f>IF('gegevens uit databank'!F832="","",'gegevens uit databank'!F832)</f>
        <v>2830</v>
      </c>
      <c r="E832" s="145" t="str">
        <f>IF('gegevens uit databank'!G832="","",'gegevens uit databank'!G832)</f>
        <v>WILLEBROEK</v>
      </c>
      <c r="F832" s="145" t="str">
        <f>IF('gegevens uit databank'!H832="","",'gegevens uit databank'!H832)</f>
        <v>03-886.68.95</v>
      </c>
    </row>
    <row r="833" spans="1:6" ht="12.9" customHeight="1" x14ac:dyDescent="0.25">
      <c r="A833" s="144">
        <f>IF('gegevens uit databank'!C833="","",'gegevens uit databank'!C833)</f>
        <v>10769</v>
      </c>
      <c r="B833" s="145" t="str">
        <f>IF('gegevens uit databank'!D833="","",'gegevens uit databank'!D833)</f>
        <v>VLS Twinkelveld</v>
      </c>
      <c r="C833" s="145" t="str">
        <f>IF('gegevens uit databank'!E833="","",'gegevens uit databank'!E833)</f>
        <v>Winkelveld 1</v>
      </c>
      <c r="D833" s="145">
        <f>IF('gegevens uit databank'!F833="","",'gegevens uit databank'!F833)</f>
        <v>2870</v>
      </c>
      <c r="E833" s="145" t="str">
        <f>IF('gegevens uit databank'!G833="","",'gegevens uit databank'!G833)</f>
        <v>PUURS-SINT-AMANDS</v>
      </c>
      <c r="F833" s="145" t="str">
        <f>IF('gegevens uit databank'!H833="","",'gegevens uit databank'!H833)</f>
        <v>03-889.14.23</v>
      </c>
    </row>
    <row r="834" spans="1:6" ht="12.9" customHeight="1" x14ac:dyDescent="0.25">
      <c r="A834" s="144">
        <f>IF('gegevens uit databank'!C834="","",'gegevens uit databank'!C834)</f>
        <v>10793</v>
      </c>
      <c r="B834" s="145" t="str">
        <f>IF('gegevens uit databank'!D834="","",'gegevens uit databank'!D834)</f>
        <v>VKS De Regenboog</v>
      </c>
      <c r="C834" s="145" t="str">
        <f>IF('gegevens uit databank'!E834="","",'gegevens uit databank'!E834)</f>
        <v>Coolhemveldstraat 3</v>
      </c>
      <c r="D834" s="145">
        <f>IF('gegevens uit databank'!F834="","",'gegevens uit databank'!F834)</f>
        <v>2870</v>
      </c>
      <c r="E834" s="145" t="str">
        <f>IF('gegevens uit databank'!G834="","",'gegevens uit databank'!G834)</f>
        <v>PUURS-SINT-AMANDS</v>
      </c>
      <c r="F834" s="145" t="str">
        <f>IF('gegevens uit databank'!H834="","",'gegevens uit databank'!H834)</f>
        <v>03-889.82.88</v>
      </c>
    </row>
    <row r="835" spans="1:6" ht="12.9" customHeight="1" x14ac:dyDescent="0.25">
      <c r="A835" s="144">
        <f>IF('gegevens uit databank'!C835="","",'gegevens uit databank'!C835)</f>
        <v>10801</v>
      </c>
      <c r="B835" s="145" t="str">
        <f>IF('gegevens uit databank'!D835="","",'gegevens uit databank'!D835)</f>
        <v>VBS Huveneersschool</v>
      </c>
      <c r="C835" s="145" t="str">
        <f>IF('gegevens uit databank'!E835="","",'gegevens uit databank'!E835)</f>
        <v>Victor Kegelsstraat 1</v>
      </c>
      <c r="D835" s="145">
        <f>IF('gegevens uit databank'!F835="","",'gegevens uit databank'!F835)</f>
        <v>2880</v>
      </c>
      <c r="E835" s="145" t="str">
        <f>IF('gegevens uit databank'!G835="","",'gegevens uit databank'!G835)</f>
        <v>BORNEM</v>
      </c>
      <c r="F835" s="145" t="str">
        <f>IF('gegevens uit databank'!H835="","",'gegevens uit databank'!H835)</f>
        <v>03-889.08.62</v>
      </c>
    </row>
    <row r="836" spans="1:6" ht="12.9" customHeight="1" x14ac:dyDescent="0.25">
      <c r="A836" s="144">
        <f>IF('gegevens uit databank'!C836="","",'gegevens uit databank'!C836)</f>
        <v>10819</v>
      </c>
      <c r="B836" s="145" t="str">
        <f>IF('gegevens uit databank'!D836="","",'gegevens uit databank'!D836)</f>
        <v>VBS Liezele</v>
      </c>
      <c r="C836" s="145" t="str">
        <f>IF('gegevens uit databank'!E836="","",'gegevens uit databank'!E836)</f>
        <v>Turkenhofdreef 2</v>
      </c>
      <c r="D836" s="145">
        <f>IF('gegevens uit databank'!F836="","",'gegevens uit databank'!F836)</f>
        <v>2870</v>
      </c>
      <c r="E836" s="145" t="str">
        <f>IF('gegevens uit databank'!G836="","",'gegevens uit databank'!G836)</f>
        <v>LIEZELE</v>
      </c>
      <c r="F836" s="145" t="str">
        <f>IF('gegevens uit databank'!H836="","",'gegevens uit databank'!H836)</f>
        <v>03-899.17.30</v>
      </c>
    </row>
    <row r="837" spans="1:6" ht="12.9" customHeight="1" x14ac:dyDescent="0.25">
      <c r="A837" s="144">
        <f>IF('gegevens uit databank'!C837="","",'gegevens uit databank'!C837)</f>
        <v>10827</v>
      </c>
      <c r="B837" s="145" t="str">
        <f>IF('gegevens uit databank'!D837="","",'gegevens uit databank'!D837)</f>
        <v>VBS Libos</v>
      </c>
      <c r="C837" s="145" t="str">
        <f>IF('gegevens uit databank'!E837="","",'gegevens uit databank'!E837)</f>
        <v>Lippelodorp 48</v>
      </c>
      <c r="D837" s="145">
        <f>IF('gegevens uit databank'!F837="","",'gegevens uit databank'!F837)</f>
        <v>2890</v>
      </c>
      <c r="E837" s="145" t="str">
        <f>IF('gegevens uit databank'!G837="","",'gegevens uit databank'!G837)</f>
        <v>LIPPELO</v>
      </c>
      <c r="F837" s="145" t="str">
        <f>IF('gegevens uit databank'!H837="","",'gegevens uit databank'!H837)</f>
        <v>052-34.24.40</v>
      </c>
    </row>
    <row r="838" spans="1:6" ht="12.9" customHeight="1" x14ac:dyDescent="0.25">
      <c r="A838" s="144">
        <f>IF('gegevens uit databank'!C838="","",'gegevens uit databank'!C838)</f>
        <v>10835</v>
      </c>
      <c r="B838" s="145" t="str">
        <f>IF('gegevens uit databank'!D838="","",'gegevens uit databank'!D838)</f>
        <v>VBS De Kameleon</v>
      </c>
      <c r="C838" s="145" t="str">
        <f>IF('gegevens uit databank'!E838="","",'gegevens uit databank'!E838)</f>
        <v>Oppuursdorp 41</v>
      </c>
      <c r="D838" s="145">
        <f>IF('gegevens uit databank'!F838="","",'gegevens uit databank'!F838)</f>
        <v>2890</v>
      </c>
      <c r="E838" s="145" t="str">
        <f>IF('gegevens uit databank'!G838="","",'gegevens uit databank'!G838)</f>
        <v>OPPUURS</v>
      </c>
      <c r="F838" s="145" t="str">
        <f>IF('gegevens uit databank'!H838="","",'gegevens uit databank'!H838)</f>
        <v>03-889.56.00</v>
      </c>
    </row>
    <row r="839" spans="1:6" ht="12.9" customHeight="1" x14ac:dyDescent="0.25">
      <c r="A839" s="144">
        <f>IF('gegevens uit databank'!C839="","",'gegevens uit databank'!C839)</f>
        <v>10851</v>
      </c>
      <c r="B839" s="145" t="str">
        <f>IF('gegevens uit databank'!D839="","",'gegevens uit databank'!D839)</f>
        <v>VKS OLV-Presentatie</v>
      </c>
      <c r="C839" s="145" t="str">
        <f>IF('gegevens uit databank'!E839="","",'gegevens uit databank'!E839)</f>
        <v>Driesstraat 12</v>
      </c>
      <c r="D839" s="145">
        <f>IF('gegevens uit databank'!F839="","",'gegevens uit databank'!F839)</f>
        <v>2880</v>
      </c>
      <c r="E839" s="145" t="str">
        <f>IF('gegevens uit databank'!G839="","",'gegevens uit databank'!G839)</f>
        <v>BORNEM</v>
      </c>
      <c r="F839" s="145" t="str">
        <f>IF('gegevens uit databank'!H839="","",'gegevens uit databank'!H839)</f>
        <v>03-889.44.26</v>
      </c>
    </row>
    <row r="840" spans="1:6" ht="12.9" customHeight="1" x14ac:dyDescent="0.25">
      <c r="A840" s="144">
        <f>IF('gegevens uit databank'!C840="","",'gegevens uit databank'!C840)</f>
        <v>10868</v>
      </c>
      <c r="B840" s="145" t="str">
        <f>IF('gegevens uit databank'!D840="","",'gegevens uit databank'!D840)</f>
        <v>VBS De Appelboom</v>
      </c>
      <c r="C840" s="145" t="str">
        <f>IF('gegevens uit databank'!E840="","",'gegevens uit databank'!E840)</f>
        <v>Pastoor Peetersstraat 10</v>
      </c>
      <c r="D840" s="145">
        <f>IF('gegevens uit databank'!F840="","",'gegevens uit databank'!F840)</f>
        <v>2880</v>
      </c>
      <c r="E840" s="145" t="str">
        <f>IF('gegevens uit databank'!G840="","",'gegevens uit databank'!G840)</f>
        <v>BORNEM</v>
      </c>
      <c r="F840" s="145" t="str">
        <f>IF('gegevens uit databank'!H840="","",'gegevens uit databank'!H840)</f>
        <v>03-889.39.16</v>
      </c>
    </row>
    <row r="841" spans="1:6" ht="12.9" customHeight="1" x14ac:dyDescent="0.25">
      <c r="A841" s="144">
        <f>IF('gegevens uit databank'!C841="","",'gegevens uit databank'!C841)</f>
        <v>10876</v>
      </c>
      <c r="B841" s="145" t="str">
        <f>IF('gegevens uit databank'!D841="","",'gegevens uit databank'!D841)</f>
        <v>VBS Sint-Bernardus</v>
      </c>
      <c r="C841" s="145" t="str">
        <f>IF('gegevens uit databank'!E841="","",'gegevens uit databank'!E841)</f>
        <v>Sint-Amandsesteenweg 256</v>
      </c>
      <c r="D841" s="145">
        <f>IF('gegevens uit databank'!F841="","",'gegevens uit databank'!F841)</f>
        <v>2880</v>
      </c>
      <c r="E841" s="145" t="str">
        <f>IF('gegevens uit databank'!G841="","",'gegevens uit databank'!G841)</f>
        <v>BORNEM</v>
      </c>
      <c r="F841" s="145" t="str">
        <f>IF('gegevens uit databank'!H841="","",'gegevens uit databank'!H841)</f>
        <v>03-889.13.18</v>
      </c>
    </row>
    <row r="842" spans="1:6" ht="12.9" customHeight="1" x14ac:dyDescent="0.25">
      <c r="A842" s="144">
        <f>IF('gegevens uit databank'!C842="","",'gegevens uit databank'!C842)</f>
        <v>10884</v>
      </c>
      <c r="B842" s="145" t="str">
        <f>IF('gegevens uit databank'!D842="","",'gegevens uit databank'!D842)</f>
        <v>VLS Zonnebloem</v>
      </c>
      <c r="C842" s="145" t="str">
        <f>IF('gegevens uit databank'!E842="","",'gegevens uit databank'!E842)</f>
        <v>Hekkestraat 1</v>
      </c>
      <c r="D842" s="145">
        <f>IF('gegevens uit databank'!F842="","",'gegevens uit databank'!F842)</f>
        <v>2890</v>
      </c>
      <c r="E842" s="145" t="str">
        <f>IF('gegevens uit databank'!G842="","",'gegevens uit databank'!G842)</f>
        <v>PUURS-SINT-AMANDS</v>
      </c>
      <c r="F842" s="145" t="str">
        <f>IF('gegevens uit databank'!H842="","",'gegevens uit databank'!H842)</f>
        <v>052-33.47.43</v>
      </c>
    </row>
    <row r="843" spans="1:6" ht="12.9" customHeight="1" x14ac:dyDescent="0.25">
      <c r="A843" s="144">
        <f>IF('gegevens uit databank'!C843="","",'gegevens uit databank'!C843)</f>
        <v>10892</v>
      </c>
      <c r="B843" s="145" t="str">
        <f>IF('gegevens uit databank'!D843="","",'gegevens uit databank'!D843)</f>
        <v>Vrije Kleuterschool</v>
      </c>
      <c r="C843" s="145" t="str">
        <f>IF('gegevens uit databank'!E843="","",'gegevens uit databank'!E843)</f>
        <v>Hekkestraat 1</v>
      </c>
      <c r="D843" s="145">
        <f>IF('gegevens uit databank'!F843="","",'gegevens uit databank'!F843)</f>
        <v>2890</v>
      </c>
      <c r="E843" s="145" t="str">
        <f>IF('gegevens uit databank'!G843="","",'gegevens uit databank'!G843)</f>
        <v>PUURS-SINT-AMANDS</v>
      </c>
      <c r="F843" s="145" t="str">
        <f>IF('gegevens uit databank'!H843="","",'gegevens uit databank'!H843)</f>
        <v>052-33.52.23</v>
      </c>
    </row>
    <row r="844" spans="1:6" ht="12.9" customHeight="1" x14ac:dyDescent="0.25">
      <c r="A844" s="144">
        <f>IF('gegevens uit databank'!C844="","",'gegevens uit databank'!C844)</f>
        <v>10901</v>
      </c>
      <c r="B844" s="145" t="str">
        <f>IF('gegevens uit databank'!D844="","",'gegevens uit databank'!D844)</f>
        <v>VBS De Kinderplaneet</v>
      </c>
      <c r="C844" s="145" t="str">
        <f>IF('gegevens uit databank'!E844="","",'gegevens uit databank'!E844)</f>
        <v>Jan Hammeneckerstraat 99</v>
      </c>
      <c r="D844" s="145">
        <f>IF('gegevens uit databank'!F844="","",'gegevens uit databank'!F844)</f>
        <v>2880</v>
      </c>
      <c r="E844" s="145" t="str">
        <f>IF('gegevens uit databank'!G844="","",'gegevens uit databank'!G844)</f>
        <v>MARIEKERKE</v>
      </c>
      <c r="F844" s="145" t="str">
        <f>IF('gegevens uit databank'!H844="","",'gegevens uit databank'!H844)</f>
        <v>052-34.03.75</v>
      </c>
    </row>
    <row r="845" spans="1:6" ht="12.9" customHeight="1" x14ac:dyDescent="0.25">
      <c r="A845" s="144">
        <f>IF('gegevens uit databank'!C845="","",'gegevens uit databank'!C845)</f>
        <v>10934</v>
      </c>
      <c r="B845" s="145" t="str">
        <f>IF('gegevens uit databank'!D845="","",'gegevens uit databank'!D845)</f>
        <v>Vrije Basisschool_Tielrode</v>
      </c>
      <c r="C845" s="145" t="str">
        <f>IF('gegevens uit databank'!E845="","",'gegevens uit databank'!E845)</f>
        <v>Kaaistraat 1</v>
      </c>
      <c r="D845" s="145">
        <f>IF('gegevens uit databank'!F845="","",'gegevens uit databank'!F845)</f>
        <v>9140</v>
      </c>
      <c r="E845" s="145" t="str">
        <f>IF('gegevens uit databank'!G845="","",'gegevens uit databank'!G845)</f>
        <v>TIELRODE</v>
      </c>
      <c r="F845" s="145" t="str">
        <f>IF('gegevens uit databank'!H845="","",'gegevens uit databank'!H845)</f>
        <v>03-771.08.43</v>
      </c>
    </row>
    <row r="846" spans="1:6" ht="12.9" customHeight="1" x14ac:dyDescent="0.25">
      <c r="A846" s="144">
        <f>IF('gegevens uit databank'!C846="","",'gegevens uit databank'!C846)</f>
        <v>10942</v>
      </c>
      <c r="B846" s="145" t="str">
        <f>IF('gegevens uit databank'!D846="","",'gegevens uit databank'!D846)</f>
        <v>VLS Hollebeek</v>
      </c>
      <c r="C846" s="145" t="str">
        <f>IF('gegevens uit databank'!E846="","",'gegevens uit databank'!E846)</f>
        <v>Hollebeek 6</v>
      </c>
      <c r="D846" s="145">
        <f>IF('gegevens uit databank'!F846="","",'gegevens uit databank'!F846)</f>
        <v>9140</v>
      </c>
      <c r="E846" s="145" t="str">
        <f>IF('gegevens uit databank'!G846="","",'gegevens uit databank'!G846)</f>
        <v>TEMSE</v>
      </c>
      <c r="F846" s="145" t="str">
        <f>IF('gegevens uit databank'!H846="","",'gegevens uit databank'!H846)</f>
        <v>03-711.32.53</v>
      </c>
    </row>
    <row r="847" spans="1:6" ht="12.9" customHeight="1" x14ac:dyDescent="0.25">
      <c r="A847" s="144">
        <f>IF('gegevens uit databank'!C847="","",'gegevens uit databank'!C847)</f>
        <v>10959</v>
      </c>
      <c r="B847" s="145" t="str">
        <f>IF('gegevens uit databank'!D847="","",'gegevens uit databank'!D847)</f>
        <v>VKS Hollebeek</v>
      </c>
      <c r="C847" s="145" t="str">
        <f>IF('gegevens uit databank'!E847="","",'gegevens uit databank'!E847)</f>
        <v>Hollebeek 2</v>
      </c>
      <c r="D847" s="145">
        <f>IF('gegevens uit databank'!F847="","",'gegevens uit databank'!F847)</f>
        <v>9140</v>
      </c>
      <c r="E847" s="145" t="str">
        <f>IF('gegevens uit databank'!G847="","",'gegevens uit databank'!G847)</f>
        <v>TEMSE</v>
      </c>
      <c r="F847" s="145" t="str">
        <f>IF('gegevens uit databank'!H847="","",'gegevens uit databank'!H847)</f>
        <v>03-771.37.62</v>
      </c>
    </row>
    <row r="848" spans="1:6" ht="12.9" customHeight="1" x14ac:dyDescent="0.25">
      <c r="A848" s="144">
        <f>IF('gegevens uit databank'!C848="","",'gegevens uit databank'!C848)</f>
        <v>10967</v>
      </c>
      <c r="B848" s="145" t="str">
        <f>IF('gegevens uit databank'!D848="","",'gegevens uit databank'!D848)</f>
        <v>VBS Sint-Jozef</v>
      </c>
      <c r="C848" s="145" t="str">
        <f>IF('gegevens uit databank'!E848="","",'gegevens uit databank'!E848)</f>
        <v>Velle 129</v>
      </c>
      <c r="D848" s="145">
        <f>IF('gegevens uit databank'!F848="","",'gegevens uit databank'!F848)</f>
        <v>9140</v>
      </c>
      <c r="E848" s="145" t="str">
        <f>IF('gegevens uit databank'!G848="","",'gegevens uit databank'!G848)</f>
        <v>TEMSE</v>
      </c>
      <c r="F848" s="145" t="str">
        <f>IF('gegevens uit databank'!H848="","",'gegevens uit databank'!H848)</f>
        <v>03-711.08.03</v>
      </c>
    </row>
    <row r="849" spans="1:6" ht="12.9" customHeight="1" x14ac:dyDescent="0.25">
      <c r="A849" s="144">
        <f>IF('gegevens uit databank'!C849="","",'gegevens uit databank'!C849)</f>
        <v>10975</v>
      </c>
      <c r="B849" s="145" t="str">
        <f>IF('gegevens uit databank'!D849="","",'gegevens uit databank'!D849)</f>
        <v>Vrije Basisschool</v>
      </c>
      <c r="C849" s="145" t="str">
        <f>IF('gegevens uit databank'!E849="","",'gegevens uit databank'!E849)</f>
        <v>Collegestraat 31</v>
      </c>
      <c r="D849" s="145">
        <f>IF('gegevens uit databank'!F849="","",'gegevens uit databank'!F849)</f>
        <v>9100</v>
      </c>
      <c r="E849" s="145" t="str">
        <f>IF('gegevens uit databank'!G849="","",'gegevens uit databank'!G849)</f>
        <v>SINT-NIKLAAS</v>
      </c>
      <c r="F849" s="145" t="str">
        <f>IF('gegevens uit databank'!H849="","",'gegevens uit databank'!H849)</f>
        <v>03-780.71.65</v>
      </c>
    </row>
    <row r="850" spans="1:6" ht="12.9" customHeight="1" x14ac:dyDescent="0.25">
      <c r="A850" s="144">
        <f>IF('gegevens uit databank'!C850="","",'gegevens uit databank'!C850)</f>
        <v>11007</v>
      </c>
      <c r="B850" s="145" t="str">
        <f>IF('gegevens uit databank'!D850="","",'gegevens uit databank'!D850)</f>
        <v>VBS Onze-Lieve-Vrouw-Presentatie</v>
      </c>
      <c r="C850" s="145" t="str">
        <f>IF('gegevens uit databank'!E850="","",'gegevens uit databank'!E850)</f>
        <v>Watermolendreef 167</v>
      </c>
      <c r="D850" s="145">
        <f>IF('gegevens uit databank'!F850="","",'gegevens uit databank'!F850)</f>
        <v>9100</v>
      </c>
      <c r="E850" s="145" t="str">
        <f>IF('gegevens uit databank'!G850="","",'gegevens uit databank'!G850)</f>
        <v>SINT-NIKLAAS</v>
      </c>
      <c r="F850" s="145" t="str">
        <f>IF('gegevens uit databank'!H850="","",'gegevens uit databank'!H850)</f>
        <v>03-776.45.22</v>
      </c>
    </row>
    <row r="851" spans="1:6" ht="12.9" customHeight="1" x14ac:dyDescent="0.25">
      <c r="A851" s="144">
        <f>IF('gegevens uit databank'!C851="","",'gegevens uit databank'!C851)</f>
        <v>11023</v>
      </c>
      <c r="B851" s="145" t="str">
        <f>IF('gegevens uit databank'!D851="","",'gegevens uit databank'!D851)</f>
        <v>VLS H. Familie</v>
      </c>
      <c r="C851" s="145" t="str">
        <f>IF('gegevens uit databank'!E851="","",'gegevens uit databank'!E851)</f>
        <v>Rich. Van Britsomstraat 1</v>
      </c>
      <c r="D851" s="145">
        <f>IF('gegevens uit databank'!F851="","",'gegevens uit databank'!F851)</f>
        <v>9100</v>
      </c>
      <c r="E851" s="145" t="str">
        <f>IF('gegevens uit databank'!G851="","",'gegevens uit databank'!G851)</f>
        <v>SINT-NIKLAAS</v>
      </c>
      <c r="F851" s="145" t="str">
        <f>IF('gegevens uit databank'!H851="","",'gegevens uit databank'!H851)</f>
        <v>03-777.82.82</v>
      </c>
    </row>
    <row r="852" spans="1:6" ht="12.9" customHeight="1" x14ac:dyDescent="0.25">
      <c r="A852" s="144">
        <f>IF('gegevens uit databank'!C852="","",'gegevens uit databank'!C852)</f>
        <v>11049</v>
      </c>
      <c r="B852" s="145" t="str">
        <f>IF('gegevens uit databank'!D852="","",'gegevens uit databank'!D852)</f>
        <v>VBS St Carolus</v>
      </c>
      <c r="C852" s="145" t="str">
        <f>IF('gegevens uit databank'!E852="","",'gegevens uit databank'!E852)</f>
        <v>Lodewijk De Meesterstraat 1</v>
      </c>
      <c r="D852" s="145">
        <f>IF('gegevens uit databank'!F852="","",'gegevens uit databank'!F852)</f>
        <v>9100</v>
      </c>
      <c r="E852" s="145" t="str">
        <f>IF('gegevens uit databank'!G852="","",'gegevens uit databank'!G852)</f>
        <v>SINT-NIKLAAS</v>
      </c>
      <c r="F852" s="145" t="str">
        <f>IF('gegevens uit databank'!H852="","",'gegevens uit databank'!H852)</f>
        <v>03-780.51.90</v>
      </c>
    </row>
    <row r="853" spans="1:6" ht="12.9" customHeight="1" x14ac:dyDescent="0.25">
      <c r="A853" s="144">
        <f>IF('gegevens uit databank'!C853="","",'gegevens uit databank'!C853)</f>
        <v>11056</v>
      </c>
      <c r="B853" s="145" t="str">
        <f>IF('gegevens uit databank'!D853="","",'gegevens uit databank'!D853)</f>
        <v>VBS Berkenboom</v>
      </c>
      <c r="C853" s="145" t="str">
        <f>IF('gegevens uit databank'!E853="","",'gegevens uit databank'!E853)</f>
        <v>Ankerstraat 39</v>
      </c>
      <c r="D853" s="145">
        <f>IF('gegevens uit databank'!F853="","",'gegevens uit databank'!F853)</f>
        <v>9100</v>
      </c>
      <c r="E853" s="145" t="str">
        <f>IF('gegevens uit databank'!G853="","",'gegevens uit databank'!G853)</f>
        <v>SINT-NIKLAAS</v>
      </c>
      <c r="F853" s="145" t="str">
        <f>IF('gegevens uit databank'!H853="","",'gegevens uit databank'!H853)</f>
        <v>03-760.41.62</v>
      </c>
    </row>
    <row r="854" spans="1:6" ht="12.9" customHeight="1" x14ac:dyDescent="0.25">
      <c r="A854" s="144">
        <f>IF('gegevens uit databank'!C854="","",'gegevens uit databank'!C854)</f>
        <v>11064</v>
      </c>
      <c r="B854" s="145" t="str">
        <f>IF('gegevens uit databank'!D854="","",'gegevens uit databank'!D854)</f>
        <v>VBS Sint-Camillus</v>
      </c>
      <c r="C854" s="145" t="str">
        <f>IF('gegevens uit databank'!E854="","",'gegevens uit databank'!E854)</f>
        <v>Oude Molenstraat 58</v>
      </c>
      <c r="D854" s="145">
        <f>IF('gegevens uit databank'!F854="","",'gegevens uit databank'!F854)</f>
        <v>9100</v>
      </c>
      <c r="E854" s="145" t="str">
        <f>IF('gegevens uit databank'!G854="","",'gegevens uit databank'!G854)</f>
        <v>SINT-NIKLAAS</v>
      </c>
      <c r="F854" s="145" t="str">
        <f>IF('gegevens uit databank'!H854="","",'gegevens uit databank'!H854)</f>
        <v>03-776.41.20</v>
      </c>
    </row>
    <row r="855" spans="1:6" ht="12.9" customHeight="1" x14ac:dyDescent="0.25">
      <c r="A855" s="144">
        <f>IF('gegevens uit databank'!C855="","",'gegevens uit databank'!C855)</f>
        <v>11081</v>
      </c>
      <c r="B855" s="145" t="str">
        <f>IF('gegevens uit databank'!D855="","",'gegevens uit databank'!D855)</f>
        <v>VBS Don Bosco A</v>
      </c>
      <c r="C855" s="145" t="str">
        <f>IF('gegevens uit databank'!E855="","",'gegevens uit databank'!E855)</f>
        <v>Tulpenstraat 16</v>
      </c>
      <c r="D855" s="145">
        <f>IF('gegevens uit databank'!F855="","",'gegevens uit databank'!F855)</f>
        <v>9100</v>
      </c>
      <c r="E855" s="145" t="str">
        <f>IF('gegevens uit databank'!G855="","",'gegevens uit databank'!G855)</f>
        <v>SINT-NIKLAAS</v>
      </c>
      <c r="F855" s="145" t="str">
        <f>IF('gegevens uit databank'!H855="","",'gegevens uit databank'!H855)</f>
        <v>03-776.55.88</v>
      </c>
    </row>
    <row r="856" spans="1:6" ht="12.9" customHeight="1" x14ac:dyDescent="0.25">
      <c r="A856" s="144">
        <f>IF('gegevens uit databank'!C856="","",'gegevens uit databank'!C856)</f>
        <v>11098</v>
      </c>
      <c r="B856" s="145" t="str">
        <f>IF('gegevens uit databank'!D856="","",'gegevens uit databank'!D856)</f>
        <v>VBS Heilig Hart</v>
      </c>
      <c r="C856" s="145" t="str">
        <f>IF('gegevens uit databank'!E856="","",'gegevens uit databank'!E856)</f>
        <v>Tereken 33_B</v>
      </c>
      <c r="D856" s="145">
        <f>IF('gegevens uit databank'!F856="","",'gegevens uit databank'!F856)</f>
        <v>9100</v>
      </c>
      <c r="E856" s="145" t="str">
        <f>IF('gegevens uit databank'!G856="","",'gegevens uit databank'!G856)</f>
        <v>SINT-NIKLAAS</v>
      </c>
      <c r="F856" s="145" t="str">
        <f>IF('gegevens uit databank'!H856="","",'gegevens uit databank'!H856)</f>
        <v>03-776.28.14</v>
      </c>
    </row>
    <row r="857" spans="1:6" ht="12.9" customHeight="1" x14ac:dyDescent="0.25">
      <c r="A857" s="144">
        <f>IF('gegevens uit databank'!C857="","",'gegevens uit databank'!C857)</f>
        <v>11114</v>
      </c>
      <c r="B857" s="145" t="str">
        <f>IF('gegevens uit databank'!D857="","",'gegevens uit databank'!D857)</f>
        <v>SBS Polderstadschool</v>
      </c>
      <c r="C857" s="145" t="str">
        <f>IF('gegevens uit databank'!E857="","",'gegevens uit databank'!E857)</f>
        <v>Veerdamlaan 15</v>
      </c>
      <c r="D857" s="145">
        <f>IF('gegevens uit databank'!F857="","",'gegevens uit databank'!F857)</f>
        <v>2660</v>
      </c>
      <c r="E857" s="145" t="str">
        <f>IF('gegevens uit databank'!G857="","",'gegevens uit databank'!G857)</f>
        <v>HOBOKEN</v>
      </c>
      <c r="F857" s="145" t="str">
        <f>IF('gegevens uit databank'!H857="","",'gegevens uit databank'!H857)</f>
        <v>03-820.18.20</v>
      </c>
    </row>
    <row r="858" spans="1:6" ht="12.9" customHeight="1" x14ac:dyDescent="0.25">
      <c r="A858" s="144">
        <f>IF('gegevens uit databank'!C858="","",'gegevens uit databank'!C858)</f>
        <v>11131</v>
      </c>
      <c r="B858" s="145" t="str">
        <f>IF('gegevens uit databank'!D858="","",'gegevens uit databank'!D858)</f>
        <v>SBS Edison</v>
      </c>
      <c r="C858" s="145" t="str">
        <f>IF('gegevens uit databank'!E858="","",'gegevens uit databank'!E858)</f>
        <v>Onderwijzersstraat 13</v>
      </c>
      <c r="D858" s="145">
        <f>IF('gegevens uit databank'!F858="","",'gegevens uit databank'!F858)</f>
        <v>2660</v>
      </c>
      <c r="E858" s="145" t="str">
        <f>IF('gegevens uit databank'!G858="","",'gegevens uit databank'!G858)</f>
        <v>HOBOKEN</v>
      </c>
      <c r="F858" s="145" t="str">
        <f>IF('gegevens uit databank'!H858="","",'gegevens uit databank'!H858)</f>
        <v>03-435.97.50</v>
      </c>
    </row>
    <row r="859" spans="1:6" ht="12.9" customHeight="1" x14ac:dyDescent="0.25">
      <c r="A859" s="144">
        <f>IF('gegevens uit databank'!C859="","",'gegevens uit databank'!C859)</f>
        <v>11148</v>
      </c>
      <c r="B859" s="145" t="str">
        <f>IF('gegevens uit databank'!D859="","",'gegevens uit databank'!D859)</f>
        <v>SBS Het Kompas</v>
      </c>
      <c r="C859" s="145" t="str">
        <f>IF('gegevens uit databank'!E859="","",'gegevens uit databank'!E859)</f>
        <v>Montessoristraat 15</v>
      </c>
      <c r="D859" s="145">
        <f>IF('gegevens uit databank'!F859="","",'gegevens uit databank'!F859)</f>
        <v>2660</v>
      </c>
      <c r="E859" s="145" t="str">
        <f>IF('gegevens uit databank'!G859="","",'gegevens uit databank'!G859)</f>
        <v>HOBOKEN</v>
      </c>
      <c r="F859" s="145" t="str">
        <f>IF('gegevens uit databank'!H859="","",'gegevens uit databank'!H859)</f>
        <v>03-432.30.80</v>
      </c>
    </row>
    <row r="860" spans="1:6" ht="12.9" customHeight="1" x14ac:dyDescent="0.25">
      <c r="A860" s="144">
        <f>IF('gegevens uit databank'!C860="","",'gegevens uit databank'!C860)</f>
        <v>11155</v>
      </c>
      <c r="B860" s="145" t="str">
        <f>IF('gegevens uit databank'!D860="","",'gegevens uit databank'!D860)</f>
        <v>SBS Accent</v>
      </c>
      <c r="C860" s="145" t="str">
        <f>IF('gegevens uit databank'!E860="","",'gegevens uit databank'!E860)</f>
        <v>Jules Baeckelmanslaan 29</v>
      </c>
      <c r="D860" s="145">
        <f>IF('gegevens uit databank'!F860="","",'gegevens uit databank'!F860)</f>
        <v>2660</v>
      </c>
      <c r="E860" s="145" t="str">
        <f>IF('gegevens uit databank'!G860="","",'gegevens uit databank'!G860)</f>
        <v>HOBOKEN</v>
      </c>
      <c r="F860" s="145" t="str">
        <f>IF('gegevens uit databank'!H860="","",'gegevens uit databank'!H860)</f>
        <v>03-291.13.70</v>
      </c>
    </row>
    <row r="861" spans="1:6" ht="12.9" customHeight="1" x14ac:dyDescent="0.25">
      <c r="A861" s="144">
        <f>IF('gegevens uit databank'!C861="","",'gegevens uit databank'!C861)</f>
        <v>11163</v>
      </c>
      <c r="B861" s="145" t="str">
        <f>IF('gegevens uit databank'!D861="","",'gegevens uit databank'!D861)</f>
        <v>VLS Sint-Agnes</v>
      </c>
      <c r="C861" s="145" t="str">
        <f>IF('gegevens uit databank'!E861="","",'gegevens uit databank'!E861)</f>
        <v>Dokter Coenstraat 18</v>
      </c>
      <c r="D861" s="145">
        <f>IF('gegevens uit databank'!F861="","",'gegevens uit databank'!F861)</f>
        <v>2660</v>
      </c>
      <c r="E861" s="145" t="str">
        <f>IF('gegevens uit databank'!G861="","",'gegevens uit databank'!G861)</f>
        <v>HOBOKEN</v>
      </c>
      <c r="F861" s="145" t="str">
        <f>IF('gegevens uit databank'!H861="","",'gegevens uit databank'!H861)</f>
        <v>03-827.78.78</v>
      </c>
    </row>
    <row r="862" spans="1:6" ht="12.9" customHeight="1" x14ac:dyDescent="0.25">
      <c r="A862" s="144">
        <f>IF('gegevens uit databank'!C862="","",'gegevens uit databank'!C862)</f>
        <v>11171</v>
      </c>
      <c r="B862" s="145" t="str">
        <f>IF('gegevens uit databank'!D862="","",'gegevens uit databank'!D862)</f>
        <v>Vrije Lagere School Hofke van Thys</v>
      </c>
      <c r="C862" s="145" t="str">
        <f>IF('gegevens uit databank'!E862="","",'gegevens uit databank'!E862)</f>
        <v>Oudestraat 83</v>
      </c>
      <c r="D862" s="145">
        <f>IF('gegevens uit databank'!F862="","",'gegevens uit databank'!F862)</f>
        <v>2660</v>
      </c>
      <c r="E862" s="145" t="str">
        <f>IF('gegevens uit databank'!G862="","",'gegevens uit databank'!G862)</f>
        <v>HOBOKEN</v>
      </c>
      <c r="F862" s="145" t="str">
        <f>IF('gegevens uit databank'!H862="","",'gegevens uit databank'!H862)</f>
        <v>03-827.80.99</v>
      </c>
    </row>
    <row r="863" spans="1:6" ht="12.9" customHeight="1" x14ac:dyDescent="0.25">
      <c r="A863" s="144">
        <f>IF('gegevens uit databank'!C863="","",'gegevens uit databank'!C863)</f>
        <v>11189</v>
      </c>
      <c r="B863" s="145" t="str">
        <f>IF('gegevens uit databank'!D863="","",'gegevens uit databank'!D863)</f>
        <v>VBS De Puzzel</v>
      </c>
      <c r="C863" s="145" t="str">
        <f>IF('gegevens uit databank'!E863="","",'gegevens uit databank'!E863)</f>
        <v>Krugerstraat 103</v>
      </c>
      <c r="D863" s="145">
        <f>IF('gegevens uit databank'!F863="","",'gegevens uit databank'!F863)</f>
        <v>2660</v>
      </c>
      <c r="E863" s="145" t="str">
        <f>IF('gegevens uit databank'!G863="","",'gegevens uit databank'!G863)</f>
        <v>HOBOKEN</v>
      </c>
      <c r="F863" s="145" t="str">
        <f>IF('gegevens uit databank'!H863="","",'gegevens uit databank'!H863)</f>
        <v>03-827.90.45</v>
      </c>
    </row>
    <row r="864" spans="1:6" ht="12.9" customHeight="1" x14ac:dyDescent="0.25">
      <c r="A864" s="144">
        <f>IF('gegevens uit databank'!C864="","",'gegevens uit databank'!C864)</f>
        <v>11197</v>
      </c>
      <c r="B864" s="145" t="str">
        <f>IF('gegevens uit databank'!D864="","",'gegevens uit databank'!D864)</f>
        <v>VBS Don Bosco</v>
      </c>
      <c r="C864" s="145" t="str">
        <f>IF('gegevens uit databank'!E864="","",'gegevens uit databank'!E864)</f>
        <v>Sint-Bernardsesteenweg 665</v>
      </c>
      <c r="D864" s="145">
        <f>IF('gegevens uit databank'!F864="","",'gegevens uit databank'!F864)</f>
        <v>2660</v>
      </c>
      <c r="E864" s="145" t="str">
        <f>IF('gegevens uit databank'!G864="","",'gegevens uit databank'!G864)</f>
        <v>HOBOKEN</v>
      </c>
      <c r="F864" s="145" t="str">
        <f>IF('gegevens uit databank'!H864="","",'gegevens uit databank'!H864)</f>
        <v>03-825.07.76</v>
      </c>
    </row>
    <row r="865" spans="1:6" ht="12.9" customHeight="1" x14ac:dyDescent="0.25">
      <c r="A865" s="144">
        <f>IF('gegevens uit databank'!C865="","",'gegevens uit databank'!C865)</f>
        <v>11213</v>
      </c>
      <c r="B865" s="145" t="str">
        <f>IF('gegevens uit databank'!D865="","",'gegevens uit databank'!D865)</f>
        <v>Vrije Kleuterschool</v>
      </c>
      <c r="C865" s="145" t="str">
        <f>IF('gegevens uit databank'!E865="","",'gegevens uit databank'!E865)</f>
        <v>Oudestraat 119</v>
      </c>
      <c r="D865" s="145">
        <f>IF('gegevens uit databank'!F865="","",'gegevens uit databank'!F865)</f>
        <v>2660</v>
      </c>
      <c r="E865" s="145" t="str">
        <f>IF('gegevens uit databank'!G865="","",'gegevens uit databank'!G865)</f>
        <v>HOBOKEN</v>
      </c>
      <c r="F865" s="145" t="str">
        <f>IF('gegevens uit databank'!H865="","",'gegevens uit databank'!H865)</f>
        <v>03-827.65.64</v>
      </c>
    </row>
    <row r="866" spans="1:6" ht="12.9" customHeight="1" x14ac:dyDescent="0.25">
      <c r="A866" s="144">
        <f>IF('gegevens uit databank'!C866="","",'gegevens uit databank'!C866)</f>
        <v>11221</v>
      </c>
      <c r="B866" s="145" t="str">
        <f>IF('gegevens uit databank'!D866="","",'gegevens uit databank'!D866)</f>
        <v>VBS Sint-Martinus</v>
      </c>
      <c r="C866" s="145" t="str">
        <f>IF('gegevens uit databank'!E866="","",'gegevens uit databank'!E866)</f>
        <v>Idsteinlaan 16</v>
      </c>
      <c r="D866" s="145">
        <f>IF('gegevens uit databank'!F866="","",'gegevens uit databank'!F866)</f>
        <v>2070</v>
      </c>
      <c r="E866" s="145" t="str">
        <f>IF('gegevens uit databank'!G866="","",'gegevens uit databank'!G866)</f>
        <v>BURCHT</v>
      </c>
      <c r="F866" s="145" t="str">
        <f>IF('gegevens uit databank'!H866="","",'gegevens uit databank'!H866)</f>
        <v>03-252.82.38</v>
      </c>
    </row>
    <row r="867" spans="1:6" ht="12.9" customHeight="1" x14ac:dyDescent="0.25">
      <c r="A867" s="144">
        <f>IF('gegevens uit databank'!C867="","",'gegevens uit databank'!C867)</f>
        <v>11239</v>
      </c>
      <c r="B867" s="145" t="str">
        <f>IF('gegevens uit databank'!D867="","",'gegevens uit databank'!D867)</f>
        <v>VBS Sint-Martinus</v>
      </c>
      <c r="C867" s="145" t="str">
        <f>IF('gegevens uit databank'!E867="","",'gegevens uit databank'!E867)</f>
        <v>Idsteinlaan 18</v>
      </c>
      <c r="D867" s="145">
        <f>IF('gegevens uit databank'!F867="","",'gegevens uit databank'!F867)</f>
        <v>2070</v>
      </c>
      <c r="E867" s="145" t="str">
        <f>IF('gegevens uit databank'!G867="","",'gegevens uit databank'!G867)</f>
        <v>BURCHT</v>
      </c>
      <c r="F867" s="145" t="str">
        <f>IF('gegevens uit databank'!H867="","",'gegevens uit databank'!H867)</f>
        <v>03-252.82.38</v>
      </c>
    </row>
    <row r="868" spans="1:6" ht="12.9" customHeight="1" x14ac:dyDescent="0.25">
      <c r="A868" s="144">
        <f>IF('gegevens uit databank'!C868="","",'gegevens uit databank'!C868)</f>
        <v>11247</v>
      </c>
      <c r="B868" s="145" t="str">
        <f>IF('gegevens uit databank'!D868="","",'gegevens uit databank'!D868)</f>
        <v>VLS De Krinkel 2</v>
      </c>
      <c r="C868" s="145" t="str">
        <f>IF('gegevens uit databank'!E868="","",'gegevens uit databank'!E868)</f>
        <v>Schoolstraat 32</v>
      </c>
      <c r="D868" s="145">
        <f>IF('gegevens uit databank'!F868="","",'gegevens uit databank'!F868)</f>
        <v>2070</v>
      </c>
      <c r="E868" s="145" t="str">
        <f>IF('gegevens uit databank'!G868="","",'gegevens uit databank'!G868)</f>
        <v>ZWIJNDRECHT</v>
      </c>
      <c r="F868" s="145" t="str">
        <f>IF('gegevens uit databank'!H868="","",'gegevens uit databank'!H868)</f>
        <v>03-252.76.03</v>
      </c>
    </row>
    <row r="869" spans="1:6" ht="12.9" customHeight="1" x14ac:dyDescent="0.25">
      <c r="A869" s="144">
        <f>IF('gegevens uit databank'!C869="","",'gegevens uit databank'!C869)</f>
        <v>11254</v>
      </c>
      <c r="B869" s="145" t="str">
        <f>IF('gegevens uit databank'!D869="","",'gegevens uit databank'!D869)</f>
        <v>VLS De Krinkel 1</v>
      </c>
      <c r="C869" s="145" t="str">
        <f>IF('gegevens uit databank'!E869="","",'gegevens uit databank'!E869)</f>
        <v>Schoolstraat 34</v>
      </c>
      <c r="D869" s="145">
        <f>IF('gegevens uit databank'!F869="","",'gegevens uit databank'!F869)</f>
        <v>2070</v>
      </c>
      <c r="E869" s="145" t="str">
        <f>IF('gegevens uit databank'!G869="","",'gegevens uit databank'!G869)</f>
        <v>ZWIJNDRECHT</v>
      </c>
      <c r="F869" s="145" t="str">
        <f>IF('gegevens uit databank'!H869="","",'gegevens uit databank'!H869)</f>
        <v>03-252.76.03</v>
      </c>
    </row>
    <row r="870" spans="1:6" ht="12.9" customHeight="1" x14ac:dyDescent="0.25">
      <c r="A870" s="144">
        <f>IF('gegevens uit databank'!C870="","",'gegevens uit databank'!C870)</f>
        <v>11262</v>
      </c>
      <c r="B870" s="145" t="str">
        <f>IF('gegevens uit databank'!D870="","",'gegevens uit databank'!D870)</f>
        <v>Vrije kleuterschool</v>
      </c>
      <c r="C870" s="145" t="str">
        <f>IF('gegevens uit databank'!E870="","",'gegevens uit databank'!E870)</f>
        <v>Regenbooglaan 20</v>
      </c>
      <c r="D870" s="145">
        <f>IF('gegevens uit databank'!F870="","",'gegevens uit databank'!F870)</f>
        <v>2070</v>
      </c>
      <c r="E870" s="145" t="str">
        <f>IF('gegevens uit databank'!G870="","",'gegevens uit databank'!G870)</f>
        <v>ZWIJNDRECHT</v>
      </c>
      <c r="F870" s="145" t="str">
        <f>IF('gegevens uit databank'!H870="","",'gegevens uit databank'!H870)</f>
        <v>03-252.58.88</v>
      </c>
    </row>
    <row r="871" spans="1:6" ht="12.9" customHeight="1" x14ac:dyDescent="0.25">
      <c r="A871" s="144">
        <f>IF('gegevens uit databank'!C871="","",'gegevens uit databank'!C871)</f>
        <v>11271</v>
      </c>
      <c r="B871" s="145" t="str">
        <f>IF('gegevens uit databank'!D871="","",'gegevens uit databank'!D871)</f>
        <v>VKS OLV van Gaverland</v>
      </c>
      <c r="C871" s="145" t="str">
        <f>IF('gegevens uit databank'!E871="","",'gegevens uit databank'!E871)</f>
        <v>Sint-Elisabethstraat 62</v>
      </c>
      <c r="D871" s="145">
        <f>IF('gegevens uit databank'!F871="","",'gegevens uit databank'!F871)</f>
        <v>9120</v>
      </c>
      <c r="E871" s="145" t="str">
        <f>IF('gegevens uit databank'!G871="","",'gegevens uit databank'!G871)</f>
        <v>MELSELE</v>
      </c>
      <c r="F871" s="145" t="str">
        <f>IF('gegevens uit databank'!H871="","",'gegevens uit databank'!H871)</f>
        <v>03-775.74.76</v>
      </c>
    </row>
    <row r="872" spans="1:6" ht="12.9" customHeight="1" x14ac:dyDescent="0.25">
      <c r="A872" s="144">
        <f>IF('gegevens uit databank'!C872="","",'gegevens uit databank'!C872)</f>
        <v>11288</v>
      </c>
      <c r="B872" s="145" t="str">
        <f>IF('gegevens uit databank'!D872="","",'gegevens uit databank'!D872)</f>
        <v>VLS OLV Van Gaverland</v>
      </c>
      <c r="C872" s="145" t="str">
        <f>IF('gegevens uit databank'!E872="","",'gegevens uit databank'!E872)</f>
        <v>Sint-Elisabethstraat 66</v>
      </c>
      <c r="D872" s="145">
        <f>IF('gegevens uit databank'!F872="","",'gegevens uit databank'!F872)</f>
        <v>9120</v>
      </c>
      <c r="E872" s="145" t="str">
        <f>IF('gegevens uit databank'!G872="","",'gegevens uit databank'!G872)</f>
        <v>MELSELE</v>
      </c>
      <c r="F872" s="145" t="str">
        <f>IF('gegevens uit databank'!H872="","",'gegevens uit databank'!H872)</f>
        <v>03-775.74.51</v>
      </c>
    </row>
    <row r="873" spans="1:6" ht="12.9" customHeight="1" x14ac:dyDescent="0.25">
      <c r="A873" s="144">
        <f>IF('gegevens uit databank'!C873="","",'gegevens uit databank'!C873)</f>
        <v>11296</v>
      </c>
      <c r="B873" s="145" t="str">
        <f>IF('gegevens uit databank'!D873="","",'gegevens uit databank'!D873)</f>
        <v>GBS De Toren_Melsele</v>
      </c>
      <c r="C873" s="145" t="str">
        <f>IF('gegevens uit databank'!E873="","",'gegevens uit databank'!E873)</f>
        <v>Schoolstraat 15</v>
      </c>
      <c r="D873" s="145">
        <f>IF('gegevens uit databank'!F873="","",'gegevens uit databank'!F873)</f>
        <v>9120</v>
      </c>
      <c r="E873" s="145" t="str">
        <f>IF('gegevens uit databank'!G873="","",'gegevens uit databank'!G873)</f>
        <v>MELSELE</v>
      </c>
      <c r="F873" s="145" t="str">
        <f>IF('gegevens uit databank'!H873="","",'gegevens uit databank'!H873)</f>
        <v>03-750.17.75</v>
      </c>
    </row>
    <row r="874" spans="1:6" ht="12.9" customHeight="1" x14ac:dyDescent="0.25">
      <c r="A874" s="144">
        <f>IF('gegevens uit databank'!C874="","",'gegevens uit databank'!C874)</f>
        <v>11312</v>
      </c>
      <c r="B874" s="145" t="str">
        <f>IF('gegevens uit databank'!D874="","",'gegevens uit databank'!D874)</f>
        <v>GBS Centrumschool Beveren</v>
      </c>
      <c r="C874" s="145" t="str">
        <f>IF('gegevens uit databank'!E874="","",'gegevens uit databank'!E874)</f>
        <v>Bosdamlaan 1</v>
      </c>
      <c r="D874" s="145">
        <f>IF('gegevens uit databank'!F874="","",'gegevens uit databank'!F874)</f>
        <v>9120</v>
      </c>
      <c r="E874" s="145" t="str">
        <f>IF('gegevens uit databank'!G874="","",'gegevens uit databank'!G874)</f>
        <v>BEVEREN-WAAS</v>
      </c>
      <c r="F874" s="145" t="str">
        <f>IF('gegevens uit databank'!H874="","",'gegevens uit databank'!H874)</f>
        <v>03-750.10.90</v>
      </c>
    </row>
    <row r="875" spans="1:6" ht="12.9" customHeight="1" x14ac:dyDescent="0.25">
      <c r="A875" s="144">
        <f>IF('gegevens uit databank'!C875="","",'gegevens uit databank'!C875)</f>
        <v>11321</v>
      </c>
      <c r="B875" s="145" t="str">
        <f>IF('gegevens uit databank'!D875="","",'gegevens uit databank'!D875)</f>
        <v>VBS Sint-Martinus</v>
      </c>
      <c r="C875" s="145" t="str">
        <f>IF('gegevens uit databank'!E875="","",'gegevens uit databank'!E875)</f>
        <v>Leon Labytstraat 41</v>
      </c>
      <c r="D875" s="145">
        <f>IF('gegevens uit databank'!F875="","",'gegevens uit databank'!F875)</f>
        <v>9120</v>
      </c>
      <c r="E875" s="145" t="str">
        <f>IF('gegevens uit databank'!G875="","",'gegevens uit databank'!G875)</f>
        <v>BEVEREN-WAAS</v>
      </c>
      <c r="F875" s="145" t="str">
        <f>IF('gegevens uit databank'!H875="","",'gegevens uit databank'!H875)</f>
        <v>03-775.60.85</v>
      </c>
    </row>
    <row r="876" spans="1:6" ht="12.9" customHeight="1" x14ac:dyDescent="0.25">
      <c r="A876" s="144">
        <f>IF('gegevens uit databank'!C876="","",'gegevens uit databank'!C876)</f>
        <v>11338</v>
      </c>
      <c r="B876" s="145" t="str">
        <f>IF('gegevens uit databank'!D876="","",'gegevens uit databank'!D876)</f>
        <v>VBS Sint-Lodewijk</v>
      </c>
      <c r="C876" s="145" t="str">
        <f>IF('gegevens uit databank'!E876="","",'gegevens uit databank'!E876)</f>
        <v>Stationsstraat 7</v>
      </c>
      <c r="D876" s="145">
        <f>IF('gegevens uit databank'!F876="","",'gegevens uit databank'!F876)</f>
        <v>9120</v>
      </c>
      <c r="E876" s="145" t="str">
        <f>IF('gegevens uit databank'!G876="","",'gegevens uit databank'!G876)</f>
        <v>BEVEREN-WAAS</v>
      </c>
      <c r="F876" s="145" t="str">
        <f>IF('gegevens uit databank'!H876="","",'gegevens uit databank'!H876)</f>
        <v>03-775.62.80</v>
      </c>
    </row>
    <row r="877" spans="1:6" ht="12.9" customHeight="1" x14ac:dyDescent="0.25">
      <c r="A877" s="144">
        <f>IF('gegevens uit databank'!C877="","",'gegevens uit databank'!C877)</f>
        <v>11346</v>
      </c>
      <c r="B877" s="145" t="str">
        <f>IF('gegevens uit databank'!D877="","",'gegevens uit databank'!D877)</f>
        <v>VBS Wegwijzer</v>
      </c>
      <c r="C877" s="145" t="str">
        <f>IF('gegevens uit databank'!E877="","",'gegevens uit databank'!E877)</f>
        <v>Pastoor Steenssensstraat 110</v>
      </c>
      <c r="D877" s="145">
        <f>IF('gegevens uit databank'!F877="","",'gegevens uit databank'!F877)</f>
        <v>9120</v>
      </c>
      <c r="E877" s="145" t="str">
        <f>IF('gegevens uit databank'!G877="","",'gegevens uit databank'!G877)</f>
        <v>BEVEREN-WAAS</v>
      </c>
      <c r="F877" s="145" t="str">
        <f>IF('gegevens uit databank'!H877="","",'gegevens uit databank'!H877)</f>
        <v>03-775.97.80</v>
      </c>
    </row>
    <row r="878" spans="1:6" ht="12.9" customHeight="1" x14ac:dyDescent="0.25">
      <c r="A878" s="144">
        <f>IF('gegevens uit databank'!C878="","",'gegevens uit databank'!C878)</f>
        <v>11353</v>
      </c>
      <c r="B878" s="145" t="str">
        <f>IF('gegevens uit databank'!D878="","",'gegevens uit databank'!D878)</f>
        <v>VBSSancta Maria</v>
      </c>
      <c r="C878" s="145" t="str">
        <f>IF('gegevens uit databank'!E878="","",'gegevens uit databank'!E878)</f>
        <v>Kallobaan 1_A</v>
      </c>
      <c r="D878" s="145">
        <f>IF('gegevens uit databank'!F878="","",'gegevens uit databank'!F878)</f>
        <v>9120</v>
      </c>
      <c r="E878" s="145" t="str">
        <f>IF('gegevens uit databank'!G878="","",'gegevens uit databank'!G878)</f>
        <v>BEVEREN-WAAS</v>
      </c>
      <c r="F878" s="145" t="str">
        <f>IF('gegevens uit databank'!H878="","",'gegevens uit databank'!H878)</f>
        <v>03-775.45.33</v>
      </c>
    </row>
    <row r="879" spans="1:6" ht="12.9" customHeight="1" x14ac:dyDescent="0.25">
      <c r="A879" s="144">
        <f>IF('gegevens uit databank'!C879="","",'gegevens uit databank'!C879)</f>
        <v>11361</v>
      </c>
      <c r="B879" s="145" t="str">
        <f>IF('gegevens uit databank'!D879="","",'gegevens uit databank'!D879)</f>
        <v>VBS Wonderwijs</v>
      </c>
      <c r="C879" s="145" t="str">
        <f>IF('gegevens uit databank'!E879="","",'gegevens uit databank'!E879)</f>
        <v>Poerdam 1</v>
      </c>
      <c r="D879" s="145">
        <f>IF('gegevens uit databank'!F879="","",'gegevens uit databank'!F879)</f>
        <v>9120</v>
      </c>
      <c r="E879" s="145" t="str">
        <f>IF('gegevens uit databank'!G879="","",'gegevens uit databank'!G879)</f>
        <v>HAASDONK</v>
      </c>
      <c r="F879" s="145" t="str">
        <f>IF('gegevens uit databank'!H879="","",'gegevens uit databank'!H879)</f>
        <v>03-775.72.00</v>
      </c>
    </row>
    <row r="880" spans="1:6" ht="12.9" customHeight="1" x14ac:dyDescent="0.25">
      <c r="A880" s="144">
        <f>IF('gegevens uit databank'!C880="","",'gegevens uit databank'!C880)</f>
        <v>11379</v>
      </c>
      <c r="B880" s="145" t="str">
        <f>IF('gegevens uit databank'!D880="","",'gegevens uit databank'!D880)</f>
        <v>Gemeentelijke Basisschool</v>
      </c>
      <c r="C880" s="145" t="str">
        <f>IF('gegevens uit databank'!E880="","",'gegevens uit databank'!E880)</f>
        <v>Edmond Gorrebeeckstraat 14_A</v>
      </c>
      <c r="D880" s="145">
        <f>IF('gegevens uit databank'!F880="","",'gegevens uit databank'!F880)</f>
        <v>9150</v>
      </c>
      <c r="E880" s="145" t="str">
        <f>IF('gegevens uit databank'!G880="","",'gegevens uit databank'!G880)</f>
        <v>KRUIBEKE</v>
      </c>
      <c r="F880" s="145" t="str">
        <f>IF('gegevens uit databank'!H880="","",'gegevens uit databank'!H880)</f>
        <v>03-774.22.03</v>
      </c>
    </row>
    <row r="881" spans="1:6" ht="12.9" customHeight="1" x14ac:dyDescent="0.25">
      <c r="A881" s="144">
        <f>IF('gegevens uit databank'!C881="","",'gegevens uit databank'!C881)</f>
        <v>11387</v>
      </c>
      <c r="B881" s="145" t="str">
        <f>IF('gegevens uit databank'!D881="","",'gegevens uit databank'!D881)</f>
        <v>VBS OLV</v>
      </c>
      <c r="C881" s="145" t="str">
        <f>IF('gegevens uit databank'!E881="","",'gegevens uit databank'!E881)</f>
        <v>Ambachtstraat 7_b</v>
      </c>
      <c r="D881" s="145">
        <f>IF('gegevens uit databank'!F881="","",'gegevens uit databank'!F881)</f>
        <v>9150</v>
      </c>
      <c r="E881" s="145" t="str">
        <f>IF('gegevens uit databank'!G881="","",'gegevens uit databank'!G881)</f>
        <v>KRUIBEKE</v>
      </c>
      <c r="F881" s="145" t="str">
        <f>IF('gegevens uit databank'!H881="","",'gegevens uit databank'!H881)</f>
        <v>03-774.28.76</v>
      </c>
    </row>
    <row r="882" spans="1:6" ht="12.9" customHeight="1" x14ac:dyDescent="0.25">
      <c r="A882" s="144">
        <f>IF('gegevens uit databank'!C882="","",'gegevens uit databank'!C882)</f>
        <v>11411</v>
      </c>
      <c r="B882" s="145" t="str">
        <f>IF('gegevens uit databank'!D882="","",'gegevens uit databank'!D882)</f>
        <v>VBS OLV Ten Bos</v>
      </c>
      <c r="C882" s="145" t="str">
        <f>IF('gegevens uit databank'!E882="","",'gegevens uit databank'!E882)</f>
        <v>Turkyen 1</v>
      </c>
      <c r="D882" s="145">
        <f>IF('gegevens uit databank'!F882="","",'gegevens uit databank'!F882)</f>
        <v>9100</v>
      </c>
      <c r="E882" s="145" t="str">
        <f>IF('gegevens uit databank'!G882="","",'gegevens uit databank'!G882)</f>
        <v>NIEUWKERKEN-WAAS</v>
      </c>
      <c r="F882" s="145" t="str">
        <f>IF('gegevens uit databank'!H882="","",'gegevens uit databank'!H882)</f>
        <v>03-776.20.18</v>
      </c>
    </row>
    <row r="883" spans="1:6" ht="12.9" customHeight="1" x14ac:dyDescent="0.25">
      <c r="A883" s="144">
        <f>IF('gegevens uit databank'!C883="","",'gegevens uit databank'!C883)</f>
        <v>11429</v>
      </c>
      <c r="B883" s="145" t="str">
        <f>IF('gegevens uit databank'!D883="","",'gegevens uit databank'!D883)</f>
        <v>GBS Gavertje Vier</v>
      </c>
      <c r="C883" s="145" t="str">
        <f>IF('gegevens uit databank'!E883="","",'gegevens uit databank'!E883)</f>
        <v>Gavermolenstraat 83</v>
      </c>
      <c r="D883" s="145">
        <f>IF('gegevens uit databank'!F883="","",'gegevens uit databank'!F883)</f>
        <v>9111</v>
      </c>
      <c r="E883" s="145" t="str">
        <f>IF('gegevens uit databank'!G883="","",'gegevens uit databank'!G883)</f>
        <v>BELSELE</v>
      </c>
      <c r="F883" s="145" t="str">
        <f>IF('gegevens uit databank'!H883="","",'gegevens uit databank'!H883)</f>
        <v>03-778.39.00</v>
      </c>
    </row>
    <row r="884" spans="1:6" ht="12.9" customHeight="1" x14ac:dyDescent="0.25">
      <c r="A884" s="144">
        <f>IF('gegevens uit databank'!C884="","",'gegevens uit databank'!C884)</f>
        <v>11437</v>
      </c>
      <c r="B884" s="145" t="str">
        <f>IF('gegevens uit databank'!D884="","",'gegevens uit databank'!D884)</f>
        <v>VKS Pieternel</v>
      </c>
      <c r="C884" s="145" t="str">
        <f>IF('gegevens uit databank'!E884="","",'gegevens uit databank'!E884)</f>
        <v>Zandstraat 23</v>
      </c>
      <c r="D884" s="145">
        <f>IF('gegevens uit databank'!F884="","",'gegevens uit databank'!F884)</f>
        <v>9170</v>
      </c>
      <c r="E884" s="145" t="str">
        <f>IF('gegevens uit databank'!G884="","",'gegevens uit databank'!G884)</f>
        <v>SINT-PAUWELS</v>
      </c>
      <c r="F884" s="145" t="str">
        <f>IF('gegevens uit databank'!H884="","",'gegevens uit databank'!H884)</f>
        <v>03-777.14.93</v>
      </c>
    </row>
    <row r="885" spans="1:6" ht="12.9" customHeight="1" x14ac:dyDescent="0.25">
      <c r="A885" s="144">
        <f>IF('gegevens uit databank'!C885="","",'gegevens uit databank'!C885)</f>
        <v>11445</v>
      </c>
      <c r="B885" s="145" t="str">
        <f>IF('gegevens uit databank'!D885="","",'gegevens uit databank'!D885)</f>
        <v>VBS De Klimop</v>
      </c>
      <c r="C885" s="145" t="str">
        <f>IF('gegevens uit databank'!E885="","",'gegevens uit databank'!E885)</f>
        <v>Kerkstraat 91</v>
      </c>
      <c r="D885" s="145">
        <f>IF('gegevens uit databank'!F885="","",'gegevens uit databank'!F885)</f>
        <v>9170</v>
      </c>
      <c r="E885" s="145" t="str">
        <f>IF('gegevens uit databank'!G885="","",'gegevens uit databank'!G885)</f>
        <v>SINT-GILLIS-WAAS</v>
      </c>
      <c r="F885" s="145" t="str">
        <f>IF('gegevens uit databank'!H885="","",'gegevens uit databank'!H885)</f>
        <v>03-770.65.61</v>
      </c>
    </row>
    <row r="886" spans="1:6" ht="12.9" customHeight="1" x14ac:dyDescent="0.25">
      <c r="A886" s="144">
        <f>IF('gegevens uit databank'!C886="","",'gegevens uit databank'!C886)</f>
        <v>11452</v>
      </c>
      <c r="B886" s="145" t="str">
        <f>IF('gegevens uit databank'!D886="","",'gegevens uit databank'!D886)</f>
        <v>VBS Eeckberger</v>
      </c>
      <c r="C886" s="145" t="str">
        <f>IF('gegevens uit databank'!E886="","",'gegevens uit databank'!E886)</f>
        <v>Stroperstraat 5_A</v>
      </c>
      <c r="D886" s="145">
        <f>IF('gegevens uit databank'!F886="","",'gegevens uit databank'!F886)</f>
        <v>9170</v>
      </c>
      <c r="E886" s="145" t="str">
        <f>IF('gegevens uit databank'!G886="","",'gegevens uit databank'!G886)</f>
        <v>SINT-GILLIS-WAAS</v>
      </c>
      <c r="F886" s="145" t="str">
        <f>IF('gegevens uit databank'!H886="","",'gegevens uit databank'!H886)</f>
        <v>03-770.66.85</v>
      </c>
    </row>
    <row r="887" spans="1:6" ht="12.9" customHeight="1" x14ac:dyDescent="0.25">
      <c r="A887" s="144">
        <f>IF('gegevens uit databank'!C887="","",'gegevens uit databank'!C887)</f>
        <v>11461</v>
      </c>
      <c r="B887" s="145" t="str">
        <f>IF('gegevens uit databank'!D887="","",'gegevens uit databank'!D887)</f>
        <v>Gemeentelijke Lagere School</v>
      </c>
      <c r="C887" s="145" t="str">
        <f>IF('gegevens uit databank'!E887="","",'gegevens uit databank'!E887)</f>
        <v>Zandstraat 16</v>
      </c>
      <c r="D887" s="145">
        <f>IF('gegevens uit databank'!F887="","",'gegevens uit databank'!F887)</f>
        <v>9170</v>
      </c>
      <c r="E887" s="145" t="str">
        <f>IF('gegevens uit databank'!G887="","",'gegevens uit databank'!G887)</f>
        <v>SINT-PAUWELS</v>
      </c>
      <c r="F887" s="145" t="str">
        <f>IF('gegevens uit databank'!H887="","",'gegevens uit databank'!H887)</f>
        <v>03-780.19.10</v>
      </c>
    </row>
    <row r="888" spans="1:6" ht="12.9" customHeight="1" x14ac:dyDescent="0.25">
      <c r="A888" s="144">
        <f>IF('gegevens uit databank'!C888="","",'gegevens uit databank'!C888)</f>
        <v>11478</v>
      </c>
      <c r="B888" s="145" t="str">
        <f>IF('gegevens uit databank'!D888="","",'gegevens uit databank'!D888)</f>
        <v>GBS Reynaerdijn</v>
      </c>
      <c r="C888" s="145" t="str">
        <f>IF('gegevens uit databank'!E888="","",'gegevens uit databank'!E888)</f>
        <v>Stationsstraat 18</v>
      </c>
      <c r="D888" s="145">
        <f>IF('gegevens uit databank'!F888="","",'gegevens uit databank'!F888)</f>
        <v>9190</v>
      </c>
      <c r="E888" s="145" t="str">
        <f>IF('gegevens uit databank'!G888="","",'gegevens uit databank'!G888)</f>
        <v>STEKENE</v>
      </c>
      <c r="F888" s="145" t="str">
        <f>IF('gegevens uit databank'!H888="","",'gegevens uit databank'!H888)</f>
        <v>03-779.79.00</v>
      </c>
    </row>
    <row r="889" spans="1:6" ht="12.9" customHeight="1" x14ac:dyDescent="0.25">
      <c r="A889" s="144">
        <f>IF('gegevens uit databank'!C889="","",'gegevens uit databank'!C889)</f>
        <v>11486</v>
      </c>
      <c r="B889" s="145" t="str">
        <f>IF('gegevens uit databank'!D889="","",'gegevens uit databank'!D889)</f>
        <v>VBS De Hoge Geest</v>
      </c>
      <c r="C889" s="145" t="str">
        <f>IF('gegevens uit databank'!E889="","",'gegevens uit databank'!E889)</f>
        <v>Hulststraat 42</v>
      </c>
      <c r="D889" s="145">
        <f>IF('gegevens uit databank'!F889="","",'gegevens uit databank'!F889)</f>
        <v>9170</v>
      </c>
      <c r="E889" s="145" t="str">
        <f>IF('gegevens uit databank'!G889="","",'gegevens uit databank'!G889)</f>
        <v>DE KLINGE</v>
      </c>
      <c r="F889" s="145" t="str">
        <f>IF('gegevens uit databank'!H889="","",'gegevens uit databank'!H889)</f>
        <v>03-770.70.09</v>
      </c>
    </row>
    <row r="890" spans="1:6" ht="12.9" customHeight="1" x14ac:dyDescent="0.25">
      <c r="A890" s="144">
        <f>IF('gegevens uit databank'!C890="","",'gegevens uit databank'!C890)</f>
        <v>11494</v>
      </c>
      <c r="B890" s="145" t="str">
        <f>IF('gegevens uit databank'!D890="","",'gegevens uit databank'!D890)</f>
        <v>VBS De Zonnepit</v>
      </c>
      <c r="C890" s="145" t="str">
        <f>IF('gegevens uit databank'!E890="","",'gegevens uit databank'!E890)</f>
        <v>Cauwenstraat 9</v>
      </c>
      <c r="D890" s="145">
        <f>IF('gegevens uit databank'!F890="","",'gegevens uit databank'!F890)</f>
        <v>9120</v>
      </c>
      <c r="E890" s="145" t="str">
        <f>IF('gegevens uit databank'!G890="","",'gegevens uit databank'!G890)</f>
        <v>VRASENE</v>
      </c>
      <c r="F890" s="145" t="str">
        <f>IF('gegevens uit databank'!H890="","",'gegevens uit databank'!H890)</f>
        <v>03-775.43.30</v>
      </c>
    </row>
    <row r="891" spans="1:6" ht="12.9" customHeight="1" x14ac:dyDescent="0.25">
      <c r="A891" s="144">
        <f>IF('gegevens uit databank'!C891="","",'gegevens uit databank'!C891)</f>
        <v>11502</v>
      </c>
      <c r="B891" s="145" t="str">
        <f>IF('gegevens uit databank'!D891="","",'gegevens uit databank'!D891)</f>
        <v>GBS De Zeppelin Haasdonk</v>
      </c>
      <c r="C891" s="145" t="str">
        <f>IF('gegevens uit databank'!E891="","",'gegevens uit databank'!E891)</f>
        <v>Willem Van Doornyckstraat 69</v>
      </c>
      <c r="D891" s="145">
        <f>IF('gegevens uit databank'!F891="","",'gegevens uit databank'!F891)</f>
        <v>9120</v>
      </c>
      <c r="E891" s="145" t="str">
        <f>IF('gegevens uit databank'!G891="","",'gegevens uit databank'!G891)</f>
        <v>HAASDONK</v>
      </c>
      <c r="F891" s="145" t="str">
        <f>IF('gegevens uit databank'!H891="","",'gegevens uit databank'!H891)</f>
        <v>03-750.10.85</v>
      </c>
    </row>
    <row r="892" spans="1:6" ht="12.9" customHeight="1" x14ac:dyDescent="0.25">
      <c r="A892" s="144">
        <f>IF('gegevens uit databank'!C892="","",'gegevens uit databank'!C892)</f>
        <v>11511</v>
      </c>
      <c r="B892" s="145" t="str">
        <f>IF('gegevens uit databank'!D892="","",'gegevens uit databank'!D892)</f>
        <v>VBS De Verrekijker</v>
      </c>
      <c r="C892" s="145" t="str">
        <f>IF('gegevens uit databank'!E892="","",'gegevens uit databank'!E892)</f>
        <v>Sint-Laurentiusstraat 17</v>
      </c>
      <c r="D892" s="145">
        <f>IF('gegevens uit databank'!F892="","",'gegevens uit databank'!F892)</f>
        <v>9130</v>
      </c>
      <c r="E892" s="145" t="str">
        <f>IF('gegevens uit databank'!G892="","",'gegevens uit databank'!G892)</f>
        <v>VERREBROEK</v>
      </c>
      <c r="F892" s="145" t="str">
        <f>IF('gegevens uit databank'!H892="","",'gegevens uit databank'!H892)</f>
        <v>03-773.52.39</v>
      </c>
    </row>
    <row r="893" spans="1:6" ht="12.9" customHeight="1" x14ac:dyDescent="0.25">
      <c r="A893" s="144">
        <f>IF('gegevens uit databank'!C893="","",'gegevens uit databank'!C893)</f>
        <v>11528</v>
      </c>
      <c r="B893" s="145" t="str">
        <f>IF('gegevens uit databank'!D893="","",'gegevens uit databank'!D893)</f>
        <v>GBS De droomwolk</v>
      </c>
      <c r="C893" s="145" t="str">
        <f>IF('gegevens uit databank'!E893="","",'gegevens uit databank'!E893)</f>
        <v>Molenstraat 58</v>
      </c>
      <c r="D893" s="145">
        <f>IF('gegevens uit databank'!F893="","",'gegevens uit databank'!F893)</f>
        <v>9130</v>
      </c>
      <c r="E893" s="145" t="str">
        <f>IF('gegevens uit databank'!G893="","",'gegevens uit databank'!G893)</f>
        <v>KIELDRECHT</v>
      </c>
      <c r="F893" s="145" t="str">
        <f>IF('gegevens uit databank'!H893="","",'gegevens uit databank'!H893)</f>
        <v>03-750.18.50</v>
      </c>
    </row>
    <row r="894" spans="1:6" ht="12.9" customHeight="1" x14ac:dyDescent="0.25">
      <c r="A894" s="144">
        <f>IF('gegevens uit databank'!C894="","",'gegevens uit databank'!C894)</f>
        <v>11536</v>
      </c>
      <c r="B894" s="145" t="str">
        <f>IF('gegevens uit databank'!D894="","",'gegevens uit databank'!D894)</f>
        <v>VBS De Kreek</v>
      </c>
      <c r="C894" s="145" t="str">
        <f>IF('gegevens uit databank'!E894="","",'gegevens uit databank'!E894)</f>
        <v>Kreek 1_F</v>
      </c>
      <c r="D894" s="145">
        <f>IF('gegevens uit databank'!F894="","",'gegevens uit databank'!F894)</f>
        <v>9130</v>
      </c>
      <c r="E894" s="145" t="str">
        <f>IF('gegevens uit databank'!G894="","",'gegevens uit databank'!G894)</f>
        <v>KIELDRECHT</v>
      </c>
      <c r="F894" s="145" t="str">
        <f>IF('gegevens uit databank'!H894="","",'gegevens uit databank'!H894)</f>
        <v>03-773.40.15</v>
      </c>
    </row>
    <row r="895" spans="1:6" ht="12.9" customHeight="1" x14ac:dyDescent="0.25">
      <c r="A895" s="144">
        <f>IF('gegevens uit databank'!C895="","",'gegevens uit databank'!C895)</f>
        <v>11551</v>
      </c>
      <c r="B895" s="145" t="str">
        <f>IF('gegevens uit databank'!D895="","",'gegevens uit databank'!D895)</f>
        <v>VBS De Wondertuin</v>
      </c>
      <c r="C895" s="145" t="str">
        <f>IF('gegevens uit databank'!E895="","",'gegevens uit databank'!E895)</f>
        <v>Bleekstraat 2</v>
      </c>
      <c r="D895" s="145">
        <f>IF('gegevens uit databank'!F895="","",'gegevens uit databank'!F895)</f>
        <v>2800</v>
      </c>
      <c r="E895" s="145" t="str">
        <f>IF('gegevens uit databank'!G895="","",'gegevens uit databank'!G895)</f>
        <v>MECHELEN</v>
      </c>
      <c r="F895" s="145" t="str">
        <f>IF('gegevens uit databank'!H895="","",'gegevens uit databank'!H895)</f>
        <v>015-41.45.26</v>
      </c>
    </row>
    <row r="896" spans="1:6" ht="12.9" customHeight="1" x14ac:dyDescent="0.25">
      <c r="A896" s="144">
        <f>IF('gegevens uit databank'!C896="","",'gegevens uit databank'!C896)</f>
        <v>11569</v>
      </c>
      <c r="B896" s="145" t="str">
        <f>IF('gegevens uit databank'!D896="","",'gegevens uit databank'!D896)</f>
        <v>VBS Don Bosco</v>
      </c>
      <c r="C896" s="145" t="str">
        <f>IF('gegevens uit databank'!E896="","",'gegevens uit databank'!E896)</f>
        <v>Molenbergstraat 6</v>
      </c>
      <c r="D896" s="145">
        <f>IF('gegevens uit databank'!F896="","",'gegevens uit databank'!F896)</f>
        <v>2800</v>
      </c>
      <c r="E896" s="145" t="str">
        <f>IF('gegevens uit databank'!G896="","",'gegevens uit databank'!G896)</f>
        <v>MECHELEN</v>
      </c>
      <c r="F896" s="145" t="str">
        <f>IF('gegevens uit databank'!H896="","",'gegevens uit databank'!H896)</f>
        <v>015-21.08.31</v>
      </c>
    </row>
    <row r="897" spans="1:6" ht="12.9" customHeight="1" x14ac:dyDescent="0.25">
      <c r="A897" s="144">
        <f>IF('gegevens uit databank'!C897="","",'gegevens uit databank'!C897)</f>
        <v>11585</v>
      </c>
      <c r="B897" s="145" t="str">
        <f>IF('gegevens uit databank'!D897="","",'gegevens uit databank'!D897)</f>
        <v>VBS Sint-Pieter</v>
      </c>
      <c r="C897" s="145" t="str">
        <f>IF('gegevens uit databank'!E897="","",'gegevens uit databank'!E897)</f>
        <v>Grote Nieuwedijkstraat 58</v>
      </c>
      <c r="D897" s="145">
        <f>IF('gegevens uit databank'!F897="","",'gegevens uit databank'!F897)</f>
        <v>2800</v>
      </c>
      <c r="E897" s="145" t="str">
        <f>IF('gegevens uit databank'!G897="","",'gegevens uit databank'!G897)</f>
        <v>MECHELEN</v>
      </c>
      <c r="F897" s="145" t="str">
        <f>IF('gegevens uit databank'!H897="","",'gegevens uit databank'!H897)</f>
        <v>015-55.76.27</v>
      </c>
    </row>
    <row r="898" spans="1:6" ht="12.9" customHeight="1" x14ac:dyDescent="0.25">
      <c r="A898" s="144">
        <f>IF('gegevens uit databank'!C898="","",'gegevens uit databank'!C898)</f>
        <v>11601</v>
      </c>
      <c r="B898" s="145" t="str">
        <f>IF('gegevens uit databank'!D898="","",'gegevens uit databank'!D898)</f>
        <v>VBS OLV van De Ham</v>
      </c>
      <c r="C898" s="145" t="str">
        <f>IF('gegevens uit databank'!E898="","",'gegevens uit databank'!E898)</f>
        <v>Augustijnenstraat 76</v>
      </c>
      <c r="D898" s="145">
        <f>IF('gegevens uit databank'!F898="","",'gegevens uit databank'!F898)</f>
        <v>2800</v>
      </c>
      <c r="E898" s="145" t="str">
        <f>IF('gegevens uit databank'!G898="","",'gegevens uit databank'!G898)</f>
        <v>MECHELEN</v>
      </c>
      <c r="F898" s="145" t="str">
        <f>IF('gegevens uit databank'!H898="","",'gegevens uit databank'!H898)</f>
        <v>015-20.50.85</v>
      </c>
    </row>
    <row r="899" spans="1:6" ht="12.9" customHeight="1" x14ac:dyDescent="0.25">
      <c r="A899" s="144">
        <f>IF('gegevens uit databank'!C899="","",'gegevens uit databank'!C899)</f>
        <v>11619</v>
      </c>
      <c r="B899" s="145" t="str">
        <f>IF('gegevens uit databank'!D899="","",'gegevens uit databank'!D899)</f>
        <v>VBS De Ark</v>
      </c>
      <c r="C899" s="145" t="str">
        <f>IF('gegevens uit databank'!E899="","",'gegevens uit databank'!E899)</f>
        <v>Wolverbosstraat 25</v>
      </c>
      <c r="D899" s="145">
        <f>IF('gegevens uit databank'!F899="","",'gegevens uit databank'!F899)</f>
        <v>2800</v>
      </c>
      <c r="E899" s="145" t="str">
        <f>IF('gegevens uit databank'!G899="","",'gegevens uit databank'!G899)</f>
        <v>MECHELEN</v>
      </c>
      <c r="F899" s="145" t="str">
        <f>IF('gegevens uit databank'!H899="","",'gegevens uit databank'!H899)</f>
        <v>015-27.15.10</v>
      </c>
    </row>
    <row r="900" spans="1:6" ht="12.9" customHeight="1" x14ac:dyDescent="0.25">
      <c r="A900" s="144">
        <f>IF('gegevens uit databank'!C900="","",'gegevens uit databank'!C900)</f>
        <v>11635</v>
      </c>
      <c r="B900" s="145" t="str">
        <f>IF('gegevens uit databank'!D900="","",'gegevens uit databank'!D900)</f>
        <v>VBS Sint-Jozef Coloma</v>
      </c>
      <c r="C900" s="145" t="str">
        <f>IF('gegevens uit databank'!E900="","",'gegevens uit databank'!E900)</f>
        <v>Colomalaan 3</v>
      </c>
      <c r="D900" s="145">
        <f>IF('gegevens uit databank'!F900="","",'gegevens uit databank'!F900)</f>
        <v>2800</v>
      </c>
      <c r="E900" s="145" t="str">
        <f>IF('gegevens uit databank'!G900="","",'gegevens uit databank'!G900)</f>
        <v>MECHELEN</v>
      </c>
      <c r="F900" s="145" t="str">
        <f>IF('gegevens uit databank'!H900="","",'gegevens uit databank'!H900)</f>
        <v>015-41.68.65</v>
      </c>
    </row>
    <row r="901" spans="1:6" ht="12.9" customHeight="1" x14ac:dyDescent="0.25">
      <c r="A901" s="144">
        <f>IF('gegevens uit databank'!C901="","",'gegevens uit databank'!C901)</f>
        <v>11643</v>
      </c>
      <c r="B901" s="145" t="str">
        <f>IF('gegevens uit databank'!D901="","",'gegevens uit databank'!D901)</f>
        <v>VBS Ursulinen</v>
      </c>
      <c r="C901" s="145" t="str">
        <f>IF('gegevens uit databank'!E901="","",'gegevens uit databank'!E901)</f>
        <v>Hoogstraat 35</v>
      </c>
      <c r="D901" s="145">
        <f>IF('gegevens uit databank'!F901="","",'gegevens uit databank'!F901)</f>
        <v>2800</v>
      </c>
      <c r="E901" s="145" t="str">
        <f>IF('gegevens uit databank'!G901="","",'gegevens uit databank'!G901)</f>
        <v>MECHELEN</v>
      </c>
      <c r="F901" s="145" t="str">
        <f>IF('gegevens uit databank'!H901="","",'gegevens uit databank'!H901)</f>
        <v>015-28.84.41</v>
      </c>
    </row>
    <row r="902" spans="1:6" ht="12.9" customHeight="1" x14ac:dyDescent="0.25">
      <c r="A902" s="144">
        <f>IF('gegevens uit databank'!C902="","",'gegevens uit databank'!C902)</f>
        <v>11651</v>
      </c>
      <c r="B902" s="145" t="str">
        <f>IF('gegevens uit databank'!D902="","",'gegevens uit databank'!D902)</f>
        <v>VBS Sint-Romboutscollege</v>
      </c>
      <c r="C902" s="145" t="str">
        <f>IF('gegevens uit databank'!E902="","",'gegevens uit databank'!E902)</f>
        <v>Veemarkt 56</v>
      </c>
      <c r="D902" s="145">
        <f>IF('gegevens uit databank'!F902="","",'gegevens uit databank'!F902)</f>
        <v>2800</v>
      </c>
      <c r="E902" s="145" t="str">
        <f>IF('gegevens uit databank'!G902="","",'gegevens uit databank'!G902)</f>
        <v>MECHELEN</v>
      </c>
      <c r="F902" s="145" t="str">
        <f>IF('gegevens uit databank'!H902="","",'gegevens uit databank'!H902)</f>
        <v>015-20.24.10</v>
      </c>
    </row>
    <row r="903" spans="1:6" ht="12.9" customHeight="1" x14ac:dyDescent="0.25">
      <c r="A903" s="144">
        <f>IF('gegevens uit databank'!C903="","",'gegevens uit databank'!C903)</f>
        <v>11676</v>
      </c>
      <c r="B903" s="145" t="str">
        <f>IF('gegevens uit databank'!D903="","",'gegevens uit databank'!D903)</f>
        <v>VBS Scheppers</v>
      </c>
      <c r="C903" s="145" t="str">
        <f>IF('gegevens uit databank'!E903="","",'gegevens uit databank'!E903)</f>
        <v>Melaan 16</v>
      </c>
      <c r="D903" s="145">
        <f>IF('gegevens uit databank'!F903="","",'gegevens uit databank'!F903)</f>
        <v>2800</v>
      </c>
      <c r="E903" s="145" t="str">
        <f>IF('gegevens uit databank'!G903="","",'gegevens uit databank'!G903)</f>
        <v>MECHELEN</v>
      </c>
      <c r="F903" s="145" t="str">
        <f>IF('gegevens uit databank'!H903="","",'gegevens uit databank'!H903)</f>
        <v>015-28.79.10</v>
      </c>
    </row>
    <row r="904" spans="1:6" ht="12.9" customHeight="1" x14ac:dyDescent="0.25">
      <c r="A904" s="144">
        <f>IF('gegevens uit databank'!C904="","",'gegevens uit databank'!C904)</f>
        <v>11692</v>
      </c>
      <c r="B904" s="145" t="str">
        <f>IF('gegevens uit databank'!D904="","",'gegevens uit databank'!D904)</f>
        <v>VBS School met De Bijbel De Wegwijzer</v>
      </c>
      <c r="C904" s="145" t="str">
        <f>IF('gegevens uit databank'!E904="","",'gegevens uit databank'!E904)</f>
        <v>Lakenmakersstraat 158</v>
      </c>
      <c r="D904" s="145">
        <f>IF('gegevens uit databank'!F904="","",'gegevens uit databank'!F904)</f>
        <v>2800</v>
      </c>
      <c r="E904" s="145" t="str">
        <f>IF('gegevens uit databank'!G904="","",'gegevens uit databank'!G904)</f>
        <v>MECHELEN</v>
      </c>
      <c r="F904" s="145" t="str">
        <f>IF('gegevens uit databank'!H904="","",'gegevens uit databank'!H904)</f>
        <v>015-55.64.74</v>
      </c>
    </row>
    <row r="905" spans="1:6" ht="12.9" customHeight="1" x14ac:dyDescent="0.25">
      <c r="A905" s="144">
        <f>IF('gegevens uit databank'!C905="","",'gegevens uit databank'!C905)</f>
        <v>11726</v>
      </c>
      <c r="B905" s="145" t="str">
        <f>IF('gegevens uit databank'!D905="","",'gegevens uit databank'!D905)</f>
        <v>GO! BS Maurits Sabbe</v>
      </c>
      <c r="C905" s="145" t="str">
        <f>IF('gegevens uit databank'!E905="","",'gegevens uit databank'!E905)</f>
        <v>Ieperleestraat 19</v>
      </c>
      <c r="D905" s="145">
        <f>IF('gegevens uit databank'!F905="","",'gegevens uit databank'!F905)</f>
        <v>2800</v>
      </c>
      <c r="E905" s="145" t="str">
        <f>IF('gegevens uit databank'!G905="","",'gegevens uit databank'!G905)</f>
        <v>MECHELEN</v>
      </c>
      <c r="F905" s="145" t="str">
        <f>IF('gegevens uit databank'!H905="","",'gegevens uit databank'!H905)</f>
        <v>015-20.51.79</v>
      </c>
    </row>
    <row r="906" spans="1:6" ht="12.9" customHeight="1" x14ac:dyDescent="0.25">
      <c r="A906" s="144">
        <f>IF('gegevens uit databank'!C906="","",'gegevens uit databank'!C906)</f>
        <v>11742</v>
      </c>
      <c r="B906" s="145" t="str">
        <f>IF('gegevens uit databank'!D906="","",'gegevens uit databank'!D906)</f>
        <v>GO! BS Victor Van De Walle</v>
      </c>
      <c r="C906" s="145" t="str">
        <f>IF('gegevens uit databank'!E906="","",'gegevens uit databank'!E906)</f>
        <v>Brusselsesteenweg 168</v>
      </c>
      <c r="D906" s="145">
        <f>IF('gegevens uit databank'!F906="","",'gegevens uit databank'!F906)</f>
        <v>2800</v>
      </c>
      <c r="E906" s="145" t="str">
        <f>IF('gegevens uit databank'!G906="","",'gegevens uit databank'!G906)</f>
        <v>MECHELEN</v>
      </c>
      <c r="F906" s="145" t="str">
        <f>IF('gegevens uit databank'!H906="","",'gegevens uit databank'!H906)</f>
        <v>015-41.51.80</v>
      </c>
    </row>
    <row r="907" spans="1:6" ht="12.9" customHeight="1" x14ac:dyDescent="0.25">
      <c r="A907" s="144">
        <f>IF('gegevens uit databank'!C907="","",'gegevens uit databank'!C907)</f>
        <v>11759</v>
      </c>
      <c r="B907" s="145" t="str">
        <f>IF('gegevens uit databank'!D907="","",'gegevens uit databank'!D907)</f>
        <v>GO!BS De Baan</v>
      </c>
      <c r="C907" s="145" t="str">
        <f>IF('gegevens uit databank'!E907="","",'gegevens uit databank'!E907)</f>
        <v>Oude Antwerpsebaan 92</v>
      </c>
      <c r="D907" s="145">
        <f>IF('gegevens uit databank'!F907="","",'gegevens uit databank'!F907)</f>
        <v>2800</v>
      </c>
      <c r="E907" s="145" t="str">
        <f>IF('gegevens uit databank'!G907="","",'gegevens uit databank'!G907)</f>
        <v>MECHELEN</v>
      </c>
      <c r="F907" s="145" t="str">
        <f>IF('gegevens uit databank'!H907="","",'gegevens uit databank'!H907)</f>
        <v>015-20.38.96</v>
      </c>
    </row>
    <row r="908" spans="1:6" ht="12.9" customHeight="1" x14ac:dyDescent="0.25">
      <c r="A908" s="144">
        <f>IF('gegevens uit databank'!C908="","",'gegevens uit databank'!C908)</f>
        <v>11767</v>
      </c>
      <c r="B908" s="145" t="str">
        <f>IF('gegevens uit databank'!D908="","",'gegevens uit databank'!D908)</f>
        <v>GO! BS De Puzzel</v>
      </c>
      <c r="C908" s="145" t="str">
        <f>IF('gegevens uit databank'!E908="","",'gegevens uit databank'!E908)</f>
        <v>Leuvensesteenweg 41</v>
      </c>
      <c r="D908" s="145">
        <f>IF('gegevens uit databank'!F908="","",'gegevens uit databank'!F908)</f>
        <v>2800</v>
      </c>
      <c r="E908" s="145" t="str">
        <f>IF('gegevens uit databank'!G908="","",'gegevens uit databank'!G908)</f>
        <v>MECHELEN</v>
      </c>
      <c r="F908" s="145" t="str">
        <f>IF('gegevens uit databank'!H908="","",'gegevens uit databank'!H908)</f>
        <v>015-41.54.18</v>
      </c>
    </row>
    <row r="909" spans="1:6" ht="12.9" customHeight="1" x14ac:dyDescent="0.25">
      <c r="A909" s="144">
        <f>IF('gegevens uit databank'!C909="","",'gegevens uit databank'!C909)</f>
        <v>11775</v>
      </c>
      <c r="B909" s="145" t="str">
        <f>IF('gegevens uit databank'!D909="","",'gegevens uit databank'!D909)</f>
        <v>GO! BS De Spreeuwen</v>
      </c>
      <c r="C909" s="145" t="str">
        <f>IF('gegevens uit databank'!E909="","",'gegevens uit databank'!E909)</f>
        <v>Battelsesteenweg 259</v>
      </c>
      <c r="D909" s="145">
        <f>IF('gegevens uit databank'!F909="","",'gegevens uit databank'!F909)</f>
        <v>2800</v>
      </c>
      <c r="E909" s="145" t="str">
        <f>IF('gegevens uit databank'!G909="","",'gegevens uit databank'!G909)</f>
        <v>MECHELEN</v>
      </c>
      <c r="F909" s="145" t="str">
        <f>IF('gegevens uit databank'!H909="","",'gegevens uit databank'!H909)</f>
        <v>015-27.29.86</v>
      </c>
    </row>
    <row r="910" spans="1:6" ht="12.9" customHeight="1" x14ac:dyDescent="0.25">
      <c r="A910" s="144">
        <f>IF('gegevens uit databank'!C910="","",'gegevens uit databank'!C910)</f>
        <v>11783</v>
      </c>
      <c r="B910" s="145" t="str">
        <f>IF('gegevens uit databank'!D910="","",'gegevens uit databank'!D910)</f>
        <v>GO! BS Go Shil!</v>
      </c>
      <c r="C910" s="145" t="str">
        <f>IF('gegevens uit databank'!E910="","",'gegevens uit databank'!E910)</f>
        <v>Louizastraat 3</v>
      </c>
      <c r="D910" s="145">
        <f>IF('gegevens uit databank'!F910="","",'gegevens uit databank'!F910)</f>
        <v>2800</v>
      </c>
      <c r="E910" s="145" t="str">
        <f>IF('gegevens uit databank'!G910="","",'gegevens uit databank'!G910)</f>
        <v>MECHELEN</v>
      </c>
      <c r="F910" s="145" t="str">
        <f>IF('gegevens uit databank'!H910="","",'gegevens uit databank'!H910)</f>
        <v>015-41.20.02</v>
      </c>
    </row>
    <row r="911" spans="1:6" ht="12.9" customHeight="1" x14ac:dyDescent="0.25">
      <c r="A911" s="144">
        <f>IF('gegevens uit databank'!C911="","",'gegevens uit databank'!C911)</f>
        <v>11809</v>
      </c>
      <c r="B911" s="145" t="str">
        <f>IF('gegevens uit databank'!D911="","",'gegevens uit databank'!D911)</f>
        <v>Gemeentelijke Lagere School</v>
      </c>
      <c r="C911" s="145" t="str">
        <f>IF('gegevens uit databank'!E911="","",'gegevens uit databank'!E911)</f>
        <v>Schommen 1</v>
      </c>
      <c r="D911" s="145">
        <f>IF('gegevens uit databank'!F911="","",'gegevens uit databank'!F911)</f>
        <v>2820</v>
      </c>
      <c r="E911" s="145" t="str">
        <f>IF('gegevens uit databank'!G911="","",'gegevens uit databank'!G911)</f>
        <v>BONHEIDEN</v>
      </c>
      <c r="F911" s="145" t="str">
        <f>IF('gegevens uit databank'!H911="","",'gegevens uit databank'!H911)</f>
        <v>015-51.26.38</v>
      </c>
    </row>
    <row r="912" spans="1:6" ht="12.9" customHeight="1" x14ac:dyDescent="0.25">
      <c r="A912" s="144">
        <f>IF('gegevens uit databank'!C912="","",'gegevens uit databank'!C912)</f>
        <v>11817</v>
      </c>
      <c r="B912" s="145" t="str">
        <f>IF('gegevens uit databank'!D912="","",'gegevens uit databank'!D912)</f>
        <v>GKS GEKKO</v>
      </c>
      <c r="C912" s="145" t="str">
        <f>IF('gegevens uit databank'!E912="","",'gegevens uit databank'!E912)</f>
        <v>Dorp 19</v>
      </c>
      <c r="D912" s="145">
        <f>IF('gegevens uit databank'!F912="","",'gegevens uit databank'!F912)</f>
        <v>2820</v>
      </c>
      <c r="E912" s="145" t="str">
        <f>IF('gegevens uit databank'!G912="","",'gegevens uit databank'!G912)</f>
        <v>BONHEIDEN</v>
      </c>
      <c r="F912" s="145" t="str">
        <f>IF('gegevens uit databank'!H912="","",'gegevens uit databank'!H912)</f>
        <v>015-51.22.61</v>
      </c>
    </row>
    <row r="913" spans="1:6" ht="12.9" customHeight="1" x14ac:dyDescent="0.25">
      <c r="A913" s="144">
        <f>IF('gegevens uit databank'!C913="","",'gegevens uit databank'!C913)</f>
        <v>11825</v>
      </c>
      <c r="B913" s="145" t="str">
        <f>IF('gegevens uit databank'!D913="","",'gegevens uit databank'!D913)</f>
        <v>VBS Sinte-Maria</v>
      </c>
      <c r="C913" s="145" t="str">
        <f>IF('gegevens uit databank'!E913="","",'gegevens uit databank'!E913)</f>
        <v>Zwarte Leeuwstraat 18</v>
      </c>
      <c r="D913" s="145">
        <f>IF('gegevens uit databank'!F913="","",'gegevens uit databank'!F913)</f>
        <v>2820</v>
      </c>
      <c r="E913" s="145" t="str">
        <f>IF('gegevens uit databank'!G913="","",'gegevens uit databank'!G913)</f>
        <v>BONHEIDEN</v>
      </c>
      <c r="F913" s="145" t="str">
        <f>IF('gegevens uit databank'!H913="","",'gegevens uit databank'!H913)</f>
        <v>015-55.12.27</v>
      </c>
    </row>
    <row r="914" spans="1:6" ht="12.9" customHeight="1" x14ac:dyDescent="0.25">
      <c r="A914" s="144">
        <f>IF('gegevens uit databank'!C914="","",'gegevens uit databank'!C914)</f>
        <v>11833</v>
      </c>
      <c r="B914" s="145" t="str">
        <f>IF('gegevens uit databank'!D914="","",'gegevens uit databank'!D914)</f>
        <v>VBS Peultje</v>
      </c>
      <c r="C914" s="145" t="str">
        <f>IF('gegevens uit databank'!E914="","",'gegevens uit databank'!E914)</f>
        <v>Peulisstraat 18</v>
      </c>
      <c r="D914" s="145">
        <f>IF('gegevens uit databank'!F914="","",'gegevens uit databank'!F914)</f>
        <v>2580</v>
      </c>
      <c r="E914" s="145" t="str">
        <f>IF('gegevens uit databank'!G914="","",'gegevens uit databank'!G914)</f>
        <v>PUTTE</v>
      </c>
      <c r="F914" s="145" t="str">
        <f>IF('gegevens uit databank'!H914="","",'gegevens uit databank'!H914)</f>
        <v>015-75.66.41</v>
      </c>
    </row>
    <row r="915" spans="1:6" ht="12.9" customHeight="1" x14ac:dyDescent="0.25">
      <c r="A915" s="144">
        <f>IF('gegevens uit databank'!C915="","",'gegevens uit databank'!C915)</f>
        <v>11841</v>
      </c>
      <c r="B915" s="145" t="str">
        <f>IF('gegevens uit databank'!D915="","",'gegevens uit databank'!D915)</f>
        <v>VBS De Knipoog</v>
      </c>
      <c r="C915" s="145" t="str">
        <f>IF('gegevens uit databank'!E915="","",'gegevens uit databank'!E915)</f>
        <v>Kloosterstraat 14</v>
      </c>
      <c r="D915" s="145">
        <f>IF('gegevens uit databank'!F915="","",'gegevens uit databank'!F915)</f>
        <v>2820</v>
      </c>
      <c r="E915" s="145" t="str">
        <f>IF('gegevens uit databank'!G915="","",'gegevens uit databank'!G915)</f>
        <v>RIJMENAM</v>
      </c>
      <c r="F915" s="145" t="str">
        <f>IF('gegevens uit databank'!H915="","",'gegevens uit databank'!H915)</f>
        <v>015-51.42.95</v>
      </c>
    </row>
    <row r="916" spans="1:6" ht="12.9" customHeight="1" x14ac:dyDescent="0.25">
      <c r="A916" s="144">
        <f>IF('gegevens uit databank'!C916="","",'gegevens uit databank'!C916)</f>
        <v>11858</v>
      </c>
      <c r="B916" s="145" t="str">
        <f>IF('gegevens uit databank'!D916="","",'gegevens uit databank'!D916)</f>
        <v>Gemeentelijke Basisschool</v>
      </c>
      <c r="C916" s="145" t="str">
        <f>IF('gegevens uit databank'!E916="","",'gegevens uit databank'!E916)</f>
        <v>Verhaegenlaan 7</v>
      </c>
      <c r="D916" s="145">
        <f>IF('gegevens uit databank'!F916="","",'gegevens uit databank'!F916)</f>
        <v>3150</v>
      </c>
      <c r="E916" s="145" t="str">
        <f>IF('gegevens uit databank'!G916="","",'gegevens uit databank'!G916)</f>
        <v>HAACHT</v>
      </c>
      <c r="F916" s="145" t="str">
        <f>IF('gegevens uit databank'!H916="","",'gegevens uit databank'!H916)</f>
        <v>016-60.35.89</v>
      </c>
    </row>
    <row r="917" spans="1:6" ht="12.9" customHeight="1" x14ac:dyDescent="0.25">
      <c r="A917" s="144">
        <f>IF('gegevens uit databank'!C917="","",'gegevens uit databank'!C917)</f>
        <v>11866</v>
      </c>
      <c r="B917" s="145" t="str">
        <f>IF('gegevens uit databank'!D917="","",'gegevens uit databank'!D917)</f>
        <v>VBS Don Bosco De Puzzel</v>
      </c>
      <c r="C917" s="145" t="str">
        <f>IF('gegevens uit databank'!E917="","",'gegevens uit databank'!E917)</f>
        <v>Werchtersesteenweg 38</v>
      </c>
      <c r="D917" s="145">
        <f>IF('gegevens uit databank'!F917="","",'gegevens uit databank'!F917)</f>
        <v>3150</v>
      </c>
      <c r="E917" s="145" t="str">
        <f>IF('gegevens uit databank'!G917="","",'gegevens uit databank'!G917)</f>
        <v>HAACHT</v>
      </c>
      <c r="F917" s="145" t="str">
        <f>IF('gegevens uit databank'!H917="","",'gegevens uit databank'!H917)</f>
        <v>016-60.38.55</v>
      </c>
    </row>
    <row r="918" spans="1:6" ht="12.9" customHeight="1" x14ac:dyDescent="0.25">
      <c r="A918" s="144">
        <f>IF('gegevens uit databank'!C918="","",'gegevens uit databank'!C918)</f>
        <v>11874</v>
      </c>
      <c r="B918" s="145" t="str">
        <f>IF('gegevens uit databank'!D918="","",'gegevens uit databank'!D918)</f>
        <v>Gemeentelijke Basisschool</v>
      </c>
      <c r="C918" s="145" t="str">
        <f>IF('gegevens uit databank'!E918="","",'gegevens uit databank'!E918)</f>
        <v>Kempenlaan 16</v>
      </c>
      <c r="D918" s="145">
        <f>IF('gegevens uit databank'!F918="","",'gegevens uit databank'!F918)</f>
        <v>3140</v>
      </c>
      <c r="E918" s="145" t="str">
        <f>IF('gegevens uit databank'!G918="","",'gegevens uit databank'!G918)</f>
        <v>KEERBERGEN</v>
      </c>
      <c r="F918" s="145" t="str">
        <f>IF('gegevens uit databank'!H918="","",'gegevens uit databank'!H918)</f>
        <v>015-50.90.68</v>
      </c>
    </row>
    <row r="919" spans="1:6" ht="12.9" customHeight="1" x14ac:dyDescent="0.25">
      <c r="A919" s="144">
        <f>IF('gegevens uit databank'!C919="","",'gegevens uit databank'!C919)</f>
        <v>11882</v>
      </c>
      <c r="B919" s="145" t="str">
        <f>IF('gegevens uit databank'!D919="","",'gegevens uit databank'!D919)</f>
        <v>VBS Sint-Michiel</v>
      </c>
      <c r="C919" s="145" t="str">
        <f>IF('gegevens uit databank'!E919="","",'gegevens uit databank'!E919)</f>
        <v>Kempenlaan 29</v>
      </c>
      <c r="D919" s="145">
        <f>IF('gegevens uit databank'!F919="","",'gegevens uit databank'!F919)</f>
        <v>3140</v>
      </c>
      <c r="E919" s="145" t="str">
        <f>IF('gegevens uit databank'!G919="","",'gegevens uit databank'!G919)</f>
        <v>KEERBERGEN</v>
      </c>
      <c r="F919" s="145" t="str">
        <f>IF('gegevens uit databank'!H919="","",'gegevens uit databank'!H919)</f>
        <v>015-51.74.44</v>
      </c>
    </row>
    <row r="920" spans="1:6" ht="12.9" customHeight="1" x14ac:dyDescent="0.25">
      <c r="A920" s="144">
        <f>IF('gegevens uit databank'!C920="","",'gegevens uit databank'!C920)</f>
        <v>11891</v>
      </c>
      <c r="B920" s="145" t="str">
        <f>IF('gegevens uit databank'!D920="","",'gegevens uit databank'!D920)</f>
        <v>VBS Wavo</v>
      </c>
      <c r="C920" s="145" t="str">
        <f>IF('gegevens uit databank'!E920="","",'gegevens uit databank'!E920)</f>
        <v>Leemstraat 20</v>
      </c>
      <c r="D920" s="145">
        <f>IF('gegevens uit databank'!F920="","",'gegevens uit databank'!F920)</f>
        <v>2861</v>
      </c>
      <c r="E920" s="145" t="str">
        <f>IF('gegevens uit databank'!G920="","",'gegevens uit databank'!G920)</f>
        <v>ONZE-LIEVE-VROUW-WAVER</v>
      </c>
      <c r="F920" s="145" t="str">
        <f>IF('gegevens uit databank'!H920="","",'gegevens uit databank'!H920)</f>
        <v>015-76.03.10</v>
      </c>
    </row>
    <row r="921" spans="1:6" ht="12.9" customHeight="1" x14ac:dyDescent="0.25">
      <c r="A921" s="144">
        <f>IF('gegevens uit databank'!C921="","",'gegevens uit databank'!C921)</f>
        <v>11908</v>
      </c>
      <c r="B921" s="145" t="str">
        <f>IF('gegevens uit databank'!D921="","",'gegevens uit databank'!D921)</f>
        <v>VBS Hagelstein</v>
      </c>
      <c r="C921" s="145" t="str">
        <f>IF('gegevens uit databank'!E921="","",'gegevens uit databank'!E921)</f>
        <v>Berlaarbaan 229</v>
      </c>
      <c r="D921" s="145">
        <f>IF('gegevens uit databank'!F921="","",'gegevens uit databank'!F921)</f>
        <v>2860</v>
      </c>
      <c r="E921" s="145" t="str">
        <f>IF('gegevens uit databank'!G921="","",'gegevens uit databank'!G921)</f>
        <v>SINT-KATELIJNE-WAVER</v>
      </c>
      <c r="F921" s="145" t="str">
        <f>IF('gegevens uit databank'!H921="","",'gegevens uit databank'!H921)</f>
        <v>015-56.05.30</v>
      </c>
    </row>
    <row r="922" spans="1:6" ht="12.9" customHeight="1" x14ac:dyDescent="0.25">
      <c r="A922" s="144">
        <f>IF('gegevens uit databank'!C922="","",'gegevens uit databank'!C922)</f>
        <v>11916</v>
      </c>
      <c r="B922" s="145" t="str">
        <f>IF('gegevens uit databank'!D922="","",'gegevens uit databank'!D922)</f>
        <v>VBS Grasheide</v>
      </c>
      <c r="C922" s="145" t="str">
        <f>IF('gegevens uit databank'!E922="","",'gegevens uit databank'!E922)</f>
        <v>Meester van der Borghtstraat 148</v>
      </c>
      <c r="D922" s="145">
        <f>IF('gegevens uit databank'!F922="","",'gegevens uit databank'!F922)</f>
        <v>2580</v>
      </c>
      <c r="E922" s="145" t="str">
        <f>IF('gegevens uit databank'!G922="","",'gegevens uit databank'!G922)</f>
        <v>PUTTE</v>
      </c>
      <c r="F922" s="145" t="str">
        <f>IF('gegevens uit databank'!H922="","",'gegevens uit databank'!H922)</f>
        <v>015-23.48.55</v>
      </c>
    </row>
    <row r="923" spans="1:6" ht="12.9" customHeight="1" x14ac:dyDescent="0.25">
      <c r="A923" s="144">
        <f>IF('gegevens uit databank'!C923="","",'gegevens uit databank'!C923)</f>
        <v>11924</v>
      </c>
      <c r="B923" s="145" t="str">
        <f>IF('gegevens uit databank'!D923="","",'gegevens uit databank'!D923)</f>
        <v>VBS Putte</v>
      </c>
      <c r="C923" s="145" t="str">
        <f>IF('gegevens uit databank'!E923="","",'gegevens uit databank'!E923)</f>
        <v>Waverlei 22</v>
      </c>
      <c r="D923" s="145">
        <f>IF('gegevens uit databank'!F923="","",'gegevens uit databank'!F923)</f>
        <v>2580</v>
      </c>
      <c r="E923" s="145" t="str">
        <f>IF('gegevens uit databank'!G923="","",'gegevens uit databank'!G923)</f>
        <v>PUTTE</v>
      </c>
      <c r="F923" s="145" t="str">
        <f>IF('gegevens uit databank'!H923="","",'gegevens uit databank'!H923)</f>
        <v>015-75.71.33</v>
      </c>
    </row>
    <row r="924" spans="1:6" ht="12.9" customHeight="1" x14ac:dyDescent="0.25">
      <c r="A924" s="144">
        <f>IF('gegevens uit databank'!C924="","",'gegevens uit databank'!C924)</f>
        <v>11932</v>
      </c>
      <c r="B924" s="145" t="str">
        <f>IF('gegevens uit databank'!D924="","",'gegevens uit databank'!D924)</f>
        <v>VBS Maria Midelares</v>
      </c>
      <c r="C924" s="145" t="str">
        <f>IF('gegevens uit databank'!E924="","",'gegevens uit databank'!E924)</f>
        <v>Bergstraatje 10</v>
      </c>
      <c r="D924" s="145">
        <f>IF('gegevens uit databank'!F924="","",'gegevens uit databank'!F924)</f>
        <v>2580</v>
      </c>
      <c r="E924" s="145" t="str">
        <f>IF('gegevens uit databank'!G924="","",'gegevens uit databank'!G924)</f>
        <v>BEERZEL</v>
      </c>
      <c r="F924" s="145" t="str">
        <f>IF('gegevens uit databank'!H924="","",'gegevens uit databank'!H924)</f>
        <v>015-75.74.67</v>
      </c>
    </row>
    <row r="925" spans="1:6" ht="12.9" customHeight="1" x14ac:dyDescent="0.25">
      <c r="A925" s="144">
        <f>IF('gegevens uit databank'!C925="","",'gegevens uit databank'!C925)</f>
        <v>11941</v>
      </c>
      <c r="B925" s="145" t="str">
        <f>IF('gegevens uit databank'!D925="","",'gegevens uit databank'!D925)</f>
        <v>VBS De Groeituin</v>
      </c>
      <c r="C925" s="145" t="str">
        <f>IF('gegevens uit databank'!E925="","",'gegevens uit databank'!E925)</f>
        <v>Leuvensebaan 25</v>
      </c>
      <c r="D925" s="145">
        <f>IF('gegevens uit databank'!F925="","",'gegevens uit databank'!F925)</f>
        <v>2223</v>
      </c>
      <c r="E925" s="145" t="str">
        <f>IF('gegevens uit databank'!G925="","",'gegevens uit databank'!G925)</f>
        <v>SCHRIEK</v>
      </c>
      <c r="F925" s="145" t="str">
        <f>IF('gegevens uit databank'!H925="","",'gegevens uit databank'!H925)</f>
        <v>015-73.04.56</v>
      </c>
    </row>
    <row r="926" spans="1:6" ht="12.9" customHeight="1" x14ac:dyDescent="0.25">
      <c r="A926" s="144">
        <f>IF('gegevens uit databank'!C926="","",'gegevens uit databank'!C926)</f>
        <v>11957</v>
      </c>
      <c r="B926" s="145" t="str">
        <f>IF('gegevens uit databank'!D926="","",'gegevens uit databank'!D926)</f>
        <v>GBS Centrumschool</v>
      </c>
      <c r="C926" s="145" t="str">
        <f>IF('gegevens uit databank'!E926="","",'gegevens uit databank'!E926)</f>
        <v>Stationsstraat 58</v>
      </c>
      <c r="D926" s="145">
        <f>IF('gegevens uit databank'!F926="","",'gegevens uit databank'!F926)</f>
        <v>1840</v>
      </c>
      <c r="E926" s="145" t="str">
        <f>IF('gegevens uit databank'!G926="","",'gegevens uit databank'!G926)</f>
        <v>LONDERZEEL</v>
      </c>
      <c r="F926" s="145" t="str">
        <f>IF('gegevens uit databank'!H926="","",'gegevens uit databank'!H926)</f>
        <v>052-30.00.63</v>
      </c>
    </row>
    <row r="927" spans="1:6" ht="12.9" customHeight="1" x14ac:dyDescent="0.25">
      <c r="A927" s="144">
        <f>IF('gegevens uit databank'!C927="","",'gegevens uit databank'!C927)</f>
        <v>11965</v>
      </c>
      <c r="B927" s="145" t="str">
        <f>IF('gegevens uit databank'!D927="","",'gegevens uit databank'!D927)</f>
        <v>GBS Kouterschool</v>
      </c>
      <c r="C927" s="145" t="str">
        <f>IF('gegevens uit databank'!E927="","",'gegevens uit databank'!E927)</f>
        <v>Kouterbaan 17</v>
      </c>
      <c r="D927" s="145">
        <f>IF('gegevens uit databank'!F927="","",'gegevens uit databank'!F927)</f>
        <v>1840</v>
      </c>
      <c r="E927" s="145" t="str">
        <f>IF('gegevens uit databank'!G927="","",'gegevens uit databank'!G927)</f>
        <v>MALDEREN</v>
      </c>
      <c r="F927" s="145" t="str">
        <f>IF('gegevens uit databank'!H927="","",'gegevens uit databank'!H927)</f>
        <v>052-33.50.60</v>
      </c>
    </row>
    <row r="928" spans="1:6" ht="12.9" customHeight="1" x14ac:dyDescent="0.25">
      <c r="A928" s="144">
        <f>IF('gegevens uit databank'!C928="","",'gegevens uit databank'!C928)</f>
        <v>11973</v>
      </c>
      <c r="B928" s="145" t="str">
        <f>IF('gegevens uit databank'!D928="","",'gegevens uit databank'!D928)</f>
        <v>VBS Virgo De Heide</v>
      </c>
      <c r="C928" s="145" t="str">
        <f>IF('gegevens uit databank'!E928="","",'gegevens uit databank'!E928)</f>
        <v>Topmolen 77</v>
      </c>
      <c r="D928" s="145">
        <f>IF('gegevens uit databank'!F928="","",'gegevens uit databank'!F928)</f>
        <v>1840</v>
      </c>
      <c r="E928" s="145" t="str">
        <f>IF('gegevens uit databank'!G928="","",'gegevens uit databank'!G928)</f>
        <v>LONDERZEEL</v>
      </c>
      <c r="F928" s="145" t="str">
        <f>IF('gegevens uit databank'!H928="","",'gegevens uit databank'!H928)</f>
        <v>052-30.98.98</v>
      </c>
    </row>
    <row r="929" spans="1:6" ht="12.9" customHeight="1" x14ac:dyDescent="0.25">
      <c r="A929" s="144">
        <f>IF('gegevens uit databank'!C929="","",'gegevens uit databank'!C929)</f>
        <v>11981</v>
      </c>
      <c r="B929" s="145" t="str">
        <f>IF('gegevens uit databank'!D929="","",'gegevens uit databank'!D929)</f>
        <v>VLS Virgo Sapiens</v>
      </c>
      <c r="C929" s="145" t="str">
        <f>IF('gegevens uit databank'!E929="","",'gegevens uit databank'!E929)</f>
        <v>Heldenplein 3</v>
      </c>
      <c r="D929" s="145">
        <f>IF('gegevens uit databank'!F929="","",'gegevens uit databank'!F929)</f>
        <v>1840</v>
      </c>
      <c r="E929" s="145" t="str">
        <f>IF('gegevens uit databank'!G929="","",'gegevens uit databank'!G929)</f>
        <v>LONDERZEEL</v>
      </c>
      <c r="F929" s="145" t="str">
        <f>IF('gegevens uit databank'!H929="","",'gegevens uit databank'!H929)</f>
        <v>052-30.28.78</v>
      </c>
    </row>
    <row r="930" spans="1:6" ht="12.9" customHeight="1" x14ac:dyDescent="0.25">
      <c r="A930" s="144">
        <f>IF('gegevens uit databank'!C930="","",'gegevens uit databank'!C930)</f>
        <v>11999</v>
      </c>
      <c r="B930" s="145" t="str">
        <f>IF('gegevens uit databank'!D930="","",'gegevens uit databank'!D930)</f>
        <v>GLS Ter Elst</v>
      </c>
      <c r="C930" s="145" t="str">
        <f>IF('gegevens uit databank'!E930="","",'gegevens uit databank'!E930)</f>
        <v>J. Van Doorslaerstraat 47</v>
      </c>
      <c r="D930" s="145">
        <f>IF('gegevens uit databank'!F930="","",'gegevens uit databank'!F930)</f>
        <v>1840</v>
      </c>
      <c r="E930" s="145" t="str">
        <f>IF('gegevens uit databank'!G930="","",'gegevens uit databank'!G930)</f>
        <v>STEENHUFFEL</v>
      </c>
      <c r="F930" s="145" t="str">
        <f>IF('gegevens uit databank'!H930="","",'gegevens uit databank'!H930)</f>
        <v>052-30.35.82</v>
      </c>
    </row>
    <row r="931" spans="1:6" ht="12.9" customHeight="1" x14ac:dyDescent="0.25">
      <c r="A931" s="144">
        <f>IF('gegevens uit databank'!C931="","",'gegevens uit databank'!C931)</f>
        <v>12005</v>
      </c>
      <c r="B931" s="145" t="str">
        <f>IF('gegevens uit databank'!D931="","",'gegevens uit databank'!D931)</f>
        <v>VKS Virgo De Huffeltjes</v>
      </c>
      <c r="C931" s="145" t="str">
        <f>IF('gegevens uit databank'!E931="","",'gegevens uit databank'!E931)</f>
        <v>Schoolstraat 2</v>
      </c>
      <c r="D931" s="145">
        <f>IF('gegevens uit databank'!F931="","",'gegevens uit databank'!F931)</f>
        <v>1840</v>
      </c>
      <c r="E931" s="145" t="str">
        <f>IF('gegevens uit databank'!G931="","",'gegevens uit databank'!G931)</f>
        <v>STEENHUFFEL</v>
      </c>
      <c r="F931" s="145" t="str">
        <f>IF('gegevens uit databank'!H931="","",'gegevens uit databank'!H931)</f>
        <v>052-30.02.20</v>
      </c>
    </row>
    <row r="932" spans="1:6" ht="12.9" customHeight="1" x14ac:dyDescent="0.25">
      <c r="A932" s="144">
        <f>IF('gegevens uit databank'!C932="","",'gegevens uit databank'!C932)</f>
        <v>12013</v>
      </c>
      <c r="B932" s="145" t="str">
        <f>IF('gegevens uit databank'!D932="","",'gegevens uit databank'!D932)</f>
        <v>VBS Virgo Amandus</v>
      </c>
      <c r="C932" s="145" t="str">
        <f>IF('gegevens uit databank'!E932="","",'gegevens uit databank'!E932)</f>
        <v>Kloosterstraat 21</v>
      </c>
      <c r="D932" s="145">
        <f>IF('gegevens uit databank'!F932="","",'gegevens uit databank'!F932)</f>
        <v>1840</v>
      </c>
      <c r="E932" s="145" t="str">
        <f>IF('gegevens uit databank'!G932="","",'gegevens uit databank'!G932)</f>
        <v>LONDERZEEL</v>
      </c>
      <c r="F932" s="145" t="str">
        <f>IF('gegevens uit databank'!H932="","",'gegevens uit databank'!H932)</f>
        <v>052-33.25.71</v>
      </c>
    </row>
    <row r="933" spans="1:6" ht="12.9" customHeight="1" x14ac:dyDescent="0.25">
      <c r="A933" s="144">
        <f>IF('gegevens uit databank'!C933="","",'gegevens uit databank'!C933)</f>
        <v>12021</v>
      </c>
      <c r="B933" s="145" t="str">
        <f>IF('gegevens uit databank'!D933="","",'gegevens uit databank'!D933)</f>
        <v>VBS De Pepel</v>
      </c>
      <c r="C933" s="145" t="str">
        <f>IF('gegevens uit databank'!E933="","",'gegevens uit databank'!E933)</f>
        <v>Mechelseweg 96</v>
      </c>
      <c r="D933" s="145">
        <f>IF('gegevens uit databank'!F933="","",'gegevens uit databank'!F933)</f>
        <v>1880</v>
      </c>
      <c r="E933" s="145" t="str">
        <f>IF('gegevens uit databank'!G933="","",'gegevens uit databank'!G933)</f>
        <v>KAPELLE-OP-DEN-BOS</v>
      </c>
      <c r="F933" s="145" t="str">
        <f>IF('gegevens uit databank'!H933="","",'gegevens uit databank'!H933)</f>
        <v>015-71.18.01</v>
      </c>
    </row>
    <row r="934" spans="1:6" ht="12.9" customHeight="1" x14ac:dyDescent="0.25">
      <c r="A934" s="144">
        <f>IF('gegevens uit databank'!C934="","",'gegevens uit databank'!C934)</f>
        <v>12039</v>
      </c>
      <c r="B934" s="145" t="str">
        <f>IF('gegevens uit databank'!D934="","",'gegevens uit databank'!D934)</f>
        <v>Gemeentelijke Basisschool</v>
      </c>
      <c r="C934" s="145" t="str">
        <f>IF('gegevens uit databank'!E934="","",'gegevens uit databank'!E934)</f>
        <v>Oudstrijdersstraat 28</v>
      </c>
      <c r="D934" s="145">
        <f>IF('gegevens uit databank'!F934="","",'gegevens uit databank'!F934)</f>
        <v>1880</v>
      </c>
      <c r="E934" s="145" t="str">
        <f>IF('gegevens uit databank'!G934="","",'gegevens uit databank'!G934)</f>
        <v>KAPELLE-OP-DEN-BOS</v>
      </c>
      <c r="F934" s="145" t="str">
        <f>IF('gegevens uit databank'!H934="","",'gegevens uit databank'!H934)</f>
        <v>015-71.18.60</v>
      </c>
    </row>
    <row r="935" spans="1:6" ht="12.9" customHeight="1" x14ac:dyDescent="0.25">
      <c r="A935" s="144">
        <f>IF('gegevens uit databank'!C935="","",'gegevens uit databank'!C935)</f>
        <v>12047</v>
      </c>
      <c r="B935" s="145" t="str">
        <f>IF('gegevens uit databank'!D935="","",'gegevens uit databank'!D935)</f>
        <v>GO! BS De Esdoorn</v>
      </c>
      <c r="C935" s="145" t="str">
        <f>IF('gegevens uit databank'!E935="","",'gegevens uit databank'!E935)</f>
        <v>Bankstraat 29</v>
      </c>
      <c r="D935" s="145">
        <f>IF('gegevens uit databank'!F935="","",'gegevens uit databank'!F935)</f>
        <v>2811</v>
      </c>
      <c r="E935" s="145" t="str">
        <f>IF('gegevens uit databank'!G935="","",'gegevens uit databank'!G935)</f>
        <v>HOMBEEK</v>
      </c>
      <c r="F935" s="145" t="str">
        <f>IF('gegevens uit databank'!H935="","",'gegevens uit databank'!H935)</f>
        <v>015-41.45.03</v>
      </c>
    </row>
    <row r="936" spans="1:6" ht="12.9" customHeight="1" x14ac:dyDescent="0.25">
      <c r="A936" s="144">
        <f>IF('gegevens uit databank'!C936="","",'gegevens uit databank'!C936)</f>
        <v>12054</v>
      </c>
      <c r="B936" s="145" t="str">
        <f>IF('gegevens uit databank'!D936="","",'gegevens uit databank'!D936)</f>
        <v>GO! BS De Spiegel</v>
      </c>
      <c r="C936" s="145" t="str">
        <f>IF('gegevens uit databank'!E936="","",'gegevens uit databank'!E936)</f>
        <v>Ten Moortele 3</v>
      </c>
      <c r="D936" s="145">
        <f>IF('gegevens uit databank'!F936="","",'gegevens uit databank'!F936)</f>
        <v>2811</v>
      </c>
      <c r="E936" s="145" t="str">
        <f>IF('gegevens uit databank'!G936="","",'gegevens uit databank'!G936)</f>
        <v>LEEST</v>
      </c>
      <c r="F936" s="145" t="str">
        <f>IF('gegevens uit databank'!H936="","",'gegevens uit databank'!H936)</f>
        <v>015-27.28.16</v>
      </c>
    </row>
    <row r="937" spans="1:6" ht="12.9" customHeight="1" x14ac:dyDescent="0.25">
      <c r="A937" s="144">
        <f>IF('gegevens uit databank'!C937="","",'gegevens uit databank'!C937)</f>
        <v>12062</v>
      </c>
      <c r="B937" s="145" t="str">
        <f>IF('gegevens uit databank'!D937="","",'gegevens uit databank'!D937)</f>
        <v>VBS Sint-Niklaas</v>
      </c>
      <c r="C937" s="145" t="str">
        <f>IF('gegevens uit databank'!E937="","",'gegevens uit databank'!E937)</f>
        <v>Dorpstraat 10</v>
      </c>
      <c r="D937" s="145">
        <f>IF('gegevens uit databank'!F937="","",'gegevens uit databank'!F937)</f>
        <v>2811</v>
      </c>
      <c r="E937" s="145" t="str">
        <f>IF('gegevens uit databank'!G937="","",'gegevens uit databank'!G937)</f>
        <v>LEEST</v>
      </c>
      <c r="F937" s="145" t="str">
        <f>IF('gegevens uit databank'!H937="","",'gegevens uit databank'!H937)</f>
        <v>015-27.78.96</v>
      </c>
    </row>
    <row r="938" spans="1:6" ht="12.9" customHeight="1" x14ac:dyDescent="0.25">
      <c r="A938" s="144">
        <f>IF('gegevens uit databank'!C938="","",'gegevens uit databank'!C938)</f>
        <v>12071</v>
      </c>
      <c r="B938" s="145" t="str">
        <f>IF('gegevens uit databank'!D938="","",'gegevens uit databank'!D938)</f>
        <v>GBS De Pimpernel</v>
      </c>
      <c r="C938" s="145" t="str">
        <f>IF('gegevens uit databank'!E938="","",'gegevens uit databank'!E938)</f>
        <v>Spiltstraat 274</v>
      </c>
      <c r="D938" s="145">
        <f>IF('gegevens uit databank'!F938="","",'gegevens uit databank'!F938)</f>
        <v>1980</v>
      </c>
      <c r="E938" s="145" t="str">
        <f>IF('gegevens uit databank'!G938="","",'gegevens uit databank'!G938)</f>
        <v>ZEMST</v>
      </c>
      <c r="F938" s="145" t="str">
        <f>IF('gegevens uit databank'!H938="","",'gegevens uit databank'!H938)</f>
        <v>015-62.73.30</v>
      </c>
    </row>
    <row r="939" spans="1:6" ht="12.9" customHeight="1" x14ac:dyDescent="0.25">
      <c r="A939" s="144">
        <f>IF('gegevens uit databank'!C939="","",'gegevens uit databank'!C939)</f>
        <v>12088</v>
      </c>
      <c r="B939" s="145" t="str">
        <f>IF('gegevens uit databank'!D939="","",'gegevens uit databank'!D939)</f>
        <v>VBS Tuimeling</v>
      </c>
      <c r="C939" s="145" t="str">
        <f>IF('gegevens uit databank'!E939="","",'gegevens uit databank'!E939)</f>
        <v>Brusselsesteenweg 23</v>
      </c>
      <c r="D939" s="145">
        <f>IF('gegevens uit databank'!F939="","",'gegevens uit databank'!F939)</f>
        <v>1980</v>
      </c>
      <c r="E939" s="145" t="str">
        <f>IF('gegevens uit databank'!G939="","",'gegevens uit databank'!G939)</f>
        <v>ZEMST</v>
      </c>
      <c r="F939" s="145" t="str">
        <f>IF('gegevens uit databank'!H939="","",'gegevens uit databank'!H939)</f>
        <v>015-61.03.31</v>
      </c>
    </row>
    <row r="940" spans="1:6" ht="12.9" customHeight="1" x14ac:dyDescent="0.25">
      <c r="A940" s="144">
        <f>IF('gegevens uit databank'!C940="","",'gegevens uit databank'!C940)</f>
        <v>12104</v>
      </c>
      <c r="B940" s="145" t="str">
        <f>IF('gegevens uit databank'!D940="","",'gegevens uit databank'!D940)</f>
        <v>VBS De Kriekelaar</v>
      </c>
      <c r="C940" s="145" t="str">
        <f>IF('gegevens uit databank'!E940="","",'gegevens uit databank'!E940)</f>
        <v>de Tilbourgstraat 16</v>
      </c>
      <c r="D940" s="145">
        <f>IF('gegevens uit databank'!F940="","",'gegevens uit databank'!F940)</f>
        <v>1981</v>
      </c>
      <c r="E940" s="145" t="str">
        <f>IF('gegevens uit databank'!G940="","",'gegevens uit databank'!G940)</f>
        <v>HOFSTADE</v>
      </c>
      <c r="F940" s="145" t="str">
        <f>IF('gegevens uit databank'!H940="","",'gegevens uit databank'!H940)</f>
        <v>015-61.09.84</v>
      </c>
    </row>
    <row r="941" spans="1:6" ht="12.9" customHeight="1" x14ac:dyDescent="0.25">
      <c r="A941" s="144">
        <f>IF('gegevens uit databank'!C941="","",'gegevens uit databank'!C941)</f>
        <v>12112</v>
      </c>
      <c r="B941" s="145" t="str">
        <f>IF('gegevens uit databank'!D941="","",'gegevens uit databank'!D941)</f>
        <v>GBS De Regenboog</v>
      </c>
      <c r="C941" s="145" t="str">
        <f>IF('gegevens uit databank'!E941="","",'gegevens uit databank'!E941)</f>
        <v>Molenveld 26</v>
      </c>
      <c r="D941" s="145">
        <f>IF('gegevens uit databank'!F941="","",'gegevens uit databank'!F941)</f>
        <v>1982</v>
      </c>
      <c r="E941" s="145" t="str">
        <f>IF('gegevens uit databank'!G941="","",'gegevens uit databank'!G941)</f>
        <v>ELEWIJT</v>
      </c>
      <c r="F941" s="145" t="str">
        <f>IF('gegevens uit databank'!H941="","",'gegevens uit databank'!H941)</f>
        <v>015-62.73.40</v>
      </c>
    </row>
    <row r="942" spans="1:6" ht="12.9" customHeight="1" x14ac:dyDescent="0.25">
      <c r="A942" s="144">
        <f>IF('gegevens uit databank'!C942="","",'gegevens uit databank'!C942)</f>
        <v>12121</v>
      </c>
      <c r="B942" s="145" t="str">
        <f>IF('gegevens uit databank'!D942="","",'gegevens uit databank'!D942)</f>
        <v>VBS Sint-Lambertus</v>
      </c>
      <c r="C942" s="145" t="str">
        <f>IF('gegevens uit databank'!E942="","",'gegevens uit databank'!E942)</f>
        <v>Leuvensesteenweg 641</v>
      </c>
      <c r="D942" s="145">
        <f>IF('gegevens uit databank'!F942="","",'gegevens uit databank'!F942)</f>
        <v>2812</v>
      </c>
      <c r="E942" s="145" t="str">
        <f>IF('gegevens uit databank'!G942="","",'gegevens uit databank'!G942)</f>
        <v>MUIZEN</v>
      </c>
      <c r="F942" s="145" t="str">
        <f>IF('gegevens uit databank'!H942="","",'gegevens uit databank'!H942)</f>
        <v>015-41.95.94</v>
      </c>
    </row>
    <row r="943" spans="1:6" ht="12.9" customHeight="1" x14ac:dyDescent="0.25">
      <c r="A943" s="144">
        <f>IF('gegevens uit databank'!C943="","",'gegevens uit databank'!C943)</f>
        <v>12138</v>
      </c>
      <c r="B943" s="145" t="str">
        <f>IF('gegevens uit databank'!D943="","",'gegevens uit databank'!D943)</f>
        <v>VBS Kringeling</v>
      </c>
      <c r="C943" s="145" t="str">
        <f>IF('gegevens uit databank'!E943="","",'gegevens uit databank'!E943)</f>
        <v>Ravesteinstraat 2</v>
      </c>
      <c r="D943" s="145">
        <f>IF('gegevens uit databank'!F943="","",'gegevens uit databank'!F943)</f>
        <v>3191</v>
      </c>
      <c r="E943" s="145" t="str">
        <f>IF('gegevens uit databank'!G943="","",'gegevens uit databank'!G943)</f>
        <v>HEVER</v>
      </c>
      <c r="F943" s="145" t="str">
        <f>IF('gegevens uit databank'!H943="","",'gegevens uit databank'!H943)</f>
        <v>015-51.86.25</v>
      </c>
    </row>
    <row r="944" spans="1:6" ht="12.9" customHeight="1" x14ac:dyDescent="0.25">
      <c r="A944" s="144">
        <f>IF('gegevens uit databank'!C944="","",'gegevens uit databank'!C944)</f>
        <v>12146</v>
      </c>
      <c r="B944" s="145" t="str">
        <f>IF('gegevens uit databank'!D944="","",'gegevens uit databank'!D944)</f>
        <v>VBS_De Wegwijzer</v>
      </c>
      <c r="C944" s="145" t="str">
        <f>IF('gegevens uit databank'!E944="","",'gegevens uit databank'!E944)</f>
        <v>Hanswijkstraat 20</v>
      </c>
      <c r="D944" s="145">
        <f>IF('gegevens uit databank'!F944="","",'gegevens uit databank'!F944)</f>
        <v>3190</v>
      </c>
      <c r="E944" s="145" t="str">
        <f>IF('gegevens uit databank'!G944="","",'gegevens uit databank'!G944)</f>
        <v>BOORTMEERBEEK</v>
      </c>
      <c r="F944" s="145" t="str">
        <f>IF('gegevens uit databank'!H944="","",'gegevens uit databank'!H944)</f>
        <v>015-51.28.83</v>
      </c>
    </row>
    <row r="945" spans="1:6" ht="12.9" customHeight="1" x14ac:dyDescent="0.25">
      <c r="A945" s="144">
        <f>IF('gegevens uit databank'!C945="","",'gegevens uit databank'!C945)</f>
        <v>12153</v>
      </c>
      <c r="B945" s="145" t="str">
        <f>IF('gegevens uit databank'!D945="","",'gegevens uit databank'!D945)</f>
        <v>GBS Klimboom</v>
      </c>
      <c r="C945" s="145" t="str">
        <f>IF('gegevens uit databank'!E945="","",'gegevens uit databank'!E945)</f>
        <v>Beringstraat 107</v>
      </c>
      <c r="D945" s="145">
        <f>IF('gegevens uit databank'!F945="","",'gegevens uit databank'!F945)</f>
        <v>3190</v>
      </c>
      <c r="E945" s="145" t="str">
        <f>IF('gegevens uit databank'!G945="","",'gegevens uit databank'!G945)</f>
        <v>BOORTMEERBEEK</v>
      </c>
      <c r="F945" s="145" t="str">
        <f>IF('gegevens uit databank'!H945="","",'gegevens uit databank'!H945)</f>
        <v>015-51.52.79</v>
      </c>
    </row>
    <row r="946" spans="1:6" ht="12.9" customHeight="1" x14ac:dyDescent="0.25">
      <c r="A946" s="144">
        <f>IF('gegevens uit databank'!C946="","",'gegevens uit databank'!C946)</f>
        <v>12161</v>
      </c>
      <c r="B946" s="145" t="str">
        <f>IF('gegevens uit databank'!D946="","",'gegevens uit databank'!D946)</f>
        <v>VKS Pit</v>
      </c>
      <c r="C946" s="145" t="str">
        <f>IF('gegevens uit databank'!E946="","",'gegevens uit databank'!E946)</f>
        <v>Nieuwstraat 1</v>
      </c>
      <c r="D946" s="145">
        <f>IF('gegevens uit databank'!F946="","",'gegevens uit databank'!F946)</f>
        <v>3150</v>
      </c>
      <c r="E946" s="145" t="str">
        <f>IF('gegevens uit databank'!G946="","",'gegevens uit databank'!G946)</f>
        <v>WESPELAAR</v>
      </c>
      <c r="F946" s="145" t="str">
        <f>IF('gegevens uit databank'!H946="","",'gegevens uit databank'!H946)</f>
        <v>016-60.51.71</v>
      </c>
    </row>
    <row r="947" spans="1:6" ht="12.9" customHeight="1" x14ac:dyDescent="0.25">
      <c r="A947" s="144">
        <f>IF('gegevens uit databank'!C947="","",'gegevens uit databank'!C947)</f>
        <v>12179</v>
      </c>
      <c r="B947" s="145" t="str">
        <f>IF('gegevens uit databank'!D947="","",'gegevens uit databank'!D947)</f>
        <v>VBS Haacht Station De Wieltjes</v>
      </c>
      <c r="C947" s="145" t="str">
        <f>IF('gegevens uit databank'!E947="","",'gegevens uit databank'!E947)</f>
        <v>Neysetterstraat 3</v>
      </c>
      <c r="D947" s="145">
        <f>IF('gegevens uit databank'!F947="","",'gegevens uit databank'!F947)</f>
        <v>3150</v>
      </c>
      <c r="E947" s="145" t="str">
        <f>IF('gegevens uit databank'!G947="","",'gegevens uit databank'!G947)</f>
        <v>WESPELAAR</v>
      </c>
      <c r="F947" s="145" t="str">
        <f>IF('gegevens uit databank'!H947="","",'gegevens uit databank'!H947)</f>
        <v>016-60.25.71</v>
      </c>
    </row>
    <row r="948" spans="1:6" ht="12.9" customHeight="1" x14ac:dyDescent="0.25">
      <c r="A948" s="144">
        <f>IF('gegevens uit databank'!C948="","",'gegevens uit databank'!C948)</f>
        <v>12187</v>
      </c>
      <c r="B948" s="145" t="str">
        <f>IF('gegevens uit databank'!D948="","",'gegevens uit databank'!D948)</f>
        <v>VBS Lambertzhoeve</v>
      </c>
      <c r="C948" s="145" t="str">
        <f>IF('gegevens uit databank'!E948="","",'gegevens uit databank'!E948)</f>
        <v>Kouterstraat 2</v>
      </c>
      <c r="D948" s="145">
        <f>IF('gegevens uit databank'!F948="","",'gegevens uit databank'!F948)</f>
        <v>3150</v>
      </c>
      <c r="E948" s="145" t="str">
        <f>IF('gegevens uit databank'!G948="","",'gegevens uit databank'!G948)</f>
        <v>TILDONK</v>
      </c>
      <c r="F948" s="145" t="str">
        <f>IF('gegevens uit databank'!H948="","",'gegevens uit databank'!H948)</f>
        <v>016-56.84.00</v>
      </c>
    </row>
    <row r="949" spans="1:6" ht="12.9" customHeight="1" x14ac:dyDescent="0.25">
      <c r="A949" s="144">
        <f>IF('gegevens uit databank'!C949="","",'gegevens uit databank'!C949)</f>
        <v>12195</v>
      </c>
      <c r="B949" s="145" t="str">
        <f>IF('gegevens uit databank'!D949="","",'gegevens uit databank'!D949)</f>
        <v>VBS Paridaens</v>
      </c>
      <c r="C949" s="145" t="str">
        <f>IF('gegevens uit databank'!E949="","",'gegevens uit databank'!E949)</f>
        <v>Janseniusstraat 2_A</v>
      </c>
      <c r="D949" s="145">
        <f>IF('gegevens uit databank'!F949="","",'gegevens uit databank'!F949)</f>
        <v>3000</v>
      </c>
      <c r="E949" s="145" t="str">
        <f>IF('gegevens uit databank'!G949="","",'gegevens uit databank'!G949)</f>
        <v>LEUVEN</v>
      </c>
      <c r="F949" s="145" t="str">
        <f>IF('gegevens uit databank'!H949="","",'gegevens uit databank'!H949)</f>
        <v>016-79.09.22</v>
      </c>
    </row>
    <row r="950" spans="1:6" ht="12.9" customHeight="1" x14ac:dyDescent="0.25">
      <c r="A950" s="144">
        <f>IF('gegevens uit databank'!C950="","",'gegevens uit databank'!C950)</f>
        <v>12211</v>
      </c>
      <c r="B950" s="145" t="str">
        <f>IF('gegevens uit databank'!D950="","",'gegevens uit databank'!D950)</f>
        <v>VBS Sint-Jansschool</v>
      </c>
      <c r="C950" s="145" t="str">
        <f>IF('gegevens uit databank'!E950="","",'gegevens uit databank'!E950)</f>
        <v>Mechelsevest 2</v>
      </c>
      <c r="D950" s="145">
        <f>IF('gegevens uit databank'!F950="","",'gegevens uit databank'!F950)</f>
        <v>3000</v>
      </c>
      <c r="E950" s="145" t="str">
        <f>IF('gegevens uit databank'!G950="","",'gegevens uit databank'!G950)</f>
        <v>LEUVEN</v>
      </c>
      <c r="F950" s="145" t="str">
        <f>IF('gegevens uit databank'!H950="","",'gegevens uit databank'!H950)</f>
        <v>016-23.35.31</v>
      </c>
    </row>
    <row r="951" spans="1:6" ht="12.9" customHeight="1" x14ac:dyDescent="0.25">
      <c r="A951" s="144">
        <f>IF('gegevens uit databank'!C951="","",'gegevens uit databank'!C951)</f>
        <v>12229</v>
      </c>
      <c r="B951" s="145" t="str">
        <f>IF('gegevens uit databank'!D951="","",'gegevens uit databank'!D951)</f>
        <v>VKS Mater Dei</v>
      </c>
      <c r="C951" s="145" t="str">
        <f>IF('gegevens uit databank'!E951="","",'gegevens uit databank'!E951)</f>
        <v>Sint-Jacobsplein 15_A</v>
      </c>
      <c r="D951" s="145">
        <f>IF('gegevens uit databank'!F951="","",'gegevens uit databank'!F951)</f>
        <v>3000</v>
      </c>
      <c r="E951" s="145" t="str">
        <f>IF('gegevens uit databank'!G951="","",'gegevens uit databank'!G951)</f>
        <v>LEUVEN</v>
      </c>
      <c r="F951" s="145" t="str">
        <f>IF('gegevens uit databank'!H951="","",'gegevens uit databank'!H951)</f>
        <v>016-30.90.26</v>
      </c>
    </row>
    <row r="952" spans="1:6" ht="12.9" customHeight="1" x14ac:dyDescent="0.25">
      <c r="A952" s="144">
        <f>IF('gegevens uit databank'!C952="","",'gegevens uit databank'!C952)</f>
        <v>12278</v>
      </c>
      <c r="B952" s="145" t="str">
        <f>IF('gegevens uit databank'!D952="","",'gegevens uit databank'!D952)</f>
        <v>GBS Toverveld</v>
      </c>
      <c r="C952" s="145" t="str">
        <f>IF('gegevens uit databank'!E952="","",'gegevens uit databank'!E952)</f>
        <v>Overstraat 60</v>
      </c>
      <c r="D952" s="145">
        <f>IF('gegevens uit databank'!F952="","",'gegevens uit databank'!F952)</f>
        <v>3020</v>
      </c>
      <c r="E952" s="145" t="str">
        <f>IF('gegevens uit databank'!G952="","",'gegevens uit databank'!G952)</f>
        <v>VELTEM-BEISEM</v>
      </c>
      <c r="F952" s="145" t="str">
        <f>IF('gegevens uit databank'!H952="","",'gegevens uit databank'!H952)</f>
        <v>016-85.32.50</v>
      </c>
    </row>
    <row r="953" spans="1:6" ht="12.9" customHeight="1" x14ac:dyDescent="0.25">
      <c r="A953" s="144">
        <f>IF('gegevens uit databank'!C953="","",'gegevens uit databank'!C953)</f>
        <v>12286</v>
      </c>
      <c r="B953" s="145" t="str">
        <f>IF('gegevens uit databank'!D953="","",'gegevens uit databank'!D953)</f>
        <v>VBS Pastoor De Clerck</v>
      </c>
      <c r="C953" s="145" t="str">
        <f>IF('gegevens uit databank'!E953="","",'gegevens uit databank'!E953)</f>
        <v>Pastoor De Clerckstraat 1</v>
      </c>
      <c r="D953" s="145">
        <f>IF('gegevens uit databank'!F953="","",'gegevens uit databank'!F953)</f>
        <v>3020</v>
      </c>
      <c r="E953" s="145" t="str">
        <f>IF('gegevens uit databank'!G953="","",'gegevens uit databank'!G953)</f>
        <v>VELTEM-BEISEM</v>
      </c>
      <c r="F953" s="145" t="str">
        <f>IF('gegevens uit databank'!H953="","",'gegevens uit databank'!H953)</f>
        <v>016-15.27.58</v>
      </c>
    </row>
    <row r="954" spans="1:6" ht="12.9" customHeight="1" x14ac:dyDescent="0.25">
      <c r="A954" s="144">
        <f>IF('gegevens uit databank'!C954="","",'gegevens uit databank'!C954)</f>
        <v>12311</v>
      </c>
      <c r="B954" s="145" t="str">
        <f>IF('gegevens uit databank'!D954="","",'gegevens uit databank'!D954)</f>
        <v>VBS Bleydenberg</v>
      </c>
      <c r="C954" s="145" t="str">
        <f>IF('gegevens uit databank'!E954="","",'gegevens uit databank'!E954)</f>
        <v>Albert Woutersstraat 15 bus 1</v>
      </c>
      <c r="D954" s="145">
        <f>IF('gegevens uit databank'!F954="","",'gegevens uit databank'!F954)</f>
        <v>3012</v>
      </c>
      <c r="E954" s="145" t="str">
        <f>IF('gegevens uit databank'!G954="","",'gegevens uit databank'!G954)</f>
        <v>WILSELE</v>
      </c>
      <c r="F954" s="145" t="str">
        <f>IF('gegevens uit databank'!H954="","",'gegevens uit databank'!H954)</f>
        <v>016-23.85.81</v>
      </c>
    </row>
    <row r="955" spans="1:6" ht="12.9" customHeight="1" x14ac:dyDescent="0.25">
      <c r="A955" s="144">
        <f>IF('gegevens uit databank'!C955="","",'gegevens uit databank'!C955)</f>
        <v>12328</v>
      </c>
      <c r="B955" s="145" t="str">
        <f>IF('gegevens uit databank'!D955="","",'gegevens uit databank'!D955)</f>
        <v>VBS De Bosstraat</v>
      </c>
      <c r="C955" s="145" t="str">
        <f>IF('gegevens uit databank'!E955="","",'gegevens uit databank'!E955)</f>
        <v>Bosstraat 32</v>
      </c>
      <c r="D955" s="145">
        <f>IF('gegevens uit databank'!F955="","",'gegevens uit databank'!F955)</f>
        <v>3012</v>
      </c>
      <c r="E955" s="145" t="str">
        <f>IF('gegevens uit databank'!G955="","",'gegevens uit databank'!G955)</f>
        <v>WILSELE</v>
      </c>
      <c r="F955" s="145" t="str">
        <f>IF('gegevens uit databank'!H955="","",'gegevens uit databank'!H955)</f>
        <v>016-44.58.83</v>
      </c>
    </row>
    <row r="956" spans="1:6" ht="12.9" customHeight="1" x14ac:dyDescent="0.25">
      <c r="A956" s="144">
        <f>IF('gegevens uit databank'!C956="","",'gegevens uit databank'!C956)</f>
        <v>12351</v>
      </c>
      <c r="B956" s="145" t="str">
        <f>IF('gegevens uit databank'!D956="","",'gegevens uit databank'!D956)</f>
        <v>GO! BS Matadi</v>
      </c>
      <c r="C956" s="145" t="str">
        <f>IF('gegevens uit databank'!E956="","",'gegevens uit databank'!E956)</f>
        <v>Geldenaaksebaan 18</v>
      </c>
      <c r="D956" s="145">
        <f>IF('gegevens uit databank'!F956="","",'gegevens uit databank'!F956)</f>
        <v>3001</v>
      </c>
      <c r="E956" s="145" t="str">
        <f>IF('gegevens uit databank'!G956="","",'gegevens uit databank'!G956)</f>
        <v>HEVERLEE</v>
      </c>
      <c r="F956" s="145" t="str">
        <f>IF('gegevens uit databank'!H956="","",'gegevens uit databank'!H956)</f>
        <v>016-23.58.93</v>
      </c>
    </row>
    <row r="957" spans="1:6" ht="12.9" customHeight="1" x14ac:dyDescent="0.25">
      <c r="A957" s="144">
        <f>IF('gegevens uit databank'!C957="","",'gegevens uit databank'!C957)</f>
        <v>12369</v>
      </c>
      <c r="B957" s="145" t="str">
        <f>IF('gegevens uit databank'!D957="","",'gegevens uit databank'!D957)</f>
        <v>VLS De Ark</v>
      </c>
      <c r="C957" s="145" t="str">
        <f>IF('gegevens uit databank'!E957="","",'gegevens uit databank'!E957)</f>
        <v>Martelarenlaan 313</v>
      </c>
      <c r="D957" s="145">
        <f>IF('gegevens uit databank'!F957="","",'gegevens uit databank'!F957)</f>
        <v>3010</v>
      </c>
      <c r="E957" s="145" t="str">
        <f>IF('gegevens uit databank'!G957="","",'gegevens uit databank'!G957)</f>
        <v>KESSEL-LO</v>
      </c>
      <c r="F957" s="145" t="str">
        <f>IF('gegevens uit databank'!H957="","",'gegevens uit databank'!H957)</f>
        <v>016-25.96.63</v>
      </c>
    </row>
    <row r="958" spans="1:6" ht="12.9" customHeight="1" x14ac:dyDescent="0.25">
      <c r="A958" s="144">
        <f>IF('gegevens uit databank'!C958="","",'gegevens uit databank'!C958)</f>
        <v>12377</v>
      </c>
      <c r="B958" s="145" t="str">
        <f>IF('gegevens uit databank'!D958="","",'gegevens uit databank'!D958)</f>
        <v>VBS Don Bosco Sint-Lambertus</v>
      </c>
      <c r="C958" s="145" t="str">
        <f>IF('gegevens uit databank'!E958="","",'gegevens uit databank'!E958)</f>
        <v>Waversebaan 95</v>
      </c>
      <c r="D958" s="145">
        <f>IF('gegevens uit databank'!F958="","",'gegevens uit databank'!F958)</f>
        <v>3001</v>
      </c>
      <c r="E958" s="145" t="str">
        <f>IF('gegevens uit databank'!G958="","",'gegevens uit databank'!G958)</f>
        <v>HEVERLEE</v>
      </c>
      <c r="F958" s="145" t="str">
        <f>IF('gegevens uit databank'!H958="","",'gegevens uit databank'!H958)</f>
        <v>016-22.44.09</v>
      </c>
    </row>
    <row r="959" spans="1:6" ht="12.9" customHeight="1" x14ac:dyDescent="0.25">
      <c r="A959" s="144">
        <f>IF('gegevens uit databank'!C959="","",'gegevens uit databank'!C959)</f>
        <v>12385</v>
      </c>
      <c r="B959" s="145" t="str">
        <f>IF('gegevens uit databank'!D959="","",'gegevens uit databank'!D959)</f>
        <v>VBS Terbank-Egenhoven</v>
      </c>
      <c r="C959" s="145" t="str">
        <f>IF('gegevens uit databank'!E959="","",'gegevens uit databank'!E959)</f>
        <v>Egenhovenweg 43</v>
      </c>
      <c r="D959" s="145">
        <f>IF('gegevens uit databank'!F959="","",'gegevens uit databank'!F959)</f>
        <v>3001</v>
      </c>
      <c r="E959" s="145" t="str">
        <f>IF('gegevens uit databank'!G959="","",'gegevens uit databank'!G959)</f>
        <v>HEVERLEE</v>
      </c>
      <c r="F959" s="145" t="str">
        <f>IF('gegevens uit databank'!H959="","",'gegevens uit databank'!H959)</f>
        <v>016-22.36.23</v>
      </c>
    </row>
    <row r="960" spans="1:6" ht="12.9" customHeight="1" x14ac:dyDescent="0.25">
      <c r="A960" s="144">
        <f>IF('gegevens uit databank'!C960="","",'gegevens uit databank'!C960)</f>
        <v>12393</v>
      </c>
      <c r="B960" s="145" t="str">
        <f>IF('gegevens uit databank'!D960="","",'gegevens uit databank'!D960)</f>
        <v>VLS Heilig Hart</v>
      </c>
      <c r="C960" s="145" t="str">
        <f>IF('gegevens uit databank'!E960="","",'gegevens uit databank'!E960)</f>
        <v>Naamsesteenweg 355</v>
      </c>
      <c r="D960" s="145">
        <f>IF('gegevens uit databank'!F960="","",'gegevens uit databank'!F960)</f>
        <v>3001</v>
      </c>
      <c r="E960" s="145" t="str">
        <f>IF('gegevens uit databank'!G960="","",'gegevens uit databank'!G960)</f>
        <v>HEVERLEE</v>
      </c>
      <c r="F960" s="145" t="str">
        <f>IF('gegevens uit databank'!H960="","",'gegevens uit databank'!H960)</f>
        <v>016-39.90.23</v>
      </c>
    </row>
    <row r="961" spans="1:6" ht="12.9" customHeight="1" x14ac:dyDescent="0.25">
      <c r="A961" s="144">
        <f>IF('gegevens uit databank'!C961="","",'gegevens uit databank'!C961)</f>
        <v>12401</v>
      </c>
      <c r="B961" s="145" t="str">
        <f>IF('gegevens uit databank'!D961="","",'gegevens uit databank'!D961)</f>
        <v>VBS Don Bosco</v>
      </c>
      <c r="C961" s="145" t="str">
        <f>IF('gegevens uit databank'!E961="","",'gegevens uit databank'!E961)</f>
        <v>Groenveldstraat 46</v>
      </c>
      <c r="D961" s="145">
        <f>IF('gegevens uit databank'!F961="","",'gegevens uit databank'!F961)</f>
        <v>3001</v>
      </c>
      <c r="E961" s="145" t="str">
        <f>IF('gegevens uit databank'!G961="","",'gegevens uit databank'!G961)</f>
        <v>HEVERLEE</v>
      </c>
      <c r="F961" s="145" t="str">
        <f>IF('gegevens uit databank'!H961="","",'gegevens uit databank'!H961)</f>
        <v>016-20.80.26</v>
      </c>
    </row>
    <row r="962" spans="1:6" ht="12.9" customHeight="1" x14ac:dyDescent="0.25">
      <c r="A962" s="144">
        <f>IF('gegevens uit databank'!C962="","",'gegevens uit databank'!C962)</f>
        <v>12427</v>
      </c>
      <c r="B962" s="145" t="str">
        <f>IF('gegevens uit databank'!D962="","",'gegevens uit databank'!D962)</f>
        <v>VBS De Wijzer B</v>
      </c>
      <c r="C962" s="145" t="str">
        <f>IF('gegevens uit databank'!E962="","",'gegevens uit databank'!E962)</f>
        <v>Dorpsstraat 81</v>
      </c>
      <c r="D962" s="145">
        <f>IF('gegevens uit databank'!F962="","",'gegevens uit databank'!F962)</f>
        <v>3050</v>
      </c>
      <c r="E962" s="145" t="str">
        <f>IF('gegevens uit databank'!G962="","",'gegevens uit databank'!G962)</f>
        <v>OUD-HEVERLEE</v>
      </c>
      <c r="F962" s="145" t="str">
        <f>IF('gegevens uit databank'!H962="","",'gegevens uit databank'!H962)</f>
        <v>016-40.44.58</v>
      </c>
    </row>
    <row r="963" spans="1:6" ht="12.9" customHeight="1" x14ac:dyDescent="0.25">
      <c r="A963" s="144">
        <f>IF('gegevens uit databank'!C963="","",'gegevens uit databank'!C963)</f>
        <v>12435</v>
      </c>
      <c r="B963" s="145" t="str">
        <f>IF('gegevens uit databank'!D963="","",'gegevens uit databank'!D963)</f>
        <v>VBS Sint-Pietersschool</v>
      </c>
      <c r="C963" s="145" t="str">
        <f>IF('gegevens uit databank'!E963="","",'gegevens uit databank'!E963)</f>
        <v>Kloosterstraat 2</v>
      </c>
      <c r="D963" s="145">
        <f>IF('gegevens uit databank'!F963="","",'gegevens uit databank'!F963)</f>
        <v>3360</v>
      </c>
      <c r="E963" s="145" t="str">
        <f>IF('gegevens uit databank'!G963="","",'gegevens uit databank'!G963)</f>
        <v>KORBEEK-LO</v>
      </c>
      <c r="F963" s="145" t="str">
        <f>IF('gegevens uit databank'!H963="","",'gegevens uit databank'!H963)</f>
        <v>016-46.03.60</v>
      </c>
    </row>
    <row r="964" spans="1:6" ht="12.9" customHeight="1" x14ac:dyDescent="0.25">
      <c r="A964" s="144">
        <f>IF('gegevens uit databank'!C964="","",'gegevens uit databank'!C964)</f>
        <v>12451</v>
      </c>
      <c r="B964" s="145" t="str">
        <f>IF('gegevens uit databank'!D964="","",'gegevens uit databank'!D964)</f>
        <v>GBS 't Klavertje Bierbeek</v>
      </c>
      <c r="C964" s="145" t="str">
        <f>IF('gegevens uit databank'!E964="","",'gegevens uit databank'!E964)</f>
        <v>Schoolstraat 37</v>
      </c>
      <c r="D964" s="145">
        <f>IF('gegevens uit databank'!F964="","",'gegevens uit databank'!F964)</f>
        <v>3360</v>
      </c>
      <c r="E964" s="145" t="str">
        <f>IF('gegevens uit databank'!G964="","",'gegevens uit databank'!G964)</f>
        <v>BIERBEEK</v>
      </c>
      <c r="F964" s="145" t="str">
        <f>IF('gegevens uit databank'!H964="","",'gegevens uit databank'!H964)</f>
        <v>016-46.37.02</v>
      </c>
    </row>
    <row r="965" spans="1:6" ht="12.9" customHeight="1" x14ac:dyDescent="0.25">
      <c r="A965" s="144">
        <f>IF('gegevens uit databank'!C965="","",'gegevens uit databank'!C965)</f>
        <v>12468</v>
      </c>
      <c r="B965" s="145" t="str">
        <f>IF('gegevens uit databank'!D965="","",'gegevens uit databank'!D965)</f>
        <v>VBS De Kinderberg</v>
      </c>
      <c r="C965" s="145" t="str">
        <f>IF('gegevens uit databank'!E965="","",'gegevens uit databank'!E965)</f>
        <v>Bergstraat 18</v>
      </c>
      <c r="D965" s="145">
        <f>IF('gegevens uit databank'!F965="","",'gegevens uit databank'!F965)</f>
        <v>3360</v>
      </c>
      <c r="E965" s="145" t="str">
        <f>IF('gegevens uit databank'!G965="","",'gegevens uit databank'!G965)</f>
        <v>BIERBEEK</v>
      </c>
      <c r="F965" s="145" t="str">
        <f>IF('gegevens uit databank'!H965="","",'gegevens uit databank'!H965)</f>
        <v>016-46.40.37</v>
      </c>
    </row>
    <row r="966" spans="1:6" ht="12.9" customHeight="1" x14ac:dyDescent="0.25">
      <c r="A966" s="144">
        <f>IF('gegevens uit databank'!C966="","",'gegevens uit databank'!C966)</f>
        <v>12476</v>
      </c>
      <c r="B966" s="145" t="str">
        <f>IF('gegevens uit databank'!D966="","",'gegevens uit databank'!D966)</f>
        <v>GBS De Hazensprong</v>
      </c>
      <c r="C966" s="145" t="str">
        <f>IF('gegevens uit databank'!E966="","",'gegevens uit databank'!E966)</f>
        <v>Armand Verheydenstraat 19</v>
      </c>
      <c r="D966" s="145">
        <f>IF('gegevens uit databank'!F966="","",'gegevens uit databank'!F966)</f>
        <v>3053</v>
      </c>
      <c r="E966" s="145" t="str">
        <f>IF('gegevens uit databank'!G966="","",'gegevens uit databank'!G966)</f>
        <v>HAASRODE</v>
      </c>
      <c r="F966" s="145" t="str">
        <f>IF('gegevens uit databank'!H966="","",'gegevens uit databank'!H966)</f>
        <v>016-39.41.70</v>
      </c>
    </row>
    <row r="967" spans="1:6" ht="12.9" customHeight="1" x14ac:dyDescent="0.25">
      <c r="A967" s="144">
        <f>IF('gegevens uit databank'!C967="","",'gegevens uit databank'!C967)</f>
        <v>12484</v>
      </c>
      <c r="B967" s="145" t="str">
        <f>IF('gegevens uit databank'!D967="","",'gegevens uit databank'!D967)</f>
        <v>GBS De Lijsterboom</v>
      </c>
      <c r="C967" s="145" t="str">
        <f>IF('gegevens uit databank'!E967="","",'gegevens uit databank'!E967)</f>
        <v>Bierbeekstraat 4</v>
      </c>
      <c r="D967" s="145">
        <f>IF('gegevens uit databank'!F967="","",'gegevens uit databank'!F967)</f>
        <v>3052</v>
      </c>
      <c r="E967" s="145" t="str">
        <f>IF('gegevens uit databank'!G967="","",'gegevens uit databank'!G967)</f>
        <v>BLANDEN</v>
      </c>
      <c r="F967" s="145" t="str">
        <f>IF('gegevens uit databank'!H967="","",'gegevens uit databank'!H967)</f>
        <v>016-39.41.50</v>
      </c>
    </row>
    <row r="968" spans="1:6" ht="12.9" customHeight="1" x14ac:dyDescent="0.25">
      <c r="A968" s="144">
        <f>IF('gegevens uit databank'!C968="","",'gegevens uit databank'!C968)</f>
        <v>12492</v>
      </c>
      <c r="B968" s="145" t="str">
        <f>IF('gegevens uit databank'!D968="","",'gegevens uit databank'!D968)</f>
        <v>Vrije Basisschool</v>
      </c>
      <c r="C968" s="145" t="str">
        <f>IF('gegevens uit databank'!E968="","",'gegevens uit databank'!E968)</f>
        <v>Pastoor Tilemansstraat 4</v>
      </c>
      <c r="D968" s="145">
        <f>IF('gegevens uit databank'!F968="","",'gegevens uit databank'!F968)</f>
        <v>3051</v>
      </c>
      <c r="E968" s="145" t="str">
        <f>IF('gegevens uit databank'!G968="","",'gegevens uit databank'!G968)</f>
        <v>SINT-JORIS-WEERT</v>
      </c>
      <c r="F968" s="145" t="str">
        <f>IF('gegevens uit databank'!H968="","",'gegevens uit databank'!H968)</f>
        <v>016-47.73.18</v>
      </c>
    </row>
    <row r="969" spans="1:6" ht="12.9" customHeight="1" x14ac:dyDescent="0.25">
      <c r="A969" s="144">
        <f>IF('gegevens uit databank'!C969="","",'gegevens uit databank'!C969)</f>
        <v>12501</v>
      </c>
      <c r="B969" s="145" t="str">
        <f>IF('gegevens uit databank'!D969="","",'gegevens uit databank'!D969)</f>
        <v>GBS De Letterboom</v>
      </c>
      <c r="C969" s="145" t="str">
        <f>IF('gegevens uit databank'!E969="","",'gegevens uit databank'!E969)</f>
        <v>Wilgenpad 1</v>
      </c>
      <c r="D969" s="145">
        <f>IF('gegevens uit databank'!F969="","",'gegevens uit databank'!F969)</f>
        <v>3040</v>
      </c>
      <c r="E969" s="145" t="str">
        <f>IF('gegevens uit databank'!G969="","",'gegevens uit databank'!G969)</f>
        <v>OTTENBURG</v>
      </c>
      <c r="F969" s="145" t="str">
        <f>IF('gegevens uit databank'!H969="","",'gegevens uit databank'!H969)</f>
        <v>02-302.43.90</v>
      </c>
    </row>
    <row r="970" spans="1:6" ht="12.9" customHeight="1" x14ac:dyDescent="0.25">
      <c r="A970" s="144">
        <f>IF('gegevens uit databank'!C970="","",'gegevens uit databank'!C970)</f>
        <v>12518</v>
      </c>
      <c r="B970" s="145" t="str">
        <f>IF('gegevens uit databank'!D970="","",'gegevens uit databank'!D970)</f>
        <v>GBS Den Elzas</v>
      </c>
      <c r="C970" s="145" t="str">
        <f>IF('gegevens uit databank'!E970="","",'gegevens uit databank'!E970)</f>
        <v>Elzasstraat 19</v>
      </c>
      <c r="D970" s="145">
        <f>IF('gegevens uit databank'!F970="","",'gegevens uit databank'!F970)</f>
        <v>3040</v>
      </c>
      <c r="E970" s="145" t="str">
        <f>IF('gegevens uit databank'!G970="","",'gegevens uit databank'!G970)</f>
        <v>HULDENBERG</v>
      </c>
      <c r="F970" s="145" t="str">
        <f>IF('gegevens uit databank'!H970="","",'gegevens uit databank'!H970)</f>
        <v>02-302.43.80</v>
      </c>
    </row>
    <row r="971" spans="1:6" ht="12.9" customHeight="1" x14ac:dyDescent="0.25">
      <c r="A971" s="144">
        <f>IF('gegevens uit databank'!C971="","",'gegevens uit databank'!C971)</f>
        <v>12526</v>
      </c>
      <c r="B971" s="145" t="str">
        <f>IF('gegevens uit databank'!D971="","",'gegevens uit databank'!D971)</f>
        <v>GBS 't Zonneveld</v>
      </c>
      <c r="C971" s="145" t="str">
        <f>IF('gegevens uit databank'!E971="","",'gegevens uit databank'!E971)</f>
        <v>A.E. Verbiststraat 6</v>
      </c>
      <c r="D971" s="145">
        <f>IF('gegevens uit databank'!F971="","",'gegevens uit databank'!F971)</f>
        <v>3060</v>
      </c>
      <c r="E971" s="145" t="str">
        <f>IF('gegevens uit databank'!G971="","",'gegevens uit databank'!G971)</f>
        <v>BERTEM</v>
      </c>
      <c r="F971" s="145" t="str">
        <f>IF('gegevens uit databank'!H971="","",'gegevens uit databank'!H971)</f>
        <v>016-48.06.58</v>
      </c>
    </row>
    <row r="972" spans="1:6" ht="12.9" customHeight="1" x14ac:dyDescent="0.25">
      <c r="A972" s="144">
        <f>IF('gegevens uit databank'!C972="","",'gegevens uit databank'!C972)</f>
        <v>12534</v>
      </c>
      <c r="B972" s="145" t="str">
        <f>IF('gegevens uit databank'!D972="","",'gegevens uit databank'!D972)</f>
        <v>VBS De Waaier</v>
      </c>
      <c r="C972" s="145" t="str">
        <f>IF('gegevens uit databank'!E972="","",'gegevens uit databank'!E972)</f>
        <v>Egenhovenstraat 24_A</v>
      </c>
      <c r="D972" s="145">
        <f>IF('gegevens uit databank'!F972="","",'gegevens uit databank'!F972)</f>
        <v>3060</v>
      </c>
      <c r="E972" s="145" t="str">
        <f>IF('gegevens uit databank'!G972="","",'gegevens uit databank'!G972)</f>
        <v>BERTEM</v>
      </c>
      <c r="F972" s="145" t="str">
        <f>IF('gegevens uit databank'!H972="","",'gegevens uit databank'!H972)</f>
        <v>016-48.93.08</v>
      </c>
    </row>
    <row r="973" spans="1:6" ht="12.9" customHeight="1" x14ac:dyDescent="0.25">
      <c r="A973" s="144">
        <f>IF('gegevens uit databank'!C973="","",'gegevens uit databank'!C973)</f>
        <v>12542</v>
      </c>
      <c r="B973" s="145" t="str">
        <f>IF('gegevens uit databank'!D973="","",'gegevens uit databank'!D973)</f>
        <v>GBS Leefdaal</v>
      </c>
      <c r="C973" s="145" t="str">
        <f>IF('gegevens uit databank'!E973="","",'gegevens uit databank'!E973)</f>
        <v>Dorpstraat 540</v>
      </c>
      <c r="D973" s="145">
        <f>IF('gegevens uit databank'!F973="","",'gegevens uit databank'!F973)</f>
        <v>3061</v>
      </c>
      <c r="E973" s="145" t="str">
        <f>IF('gegevens uit databank'!G973="","",'gegevens uit databank'!G973)</f>
        <v>LEEFDAAL</v>
      </c>
      <c r="F973" s="145" t="str">
        <f>IF('gegevens uit databank'!H973="","",'gegevens uit databank'!H973)</f>
        <v>02-767.51.01</v>
      </c>
    </row>
    <row r="974" spans="1:6" ht="12.9" customHeight="1" x14ac:dyDescent="0.25">
      <c r="A974" s="144">
        <f>IF('gegevens uit databank'!C974="","",'gegevens uit databank'!C974)</f>
        <v>12559</v>
      </c>
      <c r="B974" s="145" t="str">
        <f>IF('gegevens uit databank'!D974="","",'gegevens uit databank'!D974)</f>
        <v>GBS De Regenboog</v>
      </c>
      <c r="C974" s="145" t="str">
        <f>IF('gegevens uit databank'!E974="","",'gegevens uit databank'!E974)</f>
        <v>Kloosterstraat 10</v>
      </c>
      <c r="D974" s="145">
        <f>IF('gegevens uit databank'!F974="","",'gegevens uit databank'!F974)</f>
        <v>3070</v>
      </c>
      <c r="E974" s="145" t="str">
        <f>IF('gegevens uit databank'!G974="","",'gegevens uit databank'!G974)</f>
        <v>KORTENBERG</v>
      </c>
      <c r="F974" s="145" t="str">
        <f>IF('gegevens uit databank'!H974="","",'gegevens uit databank'!H974)</f>
        <v>02-759.60.69</v>
      </c>
    </row>
    <row r="975" spans="1:6" ht="12.9" customHeight="1" x14ac:dyDescent="0.25">
      <c r="A975" s="144">
        <f>IF('gegevens uit databank'!C975="","",'gegevens uit databank'!C975)</f>
        <v>12567</v>
      </c>
      <c r="B975" s="145" t="str">
        <f>IF('gegevens uit databank'!D975="","",'gegevens uit databank'!D975)</f>
        <v>GBS De Klimop</v>
      </c>
      <c r="C975" s="145" t="str">
        <f>IF('gegevens uit databank'!E975="","",'gegevens uit databank'!E975)</f>
        <v>Kwerpsebaan 249</v>
      </c>
      <c r="D975" s="145">
        <f>IF('gegevens uit databank'!F975="","",'gegevens uit databank'!F975)</f>
        <v>3071</v>
      </c>
      <c r="E975" s="145" t="str">
        <f>IF('gegevens uit databank'!G975="","",'gegevens uit databank'!G975)</f>
        <v>ERPS-KWERPS</v>
      </c>
      <c r="F975" s="145" t="str">
        <f>IF('gegevens uit databank'!H975="","",'gegevens uit databank'!H975)</f>
        <v>02-759.64.59</v>
      </c>
    </row>
    <row r="976" spans="1:6" ht="12.9" customHeight="1" x14ac:dyDescent="0.25">
      <c r="A976" s="144">
        <f>IF('gegevens uit databank'!C976="","",'gegevens uit databank'!C976)</f>
        <v>12575</v>
      </c>
      <c r="B976" s="145" t="str">
        <f>IF('gegevens uit databank'!D976="","",'gegevens uit databank'!D976)</f>
        <v>VBS Mater Dei</v>
      </c>
      <c r="C976" s="145" t="str">
        <f>IF('gegevens uit databank'!E976="","",'gegevens uit databank'!E976)</f>
        <v>Engerstraat 10</v>
      </c>
      <c r="D976" s="145">
        <f>IF('gegevens uit databank'!F976="","",'gegevens uit databank'!F976)</f>
        <v>3071</v>
      </c>
      <c r="E976" s="145" t="str">
        <f>IF('gegevens uit databank'!G976="","",'gegevens uit databank'!G976)</f>
        <v>ERPS-KWERPS</v>
      </c>
      <c r="F976" s="145" t="str">
        <f>IF('gegevens uit databank'!H976="","",'gegevens uit databank'!H976)</f>
        <v>02-759.65.33</v>
      </c>
    </row>
    <row r="977" spans="1:6" ht="12.9" customHeight="1" x14ac:dyDescent="0.25">
      <c r="A977" s="144">
        <f>IF('gegevens uit databank'!C977="","",'gegevens uit databank'!C977)</f>
        <v>12583</v>
      </c>
      <c r="B977" s="145" t="str">
        <f>IF('gegevens uit databank'!D977="","",'gegevens uit databank'!D977)</f>
        <v>VBS Sint-Lambertus</v>
      </c>
      <c r="C977" s="145" t="str">
        <f>IF('gegevens uit databank'!E977="","",'gegevens uit databank'!E977)</f>
        <v>Burggrachtstraat 1_a</v>
      </c>
      <c r="D977" s="145">
        <f>IF('gegevens uit databank'!F977="","",'gegevens uit databank'!F977)</f>
        <v>1930</v>
      </c>
      <c r="E977" s="145" t="str">
        <f>IF('gegevens uit databank'!G977="","",'gegevens uit databank'!G977)</f>
        <v>NOSSEGEM</v>
      </c>
      <c r="F977" s="145" t="str">
        <f>IF('gegevens uit databank'!H977="","",'gegevens uit databank'!H977)</f>
        <v>02-759.46.04</v>
      </c>
    </row>
    <row r="978" spans="1:6" ht="12.9" customHeight="1" x14ac:dyDescent="0.25">
      <c r="A978" s="144">
        <f>IF('gegevens uit databank'!C978="","",'gegevens uit databank'!C978)</f>
        <v>12591</v>
      </c>
      <c r="B978" s="145" t="str">
        <f>IF('gegevens uit databank'!D978="","",'gegevens uit databank'!D978)</f>
        <v>GBS De Negensprong</v>
      </c>
      <c r="C978" s="145" t="str">
        <f>IF('gegevens uit databank'!E978="","",'gegevens uit databank'!E978)</f>
        <v>Annonciadenstraat 1</v>
      </c>
      <c r="D978" s="145">
        <f>IF('gegevens uit databank'!F978="","",'gegevens uit databank'!F978)</f>
        <v>3078</v>
      </c>
      <c r="E978" s="145" t="str">
        <f>IF('gegevens uit databank'!G978="","",'gegevens uit databank'!G978)</f>
        <v>EVERBERG</v>
      </c>
      <c r="F978" s="145" t="str">
        <f>IF('gegevens uit databank'!H978="","",'gegevens uit databank'!H978)</f>
        <v>02-759.96.22</v>
      </c>
    </row>
    <row r="979" spans="1:6" ht="12.9" customHeight="1" x14ac:dyDescent="0.25">
      <c r="A979" s="144">
        <f>IF('gegevens uit databank'!C979="","",'gegevens uit databank'!C979)</f>
        <v>12609</v>
      </c>
      <c r="B979" s="145" t="str">
        <f>IF('gegevens uit databank'!D979="","",'gegevens uit databank'!D979)</f>
        <v>GBS De Boemerang</v>
      </c>
      <c r="C979" s="145" t="str">
        <f>IF('gegevens uit databank'!E979="","",'gegevens uit databank'!E979)</f>
        <v>Alfons Dewitstraat 7</v>
      </c>
      <c r="D979" s="145">
        <f>IF('gegevens uit databank'!F979="","",'gegevens uit databank'!F979)</f>
        <v>3078</v>
      </c>
      <c r="E979" s="145" t="str">
        <f>IF('gegevens uit databank'!G979="","",'gegevens uit databank'!G979)</f>
        <v>MEERBEEK</v>
      </c>
      <c r="F979" s="145" t="str">
        <f>IF('gegevens uit databank'!H979="","",'gegevens uit databank'!H979)</f>
        <v>02-759.63.60</v>
      </c>
    </row>
    <row r="980" spans="1:6" ht="12.9" customHeight="1" x14ac:dyDescent="0.25">
      <c r="A980" s="144">
        <f>IF('gegevens uit databank'!C980="","",'gegevens uit databank'!C980)</f>
        <v>12617</v>
      </c>
      <c r="B980" s="145" t="str">
        <f>IF('gegevens uit databank'!D980="","",'gegevens uit databank'!D980)</f>
        <v>VBS Ham</v>
      </c>
      <c r="C980" s="145" t="str">
        <f>IF('gegevens uit databank'!E980="","",'gegevens uit databank'!E980)</f>
        <v>Van Frachenlaan 25</v>
      </c>
      <c r="D980" s="145">
        <f>IF('gegevens uit databank'!F980="","",'gegevens uit databank'!F980)</f>
        <v>1820</v>
      </c>
      <c r="E980" s="145" t="str">
        <f>IF('gegevens uit databank'!G980="","",'gegevens uit databank'!G980)</f>
        <v>STEENOKKERZEEL</v>
      </c>
      <c r="F980" s="145" t="str">
        <f>IF('gegevens uit databank'!H980="","",'gegevens uit databank'!H980)</f>
        <v>02-759.97.43</v>
      </c>
    </row>
    <row r="981" spans="1:6" ht="12.9" customHeight="1" x14ac:dyDescent="0.25">
      <c r="A981" s="144">
        <f>IF('gegevens uit databank'!C981="","",'gegevens uit databank'!C981)</f>
        <v>12625</v>
      </c>
      <c r="B981" s="145" t="str">
        <f>IF('gegevens uit databank'!D981="","",'gegevens uit databank'!D981)</f>
        <v>GBS Piramide &amp; Tilia</v>
      </c>
      <c r="C981" s="145" t="str">
        <f>IF('gegevens uit databank'!E981="","",'gegevens uit databank'!E981)</f>
        <v>Fuérisonplaats 14</v>
      </c>
      <c r="D981" s="145">
        <f>IF('gegevens uit databank'!F981="","",'gegevens uit databank'!F981)</f>
        <v>1820</v>
      </c>
      <c r="E981" s="145" t="str">
        <f>IF('gegevens uit databank'!G981="","",'gegevens uit databank'!G981)</f>
        <v>STEENOKKERZEEL</v>
      </c>
      <c r="F981" s="145" t="str">
        <f>IF('gegevens uit databank'!H981="","",'gegevens uit databank'!H981)</f>
        <v>02-756.55.00</v>
      </c>
    </row>
    <row r="982" spans="1:6" ht="12.9" customHeight="1" x14ac:dyDescent="0.25">
      <c r="A982" s="144">
        <f>IF('gegevens uit databank'!C982="","",'gegevens uit databank'!C982)</f>
        <v>12633</v>
      </c>
      <c r="B982" s="145" t="str">
        <f>IF('gegevens uit databank'!D982="","",'gegevens uit databank'!D982)</f>
        <v>VBS De Boomhut</v>
      </c>
      <c r="C982" s="145" t="str">
        <f>IF('gegevens uit databank'!E982="","",'gegevens uit databank'!E982)</f>
        <v>Brouwerijstraat 2</v>
      </c>
      <c r="D982" s="145">
        <f>IF('gegevens uit databank'!F982="","",'gegevens uit databank'!F982)</f>
        <v>1910</v>
      </c>
      <c r="E982" s="145" t="str">
        <f>IF('gegevens uit databank'!G982="","",'gegevens uit databank'!G982)</f>
        <v>KAMPENHOUT</v>
      </c>
      <c r="F982" s="145" t="str">
        <f>IF('gegevens uit databank'!H982="","",'gegevens uit databank'!H982)</f>
        <v>016-65.74.86</v>
      </c>
    </row>
    <row r="983" spans="1:6" ht="12.9" customHeight="1" x14ac:dyDescent="0.25">
      <c r="A983" s="144">
        <f>IF('gegevens uit databank'!C983="","",'gegevens uit databank'!C983)</f>
        <v>12641</v>
      </c>
      <c r="B983" s="145" t="str">
        <f>IF('gegevens uit databank'!D983="","",'gegevens uit databank'!D983)</f>
        <v>GBS De Toverberg &amp; Het Klimtouw</v>
      </c>
      <c r="C983" s="145" t="str">
        <f>IF('gegevens uit databank'!E983="","",'gegevens uit databank'!E983)</f>
        <v>Torfbroeklaan 25</v>
      </c>
      <c r="D983" s="145">
        <f>IF('gegevens uit databank'!F983="","",'gegevens uit databank'!F983)</f>
        <v>1910</v>
      </c>
      <c r="E983" s="145" t="str">
        <f>IF('gegevens uit databank'!G983="","",'gegevens uit databank'!G983)</f>
        <v>BERG</v>
      </c>
      <c r="F983" s="145" t="str">
        <f>IF('gegevens uit databank'!H983="","",'gegevens uit databank'!H983)</f>
        <v>016-65.99.77</v>
      </c>
    </row>
    <row r="984" spans="1:6" ht="12.9" customHeight="1" x14ac:dyDescent="0.25">
      <c r="A984" s="144">
        <f>IF('gegevens uit databank'!C984="","",'gegevens uit databank'!C984)</f>
        <v>12658</v>
      </c>
      <c r="B984" s="145" t="str">
        <f>IF('gegevens uit databank'!D984="","",'gegevens uit databank'!D984)</f>
        <v>VKS 't Okkerzeeltje</v>
      </c>
      <c r="C984" s="145" t="str">
        <f>IF('gegevens uit databank'!E984="","",'gegevens uit databank'!E984)</f>
        <v>Bogaertstraat 4</v>
      </c>
      <c r="D984" s="145">
        <f>IF('gegevens uit databank'!F984="","",'gegevens uit databank'!F984)</f>
        <v>1910</v>
      </c>
      <c r="E984" s="145" t="str">
        <f>IF('gegevens uit databank'!G984="","",'gegevens uit databank'!G984)</f>
        <v>NEDEROKKERZEEL</v>
      </c>
      <c r="F984" s="145" t="str">
        <f>IF('gegevens uit databank'!H984="","",'gegevens uit databank'!H984)</f>
        <v>016-65.54.85</v>
      </c>
    </row>
    <row r="985" spans="1:6" ht="12.9" customHeight="1" x14ac:dyDescent="0.25">
      <c r="A985" s="144">
        <f>IF('gegevens uit databank'!C985="","",'gegevens uit databank'!C985)</f>
        <v>12666</v>
      </c>
      <c r="B985" s="145" t="str">
        <f>IF('gegevens uit databank'!D985="","",'gegevens uit databank'!D985)</f>
        <v>VBS Heilig-Hartcollege</v>
      </c>
      <c r="C985" s="145" t="str">
        <f>IF('gegevens uit databank'!E985="","",'gegevens uit databank'!E985)</f>
        <v>Biekorfstraat 8</v>
      </c>
      <c r="D985" s="145">
        <f>IF('gegevens uit databank'!F985="","",'gegevens uit databank'!F985)</f>
        <v>2220</v>
      </c>
      <c r="E985" s="145" t="str">
        <f>IF('gegevens uit databank'!G985="","",'gegevens uit databank'!G985)</f>
        <v>HEIST-OP-DEN-BERG</v>
      </c>
      <c r="F985" s="145" t="str">
        <f>IF('gegevens uit databank'!H985="","",'gegevens uit databank'!H985)</f>
        <v>015-22.10.10</v>
      </c>
    </row>
    <row r="986" spans="1:6" ht="12.9" customHeight="1" x14ac:dyDescent="0.25">
      <c r="A986" s="144">
        <f>IF('gegevens uit databank'!C986="","",'gegevens uit databank'!C986)</f>
        <v>12674</v>
      </c>
      <c r="B986" s="145" t="str">
        <f>IF('gegevens uit databank'!D986="","",'gegevens uit databank'!D986)</f>
        <v>VBS Berg en Onzea</v>
      </c>
      <c r="C986" s="145" t="str">
        <f>IF('gegevens uit databank'!E986="","",'gegevens uit databank'!E986)</f>
        <v>Kerkhofstraat 1</v>
      </c>
      <c r="D986" s="145">
        <f>IF('gegevens uit databank'!F986="","",'gegevens uit databank'!F986)</f>
        <v>2220</v>
      </c>
      <c r="E986" s="145" t="str">
        <f>IF('gegevens uit databank'!G986="","",'gegevens uit databank'!G986)</f>
        <v>HEIST-OP-DEN-BERG</v>
      </c>
      <c r="F986" s="145" t="str">
        <f>IF('gegevens uit databank'!H986="","",'gegevens uit databank'!H986)</f>
        <v>015-24.78.62</v>
      </c>
    </row>
    <row r="987" spans="1:6" ht="12.9" customHeight="1" x14ac:dyDescent="0.25">
      <c r="A987" s="144">
        <f>IF('gegevens uit databank'!C987="","",'gegevens uit databank'!C987)</f>
        <v>12682</v>
      </c>
      <c r="B987" s="145" t="str">
        <f>IF('gegevens uit databank'!D987="","",'gegevens uit databank'!D987)</f>
        <v>Vrije Basisschool</v>
      </c>
      <c r="C987" s="145" t="str">
        <f>IF('gegevens uit databank'!E987="","",'gegevens uit databank'!E987)</f>
        <v>Pastoor Mellaertsstraat 32</v>
      </c>
      <c r="D987" s="145">
        <f>IF('gegevens uit databank'!F987="","",'gegevens uit databank'!F987)</f>
        <v>2220</v>
      </c>
      <c r="E987" s="145" t="str">
        <f>IF('gegevens uit databank'!G987="","",'gegevens uit databank'!G987)</f>
        <v>HEIST-OP-DEN-BERG</v>
      </c>
      <c r="F987" s="145" t="str">
        <f>IF('gegevens uit databank'!H987="","",'gegevens uit databank'!H987)</f>
        <v>015-24.76.64</v>
      </c>
    </row>
    <row r="988" spans="1:6" ht="12.9" customHeight="1" x14ac:dyDescent="0.25">
      <c r="A988" s="144">
        <f>IF('gegevens uit databank'!C988="","",'gegevens uit databank'!C988)</f>
        <v>12691</v>
      </c>
      <c r="B988" s="145" t="str">
        <f>IF('gegevens uit databank'!D988="","",'gegevens uit databank'!D988)</f>
        <v>VBS De Merel</v>
      </c>
      <c r="C988" s="145" t="str">
        <f>IF('gegevens uit databank'!E988="","",'gegevens uit databank'!E988)</f>
        <v>L. Carréstraat 16_c</v>
      </c>
      <c r="D988" s="145">
        <f>IF('gegevens uit databank'!F988="","",'gegevens uit databank'!F988)</f>
        <v>2220</v>
      </c>
      <c r="E988" s="145" t="str">
        <f>IF('gegevens uit databank'!G988="","",'gegevens uit databank'!G988)</f>
        <v>HALLAAR</v>
      </c>
      <c r="F988" s="145" t="str">
        <f>IF('gegevens uit databank'!H988="","",'gegevens uit databank'!H988)</f>
        <v>015-24.11.20</v>
      </c>
    </row>
    <row r="989" spans="1:6" ht="12.9" customHeight="1" x14ac:dyDescent="0.25">
      <c r="A989" s="144">
        <f>IF('gegevens uit databank'!C989="","",'gegevens uit databank'!C989)</f>
        <v>12708</v>
      </c>
      <c r="B989" s="145" t="str">
        <f>IF('gegevens uit databank'!D989="","",'gegevens uit databank'!D989)</f>
        <v>GBS De Straal</v>
      </c>
      <c r="C989" s="145" t="str">
        <f>IF('gegevens uit databank'!E989="","",'gegevens uit databank'!E989)</f>
        <v>Kapelstraat 45</v>
      </c>
      <c r="D989" s="145">
        <f>IF('gegevens uit databank'!F989="","",'gegevens uit databank'!F989)</f>
        <v>3110</v>
      </c>
      <c r="E989" s="145" t="str">
        <f>IF('gegevens uit databank'!G989="","",'gegevens uit databank'!G989)</f>
        <v>ROTSELAAR</v>
      </c>
      <c r="F989" s="145" t="str">
        <f>IF('gegevens uit databank'!H989="","",'gegevens uit databank'!H989)</f>
        <v>016-61.64.60</v>
      </c>
    </row>
    <row r="990" spans="1:6" ht="12.9" customHeight="1" x14ac:dyDescent="0.25">
      <c r="A990" s="144">
        <f>IF('gegevens uit databank'!C990="","",'gegevens uit databank'!C990)</f>
        <v>12716</v>
      </c>
      <c r="B990" s="145" t="str">
        <f>IF('gegevens uit databank'!D990="","",'gegevens uit databank'!D990)</f>
        <v>Gemeentelijke Basisschool</v>
      </c>
      <c r="C990" s="145" t="str">
        <f>IF('gegevens uit databank'!E990="","",'gegevens uit databank'!E990)</f>
        <v>Schoolstraat 44</v>
      </c>
      <c r="D990" s="145">
        <f>IF('gegevens uit databank'!F990="","",'gegevens uit databank'!F990)</f>
        <v>3110</v>
      </c>
      <c r="E990" s="145" t="str">
        <f>IF('gegevens uit databank'!G990="","",'gegevens uit databank'!G990)</f>
        <v>ROTSELAAR</v>
      </c>
      <c r="F990" s="145" t="str">
        <f>IF('gegevens uit databank'!H990="","",'gegevens uit databank'!H990)</f>
        <v>016-61.64.70</v>
      </c>
    </row>
    <row r="991" spans="1:6" ht="12.9" customHeight="1" x14ac:dyDescent="0.25">
      <c r="A991" s="144">
        <f>IF('gegevens uit databank'!C991="","",'gegevens uit databank'!C991)</f>
        <v>12724</v>
      </c>
      <c r="B991" s="145" t="str">
        <f>IF('gegevens uit databank'!D991="","",'gegevens uit databank'!D991)</f>
        <v>GBS Het Nest</v>
      </c>
      <c r="C991" s="145" t="str">
        <f>IF('gegevens uit databank'!E991="","",'gegevens uit databank'!E991)</f>
        <v>Steenweg op Nieuwrode 43</v>
      </c>
      <c r="D991" s="145">
        <f>IF('gegevens uit databank'!F991="","",'gegevens uit databank'!F991)</f>
        <v>3111</v>
      </c>
      <c r="E991" s="145" t="str">
        <f>IF('gegevens uit databank'!G991="","",'gegevens uit databank'!G991)</f>
        <v>WEZEMAAL</v>
      </c>
      <c r="F991" s="145" t="str">
        <f>IF('gegevens uit databank'!H991="","",'gegevens uit databank'!H991)</f>
        <v>016-61.64.90</v>
      </c>
    </row>
    <row r="992" spans="1:6" ht="12.9" customHeight="1" x14ac:dyDescent="0.25">
      <c r="A992" s="144">
        <f>IF('gegevens uit databank'!C992="","",'gegevens uit databank'!C992)</f>
        <v>12732</v>
      </c>
      <c r="B992" s="145" t="str">
        <f>IF('gegevens uit databank'!D992="","",'gegevens uit databank'!D992)</f>
        <v>VKS De Rank</v>
      </c>
      <c r="C992" s="145" t="str">
        <f>IF('gegevens uit databank'!E992="","",'gegevens uit databank'!E992)</f>
        <v>Aarschotsesteenweg 172</v>
      </c>
      <c r="D992" s="145">
        <f>IF('gegevens uit databank'!F992="","",'gegevens uit databank'!F992)</f>
        <v>3111</v>
      </c>
      <c r="E992" s="145" t="str">
        <f>IF('gegevens uit databank'!G992="","",'gegevens uit databank'!G992)</f>
        <v>WEZEMAAL</v>
      </c>
      <c r="F992" s="145" t="str">
        <f>IF('gegevens uit databank'!H992="","",'gegevens uit databank'!H992)</f>
        <v>016-58.20.68</v>
      </c>
    </row>
    <row r="993" spans="1:6" ht="12.9" customHeight="1" x14ac:dyDescent="0.25">
      <c r="A993" s="144">
        <f>IF('gegevens uit databank'!C993="","",'gegevens uit databank'!C993)</f>
        <v>12757</v>
      </c>
      <c r="B993" s="145" t="str">
        <f>IF('gegevens uit databank'!D993="","",'gegevens uit databank'!D993)</f>
        <v>VBS De Vuurboom</v>
      </c>
      <c r="C993" s="145" t="str">
        <f>IF('gegevens uit databank'!E993="","",'gegevens uit databank'!E993)</f>
        <v>Pastoriestraat 48</v>
      </c>
      <c r="D993" s="145">
        <f>IF('gegevens uit databank'!F993="","",'gegevens uit databank'!F993)</f>
        <v>3150</v>
      </c>
      <c r="E993" s="145" t="str">
        <f>IF('gegevens uit databank'!G993="","",'gegevens uit databank'!G993)</f>
        <v>HAACHT</v>
      </c>
      <c r="F993" s="145" t="str">
        <f>IF('gegevens uit databank'!H993="","",'gegevens uit databank'!H993)</f>
        <v>016-60.88.85</v>
      </c>
    </row>
    <row r="994" spans="1:6" ht="12.9" customHeight="1" x14ac:dyDescent="0.25">
      <c r="A994" s="144">
        <f>IF('gegevens uit databank'!C994="","",'gegevens uit databank'!C994)</f>
        <v>12765</v>
      </c>
      <c r="B994" s="145" t="str">
        <f>IF('gegevens uit databank'!D994="","",'gegevens uit databank'!D994)</f>
        <v>VBS De Klimboom</v>
      </c>
      <c r="C994" s="145" t="str">
        <f>IF('gegevens uit databank'!E994="","",'gegevens uit databank'!E994)</f>
        <v>Astridstraat 4</v>
      </c>
      <c r="D994" s="145">
        <f>IF('gegevens uit databank'!F994="","",'gegevens uit databank'!F994)</f>
        <v>3120</v>
      </c>
      <c r="E994" s="145" t="str">
        <f>IF('gegevens uit databank'!G994="","",'gegevens uit databank'!G994)</f>
        <v>TREMELO</v>
      </c>
      <c r="F994" s="145" t="str">
        <f>IF('gegevens uit databank'!H994="","",'gegevens uit databank'!H994)</f>
        <v>016-53.37.32</v>
      </c>
    </row>
    <row r="995" spans="1:6" ht="12.9" customHeight="1" x14ac:dyDescent="0.25">
      <c r="A995" s="144">
        <f>IF('gegevens uit databank'!C995="","",'gegevens uit databank'!C995)</f>
        <v>12773</v>
      </c>
      <c r="B995" s="145" t="str">
        <f>IF('gegevens uit databank'!D995="","",'gegevens uit databank'!D995)</f>
        <v>VBS Sint-Annaschool</v>
      </c>
      <c r="C995" s="145" t="str">
        <f>IF('gegevens uit databank'!E995="","",'gegevens uit databank'!E995)</f>
        <v>Baalsebaan 330</v>
      </c>
      <c r="D995" s="145">
        <f>IF('gegevens uit databank'!F995="","",'gegevens uit databank'!F995)</f>
        <v>3128</v>
      </c>
      <c r="E995" s="145" t="str">
        <f>IF('gegevens uit databank'!G995="","",'gegevens uit databank'!G995)</f>
        <v>BAAL</v>
      </c>
      <c r="F995" s="145" t="str">
        <f>IF('gegevens uit databank'!H995="","",'gegevens uit databank'!H995)</f>
        <v>016-53.40.23</v>
      </c>
    </row>
    <row r="996" spans="1:6" ht="12.9" customHeight="1" x14ac:dyDescent="0.25">
      <c r="A996" s="144">
        <f>IF('gegevens uit databank'!C996="","",'gegevens uit databank'!C996)</f>
        <v>12781</v>
      </c>
      <c r="B996" s="145" t="str">
        <f>IF('gegevens uit databank'!D996="","",'gegevens uit databank'!D996)</f>
        <v>GBS De Puzzel</v>
      </c>
      <c r="C996" s="145" t="str">
        <f>IF('gegevens uit databank'!E996="","",'gegevens uit databank'!E996)</f>
        <v>De Bruynlaan 19</v>
      </c>
      <c r="D996" s="145">
        <f>IF('gegevens uit databank'!F996="","",'gegevens uit databank'!F996)</f>
        <v>3130</v>
      </c>
      <c r="E996" s="145" t="str">
        <f>IF('gegevens uit databank'!G996="","",'gegevens uit databank'!G996)</f>
        <v>BEGIJNENDIJK</v>
      </c>
      <c r="F996" s="145" t="str">
        <f>IF('gegevens uit databank'!H996="","",'gegevens uit databank'!H996)</f>
        <v>016-53.09.17</v>
      </c>
    </row>
    <row r="997" spans="1:6" ht="12.9" customHeight="1" x14ac:dyDescent="0.25">
      <c r="A997" s="144">
        <f>IF('gegevens uit databank'!C997="","",'gegevens uit databank'!C997)</f>
        <v>12799</v>
      </c>
      <c r="B997" s="145" t="str">
        <f>IF('gegevens uit databank'!D997="","",'gegevens uit databank'!D997)</f>
        <v>Vrije Basisschool</v>
      </c>
      <c r="C997" s="145" t="str">
        <f>IF('gegevens uit databank'!E997="","",'gegevens uit databank'!E997)</f>
        <v>Schoolstraat 26</v>
      </c>
      <c r="D997" s="145">
        <f>IF('gegevens uit databank'!F997="","",'gegevens uit databank'!F997)</f>
        <v>2230</v>
      </c>
      <c r="E997" s="145" t="str">
        <f>IF('gegevens uit databank'!G997="","",'gegevens uit databank'!G997)</f>
        <v>RAMSEL</v>
      </c>
      <c r="F997" s="145" t="str">
        <f>IF('gegevens uit databank'!H997="","",'gegevens uit databank'!H997)</f>
        <v>016-69.71.44</v>
      </c>
    </row>
    <row r="998" spans="1:6" ht="12.9" customHeight="1" x14ac:dyDescent="0.25">
      <c r="A998" s="144">
        <f>IF('gegevens uit databank'!C998="","",'gegevens uit databank'!C998)</f>
        <v>12807</v>
      </c>
      <c r="B998" s="145" t="str">
        <f>IF('gegevens uit databank'!D998="","",'gegevens uit databank'!D998)</f>
        <v>VBS Houtvenne</v>
      </c>
      <c r="C998" s="145" t="str">
        <f>IF('gegevens uit databank'!E998="","",'gegevens uit databank'!E998)</f>
        <v>Langestraat 11</v>
      </c>
      <c r="D998" s="145">
        <f>IF('gegevens uit databank'!F998="","",'gegevens uit databank'!F998)</f>
        <v>2235</v>
      </c>
      <c r="E998" s="145" t="str">
        <f>IF('gegevens uit databank'!G998="","",'gegevens uit databank'!G998)</f>
        <v>HOUTVENNE</v>
      </c>
      <c r="F998" s="145" t="str">
        <f>IF('gegevens uit databank'!H998="","",'gegevens uit databank'!H998)</f>
        <v>016-69.93.14</v>
      </c>
    </row>
    <row r="999" spans="1:6" ht="12.9" customHeight="1" x14ac:dyDescent="0.25">
      <c r="A999" s="144">
        <f>IF('gegevens uit databank'!C999="","",'gegevens uit databank'!C999)</f>
        <v>12815</v>
      </c>
      <c r="B999" s="145" t="str">
        <f>IF('gegevens uit databank'!D999="","",'gegevens uit databank'!D999)</f>
        <v>VBS Booischot</v>
      </c>
      <c r="C999" s="145" t="str">
        <f>IF('gegevens uit databank'!E999="","",'gegevens uit databank'!E999)</f>
        <v>Ter Laken 7</v>
      </c>
      <c r="D999" s="145">
        <f>IF('gegevens uit databank'!F999="","",'gegevens uit databank'!F999)</f>
        <v>2221</v>
      </c>
      <c r="E999" s="145" t="str">
        <f>IF('gegevens uit databank'!G999="","",'gegevens uit databank'!G999)</f>
        <v>BOOISCHOT</v>
      </c>
      <c r="F999" s="145" t="str">
        <f>IF('gegevens uit databank'!H999="","",'gegevens uit databank'!H999)</f>
        <v>0473-11.13.49</v>
      </c>
    </row>
    <row r="1000" spans="1:6" ht="12.9" customHeight="1" x14ac:dyDescent="0.25">
      <c r="A1000" s="144">
        <f>IF('gegevens uit databank'!C1000="","",'gegevens uit databank'!C1000)</f>
        <v>12823</v>
      </c>
      <c r="B1000" s="145" t="str">
        <f>IF('gegevens uit databank'!D1000="","",'gegevens uit databank'!D1000)</f>
        <v>GBS De Hei</v>
      </c>
      <c r="C1000" s="145" t="str">
        <f>IF('gegevens uit databank'!E1000="","",'gegevens uit databank'!E1000)</f>
        <v>Schrieksesteenweg 30</v>
      </c>
      <c r="D1000" s="145">
        <f>IF('gegevens uit databank'!F1000="","",'gegevens uit databank'!F1000)</f>
        <v>2221</v>
      </c>
      <c r="E1000" s="145" t="str">
        <f>IF('gegevens uit databank'!G1000="","",'gegevens uit databank'!G1000)</f>
        <v>BOOISCHOT</v>
      </c>
      <c r="F1000" s="145" t="str">
        <f>IF('gegevens uit databank'!H1000="","",'gegevens uit databank'!H1000)</f>
        <v>015-22.27.17</v>
      </c>
    </row>
    <row r="1001" spans="1:6" ht="12.9" customHeight="1" x14ac:dyDescent="0.25">
      <c r="A1001" s="144">
        <f>IF('gegevens uit databank'!C1001="","",'gegevens uit databank'!C1001)</f>
        <v>12831</v>
      </c>
      <c r="B1001" s="145" t="str">
        <f>IF('gegevens uit databank'!D1001="","",'gegevens uit databank'!D1001)</f>
        <v>VBS De Schatkist</v>
      </c>
      <c r="C1001" s="145" t="str">
        <f>IF('gegevens uit databank'!E1001="","",'gegevens uit databank'!E1001)</f>
        <v>Mgr. Raeymaekersstraat 15</v>
      </c>
      <c r="D1001" s="145">
        <f>IF('gegevens uit databank'!F1001="","",'gegevens uit databank'!F1001)</f>
        <v>2235</v>
      </c>
      <c r="E1001" s="145" t="str">
        <f>IF('gegevens uit databank'!G1001="","",'gegevens uit databank'!G1001)</f>
        <v>WESTMEERBEEK</v>
      </c>
      <c r="F1001" s="145" t="str">
        <f>IF('gegevens uit databank'!H1001="","",'gegevens uit databank'!H1001)</f>
        <v>016-69.93.33</v>
      </c>
    </row>
    <row r="1002" spans="1:6" ht="12.9" customHeight="1" x14ac:dyDescent="0.25">
      <c r="A1002" s="144">
        <f>IF('gegevens uit databank'!C1002="","",'gegevens uit databank'!C1002)</f>
        <v>12849</v>
      </c>
      <c r="B1002" s="145" t="str">
        <f>IF('gegevens uit databank'!D1002="","",'gegevens uit databank'!D1002)</f>
        <v>Gemeentelijke Basisschool</v>
      </c>
      <c r="C1002" s="145" t="str">
        <f>IF('gegevens uit databank'!E1002="","",'gegevens uit databank'!E1002)</f>
        <v>Strepestraat 21</v>
      </c>
      <c r="D1002" s="145">
        <f>IF('gegevens uit databank'!F1002="","",'gegevens uit databank'!F1002)</f>
        <v>2235</v>
      </c>
      <c r="E1002" s="145" t="str">
        <f>IF('gegevens uit databank'!G1002="","",'gegevens uit databank'!G1002)</f>
        <v>HULSHOUT</v>
      </c>
      <c r="F1002" s="145" t="str">
        <f>IF('gegevens uit databank'!H1002="","",'gegevens uit databank'!H1002)</f>
        <v>015-22.22.98</v>
      </c>
    </row>
    <row r="1003" spans="1:6" ht="12.9" customHeight="1" x14ac:dyDescent="0.25">
      <c r="A1003" s="144">
        <f>IF('gegevens uit databank'!C1003="","",'gegevens uit databank'!C1003)</f>
        <v>12856</v>
      </c>
      <c r="B1003" s="145" t="str">
        <f>IF('gegevens uit databank'!D1003="","",'gegevens uit databank'!D1003)</f>
        <v>VBS De Graankorrel</v>
      </c>
      <c r="C1003" s="145" t="str">
        <f>IF('gegevens uit databank'!E1003="","",'gegevens uit databank'!E1003)</f>
        <v>Blaubergsesteenweg 172</v>
      </c>
      <c r="D1003" s="145">
        <f>IF('gegevens uit databank'!F1003="","",'gegevens uit databank'!F1003)</f>
        <v>2230</v>
      </c>
      <c r="E1003" s="145" t="str">
        <f>IF('gegevens uit databank'!G1003="","",'gegevens uit databank'!G1003)</f>
        <v>HERSELT</v>
      </c>
      <c r="F1003" s="145" t="str">
        <f>IF('gegevens uit databank'!H1003="","",'gegevens uit databank'!H1003)</f>
        <v>014-54.90.00</v>
      </c>
    </row>
    <row r="1004" spans="1:6" ht="12.9" customHeight="1" x14ac:dyDescent="0.25">
      <c r="A1004" s="144">
        <f>IF('gegevens uit databank'!C1004="","",'gegevens uit databank'!C1004)</f>
        <v>12864</v>
      </c>
      <c r="B1004" s="145" t="str">
        <f>IF('gegevens uit databank'!D1004="","",'gegevens uit databank'!D1004)</f>
        <v>VBS Bergom</v>
      </c>
      <c r="C1004" s="145" t="str">
        <f>IF('gegevens uit databank'!E1004="","",'gegevens uit databank'!E1004)</f>
        <v>Hoge Dreef 7</v>
      </c>
      <c r="D1004" s="145">
        <f>IF('gegevens uit databank'!F1004="","",'gegevens uit databank'!F1004)</f>
        <v>2230</v>
      </c>
      <c r="E1004" s="145" t="str">
        <f>IF('gegevens uit databank'!G1004="","",'gegevens uit databank'!G1004)</f>
        <v>HERSELT</v>
      </c>
      <c r="F1004" s="145" t="str">
        <f>IF('gegevens uit databank'!H1004="","",'gegevens uit databank'!H1004)</f>
        <v>014-54.73.93</v>
      </c>
    </row>
    <row r="1005" spans="1:6" ht="12.9" customHeight="1" x14ac:dyDescent="0.25">
      <c r="A1005" s="144">
        <f>IF('gegevens uit databank'!C1005="","",'gegevens uit databank'!C1005)</f>
        <v>12872</v>
      </c>
      <c r="B1005" s="145" t="str">
        <f>IF('gegevens uit databank'!D1005="","",'gegevens uit databank'!D1005)</f>
        <v>VBS Ter Veste</v>
      </c>
      <c r="C1005" s="145" t="str">
        <f>IF('gegevens uit databank'!E1005="","",'gegevens uit databank'!E1005)</f>
        <v>Maria Gorettistraat 4</v>
      </c>
      <c r="D1005" s="145">
        <f>IF('gegevens uit databank'!F1005="","",'gegevens uit databank'!F1005)</f>
        <v>2230</v>
      </c>
      <c r="E1005" s="145" t="str">
        <f>IF('gegevens uit databank'!G1005="","",'gegevens uit databank'!G1005)</f>
        <v>HERSELT</v>
      </c>
      <c r="F1005" s="145" t="str">
        <f>IF('gegevens uit databank'!H1005="","",'gegevens uit databank'!H1005)</f>
        <v>014-54.92.56</v>
      </c>
    </row>
    <row r="1006" spans="1:6" ht="12.9" customHeight="1" x14ac:dyDescent="0.25">
      <c r="A1006" s="144">
        <f>IF('gegevens uit databank'!C1006="","",'gegevens uit databank'!C1006)</f>
        <v>12881</v>
      </c>
      <c r="B1006" s="145" t="str">
        <f>IF('gegevens uit databank'!D1006="","",'gegevens uit databank'!D1006)</f>
        <v>VBS Oosterwijk</v>
      </c>
      <c r="C1006" s="145" t="str">
        <f>IF('gegevens uit databank'!E1006="","",'gegevens uit databank'!E1006)</f>
        <v>Emiel Stalmanslaan 2</v>
      </c>
      <c r="D1006" s="145">
        <f>IF('gegevens uit databank'!F1006="","",'gegevens uit databank'!F1006)</f>
        <v>2260</v>
      </c>
      <c r="E1006" s="145" t="str">
        <f>IF('gegevens uit databank'!G1006="","",'gegevens uit databank'!G1006)</f>
        <v>WESTERLO</v>
      </c>
      <c r="F1006" s="145" t="str">
        <f>IF('gegevens uit databank'!H1006="","",'gegevens uit databank'!H1006)</f>
        <v>014-26.54.39</v>
      </c>
    </row>
    <row r="1007" spans="1:6" ht="12.9" customHeight="1" x14ac:dyDescent="0.25">
      <c r="A1007" s="144">
        <f>IF('gegevens uit databank'!C1007="","",'gegevens uit databank'!C1007)</f>
        <v>12898</v>
      </c>
      <c r="B1007" s="145" t="str">
        <f>IF('gegevens uit databank'!D1007="","",'gegevens uit databank'!D1007)</f>
        <v>VBS Het Rietje</v>
      </c>
      <c r="C1007" s="145" t="str">
        <f>IF('gegevens uit databank'!E1007="","",'gegevens uit databank'!E1007)</f>
        <v>de Merodedreef 110</v>
      </c>
      <c r="D1007" s="145">
        <f>IF('gegevens uit databank'!F1007="","",'gegevens uit databank'!F1007)</f>
        <v>2260</v>
      </c>
      <c r="E1007" s="145" t="str">
        <f>IF('gegevens uit databank'!G1007="","",'gegevens uit databank'!G1007)</f>
        <v>WESTERLO</v>
      </c>
      <c r="F1007" s="145" t="str">
        <f>IF('gegevens uit databank'!H1007="","",'gegevens uit databank'!H1007)</f>
        <v>014-54.51.71</v>
      </c>
    </row>
    <row r="1008" spans="1:6" ht="12.9" customHeight="1" x14ac:dyDescent="0.25">
      <c r="A1008" s="144">
        <f>IF('gegevens uit databank'!C1008="","",'gegevens uit databank'!C1008)</f>
        <v>12906</v>
      </c>
      <c r="B1008" s="145" t="str">
        <f>IF('gegevens uit databank'!D1008="","",'gegevens uit databank'!D1008)</f>
        <v>VBS De Springplank</v>
      </c>
      <c r="C1008" s="145" t="str">
        <f>IF('gegevens uit databank'!E1008="","",'gegevens uit databank'!E1008)</f>
        <v>Jaak Lemmenslaan 12</v>
      </c>
      <c r="D1008" s="145">
        <f>IF('gegevens uit databank'!F1008="","",'gegevens uit databank'!F1008)</f>
        <v>2260</v>
      </c>
      <c r="E1008" s="145" t="str">
        <f>IF('gegevens uit databank'!G1008="","",'gegevens uit databank'!G1008)</f>
        <v>WESTERLO</v>
      </c>
      <c r="F1008" s="145" t="str">
        <f>IF('gegevens uit databank'!H1008="","",'gegevens uit databank'!H1008)</f>
        <v>014-54.82.90</v>
      </c>
    </row>
    <row r="1009" spans="1:6" ht="12.9" customHeight="1" x14ac:dyDescent="0.25">
      <c r="A1009" s="144">
        <f>IF('gegevens uit databank'!C1009="","",'gegevens uit databank'!C1009)</f>
        <v>12914</v>
      </c>
      <c r="B1009" s="145" t="str">
        <f>IF('gegevens uit databank'!D1009="","",'gegevens uit databank'!D1009)</f>
        <v>VBS 't Grafiekje</v>
      </c>
      <c r="C1009" s="145" t="str">
        <f>IF('gegevens uit databank'!E1009="","",'gegevens uit databank'!E1009)</f>
        <v>Abdijstraat 3</v>
      </c>
      <c r="D1009" s="145">
        <f>IF('gegevens uit databank'!F1009="","",'gegevens uit databank'!F1009)</f>
        <v>2260</v>
      </c>
      <c r="E1009" s="145" t="str">
        <f>IF('gegevens uit databank'!G1009="","",'gegevens uit databank'!G1009)</f>
        <v>TONGERLO</v>
      </c>
      <c r="F1009" s="145" t="str">
        <f>IF('gegevens uit databank'!H1009="","",'gegevens uit databank'!H1009)</f>
        <v>014-54.42.87</v>
      </c>
    </row>
    <row r="1010" spans="1:6" ht="12.9" customHeight="1" x14ac:dyDescent="0.25">
      <c r="A1010" s="144">
        <f>IF('gegevens uit databank'!C1010="","",'gegevens uit databank'!C1010)</f>
        <v>12922</v>
      </c>
      <c r="B1010" s="145" t="str">
        <f>IF('gegevens uit databank'!D1010="","",'gegevens uit databank'!D1010)</f>
        <v>GBS Voortkapel</v>
      </c>
      <c r="C1010" s="145" t="str">
        <f>IF('gegevens uit databank'!E1010="","",'gegevens uit databank'!E1010)</f>
        <v>Stijn Streuvelsstraat 11</v>
      </c>
      <c r="D1010" s="145">
        <f>IF('gegevens uit databank'!F1010="","",'gegevens uit databank'!F1010)</f>
        <v>2260</v>
      </c>
      <c r="E1010" s="145" t="str">
        <f>IF('gegevens uit databank'!G1010="","",'gegevens uit databank'!G1010)</f>
        <v>WESTERLO</v>
      </c>
      <c r="F1010" s="145" t="str">
        <f>IF('gegevens uit databank'!H1010="","",'gegevens uit databank'!H1010)</f>
        <v>014-26.50.33</v>
      </c>
    </row>
    <row r="1011" spans="1:6" ht="12.9" customHeight="1" x14ac:dyDescent="0.25">
      <c r="A1011" s="144">
        <f>IF('gegevens uit databank'!C1011="","",'gegevens uit databank'!C1011)</f>
        <v>12948</v>
      </c>
      <c r="B1011" s="145" t="str">
        <f>IF('gegevens uit databank'!D1011="","",'gegevens uit databank'!D1011)</f>
        <v>GBS Oevel - Het Lo</v>
      </c>
      <c r="C1011" s="145" t="str">
        <f>IF('gegevens uit databank'!E1011="","",'gegevens uit databank'!E1011)</f>
        <v>Gemeentestraat 9</v>
      </c>
      <c r="D1011" s="145">
        <f>IF('gegevens uit databank'!F1011="","",'gegevens uit databank'!F1011)</f>
        <v>2260</v>
      </c>
      <c r="E1011" s="145" t="str">
        <f>IF('gegevens uit databank'!G1011="","",'gegevens uit databank'!G1011)</f>
        <v>OEVEL</v>
      </c>
      <c r="F1011" s="145" t="str">
        <f>IF('gegevens uit databank'!H1011="","",'gegevens uit databank'!H1011)</f>
        <v>014-23.44.46</v>
      </c>
    </row>
    <row r="1012" spans="1:6" ht="12.9" customHeight="1" x14ac:dyDescent="0.25">
      <c r="A1012" s="144">
        <f>IF('gegevens uit databank'!C1012="","",'gegevens uit databank'!C1012)</f>
        <v>12955</v>
      </c>
      <c r="B1012" s="145" t="str">
        <f>IF('gegevens uit databank'!D1012="","",'gegevens uit databank'!D1012)</f>
        <v>GBS De Klimboom Heultje</v>
      </c>
      <c r="C1012" s="145" t="str">
        <f>IF('gegevens uit databank'!E1012="","",'gegevens uit databank'!E1012)</f>
        <v>Schoolstraat 1</v>
      </c>
      <c r="D1012" s="145">
        <f>IF('gegevens uit databank'!F1012="","",'gegevens uit databank'!F1012)</f>
        <v>2260</v>
      </c>
      <c r="E1012" s="145" t="str">
        <f>IF('gegevens uit databank'!G1012="","",'gegevens uit databank'!G1012)</f>
        <v>WESTERLO</v>
      </c>
      <c r="F1012" s="145" t="str">
        <f>IF('gegevens uit databank'!H1012="","",'gegevens uit databank'!H1012)</f>
        <v>016-69.97.80</v>
      </c>
    </row>
    <row r="1013" spans="1:6" ht="12.9" customHeight="1" x14ac:dyDescent="0.25">
      <c r="A1013" s="144">
        <f>IF('gegevens uit databank'!C1013="","",'gegevens uit databank'!C1013)</f>
        <v>12971</v>
      </c>
      <c r="B1013" s="145" t="str">
        <f>IF('gegevens uit databank'!D1013="","",'gegevens uit databank'!D1013)</f>
        <v>VKS Blauwput De Speelkriebel</v>
      </c>
      <c r="C1013" s="145" t="str">
        <f>IF('gegevens uit databank'!E1013="","",'gegevens uit databank'!E1013)</f>
        <v>Jozef Pierrestraat 104</v>
      </c>
      <c r="D1013" s="145">
        <f>IF('gegevens uit databank'!F1013="","",'gegevens uit databank'!F1013)</f>
        <v>3010</v>
      </c>
      <c r="E1013" s="145" t="str">
        <f>IF('gegevens uit databank'!G1013="","",'gegevens uit databank'!G1013)</f>
        <v>KESSEL-LO</v>
      </c>
      <c r="F1013" s="145" t="str">
        <f>IF('gegevens uit databank'!H1013="","",'gegevens uit databank'!H1013)</f>
        <v>016-25.18.53</v>
      </c>
    </row>
    <row r="1014" spans="1:6" ht="12.9" customHeight="1" x14ac:dyDescent="0.25">
      <c r="A1014" s="144">
        <f>IF('gegevens uit databank'!C1014="","",'gegevens uit databank'!C1014)</f>
        <v>12989</v>
      </c>
      <c r="B1014" s="145" t="str">
        <f>IF('gegevens uit databank'!D1014="","",'gegevens uit databank'!D1014)</f>
        <v>VBS Vlierbeek</v>
      </c>
      <c r="C1014" s="145" t="str">
        <f>IF('gegevens uit databank'!E1014="","",'gegevens uit databank'!E1014)</f>
        <v>Molenstraat 90</v>
      </c>
      <c r="D1014" s="145">
        <f>IF('gegevens uit databank'!F1014="","",'gegevens uit databank'!F1014)</f>
        <v>3010</v>
      </c>
      <c r="E1014" s="145" t="str">
        <f>IF('gegevens uit databank'!G1014="","",'gegevens uit databank'!G1014)</f>
        <v>KESSEL-LO</v>
      </c>
      <c r="F1014" s="145" t="str">
        <f>IF('gegevens uit databank'!H1014="","",'gegevens uit databank'!H1014)</f>
        <v>016-26.03.63</v>
      </c>
    </row>
    <row r="1015" spans="1:6" ht="12.9" customHeight="1" x14ac:dyDescent="0.25">
      <c r="A1015" s="144">
        <f>IF('gegevens uit databank'!C1015="","",'gegevens uit databank'!C1015)</f>
        <v>12997</v>
      </c>
      <c r="B1015" s="145" t="str">
        <f>IF('gegevens uit databank'!D1015="","",'gegevens uit databank'!D1015)</f>
        <v>VBS Boven-Lo</v>
      </c>
      <c r="C1015" s="145" t="str">
        <f>IF('gegevens uit databank'!E1015="","",'gegevens uit databank'!E1015)</f>
        <v>Heidebergstraat 275</v>
      </c>
      <c r="D1015" s="145">
        <f>IF('gegevens uit databank'!F1015="","",'gegevens uit databank'!F1015)</f>
        <v>3010</v>
      </c>
      <c r="E1015" s="145" t="str">
        <f>IF('gegevens uit databank'!G1015="","",'gegevens uit databank'!G1015)</f>
        <v>KESSEL-LO</v>
      </c>
      <c r="F1015" s="145" t="str">
        <f>IF('gegevens uit databank'!H1015="","",'gegevens uit databank'!H1015)</f>
        <v>016-25.30.82</v>
      </c>
    </row>
    <row r="1016" spans="1:6" ht="12.9" customHeight="1" x14ac:dyDescent="0.25">
      <c r="A1016" s="144">
        <f>IF('gegevens uit databank'!C1016="","",'gegevens uit databank'!C1016)</f>
        <v>13003</v>
      </c>
      <c r="B1016" s="145" t="str">
        <f>IF('gegevens uit databank'!D1016="","",'gegevens uit databank'!D1016)</f>
        <v>VLS Blauwput De Mozaïek</v>
      </c>
      <c r="C1016" s="145" t="str">
        <f>IF('gegevens uit databank'!E1016="","",'gegevens uit databank'!E1016)</f>
        <v>Patroonschapstraat 5</v>
      </c>
      <c r="D1016" s="145">
        <f>IF('gegevens uit databank'!F1016="","",'gegevens uit databank'!F1016)</f>
        <v>3010</v>
      </c>
      <c r="E1016" s="145" t="str">
        <f>IF('gegevens uit databank'!G1016="","",'gegevens uit databank'!G1016)</f>
        <v>KESSEL-LO</v>
      </c>
      <c r="F1016" s="145" t="str">
        <f>IF('gegevens uit databank'!H1016="","",'gegevens uit databank'!H1016)</f>
        <v>016-25.28.56</v>
      </c>
    </row>
    <row r="1017" spans="1:6" ht="12.9" customHeight="1" x14ac:dyDescent="0.25">
      <c r="A1017" s="144">
        <f>IF('gegevens uit databank'!C1017="","",'gegevens uit databank'!C1017)</f>
        <v>13037</v>
      </c>
      <c r="B1017" s="145" t="str">
        <f>IF('gegevens uit databank'!D1017="","",'gegevens uit databank'!D1017)</f>
        <v>VBS De Plein</v>
      </c>
      <c r="C1017" s="145" t="str">
        <f>IF('gegevens uit databank'!E1017="","",'gegevens uit databank'!E1017)</f>
        <v>Klein Langeveld 30</v>
      </c>
      <c r="D1017" s="145">
        <f>IF('gegevens uit databank'!F1017="","",'gegevens uit databank'!F1017)</f>
        <v>3220</v>
      </c>
      <c r="E1017" s="145" t="str">
        <f>IF('gegevens uit databank'!G1017="","",'gegevens uit databank'!G1017)</f>
        <v>HOLSBEEK</v>
      </c>
      <c r="F1017" s="145" t="str">
        <f>IF('gegevens uit databank'!H1017="","",'gegevens uit databank'!H1017)</f>
        <v>016-44.90.43</v>
      </c>
    </row>
    <row r="1018" spans="1:6" ht="12.9" customHeight="1" x14ac:dyDescent="0.25">
      <c r="A1018" s="144">
        <f>IF('gegevens uit databank'!C1018="","",'gegevens uit databank'!C1018)</f>
        <v>13052</v>
      </c>
      <c r="B1018" s="145" t="str">
        <f>IF('gegevens uit databank'!D1018="","",'gegevens uit databank'!D1018)</f>
        <v>VBS De Linde</v>
      </c>
      <c r="C1018" s="145" t="str">
        <f>IF('gegevens uit databank'!E1018="","",'gegevens uit databank'!E1018)</f>
        <v>Wolvendreef 1</v>
      </c>
      <c r="D1018" s="145">
        <f>IF('gegevens uit databank'!F1018="","",'gegevens uit databank'!F1018)</f>
        <v>3210</v>
      </c>
      <c r="E1018" s="145" t="str">
        <f>IF('gegevens uit databank'!G1018="","",'gegevens uit databank'!G1018)</f>
        <v>LINDEN</v>
      </c>
      <c r="F1018" s="145" t="str">
        <f>IF('gegevens uit databank'!H1018="","",'gegevens uit databank'!H1018)</f>
        <v>016-62.24.13</v>
      </c>
    </row>
    <row r="1019" spans="1:6" ht="12.9" customHeight="1" x14ac:dyDescent="0.25">
      <c r="A1019" s="144">
        <f>IF('gegevens uit databank'!C1019="","",'gegevens uit databank'!C1019)</f>
        <v>13061</v>
      </c>
      <c r="B1019" s="145" t="str">
        <f>IF('gegevens uit databank'!D1019="","",'gegevens uit databank'!D1019)</f>
        <v>VBS Sint-Joris</v>
      </c>
      <c r="C1019" s="145" t="str">
        <f>IF('gegevens uit databank'!E1019="","",'gegevens uit databank'!E1019)</f>
        <v>Tiensesteenweg 4</v>
      </c>
      <c r="D1019" s="145">
        <f>IF('gegevens uit databank'!F1019="","",'gegevens uit databank'!F1019)</f>
        <v>3390</v>
      </c>
      <c r="E1019" s="145" t="str">
        <f>IF('gegevens uit databank'!G1019="","",'gegevens uit databank'!G1019)</f>
        <v>SINT-JORIS-WINGE</v>
      </c>
      <c r="F1019" s="145" t="str">
        <f>IF('gegevens uit databank'!H1019="","",'gegevens uit databank'!H1019)</f>
        <v>016-64.06.97</v>
      </c>
    </row>
    <row r="1020" spans="1:6" ht="12.9" customHeight="1" x14ac:dyDescent="0.25">
      <c r="A1020" s="144">
        <f>IF('gegevens uit databank'!C1020="","",'gegevens uit databank'!C1020)</f>
        <v>13078</v>
      </c>
      <c r="B1020" s="145" t="str">
        <f>IF('gegevens uit databank'!D1020="","",'gegevens uit databank'!D1020)</f>
        <v>VBS 't Hagekind</v>
      </c>
      <c r="C1020" s="145" t="str">
        <f>IF('gegevens uit databank'!E1020="","",'gegevens uit databank'!E1020)</f>
        <v>Rillaarseweg 23</v>
      </c>
      <c r="D1020" s="145">
        <f>IF('gegevens uit databank'!F1020="","",'gegevens uit databank'!F1020)</f>
        <v>3390</v>
      </c>
      <c r="E1020" s="145" t="str">
        <f>IF('gegevens uit databank'!G1020="","",'gegevens uit databank'!G1020)</f>
        <v>TIELT</v>
      </c>
      <c r="F1020" s="145" t="str">
        <f>IF('gegevens uit databank'!H1020="","",'gegevens uit databank'!H1020)</f>
        <v>016-63.44.45</v>
      </c>
    </row>
    <row r="1021" spans="1:6" ht="12.9" customHeight="1" x14ac:dyDescent="0.25">
      <c r="A1021" s="144">
        <f>IF('gegevens uit databank'!C1021="","",'gegevens uit databank'!C1021)</f>
        <v>13086</v>
      </c>
      <c r="B1021" s="145" t="str">
        <f>IF('gegevens uit databank'!D1021="","",'gegevens uit databank'!D1021)</f>
        <v>VBS Sint-Martinusschool</v>
      </c>
      <c r="C1021" s="145" t="str">
        <f>IF('gegevens uit databank'!E1021="","",'gegevens uit databank'!E1021)</f>
        <v>Dorpsstraat 18</v>
      </c>
      <c r="D1021" s="145">
        <f>IF('gegevens uit databank'!F1021="","",'gegevens uit databank'!F1021)</f>
        <v>3210</v>
      </c>
      <c r="E1021" s="145" t="str">
        <f>IF('gegevens uit databank'!G1021="","",'gegevens uit databank'!G1021)</f>
        <v>LUBBEEK</v>
      </c>
      <c r="F1021" s="145" t="str">
        <f>IF('gegevens uit databank'!H1021="","",'gegevens uit databank'!H1021)</f>
        <v>016-63.42.78</v>
      </c>
    </row>
    <row r="1022" spans="1:6" ht="12.9" customHeight="1" x14ac:dyDescent="0.25">
      <c r="A1022" s="144">
        <f>IF('gegevens uit databank'!C1022="","",'gegevens uit databank'!C1022)</f>
        <v>13094</v>
      </c>
      <c r="B1022" s="145" t="str">
        <f>IF('gegevens uit databank'!D1022="","",'gegevens uit databank'!D1022)</f>
        <v>Vrije Basisschool</v>
      </c>
      <c r="C1022" s="145" t="str">
        <f>IF('gegevens uit databank'!E1022="","",'gegevens uit databank'!E1022)</f>
        <v>Haldertstraat 13</v>
      </c>
      <c r="D1022" s="145">
        <f>IF('gegevens uit databank'!F1022="","",'gegevens uit databank'!F1022)</f>
        <v>3390</v>
      </c>
      <c r="E1022" s="145" t="str">
        <f>IF('gegevens uit databank'!G1022="","",'gegevens uit databank'!G1022)</f>
        <v>HOUWAART</v>
      </c>
      <c r="F1022" s="145" t="str">
        <f>IF('gegevens uit databank'!H1022="","",'gegevens uit databank'!H1022)</f>
        <v>016-63.20.73</v>
      </c>
    </row>
    <row r="1023" spans="1:6" ht="12.9" customHeight="1" x14ac:dyDescent="0.25">
      <c r="A1023" s="144">
        <f>IF('gegevens uit databank'!C1023="","",'gegevens uit databank'!C1023)</f>
        <v>13102</v>
      </c>
      <c r="B1023" s="145" t="str">
        <f>IF('gegevens uit databank'!D1023="","",'gegevens uit databank'!D1023)</f>
        <v>VBS Sint-Jozefscollege</v>
      </c>
      <c r="C1023" s="145" t="str">
        <f>IF('gegevens uit databank'!E1023="","",'gegevens uit databank'!E1023)</f>
        <v>Bekaflaan 65</v>
      </c>
      <c r="D1023" s="145">
        <f>IF('gegevens uit databank'!F1023="","",'gegevens uit databank'!F1023)</f>
        <v>3200</v>
      </c>
      <c r="E1023" s="145" t="str">
        <f>IF('gegevens uit databank'!G1023="","",'gegevens uit databank'!G1023)</f>
        <v>AARSCHOT</v>
      </c>
      <c r="F1023" s="145" t="str">
        <f>IF('gegevens uit databank'!H1023="","",'gegevens uit databank'!H1023)</f>
        <v>016-55.11.34</v>
      </c>
    </row>
    <row r="1024" spans="1:6" ht="12.9" customHeight="1" x14ac:dyDescent="0.25">
      <c r="A1024" s="144">
        <f>IF('gegevens uit databank'!C1024="","",'gegevens uit databank'!C1024)</f>
        <v>13111</v>
      </c>
      <c r="B1024" s="145" t="str">
        <f>IF('gegevens uit databank'!D1024="","",'gegevens uit databank'!D1024)</f>
        <v>VBS Sancta Maria</v>
      </c>
      <c r="C1024" s="145" t="str">
        <f>IF('gegevens uit databank'!E1024="","",'gegevens uit databank'!E1024)</f>
        <v>Kard. Mercierstraat 10</v>
      </c>
      <c r="D1024" s="145">
        <f>IF('gegevens uit databank'!F1024="","",'gegevens uit databank'!F1024)</f>
        <v>3200</v>
      </c>
      <c r="E1024" s="145" t="str">
        <f>IF('gegevens uit databank'!G1024="","",'gegevens uit databank'!G1024)</f>
        <v>AARSCHOT</v>
      </c>
      <c r="F1024" s="145" t="str">
        <f>IF('gegevens uit databank'!H1024="","",'gegevens uit databank'!H1024)</f>
        <v>016-56.74.92</v>
      </c>
    </row>
    <row r="1025" spans="1:6" ht="12.9" customHeight="1" x14ac:dyDescent="0.25">
      <c r="A1025" s="144">
        <f>IF('gegevens uit databank'!C1025="","",'gegevens uit databank'!C1025)</f>
        <v>13128</v>
      </c>
      <c r="B1025" s="145" t="str">
        <f>IF('gegevens uit databank'!D1025="","",'gegevens uit databank'!D1025)</f>
        <v>VBS Ourodenberg</v>
      </c>
      <c r="C1025" s="145" t="str">
        <f>IF('gegevens uit databank'!E1025="","",'gegevens uit databank'!E1025)</f>
        <v>Kerkstraat 27</v>
      </c>
      <c r="D1025" s="145">
        <f>IF('gegevens uit databank'!F1025="","",'gegevens uit databank'!F1025)</f>
        <v>3200</v>
      </c>
      <c r="E1025" s="145" t="str">
        <f>IF('gegevens uit databank'!G1025="","",'gegevens uit databank'!G1025)</f>
        <v>AARSCHOT</v>
      </c>
      <c r="F1025" s="145" t="str">
        <f>IF('gegevens uit databank'!H1025="","",'gegevens uit databank'!H1025)</f>
        <v>016-56.12.58</v>
      </c>
    </row>
    <row r="1026" spans="1:6" ht="12.9" customHeight="1" x14ac:dyDescent="0.25">
      <c r="A1026" s="144">
        <f>IF('gegevens uit databank'!C1026="","",'gegevens uit databank'!C1026)</f>
        <v>13151</v>
      </c>
      <c r="B1026" s="145" t="str">
        <f>IF('gegevens uit databank'!D1026="","",'gegevens uit databank'!D1026)</f>
        <v>VBS Pastoor Dergent</v>
      </c>
      <c r="C1026" s="145" t="str">
        <f>IF('gegevens uit databank'!E1026="","",'gegevens uit databank'!E1026)</f>
        <v>Pastoor Dergentstraat 109</v>
      </c>
      <c r="D1026" s="145">
        <f>IF('gegevens uit databank'!F1026="","",'gegevens uit databank'!F1026)</f>
        <v>3200</v>
      </c>
      <c r="E1026" s="145" t="str">
        <f>IF('gegevens uit databank'!G1026="","",'gegevens uit databank'!G1026)</f>
        <v>GELRODE</v>
      </c>
      <c r="F1026" s="145" t="str">
        <f>IF('gegevens uit databank'!H1026="","",'gegevens uit databank'!H1026)</f>
        <v>016-56.61.50</v>
      </c>
    </row>
    <row r="1027" spans="1:6" ht="12.9" customHeight="1" x14ac:dyDescent="0.25">
      <c r="A1027" s="144">
        <f>IF('gegevens uit databank'!C1027="","",'gegevens uit databank'!C1027)</f>
        <v>13169</v>
      </c>
      <c r="B1027" s="145" t="str">
        <f>IF('gegevens uit databank'!D1027="","",'gegevens uit databank'!D1027)</f>
        <v>Vrije Basisschool</v>
      </c>
      <c r="C1027" s="145" t="str">
        <f>IF('gegevens uit databank'!E1027="","",'gegevens uit databank'!E1027)</f>
        <v>Pastoor Pitetlaan 26</v>
      </c>
      <c r="D1027" s="145">
        <f>IF('gegevens uit databank'!F1027="","",'gegevens uit databank'!F1027)</f>
        <v>3130</v>
      </c>
      <c r="E1027" s="145" t="str">
        <f>IF('gegevens uit databank'!G1027="","",'gegevens uit databank'!G1027)</f>
        <v>BETEKOM</v>
      </c>
      <c r="F1027" s="145" t="str">
        <f>IF('gegevens uit databank'!H1027="","",'gegevens uit databank'!H1027)</f>
        <v>016-56.25.72</v>
      </c>
    </row>
    <row r="1028" spans="1:6" ht="12.9" customHeight="1" x14ac:dyDescent="0.25">
      <c r="A1028" s="144">
        <f>IF('gegevens uit databank'!C1028="","",'gegevens uit databank'!C1028)</f>
        <v>13177</v>
      </c>
      <c r="B1028" s="145" t="str">
        <f>IF('gegevens uit databank'!D1028="","",'gegevens uit databank'!D1028)</f>
        <v>GBS De Klimroos</v>
      </c>
      <c r="C1028" s="145" t="str">
        <f>IF('gegevens uit databank'!E1028="","",'gegevens uit databank'!E1028)</f>
        <v>Prof.Scharpélaan 47</v>
      </c>
      <c r="D1028" s="145">
        <f>IF('gegevens uit databank'!F1028="","",'gegevens uit databank'!F1028)</f>
        <v>3130</v>
      </c>
      <c r="E1028" s="145" t="str">
        <f>IF('gegevens uit databank'!G1028="","",'gegevens uit databank'!G1028)</f>
        <v>BETEKOM</v>
      </c>
      <c r="F1028" s="145" t="str">
        <f>IF('gegevens uit databank'!H1028="","",'gegevens uit databank'!H1028)</f>
        <v>016-56.36.75</v>
      </c>
    </row>
    <row r="1029" spans="1:6" ht="12.9" customHeight="1" x14ac:dyDescent="0.25">
      <c r="A1029" s="144">
        <f>IF('gegevens uit databank'!C1029="","",'gegevens uit databank'!C1029)</f>
        <v>13185</v>
      </c>
      <c r="B1029" s="145" t="str">
        <f>IF('gegevens uit databank'!D1029="","",'gegevens uit databank'!D1029)</f>
        <v>Vrije Basisschool</v>
      </c>
      <c r="C1029" s="145" t="str">
        <f>IF('gegevens uit databank'!E1029="","",'gegevens uit databank'!E1029)</f>
        <v>Veerlestraat 7</v>
      </c>
      <c r="D1029" s="145">
        <f>IF('gegevens uit databank'!F1029="","",'gegevens uit databank'!F1029)</f>
        <v>3201</v>
      </c>
      <c r="E1029" s="145" t="str">
        <f>IF('gegevens uit databank'!G1029="","",'gegevens uit databank'!G1029)</f>
        <v>LANGDORP</v>
      </c>
      <c r="F1029" s="145" t="str">
        <f>IF('gegevens uit databank'!H1029="","",'gegevens uit databank'!H1029)</f>
        <v>013-77.56.44</v>
      </c>
    </row>
    <row r="1030" spans="1:6" ht="12.9" customHeight="1" x14ac:dyDescent="0.25">
      <c r="A1030" s="144">
        <f>IF('gegevens uit databank'!C1030="","",'gegevens uit databank'!C1030)</f>
        <v>13193</v>
      </c>
      <c r="B1030" s="145" t="str">
        <f>IF('gegevens uit databank'!D1030="","",'gegevens uit databank'!D1030)</f>
        <v>Vrije Basisschool</v>
      </c>
      <c r="C1030" s="145" t="str">
        <f>IF('gegevens uit databank'!E1030="","",'gegevens uit databank'!E1030)</f>
        <v>Hombergstraat 1</v>
      </c>
      <c r="D1030" s="145">
        <f>IF('gegevens uit databank'!F1030="","",'gegevens uit databank'!F1030)</f>
        <v>3201</v>
      </c>
      <c r="E1030" s="145" t="str">
        <f>IF('gegevens uit databank'!G1030="","",'gegevens uit databank'!G1030)</f>
        <v>LANGDORP</v>
      </c>
      <c r="F1030" s="145" t="str">
        <f>IF('gegevens uit databank'!H1030="","",'gegevens uit databank'!H1030)</f>
        <v>016-56.91.41</v>
      </c>
    </row>
    <row r="1031" spans="1:6" ht="12.9" customHeight="1" x14ac:dyDescent="0.25">
      <c r="A1031" s="144">
        <f>IF('gegevens uit databank'!C1031="","",'gegevens uit databank'!C1031)</f>
        <v>13227</v>
      </c>
      <c r="B1031" s="145" t="str">
        <f>IF('gegevens uit databank'!D1031="","",'gegevens uit databank'!D1031)</f>
        <v>VBS 't Minnepoortje</v>
      </c>
      <c r="C1031" s="145" t="str">
        <f>IF('gegevens uit databank'!E1031="","",'gegevens uit databank'!E1031)</f>
        <v>Minnestraat 9</v>
      </c>
      <c r="D1031" s="145">
        <f>IF('gegevens uit databank'!F1031="","",'gegevens uit databank'!F1031)</f>
        <v>3460</v>
      </c>
      <c r="E1031" s="145" t="str">
        <f>IF('gegevens uit databank'!G1031="","",'gegevens uit databank'!G1031)</f>
        <v>ASSENT</v>
      </c>
      <c r="F1031" s="145" t="str">
        <f>IF('gegevens uit databank'!H1031="","",'gegevens uit databank'!H1031)</f>
        <v>013-31.20.88</v>
      </c>
    </row>
    <row r="1032" spans="1:6" ht="12.9" customHeight="1" x14ac:dyDescent="0.25">
      <c r="A1032" s="144">
        <f>IF('gegevens uit databank'!C1032="","",'gegevens uit databank'!C1032)</f>
        <v>13235</v>
      </c>
      <c r="B1032" s="145" t="str">
        <f>IF('gegevens uit databank'!D1032="","",'gegevens uit databank'!D1032)</f>
        <v>GBS De Verre Kijker</v>
      </c>
      <c r="C1032" s="145" t="str">
        <f>IF('gegevens uit databank'!E1032="","",'gegevens uit databank'!E1032)</f>
        <v>Staatsbaan 181</v>
      </c>
      <c r="D1032" s="145">
        <f>IF('gegevens uit databank'!F1032="","",'gegevens uit databank'!F1032)</f>
        <v>3460</v>
      </c>
      <c r="E1032" s="145" t="str">
        <f>IF('gegevens uit databank'!G1032="","",'gegevens uit databank'!G1032)</f>
        <v>BEKKEVOORT</v>
      </c>
      <c r="F1032" s="145" t="str">
        <f>IF('gegevens uit databank'!H1032="","",'gegevens uit databank'!H1032)</f>
        <v>013-31.46.11</v>
      </c>
    </row>
    <row r="1033" spans="1:6" ht="12.9" customHeight="1" x14ac:dyDescent="0.25">
      <c r="A1033" s="144">
        <f>IF('gegevens uit databank'!C1033="","",'gegevens uit databank'!C1033)</f>
        <v>13243</v>
      </c>
      <c r="B1033" s="145" t="str">
        <f>IF('gegevens uit databank'!D1033="","",'gegevens uit databank'!D1033)</f>
        <v>VBS De Zonnebloem</v>
      </c>
      <c r="C1033" s="145" t="str">
        <f>IF('gegevens uit databank'!E1033="","",'gegevens uit databank'!E1033)</f>
        <v>Oude Diestsestraat 4</v>
      </c>
      <c r="D1033" s="145">
        <f>IF('gegevens uit databank'!F1033="","",'gegevens uit databank'!F1033)</f>
        <v>3473</v>
      </c>
      <c r="E1033" s="145" t="str">
        <f>IF('gegevens uit databank'!G1033="","",'gegevens uit databank'!G1033)</f>
        <v>WAANRODE</v>
      </c>
      <c r="F1033" s="145" t="str">
        <f>IF('gegevens uit databank'!H1033="","",'gegevens uit databank'!H1033)</f>
        <v>016-77.72.67</v>
      </c>
    </row>
    <row r="1034" spans="1:6" ht="12.9" customHeight="1" x14ac:dyDescent="0.25">
      <c r="A1034" s="144">
        <f>IF('gegevens uit databank'!C1034="","",'gegevens uit databank'!C1034)</f>
        <v>13251</v>
      </c>
      <c r="B1034" s="145" t="str">
        <f>IF('gegevens uit databank'!D1034="","",'gegevens uit databank'!D1034)</f>
        <v>VBS Sint-Jozefsschool Schoonderbuken</v>
      </c>
      <c r="C1034" s="145" t="str">
        <f>IF('gegevens uit databank'!E1034="","",'gegevens uit databank'!E1034)</f>
        <v>Houwaartstraat 305</v>
      </c>
      <c r="D1034" s="145">
        <f>IF('gegevens uit databank'!F1034="","",'gegevens uit databank'!F1034)</f>
        <v>3270</v>
      </c>
      <c r="E1034" s="145" t="str">
        <f>IF('gegevens uit databank'!G1034="","",'gegevens uit databank'!G1034)</f>
        <v>SCHERPENHEUVEL</v>
      </c>
      <c r="F1034" s="145" t="str">
        <f>IF('gegevens uit databank'!H1034="","",'gegevens uit databank'!H1034)</f>
        <v>013-77.31.85</v>
      </c>
    </row>
    <row r="1035" spans="1:6" ht="12.9" customHeight="1" x14ac:dyDescent="0.25">
      <c r="A1035" s="144">
        <f>IF('gegevens uit databank'!C1035="","",'gegevens uit databank'!C1035)</f>
        <v>13268</v>
      </c>
      <c r="B1035" s="145" t="str">
        <f>IF('gegevens uit databank'!D1035="","",'gegevens uit databank'!D1035)</f>
        <v>VBS OLV</v>
      </c>
      <c r="C1035" s="145" t="str">
        <f>IF('gegevens uit databank'!E1035="","",'gegevens uit databank'!E1035)</f>
        <v>Rozenkranslaan 4_b</v>
      </c>
      <c r="D1035" s="145">
        <f>IF('gegevens uit databank'!F1035="","",'gegevens uit databank'!F1035)</f>
        <v>3270</v>
      </c>
      <c r="E1035" s="145" t="str">
        <f>IF('gegevens uit databank'!G1035="","",'gegevens uit databank'!G1035)</f>
        <v>SCHERPENHEUVEL</v>
      </c>
      <c r="F1035" s="145" t="str">
        <f>IF('gegevens uit databank'!H1035="","",'gegevens uit databank'!H1035)</f>
        <v>013-77.20.30</v>
      </c>
    </row>
    <row r="1036" spans="1:6" ht="12.9" customHeight="1" x14ac:dyDescent="0.25">
      <c r="A1036" s="144">
        <f>IF('gegevens uit databank'!C1036="","",'gegevens uit databank'!C1036)</f>
        <v>13276</v>
      </c>
      <c r="B1036" s="145" t="str">
        <f>IF('gegevens uit databank'!D1036="","",'gegevens uit databank'!D1036)</f>
        <v>VBS Ons Wereldje</v>
      </c>
      <c r="C1036" s="145" t="str">
        <f>IF('gegevens uit databank'!E1036="","",'gegevens uit databank'!E1036)</f>
        <v>Brabantsebaan 46</v>
      </c>
      <c r="D1036" s="145">
        <f>IF('gegevens uit databank'!F1036="","",'gegevens uit databank'!F1036)</f>
        <v>3271</v>
      </c>
      <c r="E1036" s="145" t="str">
        <f>IF('gegevens uit databank'!G1036="","",'gegevens uit databank'!G1036)</f>
        <v>ZICHEM</v>
      </c>
      <c r="F1036" s="145" t="str">
        <f>IF('gegevens uit databank'!H1036="","",'gegevens uit databank'!H1036)</f>
        <v>013-77.70.88</v>
      </c>
    </row>
    <row r="1037" spans="1:6" ht="12.9" customHeight="1" x14ac:dyDescent="0.25">
      <c r="A1037" s="144">
        <f>IF('gegevens uit databank'!C1037="","",'gegevens uit databank'!C1037)</f>
        <v>13292</v>
      </c>
      <c r="B1037" s="145" t="str">
        <f>IF('gegevens uit databank'!D1037="","",'gegevens uit databank'!D1037)</f>
        <v>VBS De Vlindertuin</v>
      </c>
      <c r="C1037" s="145" t="str">
        <f>IF('gegevens uit databank'!E1037="","",'gegevens uit databank'!E1037)</f>
        <v>Herseltsebaan 1</v>
      </c>
      <c r="D1037" s="145">
        <f>IF('gegevens uit databank'!F1037="","",'gegevens uit databank'!F1037)</f>
        <v>3271</v>
      </c>
      <c r="E1037" s="145" t="str">
        <f>IF('gegevens uit databank'!G1037="","",'gegevens uit databank'!G1037)</f>
        <v>AVERBODE</v>
      </c>
      <c r="F1037" s="145" t="str">
        <f>IF('gegevens uit databank'!H1037="","",'gegevens uit databank'!H1037)</f>
        <v>013-77.36.58</v>
      </c>
    </row>
    <row r="1038" spans="1:6" ht="12.9" customHeight="1" x14ac:dyDescent="0.25">
      <c r="A1038" s="144">
        <f>IF('gegevens uit databank'!C1038="","",'gegevens uit databank'!C1038)</f>
        <v>13318</v>
      </c>
      <c r="B1038" s="145" t="str">
        <f>IF('gegevens uit databank'!D1038="","",'gegevens uit databank'!D1038)</f>
        <v>VBS Den Hulst</v>
      </c>
      <c r="C1038" s="145" t="str">
        <f>IF('gegevens uit databank'!E1038="","",'gegevens uit databank'!E1038)</f>
        <v>Hulst 16</v>
      </c>
      <c r="D1038" s="145">
        <f>IF('gegevens uit databank'!F1038="","",'gegevens uit databank'!F1038)</f>
        <v>3272</v>
      </c>
      <c r="E1038" s="145" t="str">
        <f>IF('gegevens uit databank'!G1038="","",'gegevens uit databank'!G1038)</f>
        <v>TESTELT</v>
      </c>
      <c r="F1038" s="145" t="str">
        <f>IF('gegevens uit databank'!H1038="","",'gegevens uit databank'!H1038)</f>
        <v>013-77.19.29</v>
      </c>
    </row>
    <row r="1039" spans="1:6" ht="12.9" customHeight="1" x14ac:dyDescent="0.25">
      <c r="A1039" s="144">
        <f>IF('gegevens uit databank'!C1039="","",'gegevens uit databank'!C1039)</f>
        <v>13326</v>
      </c>
      <c r="B1039" s="145" t="str">
        <f>IF('gegevens uit databank'!D1039="","",'gegevens uit databank'!D1039)</f>
        <v>SBS Zichem-Keiberg-Scherpenheuvel</v>
      </c>
      <c r="C1039" s="145" t="str">
        <f>IF('gegevens uit databank'!E1039="","",'gegevens uit databank'!E1039)</f>
        <v>Lobbensestraat 124</v>
      </c>
      <c r="D1039" s="145">
        <f>IF('gegevens uit databank'!F1039="","",'gegevens uit databank'!F1039)</f>
        <v>3271</v>
      </c>
      <c r="E1039" s="145" t="str">
        <f>IF('gegevens uit databank'!G1039="","",'gegevens uit databank'!G1039)</f>
        <v>ZICHEM</v>
      </c>
      <c r="F1039" s="145" t="str">
        <f>IF('gegevens uit databank'!H1039="","",'gegevens uit databank'!H1039)</f>
        <v>013-77.45.16</v>
      </c>
    </row>
    <row r="1040" spans="1:6" ht="12.9" customHeight="1" x14ac:dyDescent="0.25">
      <c r="A1040" s="144">
        <f>IF('gegevens uit databank'!C1040="","",'gegevens uit databank'!C1040)</f>
        <v>13334</v>
      </c>
      <c r="B1040" s="145" t="str">
        <f>IF('gegevens uit databank'!D1040="","",'gegevens uit databank'!D1040)</f>
        <v>VBS Voorzienigheid</v>
      </c>
      <c r="C1040" s="145" t="str">
        <f>IF('gegevens uit databank'!E1040="","",'gegevens uit databank'!E1040)</f>
        <v>Demerstraat 12</v>
      </c>
      <c r="D1040" s="145">
        <f>IF('gegevens uit databank'!F1040="","",'gegevens uit databank'!F1040)</f>
        <v>3290</v>
      </c>
      <c r="E1040" s="145" t="str">
        <f>IF('gegevens uit databank'!G1040="","",'gegevens uit databank'!G1040)</f>
        <v>DIEST</v>
      </c>
      <c r="F1040" s="145" t="str">
        <f>IF('gegevens uit databank'!H1040="","",'gegevens uit databank'!H1040)</f>
        <v>013-33.46.31</v>
      </c>
    </row>
    <row r="1041" spans="1:6" ht="12.9" customHeight="1" x14ac:dyDescent="0.25">
      <c r="A1041" s="144">
        <f>IF('gegevens uit databank'!C1041="","",'gegevens uit databank'!C1041)</f>
        <v>13367</v>
      </c>
      <c r="B1041" s="145" t="str">
        <f>IF('gegevens uit databank'!D1041="","",'gegevens uit databank'!D1041)</f>
        <v>VKS De Notelaar</v>
      </c>
      <c r="C1041" s="145" t="str">
        <f>IF('gegevens uit databank'!E1041="","",'gegevens uit databank'!E1041)</f>
        <v>Groenenweg 1</v>
      </c>
      <c r="D1041" s="145">
        <f>IF('gegevens uit databank'!F1041="","",'gegevens uit databank'!F1041)</f>
        <v>3293</v>
      </c>
      <c r="E1041" s="145" t="str">
        <f>IF('gegevens uit databank'!G1041="","",'gegevens uit databank'!G1041)</f>
        <v>KAGGEVINNE</v>
      </c>
      <c r="F1041" s="145" t="str">
        <f>IF('gegevens uit databank'!H1041="","",'gegevens uit databank'!H1041)</f>
        <v>013-31.47.95</v>
      </c>
    </row>
    <row r="1042" spans="1:6" ht="12.9" customHeight="1" x14ac:dyDescent="0.25">
      <c r="A1042" s="144">
        <f>IF('gegevens uit databank'!C1042="","",'gegevens uit databank'!C1042)</f>
        <v>13383</v>
      </c>
      <c r="B1042" s="145" t="str">
        <f>IF('gegevens uit databank'!D1042="","",'gegevens uit databank'!D1042)</f>
        <v>GBS Spoor17 Schaffen-Deurne</v>
      </c>
      <c r="C1042" s="145" t="str">
        <f>IF('gegevens uit databank'!E1042="","",'gegevens uit databank'!E1042)</f>
        <v>Vroentestraat 22</v>
      </c>
      <c r="D1042" s="145">
        <f>IF('gegevens uit databank'!F1042="","",'gegevens uit databank'!F1042)</f>
        <v>3290</v>
      </c>
      <c r="E1042" s="145" t="str">
        <f>IF('gegevens uit databank'!G1042="","",'gegevens uit databank'!G1042)</f>
        <v>SCHAFFEN</v>
      </c>
      <c r="F1042" s="145" t="str">
        <f>IF('gegevens uit databank'!H1042="","",'gegevens uit databank'!H1042)</f>
        <v>013-32.69.23</v>
      </c>
    </row>
    <row r="1043" spans="1:6" ht="12.9" customHeight="1" x14ac:dyDescent="0.25">
      <c r="A1043" s="144">
        <f>IF('gegevens uit databank'!C1043="","",'gegevens uit databank'!C1043)</f>
        <v>13391</v>
      </c>
      <c r="B1043" s="145" t="str">
        <f>IF('gegevens uit databank'!D1043="","",'gegevens uit databank'!D1043)</f>
        <v>Vrije Basisschool</v>
      </c>
      <c r="C1043" s="145" t="str">
        <f>IF('gegevens uit databank'!E1043="","",'gegevens uit databank'!E1043)</f>
        <v>Vleugtstraat 33</v>
      </c>
      <c r="D1043" s="145">
        <f>IF('gegevens uit databank'!F1043="","",'gegevens uit databank'!F1043)</f>
        <v>3290</v>
      </c>
      <c r="E1043" s="145" t="str">
        <f>IF('gegevens uit databank'!G1043="","",'gegevens uit databank'!G1043)</f>
        <v>SCHAFFEN</v>
      </c>
      <c r="F1043" s="145" t="str">
        <f>IF('gegevens uit databank'!H1043="","",'gegevens uit databank'!H1043)</f>
        <v>013-31.22.84</v>
      </c>
    </row>
    <row r="1044" spans="1:6" ht="12.9" customHeight="1" x14ac:dyDescent="0.25">
      <c r="A1044" s="144">
        <f>IF('gegevens uit databank'!C1044="","",'gegevens uit databank'!C1044)</f>
        <v>13409</v>
      </c>
      <c r="B1044" s="145" t="str">
        <f>IF('gegevens uit databank'!D1044="","",'gegevens uit databank'!D1044)</f>
        <v>VBS Immaculata</v>
      </c>
      <c r="C1044" s="145" t="str">
        <f>IF('gegevens uit databank'!E1044="","",'gegevens uit databank'!E1044)</f>
        <v>Alexianenweg 25</v>
      </c>
      <c r="D1044" s="145">
        <f>IF('gegevens uit databank'!F1044="","",'gegevens uit databank'!F1044)</f>
        <v>3300</v>
      </c>
      <c r="E1044" s="145" t="str">
        <f>IF('gegevens uit databank'!G1044="","",'gegevens uit databank'!G1044)</f>
        <v>TIENEN</v>
      </c>
      <c r="F1044" s="145" t="str">
        <f>IF('gegevens uit databank'!H1044="","",'gegevens uit databank'!H1044)</f>
        <v>016-82.59.44</v>
      </c>
    </row>
    <row r="1045" spans="1:6" ht="12.9" customHeight="1" x14ac:dyDescent="0.25">
      <c r="A1045" s="144">
        <f>IF('gegevens uit databank'!C1045="","",'gegevens uit databank'!C1045)</f>
        <v>13417</v>
      </c>
      <c r="B1045" s="145" t="str">
        <f>IF('gegevens uit databank'!D1045="","",'gegevens uit databank'!D1045)</f>
        <v>VBS Sint-Jozef</v>
      </c>
      <c r="C1045" s="145" t="str">
        <f>IF('gegevens uit databank'!E1045="","",'gegevens uit databank'!E1045)</f>
        <v>Waaibergstraat 5</v>
      </c>
      <c r="D1045" s="145">
        <f>IF('gegevens uit databank'!F1045="","",'gegevens uit databank'!F1045)</f>
        <v>3300</v>
      </c>
      <c r="E1045" s="145" t="str">
        <f>IF('gegevens uit databank'!G1045="","",'gegevens uit databank'!G1045)</f>
        <v>TIENEN</v>
      </c>
      <c r="F1045" s="145" t="str">
        <f>IF('gegevens uit databank'!H1045="","",'gegevens uit databank'!H1045)</f>
        <v>016-81.98.02</v>
      </c>
    </row>
    <row r="1046" spans="1:6" ht="12.9" customHeight="1" x14ac:dyDescent="0.25">
      <c r="A1046" s="144">
        <f>IF('gegevens uit databank'!C1046="","",'gegevens uit databank'!C1046)</f>
        <v>13425</v>
      </c>
      <c r="B1046" s="145" t="str">
        <f>IF('gegevens uit databank'!D1046="","",'gegevens uit databank'!D1046)</f>
        <v>GO! BS De Uilenboom Tienen</v>
      </c>
      <c r="C1046" s="145" t="str">
        <f>IF('gegevens uit databank'!E1046="","",'gegevens uit databank'!E1046)</f>
        <v>Aarschotsesteenweg 638</v>
      </c>
      <c r="D1046" s="145">
        <f>IF('gegevens uit databank'!F1046="","",'gegevens uit databank'!F1046)</f>
        <v>3300</v>
      </c>
      <c r="E1046" s="145" t="str">
        <f>IF('gegevens uit databank'!G1046="","",'gegevens uit databank'!G1046)</f>
        <v>VISSENAKEN</v>
      </c>
      <c r="F1046" s="145" t="str">
        <f>IF('gegevens uit databank'!H1046="","",'gegevens uit databank'!H1046)</f>
        <v>016-80.00.82</v>
      </c>
    </row>
    <row r="1047" spans="1:6" ht="12.9" customHeight="1" x14ac:dyDescent="0.25">
      <c r="A1047" s="144">
        <f>IF('gegevens uit databank'!C1047="","",'gegevens uit databank'!C1047)</f>
        <v>13433</v>
      </c>
      <c r="B1047" s="145" t="str">
        <f>IF('gegevens uit databank'!D1047="","",'gegevens uit databank'!D1047)</f>
        <v>GO! BS De Suikerspin</v>
      </c>
      <c r="C1047" s="145" t="str">
        <f>IF('gegevens uit databank'!E1047="","",'gegevens uit databank'!E1047)</f>
        <v>Pastorijstraat 78</v>
      </c>
      <c r="D1047" s="145">
        <f>IF('gegevens uit databank'!F1047="","",'gegevens uit databank'!F1047)</f>
        <v>3300</v>
      </c>
      <c r="E1047" s="145" t="str">
        <f>IF('gegevens uit databank'!G1047="","",'gegevens uit databank'!G1047)</f>
        <v>TIENEN</v>
      </c>
      <c r="F1047" s="145" t="str">
        <f>IF('gegevens uit databank'!H1047="","",'gegevens uit databank'!H1047)</f>
        <v>016-81.83.88</v>
      </c>
    </row>
    <row r="1048" spans="1:6" ht="12.9" customHeight="1" x14ac:dyDescent="0.25">
      <c r="A1048" s="144">
        <f>IF('gegevens uit databank'!C1048="","",'gegevens uit databank'!C1048)</f>
        <v>13458</v>
      </c>
      <c r="B1048" s="145" t="str">
        <f>IF('gegevens uit databank'!D1048="","",'gegevens uit databank'!D1048)</f>
        <v>VBS OLV</v>
      </c>
      <c r="C1048" s="145" t="str">
        <f>IF('gegevens uit databank'!E1048="","",'gegevens uit databank'!E1048)</f>
        <v>Rijschoolstraat 2</v>
      </c>
      <c r="D1048" s="145">
        <f>IF('gegevens uit databank'!F1048="","",'gegevens uit databank'!F1048)</f>
        <v>3300</v>
      </c>
      <c r="E1048" s="145" t="str">
        <f>IF('gegevens uit databank'!G1048="","",'gegevens uit databank'!G1048)</f>
        <v>TIENEN</v>
      </c>
      <c r="F1048" s="145" t="str">
        <f>IF('gegevens uit databank'!H1048="","",'gegevens uit databank'!H1048)</f>
        <v>016-81.48.10</v>
      </c>
    </row>
    <row r="1049" spans="1:6" ht="12.9" customHeight="1" x14ac:dyDescent="0.25">
      <c r="A1049" s="144">
        <f>IF('gegevens uit databank'!C1049="","",'gegevens uit databank'!C1049)</f>
        <v>13474</v>
      </c>
      <c r="B1049" s="145" t="str">
        <f>IF('gegevens uit databank'!D1049="","",'gegevens uit databank'!D1049)</f>
        <v>VBS De Duizendpoot</v>
      </c>
      <c r="C1049" s="145" t="str">
        <f>IF('gegevens uit databank'!E1049="","",'gegevens uit databank'!E1049)</f>
        <v>Schoolstraat 27</v>
      </c>
      <c r="D1049" s="145">
        <f>IF('gegevens uit databank'!F1049="","",'gegevens uit databank'!F1049)</f>
        <v>3380</v>
      </c>
      <c r="E1049" s="145" t="str">
        <f>IF('gegevens uit databank'!G1049="","",'gegevens uit databank'!G1049)</f>
        <v>BUNSBEEK</v>
      </c>
      <c r="F1049" s="145" t="str">
        <f>IF('gegevens uit databank'!H1049="","",'gegevens uit databank'!H1049)</f>
        <v>016-77.75.20</v>
      </c>
    </row>
    <row r="1050" spans="1:6" ht="12.9" customHeight="1" x14ac:dyDescent="0.25">
      <c r="A1050" s="144">
        <f>IF('gegevens uit databank'!C1050="","",'gegevens uit databank'!C1050)</f>
        <v>13482</v>
      </c>
      <c r="B1050" s="145" t="str">
        <f>IF('gegevens uit databank'!D1050="","",'gegevens uit databank'!D1050)</f>
        <v>VBS Stap Voor Stap</v>
      </c>
      <c r="C1050" s="145" t="str">
        <f>IF('gegevens uit databank'!E1050="","",'gegevens uit databank'!E1050)</f>
        <v>Hollestraat 22</v>
      </c>
      <c r="D1050" s="145">
        <f>IF('gegevens uit databank'!F1050="","",'gegevens uit databank'!F1050)</f>
        <v>3300</v>
      </c>
      <c r="E1050" s="145" t="str">
        <f>IF('gegevens uit databank'!G1050="","",'gegevens uit databank'!G1050)</f>
        <v>HAKENDOVER</v>
      </c>
      <c r="F1050" s="145" t="str">
        <f>IF('gegevens uit databank'!H1050="","",'gegevens uit databank'!H1050)</f>
        <v>016-78.01.65</v>
      </c>
    </row>
    <row r="1051" spans="1:6" ht="12.9" customHeight="1" x14ac:dyDescent="0.25">
      <c r="A1051" s="144">
        <f>IF('gegevens uit databank'!C1051="","",'gegevens uit databank'!C1051)</f>
        <v>13491</v>
      </c>
      <c r="B1051" s="145" t="str">
        <f>IF('gegevens uit databank'!D1051="","",'gegevens uit databank'!D1051)</f>
        <v>VBS Vroenhof</v>
      </c>
      <c r="C1051" s="145" t="str">
        <f>IF('gegevens uit databank'!E1051="","",'gegevens uit databank'!E1051)</f>
        <v>Groenhofstraat 15</v>
      </c>
      <c r="D1051" s="145">
        <f>IF('gegevens uit databank'!F1051="","",'gegevens uit databank'!F1051)</f>
        <v>3300</v>
      </c>
      <c r="E1051" s="145" t="str">
        <f>IF('gegevens uit databank'!G1051="","",'gegevens uit databank'!G1051)</f>
        <v>KUMTICH</v>
      </c>
      <c r="F1051" s="145" t="str">
        <f>IF('gegevens uit databank'!H1051="","",'gegevens uit databank'!H1051)</f>
        <v>016-81.23.18</v>
      </c>
    </row>
    <row r="1052" spans="1:6" ht="12.9" customHeight="1" x14ac:dyDescent="0.25">
      <c r="A1052" s="144">
        <f>IF('gegevens uit databank'!C1052="","",'gegevens uit databank'!C1052)</f>
        <v>13508</v>
      </c>
      <c r="B1052" s="145" t="str">
        <f>IF('gegevens uit databank'!D1052="","",'gegevens uit databank'!D1052)</f>
        <v>VBS Mariadal</v>
      </c>
      <c r="C1052" s="145" t="str">
        <f>IF('gegevens uit databank'!E1052="","",'gegevens uit databank'!E1052)</f>
        <v>Klein Overlaar 3</v>
      </c>
      <c r="D1052" s="145">
        <f>IF('gegevens uit databank'!F1052="","",'gegevens uit databank'!F1052)</f>
        <v>3320</v>
      </c>
      <c r="E1052" s="145" t="str">
        <f>IF('gegevens uit databank'!G1052="","",'gegevens uit databank'!G1052)</f>
        <v>HOEGAARDEN</v>
      </c>
      <c r="F1052" s="145" t="str">
        <f>IF('gegevens uit databank'!H1052="","",'gegevens uit databank'!H1052)</f>
        <v>016-76.54.95</v>
      </c>
    </row>
    <row r="1053" spans="1:6" ht="12.9" customHeight="1" x14ac:dyDescent="0.25">
      <c r="A1053" s="144">
        <f>IF('gegevens uit databank'!C1053="","",'gegevens uit databank'!C1053)</f>
        <v>13524</v>
      </c>
      <c r="B1053" s="145" t="str">
        <f>IF('gegevens uit databank'!D1053="","",'gegevens uit databank'!D1053)</f>
        <v>Gemeentelijke Basisschool</v>
      </c>
      <c r="C1053" s="145" t="str">
        <f>IF('gegevens uit databank'!E1053="","",'gegevens uit databank'!E1053)</f>
        <v>Doelstraat 76</v>
      </c>
      <c r="D1053" s="145">
        <f>IF('gegevens uit databank'!F1053="","",'gegevens uit databank'!F1053)</f>
        <v>3320</v>
      </c>
      <c r="E1053" s="145" t="str">
        <f>IF('gegevens uit databank'!G1053="","",'gegevens uit databank'!G1053)</f>
        <v>HOEGAARDEN</v>
      </c>
      <c r="F1053" s="145" t="str">
        <f>IF('gegevens uit databank'!H1053="","",'gegevens uit databank'!H1053)</f>
        <v>016-76.87.87</v>
      </c>
    </row>
    <row r="1054" spans="1:6" ht="12.9" customHeight="1" x14ac:dyDescent="0.25">
      <c r="A1054" s="144">
        <f>IF('gegevens uit databank'!C1054="","",'gegevens uit databank'!C1054)</f>
        <v>13532</v>
      </c>
      <c r="B1054" s="145" t="str">
        <f>IF('gegevens uit databank'!D1054="","",'gegevens uit databank'!D1054)</f>
        <v>Vrije Basisschool</v>
      </c>
      <c r="C1054" s="145" t="str">
        <f>IF('gegevens uit databank'!E1054="","",'gegevens uit databank'!E1054)</f>
        <v>Sint-Genovevaplein 8</v>
      </c>
      <c r="D1054" s="145">
        <f>IF('gegevens uit databank'!F1054="","",'gegevens uit databank'!F1054)</f>
        <v>3300</v>
      </c>
      <c r="E1054" s="145" t="str">
        <f>IF('gegevens uit databank'!G1054="","",'gegevens uit databank'!G1054)</f>
        <v>OPLINTER</v>
      </c>
      <c r="F1054" s="145" t="str">
        <f>IF('gegevens uit databank'!H1054="","",'gegevens uit databank'!H1054)</f>
        <v>016-82.14.58</v>
      </c>
    </row>
    <row r="1055" spans="1:6" ht="12.9" customHeight="1" x14ac:dyDescent="0.25">
      <c r="A1055" s="144">
        <f>IF('gegevens uit databank'!C1055="","",'gegevens uit databank'!C1055)</f>
        <v>13541</v>
      </c>
      <c r="B1055" s="145" t="str">
        <f>IF('gegevens uit databank'!D1055="","",'gegevens uit databank'!D1055)</f>
        <v>VBS De Regenboog</v>
      </c>
      <c r="C1055" s="145" t="str">
        <f>IF('gegevens uit databank'!E1055="","",'gegevens uit databank'!E1055)</f>
        <v>Grote Steenweg 282</v>
      </c>
      <c r="D1055" s="145">
        <f>IF('gegevens uit databank'!F1055="","",'gegevens uit databank'!F1055)</f>
        <v>3350</v>
      </c>
      <c r="E1055" s="145" t="str">
        <f>IF('gegevens uit databank'!G1055="","",'gegevens uit databank'!G1055)</f>
        <v>DRIESLINTER</v>
      </c>
      <c r="F1055" s="145" t="str">
        <f>IF('gegevens uit databank'!H1055="","",'gegevens uit databank'!H1055)</f>
        <v>011-78.13.39</v>
      </c>
    </row>
    <row r="1056" spans="1:6" ht="12.9" customHeight="1" x14ac:dyDescent="0.25">
      <c r="A1056" s="144">
        <f>IF('gegevens uit databank'!C1056="","",'gegevens uit databank'!C1056)</f>
        <v>13565</v>
      </c>
      <c r="B1056" s="145" t="str">
        <f>IF('gegevens uit databank'!D1056="","",'gegevens uit databank'!D1056)</f>
        <v>GBS De Zandloper</v>
      </c>
      <c r="C1056" s="145" t="str">
        <f>IF('gegevens uit databank'!E1056="","",'gegevens uit databank'!E1056)</f>
        <v>Zandstraat 14</v>
      </c>
      <c r="D1056" s="145">
        <f>IF('gegevens uit databank'!F1056="","",'gegevens uit databank'!F1056)</f>
        <v>3350</v>
      </c>
      <c r="E1056" s="145" t="str">
        <f>IF('gegevens uit databank'!G1056="","",'gegevens uit databank'!G1056)</f>
        <v>WOMMERSOM</v>
      </c>
      <c r="F1056" s="145" t="str">
        <f>IF('gegevens uit databank'!H1056="","",'gegevens uit databank'!H1056)</f>
        <v>016-78.89.65</v>
      </c>
    </row>
    <row r="1057" spans="1:6" ht="12.9" customHeight="1" x14ac:dyDescent="0.25">
      <c r="A1057" s="144">
        <f>IF('gegevens uit databank'!C1057="","",'gegevens uit databank'!C1057)</f>
        <v>13573</v>
      </c>
      <c r="B1057" s="145" t="str">
        <f>IF('gegevens uit databank'!D1057="","",'gegevens uit databank'!D1057)</f>
        <v>Vrije Kleuterschool</v>
      </c>
      <c r="C1057" s="145" t="str">
        <f>IF('gegevens uit databank'!E1057="","",'gegevens uit databank'!E1057)</f>
        <v>Rectorijstraat 2</v>
      </c>
      <c r="D1057" s="145">
        <f>IF('gegevens uit databank'!F1057="","",'gegevens uit databank'!F1057)</f>
        <v>3470</v>
      </c>
      <c r="E1057" s="145" t="str">
        <f>IF('gegevens uit databank'!G1057="","",'gegevens uit databank'!G1057)</f>
        <v>RANSBERG</v>
      </c>
      <c r="F1057" s="145" t="str">
        <f>IF('gegevens uit databank'!H1057="","",'gegevens uit databank'!H1057)</f>
        <v>011-58.78.70</v>
      </c>
    </row>
    <row r="1058" spans="1:6" ht="12.9" customHeight="1" x14ac:dyDescent="0.25">
      <c r="A1058" s="144">
        <f>IF('gegevens uit databank'!C1058="","",'gegevens uit databank'!C1058)</f>
        <v>13581</v>
      </c>
      <c r="B1058" s="145" t="str">
        <f>IF('gegevens uit databank'!D1058="","",'gegevens uit databank'!D1058)</f>
        <v>Gemeentelijke Basisschool</v>
      </c>
      <c r="C1058" s="145" t="str">
        <f>IF('gegevens uit databank'!E1058="","",'gegevens uit databank'!E1058)</f>
        <v>Kerkomsesteenweg 45</v>
      </c>
      <c r="D1058" s="145">
        <f>IF('gegevens uit databank'!F1058="","",'gegevens uit databank'!F1058)</f>
        <v>3370</v>
      </c>
      <c r="E1058" s="145" t="str">
        <f>IF('gegevens uit databank'!G1058="","",'gegevens uit databank'!G1058)</f>
        <v>BOUTERSEM</v>
      </c>
      <c r="F1058" s="145" t="str">
        <f>IF('gegevens uit databank'!H1058="","",'gegevens uit databank'!H1058)</f>
        <v>016-73.33.41</v>
      </c>
    </row>
    <row r="1059" spans="1:6" ht="12.9" customHeight="1" x14ac:dyDescent="0.25">
      <c r="A1059" s="144">
        <f>IF('gegevens uit databank'!C1059="","",'gegevens uit databank'!C1059)</f>
        <v>13599</v>
      </c>
      <c r="B1059" s="145" t="str">
        <f>IF('gegevens uit databank'!D1059="","",'gegevens uit databank'!D1059)</f>
        <v>VBS De Mozaïek</v>
      </c>
      <c r="C1059" s="145" t="str">
        <f>IF('gegevens uit databank'!E1059="","",'gegevens uit databank'!E1059)</f>
        <v>Lubbeeksestraat 42</v>
      </c>
      <c r="D1059" s="145">
        <f>IF('gegevens uit databank'!F1059="","",'gegevens uit databank'!F1059)</f>
        <v>3370</v>
      </c>
      <c r="E1059" s="145" t="str">
        <f>IF('gegevens uit databank'!G1059="","",'gegevens uit databank'!G1059)</f>
        <v>BOUTERSEM</v>
      </c>
      <c r="F1059" s="145" t="str">
        <f>IF('gegevens uit databank'!H1059="","",'gegevens uit databank'!H1059)</f>
        <v>016-73.50.91</v>
      </c>
    </row>
    <row r="1060" spans="1:6" ht="12.9" customHeight="1" x14ac:dyDescent="0.25">
      <c r="A1060" s="144">
        <f>IF('gegevens uit databank'!C1060="","",'gegevens uit databank'!C1060)</f>
        <v>13607</v>
      </c>
      <c r="B1060" s="145" t="str">
        <f>IF('gegevens uit databank'!D1060="","",'gegevens uit databank'!D1060)</f>
        <v>GBS De Springplank</v>
      </c>
      <c r="C1060" s="145" t="str">
        <f>IF('gegevens uit databank'!E1060="","",'gegevens uit databank'!E1060)</f>
        <v>Dries 26</v>
      </c>
      <c r="D1060" s="145">
        <f>IF('gegevens uit databank'!F1060="","",'gegevens uit databank'!F1060)</f>
        <v>3380</v>
      </c>
      <c r="E1060" s="145" t="str">
        <f>IF('gegevens uit databank'!G1060="","",'gegevens uit databank'!G1060)</f>
        <v>GLABBEEK</v>
      </c>
      <c r="F1060" s="145" t="str">
        <f>IF('gegevens uit databank'!H1060="","",'gegevens uit databank'!H1060)</f>
        <v>016-77.77.77</v>
      </c>
    </row>
    <row r="1061" spans="1:6" ht="12.9" customHeight="1" x14ac:dyDescent="0.25">
      <c r="A1061" s="144">
        <f>IF('gegevens uit databank'!C1061="","",'gegevens uit databank'!C1061)</f>
        <v>13623</v>
      </c>
      <c r="B1061" s="145" t="str">
        <f>IF('gegevens uit databank'!D1061="","",'gegevens uit databank'!D1061)</f>
        <v>Gemeentelijke Kleuterschool</v>
      </c>
      <c r="C1061" s="145" t="str">
        <f>IF('gegevens uit databank'!E1061="","",'gegevens uit databank'!E1061)</f>
        <v>Kersbeek-Dorp 17</v>
      </c>
      <c r="D1061" s="145">
        <f>IF('gegevens uit databank'!F1061="","",'gegevens uit databank'!F1061)</f>
        <v>3472</v>
      </c>
      <c r="E1061" s="145" t="str">
        <f>IF('gegevens uit databank'!G1061="","",'gegevens uit databank'!G1061)</f>
        <v>KERSBEEK-MISKOM</v>
      </c>
      <c r="F1061" s="145" t="str">
        <f>IF('gegevens uit databank'!H1061="","",'gegevens uit databank'!H1061)</f>
        <v>016-77.84.11</v>
      </c>
    </row>
    <row r="1062" spans="1:6" ht="12.9" customHeight="1" x14ac:dyDescent="0.25">
      <c r="A1062" s="144">
        <f>IF('gegevens uit databank'!C1062="","",'gegevens uit databank'!C1062)</f>
        <v>13631</v>
      </c>
      <c r="B1062" s="145" t="str">
        <f>IF('gegevens uit databank'!D1062="","",'gegevens uit databank'!D1062)</f>
        <v>VBS Het Toverpotlood</v>
      </c>
      <c r="C1062" s="145" t="str">
        <f>IF('gegevens uit databank'!E1062="","",'gegevens uit databank'!E1062)</f>
        <v>Hoeledensebaan 84_a</v>
      </c>
      <c r="D1062" s="145">
        <f>IF('gegevens uit databank'!F1062="","",'gegevens uit databank'!F1062)</f>
        <v>3471</v>
      </c>
      <c r="E1062" s="145" t="str">
        <f>IF('gegevens uit databank'!G1062="","",'gegevens uit databank'!G1062)</f>
        <v>HOELEDEN</v>
      </c>
      <c r="F1062" s="145" t="str">
        <f>IF('gegevens uit databank'!H1062="","",'gegevens uit databank'!H1062)</f>
        <v>016-77.15.72</v>
      </c>
    </row>
    <row r="1063" spans="1:6" ht="12.9" customHeight="1" x14ac:dyDescent="0.25">
      <c r="A1063" s="144">
        <f>IF('gegevens uit databank'!C1063="","",'gegevens uit databank'!C1063)</f>
        <v>13649</v>
      </c>
      <c r="B1063" s="145" t="str">
        <f>IF('gegevens uit databank'!D1063="","",'gegevens uit databank'!D1063)</f>
        <v>VBS 't Scholeke</v>
      </c>
      <c r="C1063" s="145" t="str">
        <f>IF('gegevens uit databank'!E1063="","",'gegevens uit databank'!E1063)</f>
        <v>Halensebaan 102</v>
      </c>
      <c r="D1063" s="145">
        <f>IF('gegevens uit databank'!F1063="","",'gegevens uit databank'!F1063)</f>
        <v>3461</v>
      </c>
      <c r="E1063" s="145" t="str">
        <f>IF('gegevens uit databank'!G1063="","",'gegevens uit databank'!G1063)</f>
        <v>MOLENBEEK-WERSBEEK</v>
      </c>
      <c r="F1063" s="145" t="str">
        <f>IF('gegevens uit databank'!H1063="","",'gegevens uit databank'!H1063)</f>
        <v>016-77.73.80</v>
      </c>
    </row>
    <row r="1064" spans="1:6" ht="12.9" customHeight="1" x14ac:dyDescent="0.25">
      <c r="A1064" s="144">
        <f>IF('gegevens uit databank'!C1064="","",'gegevens uit databank'!C1064)</f>
        <v>13656</v>
      </c>
      <c r="B1064" s="145" t="str">
        <f>IF('gegevens uit databank'!D1064="","",'gegevens uit databank'!D1064)</f>
        <v>GO! BS Wonderwijs Walshoutem</v>
      </c>
      <c r="C1064" s="145" t="str">
        <f>IF('gegevens uit databank'!E1064="","",'gegevens uit databank'!E1064)</f>
        <v>Walshoutemstraat 55</v>
      </c>
      <c r="D1064" s="145">
        <f>IF('gegevens uit databank'!F1064="","",'gegevens uit databank'!F1064)</f>
        <v>3401</v>
      </c>
      <c r="E1064" s="145" t="str">
        <f>IF('gegevens uit databank'!G1064="","",'gegevens uit databank'!G1064)</f>
        <v>WALSHOUTEM</v>
      </c>
      <c r="F1064" s="145" t="str">
        <f>IF('gegevens uit databank'!H1064="","",'gegevens uit databank'!H1064)</f>
        <v>011-88.12.45</v>
      </c>
    </row>
    <row r="1065" spans="1:6" ht="12.9" customHeight="1" x14ac:dyDescent="0.25">
      <c r="A1065" s="144">
        <f>IF('gegevens uit databank'!C1065="","",'gegevens uit databank'!C1065)</f>
        <v>13681</v>
      </c>
      <c r="B1065" s="145" t="str">
        <f>IF('gegevens uit databank'!D1065="","",'gegevens uit databank'!D1065)</f>
        <v>GO! BS De Kleurenboom</v>
      </c>
      <c r="C1065" s="145" t="str">
        <f>IF('gegevens uit databank'!E1065="","",'gegevens uit databank'!E1065)</f>
        <v>Hannuitstraat 4</v>
      </c>
      <c r="D1065" s="145">
        <f>IF('gegevens uit databank'!F1065="","",'gegevens uit databank'!F1065)</f>
        <v>3890</v>
      </c>
      <c r="E1065" s="145" t="str">
        <f>IF('gegevens uit databank'!G1065="","",'gegevens uit databank'!G1065)</f>
        <v>MONTENAKEN</v>
      </c>
      <c r="F1065" s="145" t="str">
        <f>IF('gegevens uit databank'!H1065="","",'gegevens uit databank'!H1065)</f>
        <v>011-88.45.82</v>
      </c>
    </row>
    <row r="1066" spans="1:6" ht="12.9" customHeight="1" x14ac:dyDescent="0.25">
      <c r="A1066" s="144">
        <f>IF('gegevens uit databank'!C1066="","",'gegevens uit databank'!C1066)</f>
        <v>13706</v>
      </c>
      <c r="B1066" s="145" t="str">
        <f>IF('gegevens uit databank'!D1066="","",'gegevens uit databank'!D1066)</f>
        <v>GKS De Kleine Picasso</v>
      </c>
      <c r="C1066" s="145" t="str">
        <f>IF('gegevens uit databank'!E1066="","",'gegevens uit databank'!E1066)</f>
        <v>Vinnestraat 45</v>
      </c>
      <c r="D1066" s="145">
        <f>IF('gegevens uit databank'!F1066="","",'gegevens uit databank'!F1066)</f>
        <v>3440</v>
      </c>
      <c r="E1066" s="145" t="str">
        <f>IF('gegevens uit databank'!G1066="","",'gegevens uit databank'!G1066)</f>
        <v>HALLE-BOOIENHOVEN</v>
      </c>
      <c r="F1066" s="145" t="str">
        <f>IF('gegevens uit databank'!H1066="","",'gegevens uit databank'!H1066)</f>
        <v>011-78.27.94</v>
      </c>
    </row>
    <row r="1067" spans="1:6" ht="12.9" customHeight="1" x14ac:dyDescent="0.25">
      <c r="A1067" s="144">
        <f>IF('gegevens uit databank'!C1067="","",'gegevens uit databank'!C1067)</f>
        <v>13714</v>
      </c>
      <c r="B1067" s="145" t="str">
        <f>IF('gegevens uit databank'!D1067="","",'gegevens uit databank'!D1067)</f>
        <v>VKS De Wegwijzer</v>
      </c>
      <c r="C1067" s="145" t="str">
        <f>IF('gegevens uit databank'!E1067="","",'gegevens uit databank'!E1067)</f>
        <v>Oude Kerkstraat 2</v>
      </c>
      <c r="D1067" s="145">
        <f>IF('gegevens uit databank'!F1067="","",'gegevens uit databank'!F1067)</f>
        <v>3350</v>
      </c>
      <c r="E1067" s="145" t="str">
        <f>IF('gegevens uit databank'!G1067="","",'gegevens uit databank'!G1067)</f>
        <v>ORSMAAL-GUSSENHOVEN</v>
      </c>
      <c r="F1067" s="145" t="str">
        <f>IF('gegevens uit databank'!H1067="","",'gegevens uit databank'!H1067)</f>
        <v>011-58.41.44</v>
      </c>
    </row>
    <row r="1068" spans="1:6" ht="12.9" customHeight="1" x14ac:dyDescent="0.25">
      <c r="A1068" s="144">
        <f>IF('gegevens uit databank'!C1068="","",'gegevens uit databank'!C1068)</f>
        <v>13731</v>
      </c>
      <c r="B1068" s="145" t="str">
        <f>IF('gegevens uit databank'!D1068="","",'gegevens uit databank'!D1068)</f>
        <v>Vrije Basisschool</v>
      </c>
      <c r="C1068" s="145" t="str">
        <f>IF('gegevens uit databank'!E1068="","",'gegevens uit databank'!E1068)</f>
        <v>Stationsstraat 16</v>
      </c>
      <c r="D1068" s="145">
        <f>IF('gegevens uit databank'!F1068="","",'gegevens uit databank'!F1068)</f>
        <v>3440</v>
      </c>
      <c r="E1068" s="145" t="str">
        <f>IF('gegevens uit databank'!G1068="","",'gegevens uit databank'!G1068)</f>
        <v>ZOUTLEEUW</v>
      </c>
      <c r="F1068" s="145" t="str">
        <f>IF('gegevens uit databank'!H1068="","",'gegevens uit databank'!H1068)</f>
        <v>011-78.20.88</v>
      </c>
    </row>
    <row r="1069" spans="1:6" ht="12.9" customHeight="1" x14ac:dyDescent="0.25">
      <c r="A1069" s="144">
        <f>IF('gegevens uit databank'!C1069="","",'gegevens uit databank'!C1069)</f>
        <v>13748</v>
      </c>
      <c r="B1069" s="145" t="str">
        <f>IF('gegevens uit databank'!D1069="","",'gegevens uit databank'!D1069)</f>
        <v>Vrije Basisschool</v>
      </c>
      <c r="C1069" s="145" t="str">
        <f>IF('gegevens uit databank'!E1069="","",'gegevens uit databank'!E1069)</f>
        <v>Linterseweg 10</v>
      </c>
      <c r="D1069" s="145">
        <f>IF('gegevens uit databank'!F1069="","",'gegevens uit databank'!F1069)</f>
        <v>3440</v>
      </c>
      <c r="E1069" s="145" t="str">
        <f>IF('gegevens uit databank'!G1069="","",'gegevens uit databank'!G1069)</f>
        <v>BUDINGEN</v>
      </c>
      <c r="F1069" s="145" t="str">
        <f>IF('gegevens uit databank'!H1069="","",'gegevens uit databank'!H1069)</f>
        <v>011-58.86.92</v>
      </c>
    </row>
    <row r="1070" spans="1:6" ht="12.9" customHeight="1" x14ac:dyDescent="0.25">
      <c r="A1070" s="144">
        <f>IF('gegevens uit databank'!C1070="","",'gegevens uit databank'!C1070)</f>
        <v>13763</v>
      </c>
      <c r="B1070" s="145" t="str">
        <f>IF('gegevens uit databank'!D1070="","",'gegevens uit databank'!D1070)</f>
        <v>Vrije Basisschool</v>
      </c>
      <c r="C1070" s="145" t="str">
        <f>IF('gegevens uit databank'!E1070="","",'gegevens uit databank'!E1070)</f>
        <v>Dorpsstraat 7_b</v>
      </c>
      <c r="D1070" s="145">
        <f>IF('gegevens uit databank'!F1070="","",'gegevens uit databank'!F1070)</f>
        <v>3450</v>
      </c>
      <c r="E1070" s="145" t="str">
        <f>IF('gegevens uit databank'!G1070="","",'gegevens uit databank'!G1070)</f>
        <v>GEETBETS</v>
      </c>
      <c r="F1070" s="145" t="str">
        <f>IF('gegevens uit databank'!H1070="","",'gegevens uit databank'!H1070)</f>
        <v>011-58.46.53</v>
      </c>
    </row>
    <row r="1071" spans="1:6" ht="12.9" customHeight="1" x14ac:dyDescent="0.25">
      <c r="A1071" s="144">
        <f>IF('gegevens uit databank'!C1071="","",'gegevens uit databank'!C1071)</f>
        <v>13771</v>
      </c>
      <c r="B1071" s="145" t="str">
        <f>IF('gegevens uit databank'!D1071="","",'gegevens uit databank'!D1071)</f>
        <v>Vrije Basisschool</v>
      </c>
      <c r="C1071" s="145" t="str">
        <f>IF('gegevens uit databank'!E1071="","",'gegevens uit databank'!E1071)</f>
        <v>Schoolstraat 1</v>
      </c>
      <c r="D1071" s="145">
        <f>IF('gegevens uit databank'!F1071="","",'gegevens uit databank'!F1071)</f>
        <v>3470</v>
      </c>
      <c r="E1071" s="145" t="str">
        <f>IF('gegevens uit databank'!G1071="","",'gegevens uit databank'!G1071)</f>
        <v>KORTENAKEN</v>
      </c>
      <c r="F1071" s="145" t="str">
        <f>IF('gegevens uit databank'!H1071="","",'gegevens uit databank'!H1071)</f>
        <v>011-58.84.79</v>
      </c>
    </row>
    <row r="1072" spans="1:6" ht="12.9" customHeight="1" x14ac:dyDescent="0.25">
      <c r="A1072" s="144">
        <f>IF('gegevens uit databank'!C1072="","",'gegevens uit databank'!C1072)</f>
        <v>13797</v>
      </c>
      <c r="B1072" s="145" t="str">
        <f>IF('gegevens uit databank'!D1072="","",'gegevens uit databank'!D1072)</f>
        <v>VBS De Knipoog</v>
      </c>
      <c r="C1072" s="145" t="str">
        <f>IF('gegevens uit databank'!E1072="","",'gegevens uit databank'!E1072)</f>
        <v>Ketelstraat 27_a</v>
      </c>
      <c r="D1072" s="145">
        <f>IF('gegevens uit databank'!F1072="","",'gegevens uit databank'!F1072)</f>
        <v>3454</v>
      </c>
      <c r="E1072" s="145" t="str">
        <f>IF('gegevens uit databank'!G1072="","",'gegevens uit databank'!G1072)</f>
        <v>RUMMEN</v>
      </c>
      <c r="F1072" s="145" t="str">
        <f>IF('gegevens uit databank'!H1072="","",'gegevens uit databank'!H1072)</f>
        <v>011-58.11.43</v>
      </c>
    </row>
    <row r="1073" spans="1:6" ht="12.9" customHeight="1" x14ac:dyDescent="0.25">
      <c r="A1073" s="144">
        <f>IF('gegevens uit databank'!C1073="","",'gegevens uit databank'!C1073)</f>
        <v>13805</v>
      </c>
      <c r="B1073" s="145" t="str">
        <f>IF('gegevens uit databank'!D1073="","",'gegevens uit databank'!D1073)</f>
        <v>Gemeentelijke Basisschool</v>
      </c>
      <c r="C1073" s="145" t="str">
        <f>IF('gegevens uit databank'!E1073="","",'gegevens uit databank'!E1073)</f>
        <v>Dorpsstraat 39</v>
      </c>
      <c r="D1073" s="145">
        <f>IF('gegevens uit databank'!F1073="","",'gegevens uit databank'!F1073)</f>
        <v>3545</v>
      </c>
      <c r="E1073" s="145" t="str">
        <f>IF('gegevens uit databank'!G1073="","",'gegevens uit databank'!G1073)</f>
        <v>ZELEM</v>
      </c>
      <c r="F1073" s="145" t="str">
        <f>IF('gegevens uit databank'!H1073="","",'gegevens uit databank'!H1073)</f>
        <v>013-44.33.63</v>
      </c>
    </row>
    <row r="1074" spans="1:6" ht="12.9" customHeight="1" x14ac:dyDescent="0.25">
      <c r="A1074" s="144">
        <f>IF('gegevens uit databank'!C1074="","",'gegevens uit databank'!C1074)</f>
        <v>13839</v>
      </c>
      <c r="B1074" s="145" t="str">
        <f>IF('gegevens uit databank'!D1074="","",'gegevens uit databank'!D1074)</f>
        <v>VBS De Hazelaar</v>
      </c>
      <c r="C1074" s="145" t="str">
        <f>IF('gegevens uit databank'!E1074="","",'gegevens uit databank'!E1074)</f>
        <v>Persoonstraat 1</v>
      </c>
      <c r="D1074" s="145">
        <f>IF('gegevens uit databank'!F1074="","",'gegevens uit databank'!F1074)</f>
        <v>3500</v>
      </c>
      <c r="E1074" s="145" t="str">
        <f>IF('gegevens uit databank'!G1074="","",'gegevens uit databank'!G1074)</f>
        <v>HASSELT</v>
      </c>
      <c r="F1074" s="145" t="str">
        <f>IF('gegevens uit databank'!H1074="","",'gegevens uit databank'!H1074)</f>
        <v>011-22.14.48</v>
      </c>
    </row>
    <row r="1075" spans="1:6" ht="12.9" customHeight="1" x14ac:dyDescent="0.25">
      <c r="A1075" s="144">
        <f>IF('gegevens uit databank'!C1075="","",'gegevens uit databank'!C1075)</f>
        <v>13847</v>
      </c>
      <c r="B1075" s="145" t="str">
        <f>IF('gegevens uit databank'!D1075="","",'gegevens uit databank'!D1075)</f>
        <v>VBS De Boomgaard</v>
      </c>
      <c r="C1075" s="145" t="str">
        <f>IF('gegevens uit databank'!E1075="","",'gegevens uit databank'!E1075)</f>
        <v>Boomkensstraat 11</v>
      </c>
      <c r="D1075" s="145">
        <f>IF('gegevens uit databank'!F1075="","",'gegevens uit databank'!F1075)</f>
        <v>3500</v>
      </c>
      <c r="E1075" s="145" t="str">
        <f>IF('gegevens uit databank'!G1075="","",'gegevens uit databank'!G1075)</f>
        <v>HASSELT</v>
      </c>
      <c r="F1075" s="145" t="str">
        <f>IF('gegevens uit databank'!H1075="","",'gegevens uit databank'!H1075)</f>
        <v>011-27.04.92</v>
      </c>
    </row>
    <row r="1076" spans="1:6" ht="12.9" customHeight="1" x14ac:dyDescent="0.25">
      <c r="A1076" s="144">
        <f>IF('gegevens uit databank'!C1076="","",'gegevens uit databank'!C1076)</f>
        <v>13862</v>
      </c>
      <c r="B1076" s="145" t="str">
        <f>IF('gegevens uit databank'!D1076="","",'gegevens uit databank'!D1076)</f>
        <v>VBS De Kievit</v>
      </c>
      <c r="C1076" s="145" t="str">
        <f>IF('gegevens uit databank'!E1076="","",'gegevens uit databank'!E1076)</f>
        <v>Vijversstraat 6</v>
      </c>
      <c r="D1076" s="145">
        <f>IF('gegevens uit databank'!F1076="","",'gegevens uit databank'!F1076)</f>
        <v>3500</v>
      </c>
      <c r="E1076" s="145" t="str">
        <f>IF('gegevens uit databank'!G1076="","",'gegevens uit databank'!G1076)</f>
        <v>HASSELT</v>
      </c>
      <c r="F1076" s="145" t="str">
        <f>IF('gegevens uit databank'!H1076="","",'gegevens uit databank'!H1076)</f>
        <v>011-21.23.24</v>
      </c>
    </row>
    <row r="1077" spans="1:6" ht="12.9" customHeight="1" x14ac:dyDescent="0.25">
      <c r="A1077" s="144">
        <f>IF('gegevens uit databank'!C1077="","",'gegevens uit databank'!C1077)</f>
        <v>13888</v>
      </c>
      <c r="B1077" s="145" t="str">
        <f>IF('gegevens uit databank'!D1077="","",'gegevens uit databank'!D1077)</f>
        <v>VBS De Tuimelaar</v>
      </c>
      <c r="C1077" s="145" t="str">
        <f>IF('gegevens uit databank'!E1077="","",'gegevens uit databank'!E1077)</f>
        <v>Pater Valentinuslaan 36</v>
      </c>
      <c r="D1077" s="145">
        <f>IF('gegevens uit databank'!F1077="","",'gegevens uit databank'!F1077)</f>
        <v>3500</v>
      </c>
      <c r="E1077" s="145" t="str">
        <f>IF('gegevens uit databank'!G1077="","",'gegevens uit databank'!G1077)</f>
        <v>HASSELT</v>
      </c>
      <c r="F1077" s="145" t="str">
        <f>IF('gegevens uit databank'!H1077="","",'gegevens uit databank'!H1077)</f>
        <v>011-27.13.17</v>
      </c>
    </row>
    <row r="1078" spans="1:6" ht="12.9" customHeight="1" x14ac:dyDescent="0.25">
      <c r="A1078" s="144">
        <f>IF('gegevens uit databank'!C1078="","",'gegevens uit databank'!C1078)</f>
        <v>13896</v>
      </c>
      <c r="B1078" s="145" t="str">
        <f>IF('gegevens uit databank'!D1078="","",'gegevens uit databank'!D1078)</f>
        <v>Vrije Jenaplanschool De Krullevaar</v>
      </c>
      <c r="C1078" s="145" t="str">
        <f>IF('gegevens uit databank'!E1078="","",'gegevens uit databank'!E1078)</f>
        <v>Bakkerslaan 20</v>
      </c>
      <c r="D1078" s="145">
        <f>IF('gegevens uit databank'!F1078="","",'gegevens uit databank'!F1078)</f>
        <v>3500</v>
      </c>
      <c r="E1078" s="145" t="str">
        <f>IF('gegevens uit databank'!G1078="","",'gegevens uit databank'!G1078)</f>
        <v>HASSELT</v>
      </c>
      <c r="F1078" s="145" t="str">
        <f>IF('gegevens uit databank'!H1078="","",'gegevens uit databank'!H1078)</f>
        <v>011-27.23.08</v>
      </c>
    </row>
    <row r="1079" spans="1:6" ht="12.9" customHeight="1" x14ac:dyDescent="0.25">
      <c r="A1079" s="144">
        <f>IF('gegevens uit databank'!C1079="","",'gegevens uit databank'!C1079)</f>
        <v>13904</v>
      </c>
      <c r="B1079" s="145" t="str">
        <f>IF('gegevens uit databank'!D1079="","",'gegevens uit databank'!D1079)</f>
        <v>SBS Rapertingen</v>
      </c>
      <c r="C1079" s="145" t="str">
        <f>IF('gegevens uit databank'!E1079="","",'gegevens uit databank'!E1079)</f>
        <v>Bieststraat 40</v>
      </c>
      <c r="D1079" s="145">
        <f>IF('gegevens uit databank'!F1079="","",'gegevens uit databank'!F1079)</f>
        <v>3500</v>
      </c>
      <c r="E1079" s="145" t="str">
        <f>IF('gegevens uit databank'!G1079="","",'gegevens uit databank'!G1079)</f>
        <v>HASSELT</v>
      </c>
      <c r="F1079" s="145" t="str">
        <f>IF('gegevens uit databank'!H1079="","",'gegevens uit databank'!H1079)</f>
        <v>011-27.20.66</v>
      </c>
    </row>
    <row r="1080" spans="1:6" ht="12.9" customHeight="1" x14ac:dyDescent="0.25">
      <c r="A1080" s="144">
        <f>IF('gegevens uit databank'!C1080="","",'gegevens uit databank'!C1080)</f>
        <v>13912</v>
      </c>
      <c r="B1080" s="145" t="str">
        <f>IF('gegevens uit databank'!D1080="","",'gegevens uit databank'!D1080)</f>
        <v>VBS Tuinwijk</v>
      </c>
      <c r="C1080" s="145" t="str">
        <f>IF('gegevens uit databank'!E1080="","",'gegevens uit databank'!E1080)</f>
        <v>Lazarijstraat 120</v>
      </c>
      <c r="D1080" s="145">
        <f>IF('gegevens uit databank'!F1080="","",'gegevens uit databank'!F1080)</f>
        <v>3500</v>
      </c>
      <c r="E1080" s="145" t="str">
        <f>IF('gegevens uit databank'!G1080="","",'gegevens uit databank'!G1080)</f>
        <v>HASSELT</v>
      </c>
      <c r="F1080" s="145" t="str">
        <f>IF('gegevens uit databank'!H1080="","",'gegevens uit databank'!H1080)</f>
        <v>011-25.31.02</v>
      </c>
    </row>
    <row r="1081" spans="1:6" ht="12.9" customHeight="1" x14ac:dyDescent="0.25">
      <c r="A1081" s="144">
        <f>IF('gegevens uit databank'!C1081="","",'gegevens uit databank'!C1081)</f>
        <v>13938</v>
      </c>
      <c r="B1081" s="145" t="str">
        <f>IF('gegevens uit databank'!D1081="","",'gegevens uit databank'!D1081)</f>
        <v>VKS Kindercampus Mozaïek</v>
      </c>
      <c r="C1081" s="145" t="str">
        <f>IF('gegevens uit databank'!E1081="","",'gegevens uit databank'!E1081)</f>
        <v>Zegestraat 40</v>
      </c>
      <c r="D1081" s="145">
        <f>IF('gegevens uit databank'!F1081="","",'gegevens uit databank'!F1081)</f>
        <v>3500</v>
      </c>
      <c r="E1081" s="145" t="str">
        <f>IF('gegevens uit databank'!G1081="","",'gegevens uit databank'!G1081)</f>
        <v>HASSELT</v>
      </c>
      <c r="F1081" s="145" t="str">
        <f>IF('gegevens uit databank'!H1081="","",'gegevens uit databank'!H1081)</f>
        <v>011-21.17.64</v>
      </c>
    </row>
    <row r="1082" spans="1:6" ht="12.9" customHeight="1" x14ac:dyDescent="0.25">
      <c r="A1082" s="144">
        <f>IF('gegevens uit databank'!C1082="","",'gegevens uit databank'!C1082)</f>
        <v>13953</v>
      </c>
      <c r="B1082" s="145" t="str">
        <f>IF('gegevens uit databank'!D1082="","",'gegevens uit databank'!D1082)</f>
        <v>VBS 't Kabaske</v>
      </c>
      <c r="C1082" s="145" t="str">
        <f>IF('gegevens uit databank'!E1082="","",'gegevens uit databank'!E1082)</f>
        <v>Diestersteenweg 237</v>
      </c>
      <c r="D1082" s="145">
        <f>IF('gegevens uit databank'!F1082="","",'gegevens uit databank'!F1082)</f>
        <v>3510</v>
      </c>
      <c r="E1082" s="145" t="str">
        <f>IF('gegevens uit databank'!G1082="","",'gegevens uit databank'!G1082)</f>
        <v>KERMT</v>
      </c>
      <c r="F1082" s="145" t="str">
        <f>IF('gegevens uit databank'!H1082="","",'gegevens uit databank'!H1082)</f>
        <v>011-25.04.48</v>
      </c>
    </row>
    <row r="1083" spans="1:6" ht="12.9" customHeight="1" x14ac:dyDescent="0.25">
      <c r="A1083" s="144">
        <f>IF('gegevens uit databank'!C1083="","",'gegevens uit databank'!C1083)</f>
        <v>13961</v>
      </c>
      <c r="B1083" s="145" t="str">
        <f>IF('gegevens uit databank'!D1083="","",'gegevens uit databank'!D1083)</f>
        <v>SBS Kermt</v>
      </c>
      <c r="C1083" s="145" t="str">
        <f>IF('gegevens uit databank'!E1083="","",'gegevens uit databank'!E1083)</f>
        <v>Diestersteenweg 165</v>
      </c>
      <c r="D1083" s="145">
        <f>IF('gegevens uit databank'!F1083="","",'gegevens uit databank'!F1083)</f>
        <v>3510</v>
      </c>
      <c r="E1083" s="145" t="str">
        <f>IF('gegevens uit databank'!G1083="","",'gegevens uit databank'!G1083)</f>
        <v>KERMT</v>
      </c>
      <c r="F1083" s="145" t="str">
        <f>IF('gegevens uit databank'!H1083="","",'gegevens uit databank'!H1083)</f>
        <v>011-25.11.60</v>
      </c>
    </row>
    <row r="1084" spans="1:6" ht="12.9" customHeight="1" x14ac:dyDescent="0.25">
      <c r="A1084" s="144">
        <f>IF('gegevens uit databank'!C1084="","",'gegevens uit databank'!C1084)</f>
        <v>13995</v>
      </c>
      <c r="B1084" s="145" t="str">
        <f>IF('gegevens uit databank'!D1084="","",'gegevens uit databank'!D1084)</f>
        <v>SBS Kuringen</v>
      </c>
      <c r="C1084" s="145" t="str">
        <f>IF('gegevens uit databank'!E1084="","",'gegevens uit databank'!E1084)</f>
        <v>Joris van Oostenrijkstraat 53</v>
      </c>
      <c r="D1084" s="145">
        <f>IF('gegevens uit databank'!F1084="","",'gegevens uit databank'!F1084)</f>
        <v>3511</v>
      </c>
      <c r="E1084" s="145" t="str">
        <f>IF('gegevens uit databank'!G1084="","",'gegevens uit databank'!G1084)</f>
        <v>KURINGEN</v>
      </c>
      <c r="F1084" s="145" t="str">
        <f>IF('gegevens uit databank'!H1084="","",'gegevens uit databank'!H1084)</f>
        <v>011-25.52.88</v>
      </c>
    </row>
    <row r="1085" spans="1:6" ht="12.9" customHeight="1" x14ac:dyDescent="0.25">
      <c r="A1085" s="144">
        <f>IF('gegevens uit databank'!C1085="","",'gegevens uit databank'!C1085)</f>
        <v>14027</v>
      </c>
      <c r="B1085" s="145" t="str">
        <f>IF('gegevens uit databank'!D1085="","",'gegevens uit databank'!D1085)</f>
        <v>VBS De Horizon</v>
      </c>
      <c r="C1085" s="145" t="str">
        <f>IF('gegevens uit databank'!E1085="","",'gegevens uit databank'!E1085)</f>
        <v>Kievitveldstraat 7</v>
      </c>
      <c r="D1085" s="145">
        <f>IF('gegevens uit databank'!F1085="","",'gegevens uit databank'!F1085)</f>
        <v>3520</v>
      </c>
      <c r="E1085" s="145" t="str">
        <f>IF('gegevens uit databank'!G1085="","",'gegevens uit databank'!G1085)</f>
        <v>ZONHOVEN</v>
      </c>
      <c r="F1085" s="145" t="str">
        <f>IF('gegevens uit databank'!H1085="","",'gegevens uit databank'!H1085)</f>
        <v>011-82.44.44</v>
      </c>
    </row>
    <row r="1086" spans="1:6" ht="12.9" customHeight="1" x14ac:dyDescent="0.25">
      <c r="A1086" s="144">
        <f>IF('gegevens uit databank'!C1086="","",'gegevens uit databank'!C1086)</f>
        <v>14035</v>
      </c>
      <c r="B1086" s="145" t="str">
        <f>IF('gegevens uit databank'!D1086="","",'gegevens uit databank'!D1086)</f>
        <v>VBS De Startbaan</v>
      </c>
      <c r="C1086" s="145" t="str">
        <f>IF('gegevens uit databank'!E1086="","",'gegevens uit databank'!E1086)</f>
        <v>Schelstraat 10</v>
      </c>
      <c r="D1086" s="145">
        <f>IF('gegevens uit databank'!F1086="","",'gegevens uit databank'!F1086)</f>
        <v>3520</v>
      </c>
      <c r="E1086" s="145" t="str">
        <f>IF('gegevens uit databank'!G1086="","",'gegevens uit databank'!G1086)</f>
        <v>ZONHOVEN</v>
      </c>
      <c r="F1086" s="145" t="str">
        <f>IF('gegevens uit databank'!H1086="","",'gegevens uit databank'!H1086)</f>
        <v>011-81.47.45</v>
      </c>
    </row>
    <row r="1087" spans="1:6" ht="12.9" customHeight="1" x14ac:dyDescent="0.25">
      <c r="A1087" s="144">
        <f>IF('gegevens uit databank'!C1087="","",'gegevens uit databank'!C1087)</f>
        <v>14043</v>
      </c>
      <c r="B1087" s="145" t="str">
        <f>IF('gegevens uit databank'!D1087="","",'gegevens uit databank'!D1087)</f>
        <v>VBS De Lettermolen</v>
      </c>
      <c r="C1087" s="145" t="str">
        <f>IF('gegevens uit databank'!E1087="","",'gegevens uit databank'!E1087)</f>
        <v>Molenweg 73</v>
      </c>
      <c r="D1087" s="145">
        <f>IF('gegevens uit databank'!F1087="","",'gegevens uit databank'!F1087)</f>
        <v>3520</v>
      </c>
      <c r="E1087" s="145" t="str">
        <f>IF('gegevens uit databank'!G1087="","",'gegevens uit databank'!G1087)</f>
        <v>ZONHOVEN</v>
      </c>
      <c r="F1087" s="145" t="str">
        <f>IF('gegevens uit databank'!H1087="","",'gegevens uit databank'!H1087)</f>
        <v>011-82.43.66</v>
      </c>
    </row>
    <row r="1088" spans="1:6" ht="12.9" customHeight="1" x14ac:dyDescent="0.25">
      <c r="A1088" s="144">
        <f>IF('gegevens uit databank'!C1088="","",'gegevens uit databank'!C1088)</f>
        <v>14051</v>
      </c>
      <c r="B1088" s="145" t="str">
        <f>IF('gegevens uit databank'!D1088="","",'gegevens uit databank'!D1088)</f>
        <v>VKS De Kleurdoos</v>
      </c>
      <c r="C1088" s="145" t="str">
        <f>IF('gegevens uit databank'!E1088="","",'gegevens uit databank'!E1088)</f>
        <v>Klodsbergweg 9</v>
      </c>
      <c r="D1088" s="145">
        <f>IF('gegevens uit databank'!F1088="","",'gegevens uit databank'!F1088)</f>
        <v>3520</v>
      </c>
      <c r="E1088" s="145" t="str">
        <f>IF('gegevens uit databank'!G1088="","",'gegevens uit databank'!G1088)</f>
        <v>ZONHOVEN</v>
      </c>
      <c r="F1088" s="145" t="str">
        <f>IF('gegevens uit databank'!H1088="","",'gegevens uit databank'!H1088)</f>
        <v>011-81.40.74</v>
      </c>
    </row>
    <row r="1089" spans="1:6" ht="12.9" customHeight="1" x14ac:dyDescent="0.25">
      <c r="A1089" s="144">
        <f>IF('gegevens uit databank'!C1089="","",'gegevens uit databank'!C1089)</f>
        <v>14068</v>
      </c>
      <c r="B1089" s="145" t="str">
        <f>IF('gegevens uit databank'!D1089="","",'gegevens uit databank'!D1089)</f>
        <v>VBS De Schakel</v>
      </c>
      <c r="C1089" s="145" t="str">
        <f>IF('gegevens uit databank'!E1089="","",'gegevens uit databank'!E1089)</f>
        <v>Kleuterweg 15</v>
      </c>
      <c r="D1089" s="145">
        <f>IF('gegevens uit databank'!F1089="","",'gegevens uit databank'!F1089)</f>
        <v>3530</v>
      </c>
      <c r="E1089" s="145" t="str">
        <f>IF('gegevens uit databank'!G1089="","",'gegevens uit databank'!G1089)</f>
        <v>HOUTHALEN-HELCHTEREN</v>
      </c>
      <c r="F1089" s="145" t="str">
        <f>IF('gegevens uit databank'!H1089="","",'gegevens uit databank'!H1089)</f>
        <v>011-60.48.33</v>
      </c>
    </row>
    <row r="1090" spans="1:6" ht="12.9" customHeight="1" x14ac:dyDescent="0.25">
      <c r="A1090" s="144">
        <f>IF('gegevens uit databank'!C1090="","",'gegevens uit databank'!C1090)</f>
        <v>14076</v>
      </c>
      <c r="B1090" s="145" t="str">
        <f>IF('gegevens uit databank'!D1090="","",'gegevens uit databank'!D1090)</f>
        <v>GBS 't Centrum</v>
      </c>
      <c r="C1090" s="145" t="str">
        <f>IF('gegevens uit databank'!E1090="","",'gegevens uit databank'!E1090)</f>
        <v>Guldensporenlaan 13</v>
      </c>
      <c r="D1090" s="145">
        <f>IF('gegevens uit databank'!F1090="","",'gegevens uit databank'!F1090)</f>
        <v>3530</v>
      </c>
      <c r="E1090" s="145" t="str">
        <f>IF('gegevens uit databank'!G1090="","",'gegevens uit databank'!G1090)</f>
        <v>HOUTHALEN-HELCHTEREN</v>
      </c>
      <c r="F1090" s="145" t="str">
        <f>IF('gegevens uit databank'!H1090="","",'gegevens uit databank'!H1090)</f>
        <v>011-49.23.90</v>
      </c>
    </row>
    <row r="1091" spans="1:6" ht="12.9" customHeight="1" x14ac:dyDescent="0.25">
      <c r="A1091" s="144">
        <f>IF('gegevens uit databank'!C1091="","",'gegevens uit databank'!C1091)</f>
        <v>14084</v>
      </c>
      <c r="B1091" s="145" t="str">
        <f>IF('gegevens uit databank'!D1091="","",'gegevens uit databank'!D1091)</f>
        <v>GLS De Griffel</v>
      </c>
      <c r="C1091" s="145" t="str">
        <f>IF('gegevens uit databank'!E1091="","",'gegevens uit databank'!E1091)</f>
        <v>Hortensiastraat 3</v>
      </c>
      <c r="D1091" s="145">
        <f>IF('gegevens uit databank'!F1091="","",'gegevens uit databank'!F1091)</f>
        <v>3530</v>
      </c>
      <c r="E1091" s="145" t="str">
        <f>IF('gegevens uit databank'!G1091="","",'gegevens uit databank'!G1091)</f>
        <v>HOUTHALEN-HELCHTEREN</v>
      </c>
      <c r="F1091" s="145" t="str">
        <f>IF('gegevens uit databank'!H1091="","",'gegevens uit databank'!H1091)</f>
        <v>011-49.23.93</v>
      </c>
    </row>
    <row r="1092" spans="1:6" ht="12.9" customHeight="1" x14ac:dyDescent="0.25">
      <c r="A1092" s="144">
        <f>IF('gegevens uit databank'!C1092="","",'gegevens uit databank'!C1092)</f>
        <v>14092</v>
      </c>
      <c r="B1092" s="145" t="str">
        <f>IF('gegevens uit databank'!D1092="","",'gegevens uit databank'!D1092)</f>
        <v>GKS De Kleine Kunstenaar</v>
      </c>
      <c r="C1092" s="145" t="str">
        <f>IF('gegevens uit databank'!E1092="","",'gegevens uit databank'!E1092)</f>
        <v>Edelweisstraat 4</v>
      </c>
      <c r="D1092" s="145">
        <f>IF('gegevens uit databank'!F1092="","",'gegevens uit databank'!F1092)</f>
        <v>3530</v>
      </c>
      <c r="E1092" s="145" t="str">
        <f>IF('gegevens uit databank'!G1092="","",'gegevens uit databank'!G1092)</f>
        <v>HOUTHALEN-HELCHTEREN</v>
      </c>
      <c r="F1092" s="145" t="str">
        <f>IF('gegevens uit databank'!H1092="","",'gegevens uit databank'!H1092)</f>
        <v>011-49.23.92</v>
      </c>
    </row>
    <row r="1093" spans="1:6" ht="12.9" customHeight="1" x14ac:dyDescent="0.25">
      <c r="A1093" s="144">
        <f>IF('gegevens uit databank'!C1093="","",'gegevens uit databank'!C1093)</f>
        <v>14101</v>
      </c>
      <c r="B1093" s="145" t="str">
        <f>IF('gegevens uit databank'!D1093="","",'gegevens uit databank'!D1093)</f>
        <v>GLS De Lakerberg</v>
      </c>
      <c r="C1093" s="145" t="str">
        <f>IF('gegevens uit databank'!E1093="","",'gegevens uit databank'!E1093)</f>
        <v>Kerkhofstraat 88</v>
      </c>
      <c r="D1093" s="145">
        <f>IF('gegevens uit databank'!F1093="","",'gegevens uit databank'!F1093)</f>
        <v>3530</v>
      </c>
      <c r="E1093" s="145" t="str">
        <f>IF('gegevens uit databank'!G1093="","",'gegevens uit databank'!G1093)</f>
        <v>HOUTHALEN-HELCHTEREN</v>
      </c>
      <c r="F1093" s="145" t="str">
        <f>IF('gegevens uit databank'!H1093="","",'gegevens uit databank'!H1093)</f>
        <v>011-49.23.91</v>
      </c>
    </row>
    <row r="1094" spans="1:6" ht="12.9" customHeight="1" x14ac:dyDescent="0.25">
      <c r="A1094" s="144">
        <f>IF('gegevens uit databank'!C1094="","",'gegevens uit databank'!C1094)</f>
        <v>14118</v>
      </c>
      <c r="B1094" s="145" t="str">
        <f>IF('gegevens uit databank'!D1094="","",'gegevens uit databank'!D1094)</f>
        <v>VKS De Kleine Reus</v>
      </c>
      <c r="C1094" s="145" t="str">
        <f>IF('gegevens uit databank'!E1094="","",'gegevens uit databank'!E1094)</f>
        <v>Kerkhofstraat 90</v>
      </c>
      <c r="D1094" s="145">
        <f>IF('gegevens uit databank'!F1094="","",'gegevens uit databank'!F1094)</f>
        <v>3530</v>
      </c>
      <c r="E1094" s="145" t="str">
        <f>IF('gegevens uit databank'!G1094="","",'gegevens uit databank'!G1094)</f>
        <v>HOUTHALEN-HELCHTEREN</v>
      </c>
      <c r="F1094" s="145" t="str">
        <f>IF('gegevens uit databank'!H1094="","",'gegevens uit databank'!H1094)</f>
        <v>011-60.64.94</v>
      </c>
    </row>
    <row r="1095" spans="1:6" ht="12.9" customHeight="1" x14ac:dyDescent="0.25">
      <c r="A1095" s="144">
        <f>IF('gegevens uit databank'!C1095="","",'gegevens uit databank'!C1095)</f>
        <v>14126</v>
      </c>
      <c r="B1095" s="145" t="str">
        <f>IF('gegevens uit databank'!D1095="","",'gegevens uit databank'!D1095)</f>
        <v>VBS Lillo's Klavertje</v>
      </c>
      <c r="C1095" s="145" t="str">
        <f>IF('gegevens uit databank'!E1095="","",'gegevens uit databank'!E1095)</f>
        <v>Meester Surinxstraat 16</v>
      </c>
      <c r="D1095" s="145">
        <f>IF('gegevens uit databank'!F1095="","",'gegevens uit databank'!F1095)</f>
        <v>3530</v>
      </c>
      <c r="E1095" s="145" t="str">
        <f>IF('gegevens uit databank'!G1095="","",'gegevens uit databank'!G1095)</f>
        <v>HOUTHALEN-HELCHTEREN</v>
      </c>
      <c r="F1095" s="145" t="str">
        <f>IF('gegevens uit databank'!H1095="","",'gegevens uit databank'!H1095)</f>
        <v>011-57.38.04</v>
      </c>
    </row>
    <row r="1096" spans="1:6" ht="12.9" customHeight="1" x14ac:dyDescent="0.25">
      <c r="A1096" s="144">
        <f>IF('gegevens uit databank'!C1096="","",'gegevens uit databank'!C1096)</f>
        <v>14159</v>
      </c>
      <c r="B1096" s="145" t="str">
        <f>IF('gegevens uit databank'!D1096="","",'gegevens uit databank'!D1096)</f>
        <v>VBS De Biekorf</v>
      </c>
      <c r="C1096" s="145" t="str">
        <f>IF('gegevens uit databank'!E1096="","",'gegevens uit databank'!E1096)</f>
        <v>Maastrichtsestraat 12</v>
      </c>
      <c r="D1096" s="145">
        <f>IF('gegevens uit databank'!F1096="","",'gegevens uit databank'!F1096)</f>
        <v>3530</v>
      </c>
      <c r="E1096" s="145" t="str">
        <f>IF('gegevens uit databank'!G1096="","",'gegevens uit databank'!G1096)</f>
        <v>HOUTHALEN-HELCHTEREN</v>
      </c>
      <c r="F1096" s="145" t="str">
        <f>IF('gegevens uit databank'!H1096="","",'gegevens uit databank'!H1096)</f>
        <v>011-52.18.14</v>
      </c>
    </row>
    <row r="1097" spans="1:6" ht="12.9" customHeight="1" x14ac:dyDescent="0.25">
      <c r="A1097" s="144">
        <f>IF('gegevens uit databank'!C1097="","",'gegevens uit databank'!C1097)</f>
        <v>14167</v>
      </c>
      <c r="B1097" s="145" t="str">
        <f>IF('gegevens uit databank'!D1097="","",'gegevens uit databank'!D1097)</f>
        <v>VKS Don Bosco Klim-Op</v>
      </c>
      <c r="C1097" s="145" t="str">
        <f>IF('gegevens uit databank'!E1097="","",'gegevens uit databank'!E1097)</f>
        <v>Muveld 25</v>
      </c>
      <c r="D1097" s="145">
        <f>IF('gegevens uit databank'!F1097="","",'gegevens uit databank'!F1097)</f>
        <v>3530</v>
      </c>
      <c r="E1097" s="145" t="str">
        <f>IF('gegevens uit databank'!G1097="","",'gegevens uit databank'!G1097)</f>
        <v>HELCHTEREN</v>
      </c>
      <c r="F1097" s="145" t="str">
        <f>IF('gegevens uit databank'!H1097="","",'gegevens uit databank'!H1097)</f>
        <v>011-52.18.67</v>
      </c>
    </row>
    <row r="1098" spans="1:6" ht="12.9" customHeight="1" x14ac:dyDescent="0.25">
      <c r="A1098" s="144">
        <f>IF('gegevens uit databank'!C1098="","",'gegevens uit databank'!C1098)</f>
        <v>14175</v>
      </c>
      <c r="B1098" s="145" t="str">
        <f>IF('gegevens uit databank'!D1098="","",'gegevens uit databank'!D1098)</f>
        <v>VBS 't Molenholleke</v>
      </c>
      <c r="C1098" s="145" t="str">
        <f>IF('gegevens uit databank'!E1098="","",'gegevens uit databank'!E1098)</f>
        <v>Heldenplein 15</v>
      </c>
      <c r="D1098" s="145">
        <f>IF('gegevens uit databank'!F1098="","",'gegevens uit databank'!F1098)</f>
        <v>3550</v>
      </c>
      <c r="E1098" s="145" t="str">
        <f>IF('gegevens uit databank'!G1098="","",'gegevens uit databank'!G1098)</f>
        <v>HEUSDEN-ZOLDER</v>
      </c>
      <c r="F1098" s="145" t="str">
        <f>IF('gegevens uit databank'!H1098="","",'gegevens uit databank'!H1098)</f>
        <v>011-53.68.54</v>
      </c>
    </row>
    <row r="1099" spans="1:6" ht="12.9" customHeight="1" x14ac:dyDescent="0.25">
      <c r="A1099" s="144">
        <f>IF('gegevens uit databank'!C1099="","",'gegevens uit databank'!C1099)</f>
        <v>14183</v>
      </c>
      <c r="B1099" s="145" t="str">
        <f>IF('gegevens uit databank'!D1099="","",'gegevens uit databank'!D1099)</f>
        <v>VBS Bolderberg</v>
      </c>
      <c r="C1099" s="145" t="str">
        <f>IF('gegevens uit databank'!E1099="","",'gegevens uit databank'!E1099)</f>
        <v>Kluisstraat 15</v>
      </c>
      <c r="D1099" s="145">
        <f>IF('gegevens uit databank'!F1099="","",'gegevens uit databank'!F1099)</f>
        <v>3550</v>
      </c>
      <c r="E1099" s="145" t="str">
        <f>IF('gegevens uit databank'!G1099="","",'gegevens uit databank'!G1099)</f>
        <v>HEUSDEN-ZOLDER</v>
      </c>
      <c r="F1099" s="145" t="str">
        <f>IF('gegevens uit databank'!H1099="","",'gegevens uit databank'!H1099)</f>
        <v>011-25.44.35</v>
      </c>
    </row>
    <row r="1100" spans="1:6" ht="12.9" customHeight="1" x14ac:dyDescent="0.25">
      <c r="A1100" s="144">
        <f>IF('gegevens uit databank'!C1100="","",'gegevens uit databank'!C1100)</f>
        <v>14191</v>
      </c>
      <c r="B1100" s="145" t="str">
        <f>IF('gegevens uit databank'!D1100="","",'gegevens uit databank'!D1100)</f>
        <v>VBS Viversel Sint-Jan Berchmans</v>
      </c>
      <c r="C1100" s="145" t="str">
        <f>IF('gegevens uit databank'!E1100="","",'gegevens uit databank'!E1100)</f>
        <v>Poothof 4</v>
      </c>
      <c r="D1100" s="145">
        <f>IF('gegevens uit databank'!F1100="","",'gegevens uit databank'!F1100)</f>
        <v>3550</v>
      </c>
      <c r="E1100" s="145" t="str">
        <f>IF('gegevens uit databank'!G1100="","",'gegevens uit databank'!G1100)</f>
        <v>HEUSDEN-ZOLDER</v>
      </c>
      <c r="F1100" s="145" t="str">
        <f>IF('gegevens uit databank'!H1100="","",'gegevens uit databank'!H1100)</f>
        <v>011-42.95.87</v>
      </c>
    </row>
    <row r="1101" spans="1:6" ht="12.9" customHeight="1" x14ac:dyDescent="0.25">
      <c r="A1101" s="144">
        <f>IF('gegevens uit databank'!C1101="","",'gegevens uit databank'!C1101)</f>
        <v>14209</v>
      </c>
      <c r="B1101" s="145" t="str">
        <f>IF('gegevens uit databank'!D1101="","",'gegevens uit databank'!D1101)</f>
        <v>VBS Boekt</v>
      </c>
      <c r="C1101" s="145" t="str">
        <f>IF('gegevens uit databank'!E1101="","",'gegevens uit databank'!E1101)</f>
        <v>Reitveld 7</v>
      </c>
      <c r="D1101" s="145">
        <f>IF('gegevens uit databank'!F1101="","",'gegevens uit databank'!F1101)</f>
        <v>3550</v>
      </c>
      <c r="E1101" s="145" t="str">
        <f>IF('gegevens uit databank'!G1101="","",'gegevens uit databank'!G1101)</f>
        <v>ZOLDER</v>
      </c>
      <c r="F1101" s="145" t="str">
        <f>IF('gegevens uit databank'!H1101="","",'gegevens uit databank'!H1101)</f>
        <v>011-53.78.69</v>
      </c>
    </row>
    <row r="1102" spans="1:6" ht="12.9" customHeight="1" x14ac:dyDescent="0.25">
      <c r="A1102" s="144">
        <f>IF('gegevens uit databank'!C1102="","",'gegevens uit databank'!C1102)</f>
        <v>14217</v>
      </c>
      <c r="B1102" s="145" t="str">
        <f>IF('gegevens uit databank'!D1102="","",'gegevens uit databank'!D1102)</f>
        <v>GBS De Leerplaneet</v>
      </c>
      <c r="C1102" s="145" t="str">
        <f>IF('gegevens uit databank'!E1102="","",'gegevens uit databank'!E1102)</f>
        <v>Beenhouwersstraat 10</v>
      </c>
      <c r="D1102" s="145">
        <f>IF('gegevens uit databank'!F1102="","",'gegevens uit databank'!F1102)</f>
        <v>3550</v>
      </c>
      <c r="E1102" s="145" t="str">
        <f>IF('gegevens uit databank'!G1102="","",'gegevens uit databank'!G1102)</f>
        <v>ZOLDER</v>
      </c>
      <c r="F1102" s="145" t="str">
        <f>IF('gegevens uit databank'!H1102="","",'gegevens uit databank'!H1102)</f>
        <v>011-53.81.12</v>
      </c>
    </row>
    <row r="1103" spans="1:6" ht="12.9" customHeight="1" x14ac:dyDescent="0.25">
      <c r="A1103" s="144">
        <f>IF('gegevens uit databank'!C1103="","",'gegevens uit databank'!C1103)</f>
        <v>14225</v>
      </c>
      <c r="B1103" s="145" t="str">
        <f>IF('gegevens uit databank'!D1103="","",'gegevens uit databank'!D1103)</f>
        <v>VKS De Toverfluit</v>
      </c>
      <c r="C1103" s="145" t="str">
        <f>IF('gegevens uit databank'!E1103="","",'gegevens uit databank'!E1103)</f>
        <v>Brugstraat 16</v>
      </c>
      <c r="D1103" s="145">
        <f>IF('gegevens uit databank'!F1103="","",'gegevens uit databank'!F1103)</f>
        <v>3550</v>
      </c>
      <c r="E1103" s="145" t="str">
        <f>IF('gegevens uit databank'!G1103="","",'gegevens uit databank'!G1103)</f>
        <v>HEUSDEN-ZOLDER</v>
      </c>
      <c r="F1103" s="145" t="str">
        <f>IF('gegevens uit databank'!H1103="","",'gegevens uit databank'!H1103)</f>
        <v>011-45.11.24</v>
      </c>
    </row>
    <row r="1104" spans="1:6" ht="12.9" customHeight="1" x14ac:dyDescent="0.25">
      <c r="A1104" s="144">
        <f>IF('gegevens uit databank'!C1104="","",'gegevens uit databank'!C1104)</f>
        <v>14233</v>
      </c>
      <c r="B1104" s="145" t="str">
        <f>IF('gegevens uit databank'!D1104="","",'gegevens uit databank'!D1104)</f>
        <v>Vrije Basisschool</v>
      </c>
      <c r="C1104" s="145" t="str">
        <f>IF('gegevens uit databank'!E1104="","",'gegevens uit databank'!E1104)</f>
        <v>Everselkiezel 55</v>
      </c>
      <c r="D1104" s="145">
        <f>IF('gegevens uit databank'!F1104="","",'gegevens uit databank'!F1104)</f>
        <v>3550</v>
      </c>
      <c r="E1104" s="145" t="str">
        <f>IF('gegevens uit databank'!G1104="","",'gegevens uit databank'!G1104)</f>
        <v>HEUSDEN-ZOLDER</v>
      </c>
      <c r="F1104" s="145" t="str">
        <f>IF('gegevens uit databank'!H1104="","",'gegevens uit databank'!H1104)</f>
        <v>011-45.58.30</v>
      </c>
    </row>
    <row r="1105" spans="1:6" ht="12.9" customHeight="1" x14ac:dyDescent="0.25">
      <c r="A1105" s="144">
        <f>IF('gegevens uit databank'!C1105="","",'gegevens uit databank'!C1105)</f>
        <v>14241</v>
      </c>
      <c r="B1105" s="145" t="str">
        <f>IF('gegevens uit databank'!D1105="","",'gegevens uit databank'!D1105)</f>
        <v>Vrije Lagere School</v>
      </c>
      <c r="C1105" s="145" t="str">
        <f>IF('gegevens uit databank'!E1105="","",'gegevens uit databank'!E1105)</f>
        <v>Brugstraat 16_1</v>
      </c>
      <c r="D1105" s="145">
        <f>IF('gegevens uit databank'!F1105="","",'gegevens uit databank'!F1105)</f>
        <v>3550</v>
      </c>
      <c r="E1105" s="145" t="str">
        <f>IF('gegevens uit databank'!G1105="","",'gegevens uit databank'!G1105)</f>
        <v>HEUSDEN-ZOLDER</v>
      </c>
      <c r="F1105" s="145" t="str">
        <f>IF('gegevens uit databank'!H1105="","",'gegevens uit databank'!H1105)</f>
        <v>011-42.59.42</v>
      </c>
    </row>
    <row r="1106" spans="1:6" ht="12.9" customHeight="1" x14ac:dyDescent="0.25">
      <c r="A1106" s="144">
        <f>IF('gegevens uit databank'!C1106="","",'gegevens uit databank'!C1106)</f>
        <v>14258</v>
      </c>
      <c r="B1106" s="145" t="str">
        <f>IF('gegevens uit databank'!D1106="","",'gegevens uit databank'!D1106)</f>
        <v>VKS Pagadder</v>
      </c>
      <c r="C1106" s="145" t="str">
        <f>IF('gegevens uit databank'!E1106="","",'gegevens uit databank'!E1106)</f>
        <v>Sint-Maartenlaan 6</v>
      </c>
      <c r="D1106" s="145">
        <f>IF('gegevens uit databank'!F1106="","",'gegevens uit databank'!F1106)</f>
        <v>3550</v>
      </c>
      <c r="E1106" s="145" t="str">
        <f>IF('gegevens uit databank'!G1106="","",'gegevens uit databank'!G1106)</f>
        <v>HEUSDEN-ZOLDER</v>
      </c>
      <c r="F1106" s="145" t="str">
        <f>IF('gegevens uit databank'!H1106="","",'gegevens uit databank'!H1106)</f>
        <v>011-57.26.30</v>
      </c>
    </row>
    <row r="1107" spans="1:6" ht="12.9" customHeight="1" x14ac:dyDescent="0.25">
      <c r="A1107" s="144">
        <f>IF('gegevens uit databank'!C1107="","",'gegevens uit databank'!C1107)</f>
        <v>14266</v>
      </c>
      <c r="B1107" s="145" t="str">
        <f>IF('gegevens uit databank'!D1107="","",'gegevens uit databank'!D1107)</f>
        <v>VLS Berkenbos</v>
      </c>
      <c r="C1107" s="145" t="str">
        <f>IF('gegevens uit databank'!E1107="","",'gegevens uit databank'!E1107)</f>
        <v>Pastoor Paquaylaan 123</v>
      </c>
      <c r="D1107" s="145">
        <f>IF('gegevens uit databank'!F1107="","",'gegevens uit databank'!F1107)</f>
        <v>3550</v>
      </c>
      <c r="E1107" s="145" t="str">
        <f>IF('gegevens uit databank'!G1107="","",'gegevens uit databank'!G1107)</f>
        <v>HEUSDEN-ZOLDER</v>
      </c>
      <c r="F1107" s="145" t="str">
        <f>IF('gegevens uit databank'!H1107="","",'gegevens uit databank'!H1107)</f>
        <v>011-57.36.20</v>
      </c>
    </row>
    <row r="1108" spans="1:6" ht="12.9" customHeight="1" x14ac:dyDescent="0.25">
      <c r="A1108" s="144">
        <f>IF('gegevens uit databank'!C1108="","",'gegevens uit databank'!C1108)</f>
        <v>14274</v>
      </c>
      <c r="B1108" s="145" t="str">
        <f>IF('gegevens uit databank'!D1108="","",'gegevens uit databank'!D1108)</f>
        <v>VBS Picard</v>
      </c>
      <c r="C1108" s="145" t="str">
        <f>IF('gegevens uit databank'!E1108="","",'gegevens uit databank'!E1108)</f>
        <v>Heerbaan 241</v>
      </c>
      <c r="D1108" s="145">
        <f>IF('gegevens uit databank'!F1108="","",'gegevens uit databank'!F1108)</f>
        <v>3582</v>
      </c>
      <c r="E1108" s="145" t="str">
        <f>IF('gegevens uit databank'!G1108="","",'gegevens uit databank'!G1108)</f>
        <v>KOERSEL</v>
      </c>
      <c r="F1108" s="145" t="str">
        <f>IF('gegevens uit databank'!H1108="","",'gegevens uit databank'!H1108)</f>
        <v>011-42.26.47</v>
      </c>
    </row>
    <row r="1109" spans="1:6" ht="12.9" customHeight="1" x14ac:dyDescent="0.25">
      <c r="A1109" s="144">
        <f>IF('gegevens uit databank'!C1109="","",'gegevens uit databank'!C1109)</f>
        <v>14282</v>
      </c>
      <c r="B1109" s="145" t="str">
        <f>IF('gegevens uit databank'!D1109="","",'gegevens uit databank'!D1109)</f>
        <v>VBS 't Klavertje</v>
      </c>
      <c r="C1109" s="145" t="str">
        <f>IF('gegevens uit databank'!E1109="","",'gegevens uit databank'!E1109)</f>
        <v>Kerkplein 40</v>
      </c>
      <c r="D1109" s="145">
        <f>IF('gegevens uit databank'!F1109="","",'gegevens uit databank'!F1109)</f>
        <v>3582</v>
      </c>
      <c r="E1109" s="145" t="str">
        <f>IF('gegevens uit databank'!G1109="","",'gegevens uit databank'!G1109)</f>
        <v>KOERSEL</v>
      </c>
      <c r="F1109" s="145" t="str">
        <f>IF('gegevens uit databank'!H1109="","",'gegevens uit databank'!H1109)</f>
        <v>011-42.23.96</v>
      </c>
    </row>
    <row r="1110" spans="1:6" ht="12.9" customHeight="1" x14ac:dyDescent="0.25">
      <c r="A1110" s="144">
        <f>IF('gegevens uit databank'!C1110="","",'gegevens uit databank'!C1110)</f>
        <v>14308</v>
      </c>
      <c r="B1110" s="145" t="str">
        <f>IF('gegevens uit databank'!D1110="","",'gegevens uit databank'!D1110)</f>
        <v>GBS Koersel</v>
      </c>
      <c r="C1110" s="145" t="str">
        <f>IF('gegevens uit databank'!E1110="","",'gegevens uit databank'!E1110)</f>
        <v>Pieter Vanhoudtstraat 44</v>
      </c>
      <c r="D1110" s="145">
        <f>IF('gegevens uit databank'!F1110="","",'gegevens uit databank'!F1110)</f>
        <v>3582</v>
      </c>
      <c r="E1110" s="145" t="str">
        <f>IF('gegevens uit databank'!G1110="","",'gegevens uit databank'!G1110)</f>
        <v>KOERSEL</v>
      </c>
      <c r="F1110" s="145" t="str">
        <f>IF('gegevens uit databank'!H1110="","",'gegevens uit databank'!H1110)</f>
        <v>011-42.21.15</v>
      </c>
    </row>
    <row r="1111" spans="1:6" ht="12.9" customHeight="1" x14ac:dyDescent="0.25">
      <c r="A1111" s="144">
        <f>IF('gegevens uit databank'!C1111="","",'gegevens uit databank'!C1111)</f>
        <v>14316</v>
      </c>
      <c r="B1111" s="145" t="str">
        <f>IF('gegevens uit databank'!D1111="","",'gegevens uit databank'!D1111)</f>
        <v>VLS De Zandkorrel</v>
      </c>
      <c r="C1111" s="145" t="str">
        <f>IF('gegevens uit databank'!E1111="","",'gegevens uit databank'!E1111)</f>
        <v>Twaalf septemberstraat 9</v>
      </c>
      <c r="D1111" s="145">
        <f>IF('gegevens uit databank'!F1111="","",'gegevens uit databank'!F1111)</f>
        <v>3940</v>
      </c>
      <c r="E1111" s="145" t="str">
        <f>IF('gegevens uit databank'!G1111="","",'gegevens uit databank'!G1111)</f>
        <v>HECHTEL</v>
      </c>
      <c r="F1111" s="145" t="str">
        <f>IF('gegevens uit databank'!H1111="","",'gegevens uit databank'!H1111)</f>
        <v>011-73.29.20</v>
      </c>
    </row>
    <row r="1112" spans="1:6" ht="12.9" customHeight="1" x14ac:dyDescent="0.25">
      <c r="A1112" s="144">
        <f>IF('gegevens uit databank'!C1112="","",'gegevens uit databank'!C1112)</f>
        <v>14324</v>
      </c>
      <c r="B1112" s="145" t="str">
        <f>IF('gegevens uit databank'!D1112="","",'gegevens uit databank'!D1112)</f>
        <v>VKS De Zandkorrel</v>
      </c>
      <c r="C1112" s="145" t="str">
        <f>IF('gegevens uit databank'!E1112="","",'gegevens uit databank'!E1112)</f>
        <v>Rhijnweg 5</v>
      </c>
      <c r="D1112" s="145">
        <f>IF('gegevens uit databank'!F1112="","",'gegevens uit databank'!F1112)</f>
        <v>3940</v>
      </c>
      <c r="E1112" s="145" t="str">
        <f>IF('gegevens uit databank'!G1112="","",'gegevens uit databank'!G1112)</f>
        <v>HECHTEL</v>
      </c>
      <c r="F1112" s="145" t="str">
        <f>IF('gegevens uit databank'!H1112="","",'gegevens uit databank'!H1112)</f>
        <v>011-73.29.20</v>
      </c>
    </row>
    <row r="1113" spans="1:6" ht="12.9" customHeight="1" x14ac:dyDescent="0.25">
      <c r="A1113" s="144">
        <f>IF('gegevens uit databank'!C1113="","",'gegevens uit databank'!C1113)</f>
        <v>14357</v>
      </c>
      <c r="B1113" s="145" t="str">
        <f>IF('gegevens uit databank'!D1113="","",'gegevens uit databank'!D1113)</f>
        <v>VBS De Dommelbrug</v>
      </c>
      <c r="C1113" s="145" t="str">
        <f>IF('gegevens uit databank'!E1113="","",'gegevens uit databank'!E1113)</f>
        <v>Grotstraat 5</v>
      </c>
      <c r="D1113" s="145">
        <f>IF('gegevens uit databank'!F1113="","",'gegevens uit databank'!F1113)</f>
        <v>3990</v>
      </c>
      <c r="E1113" s="145" t="str">
        <f>IF('gegevens uit databank'!G1113="","",'gegevens uit databank'!G1113)</f>
        <v>PEER</v>
      </c>
      <c r="F1113" s="145" t="str">
        <f>IF('gegevens uit databank'!H1113="","",'gegevens uit databank'!H1113)</f>
        <v>011-79.13.78</v>
      </c>
    </row>
    <row r="1114" spans="1:6" ht="12.9" customHeight="1" x14ac:dyDescent="0.25">
      <c r="A1114" s="144">
        <f>IF('gegevens uit databank'!C1114="","",'gegevens uit databank'!C1114)</f>
        <v>14365</v>
      </c>
      <c r="B1114" s="145" t="str">
        <f>IF('gegevens uit databank'!D1114="","",'gegevens uit databank'!D1114)</f>
        <v>VBS Pieter Brueghel</v>
      </c>
      <c r="C1114" s="145" t="str">
        <f>IF('gegevens uit databank'!E1114="","",'gegevens uit databank'!E1114)</f>
        <v>Dorpsstraat 19</v>
      </c>
      <c r="D1114" s="145">
        <f>IF('gegevens uit databank'!F1114="","",'gegevens uit databank'!F1114)</f>
        <v>3990</v>
      </c>
      <c r="E1114" s="145" t="str">
        <f>IF('gegevens uit databank'!G1114="","",'gegevens uit databank'!G1114)</f>
        <v>GROTE-BROGEL</v>
      </c>
      <c r="F1114" s="145" t="str">
        <f>IF('gegevens uit databank'!H1114="","",'gegevens uit databank'!H1114)</f>
        <v>011-61.20.97</v>
      </c>
    </row>
    <row r="1115" spans="1:6" ht="12.9" customHeight="1" x14ac:dyDescent="0.25">
      <c r="A1115" s="144">
        <f>IF('gegevens uit databank'!C1115="","",'gegevens uit databank'!C1115)</f>
        <v>14373</v>
      </c>
      <c r="B1115" s="145" t="str">
        <f>IF('gegevens uit databank'!D1115="","",'gegevens uit databank'!D1115)</f>
        <v>VBS Ticheleer</v>
      </c>
      <c r="C1115" s="145" t="str">
        <f>IF('gegevens uit databank'!E1115="","",'gegevens uit databank'!E1115)</f>
        <v>Tichelovenstraat 2</v>
      </c>
      <c r="D1115" s="145">
        <f>IF('gegevens uit databank'!F1115="","",'gegevens uit databank'!F1115)</f>
        <v>3990</v>
      </c>
      <c r="E1115" s="145" t="str">
        <f>IF('gegevens uit databank'!G1115="","",'gegevens uit databank'!G1115)</f>
        <v>WIJCHMAAL</v>
      </c>
      <c r="F1115" s="145" t="str">
        <f>IF('gegevens uit databank'!H1115="","",'gegevens uit databank'!H1115)</f>
        <v>011-63.30.32</v>
      </c>
    </row>
    <row r="1116" spans="1:6" ht="12.9" customHeight="1" x14ac:dyDescent="0.25">
      <c r="A1116" s="144">
        <f>IF('gegevens uit databank'!C1116="","",'gegevens uit databank'!C1116)</f>
        <v>14381</v>
      </c>
      <c r="B1116" s="145" t="str">
        <f>IF('gegevens uit databank'!D1116="","",'gegevens uit databank'!D1116)</f>
        <v>VBS Wonderwijs</v>
      </c>
      <c r="C1116" s="145" t="str">
        <f>IF('gegevens uit databank'!E1116="","",'gegevens uit databank'!E1116)</f>
        <v>Kerkstraat 16</v>
      </c>
      <c r="D1116" s="145">
        <f>IF('gegevens uit databank'!F1116="","",'gegevens uit databank'!F1116)</f>
        <v>3670</v>
      </c>
      <c r="E1116" s="145" t="str">
        <f>IF('gegevens uit databank'!G1116="","",'gegevens uit databank'!G1116)</f>
        <v>OUDSBERGEN</v>
      </c>
      <c r="F1116" s="145" t="str">
        <f>IF('gegevens uit databank'!H1116="","",'gegevens uit databank'!H1116)</f>
        <v>089-46.33.86</v>
      </c>
    </row>
    <row r="1117" spans="1:6" ht="12.9" customHeight="1" x14ac:dyDescent="0.25">
      <c r="A1117" s="144">
        <f>IF('gegevens uit databank'!C1117="","",'gegevens uit databank'!C1117)</f>
        <v>14399</v>
      </c>
      <c r="B1117" s="145" t="str">
        <f>IF('gegevens uit databank'!D1117="","",'gegevens uit databank'!D1117)</f>
        <v>Vrije Basisschool</v>
      </c>
      <c r="C1117" s="145" t="str">
        <f>IF('gegevens uit databank'!E1117="","",'gegevens uit databank'!E1117)</f>
        <v>Schoolstraat 2</v>
      </c>
      <c r="D1117" s="145">
        <f>IF('gegevens uit databank'!F1117="","",'gegevens uit databank'!F1117)</f>
        <v>3670</v>
      </c>
      <c r="E1117" s="145" t="str">
        <f>IF('gegevens uit databank'!G1117="","",'gegevens uit databank'!G1117)</f>
        <v>OUDSBERGEN</v>
      </c>
      <c r="F1117" s="145" t="str">
        <f>IF('gegevens uit databank'!H1117="","",'gegevens uit databank'!H1117)</f>
        <v>011-63.64.84</v>
      </c>
    </row>
    <row r="1118" spans="1:6" ht="12.9" customHeight="1" x14ac:dyDescent="0.25">
      <c r="A1118" s="144">
        <f>IF('gegevens uit databank'!C1118="","",'gegevens uit databank'!C1118)</f>
        <v>14407</v>
      </c>
      <c r="B1118" s="145" t="str">
        <f>IF('gegevens uit databank'!D1118="","",'gegevens uit databank'!D1118)</f>
        <v>VLS Klim-Op</v>
      </c>
      <c r="C1118" s="145" t="str">
        <f>IF('gegevens uit databank'!E1118="","",'gegevens uit databank'!E1118)</f>
        <v>Kloosterstraat 9</v>
      </c>
      <c r="D1118" s="145">
        <f>IF('gegevens uit databank'!F1118="","",'gegevens uit databank'!F1118)</f>
        <v>3670</v>
      </c>
      <c r="E1118" s="145" t="str">
        <f>IF('gegevens uit databank'!G1118="","",'gegevens uit databank'!G1118)</f>
        <v>OUDSBERGEN</v>
      </c>
      <c r="F1118" s="145" t="str">
        <f>IF('gegevens uit databank'!H1118="","",'gegevens uit databank'!H1118)</f>
        <v>011-79.26.22</v>
      </c>
    </row>
    <row r="1119" spans="1:6" ht="12.9" customHeight="1" x14ac:dyDescent="0.25">
      <c r="A1119" s="144">
        <f>IF('gegevens uit databank'!C1119="","",'gegevens uit databank'!C1119)</f>
        <v>14415</v>
      </c>
      <c r="B1119" s="145" t="str">
        <f>IF('gegevens uit databank'!D1119="","",'gegevens uit databank'!D1119)</f>
        <v>VBS Klim-Op</v>
      </c>
      <c r="C1119" s="145" t="str">
        <f>IF('gegevens uit databank'!E1119="","",'gegevens uit databank'!E1119)</f>
        <v>Kloosterstraat 9</v>
      </c>
      <c r="D1119" s="145">
        <f>IF('gegevens uit databank'!F1119="","",'gegevens uit databank'!F1119)</f>
        <v>3670</v>
      </c>
      <c r="E1119" s="145" t="str">
        <f>IF('gegevens uit databank'!G1119="","",'gegevens uit databank'!G1119)</f>
        <v>OUDSBERGEN</v>
      </c>
      <c r="F1119" s="145" t="str">
        <f>IF('gegevens uit databank'!H1119="","",'gegevens uit databank'!H1119)</f>
        <v>011-79.26.81</v>
      </c>
    </row>
    <row r="1120" spans="1:6" ht="12.9" customHeight="1" x14ac:dyDescent="0.25">
      <c r="A1120" s="144">
        <f>IF('gegevens uit databank'!C1120="","",'gegevens uit databank'!C1120)</f>
        <v>14431</v>
      </c>
      <c r="B1120" s="145" t="str">
        <f>IF('gegevens uit databank'!D1120="","",'gegevens uit databank'!D1120)</f>
        <v>VBS Regenboog</v>
      </c>
      <c r="C1120" s="145" t="str">
        <f>IF('gegevens uit databank'!E1120="","",'gegevens uit databank'!E1120)</f>
        <v>Grote Heide 14</v>
      </c>
      <c r="D1120" s="145">
        <f>IF('gegevens uit databank'!F1120="","",'gegevens uit databank'!F1120)</f>
        <v>3910</v>
      </c>
      <c r="E1120" s="145" t="str">
        <f>IF('gegevens uit databank'!G1120="","",'gegevens uit databank'!G1120)</f>
        <v>PELT</v>
      </c>
      <c r="F1120" s="145" t="str">
        <f>IF('gegevens uit databank'!H1120="","",'gegevens uit databank'!H1120)</f>
        <v>011-64.18.90</v>
      </c>
    </row>
    <row r="1121" spans="1:6" ht="12.9" customHeight="1" x14ac:dyDescent="0.25">
      <c r="A1121" s="144">
        <f>IF('gegevens uit databank'!C1121="","",'gegevens uit databank'!C1121)</f>
        <v>14449</v>
      </c>
      <c r="B1121" s="145" t="str">
        <f>IF('gegevens uit databank'!D1121="","",'gegevens uit databank'!D1121)</f>
        <v>VBS Boseind</v>
      </c>
      <c r="C1121" s="145" t="str">
        <f>IF('gegevens uit databank'!E1121="","",'gegevens uit databank'!E1121)</f>
        <v>Lepelstraat 23</v>
      </c>
      <c r="D1121" s="145">
        <f>IF('gegevens uit databank'!F1121="","",'gegevens uit databank'!F1121)</f>
        <v>3910</v>
      </c>
      <c r="E1121" s="145" t="str">
        <f>IF('gegevens uit databank'!G1121="","",'gegevens uit databank'!G1121)</f>
        <v>PELT</v>
      </c>
      <c r="F1121" s="145" t="str">
        <f>IF('gegevens uit databank'!H1121="","",'gegevens uit databank'!H1121)</f>
        <v>011-64.08.08</v>
      </c>
    </row>
    <row r="1122" spans="1:6" ht="12.9" customHeight="1" x14ac:dyDescent="0.25">
      <c r="A1122" s="144">
        <f>IF('gegevens uit databank'!C1122="","",'gegevens uit databank'!C1122)</f>
        <v>14456</v>
      </c>
      <c r="B1122" s="145" t="str">
        <f>IF('gegevens uit databank'!D1122="","",'gegevens uit databank'!D1122)</f>
        <v>VBS Jaak Tassetschool</v>
      </c>
      <c r="C1122" s="145" t="str">
        <f>IF('gegevens uit databank'!E1122="","",'gegevens uit databank'!E1122)</f>
        <v>Jaak Tassetstraat 20_2</v>
      </c>
      <c r="D1122" s="145">
        <f>IF('gegevens uit databank'!F1122="","",'gegevens uit databank'!F1122)</f>
        <v>3910</v>
      </c>
      <c r="E1122" s="145" t="str">
        <f>IF('gegevens uit databank'!G1122="","",'gegevens uit databank'!G1122)</f>
        <v>PELT</v>
      </c>
      <c r="F1122" s="145" t="str">
        <f>IF('gegevens uit databank'!H1122="","",'gegevens uit databank'!H1122)</f>
        <v>011-64.72.36</v>
      </c>
    </row>
    <row r="1123" spans="1:6" ht="12.9" customHeight="1" x14ac:dyDescent="0.25">
      <c r="A1123" s="144">
        <f>IF('gegevens uit databank'!C1123="","",'gegevens uit databank'!C1123)</f>
        <v>14464</v>
      </c>
      <c r="B1123" s="145" t="str">
        <f>IF('gegevens uit databank'!D1123="","",'gegevens uit databank'!D1123)</f>
        <v>VBS De Achellier</v>
      </c>
      <c r="C1123" s="145" t="str">
        <f>IF('gegevens uit databank'!E1123="","",'gegevens uit databank'!E1123)</f>
        <v>Grevenbroekstraat 9</v>
      </c>
      <c r="D1123" s="145">
        <f>IF('gegevens uit databank'!F1123="","",'gegevens uit databank'!F1123)</f>
        <v>3930</v>
      </c>
      <c r="E1123" s="145" t="str">
        <f>IF('gegevens uit databank'!G1123="","",'gegevens uit databank'!G1123)</f>
        <v>HAMONT-ACHEL</v>
      </c>
      <c r="F1123" s="145" t="str">
        <f>IF('gegevens uit databank'!H1123="","",'gegevens uit databank'!H1123)</f>
        <v>011-64.21.94</v>
      </c>
    </row>
    <row r="1124" spans="1:6" ht="12.9" customHeight="1" x14ac:dyDescent="0.25">
      <c r="A1124" s="144">
        <f>IF('gegevens uit databank'!C1124="","",'gegevens uit databank'!C1124)</f>
        <v>14481</v>
      </c>
      <c r="B1124" s="145" t="str">
        <f>IF('gegevens uit databank'!D1124="","",'gegevens uit databank'!D1124)</f>
        <v>VBS Corneliusschool</v>
      </c>
      <c r="C1124" s="145" t="str">
        <f>IF('gegevens uit databank'!E1124="","",'gegevens uit databank'!E1124)</f>
        <v>Parkstraat 15</v>
      </c>
      <c r="D1124" s="145">
        <f>IF('gegevens uit databank'!F1124="","",'gegevens uit databank'!F1124)</f>
        <v>3900</v>
      </c>
      <c r="E1124" s="145" t="str">
        <f>IF('gegevens uit databank'!G1124="","",'gegevens uit databank'!G1124)</f>
        <v>PELT</v>
      </c>
      <c r="F1124" s="145" t="str">
        <f>IF('gegevens uit databank'!H1124="","",'gegevens uit databank'!H1124)</f>
        <v>011-64.17.34</v>
      </c>
    </row>
    <row r="1125" spans="1:6" ht="12.9" customHeight="1" x14ac:dyDescent="0.25">
      <c r="A1125" s="144">
        <f>IF('gegevens uit databank'!C1125="","",'gegevens uit databank'!C1125)</f>
        <v>14498</v>
      </c>
      <c r="B1125" s="145" t="str">
        <f>IF('gegevens uit databank'!D1125="","",'gegevens uit databank'!D1125)</f>
        <v>VLS De Linde</v>
      </c>
      <c r="C1125" s="145" t="str">
        <f>IF('gegevens uit databank'!E1125="","",'gegevens uit databank'!E1125)</f>
        <v>Lindepaadje 1</v>
      </c>
      <c r="D1125" s="145">
        <f>IF('gegevens uit databank'!F1125="","",'gegevens uit databank'!F1125)</f>
        <v>3900</v>
      </c>
      <c r="E1125" s="145" t="str">
        <f>IF('gegevens uit databank'!G1125="","",'gegevens uit databank'!G1125)</f>
        <v>PELT</v>
      </c>
      <c r="F1125" s="145" t="str">
        <f>IF('gegevens uit databank'!H1125="","",'gegevens uit databank'!H1125)</f>
        <v>011-64.26.41</v>
      </c>
    </row>
    <row r="1126" spans="1:6" ht="12.9" customHeight="1" x14ac:dyDescent="0.25">
      <c r="A1126" s="144">
        <f>IF('gegevens uit databank'!C1126="","",'gegevens uit databank'!C1126)</f>
        <v>14506</v>
      </c>
      <c r="B1126" s="145" t="str">
        <f>IF('gegevens uit databank'!D1126="","",'gegevens uit databank'!D1126)</f>
        <v>VKS De Linde</v>
      </c>
      <c r="C1126" s="145" t="str">
        <f>IF('gegevens uit databank'!E1126="","",'gegevens uit databank'!E1126)</f>
        <v>Vloeterstraat 2_A</v>
      </c>
      <c r="D1126" s="145">
        <f>IF('gegevens uit databank'!F1126="","",'gegevens uit databank'!F1126)</f>
        <v>3900</v>
      </c>
      <c r="E1126" s="145" t="str">
        <f>IF('gegevens uit databank'!G1126="","",'gegevens uit databank'!G1126)</f>
        <v>PELT</v>
      </c>
      <c r="F1126" s="145" t="str">
        <f>IF('gegevens uit databank'!H1126="","",'gegevens uit databank'!H1126)</f>
        <v>011-64.26.41</v>
      </c>
    </row>
    <row r="1127" spans="1:6" ht="12.9" customHeight="1" x14ac:dyDescent="0.25">
      <c r="A1127" s="144">
        <f>IF('gegevens uit databank'!C1127="","",'gegevens uit databank'!C1127)</f>
        <v>14514</v>
      </c>
      <c r="B1127" s="145" t="str">
        <f>IF('gegevens uit databank'!D1127="","",'gegevens uit databank'!D1127)</f>
        <v>Gemeentelijke Basisschool</v>
      </c>
      <c r="C1127" s="145" t="str">
        <f>IF('gegevens uit databank'!E1127="","",'gegevens uit databank'!E1127)</f>
        <v>Groenstraat 8</v>
      </c>
      <c r="D1127" s="145">
        <f>IF('gegevens uit databank'!F1127="","",'gegevens uit databank'!F1127)</f>
        <v>3941</v>
      </c>
      <c r="E1127" s="145" t="str">
        <f>IF('gegevens uit databank'!G1127="","",'gegevens uit databank'!G1127)</f>
        <v>EKSEL</v>
      </c>
      <c r="F1127" s="145" t="str">
        <f>IF('gegevens uit databank'!H1127="","",'gegevens uit databank'!H1127)</f>
        <v>011-73.43.51</v>
      </c>
    </row>
    <row r="1128" spans="1:6" ht="12.9" customHeight="1" x14ac:dyDescent="0.25">
      <c r="A1128" s="144">
        <f>IF('gegevens uit databank'!C1128="","",'gegevens uit databank'!C1128)</f>
        <v>14531</v>
      </c>
      <c r="B1128" s="145" t="str">
        <f>IF('gegevens uit databank'!D1128="","",'gegevens uit databank'!D1128)</f>
        <v>VBS Viejool</v>
      </c>
      <c r="C1128" s="145" t="str">
        <f>IF('gegevens uit databank'!E1128="","",'gegevens uit databank'!E1128)</f>
        <v>Schoolstraat 18</v>
      </c>
      <c r="D1128" s="145">
        <f>IF('gegevens uit databank'!F1128="","",'gegevens uit databank'!F1128)</f>
        <v>3941</v>
      </c>
      <c r="E1128" s="145" t="str">
        <f>IF('gegevens uit databank'!G1128="","",'gegevens uit databank'!G1128)</f>
        <v>EKSEL</v>
      </c>
      <c r="F1128" s="145" t="str">
        <f>IF('gegevens uit databank'!H1128="","",'gegevens uit databank'!H1128)</f>
        <v>011-73.33.65</v>
      </c>
    </row>
    <row r="1129" spans="1:6" ht="12.9" customHeight="1" x14ac:dyDescent="0.25">
      <c r="A1129" s="144">
        <f>IF('gegevens uit databank'!C1129="","",'gegevens uit databank'!C1129)</f>
        <v>14555</v>
      </c>
      <c r="B1129" s="145" t="str">
        <f>IF('gegevens uit databank'!D1129="","",'gegevens uit databank'!D1129)</f>
        <v>Vrije Basisschool</v>
      </c>
      <c r="C1129" s="145" t="str">
        <f>IF('gegevens uit databank'!E1129="","",'gegevens uit databank'!E1129)</f>
        <v>'t Lo 13</v>
      </c>
      <c r="D1129" s="145">
        <f>IF('gegevens uit databank'!F1129="","",'gegevens uit databank'!F1129)</f>
        <v>3930</v>
      </c>
      <c r="E1129" s="145" t="str">
        <f>IF('gegevens uit databank'!G1129="","",'gegevens uit databank'!G1129)</f>
        <v>HAMONT-ACHEL</v>
      </c>
      <c r="F1129" s="145" t="str">
        <f>IF('gegevens uit databank'!H1129="","",'gegevens uit databank'!H1129)</f>
        <v>011-44.71.18</v>
      </c>
    </row>
    <row r="1130" spans="1:6" ht="12.9" customHeight="1" x14ac:dyDescent="0.25">
      <c r="A1130" s="144">
        <f>IF('gegevens uit databank'!C1130="","",'gegevens uit databank'!C1130)</f>
        <v>14571</v>
      </c>
      <c r="B1130" s="145" t="str">
        <f>IF('gegevens uit databank'!D1130="","",'gegevens uit databank'!D1130)</f>
        <v>Vrije Kleuterschool</v>
      </c>
      <c r="C1130" s="145" t="str">
        <f>IF('gegevens uit databank'!E1130="","",'gegevens uit databank'!E1130)</f>
        <v>Wal 14</v>
      </c>
      <c r="D1130" s="145">
        <f>IF('gegevens uit databank'!F1130="","",'gegevens uit databank'!F1130)</f>
        <v>3930</v>
      </c>
      <c r="E1130" s="145" t="str">
        <f>IF('gegevens uit databank'!G1130="","",'gegevens uit databank'!G1130)</f>
        <v>HAMONT-ACHEL</v>
      </c>
      <c r="F1130" s="145" t="str">
        <f>IF('gegevens uit databank'!H1130="","",'gegevens uit databank'!H1130)</f>
        <v>011-44.58.10</v>
      </c>
    </row>
    <row r="1131" spans="1:6" ht="12.9" customHeight="1" x14ac:dyDescent="0.25">
      <c r="A1131" s="144">
        <f>IF('gegevens uit databank'!C1131="","",'gegevens uit databank'!C1131)</f>
        <v>14589</v>
      </c>
      <c r="B1131" s="145" t="str">
        <f>IF('gegevens uit databank'!D1131="","",'gegevens uit databank'!D1131)</f>
        <v>VBS De Boomhut</v>
      </c>
      <c r="C1131" s="145" t="str">
        <f>IF('gegevens uit databank'!E1131="","",'gegevens uit databank'!E1131)</f>
        <v>Hamonterweg 136</v>
      </c>
      <c r="D1131" s="145">
        <f>IF('gegevens uit databank'!F1131="","",'gegevens uit databank'!F1131)</f>
        <v>3950</v>
      </c>
      <c r="E1131" s="145" t="str">
        <f>IF('gegevens uit databank'!G1131="","",'gegevens uit databank'!G1131)</f>
        <v>BOCHOLT</v>
      </c>
      <c r="F1131" s="145" t="str">
        <f>IF('gegevens uit databank'!H1131="","",'gegevens uit databank'!H1131)</f>
        <v>011-62.16.13</v>
      </c>
    </row>
    <row r="1132" spans="1:6" ht="12.9" customHeight="1" x14ac:dyDescent="0.25">
      <c r="A1132" s="144">
        <f>IF('gegevens uit databank'!C1132="","",'gegevens uit databank'!C1132)</f>
        <v>14613</v>
      </c>
      <c r="B1132" s="145" t="str">
        <f>IF('gegevens uit databank'!D1132="","",'gegevens uit databank'!D1132)</f>
        <v>VBS De Geluksvlinder</v>
      </c>
      <c r="C1132" s="145" t="str">
        <f>IF('gegevens uit databank'!E1132="","",'gegevens uit databank'!E1132)</f>
        <v>Bergerheidestraat 4</v>
      </c>
      <c r="D1132" s="145">
        <f>IF('gegevens uit databank'!F1132="","",'gegevens uit databank'!F1132)</f>
        <v>3950</v>
      </c>
      <c r="E1132" s="145" t="str">
        <f>IF('gegevens uit databank'!G1132="","",'gegevens uit databank'!G1132)</f>
        <v>BOCHOLT</v>
      </c>
      <c r="F1132" s="145" t="str">
        <f>IF('gegevens uit databank'!H1132="","",'gegevens uit databank'!H1132)</f>
        <v>089-46.46.17</v>
      </c>
    </row>
    <row r="1133" spans="1:6" ht="12.9" customHeight="1" x14ac:dyDescent="0.25">
      <c r="A1133" s="144">
        <f>IF('gegevens uit databank'!C1133="","",'gegevens uit databank'!C1133)</f>
        <v>14621</v>
      </c>
      <c r="B1133" s="145" t="str">
        <f>IF('gegevens uit databank'!D1133="","",'gegevens uit databank'!D1133)</f>
        <v>VKS 't Vliegerke</v>
      </c>
      <c r="C1133" s="145" t="str">
        <f>IF('gegevens uit databank'!E1133="","",'gegevens uit databank'!E1133)</f>
        <v>Kaulillerdorp 43</v>
      </c>
      <c r="D1133" s="145">
        <f>IF('gegevens uit databank'!F1133="","",'gegevens uit databank'!F1133)</f>
        <v>3950</v>
      </c>
      <c r="E1133" s="145" t="str">
        <f>IF('gegevens uit databank'!G1133="","",'gegevens uit databank'!G1133)</f>
        <v>KAULILLE</v>
      </c>
      <c r="F1133" s="145" t="str">
        <f>IF('gegevens uit databank'!H1133="","",'gegevens uit databank'!H1133)</f>
        <v>011-44.71.32</v>
      </c>
    </row>
    <row r="1134" spans="1:6" ht="12.9" customHeight="1" x14ac:dyDescent="0.25">
      <c r="A1134" s="144">
        <f>IF('gegevens uit databank'!C1134="","",'gegevens uit databank'!C1134)</f>
        <v>14639</v>
      </c>
      <c r="B1134" s="145" t="str">
        <f>IF('gegevens uit databank'!D1134="","",'gegevens uit databank'!D1134)</f>
        <v>VLS De Vlieger</v>
      </c>
      <c r="C1134" s="145" t="str">
        <f>IF('gegevens uit databank'!E1134="","",'gegevens uit databank'!E1134)</f>
        <v>Kaulillerdorp 51</v>
      </c>
      <c r="D1134" s="145">
        <f>IF('gegevens uit databank'!F1134="","",'gegevens uit databank'!F1134)</f>
        <v>3950</v>
      </c>
      <c r="E1134" s="145" t="str">
        <f>IF('gegevens uit databank'!G1134="","",'gegevens uit databank'!G1134)</f>
        <v>KAULILLE</v>
      </c>
      <c r="F1134" s="145" t="str">
        <f>IF('gegevens uit databank'!H1134="","",'gegevens uit databank'!H1134)</f>
        <v>011-44.63.35</v>
      </c>
    </row>
    <row r="1135" spans="1:6" ht="12.9" customHeight="1" x14ac:dyDescent="0.25">
      <c r="A1135" s="144">
        <f>IF('gegevens uit databank'!C1135="","",'gegevens uit databank'!C1135)</f>
        <v>14662</v>
      </c>
      <c r="B1135" s="145" t="str">
        <f>IF('gegevens uit databank'!D1135="","",'gegevens uit databank'!D1135)</f>
        <v>VBS Mater Dei</v>
      </c>
      <c r="C1135" s="145" t="str">
        <f>IF('gegevens uit databank'!E1135="","",'gegevens uit databank'!E1135)</f>
        <v>Klokkuil 3</v>
      </c>
      <c r="D1135" s="145">
        <f>IF('gegevens uit databank'!F1135="","",'gegevens uit databank'!F1135)</f>
        <v>3600</v>
      </c>
      <c r="E1135" s="145" t="str">
        <f>IF('gegevens uit databank'!G1135="","",'gegevens uit databank'!G1135)</f>
        <v>GENK</v>
      </c>
      <c r="F1135" s="145" t="str">
        <f>IF('gegevens uit databank'!H1135="","",'gegevens uit databank'!H1135)</f>
        <v>089-36.35.33</v>
      </c>
    </row>
    <row r="1136" spans="1:6" ht="12.9" customHeight="1" x14ac:dyDescent="0.25">
      <c r="A1136" s="144">
        <f>IF('gegevens uit databank'!C1136="","",'gegevens uit databank'!C1136)</f>
        <v>14671</v>
      </c>
      <c r="B1136" s="145" t="str">
        <f>IF('gegevens uit databank'!D1136="","",'gegevens uit databank'!D1136)</f>
        <v>VBS Mickey Mouse- De Sleutel</v>
      </c>
      <c r="C1136" s="145" t="str">
        <f>IF('gegevens uit databank'!E1136="","",'gegevens uit databank'!E1136)</f>
        <v>Brandweg 1</v>
      </c>
      <c r="D1136" s="145">
        <f>IF('gegevens uit databank'!F1136="","",'gegevens uit databank'!F1136)</f>
        <v>3600</v>
      </c>
      <c r="E1136" s="145" t="str">
        <f>IF('gegevens uit databank'!G1136="","",'gegevens uit databank'!G1136)</f>
        <v>GENK</v>
      </c>
      <c r="F1136" s="145" t="str">
        <f>IF('gegevens uit databank'!H1136="","",'gegevens uit databank'!H1136)</f>
        <v>089-61.23.74</v>
      </c>
    </row>
    <row r="1137" spans="1:6" ht="12.9" customHeight="1" x14ac:dyDescent="0.25">
      <c r="A1137" s="144">
        <f>IF('gegevens uit databank'!C1137="","",'gegevens uit databank'!C1137)</f>
        <v>14696</v>
      </c>
      <c r="B1137" s="145" t="str">
        <f>IF('gegevens uit databank'!D1137="","",'gegevens uit databank'!D1137)</f>
        <v>VBS Sterrenrijk</v>
      </c>
      <c r="C1137" s="145" t="str">
        <f>IF('gegevens uit databank'!E1137="","",'gegevens uit databank'!E1137)</f>
        <v>Kuurstraat 6</v>
      </c>
      <c r="D1137" s="145">
        <f>IF('gegevens uit databank'!F1137="","",'gegevens uit databank'!F1137)</f>
        <v>3600</v>
      </c>
      <c r="E1137" s="145" t="str">
        <f>IF('gegevens uit databank'!G1137="","",'gegevens uit databank'!G1137)</f>
        <v>GENK</v>
      </c>
      <c r="F1137" s="145" t="str">
        <f>IF('gegevens uit databank'!H1137="","",'gegevens uit databank'!H1137)</f>
        <v>011-22.93.75</v>
      </c>
    </row>
    <row r="1138" spans="1:6" ht="12.9" customHeight="1" x14ac:dyDescent="0.25">
      <c r="A1138" s="144">
        <f>IF('gegevens uit databank'!C1138="","",'gegevens uit databank'!C1138)</f>
        <v>14712</v>
      </c>
      <c r="B1138" s="145" t="str">
        <f>IF('gegevens uit databank'!D1138="","",'gegevens uit databank'!D1138)</f>
        <v>Vrije Kleuterschool</v>
      </c>
      <c r="C1138" s="145" t="str">
        <f>IF('gegevens uit databank'!E1138="","",'gegevens uit databank'!E1138)</f>
        <v>Plattewijerstraat 4</v>
      </c>
      <c r="D1138" s="145">
        <f>IF('gegevens uit databank'!F1138="","",'gegevens uit databank'!F1138)</f>
        <v>3600</v>
      </c>
      <c r="E1138" s="145" t="str">
        <f>IF('gegevens uit databank'!G1138="","",'gegevens uit databank'!G1138)</f>
        <v>GENK</v>
      </c>
      <c r="F1138" s="145" t="str">
        <f>IF('gegevens uit databank'!H1138="","",'gegevens uit databank'!H1138)</f>
        <v>089-36.78.13</v>
      </c>
    </row>
    <row r="1139" spans="1:6" ht="12.9" customHeight="1" x14ac:dyDescent="0.25">
      <c r="A1139" s="144">
        <f>IF('gegevens uit databank'!C1139="","",'gegevens uit databank'!C1139)</f>
        <v>14803</v>
      </c>
      <c r="B1139" s="145" t="str">
        <f>IF('gegevens uit databank'!D1139="","",'gegevens uit databank'!D1139)</f>
        <v>Vrije Basisschool</v>
      </c>
      <c r="C1139" s="145" t="str">
        <f>IF('gegevens uit databank'!E1139="","",'gegevens uit databank'!E1139)</f>
        <v>Driehoevenstraat 82</v>
      </c>
      <c r="D1139" s="145">
        <f>IF('gegevens uit databank'!F1139="","",'gegevens uit databank'!F1139)</f>
        <v>3600</v>
      </c>
      <c r="E1139" s="145" t="str">
        <f>IF('gegevens uit databank'!G1139="","",'gegevens uit databank'!G1139)</f>
        <v>GENK</v>
      </c>
      <c r="F1139" s="145" t="str">
        <f>IF('gegevens uit databank'!H1139="","",'gegevens uit databank'!H1139)</f>
        <v>089-38.14.98</v>
      </c>
    </row>
    <row r="1140" spans="1:6" ht="12.9" customHeight="1" x14ac:dyDescent="0.25">
      <c r="A1140" s="144">
        <f>IF('gegevens uit databank'!C1140="","",'gegevens uit databank'!C1140)</f>
        <v>14811</v>
      </c>
      <c r="B1140" s="145" t="str">
        <f>IF('gegevens uit databank'!D1140="","",'gegevens uit databank'!D1140)</f>
        <v>VBS Oud-Waterschei 't Schoolke</v>
      </c>
      <c r="C1140" s="145" t="str">
        <f>IF('gegevens uit databank'!E1140="","",'gegevens uit databank'!E1140)</f>
        <v>Oude Driesstraat 8</v>
      </c>
      <c r="D1140" s="145">
        <f>IF('gegevens uit databank'!F1140="","",'gegevens uit databank'!F1140)</f>
        <v>3600</v>
      </c>
      <c r="E1140" s="145" t="str">
        <f>IF('gegevens uit databank'!G1140="","",'gegevens uit databank'!G1140)</f>
        <v>GENK</v>
      </c>
      <c r="F1140" s="145" t="str">
        <f>IF('gegevens uit databank'!H1140="","",'gegevens uit databank'!H1140)</f>
        <v>089-38.12.87</v>
      </c>
    </row>
    <row r="1141" spans="1:6" ht="12.9" customHeight="1" x14ac:dyDescent="0.25">
      <c r="A1141" s="144">
        <f>IF('gegevens uit databank'!C1141="","",'gegevens uit databank'!C1141)</f>
        <v>14837</v>
      </c>
      <c r="B1141" s="145" t="str">
        <f>IF('gegevens uit databank'!D1141="","",'gegevens uit databank'!D1141)</f>
        <v>VBS St.-Michiel</v>
      </c>
      <c r="C1141" s="145" t="str">
        <f>IF('gegevens uit databank'!E1141="","",'gegevens uit databank'!E1141)</f>
        <v>Margarethalaan 70</v>
      </c>
      <c r="D1141" s="145">
        <f>IF('gegevens uit databank'!F1141="","",'gegevens uit databank'!F1141)</f>
        <v>3600</v>
      </c>
      <c r="E1141" s="145" t="str">
        <f>IF('gegevens uit databank'!G1141="","",'gegevens uit databank'!G1141)</f>
        <v>GENK</v>
      </c>
      <c r="F1141" s="145" t="str">
        <f>IF('gegevens uit databank'!H1141="","",'gegevens uit databank'!H1141)</f>
        <v>089-35.30.57</v>
      </c>
    </row>
    <row r="1142" spans="1:6" ht="12.9" customHeight="1" x14ac:dyDescent="0.25">
      <c r="A1142" s="144">
        <f>IF('gegevens uit databank'!C1142="","",'gegevens uit databank'!C1142)</f>
        <v>14845</v>
      </c>
      <c r="B1142" s="145" t="str">
        <f>IF('gegevens uit databank'!D1142="","",'gegevens uit databank'!D1142)</f>
        <v>Vrije Basisschool_Boxbergheide</v>
      </c>
      <c r="C1142" s="145" t="str">
        <f>IF('gegevens uit databank'!E1142="","",'gegevens uit databank'!E1142)</f>
        <v>Boxbergstraat 1</v>
      </c>
      <c r="D1142" s="145">
        <f>IF('gegevens uit databank'!F1142="","",'gegevens uit databank'!F1142)</f>
        <v>3600</v>
      </c>
      <c r="E1142" s="145" t="str">
        <f>IF('gegevens uit databank'!G1142="","",'gegevens uit databank'!G1142)</f>
        <v>GENK</v>
      </c>
      <c r="F1142" s="145" t="str">
        <f>IF('gegevens uit databank'!H1142="","",'gegevens uit databank'!H1142)</f>
        <v>089-35.13.35</v>
      </c>
    </row>
    <row r="1143" spans="1:6" ht="12.9" customHeight="1" x14ac:dyDescent="0.25">
      <c r="A1143" s="144">
        <f>IF('gegevens uit databank'!C1143="","",'gegevens uit databank'!C1143)</f>
        <v>14852</v>
      </c>
      <c r="B1143" s="145" t="str">
        <f>IF('gegevens uit databank'!D1143="","",'gegevens uit databank'!D1143)</f>
        <v>VBS School met de Bijbel De Padvinder</v>
      </c>
      <c r="C1143" s="145" t="str">
        <f>IF('gegevens uit databank'!E1143="","",'gegevens uit databank'!E1143)</f>
        <v>Evence Coppéelaan 27</v>
      </c>
      <c r="D1143" s="145">
        <f>IF('gegevens uit databank'!F1143="","",'gegevens uit databank'!F1143)</f>
        <v>3600</v>
      </c>
      <c r="E1143" s="145" t="str">
        <f>IF('gegevens uit databank'!G1143="","",'gegevens uit databank'!G1143)</f>
        <v>GENK</v>
      </c>
      <c r="F1143" s="145" t="str">
        <f>IF('gegevens uit databank'!H1143="","",'gegevens uit databank'!H1143)</f>
        <v>089-30.43.50</v>
      </c>
    </row>
    <row r="1144" spans="1:6" ht="12.9" customHeight="1" x14ac:dyDescent="0.25">
      <c r="A1144" s="144">
        <f>IF('gegevens uit databank'!C1144="","",'gegevens uit databank'!C1144)</f>
        <v>14861</v>
      </c>
      <c r="B1144" s="145" t="str">
        <f>IF('gegevens uit databank'!D1144="","",'gegevens uit databank'!D1144)</f>
        <v>Vrije Basisschool</v>
      </c>
      <c r="C1144" s="145" t="str">
        <f>IF('gegevens uit databank'!E1144="","",'gegevens uit databank'!E1144)</f>
        <v>Schabartstraat 10</v>
      </c>
      <c r="D1144" s="145">
        <f>IF('gegevens uit databank'!F1144="","",'gegevens uit databank'!F1144)</f>
        <v>3600</v>
      </c>
      <c r="E1144" s="145" t="str">
        <f>IF('gegevens uit databank'!G1144="","",'gegevens uit databank'!G1144)</f>
        <v>GENK</v>
      </c>
      <c r="F1144" s="145" t="str">
        <f>IF('gegevens uit databank'!H1144="","",'gegevens uit databank'!H1144)</f>
        <v>089-35.24.81</v>
      </c>
    </row>
    <row r="1145" spans="1:6" ht="12.9" customHeight="1" x14ac:dyDescent="0.25">
      <c r="A1145" s="144">
        <f>IF('gegevens uit databank'!C1145="","",'gegevens uit databank'!C1145)</f>
        <v>14886</v>
      </c>
      <c r="B1145" s="145" t="str">
        <f>IF('gegevens uit databank'!D1145="","",'gegevens uit databank'!D1145)</f>
        <v>VBS De Parel</v>
      </c>
      <c r="C1145" s="145" t="str">
        <f>IF('gegevens uit databank'!E1145="","",'gegevens uit databank'!E1145)</f>
        <v>Schoolstraat 5</v>
      </c>
      <c r="D1145" s="145">
        <f>IF('gegevens uit databank'!F1145="","",'gegevens uit databank'!F1145)</f>
        <v>3690</v>
      </c>
      <c r="E1145" s="145" t="str">
        <f>IF('gegevens uit databank'!G1145="","",'gegevens uit databank'!G1145)</f>
        <v>ZUTENDAAL</v>
      </c>
      <c r="F1145" s="145" t="str">
        <f>IF('gegevens uit databank'!H1145="","",'gegevens uit databank'!H1145)</f>
        <v>089-61.11.56</v>
      </c>
    </row>
    <row r="1146" spans="1:6" ht="12.9" customHeight="1" x14ac:dyDescent="0.25">
      <c r="A1146" s="144">
        <f>IF('gegevens uit databank'!C1146="","",'gegevens uit databank'!C1146)</f>
        <v>14894</v>
      </c>
      <c r="B1146" s="145" t="str">
        <f>IF('gegevens uit databank'!D1146="","",'gegevens uit databank'!D1146)</f>
        <v>VBS De Stapsteen</v>
      </c>
      <c r="C1146" s="145" t="str">
        <f>IF('gegevens uit databank'!E1146="","",'gegevens uit databank'!E1146)</f>
        <v>Jachthoornplein 4</v>
      </c>
      <c r="D1146" s="145">
        <f>IF('gegevens uit databank'!F1146="","",'gegevens uit databank'!F1146)</f>
        <v>3690</v>
      </c>
      <c r="E1146" s="145" t="str">
        <f>IF('gegevens uit databank'!G1146="","",'gegevens uit databank'!G1146)</f>
        <v>ZUTENDAAL</v>
      </c>
      <c r="F1146" s="145" t="str">
        <f>IF('gegevens uit databank'!H1146="","",'gegevens uit databank'!H1146)</f>
        <v>089-61.20.21</v>
      </c>
    </row>
    <row r="1147" spans="1:6" ht="12.9" customHeight="1" x14ac:dyDescent="0.25">
      <c r="A1147" s="144">
        <f>IF('gegevens uit databank'!C1147="","",'gegevens uit databank'!C1147)</f>
        <v>14902</v>
      </c>
      <c r="B1147" s="145" t="str">
        <f>IF('gegevens uit databank'!D1147="","",'gegevens uit databank'!D1147)</f>
        <v>VLS De Parel</v>
      </c>
      <c r="C1147" s="145" t="str">
        <f>IF('gegevens uit databank'!E1147="","",'gegevens uit databank'!E1147)</f>
        <v>Schoolstraat 6</v>
      </c>
      <c r="D1147" s="145">
        <f>IF('gegevens uit databank'!F1147="","",'gegevens uit databank'!F1147)</f>
        <v>3690</v>
      </c>
      <c r="E1147" s="145" t="str">
        <f>IF('gegevens uit databank'!G1147="","",'gegevens uit databank'!G1147)</f>
        <v>ZUTENDAAL</v>
      </c>
      <c r="F1147" s="145" t="str">
        <f>IF('gegevens uit databank'!H1147="","",'gegevens uit databank'!H1147)</f>
        <v>089-61.11.57</v>
      </c>
    </row>
    <row r="1148" spans="1:6" ht="12.9" customHeight="1" x14ac:dyDescent="0.25">
      <c r="A1148" s="144">
        <f>IF('gegevens uit databank'!C1148="","",'gegevens uit databank'!C1148)</f>
        <v>14911</v>
      </c>
      <c r="B1148" s="145" t="str">
        <f>IF('gegevens uit databank'!D1148="","",'gegevens uit databank'!D1148)</f>
        <v>Gemeentelijke Basisschool</v>
      </c>
      <c r="C1148" s="145" t="str">
        <f>IF('gegevens uit databank'!E1148="","",'gegevens uit databank'!E1148)</f>
        <v>Kloosterstraat 34</v>
      </c>
      <c r="D1148" s="145">
        <f>IF('gegevens uit databank'!F1148="","",'gegevens uit databank'!F1148)</f>
        <v>3590</v>
      </c>
      <c r="E1148" s="145" t="str">
        <f>IF('gegevens uit databank'!G1148="","",'gegevens uit databank'!G1148)</f>
        <v>DIEPENBEEK</v>
      </c>
      <c r="F1148" s="145" t="str">
        <f>IF('gegevens uit databank'!H1148="","",'gegevens uit databank'!H1148)</f>
        <v>011-32.33.68</v>
      </c>
    </row>
    <row r="1149" spans="1:6" ht="12.9" customHeight="1" x14ac:dyDescent="0.25">
      <c r="A1149" s="144">
        <f>IF('gegevens uit databank'!C1149="","",'gegevens uit databank'!C1149)</f>
        <v>14928</v>
      </c>
      <c r="B1149" s="145" t="str">
        <f>IF('gegevens uit databank'!D1149="","",'gegevens uit databank'!D1149)</f>
        <v>Vrije Kleuterschool</v>
      </c>
      <c r="C1149" s="145" t="str">
        <f>IF('gegevens uit databank'!E1149="","",'gegevens uit databank'!E1149)</f>
        <v>Wijkstraat 16_4</v>
      </c>
      <c r="D1149" s="145">
        <f>IF('gegevens uit databank'!F1149="","",'gegevens uit databank'!F1149)</f>
        <v>3590</v>
      </c>
      <c r="E1149" s="145" t="str">
        <f>IF('gegevens uit databank'!G1149="","",'gegevens uit databank'!G1149)</f>
        <v>DIEPENBEEK</v>
      </c>
      <c r="F1149" s="145" t="str">
        <f>IF('gegevens uit databank'!H1149="","",'gegevens uit databank'!H1149)</f>
        <v>011-35.23.44</v>
      </c>
    </row>
    <row r="1150" spans="1:6" ht="12.9" customHeight="1" x14ac:dyDescent="0.25">
      <c r="A1150" s="144">
        <f>IF('gegevens uit databank'!C1150="","",'gegevens uit databank'!C1150)</f>
        <v>14936</v>
      </c>
      <c r="B1150" s="145" t="str">
        <f>IF('gegevens uit databank'!D1150="","",'gegevens uit databank'!D1150)</f>
        <v>Vrije Lagere School</v>
      </c>
      <c r="C1150" s="145" t="str">
        <f>IF('gegevens uit databank'!E1150="","",'gegevens uit databank'!E1150)</f>
        <v>Wijkstraat 16_5</v>
      </c>
      <c r="D1150" s="145">
        <f>IF('gegevens uit databank'!F1150="","",'gegevens uit databank'!F1150)</f>
        <v>3590</v>
      </c>
      <c r="E1150" s="145" t="str">
        <f>IF('gegevens uit databank'!G1150="","",'gegevens uit databank'!G1150)</f>
        <v>DIEPENBEEK</v>
      </c>
      <c r="F1150" s="145" t="str">
        <f>IF('gegevens uit databank'!H1150="","",'gegevens uit databank'!H1150)</f>
        <v>011-35.23.43</v>
      </c>
    </row>
    <row r="1151" spans="1:6" ht="12.9" customHeight="1" x14ac:dyDescent="0.25">
      <c r="A1151" s="144">
        <f>IF('gegevens uit databank'!C1151="","",'gegevens uit databank'!C1151)</f>
        <v>14969</v>
      </c>
      <c r="B1151" s="145" t="str">
        <f>IF('gegevens uit databank'!D1151="","",'gegevens uit databank'!D1151)</f>
        <v>VBS Rooierheide</v>
      </c>
      <c r="C1151" s="145" t="str">
        <f>IF('gegevens uit databank'!E1151="","",'gegevens uit databank'!E1151)</f>
        <v>Heidestraat 157</v>
      </c>
      <c r="D1151" s="145">
        <f>IF('gegevens uit databank'!F1151="","",'gegevens uit databank'!F1151)</f>
        <v>3590</v>
      </c>
      <c r="E1151" s="145" t="str">
        <f>IF('gegevens uit databank'!G1151="","",'gegevens uit databank'!G1151)</f>
        <v>DIEPENBEEK</v>
      </c>
      <c r="F1151" s="145" t="str">
        <f>IF('gegevens uit databank'!H1151="","",'gegevens uit databank'!H1151)</f>
        <v>011-32.19.48</v>
      </c>
    </row>
    <row r="1152" spans="1:6" ht="12.9" customHeight="1" x14ac:dyDescent="0.25">
      <c r="A1152" s="144">
        <f>IF('gegevens uit databank'!C1152="","",'gegevens uit databank'!C1152)</f>
        <v>14985</v>
      </c>
      <c r="B1152" s="145" t="str">
        <f>IF('gegevens uit databank'!D1152="","",'gegevens uit databank'!D1152)</f>
        <v>VBS De Wilg</v>
      </c>
      <c r="C1152" s="145" t="str">
        <f>IF('gegevens uit databank'!E1152="","",'gegevens uit databank'!E1152)</f>
        <v>Schoolstraat 45</v>
      </c>
      <c r="D1152" s="145">
        <f>IF('gegevens uit databank'!F1152="","",'gegevens uit databank'!F1152)</f>
        <v>3740</v>
      </c>
      <c r="E1152" s="145" t="str">
        <f>IF('gegevens uit databank'!G1152="","",'gegevens uit databank'!G1152)</f>
        <v>BILZEN</v>
      </c>
      <c r="F1152" s="145" t="str">
        <f>IF('gegevens uit databank'!H1152="","",'gegevens uit databank'!H1152)</f>
        <v>089-49.12.48</v>
      </c>
    </row>
    <row r="1153" spans="1:6" ht="12.9" customHeight="1" x14ac:dyDescent="0.25">
      <c r="A1153" s="144">
        <f>IF('gegevens uit databank'!C1153="","",'gegevens uit databank'!C1153)</f>
        <v>14993</v>
      </c>
      <c r="B1153" s="145" t="str">
        <f>IF('gegevens uit databank'!D1153="","",'gegevens uit databank'!D1153)</f>
        <v>VBS Talentenhuis</v>
      </c>
      <c r="C1153" s="145" t="str">
        <f>IF('gegevens uit databank'!E1153="","",'gegevens uit databank'!E1153)</f>
        <v>Zonhoevestraat 32</v>
      </c>
      <c r="D1153" s="145">
        <f>IF('gegevens uit databank'!F1153="","",'gegevens uit databank'!F1153)</f>
        <v>3740</v>
      </c>
      <c r="E1153" s="145" t="str">
        <f>IF('gegevens uit databank'!G1153="","",'gegevens uit databank'!G1153)</f>
        <v>BILZEN</v>
      </c>
      <c r="F1153" s="145" t="str">
        <f>IF('gegevens uit databank'!H1153="","",'gegevens uit databank'!H1153)</f>
        <v>089-41.54.07</v>
      </c>
    </row>
    <row r="1154" spans="1:6" ht="12.9" customHeight="1" x14ac:dyDescent="0.25">
      <c r="A1154" s="144">
        <f>IF('gegevens uit databank'!C1154="","",'gegevens uit databank'!C1154)</f>
        <v>15008</v>
      </c>
      <c r="B1154" s="145" t="str">
        <f>IF('gegevens uit databank'!D1154="","",'gegevens uit databank'!D1154)</f>
        <v>GBS Rekem</v>
      </c>
      <c r="C1154" s="145" t="str">
        <f>IF('gegevens uit databank'!E1154="","",'gegevens uit databank'!E1154)</f>
        <v>Populierenlaan 14</v>
      </c>
      <c r="D1154" s="145">
        <f>IF('gegevens uit databank'!F1154="","",'gegevens uit databank'!F1154)</f>
        <v>3621</v>
      </c>
      <c r="E1154" s="145" t="str">
        <f>IF('gegevens uit databank'!G1154="","",'gegevens uit databank'!G1154)</f>
        <v>REKEM</v>
      </c>
      <c r="F1154" s="145" t="str">
        <f>IF('gegevens uit databank'!H1154="","",'gegevens uit databank'!H1154)</f>
        <v>089-71.31.06</v>
      </c>
    </row>
    <row r="1155" spans="1:6" ht="12.9" customHeight="1" x14ac:dyDescent="0.25">
      <c r="A1155" s="144">
        <f>IF('gegevens uit databank'!C1155="","",'gegevens uit databank'!C1155)</f>
        <v>15041</v>
      </c>
      <c r="B1155" s="145" t="str">
        <f>IF('gegevens uit databank'!D1155="","",'gegevens uit databank'!D1155)</f>
        <v>VBS De Zonnewijzer</v>
      </c>
      <c r="C1155" s="145" t="str">
        <f>IF('gegevens uit databank'!E1155="","",'gegevens uit databank'!E1155)</f>
        <v>Schoolstraat 34</v>
      </c>
      <c r="D1155" s="145">
        <f>IF('gegevens uit databank'!F1155="","",'gegevens uit databank'!F1155)</f>
        <v>3630</v>
      </c>
      <c r="E1155" s="145" t="str">
        <f>IF('gegevens uit databank'!G1155="","",'gegevens uit databank'!G1155)</f>
        <v>OPGRIMBIE</v>
      </c>
      <c r="F1155" s="145" t="str">
        <f>IF('gegevens uit databank'!H1155="","",'gegevens uit databank'!H1155)</f>
        <v>089-76.54.57</v>
      </c>
    </row>
    <row r="1156" spans="1:6" ht="12.9" customHeight="1" x14ac:dyDescent="0.25">
      <c r="A1156" s="144">
        <f>IF('gegevens uit databank'!C1156="","",'gegevens uit databank'!C1156)</f>
        <v>15073</v>
      </c>
      <c r="B1156" s="145" t="str">
        <f>IF('gegevens uit databank'!D1156="","",'gegevens uit databank'!D1156)</f>
        <v>VBS Sint-Willibrordus</v>
      </c>
      <c r="C1156" s="145" t="str">
        <f>IF('gegevens uit databank'!E1156="","",'gegevens uit databank'!E1156)</f>
        <v>Langstraat 30</v>
      </c>
      <c r="D1156" s="145">
        <f>IF('gegevens uit databank'!F1156="","",'gegevens uit databank'!F1156)</f>
        <v>3630</v>
      </c>
      <c r="E1156" s="145" t="str">
        <f>IF('gegevens uit databank'!G1156="","",'gegevens uit databank'!G1156)</f>
        <v>EISDEN</v>
      </c>
      <c r="F1156" s="145" t="str">
        <f>IF('gegevens uit databank'!H1156="","",'gegevens uit databank'!H1156)</f>
        <v>089-76.41.76</v>
      </c>
    </row>
    <row r="1157" spans="1:6" ht="12.9" customHeight="1" x14ac:dyDescent="0.25">
      <c r="A1157" s="144">
        <f>IF('gegevens uit databank'!C1157="","",'gegevens uit databank'!C1157)</f>
        <v>15107</v>
      </c>
      <c r="B1157" s="145" t="str">
        <f>IF('gegevens uit databank'!D1157="","",'gegevens uit databank'!D1157)</f>
        <v>Gemeentelijke Basisschool</v>
      </c>
      <c r="C1157" s="145" t="str">
        <f>IF('gegevens uit databank'!E1157="","",'gegevens uit databank'!E1157)</f>
        <v>St-Jorisstraat 11</v>
      </c>
      <c r="D1157" s="145">
        <f>IF('gegevens uit databank'!F1157="","",'gegevens uit databank'!F1157)</f>
        <v>3631</v>
      </c>
      <c r="E1157" s="145" t="str">
        <f>IF('gegevens uit databank'!G1157="","",'gegevens uit databank'!G1157)</f>
        <v>BOORSEM</v>
      </c>
      <c r="F1157" s="145" t="str">
        <f>IF('gegevens uit databank'!H1157="","",'gegevens uit databank'!H1157)</f>
        <v>089-76.97.40</v>
      </c>
    </row>
    <row r="1158" spans="1:6" ht="12.9" customHeight="1" x14ac:dyDescent="0.25">
      <c r="A1158" s="144">
        <f>IF('gegevens uit databank'!C1158="","",'gegevens uit databank'!C1158)</f>
        <v>15115</v>
      </c>
      <c r="B1158" s="145" t="str">
        <f>IF('gegevens uit databank'!D1158="","",'gegevens uit databank'!D1158)</f>
        <v>Vrije Kleuterschool</v>
      </c>
      <c r="C1158" s="145" t="str">
        <f>IF('gegevens uit databank'!E1158="","",'gegevens uit databank'!E1158)</f>
        <v>Molenstraat 127</v>
      </c>
      <c r="D1158" s="145">
        <f>IF('gegevens uit databank'!F1158="","",'gegevens uit databank'!F1158)</f>
        <v>3630</v>
      </c>
      <c r="E1158" s="145" t="str">
        <f>IF('gegevens uit databank'!G1158="","",'gegevens uit databank'!G1158)</f>
        <v>MEESWIJK</v>
      </c>
      <c r="F1158" s="145" t="str">
        <f>IF('gegevens uit databank'!H1158="","",'gegevens uit databank'!H1158)</f>
        <v>089-75.20.53</v>
      </c>
    </row>
    <row r="1159" spans="1:6" ht="12.9" customHeight="1" x14ac:dyDescent="0.25">
      <c r="A1159" s="144">
        <f>IF('gegevens uit databank'!C1159="","",'gegevens uit databank'!C1159)</f>
        <v>15123</v>
      </c>
      <c r="B1159" s="145" t="str">
        <f>IF('gegevens uit databank'!D1159="","",'gegevens uit databank'!D1159)</f>
        <v>VBS Driestap</v>
      </c>
      <c r="C1159" s="145" t="str">
        <f>IF('gegevens uit databank'!E1159="","",'gegevens uit databank'!E1159)</f>
        <v>Steenakkerstraat 8</v>
      </c>
      <c r="D1159" s="145">
        <f>IF('gegevens uit databank'!F1159="","",'gegevens uit databank'!F1159)</f>
        <v>3630</v>
      </c>
      <c r="E1159" s="145" t="str">
        <f>IF('gegevens uit databank'!G1159="","",'gegevens uit databank'!G1159)</f>
        <v>MAASMECHELEN</v>
      </c>
      <c r="F1159" s="145" t="str">
        <f>IF('gegevens uit databank'!H1159="","",'gegevens uit databank'!H1159)</f>
        <v>089-75.55.37</v>
      </c>
    </row>
    <row r="1160" spans="1:6" ht="12.9" customHeight="1" x14ac:dyDescent="0.25">
      <c r="A1160" s="144">
        <f>IF('gegevens uit databank'!C1160="","",'gegevens uit databank'!C1160)</f>
        <v>15131</v>
      </c>
      <c r="B1160" s="145" t="str">
        <f>IF('gegevens uit databank'!D1160="","",'gegevens uit databank'!D1160)</f>
        <v>SBS 1</v>
      </c>
      <c r="C1160" s="145" t="str">
        <f>IF('gegevens uit databank'!E1160="","",'gegevens uit databank'!E1160)</f>
        <v>Koning Boudewijnplein 4</v>
      </c>
      <c r="D1160" s="145">
        <f>IF('gegevens uit databank'!F1160="","",'gegevens uit databank'!F1160)</f>
        <v>3650</v>
      </c>
      <c r="E1160" s="145" t="str">
        <f>IF('gegevens uit databank'!G1160="","",'gegevens uit databank'!G1160)</f>
        <v>DILSEN-STOKKEM</v>
      </c>
      <c r="F1160" s="145" t="str">
        <f>IF('gegevens uit databank'!H1160="","",'gegevens uit databank'!H1160)</f>
        <v>089-79.08.70</v>
      </c>
    </row>
    <row r="1161" spans="1:6" ht="12.9" customHeight="1" x14ac:dyDescent="0.25">
      <c r="A1161" s="144">
        <f>IF('gegevens uit databank'!C1161="","",'gegevens uit databank'!C1161)</f>
        <v>15149</v>
      </c>
      <c r="B1161" s="145" t="str">
        <f>IF('gegevens uit databank'!D1161="","",'gegevens uit databank'!D1161)</f>
        <v>SBS De Horizon</v>
      </c>
      <c r="C1161" s="145" t="str">
        <f>IF('gegevens uit databank'!E1161="","",'gegevens uit databank'!E1161)</f>
        <v>Haagstraat 19</v>
      </c>
      <c r="D1161" s="145">
        <f>IF('gegevens uit databank'!F1161="","",'gegevens uit databank'!F1161)</f>
        <v>3650</v>
      </c>
      <c r="E1161" s="145" t="str">
        <f>IF('gegevens uit databank'!G1161="","",'gegevens uit databank'!G1161)</f>
        <v>DILSEN-STOKKEM</v>
      </c>
      <c r="F1161" s="145" t="str">
        <f>IF('gegevens uit databank'!H1161="","",'gegevens uit databank'!H1161)</f>
        <v>089-75.60.02</v>
      </c>
    </row>
    <row r="1162" spans="1:6" ht="12.9" customHeight="1" x14ac:dyDescent="0.25">
      <c r="A1162" s="144">
        <f>IF('gegevens uit databank'!C1162="","",'gegevens uit databank'!C1162)</f>
        <v>15156</v>
      </c>
      <c r="B1162" s="145" t="str">
        <f>IF('gegevens uit databank'!D1162="","",'gegevens uit databank'!D1162)</f>
        <v>SBS Dilsen</v>
      </c>
      <c r="C1162" s="145" t="str">
        <f>IF('gegevens uit databank'!E1162="","",'gegevens uit databank'!E1162)</f>
        <v>Koning Boudewijnplein 4</v>
      </c>
      <c r="D1162" s="145">
        <f>IF('gegevens uit databank'!F1162="","",'gegevens uit databank'!F1162)</f>
        <v>3650</v>
      </c>
      <c r="E1162" s="145" t="str">
        <f>IF('gegevens uit databank'!G1162="","",'gegevens uit databank'!G1162)</f>
        <v>DILSEN-STOKKEM</v>
      </c>
      <c r="F1162" s="145" t="str">
        <f>IF('gegevens uit databank'!H1162="","",'gegevens uit databank'!H1162)</f>
        <v>089-79.08.69</v>
      </c>
    </row>
    <row r="1163" spans="1:6" ht="12.9" customHeight="1" x14ac:dyDescent="0.25">
      <c r="A1163" s="144">
        <f>IF('gegevens uit databank'!C1163="","",'gegevens uit databank'!C1163)</f>
        <v>15172</v>
      </c>
      <c r="B1163" s="145" t="str">
        <f>IF('gegevens uit databank'!D1163="","",'gegevens uit databank'!D1163)</f>
        <v>VBS De Startbaan Lanklaar</v>
      </c>
      <c r="C1163" s="145" t="str">
        <f>IF('gegevens uit databank'!E1163="","",'gegevens uit databank'!E1163)</f>
        <v>Groenstraat 22</v>
      </c>
      <c r="D1163" s="145">
        <f>IF('gegevens uit databank'!F1163="","",'gegevens uit databank'!F1163)</f>
        <v>3650</v>
      </c>
      <c r="E1163" s="145" t="str">
        <f>IF('gegevens uit databank'!G1163="","",'gegevens uit databank'!G1163)</f>
        <v>DILSEN-STOKKEM</v>
      </c>
      <c r="F1163" s="145" t="str">
        <f>IF('gegevens uit databank'!H1163="","",'gegevens uit databank'!H1163)</f>
        <v>089-75.52.89</v>
      </c>
    </row>
    <row r="1164" spans="1:6" ht="12.9" customHeight="1" x14ac:dyDescent="0.25">
      <c r="A1164" s="144">
        <f>IF('gegevens uit databank'!C1164="","",'gegevens uit databank'!C1164)</f>
        <v>15181</v>
      </c>
      <c r="B1164" s="145" t="str">
        <f>IF('gegevens uit databank'!D1164="","",'gegevens uit databank'!D1164)</f>
        <v>VBS De Twinkelaar Elen</v>
      </c>
      <c r="C1164" s="145" t="str">
        <f>IF('gegevens uit databank'!E1164="","",'gegevens uit databank'!E1164)</f>
        <v>Langstraat 24</v>
      </c>
      <c r="D1164" s="145">
        <f>IF('gegevens uit databank'!F1164="","",'gegevens uit databank'!F1164)</f>
        <v>3650</v>
      </c>
      <c r="E1164" s="145" t="str">
        <f>IF('gegevens uit databank'!G1164="","",'gegevens uit databank'!G1164)</f>
        <v>DILSEN-STOKKEM</v>
      </c>
      <c r="F1164" s="145" t="str">
        <f>IF('gegevens uit databank'!H1164="","",'gegevens uit databank'!H1164)</f>
        <v>089-56.53.44</v>
      </c>
    </row>
    <row r="1165" spans="1:6" ht="12.9" customHeight="1" x14ac:dyDescent="0.25">
      <c r="A1165" s="144">
        <f>IF('gegevens uit databank'!C1165="","",'gegevens uit databank'!C1165)</f>
        <v>15198</v>
      </c>
      <c r="B1165" s="145" t="str">
        <f>IF('gegevens uit databank'!D1165="","",'gegevens uit databank'!D1165)</f>
        <v>VBS Uiterwaard Stokkem</v>
      </c>
      <c r="C1165" s="145" t="str">
        <f>IF('gegevens uit databank'!E1165="","",'gegevens uit databank'!E1165)</f>
        <v>Gallestraat 6</v>
      </c>
      <c r="D1165" s="145">
        <f>IF('gegevens uit databank'!F1165="","",'gegevens uit databank'!F1165)</f>
        <v>3650</v>
      </c>
      <c r="E1165" s="145" t="str">
        <f>IF('gegevens uit databank'!G1165="","",'gegevens uit databank'!G1165)</f>
        <v>DILSEN-STOKKEM</v>
      </c>
      <c r="F1165" s="145" t="str">
        <f>IF('gegevens uit databank'!H1165="","",'gegevens uit databank'!H1165)</f>
        <v>089-75.55.82</v>
      </c>
    </row>
    <row r="1166" spans="1:6" ht="12.9" customHeight="1" x14ac:dyDescent="0.25">
      <c r="A1166" s="144">
        <f>IF('gegevens uit databank'!C1166="","",'gegevens uit databank'!C1166)</f>
        <v>15206</v>
      </c>
      <c r="B1166" s="145" t="str">
        <f>IF('gegevens uit databank'!D1166="","",'gegevens uit databank'!D1166)</f>
        <v>VBS De Zonnebloem</v>
      </c>
      <c r="C1166" s="145" t="str">
        <f>IF('gegevens uit databank'!E1166="","",'gegevens uit databank'!E1166)</f>
        <v>Kleine Stadenstraat 4</v>
      </c>
      <c r="D1166" s="145">
        <f>IF('gegevens uit databank'!F1166="","",'gegevens uit databank'!F1166)</f>
        <v>8830</v>
      </c>
      <c r="E1166" s="145" t="str">
        <f>IF('gegevens uit databank'!G1166="","",'gegevens uit databank'!G1166)</f>
        <v>HOOGLEDE</v>
      </c>
      <c r="F1166" s="145" t="str">
        <f>IF('gegevens uit databank'!H1166="","",'gegevens uit databank'!H1166)</f>
        <v>051-20.37.62</v>
      </c>
    </row>
    <row r="1167" spans="1:6" ht="12.9" customHeight="1" x14ac:dyDescent="0.25">
      <c r="A1167" s="144">
        <f>IF('gegevens uit databank'!C1167="","",'gegevens uit databank'!C1167)</f>
        <v>15222</v>
      </c>
      <c r="B1167" s="145" t="str">
        <f>IF('gegevens uit databank'!D1167="","",'gegevens uit databank'!D1167)</f>
        <v>G.V.kleuterschool De Kijktoren</v>
      </c>
      <c r="C1167" s="145" t="str">
        <f>IF('gegevens uit databank'!E1167="","",'gegevens uit databank'!E1167)</f>
        <v>Gildenstraat 28</v>
      </c>
      <c r="D1167" s="145">
        <f>IF('gegevens uit databank'!F1167="","",'gegevens uit databank'!F1167)</f>
        <v>3660</v>
      </c>
      <c r="E1167" s="145" t="str">
        <f>IF('gegevens uit databank'!G1167="","",'gegevens uit databank'!G1167)</f>
        <v>OUDSBERGEN</v>
      </c>
      <c r="F1167" s="145" t="str">
        <f>IF('gegevens uit databank'!H1167="","",'gegevens uit databank'!H1167)</f>
        <v>089-85.52.71</v>
      </c>
    </row>
    <row r="1168" spans="1:6" ht="12.9" customHeight="1" x14ac:dyDescent="0.25">
      <c r="A1168" s="144">
        <f>IF('gegevens uit databank'!C1168="","",'gegevens uit databank'!C1168)</f>
        <v>15231</v>
      </c>
      <c r="B1168" s="145" t="str">
        <f>IF('gegevens uit databank'!D1168="","",'gegevens uit databank'!D1168)</f>
        <v>VBS Floor en Tijn</v>
      </c>
      <c r="C1168" s="145" t="str">
        <f>IF('gegevens uit databank'!E1168="","",'gegevens uit databank'!E1168)</f>
        <v>Floxstraat 4</v>
      </c>
      <c r="D1168" s="145">
        <f>IF('gegevens uit databank'!F1168="","",'gegevens uit databank'!F1168)</f>
        <v>3660</v>
      </c>
      <c r="E1168" s="145" t="str">
        <f>IF('gegevens uit databank'!G1168="","",'gegevens uit databank'!G1168)</f>
        <v>OUDSBERGEN</v>
      </c>
      <c r="F1168" s="145" t="str">
        <f>IF('gegevens uit databank'!H1168="","",'gegevens uit databank'!H1168)</f>
        <v>089-85.56.17</v>
      </c>
    </row>
    <row r="1169" spans="1:6" ht="12.9" customHeight="1" x14ac:dyDescent="0.25">
      <c r="A1169" s="144">
        <f>IF('gegevens uit databank'!C1169="","",'gegevens uit databank'!C1169)</f>
        <v>15248</v>
      </c>
      <c r="B1169" s="145" t="str">
        <f>IF('gegevens uit databank'!D1169="","",'gegevens uit databank'!D1169)</f>
        <v>VLS Sint-Lambertus</v>
      </c>
      <c r="C1169" s="145" t="str">
        <f>IF('gegevens uit databank'!E1169="","",'gegevens uit databank'!E1169)</f>
        <v>Gildenstraat 24</v>
      </c>
      <c r="D1169" s="145">
        <f>IF('gegevens uit databank'!F1169="","",'gegevens uit databank'!F1169)</f>
        <v>3660</v>
      </c>
      <c r="E1169" s="145" t="str">
        <f>IF('gegevens uit databank'!G1169="","",'gegevens uit databank'!G1169)</f>
        <v>OUDSBERGEN</v>
      </c>
      <c r="F1169" s="145" t="str">
        <f>IF('gegevens uit databank'!H1169="","",'gegevens uit databank'!H1169)</f>
        <v>089-85.48.24</v>
      </c>
    </row>
    <row r="1170" spans="1:6" ht="12.9" customHeight="1" x14ac:dyDescent="0.25">
      <c r="A1170" s="144">
        <f>IF('gegevens uit databank'!C1170="","",'gegevens uit databank'!C1170)</f>
        <v>15255</v>
      </c>
      <c r="B1170" s="145" t="str">
        <f>IF('gegevens uit databank'!D1170="","",'gegevens uit databank'!D1170)</f>
        <v>Vrije Basisschool</v>
      </c>
      <c r="C1170" s="145" t="str">
        <f>IF('gegevens uit databank'!E1170="","",'gegevens uit databank'!E1170)</f>
        <v>Kerkstraat 6</v>
      </c>
      <c r="D1170" s="145">
        <f>IF('gegevens uit databank'!F1170="","",'gegevens uit databank'!F1170)</f>
        <v>3665</v>
      </c>
      <c r="E1170" s="145" t="str">
        <f>IF('gegevens uit databank'!G1170="","",'gegevens uit databank'!G1170)</f>
        <v>AS</v>
      </c>
      <c r="F1170" s="145" t="str">
        <f>IF('gegevens uit databank'!H1170="","",'gegevens uit databank'!H1170)</f>
        <v>089-65.73.84</v>
      </c>
    </row>
    <row r="1171" spans="1:6" ht="12.9" customHeight="1" x14ac:dyDescent="0.25">
      <c r="A1171" s="144">
        <f>IF('gegevens uit databank'!C1171="","",'gegevens uit databank'!C1171)</f>
        <v>15271</v>
      </c>
      <c r="B1171" s="145" t="str">
        <f>IF('gegevens uit databank'!D1171="","",'gegevens uit databank'!D1171)</f>
        <v>GBS As</v>
      </c>
      <c r="C1171" s="145" t="str">
        <f>IF('gegevens uit databank'!E1171="","",'gegevens uit databank'!E1171)</f>
        <v>Schoolstraat 1</v>
      </c>
      <c r="D1171" s="145">
        <f>IF('gegevens uit databank'!F1171="","",'gegevens uit databank'!F1171)</f>
        <v>3668</v>
      </c>
      <c r="E1171" s="145" t="str">
        <f>IF('gegevens uit databank'!G1171="","",'gegevens uit databank'!G1171)</f>
        <v>NIEL-BIJ-AS</v>
      </c>
      <c r="F1171" s="145" t="str">
        <f>IF('gegevens uit databank'!H1171="","",'gegevens uit databank'!H1171)</f>
        <v>089-39.10.50</v>
      </c>
    </row>
    <row r="1172" spans="1:6" ht="12.9" customHeight="1" x14ac:dyDescent="0.25">
      <c r="A1172" s="144">
        <f>IF('gegevens uit databank'!C1172="","",'gegevens uit databank'!C1172)</f>
        <v>15289</v>
      </c>
      <c r="B1172" s="145" t="str">
        <f>IF('gegevens uit databank'!D1172="","",'gegevens uit databank'!D1172)</f>
        <v>VBS De Wissel</v>
      </c>
      <c r="C1172" s="145" t="str">
        <f>IF('gegevens uit databank'!E1172="","",'gegevens uit databank'!E1172)</f>
        <v>Maaseikerlaan 2_A</v>
      </c>
      <c r="D1172" s="145">
        <f>IF('gegevens uit databank'!F1172="","",'gegevens uit databank'!F1172)</f>
        <v>3680</v>
      </c>
      <c r="E1172" s="145" t="str">
        <f>IF('gegevens uit databank'!G1172="","",'gegevens uit databank'!G1172)</f>
        <v>NEEROETEREN</v>
      </c>
      <c r="F1172" s="145" t="str">
        <f>IF('gegevens uit databank'!H1172="","",'gegevens uit databank'!H1172)</f>
        <v>089-86.33.40</v>
      </c>
    </row>
    <row r="1173" spans="1:6" ht="12.9" customHeight="1" x14ac:dyDescent="0.25">
      <c r="A1173" s="144">
        <f>IF('gegevens uit databank'!C1173="","",'gegevens uit databank'!C1173)</f>
        <v>15297</v>
      </c>
      <c r="B1173" s="145" t="str">
        <f>IF('gegevens uit databank'!D1173="","",'gegevens uit databank'!D1173)</f>
        <v>VBS Oogappel</v>
      </c>
      <c r="C1173" s="145" t="str">
        <f>IF('gegevens uit databank'!E1173="","",'gegevens uit databank'!E1173)</f>
        <v>Molenweg 79</v>
      </c>
      <c r="D1173" s="145">
        <f>IF('gegevens uit databank'!F1173="","",'gegevens uit databank'!F1173)</f>
        <v>3680</v>
      </c>
      <c r="E1173" s="145" t="str">
        <f>IF('gegevens uit databank'!G1173="","",'gegevens uit databank'!G1173)</f>
        <v>NEEROETEREN</v>
      </c>
      <c r="F1173" s="145" t="str">
        <f>IF('gegevens uit databank'!H1173="","",'gegevens uit databank'!H1173)</f>
        <v>089-86.74.36</v>
      </c>
    </row>
    <row r="1174" spans="1:6" ht="12.9" customHeight="1" x14ac:dyDescent="0.25">
      <c r="A1174" s="144">
        <f>IF('gegevens uit databank'!C1174="","",'gegevens uit databank'!C1174)</f>
        <v>15305</v>
      </c>
      <c r="B1174" s="145" t="str">
        <f>IF('gegevens uit databank'!D1174="","",'gegevens uit databank'!D1174)</f>
        <v>VBS Kornuit</v>
      </c>
      <c r="C1174" s="145" t="str">
        <f>IF('gegevens uit databank'!E1174="","",'gegevens uit databank'!E1174)</f>
        <v>Weg naar As 78</v>
      </c>
      <c r="D1174" s="145">
        <f>IF('gegevens uit databank'!F1174="","",'gegevens uit databank'!F1174)</f>
        <v>3680</v>
      </c>
      <c r="E1174" s="145" t="str">
        <f>IF('gegevens uit databank'!G1174="","",'gegevens uit databank'!G1174)</f>
        <v>OPOETEREN</v>
      </c>
      <c r="F1174" s="145" t="str">
        <f>IF('gegevens uit databank'!H1174="","",'gegevens uit databank'!H1174)</f>
        <v>089-85.84.36</v>
      </c>
    </row>
    <row r="1175" spans="1:6" ht="12.9" customHeight="1" x14ac:dyDescent="0.25">
      <c r="A1175" s="144">
        <f>IF('gegevens uit databank'!C1175="","",'gegevens uit databank'!C1175)</f>
        <v>15313</v>
      </c>
      <c r="B1175" s="145" t="str">
        <f>IF('gegevens uit databank'!D1175="","",'gegevens uit databank'!D1175)</f>
        <v>VBS Hink Stap Sprong</v>
      </c>
      <c r="C1175" s="145" t="str">
        <f>IF('gegevens uit databank'!E1175="","",'gegevens uit databank'!E1175)</f>
        <v>Schoolstraat 10</v>
      </c>
      <c r="D1175" s="145">
        <f>IF('gegevens uit databank'!F1175="","",'gegevens uit databank'!F1175)</f>
        <v>3680</v>
      </c>
      <c r="E1175" s="145" t="str">
        <f>IF('gegevens uit databank'!G1175="","",'gegevens uit databank'!G1175)</f>
        <v>OPOETEREN</v>
      </c>
      <c r="F1175" s="145" t="str">
        <f>IF('gegevens uit databank'!H1175="","",'gegevens uit databank'!H1175)</f>
        <v>089-86.53.53</v>
      </c>
    </row>
    <row r="1176" spans="1:6" ht="12.9" customHeight="1" x14ac:dyDescent="0.25">
      <c r="A1176" s="144">
        <f>IF('gegevens uit databank'!C1176="","",'gegevens uit databank'!C1176)</f>
        <v>15347</v>
      </c>
      <c r="B1176" s="145" t="str">
        <f>IF('gegevens uit databank'!D1176="","",'gegevens uit databank'!D1176)</f>
        <v>VKS De Beverburcht</v>
      </c>
      <c r="C1176" s="145" t="str">
        <f>IF('gegevens uit databank'!E1176="","",'gegevens uit databank'!E1176)</f>
        <v>Eerste Straat 23</v>
      </c>
      <c r="D1176" s="145">
        <f>IF('gegevens uit databank'!F1176="","",'gegevens uit databank'!F1176)</f>
        <v>3680</v>
      </c>
      <c r="E1176" s="145" t="str">
        <f>IF('gegevens uit databank'!G1176="","",'gegevens uit databank'!G1176)</f>
        <v>MAASEIK</v>
      </c>
      <c r="F1176" s="145" t="str">
        <f>IF('gegevens uit databank'!H1176="","",'gegevens uit databank'!H1176)</f>
        <v>089-56.71.66</v>
      </c>
    </row>
    <row r="1177" spans="1:6" ht="12.9" customHeight="1" x14ac:dyDescent="0.25">
      <c r="A1177" s="144">
        <f>IF('gegevens uit databank'!C1177="","",'gegevens uit databank'!C1177)</f>
        <v>15354</v>
      </c>
      <c r="B1177" s="145" t="str">
        <f>IF('gegevens uit databank'!D1177="","",'gegevens uit databank'!D1177)</f>
        <v>Gemeentelijke Basisschool</v>
      </c>
      <c r="C1177" s="145" t="str">
        <f>IF('gegevens uit databank'!E1177="","",'gegevens uit databank'!E1177)</f>
        <v>Nelisveld 5</v>
      </c>
      <c r="D1177" s="145">
        <f>IF('gegevens uit databank'!F1177="","",'gegevens uit databank'!F1177)</f>
        <v>3640</v>
      </c>
      <c r="E1177" s="145" t="str">
        <f>IF('gegevens uit databank'!G1177="","",'gegevens uit databank'!G1177)</f>
        <v>KINROOI</v>
      </c>
      <c r="F1177" s="145" t="str">
        <f>IF('gegevens uit databank'!H1177="","",'gegevens uit databank'!H1177)</f>
        <v>089-70.25.46</v>
      </c>
    </row>
    <row r="1178" spans="1:6" ht="12.9" customHeight="1" x14ac:dyDescent="0.25">
      <c r="A1178" s="144">
        <f>IF('gegevens uit databank'!C1178="","",'gegevens uit databank'!C1178)</f>
        <v>15362</v>
      </c>
      <c r="B1178" s="145" t="str">
        <f>IF('gegevens uit databank'!D1178="","",'gegevens uit databank'!D1178)</f>
        <v>GBS De Maaskei</v>
      </c>
      <c r="C1178" s="145" t="str">
        <f>IF('gegevens uit databank'!E1178="","",'gegevens uit databank'!E1178)</f>
        <v>De Belder 21</v>
      </c>
      <c r="D1178" s="145">
        <f>IF('gegevens uit databank'!F1178="","",'gegevens uit databank'!F1178)</f>
        <v>3640</v>
      </c>
      <c r="E1178" s="145" t="str">
        <f>IF('gegevens uit databank'!G1178="","",'gegevens uit databank'!G1178)</f>
        <v>KINROOI</v>
      </c>
      <c r="F1178" s="145" t="str">
        <f>IF('gegevens uit databank'!H1178="","",'gegevens uit databank'!H1178)</f>
        <v>089-56.53.47</v>
      </c>
    </row>
    <row r="1179" spans="1:6" ht="12.9" customHeight="1" x14ac:dyDescent="0.25">
      <c r="A1179" s="144">
        <f>IF('gegevens uit databank'!C1179="","",'gegevens uit databank'!C1179)</f>
        <v>15371</v>
      </c>
      <c r="B1179" s="145" t="str">
        <f>IF('gegevens uit databank'!D1179="","",'gegevens uit databank'!D1179)</f>
        <v>VBS De Wieken</v>
      </c>
      <c r="C1179" s="145" t="str">
        <f>IF('gegevens uit databank'!E1179="","",'gegevens uit databank'!E1179)</f>
        <v>Kleine Scheurestraat 1</v>
      </c>
      <c r="D1179" s="145">
        <f>IF('gegevens uit databank'!F1179="","",'gegevens uit databank'!F1179)</f>
        <v>3640</v>
      </c>
      <c r="E1179" s="145" t="str">
        <f>IF('gegevens uit databank'!G1179="","",'gegevens uit databank'!G1179)</f>
        <v>KINROOI</v>
      </c>
      <c r="F1179" s="145" t="str">
        <f>IF('gegevens uit databank'!H1179="","",'gegevens uit databank'!H1179)</f>
        <v>089-70.15.54</v>
      </c>
    </row>
    <row r="1180" spans="1:6" ht="12.9" customHeight="1" x14ac:dyDescent="0.25">
      <c r="A1180" s="144">
        <f>IF('gegevens uit databank'!C1180="","",'gegevens uit databank'!C1180)</f>
        <v>15388</v>
      </c>
      <c r="B1180" s="145" t="str">
        <f>IF('gegevens uit databank'!D1180="","",'gegevens uit databank'!D1180)</f>
        <v>VBS De Bommesaar</v>
      </c>
      <c r="C1180" s="145" t="str">
        <f>IF('gegevens uit databank'!E1180="","",'gegevens uit databank'!E1180)</f>
        <v>Meierstraat 46</v>
      </c>
      <c r="D1180" s="145">
        <f>IF('gegevens uit databank'!F1180="","",'gegevens uit databank'!F1180)</f>
        <v>3640</v>
      </c>
      <c r="E1180" s="145" t="str">
        <f>IF('gegevens uit databank'!G1180="","",'gegevens uit databank'!G1180)</f>
        <v>KINROOI</v>
      </c>
      <c r="F1180" s="145" t="str">
        <f>IF('gegevens uit databank'!H1180="","",'gegevens uit databank'!H1180)</f>
        <v>089-56.59.54</v>
      </c>
    </row>
    <row r="1181" spans="1:6" ht="12.9" customHeight="1" x14ac:dyDescent="0.25">
      <c r="A1181" s="144">
        <f>IF('gegevens uit databank'!C1181="","",'gegevens uit databank'!C1181)</f>
        <v>15396</v>
      </c>
      <c r="B1181" s="145" t="str">
        <f>IF('gegevens uit databank'!D1181="","",'gegevens uit databank'!D1181)</f>
        <v>VBS De Vuurvogel</v>
      </c>
      <c r="C1181" s="145" t="str">
        <f>IF('gegevens uit databank'!E1181="","",'gegevens uit databank'!E1181)</f>
        <v>Grauwe Torenwal 16</v>
      </c>
      <c r="D1181" s="145">
        <f>IF('gegevens uit databank'!F1181="","",'gegevens uit databank'!F1181)</f>
        <v>3960</v>
      </c>
      <c r="E1181" s="145" t="str">
        <f>IF('gegevens uit databank'!G1181="","",'gegevens uit databank'!G1181)</f>
        <v>BREE</v>
      </c>
      <c r="F1181" s="145" t="str">
        <f>IF('gegevens uit databank'!H1181="","",'gegevens uit databank'!H1181)</f>
        <v>089-46.50.81</v>
      </c>
    </row>
    <row r="1182" spans="1:6" ht="12.9" customHeight="1" x14ac:dyDescent="0.25">
      <c r="A1182" s="144">
        <f>IF('gegevens uit databank'!C1182="","",'gegevens uit databank'!C1182)</f>
        <v>15404</v>
      </c>
      <c r="B1182" s="145" t="str">
        <f>IF('gegevens uit databank'!D1182="","",'gegevens uit databank'!D1182)</f>
        <v>VBS De Kei</v>
      </c>
      <c r="C1182" s="145" t="str">
        <f>IF('gegevens uit databank'!E1182="","",'gegevens uit databank'!E1182)</f>
        <v>Jef van Hoofstraat 3</v>
      </c>
      <c r="D1182" s="145">
        <f>IF('gegevens uit databank'!F1182="","",'gegevens uit databank'!F1182)</f>
        <v>3960</v>
      </c>
      <c r="E1182" s="145" t="str">
        <f>IF('gegevens uit databank'!G1182="","",'gegevens uit databank'!G1182)</f>
        <v>BREE</v>
      </c>
      <c r="F1182" s="145" t="str">
        <f>IF('gegevens uit databank'!H1182="","",'gegevens uit databank'!H1182)</f>
        <v>089-46.16.77</v>
      </c>
    </row>
    <row r="1183" spans="1:6" ht="12.9" customHeight="1" x14ac:dyDescent="0.25">
      <c r="A1183" s="144">
        <f>IF('gegevens uit databank'!C1183="","",'gegevens uit databank'!C1183)</f>
        <v>15412</v>
      </c>
      <c r="B1183" s="145" t="str">
        <f>IF('gegevens uit databank'!D1183="","",'gegevens uit databank'!D1183)</f>
        <v>VBS Don Bosco Gerdingen</v>
      </c>
      <c r="C1183" s="145" t="str">
        <f>IF('gegevens uit databank'!E1183="","",'gegevens uit databank'!E1183)</f>
        <v>Schoolstraat 58</v>
      </c>
      <c r="D1183" s="145">
        <f>IF('gegevens uit databank'!F1183="","",'gegevens uit databank'!F1183)</f>
        <v>3960</v>
      </c>
      <c r="E1183" s="145" t="str">
        <f>IF('gegevens uit databank'!G1183="","",'gegevens uit databank'!G1183)</f>
        <v>BREE</v>
      </c>
      <c r="F1183" s="145" t="str">
        <f>IF('gegevens uit databank'!H1183="","",'gegevens uit databank'!H1183)</f>
        <v>089-46.39.40</v>
      </c>
    </row>
    <row r="1184" spans="1:6" ht="12.9" customHeight="1" x14ac:dyDescent="0.25">
      <c r="A1184" s="144">
        <f>IF('gegevens uit databank'!C1184="","",'gegevens uit databank'!C1184)</f>
        <v>15438</v>
      </c>
      <c r="B1184" s="145" t="str">
        <f>IF('gegevens uit databank'!D1184="","",'gegevens uit databank'!D1184)</f>
        <v>VBS De Wissel</v>
      </c>
      <c r="C1184" s="145" t="str">
        <f>IF('gegevens uit databank'!E1184="","",'gegevens uit databank'!E1184)</f>
        <v>Opitterkiezel 240_A</v>
      </c>
      <c r="D1184" s="145">
        <f>IF('gegevens uit databank'!F1184="","",'gegevens uit databank'!F1184)</f>
        <v>3960</v>
      </c>
      <c r="E1184" s="145" t="str">
        <f>IF('gegevens uit databank'!G1184="","",'gegevens uit databank'!G1184)</f>
        <v>OPITTER</v>
      </c>
      <c r="F1184" s="145" t="str">
        <f>IF('gegevens uit databank'!H1184="","",'gegevens uit databank'!H1184)</f>
        <v>089-86.43.53</v>
      </c>
    </row>
    <row r="1185" spans="1:6" ht="12.9" customHeight="1" x14ac:dyDescent="0.25">
      <c r="A1185" s="144">
        <f>IF('gegevens uit databank'!C1185="","",'gegevens uit databank'!C1185)</f>
        <v>15446</v>
      </c>
      <c r="B1185" s="145" t="str">
        <f>IF('gegevens uit databank'!D1185="","",'gegevens uit databank'!D1185)</f>
        <v>VBS Kadee Tongerlo</v>
      </c>
      <c r="C1185" s="145" t="str">
        <f>IF('gegevens uit databank'!E1185="","",'gegevens uit databank'!E1185)</f>
        <v>Bosstraat 23</v>
      </c>
      <c r="D1185" s="145">
        <f>IF('gegevens uit databank'!F1185="","",'gegevens uit databank'!F1185)</f>
        <v>3960</v>
      </c>
      <c r="E1185" s="145" t="str">
        <f>IF('gegevens uit databank'!G1185="","",'gegevens uit databank'!G1185)</f>
        <v>BREE</v>
      </c>
      <c r="F1185" s="145" t="str">
        <f>IF('gegevens uit databank'!H1185="","",'gegevens uit databank'!H1185)</f>
        <v>089-86.69.16</v>
      </c>
    </row>
    <row r="1186" spans="1:6" ht="12.9" customHeight="1" x14ac:dyDescent="0.25">
      <c r="A1186" s="144">
        <f>IF('gegevens uit databank'!C1186="","",'gegevens uit databank'!C1186)</f>
        <v>15453</v>
      </c>
      <c r="B1186" s="145" t="str">
        <f>IF('gegevens uit databank'!D1186="","",'gegevens uit databank'!D1186)</f>
        <v>VBS Royke</v>
      </c>
      <c r="C1186" s="145" t="str">
        <f>IF('gegevens uit databank'!E1186="","",'gegevens uit databank'!E1186)</f>
        <v>Breekiezel 27</v>
      </c>
      <c r="D1186" s="145">
        <f>IF('gegevens uit databank'!F1186="","",'gegevens uit databank'!F1186)</f>
        <v>3670</v>
      </c>
      <c r="E1186" s="145" t="str">
        <f>IF('gegevens uit databank'!G1186="","",'gegevens uit databank'!G1186)</f>
        <v>OUDSBERGEN</v>
      </c>
      <c r="F1186" s="145" t="str">
        <f>IF('gegevens uit databank'!H1186="","",'gegevens uit databank'!H1186)</f>
        <v>089-81.13.08</v>
      </c>
    </row>
    <row r="1187" spans="1:6" ht="12.9" customHeight="1" x14ac:dyDescent="0.25">
      <c r="A1187" s="144">
        <f>IF('gegevens uit databank'!C1187="","",'gegevens uit databank'!C1187)</f>
        <v>15461</v>
      </c>
      <c r="B1187" s="145" t="str">
        <f>IF('gegevens uit databank'!D1187="","",'gegevens uit databank'!D1187)</f>
        <v>VBS Spelenderwijs</v>
      </c>
      <c r="C1187" s="145" t="str">
        <f>IF('gegevens uit databank'!E1187="","",'gegevens uit databank'!E1187)</f>
        <v>Loostraat 13</v>
      </c>
      <c r="D1187" s="145">
        <f>IF('gegevens uit databank'!F1187="","",'gegevens uit databank'!F1187)</f>
        <v>3670</v>
      </c>
      <c r="E1187" s="145" t="str">
        <f>IF('gegevens uit databank'!G1187="","",'gegevens uit databank'!G1187)</f>
        <v>OUDSBERGEN</v>
      </c>
      <c r="F1187" s="145" t="str">
        <f>IF('gegevens uit databank'!H1187="","",'gegevens uit databank'!H1187)</f>
        <v>089-85.69.22</v>
      </c>
    </row>
    <row r="1188" spans="1:6" ht="12.9" customHeight="1" x14ac:dyDescent="0.25">
      <c r="A1188" s="144">
        <f>IF('gegevens uit databank'!C1188="","",'gegevens uit databank'!C1188)</f>
        <v>15479</v>
      </c>
      <c r="B1188" s="145" t="str">
        <f>IF('gegevens uit databank'!D1188="","",'gegevens uit databank'!D1188)</f>
        <v>VKS 't Reepje</v>
      </c>
      <c r="C1188" s="145" t="str">
        <f>IF('gegevens uit databank'!E1188="","",'gegevens uit databank'!E1188)</f>
        <v>Sint-Laurensstraat 9</v>
      </c>
      <c r="D1188" s="145">
        <f>IF('gegevens uit databank'!F1188="","",'gegevens uit databank'!F1188)</f>
        <v>3700</v>
      </c>
      <c r="E1188" s="145" t="str">
        <f>IF('gegevens uit databank'!G1188="","",'gegevens uit databank'!G1188)</f>
        <v>TONGEREN</v>
      </c>
      <c r="F1188" s="145" t="str">
        <f>IF('gegevens uit databank'!H1188="","",'gegevens uit databank'!H1188)</f>
        <v>012-23.85.52</v>
      </c>
    </row>
    <row r="1189" spans="1:6" ht="12.9" customHeight="1" x14ac:dyDescent="0.25">
      <c r="A1189" s="144">
        <f>IF('gegevens uit databank'!C1189="","",'gegevens uit databank'!C1189)</f>
        <v>15487</v>
      </c>
      <c r="B1189" s="145" t="str">
        <f>IF('gegevens uit databank'!D1189="","",'gegevens uit databank'!D1189)</f>
        <v>GBS De Basiz</v>
      </c>
      <c r="C1189" s="145" t="str">
        <f>IF('gegevens uit databank'!E1189="","",'gegevens uit databank'!E1189)</f>
        <v>Kerkhenis 55</v>
      </c>
      <c r="D1189" s="145">
        <f>IF('gegevens uit databank'!F1189="","",'gegevens uit databank'!F1189)</f>
        <v>3700</v>
      </c>
      <c r="E1189" s="145" t="str">
        <f>IF('gegevens uit databank'!G1189="","",'gegevens uit databank'!G1189)</f>
        <v>TONGEREN</v>
      </c>
      <c r="F1189" s="145" t="str">
        <f>IF('gegevens uit databank'!H1189="","",'gegevens uit databank'!H1189)</f>
        <v>012-80.02.71</v>
      </c>
    </row>
    <row r="1190" spans="1:6" ht="12.9" customHeight="1" x14ac:dyDescent="0.25">
      <c r="A1190" s="144">
        <f>IF('gegevens uit databank'!C1190="","",'gegevens uit databank'!C1190)</f>
        <v>15503</v>
      </c>
      <c r="B1190" s="145" t="str">
        <f>IF('gegevens uit databank'!D1190="","",'gegevens uit databank'!D1190)</f>
        <v>VBS Picpussen</v>
      </c>
      <c r="C1190" s="145" t="str">
        <f>IF('gegevens uit databank'!E1190="","",'gegevens uit databank'!E1190)</f>
        <v>Watertorenstraat 5_C</v>
      </c>
      <c r="D1190" s="145">
        <f>IF('gegevens uit databank'!F1190="","",'gegevens uit databank'!F1190)</f>
        <v>3700</v>
      </c>
      <c r="E1190" s="145" t="str">
        <f>IF('gegevens uit databank'!G1190="","",'gegevens uit databank'!G1190)</f>
        <v>TONGEREN</v>
      </c>
      <c r="F1190" s="145" t="str">
        <f>IF('gegevens uit databank'!H1190="","",'gegevens uit databank'!H1190)</f>
        <v>012-23.23.64</v>
      </c>
    </row>
    <row r="1191" spans="1:6" ht="12.9" customHeight="1" x14ac:dyDescent="0.25">
      <c r="A1191" s="144">
        <f>IF('gegevens uit databank'!C1191="","",'gegevens uit databank'!C1191)</f>
        <v>15537</v>
      </c>
      <c r="B1191" s="145" t="str">
        <f>IF('gegevens uit databank'!D1191="","",'gegevens uit databank'!D1191)</f>
        <v>VBS Sint-Lutgart</v>
      </c>
      <c r="C1191" s="145" t="str">
        <f>IF('gegevens uit databank'!E1191="","",'gegevens uit databank'!E1191)</f>
        <v>Beemdstraat 4</v>
      </c>
      <c r="D1191" s="145">
        <f>IF('gegevens uit databank'!F1191="","",'gegevens uit databank'!F1191)</f>
        <v>3700</v>
      </c>
      <c r="E1191" s="145" t="str">
        <f>IF('gegevens uit databank'!G1191="","",'gegevens uit databank'!G1191)</f>
        <v>TONGEREN</v>
      </c>
      <c r="F1191" s="145" t="str">
        <f>IF('gegevens uit databank'!H1191="","",'gegevens uit databank'!H1191)</f>
        <v>012-23.12.14</v>
      </c>
    </row>
    <row r="1192" spans="1:6" ht="12.9" customHeight="1" x14ac:dyDescent="0.25">
      <c r="A1192" s="144">
        <f>IF('gegevens uit databank'!C1192="","",'gegevens uit databank'!C1192)</f>
        <v>15545</v>
      </c>
      <c r="B1192" s="145" t="str">
        <f>IF('gegevens uit databank'!D1192="","",'gegevens uit databank'!D1192)</f>
        <v>VKS Campus "Sint-Jan"</v>
      </c>
      <c r="C1192" s="145" t="str">
        <f>IF('gegevens uit databank'!E1192="","",'gegevens uit databank'!E1192)</f>
        <v>Sint-Jansstraat 15</v>
      </c>
      <c r="D1192" s="145">
        <f>IF('gegevens uit databank'!F1192="","",'gegevens uit databank'!F1192)</f>
        <v>3700</v>
      </c>
      <c r="E1192" s="145" t="str">
        <f>IF('gegevens uit databank'!G1192="","",'gegevens uit databank'!G1192)</f>
        <v>TONGEREN</v>
      </c>
      <c r="F1192" s="145" t="str">
        <f>IF('gegevens uit databank'!H1192="","",'gegevens uit databank'!H1192)</f>
        <v>012-22.00.10</v>
      </c>
    </row>
    <row r="1193" spans="1:6" ht="12.9" customHeight="1" x14ac:dyDescent="0.25">
      <c r="A1193" s="144">
        <f>IF('gegevens uit databank'!C1193="","",'gegevens uit databank'!C1193)</f>
        <v>15578</v>
      </c>
      <c r="B1193" s="145" t="str">
        <f>IF('gegevens uit databank'!D1193="","",'gegevens uit databank'!D1193)</f>
        <v>VKS De Puzzel</v>
      </c>
      <c r="C1193" s="145" t="str">
        <f>IF('gegevens uit databank'!E1193="","",'gegevens uit databank'!E1193)</f>
        <v>Merestraat 24</v>
      </c>
      <c r="D1193" s="145">
        <f>IF('gegevens uit databank'!F1193="","",'gegevens uit databank'!F1193)</f>
        <v>3700</v>
      </c>
      <c r="E1193" s="145" t="str">
        <f>IF('gegevens uit databank'!G1193="","",'gegevens uit databank'!G1193)</f>
        <v>PIRINGEN</v>
      </c>
      <c r="F1193" s="145" t="str">
        <f>IF('gegevens uit databank'!H1193="","",'gegevens uit databank'!H1193)</f>
        <v>012-26.16.12</v>
      </c>
    </row>
    <row r="1194" spans="1:6" ht="12.9" customHeight="1" x14ac:dyDescent="0.25">
      <c r="A1194" s="144">
        <f>IF('gegevens uit databank'!C1194="","",'gegevens uit databank'!C1194)</f>
        <v>15586</v>
      </c>
      <c r="B1194" s="145" t="str">
        <f>IF('gegevens uit databank'!D1194="","",'gegevens uit databank'!D1194)</f>
        <v>VKS Evermaruske</v>
      </c>
      <c r="C1194" s="145" t="str">
        <f>IF('gegevens uit databank'!E1194="","",'gegevens uit databank'!E1194)</f>
        <v>Rechtstraat 22_A</v>
      </c>
      <c r="D1194" s="145">
        <f>IF('gegevens uit databank'!F1194="","",'gegevens uit databank'!F1194)</f>
        <v>3700</v>
      </c>
      <c r="E1194" s="145" t="str">
        <f>IF('gegevens uit databank'!G1194="","",'gegevens uit databank'!G1194)</f>
        <v>TONGEREN</v>
      </c>
      <c r="F1194" s="145" t="str">
        <f>IF('gegevens uit databank'!H1194="","",'gegevens uit databank'!H1194)</f>
        <v>012-39.16.74</v>
      </c>
    </row>
    <row r="1195" spans="1:6" ht="12.9" customHeight="1" x14ac:dyDescent="0.25">
      <c r="A1195" s="144">
        <f>IF('gegevens uit databank'!C1195="","",'gegevens uit databank'!C1195)</f>
        <v>15602</v>
      </c>
      <c r="B1195" s="145" t="str">
        <f>IF('gegevens uit databank'!D1195="","",'gegevens uit databank'!D1195)</f>
        <v>Gemeentelijke Basisschool</v>
      </c>
      <c r="C1195" s="145" t="str">
        <f>IF('gegevens uit databank'!E1195="","",'gegevens uit databank'!E1195)</f>
        <v>Fonteinstraat 9</v>
      </c>
      <c r="D1195" s="145">
        <f>IF('gegevens uit databank'!F1195="","",'gegevens uit databank'!F1195)</f>
        <v>3721</v>
      </c>
      <c r="E1195" s="145" t="str">
        <f>IF('gegevens uit databank'!G1195="","",'gegevens uit databank'!G1195)</f>
        <v>VLIERMAALROOT</v>
      </c>
      <c r="F1195" s="145" t="str">
        <f>IF('gegevens uit databank'!H1195="","",'gegevens uit databank'!H1195)</f>
        <v>011-37.95.62</v>
      </c>
    </row>
    <row r="1196" spans="1:6" ht="12.9" customHeight="1" x14ac:dyDescent="0.25">
      <c r="A1196" s="144">
        <f>IF('gegevens uit databank'!C1196="","",'gegevens uit databank'!C1196)</f>
        <v>15628</v>
      </c>
      <c r="B1196" s="145" t="str">
        <f>IF('gegevens uit databank'!D1196="","",'gegevens uit databank'!D1196)</f>
        <v>Gemeentelijke Kleuterschool</v>
      </c>
      <c r="C1196" s="145" t="str">
        <f>IF('gegevens uit databank'!E1196="","",'gegevens uit databank'!E1196)</f>
        <v>Brandstraat 3_A</v>
      </c>
      <c r="D1196" s="145">
        <f>IF('gegevens uit databank'!F1196="","",'gegevens uit databank'!F1196)</f>
        <v>3723</v>
      </c>
      <c r="E1196" s="145" t="str">
        <f>IF('gegevens uit databank'!G1196="","",'gegevens uit databank'!G1196)</f>
        <v>GUIGOVEN</v>
      </c>
      <c r="F1196" s="145" t="str">
        <f>IF('gegevens uit databank'!H1196="","",'gegevens uit databank'!H1196)</f>
        <v>011-37.69.61</v>
      </c>
    </row>
    <row r="1197" spans="1:6" ht="12.9" customHeight="1" x14ac:dyDescent="0.25">
      <c r="A1197" s="144">
        <f>IF('gegevens uit databank'!C1197="","",'gegevens uit databank'!C1197)</f>
        <v>15644</v>
      </c>
      <c r="B1197" s="145" t="str">
        <f>IF('gegevens uit databank'!D1197="","",'gegevens uit databank'!D1197)</f>
        <v>VBS Spelenderwijs - De 2-Sprong</v>
      </c>
      <c r="C1197" s="145" t="str">
        <f>IF('gegevens uit databank'!E1197="","",'gegevens uit databank'!E1197)</f>
        <v>Beukenlaan 35</v>
      </c>
      <c r="D1197" s="145">
        <f>IF('gegevens uit databank'!F1197="","",'gegevens uit databank'!F1197)</f>
        <v>3730</v>
      </c>
      <c r="E1197" s="145" t="str">
        <f>IF('gegevens uit databank'!G1197="","",'gegevens uit databank'!G1197)</f>
        <v>HOESELT</v>
      </c>
      <c r="F1197" s="145" t="str">
        <f>IF('gegevens uit databank'!H1197="","",'gegevens uit databank'!H1197)</f>
        <v>089-41.67.77</v>
      </c>
    </row>
    <row r="1198" spans="1:6" ht="12.9" customHeight="1" x14ac:dyDescent="0.25">
      <c r="A1198" s="144">
        <f>IF('gegevens uit databank'!C1198="","",'gegevens uit databank'!C1198)</f>
        <v>15651</v>
      </c>
      <c r="B1198" s="145" t="str">
        <f>IF('gegevens uit databank'!D1198="","",'gegevens uit databank'!D1198)</f>
        <v>VBS Wonderwijs KODB vzw</v>
      </c>
      <c r="C1198" s="145" t="str">
        <f>IF('gegevens uit databank'!E1198="","",'gegevens uit databank'!E1198)</f>
        <v>Beukenlaan 27</v>
      </c>
      <c r="D1198" s="145">
        <f>IF('gegevens uit databank'!F1198="","",'gegevens uit databank'!F1198)</f>
        <v>3730</v>
      </c>
      <c r="E1198" s="145" t="str">
        <f>IF('gegevens uit databank'!G1198="","",'gegevens uit databank'!G1198)</f>
        <v>HOESELT</v>
      </c>
      <c r="F1198" s="145" t="str">
        <f>IF('gegevens uit databank'!H1198="","",'gegevens uit databank'!H1198)</f>
        <v>089-41.49.10</v>
      </c>
    </row>
    <row r="1199" spans="1:6" ht="12.9" customHeight="1" x14ac:dyDescent="0.25">
      <c r="A1199" s="144">
        <f>IF('gegevens uit databank'!C1199="","",'gegevens uit databank'!C1199)</f>
        <v>15677</v>
      </c>
      <c r="B1199" s="145" t="str">
        <f>IF('gegevens uit databank'!D1199="","",'gegevens uit databank'!D1199)</f>
        <v>GBS Alt Hoeselt</v>
      </c>
      <c r="C1199" s="145" t="str">
        <f>IF('gegevens uit databank'!E1199="","",'gegevens uit databank'!E1199)</f>
        <v>Sportpleinstraat 2</v>
      </c>
      <c r="D1199" s="145">
        <f>IF('gegevens uit databank'!F1199="","",'gegevens uit databank'!F1199)</f>
        <v>3730</v>
      </c>
      <c r="E1199" s="145" t="str">
        <f>IF('gegevens uit databank'!G1199="","",'gegevens uit databank'!G1199)</f>
        <v>HOESELT</v>
      </c>
      <c r="F1199" s="145" t="str">
        <f>IF('gegevens uit databank'!H1199="","",'gegevens uit databank'!H1199)</f>
        <v>012-23.75.16</v>
      </c>
    </row>
    <row r="1200" spans="1:6" ht="12.9" customHeight="1" x14ac:dyDescent="0.25">
      <c r="A1200" s="144">
        <f>IF('gegevens uit databank'!C1200="","",'gegevens uit databank'!C1200)</f>
        <v>15685</v>
      </c>
      <c r="B1200" s="145" t="str">
        <f>IF('gegevens uit databank'!D1200="","",'gegevens uit databank'!D1200)</f>
        <v>VBS 't Nederwijsje-Het Opwermerke</v>
      </c>
      <c r="C1200" s="145" t="str">
        <f>IF('gegevens uit databank'!E1200="","",'gegevens uit databank'!E1200)</f>
        <v>Nederstraat 30</v>
      </c>
      <c r="D1200" s="145">
        <f>IF('gegevens uit databank'!F1200="","",'gegevens uit databank'!F1200)</f>
        <v>3730</v>
      </c>
      <c r="E1200" s="145" t="str">
        <f>IF('gegevens uit databank'!G1200="","",'gegevens uit databank'!G1200)</f>
        <v>HOESELT</v>
      </c>
      <c r="F1200" s="145" t="str">
        <f>IF('gegevens uit databank'!H1200="","",'gegevens uit databank'!H1200)</f>
        <v>089-41.39.71</v>
      </c>
    </row>
    <row r="1201" spans="1:6" ht="12.9" customHeight="1" x14ac:dyDescent="0.25">
      <c r="A1201" s="144">
        <f>IF('gegevens uit databank'!C1201="","",'gegevens uit databank'!C1201)</f>
        <v>15693</v>
      </c>
      <c r="B1201" s="145" t="str">
        <f>IF('gegevens uit databank'!D1201="","",'gegevens uit databank'!D1201)</f>
        <v>VBS Sint-Mauritius</v>
      </c>
      <c r="C1201" s="145" t="str">
        <f>IF('gegevens uit databank'!E1201="","",'gegevens uit databank'!E1201)</f>
        <v>Kloosterwal 10</v>
      </c>
      <c r="D1201" s="145">
        <f>IF('gegevens uit databank'!F1201="","",'gegevens uit databank'!F1201)</f>
        <v>3740</v>
      </c>
      <c r="E1201" s="145" t="str">
        <f>IF('gegevens uit databank'!G1201="","",'gegevens uit databank'!G1201)</f>
        <v>BILZEN</v>
      </c>
      <c r="F1201" s="145" t="str">
        <f>IF('gegevens uit databank'!H1201="","",'gegevens uit databank'!H1201)</f>
        <v>089-51.12.00</v>
      </c>
    </row>
    <row r="1202" spans="1:6" ht="12.9" customHeight="1" x14ac:dyDescent="0.25">
      <c r="A1202" s="144">
        <f>IF('gegevens uit databank'!C1202="","",'gegevens uit databank'!C1202)</f>
        <v>15701</v>
      </c>
      <c r="B1202" s="145" t="str">
        <f>IF('gegevens uit databank'!D1202="","",'gegevens uit databank'!D1202)</f>
        <v>VBS H. Graf</v>
      </c>
      <c r="C1202" s="145" t="str">
        <f>IF('gegevens uit databank'!E1202="","",'gegevens uit databank'!E1202)</f>
        <v>Kloosterwal 11</v>
      </c>
      <c r="D1202" s="145">
        <f>IF('gegevens uit databank'!F1202="","",'gegevens uit databank'!F1202)</f>
        <v>3740</v>
      </c>
      <c r="E1202" s="145" t="str">
        <f>IF('gegevens uit databank'!G1202="","",'gegevens uit databank'!G1202)</f>
        <v>BILZEN</v>
      </c>
      <c r="F1202" s="145" t="str">
        <f>IF('gegevens uit databank'!H1202="","",'gegevens uit databank'!H1202)</f>
        <v>089-41.37.38</v>
      </c>
    </row>
    <row r="1203" spans="1:6" ht="12.9" customHeight="1" x14ac:dyDescent="0.25">
      <c r="A1203" s="144">
        <f>IF('gegevens uit databank'!C1203="","",'gegevens uit databank'!C1203)</f>
        <v>15719</v>
      </c>
      <c r="B1203" s="145" t="str">
        <f>IF('gegevens uit databank'!D1203="","",'gegevens uit databank'!D1203)</f>
        <v>VBS 't Scholierke-Het Klein Kasteeltje</v>
      </c>
      <c r="C1203" s="145" t="str">
        <f>IF('gegevens uit databank'!E1203="","",'gegevens uit databank'!E1203)</f>
        <v>Souwveld 2</v>
      </c>
      <c r="D1203" s="145">
        <f>IF('gegevens uit databank'!F1203="","",'gegevens uit databank'!F1203)</f>
        <v>3740</v>
      </c>
      <c r="E1203" s="145" t="str">
        <f>IF('gegevens uit databank'!G1203="","",'gegevens uit databank'!G1203)</f>
        <v>RIJKHOVEN</v>
      </c>
      <c r="F1203" s="145" t="str">
        <f>IF('gegevens uit databank'!H1203="","",'gegevens uit databank'!H1203)</f>
        <v>089-39.19.09</v>
      </c>
    </row>
    <row r="1204" spans="1:6" ht="12.9" customHeight="1" x14ac:dyDescent="0.25">
      <c r="A1204" s="144">
        <f>IF('gegevens uit databank'!C1204="","",'gegevens uit databank'!C1204)</f>
        <v>15727</v>
      </c>
      <c r="B1204" s="145" t="str">
        <f>IF('gegevens uit databank'!D1204="","",'gegevens uit databank'!D1204)</f>
        <v>VBS de Bammerd-Beukenbroekje</v>
      </c>
      <c r="C1204" s="145" t="str">
        <f>IF('gegevens uit databank'!E1204="","",'gegevens uit databank'!E1204)</f>
        <v>Frans-Ceulemansstraat 2</v>
      </c>
      <c r="D1204" s="145">
        <f>IF('gegevens uit databank'!F1204="","",'gegevens uit databank'!F1204)</f>
        <v>3740</v>
      </c>
      <c r="E1204" s="145" t="str">
        <f>IF('gegevens uit databank'!G1204="","",'gegevens uit databank'!G1204)</f>
        <v>GROTE-SPOUWEN</v>
      </c>
      <c r="F1204" s="145" t="str">
        <f>IF('gegevens uit databank'!H1204="","",'gegevens uit databank'!H1204)</f>
        <v>012-45.22.35</v>
      </c>
    </row>
    <row r="1205" spans="1:6" ht="12.9" customHeight="1" x14ac:dyDescent="0.25">
      <c r="A1205" s="144">
        <f>IF('gegevens uit databank'!C1205="","",'gegevens uit databank'!C1205)</f>
        <v>15735</v>
      </c>
      <c r="B1205" s="145" t="str">
        <f>IF('gegevens uit databank'!D1205="","",'gegevens uit databank'!D1205)</f>
        <v>VBS De Breg</v>
      </c>
      <c r="C1205" s="145" t="str">
        <f>IF('gegevens uit databank'!E1205="","",'gegevens uit databank'!E1205)</f>
        <v>Winkelomstraat 10</v>
      </c>
      <c r="D1205" s="145">
        <f>IF('gegevens uit databank'!F1205="","",'gegevens uit databank'!F1205)</f>
        <v>3740</v>
      </c>
      <c r="E1205" s="145" t="str">
        <f>IF('gegevens uit databank'!G1205="","",'gegevens uit databank'!G1205)</f>
        <v>EIGENBILZEN</v>
      </c>
      <c r="F1205" s="145" t="str">
        <f>IF('gegevens uit databank'!H1205="","",'gegevens uit databank'!H1205)</f>
        <v>089-51.51.02</v>
      </c>
    </row>
    <row r="1206" spans="1:6" ht="12.9" customHeight="1" x14ac:dyDescent="0.25">
      <c r="A1206" s="144">
        <f>IF('gegevens uit databank'!C1206="","",'gegevens uit databank'!C1206)</f>
        <v>15743</v>
      </c>
      <c r="B1206" s="145" t="str">
        <f>IF('gegevens uit databank'!D1206="","",'gegevens uit databank'!D1206)</f>
        <v>Vrije Basisschool</v>
      </c>
      <c r="C1206" s="145" t="str">
        <f>IF('gegevens uit databank'!E1206="","",'gegevens uit databank'!E1206)</f>
        <v>Appelboomgaardstraat 7</v>
      </c>
      <c r="D1206" s="145">
        <f>IF('gegevens uit databank'!F1206="","",'gegevens uit databank'!F1206)</f>
        <v>3740</v>
      </c>
      <c r="E1206" s="145" t="str">
        <f>IF('gegevens uit databank'!G1206="","",'gegevens uit databank'!G1206)</f>
        <v>MUNSTERBILZEN</v>
      </c>
      <c r="F1206" s="145" t="str">
        <f>IF('gegevens uit databank'!H1206="","",'gegevens uit databank'!H1206)</f>
        <v>089-41.62.69</v>
      </c>
    </row>
    <row r="1207" spans="1:6" ht="12.9" customHeight="1" x14ac:dyDescent="0.25">
      <c r="A1207" s="144">
        <f>IF('gegevens uit databank'!C1207="","",'gegevens uit databank'!C1207)</f>
        <v>15751</v>
      </c>
      <c r="B1207" s="145" t="str">
        <f>IF('gegevens uit databank'!D1207="","",'gegevens uit databank'!D1207)</f>
        <v>SBS Munsterbilzen-Hoelbeek-Martenslinde</v>
      </c>
      <c r="C1207" s="145" t="str">
        <f>IF('gegevens uit databank'!E1207="","",'gegevens uit databank'!E1207)</f>
        <v>Appelboomgaardstraat 9</v>
      </c>
      <c r="D1207" s="145">
        <f>IF('gegevens uit databank'!F1207="","",'gegevens uit databank'!F1207)</f>
        <v>3740</v>
      </c>
      <c r="E1207" s="145" t="str">
        <f>IF('gegevens uit databank'!G1207="","",'gegevens uit databank'!G1207)</f>
        <v>MUNSTERBILZEN</v>
      </c>
      <c r="F1207" s="145" t="str">
        <f>IF('gegevens uit databank'!H1207="","",'gegevens uit databank'!H1207)</f>
        <v>089-39.96.40</v>
      </c>
    </row>
    <row r="1208" spans="1:6" ht="12.9" customHeight="1" x14ac:dyDescent="0.25">
      <c r="A1208" s="144">
        <f>IF('gegevens uit databank'!C1208="","",'gegevens uit databank'!C1208)</f>
        <v>15768</v>
      </c>
      <c r="B1208" s="145" t="str">
        <f>IF('gegevens uit databank'!D1208="","",'gegevens uit databank'!D1208)</f>
        <v>VBS 't Kerkveldje</v>
      </c>
      <c r="C1208" s="145" t="str">
        <f>IF('gegevens uit databank'!E1208="","",'gegevens uit databank'!E1208)</f>
        <v>Kloosterstraat 18</v>
      </c>
      <c r="D1208" s="145">
        <f>IF('gegevens uit databank'!F1208="","",'gegevens uit databank'!F1208)</f>
        <v>3770</v>
      </c>
      <c r="E1208" s="145" t="str">
        <f>IF('gegevens uit databank'!G1208="","",'gegevens uit databank'!G1208)</f>
        <v>RIEMST</v>
      </c>
      <c r="F1208" s="145" t="str">
        <f>IF('gegevens uit databank'!H1208="","",'gegevens uit databank'!H1208)</f>
        <v>012-45.39.40</v>
      </c>
    </row>
    <row r="1209" spans="1:6" ht="12.9" customHeight="1" x14ac:dyDescent="0.25">
      <c r="A1209" s="144">
        <f>IF('gegevens uit databank'!C1209="","",'gegevens uit databank'!C1209)</f>
        <v>15776</v>
      </c>
      <c r="B1209" s="145" t="str">
        <f>IF('gegevens uit databank'!D1209="","",'gegevens uit databank'!D1209)</f>
        <v>GBS De Klinker</v>
      </c>
      <c r="C1209" s="145" t="str">
        <f>IF('gegevens uit databank'!E1209="","",'gegevens uit databank'!E1209)</f>
        <v>Klein Lafeltstraat 2</v>
      </c>
      <c r="D1209" s="145">
        <f>IF('gegevens uit databank'!F1209="","",'gegevens uit databank'!F1209)</f>
        <v>3770</v>
      </c>
      <c r="E1209" s="145" t="str">
        <f>IF('gegevens uit databank'!G1209="","",'gegevens uit databank'!G1209)</f>
        <v>RIEMST</v>
      </c>
      <c r="F1209" s="145" t="str">
        <f>IF('gegevens uit databank'!H1209="","",'gegevens uit databank'!H1209)</f>
        <v>012-26.88.32</v>
      </c>
    </row>
    <row r="1210" spans="1:6" ht="12.9" customHeight="1" x14ac:dyDescent="0.25">
      <c r="A1210" s="144">
        <f>IF('gegevens uit databank'!C1210="","",'gegevens uit databank'!C1210)</f>
        <v>15792</v>
      </c>
      <c r="B1210" s="145" t="str">
        <f>IF('gegevens uit databank'!D1210="","",'gegevens uit databank'!D1210)</f>
        <v>VBS Aan De Basis</v>
      </c>
      <c r="C1210" s="145" t="str">
        <f>IF('gegevens uit databank'!E1210="","",'gegevens uit databank'!E1210)</f>
        <v>Maastrichterweg 261</v>
      </c>
      <c r="D1210" s="145">
        <f>IF('gegevens uit databank'!F1210="","",'gegevens uit databank'!F1210)</f>
        <v>3620</v>
      </c>
      <c r="E1210" s="145" t="str">
        <f>IF('gegevens uit databank'!G1210="","",'gegevens uit databank'!G1210)</f>
        <v>LANAKEN</v>
      </c>
      <c r="F1210" s="145" t="str">
        <f>IF('gegevens uit databank'!H1210="","",'gegevens uit databank'!H1210)</f>
        <v>089-71.40.76</v>
      </c>
    </row>
    <row r="1211" spans="1:6" ht="12.9" customHeight="1" x14ac:dyDescent="0.25">
      <c r="A1211" s="144">
        <f>IF('gegevens uit databank'!C1211="","",'gegevens uit databank'!C1211)</f>
        <v>15818</v>
      </c>
      <c r="B1211" s="145" t="str">
        <f>IF('gegevens uit databank'!D1211="","",'gegevens uit databank'!D1211)</f>
        <v>VBS De Bolster</v>
      </c>
      <c r="C1211" s="145" t="str">
        <f>IF('gegevens uit databank'!E1211="","",'gegevens uit databank'!E1211)</f>
        <v>Heirbaan 81</v>
      </c>
      <c r="D1211" s="145">
        <f>IF('gegevens uit databank'!F1211="","",'gegevens uit databank'!F1211)</f>
        <v>3620</v>
      </c>
      <c r="E1211" s="145" t="str">
        <f>IF('gegevens uit databank'!G1211="","",'gegevens uit databank'!G1211)</f>
        <v>NEERHAREN</v>
      </c>
      <c r="F1211" s="145" t="str">
        <f>IF('gegevens uit databank'!H1211="","",'gegevens uit databank'!H1211)</f>
        <v>089-71.64.63</v>
      </c>
    </row>
    <row r="1212" spans="1:6" ht="12.9" customHeight="1" x14ac:dyDescent="0.25">
      <c r="A1212" s="144">
        <f>IF('gegevens uit databank'!C1212="","",'gegevens uit databank'!C1212)</f>
        <v>15826</v>
      </c>
      <c r="B1212" s="145" t="str">
        <f>IF('gegevens uit databank'!D1212="","",'gegevens uit databank'!D1212)</f>
        <v>VBS 't Bieske</v>
      </c>
      <c r="C1212" s="145" t="str">
        <f>IF('gegevens uit databank'!E1212="","",'gegevens uit databank'!E1212)</f>
        <v>Biesweg 14</v>
      </c>
      <c r="D1212" s="145">
        <f>IF('gegevens uit databank'!F1212="","",'gegevens uit databank'!F1212)</f>
        <v>3620</v>
      </c>
      <c r="E1212" s="145" t="str">
        <f>IF('gegevens uit databank'!G1212="","",'gegevens uit databank'!G1212)</f>
        <v>GELLIK</v>
      </c>
      <c r="F1212" s="145" t="str">
        <f>IF('gegevens uit databank'!H1212="","",'gegevens uit databank'!H1212)</f>
        <v>089-71.30.35</v>
      </c>
    </row>
    <row r="1213" spans="1:6" ht="12.9" customHeight="1" x14ac:dyDescent="0.25">
      <c r="A1213" s="144">
        <f>IF('gegevens uit databank'!C1213="","",'gegevens uit databank'!C1213)</f>
        <v>15834</v>
      </c>
      <c r="B1213" s="145" t="str">
        <f>IF('gegevens uit databank'!D1213="","",'gegevens uit databank'!D1213)</f>
        <v>VKS 't Regenboogje</v>
      </c>
      <c r="C1213" s="145" t="str">
        <f>IF('gegevens uit databank'!E1213="","",'gegevens uit databank'!E1213)</f>
        <v>Nelissenlaan 13</v>
      </c>
      <c r="D1213" s="145">
        <f>IF('gegevens uit databank'!F1213="","",'gegevens uit databank'!F1213)</f>
        <v>3620</v>
      </c>
      <c r="E1213" s="145" t="str">
        <f>IF('gegevens uit databank'!G1213="","",'gegevens uit databank'!G1213)</f>
        <v>LANAKEN</v>
      </c>
      <c r="F1213" s="145" t="str">
        <f>IF('gegevens uit databank'!H1213="","",'gegevens uit databank'!H1213)</f>
        <v>012-45.53.64</v>
      </c>
    </row>
    <row r="1214" spans="1:6" ht="12.9" customHeight="1" x14ac:dyDescent="0.25">
      <c r="A1214" s="144">
        <f>IF('gegevens uit databank'!C1214="","",'gegevens uit databank'!C1214)</f>
        <v>15842</v>
      </c>
      <c r="B1214" s="145" t="str">
        <f>IF('gegevens uit databank'!D1214="","",'gegevens uit databank'!D1214)</f>
        <v>VBS Het Wezeltje</v>
      </c>
      <c r="C1214" s="145" t="str">
        <f>IF('gegevens uit databank'!E1214="","",'gegevens uit databank'!E1214)</f>
        <v>Berenhofstraat 32</v>
      </c>
      <c r="D1214" s="145">
        <f>IF('gegevens uit databank'!F1214="","",'gegevens uit databank'!F1214)</f>
        <v>3620</v>
      </c>
      <c r="E1214" s="145" t="str">
        <f>IF('gegevens uit databank'!G1214="","",'gegevens uit databank'!G1214)</f>
        <v>VELDWEZELT</v>
      </c>
      <c r="F1214" s="145" t="str">
        <f>IF('gegevens uit databank'!H1214="","",'gegevens uit databank'!H1214)</f>
        <v>089-71.68.95</v>
      </c>
    </row>
    <row r="1215" spans="1:6" ht="12.9" customHeight="1" x14ac:dyDescent="0.25">
      <c r="A1215" s="144">
        <f>IF('gegevens uit databank'!C1215="","",'gegevens uit databank'!C1215)</f>
        <v>15859</v>
      </c>
      <c r="B1215" s="145" t="str">
        <f>IF('gegevens uit databank'!D1215="","",'gegevens uit databank'!D1215)</f>
        <v>Vrije Basisschool</v>
      </c>
      <c r="C1215" s="145" t="str">
        <f>IF('gegevens uit databank'!E1215="","",'gegevens uit databank'!E1215)</f>
        <v>Wijnstraat 2</v>
      </c>
      <c r="D1215" s="145">
        <f>IF('gegevens uit databank'!F1215="","",'gegevens uit databank'!F1215)</f>
        <v>3770</v>
      </c>
      <c r="E1215" s="145" t="str">
        <f>IF('gegevens uit databank'!G1215="","",'gegevens uit databank'!G1215)</f>
        <v>RIEMST</v>
      </c>
      <c r="F1215" s="145" t="str">
        <f>IF('gegevens uit databank'!H1215="","",'gegevens uit databank'!H1215)</f>
        <v>012-23.58.16</v>
      </c>
    </row>
    <row r="1216" spans="1:6" ht="12.9" customHeight="1" x14ac:dyDescent="0.25">
      <c r="A1216" s="144">
        <f>IF('gegevens uit databank'!C1216="","",'gegevens uit databank'!C1216)</f>
        <v>15875</v>
      </c>
      <c r="B1216" s="145" t="str">
        <f>IF('gegevens uit databank'!D1216="","",'gegevens uit databank'!D1216)</f>
        <v>GBS De Boomhut</v>
      </c>
      <c r="C1216" s="145" t="str">
        <f>IF('gegevens uit databank'!E1216="","",'gegevens uit databank'!E1216)</f>
        <v>Kleinmeersstraat 1</v>
      </c>
      <c r="D1216" s="145">
        <f>IF('gegevens uit databank'!F1216="","",'gegevens uit databank'!F1216)</f>
        <v>3700</v>
      </c>
      <c r="E1216" s="145" t="str">
        <f>IF('gegevens uit databank'!G1216="","",'gegevens uit databank'!G1216)</f>
        <v>TONGEREN</v>
      </c>
      <c r="F1216" s="145" t="str">
        <f>IF('gegevens uit databank'!H1216="","",'gegevens uit databank'!H1216)</f>
        <v>012-80.02.78</v>
      </c>
    </row>
    <row r="1217" spans="1:6" ht="12.9" customHeight="1" x14ac:dyDescent="0.25">
      <c r="A1217" s="144">
        <f>IF('gegevens uit databank'!C1217="","",'gegevens uit databank'!C1217)</f>
        <v>15891</v>
      </c>
      <c r="B1217" s="145" t="str">
        <f>IF('gegevens uit databank'!D1217="","",'gegevens uit databank'!D1217)</f>
        <v>GBS Vreren</v>
      </c>
      <c r="C1217" s="145" t="str">
        <f>IF('gegevens uit databank'!E1217="","",'gegevens uit databank'!E1217)</f>
        <v>Vrerenstraat 16</v>
      </c>
      <c r="D1217" s="145">
        <f>IF('gegevens uit databank'!F1217="","",'gegevens uit databank'!F1217)</f>
        <v>3700</v>
      </c>
      <c r="E1217" s="145" t="str">
        <f>IF('gegevens uit databank'!G1217="","",'gegevens uit databank'!G1217)</f>
        <v>VREREN</v>
      </c>
      <c r="F1217" s="145" t="str">
        <f>IF('gegevens uit databank'!H1217="","",'gegevens uit databank'!H1217)</f>
        <v>012-80.02.65</v>
      </c>
    </row>
    <row r="1218" spans="1:6" ht="12.9" customHeight="1" x14ac:dyDescent="0.25">
      <c r="A1218" s="144">
        <f>IF('gegevens uit databank'!C1218="","",'gegevens uit databank'!C1218)</f>
        <v>15909</v>
      </c>
      <c r="B1218" s="145" t="str">
        <f>IF('gegevens uit databank'!D1218="","",'gegevens uit databank'!D1218)</f>
        <v>GBS De Driesprong</v>
      </c>
      <c r="C1218" s="145" t="str">
        <f>IF('gegevens uit databank'!E1218="","",'gegevens uit databank'!E1218)</f>
        <v>Kattestraat 7</v>
      </c>
      <c r="D1218" s="145">
        <f>IF('gegevens uit databank'!F1218="","",'gegevens uit databank'!F1218)</f>
        <v>3770</v>
      </c>
      <c r="E1218" s="145" t="str">
        <f>IF('gegevens uit databank'!G1218="","",'gegevens uit databank'!G1218)</f>
        <v>RIEMST</v>
      </c>
      <c r="F1218" s="145" t="str">
        <f>IF('gegevens uit databank'!H1218="","",'gegevens uit databank'!H1218)</f>
        <v>012-26.88.10</v>
      </c>
    </row>
    <row r="1219" spans="1:6" ht="12.9" customHeight="1" x14ac:dyDescent="0.25">
      <c r="A1219" s="144">
        <f>IF('gegevens uit databank'!C1219="","",'gegevens uit databank'!C1219)</f>
        <v>15917</v>
      </c>
      <c r="B1219" s="145" t="str">
        <f>IF('gegevens uit databank'!D1219="","",'gegevens uit databank'!D1219)</f>
        <v>VBS Den Dries-Trudo</v>
      </c>
      <c r="C1219" s="145" t="str">
        <f>IF('gegevens uit databank'!E1219="","",'gegevens uit databank'!E1219)</f>
        <v>Nieuweweg 11</v>
      </c>
      <c r="D1219" s="145">
        <f>IF('gegevens uit databank'!F1219="","",'gegevens uit databank'!F1219)</f>
        <v>3770</v>
      </c>
      <c r="E1219" s="145" t="str">
        <f>IF('gegevens uit databank'!G1219="","",'gegevens uit databank'!G1219)</f>
        <v>RIEMST</v>
      </c>
      <c r="F1219" s="145" t="str">
        <f>IF('gegevens uit databank'!H1219="","",'gegevens uit databank'!H1219)</f>
        <v>012-45.21.30</v>
      </c>
    </row>
    <row r="1220" spans="1:6" ht="12.9" customHeight="1" x14ac:dyDescent="0.25">
      <c r="A1220" s="144">
        <f>IF('gegevens uit databank'!C1220="","",'gegevens uit databank'!C1220)</f>
        <v>15925</v>
      </c>
      <c r="B1220" s="145" t="str">
        <f>IF('gegevens uit databank'!D1220="","",'gegevens uit databank'!D1220)</f>
        <v>VBS Sint-Jozef De Plank</v>
      </c>
      <c r="C1220" s="145" t="str">
        <f>IF('gegevens uit databank'!E1220="","",'gegevens uit databank'!E1220)</f>
        <v>De Plank 81</v>
      </c>
      <c r="D1220" s="145">
        <f>IF('gegevens uit databank'!F1220="","",'gegevens uit databank'!F1220)</f>
        <v>3790</v>
      </c>
      <c r="E1220" s="145" t="str">
        <f>IF('gegevens uit databank'!G1220="","",'gegevens uit databank'!G1220)</f>
        <v>VOEREN</v>
      </c>
      <c r="F1220" s="145" t="str">
        <f>IF('gegevens uit databank'!H1220="","",'gegevens uit databank'!H1220)</f>
        <v>04-381.10.59</v>
      </c>
    </row>
    <row r="1221" spans="1:6" ht="12.9" customHeight="1" x14ac:dyDescent="0.25">
      <c r="A1221" s="144">
        <f>IF('gegevens uit databank'!C1221="","",'gegevens uit databank'!C1221)</f>
        <v>15958</v>
      </c>
      <c r="B1221" s="145" t="str">
        <f>IF('gegevens uit databank'!D1221="","",'gegevens uit databank'!D1221)</f>
        <v>Provinciale Lagere School</v>
      </c>
      <c r="C1221" s="145" t="str">
        <f>IF('gegevens uit databank'!E1221="","",'gegevens uit databank'!E1221)</f>
        <v>Hoeneveldje 1</v>
      </c>
      <c r="D1221" s="145">
        <f>IF('gegevens uit databank'!F1221="","",'gegevens uit databank'!F1221)</f>
        <v>3798</v>
      </c>
      <c r="E1221" s="145" t="str">
        <f>IF('gegevens uit databank'!G1221="","",'gegevens uit databank'!G1221)</f>
        <v>'S GRAVENVOEREN</v>
      </c>
      <c r="F1221" s="145" t="str">
        <f>IF('gegevens uit databank'!H1221="","",'gegevens uit databank'!H1221)</f>
        <v>04-381.91.01</v>
      </c>
    </row>
    <row r="1222" spans="1:6" ht="12.9" customHeight="1" x14ac:dyDescent="0.25">
      <c r="A1222" s="144">
        <f>IF('gegevens uit databank'!C1222="","",'gegevens uit databank'!C1222)</f>
        <v>15966</v>
      </c>
      <c r="B1222" s="145" t="str">
        <f>IF('gegevens uit databank'!D1222="","",'gegevens uit databank'!D1222)</f>
        <v>VBS 't Zonnetje</v>
      </c>
      <c r="C1222" s="145" t="str">
        <f>IF('gegevens uit databank'!E1222="","",'gegevens uit databank'!E1222)</f>
        <v>Schoolstraat 8</v>
      </c>
      <c r="D1222" s="145">
        <f>IF('gegevens uit databank'!F1222="","",'gegevens uit databank'!F1222)</f>
        <v>3800</v>
      </c>
      <c r="E1222" s="145" t="str">
        <f>IF('gegevens uit databank'!G1222="","",'gegevens uit databank'!G1222)</f>
        <v>SINT-TRUIDEN</v>
      </c>
      <c r="F1222" s="145" t="str">
        <f>IF('gegevens uit databank'!H1222="","",'gegevens uit databank'!H1222)</f>
        <v>011-68.33.80</v>
      </c>
    </row>
    <row r="1223" spans="1:6" ht="12.9" customHeight="1" x14ac:dyDescent="0.25">
      <c r="A1223" s="144">
        <f>IF('gegevens uit databank'!C1223="","",'gegevens uit databank'!C1223)</f>
        <v>16014</v>
      </c>
      <c r="B1223" s="145" t="str">
        <f>IF('gegevens uit databank'!D1223="","",'gegevens uit databank'!D1223)</f>
        <v>VBS Sint- Rita</v>
      </c>
      <c r="C1223" s="145" t="str">
        <f>IF('gegevens uit databank'!E1223="","",'gegevens uit databank'!E1223)</f>
        <v>Gazometerstraat 5</v>
      </c>
      <c r="D1223" s="145">
        <f>IF('gegevens uit databank'!F1223="","",'gegevens uit databank'!F1223)</f>
        <v>3800</v>
      </c>
      <c r="E1223" s="145" t="str">
        <f>IF('gegevens uit databank'!G1223="","",'gegevens uit databank'!G1223)</f>
        <v>SINT-TRUIDEN</v>
      </c>
      <c r="F1223" s="145" t="str">
        <f>IF('gegevens uit databank'!H1223="","",'gegevens uit databank'!H1223)</f>
        <v>011-68.93.71</v>
      </c>
    </row>
    <row r="1224" spans="1:6" ht="12.9" customHeight="1" x14ac:dyDescent="0.25">
      <c r="A1224" s="144">
        <f>IF('gegevens uit databank'!C1224="","",'gegevens uit databank'!C1224)</f>
        <v>16055</v>
      </c>
      <c r="B1224" s="145" t="str">
        <f>IF('gegevens uit databank'!D1224="","",'gegevens uit databank'!D1224)</f>
        <v>GO! BS Wilderen</v>
      </c>
      <c r="C1224" s="145" t="str">
        <f>IF('gegevens uit databank'!E1224="","",'gegevens uit databank'!E1224)</f>
        <v>Galgestraat 156</v>
      </c>
      <c r="D1224" s="145">
        <f>IF('gegevens uit databank'!F1224="","",'gegevens uit databank'!F1224)</f>
        <v>3803</v>
      </c>
      <c r="E1224" s="145" t="str">
        <f>IF('gegevens uit databank'!G1224="","",'gegevens uit databank'!G1224)</f>
        <v>DURAS</v>
      </c>
      <c r="F1224" s="145" t="str">
        <f>IF('gegevens uit databank'!H1224="","",'gegevens uit databank'!H1224)</f>
        <v>011-68.42.31</v>
      </c>
    </row>
    <row r="1225" spans="1:6" ht="12.9" customHeight="1" x14ac:dyDescent="0.25">
      <c r="A1225" s="144">
        <f>IF('gegevens uit databank'!C1225="","",'gegevens uit databank'!C1225)</f>
        <v>16063</v>
      </c>
      <c r="B1225" s="145" t="str">
        <f>IF('gegevens uit databank'!D1225="","",'gegevens uit databank'!D1225)</f>
        <v>GKS Goudhaantje</v>
      </c>
      <c r="C1225" s="145" t="str">
        <f>IF('gegevens uit databank'!E1225="","",'gegevens uit databank'!E1225)</f>
        <v>Molenstraat 8</v>
      </c>
      <c r="D1225" s="145">
        <f>IF('gegevens uit databank'!F1225="","",'gegevens uit databank'!F1225)</f>
        <v>3850</v>
      </c>
      <c r="E1225" s="145" t="str">
        <f>IF('gegevens uit databank'!G1225="","",'gegevens uit databank'!G1225)</f>
        <v>BINDERVELD</v>
      </c>
      <c r="F1225" s="145" t="str">
        <f>IF('gegevens uit databank'!H1225="","",'gegevens uit databank'!H1225)</f>
        <v>011-68.19.94</v>
      </c>
    </row>
    <row r="1226" spans="1:6" ht="12.9" customHeight="1" x14ac:dyDescent="0.25">
      <c r="A1226" s="144">
        <f>IF('gegevens uit databank'!C1226="","",'gegevens uit databank'!C1226)</f>
        <v>16071</v>
      </c>
      <c r="B1226" s="145" t="str">
        <f>IF('gegevens uit databank'!D1226="","",'gegevens uit databank'!D1226)</f>
        <v>VBS Het Blavierke</v>
      </c>
      <c r="C1226" s="145" t="str">
        <f>IF('gegevens uit databank'!E1226="","",'gegevens uit databank'!E1226)</f>
        <v>Stokstraat 1</v>
      </c>
      <c r="D1226" s="145">
        <f>IF('gegevens uit databank'!F1226="","",'gegevens uit databank'!F1226)</f>
        <v>3800</v>
      </c>
      <c r="E1226" s="145" t="str">
        <f>IF('gegevens uit databank'!G1226="","",'gegevens uit databank'!G1226)</f>
        <v>ZEPPEREN</v>
      </c>
      <c r="F1226" s="145" t="str">
        <f>IF('gegevens uit databank'!H1226="","",'gegevens uit databank'!H1226)</f>
        <v>011-71.90.00</v>
      </c>
    </row>
    <row r="1227" spans="1:6" ht="12.9" customHeight="1" x14ac:dyDescent="0.25">
      <c r="A1227" s="144">
        <f>IF('gegevens uit databank'!C1227="","",'gegevens uit databank'!C1227)</f>
        <v>16089</v>
      </c>
      <c r="B1227" s="145" t="str">
        <f>IF('gegevens uit databank'!D1227="","",'gegevens uit databank'!D1227)</f>
        <v>VBS De Boomhut</v>
      </c>
      <c r="C1227" s="145" t="str">
        <f>IF('gegevens uit databank'!E1227="","",'gegevens uit databank'!E1227)</f>
        <v>Kapelhof 8</v>
      </c>
      <c r="D1227" s="145">
        <f>IF('gegevens uit databank'!F1227="","",'gegevens uit databank'!F1227)</f>
        <v>3800</v>
      </c>
      <c r="E1227" s="145" t="str">
        <f>IF('gegevens uit databank'!G1227="","",'gegevens uit databank'!G1227)</f>
        <v>BRUSTEM</v>
      </c>
      <c r="F1227" s="145" t="str">
        <f>IF('gegevens uit databank'!H1227="","",'gegevens uit databank'!H1227)</f>
        <v>011-68.39.50</v>
      </c>
    </row>
    <row r="1228" spans="1:6" ht="12.9" customHeight="1" x14ac:dyDescent="0.25">
      <c r="A1228" s="144">
        <f>IF('gegevens uit databank'!C1228="","",'gegevens uit databank'!C1228)</f>
        <v>16097</v>
      </c>
      <c r="B1228" s="145" t="str">
        <f>IF('gegevens uit databank'!D1228="","",'gegevens uit databank'!D1228)</f>
        <v>VBS 't Nieverke</v>
      </c>
      <c r="C1228" s="145" t="str">
        <f>IF('gegevens uit databank'!E1228="","",'gegevens uit databank'!E1228)</f>
        <v>Kerkstraat 126</v>
      </c>
      <c r="D1228" s="145">
        <f>IF('gegevens uit databank'!F1228="","",'gegevens uit databank'!F1228)</f>
        <v>3850</v>
      </c>
      <c r="E1228" s="145" t="str">
        <f>IF('gegevens uit databank'!G1228="","",'gegevens uit databank'!G1228)</f>
        <v>NIEUWERKERKEN</v>
      </c>
      <c r="F1228" s="145" t="str">
        <f>IF('gegevens uit databank'!H1228="","",'gegevens uit databank'!H1228)</f>
        <v>011-68.99.87</v>
      </c>
    </row>
    <row r="1229" spans="1:6" ht="12.9" customHeight="1" x14ac:dyDescent="0.25">
      <c r="A1229" s="144">
        <f>IF('gegevens uit databank'!C1229="","",'gegevens uit databank'!C1229)</f>
        <v>16105</v>
      </c>
      <c r="B1229" s="145" t="str">
        <f>IF('gegevens uit databank'!D1229="","",'gegevens uit databank'!D1229)</f>
        <v>VBS 't Laantje</v>
      </c>
      <c r="C1229" s="145" t="str">
        <f>IF('gegevens uit databank'!E1229="","",'gegevens uit databank'!E1229)</f>
        <v>St. Aldegondislaan 2</v>
      </c>
      <c r="D1229" s="145">
        <f>IF('gegevens uit databank'!F1229="","",'gegevens uit databank'!F1229)</f>
        <v>3570</v>
      </c>
      <c r="E1229" s="145" t="str">
        <f>IF('gegevens uit databank'!G1229="","",'gegevens uit databank'!G1229)</f>
        <v>ALKEN</v>
      </c>
      <c r="F1229" s="145" t="str">
        <f>IF('gegevens uit databank'!H1229="","",'gegevens uit databank'!H1229)</f>
        <v>011-31.22.33</v>
      </c>
    </row>
    <row r="1230" spans="1:6" ht="12.9" customHeight="1" x14ac:dyDescent="0.25">
      <c r="A1230" s="144">
        <f>IF('gegevens uit databank'!C1230="","",'gegevens uit databank'!C1230)</f>
        <v>16113</v>
      </c>
      <c r="B1230" s="145" t="str">
        <f>IF('gegevens uit databank'!D1230="","",'gegevens uit databank'!D1230)</f>
        <v>VBS Sint-Joris</v>
      </c>
      <c r="C1230" s="145" t="str">
        <f>IF('gegevens uit databank'!E1230="","",'gegevens uit databank'!E1230)</f>
        <v>Schoolstraat 13</v>
      </c>
      <c r="D1230" s="145">
        <f>IF('gegevens uit databank'!F1230="","",'gegevens uit databank'!F1230)</f>
        <v>3570</v>
      </c>
      <c r="E1230" s="145" t="str">
        <f>IF('gegevens uit databank'!G1230="","",'gegevens uit databank'!G1230)</f>
        <v>ALKEN</v>
      </c>
      <c r="F1230" s="145" t="str">
        <f>IF('gegevens uit databank'!H1230="","",'gegevens uit databank'!H1230)</f>
        <v>011-31.26.85</v>
      </c>
    </row>
    <row r="1231" spans="1:6" ht="12.9" customHeight="1" x14ac:dyDescent="0.25">
      <c r="A1231" s="144">
        <f>IF('gegevens uit databank'!C1231="","",'gegevens uit databank'!C1231)</f>
        <v>16121</v>
      </c>
      <c r="B1231" s="145" t="str">
        <f>IF('gegevens uit databank'!D1231="","",'gegevens uit databank'!D1231)</f>
        <v>VBS De Kleine Reus</v>
      </c>
      <c r="C1231" s="145" t="str">
        <f>IF('gegevens uit databank'!E1231="","",'gegevens uit databank'!E1231)</f>
        <v>Parkstraat 11</v>
      </c>
      <c r="D1231" s="145">
        <f>IF('gegevens uit databank'!F1231="","",'gegevens uit databank'!F1231)</f>
        <v>3570</v>
      </c>
      <c r="E1231" s="145" t="str">
        <f>IF('gegevens uit databank'!G1231="","",'gegevens uit databank'!G1231)</f>
        <v>ALKEN</v>
      </c>
      <c r="F1231" s="145" t="str">
        <f>IF('gegevens uit databank'!H1231="","",'gegevens uit databank'!H1231)</f>
        <v>011-31.57.67</v>
      </c>
    </row>
    <row r="1232" spans="1:6" ht="12.9" customHeight="1" x14ac:dyDescent="0.25">
      <c r="A1232" s="144">
        <f>IF('gegevens uit databank'!C1232="","",'gegevens uit databank'!C1232)</f>
        <v>16139</v>
      </c>
      <c r="B1232" s="145" t="str">
        <f>IF('gegevens uit databank'!D1232="","",'gegevens uit databank'!D1232)</f>
        <v>GBS de B@sis</v>
      </c>
      <c r="C1232" s="145" t="str">
        <f>IF('gegevens uit databank'!E1232="","",'gegevens uit databank'!E1232)</f>
        <v>Motstraat 10</v>
      </c>
      <c r="D1232" s="145">
        <f>IF('gegevens uit databank'!F1232="","",'gegevens uit databank'!F1232)</f>
        <v>3570</v>
      </c>
      <c r="E1232" s="145" t="str">
        <f>IF('gegevens uit databank'!G1232="","",'gegevens uit databank'!G1232)</f>
        <v>ALKEN</v>
      </c>
      <c r="F1232" s="145" t="str">
        <f>IF('gegevens uit databank'!H1232="","",'gegevens uit databank'!H1232)</f>
        <v>011-31.67.17</v>
      </c>
    </row>
    <row r="1233" spans="1:6" ht="12.9" customHeight="1" x14ac:dyDescent="0.25">
      <c r="A1233" s="144">
        <f>IF('gegevens uit databank'!C1233="","",'gegevens uit databank'!C1233)</f>
        <v>16171</v>
      </c>
      <c r="B1233" s="145" t="str">
        <f>IF('gegevens uit databank'!D1233="","",'gegevens uit databank'!D1233)</f>
        <v>VBS De Kameleon</v>
      </c>
      <c r="C1233" s="145" t="str">
        <f>IF('gegevens uit databank'!E1233="","",'gegevens uit databank'!E1233)</f>
        <v>Pastorijstraat 23</v>
      </c>
      <c r="D1233" s="145">
        <f>IF('gegevens uit databank'!F1233="","",'gegevens uit databank'!F1233)</f>
        <v>3500</v>
      </c>
      <c r="E1233" s="145" t="str">
        <f>IF('gegevens uit databank'!G1233="","",'gegevens uit databank'!G1233)</f>
        <v>SINT-LAMBRECHTS-HERK</v>
      </c>
      <c r="F1233" s="145" t="str">
        <f>IF('gegevens uit databank'!H1233="","",'gegevens uit databank'!H1233)</f>
        <v>011-31.37.31</v>
      </c>
    </row>
    <row r="1234" spans="1:6" ht="12.9" customHeight="1" x14ac:dyDescent="0.25">
      <c r="A1234" s="144">
        <f>IF('gegevens uit databank'!C1234="","",'gegevens uit databank'!C1234)</f>
        <v>16188</v>
      </c>
      <c r="B1234" s="145" t="str">
        <f>IF('gegevens uit databank'!D1234="","",'gegevens uit databank'!D1234)</f>
        <v>VBS De Bron</v>
      </c>
      <c r="C1234" s="145" t="str">
        <f>IF('gegevens uit databank'!E1234="","",'gegevens uit databank'!E1234)</f>
        <v>Bloemenstraat 1</v>
      </c>
      <c r="D1234" s="145">
        <f>IF('gegevens uit databank'!F1234="","",'gegevens uit databank'!F1234)</f>
        <v>3830</v>
      </c>
      <c r="E1234" s="145" t="str">
        <f>IF('gegevens uit databank'!G1234="","",'gegevens uit databank'!G1234)</f>
        <v>WELLEN</v>
      </c>
      <c r="F1234" s="145" t="str">
        <f>IF('gegevens uit databank'!H1234="","",'gegevens uit databank'!H1234)</f>
        <v>012-74.26.89</v>
      </c>
    </row>
    <row r="1235" spans="1:6" ht="12.9" customHeight="1" x14ac:dyDescent="0.25">
      <c r="A1235" s="144">
        <f>IF('gegevens uit databank'!C1235="","",'gegevens uit databank'!C1235)</f>
        <v>16196</v>
      </c>
      <c r="B1235" s="145" t="str">
        <f>IF('gegevens uit databank'!D1235="","",'gegevens uit databank'!D1235)</f>
        <v>VBS Nieuwland</v>
      </c>
      <c r="C1235" s="145" t="str">
        <f>IF('gegevens uit databank'!E1235="","",'gegevens uit databank'!E1235)</f>
        <v>Nieuwland 12_A</v>
      </c>
      <c r="D1235" s="145">
        <f>IF('gegevens uit databank'!F1235="","",'gegevens uit databank'!F1235)</f>
        <v>3840</v>
      </c>
      <c r="E1235" s="145" t="str">
        <f>IF('gegevens uit databank'!G1235="","",'gegevens uit databank'!G1235)</f>
        <v>BORGLOON</v>
      </c>
      <c r="F1235" s="145" t="str">
        <f>IF('gegevens uit databank'!H1235="","",'gegevens uit databank'!H1235)</f>
        <v>012-74.21.16</v>
      </c>
    </row>
    <row r="1236" spans="1:6" ht="12.9" customHeight="1" x14ac:dyDescent="0.25">
      <c r="A1236" s="144">
        <f>IF('gegevens uit databank'!C1236="","",'gegevens uit databank'!C1236)</f>
        <v>16212</v>
      </c>
      <c r="B1236" s="145" t="str">
        <f>IF('gegevens uit databank'!D1236="","",'gegevens uit databank'!D1236)</f>
        <v>VBS De Letterboom</v>
      </c>
      <c r="C1236" s="145" t="str">
        <f>IF('gegevens uit databank'!E1236="","",'gegevens uit databank'!E1236)</f>
        <v>Jesserenstraat 57</v>
      </c>
      <c r="D1236" s="145">
        <f>IF('gegevens uit databank'!F1236="","",'gegevens uit databank'!F1236)</f>
        <v>3840</v>
      </c>
      <c r="E1236" s="145" t="str">
        <f>IF('gegevens uit databank'!G1236="","",'gegevens uit databank'!G1236)</f>
        <v>BORGLOON</v>
      </c>
      <c r="F1236" s="145" t="str">
        <f>IF('gegevens uit databank'!H1236="","",'gegevens uit databank'!H1236)</f>
        <v>012-74.30.68</v>
      </c>
    </row>
    <row r="1237" spans="1:6" ht="12.9" customHeight="1" x14ac:dyDescent="0.25">
      <c r="A1237" s="144">
        <f>IF('gegevens uit databank'!C1237="","",'gegevens uit databank'!C1237)</f>
        <v>16221</v>
      </c>
      <c r="B1237" s="145" t="str">
        <f>IF('gegevens uit databank'!D1237="","",'gegevens uit databank'!D1237)</f>
        <v>VBS De Boomgaard</v>
      </c>
      <c r="C1237" s="145" t="str">
        <f>IF('gegevens uit databank'!E1237="","",'gegevens uit databank'!E1237)</f>
        <v>Tongersesteenweg 332_A</v>
      </c>
      <c r="D1237" s="145">
        <f>IF('gegevens uit databank'!F1237="","",'gegevens uit databank'!F1237)</f>
        <v>3840</v>
      </c>
      <c r="E1237" s="145" t="str">
        <f>IF('gegevens uit databank'!G1237="","",'gegevens uit databank'!G1237)</f>
        <v>BOMMERSHOVEN</v>
      </c>
      <c r="F1237" s="145" t="str">
        <f>IF('gegevens uit databank'!H1237="","",'gegevens uit databank'!H1237)</f>
        <v>012-74.17.82</v>
      </c>
    </row>
    <row r="1238" spans="1:6" ht="12.9" customHeight="1" x14ac:dyDescent="0.25">
      <c r="A1238" s="144">
        <f>IF('gegevens uit databank'!C1238="","",'gegevens uit databank'!C1238)</f>
        <v>16238</v>
      </c>
      <c r="B1238" s="145" t="str">
        <f>IF('gegevens uit databank'!D1238="","",'gegevens uit databank'!D1238)</f>
        <v>VBS Het Appelmanneke</v>
      </c>
      <c r="C1238" s="145" t="str">
        <f>IF('gegevens uit databank'!E1238="","",'gegevens uit databank'!E1238)</f>
        <v>Langegrachtstraat 1</v>
      </c>
      <c r="D1238" s="145">
        <f>IF('gegevens uit databank'!F1238="","",'gegevens uit databank'!F1238)</f>
        <v>3840</v>
      </c>
      <c r="E1238" s="145" t="str">
        <f>IF('gegevens uit databank'!G1238="","",'gegevens uit databank'!G1238)</f>
        <v>HOEPERTINGEN</v>
      </c>
      <c r="F1238" s="145" t="str">
        <f>IF('gegevens uit databank'!H1238="","",'gegevens uit databank'!H1238)</f>
        <v>012-74.40.24</v>
      </c>
    </row>
    <row r="1239" spans="1:6" ht="12.9" customHeight="1" x14ac:dyDescent="0.25">
      <c r="A1239" s="144">
        <f>IF('gegevens uit databank'!C1239="","",'gegevens uit databank'!C1239)</f>
        <v>16279</v>
      </c>
      <c r="B1239" s="145" t="str">
        <f>IF('gegevens uit databank'!D1239="","",'gegevens uit databank'!D1239)</f>
        <v>VBS Centrale Vrije School</v>
      </c>
      <c r="C1239" s="145" t="str">
        <f>IF('gegevens uit databank'!E1239="","",'gegevens uit databank'!E1239)</f>
        <v>Ridderstraat 13</v>
      </c>
      <c r="D1239" s="145">
        <f>IF('gegevens uit databank'!F1239="","",'gegevens uit databank'!F1239)</f>
        <v>3870</v>
      </c>
      <c r="E1239" s="145" t="str">
        <f>IF('gegevens uit databank'!G1239="","",'gegevens uit databank'!G1239)</f>
        <v>HEERS</v>
      </c>
      <c r="F1239" s="145" t="str">
        <f>IF('gegevens uit databank'!H1239="","",'gegevens uit databank'!H1239)</f>
        <v>011-48.65.74</v>
      </c>
    </row>
    <row r="1240" spans="1:6" ht="12.9" customHeight="1" x14ac:dyDescent="0.25">
      <c r="A1240" s="144">
        <f>IF('gegevens uit databank'!C1240="","",'gegevens uit databank'!C1240)</f>
        <v>16329</v>
      </c>
      <c r="B1240" s="145" t="str">
        <f>IF('gegevens uit databank'!D1240="","",'gegevens uit databank'!D1240)</f>
        <v>GO! BS De Groeiboog</v>
      </c>
      <c r="C1240" s="145" t="str">
        <f>IF('gegevens uit databank'!E1240="","",'gegevens uit databank'!E1240)</f>
        <v>Houtstraat 117</v>
      </c>
      <c r="D1240" s="145">
        <f>IF('gegevens uit databank'!F1240="","",'gegevens uit databank'!F1240)</f>
        <v>3890</v>
      </c>
      <c r="E1240" s="145" t="str">
        <f>IF('gegevens uit databank'!G1240="","",'gegevens uit databank'!G1240)</f>
        <v>JEUK</v>
      </c>
      <c r="F1240" s="145" t="str">
        <f>IF('gegevens uit databank'!H1240="","",'gegevens uit databank'!H1240)</f>
        <v>011-48.69.24</v>
      </c>
    </row>
    <row r="1241" spans="1:6" ht="12.9" customHeight="1" x14ac:dyDescent="0.25">
      <c r="A1241" s="144">
        <f>IF('gegevens uit databank'!C1241="","",'gegevens uit databank'!C1241)</f>
        <v>16337</v>
      </c>
      <c r="B1241" s="145" t="str">
        <f>IF('gegevens uit databank'!D1241="","",'gegevens uit databank'!D1241)</f>
        <v>SBS De Schommel</v>
      </c>
      <c r="C1241" s="145" t="str">
        <f>IF('gegevens uit databank'!E1241="","",'gegevens uit databank'!E1241)</f>
        <v>Haardstraat 20</v>
      </c>
      <c r="D1241" s="145">
        <f>IF('gegevens uit databank'!F1241="","",'gegevens uit databank'!F1241)</f>
        <v>3920</v>
      </c>
      <c r="E1241" s="145" t="str">
        <f>IF('gegevens uit databank'!G1241="","",'gegevens uit databank'!G1241)</f>
        <v>LOMMEL</v>
      </c>
      <c r="F1241" s="145" t="str">
        <f>IF('gegevens uit databank'!H1241="","",'gegevens uit databank'!H1241)</f>
        <v>011-54.46.76</v>
      </c>
    </row>
    <row r="1242" spans="1:6" ht="12.9" customHeight="1" x14ac:dyDescent="0.25">
      <c r="A1242" s="144">
        <f>IF('gegevens uit databank'!C1242="","",'gegevens uit databank'!C1242)</f>
        <v>16345</v>
      </c>
      <c r="B1242" s="145" t="str">
        <f>IF('gegevens uit databank'!D1242="","",'gegevens uit databank'!D1242)</f>
        <v>VBS Den Heuvel</v>
      </c>
      <c r="C1242" s="145" t="str">
        <f>IF('gegevens uit databank'!E1242="","",'gegevens uit databank'!E1242)</f>
        <v>Slinkerstraat 62</v>
      </c>
      <c r="D1242" s="145">
        <f>IF('gegevens uit databank'!F1242="","",'gegevens uit databank'!F1242)</f>
        <v>3920</v>
      </c>
      <c r="E1242" s="145" t="str">
        <f>IF('gegevens uit databank'!G1242="","",'gegevens uit databank'!G1242)</f>
        <v>LOMMEL</v>
      </c>
      <c r="F1242" s="145" t="str">
        <f>IF('gegevens uit databank'!H1242="","",'gegevens uit databank'!H1242)</f>
        <v>011-54.02.58</v>
      </c>
    </row>
    <row r="1243" spans="1:6" ht="12.9" customHeight="1" x14ac:dyDescent="0.25">
      <c r="A1243" s="144">
        <f>IF('gegevens uit databank'!C1243="","",'gegevens uit databank'!C1243)</f>
        <v>16352</v>
      </c>
      <c r="B1243" s="145" t="str">
        <f>IF('gegevens uit databank'!D1243="","",'gegevens uit databank'!D1243)</f>
        <v>VBS BaLu</v>
      </c>
      <c r="C1243" s="145" t="str">
        <f>IF('gegevens uit databank'!E1243="","",'gegevens uit databank'!E1243)</f>
        <v>Hanekapstraat 8</v>
      </c>
      <c r="D1243" s="145">
        <f>IF('gegevens uit databank'!F1243="","",'gegevens uit databank'!F1243)</f>
        <v>3920</v>
      </c>
      <c r="E1243" s="145" t="str">
        <f>IF('gegevens uit databank'!G1243="","",'gegevens uit databank'!G1243)</f>
        <v>LOMMEL</v>
      </c>
      <c r="F1243" s="145" t="str">
        <f>IF('gegevens uit databank'!H1243="","",'gegevens uit databank'!H1243)</f>
        <v>011-54.05.16</v>
      </c>
    </row>
    <row r="1244" spans="1:6" ht="12.9" customHeight="1" x14ac:dyDescent="0.25">
      <c r="A1244" s="144">
        <f>IF('gegevens uit databank'!C1244="","",'gegevens uit databank'!C1244)</f>
        <v>16361</v>
      </c>
      <c r="B1244" s="145" t="str">
        <f>IF('gegevens uit databank'!D1244="","",'gegevens uit databank'!D1244)</f>
        <v>VBS Boudewijnschool</v>
      </c>
      <c r="C1244" s="145" t="str">
        <f>IF('gegevens uit databank'!E1244="","",'gegevens uit databank'!E1244)</f>
        <v>Einde 5</v>
      </c>
      <c r="D1244" s="145">
        <f>IF('gegevens uit databank'!F1244="","",'gegevens uit databank'!F1244)</f>
        <v>3920</v>
      </c>
      <c r="E1244" s="145" t="str">
        <f>IF('gegevens uit databank'!G1244="","",'gegevens uit databank'!G1244)</f>
        <v>LOMMEL</v>
      </c>
      <c r="F1244" s="145" t="str">
        <f>IF('gegevens uit databank'!H1244="","",'gegevens uit databank'!H1244)</f>
        <v>011-54.46.74</v>
      </c>
    </row>
    <row r="1245" spans="1:6" ht="12.9" customHeight="1" x14ac:dyDescent="0.25">
      <c r="A1245" s="144">
        <f>IF('gegevens uit databank'!C1245="","",'gegevens uit databank'!C1245)</f>
        <v>16378</v>
      </c>
      <c r="B1245" s="145" t="str">
        <f>IF('gegevens uit databank'!D1245="","",'gegevens uit databank'!D1245)</f>
        <v>VLS De Speling</v>
      </c>
      <c r="C1245" s="145" t="str">
        <f>IF('gegevens uit databank'!E1245="","",'gegevens uit databank'!E1245)</f>
        <v>Kloosterstraat 7</v>
      </c>
      <c r="D1245" s="145">
        <f>IF('gegevens uit databank'!F1245="","",'gegevens uit databank'!F1245)</f>
        <v>3920</v>
      </c>
      <c r="E1245" s="145" t="str">
        <f>IF('gegevens uit databank'!G1245="","",'gegevens uit databank'!G1245)</f>
        <v>LOMMEL</v>
      </c>
      <c r="F1245" s="145" t="str">
        <f>IF('gegevens uit databank'!H1245="","",'gegevens uit databank'!H1245)</f>
        <v>011-54.42.24</v>
      </c>
    </row>
    <row r="1246" spans="1:6" ht="12.9" customHeight="1" x14ac:dyDescent="0.25">
      <c r="A1246" s="144">
        <f>IF('gegevens uit databank'!C1246="","",'gegevens uit databank'!C1246)</f>
        <v>16386</v>
      </c>
      <c r="B1246" s="145" t="str">
        <f>IF('gegevens uit databank'!D1246="","",'gegevens uit databank'!D1246)</f>
        <v>VBS Sint-Jan</v>
      </c>
      <c r="C1246" s="145" t="str">
        <f>IF('gegevens uit databank'!E1246="","",'gegevens uit databank'!E1246)</f>
        <v>Kerkweg 22</v>
      </c>
      <c r="D1246" s="145">
        <f>IF('gegevens uit databank'!F1246="","",'gegevens uit databank'!F1246)</f>
        <v>3920</v>
      </c>
      <c r="E1246" s="145" t="str">
        <f>IF('gegevens uit databank'!G1246="","",'gegevens uit databank'!G1246)</f>
        <v>LOMMEL</v>
      </c>
      <c r="F1246" s="145" t="str">
        <f>IF('gegevens uit databank'!H1246="","",'gegevens uit databank'!H1246)</f>
        <v>011-34.42.20</v>
      </c>
    </row>
    <row r="1247" spans="1:6" ht="12.9" customHeight="1" x14ac:dyDescent="0.25">
      <c r="A1247" s="144">
        <f>IF('gegevens uit databank'!C1247="","",'gegevens uit databank'!C1247)</f>
        <v>16394</v>
      </c>
      <c r="B1247" s="145" t="str">
        <f>IF('gegevens uit databank'!D1247="","",'gegevens uit databank'!D1247)</f>
        <v>VBS Lommel-West</v>
      </c>
      <c r="C1247" s="145" t="str">
        <f>IF('gegevens uit databank'!E1247="","",'gegevens uit databank'!E1247)</f>
        <v>Godfried Bomansstraat 17</v>
      </c>
      <c r="D1247" s="145">
        <f>IF('gegevens uit databank'!F1247="","",'gegevens uit databank'!F1247)</f>
        <v>3920</v>
      </c>
      <c r="E1247" s="145" t="str">
        <f>IF('gegevens uit databank'!G1247="","",'gegevens uit databank'!G1247)</f>
        <v>LOMMEL</v>
      </c>
      <c r="F1247" s="145" t="str">
        <f>IF('gegevens uit databank'!H1247="","",'gegevens uit databank'!H1247)</f>
        <v>011-54.03.50</v>
      </c>
    </row>
    <row r="1248" spans="1:6" ht="12.9" customHeight="1" x14ac:dyDescent="0.25">
      <c r="A1248" s="144">
        <f>IF('gegevens uit databank'!C1248="","",'gegevens uit databank'!C1248)</f>
        <v>16402</v>
      </c>
      <c r="B1248" s="145" t="str">
        <f>IF('gegevens uit databank'!D1248="","",'gegevens uit databank'!D1248)</f>
        <v>VBS De Klimtoren</v>
      </c>
      <c r="C1248" s="145" t="str">
        <f>IF('gegevens uit databank'!E1248="","",'gegevens uit databank'!E1248)</f>
        <v>Luikersteenweg 243</v>
      </c>
      <c r="D1248" s="145">
        <f>IF('gegevens uit databank'!F1248="","",'gegevens uit databank'!F1248)</f>
        <v>3920</v>
      </c>
      <c r="E1248" s="145" t="str">
        <f>IF('gegevens uit databank'!G1248="","",'gegevens uit databank'!G1248)</f>
        <v>LOMMEL</v>
      </c>
      <c r="F1248" s="145" t="str">
        <f>IF('gegevens uit databank'!H1248="","",'gegevens uit databank'!H1248)</f>
        <v>011-64.03.18</v>
      </c>
    </row>
    <row r="1249" spans="1:6" ht="12.9" customHeight="1" x14ac:dyDescent="0.25">
      <c r="A1249" s="144">
        <f>IF('gegevens uit databank'!C1249="","",'gegevens uit databank'!C1249)</f>
        <v>16411</v>
      </c>
      <c r="B1249" s="145" t="str">
        <f>IF('gegevens uit databank'!D1249="","",'gegevens uit databank'!D1249)</f>
        <v>VKS De Speling</v>
      </c>
      <c r="C1249" s="145" t="str">
        <f>IF('gegevens uit databank'!E1249="","",'gegevens uit databank'!E1249)</f>
        <v>Kloosterstraat 11</v>
      </c>
      <c r="D1249" s="145">
        <f>IF('gegevens uit databank'!F1249="","",'gegevens uit databank'!F1249)</f>
        <v>3920</v>
      </c>
      <c r="E1249" s="145" t="str">
        <f>IF('gegevens uit databank'!G1249="","",'gegevens uit databank'!G1249)</f>
        <v>LOMMEL</v>
      </c>
      <c r="F1249" s="145" t="str">
        <f>IF('gegevens uit databank'!H1249="","",'gegevens uit databank'!H1249)</f>
        <v>011-54.08.56</v>
      </c>
    </row>
    <row r="1250" spans="1:6" ht="12.9" customHeight="1" x14ac:dyDescent="0.25">
      <c r="A1250" s="144">
        <f>IF('gegevens uit databank'!C1250="","",'gegevens uit databank'!C1250)</f>
        <v>16428</v>
      </c>
      <c r="B1250" s="145" t="str">
        <f>IF('gegevens uit databank'!D1250="","",'gegevens uit databank'!D1250)</f>
        <v>SBS 't Stekske</v>
      </c>
      <c r="C1250" s="145" t="str">
        <f>IF('gegevens uit databank'!E1250="","",'gegevens uit databank'!E1250)</f>
        <v>Luikersteenweg 447</v>
      </c>
      <c r="D1250" s="145">
        <f>IF('gegevens uit databank'!F1250="","",'gegevens uit databank'!F1250)</f>
        <v>3920</v>
      </c>
      <c r="E1250" s="145" t="str">
        <f>IF('gegevens uit databank'!G1250="","",'gegevens uit databank'!G1250)</f>
        <v>LOMMEL</v>
      </c>
      <c r="F1250" s="145" t="str">
        <f>IF('gegevens uit databank'!H1250="","",'gegevens uit databank'!H1250)</f>
        <v>011-64.23.77</v>
      </c>
    </row>
    <row r="1251" spans="1:6" ht="12.9" customHeight="1" x14ac:dyDescent="0.25">
      <c r="A1251" s="144">
        <f>IF('gegevens uit databank'!C1251="","",'gegevens uit databank'!C1251)</f>
        <v>16436</v>
      </c>
      <c r="B1251" s="145" t="str">
        <f>IF('gegevens uit databank'!D1251="","",'gegevens uit databank'!D1251)</f>
        <v>VBS 't Leer-rijk</v>
      </c>
      <c r="C1251" s="145" t="str">
        <f>IF('gegevens uit databank'!E1251="","",'gegevens uit databank'!E1251)</f>
        <v>Schoolstraat 16</v>
      </c>
      <c r="D1251" s="145">
        <f>IF('gegevens uit databank'!F1251="","",'gegevens uit databank'!F1251)</f>
        <v>3540</v>
      </c>
      <c r="E1251" s="145" t="str">
        <f>IF('gegevens uit databank'!G1251="","",'gegevens uit databank'!G1251)</f>
        <v>HERK-DE-STAD</v>
      </c>
      <c r="F1251" s="145" t="str">
        <f>IF('gegevens uit databank'!H1251="","",'gegevens uit databank'!H1251)</f>
        <v>013-55.40.37</v>
      </c>
    </row>
    <row r="1252" spans="1:6" ht="12.9" customHeight="1" x14ac:dyDescent="0.25">
      <c r="A1252" s="144">
        <f>IF('gegevens uit databank'!C1252="","",'gegevens uit databank'!C1252)</f>
        <v>16444</v>
      </c>
      <c r="B1252" s="145" t="str">
        <f>IF('gegevens uit databank'!D1252="","",'gegevens uit databank'!D1252)</f>
        <v>VBS Sint-Martinus</v>
      </c>
      <c r="C1252" s="145" t="str">
        <f>IF('gegevens uit databank'!E1252="","",'gegevens uit databank'!E1252)</f>
        <v>Diestsesteenweg 11</v>
      </c>
      <c r="D1252" s="145">
        <f>IF('gegevens uit databank'!F1252="","",'gegevens uit databank'!F1252)</f>
        <v>3540</v>
      </c>
      <c r="E1252" s="145" t="str">
        <f>IF('gegevens uit databank'!G1252="","",'gegevens uit databank'!G1252)</f>
        <v>HERK-DE-STAD</v>
      </c>
      <c r="F1252" s="145" t="str">
        <f>IF('gegevens uit databank'!H1252="","",'gegevens uit databank'!H1252)</f>
        <v>013-55.29.66</v>
      </c>
    </row>
    <row r="1253" spans="1:6" ht="12.9" customHeight="1" x14ac:dyDescent="0.25">
      <c r="A1253" s="144">
        <f>IF('gegevens uit databank'!C1253="","",'gegevens uit databank'!C1253)</f>
        <v>16451</v>
      </c>
      <c r="B1253" s="145" t="str">
        <f>IF('gegevens uit databank'!D1253="","",'gegevens uit databank'!D1253)</f>
        <v>VBS De Zeppelin</v>
      </c>
      <c r="C1253" s="145" t="str">
        <f>IF('gegevens uit databank'!E1253="","",'gegevens uit databank'!E1253)</f>
        <v>Dorpsstraat 29</v>
      </c>
      <c r="D1253" s="145">
        <f>IF('gegevens uit databank'!F1253="","",'gegevens uit databank'!F1253)</f>
        <v>3540</v>
      </c>
      <c r="E1253" s="145" t="str">
        <f>IF('gegevens uit databank'!G1253="","",'gegevens uit databank'!G1253)</f>
        <v>DONK</v>
      </c>
      <c r="F1253" s="145" t="str">
        <f>IF('gegevens uit databank'!H1253="","",'gegevens uit databank'!H1253)</f>
        <v>013-44.40.22</v>
      </c>
    </row>
    <row r="1254" spans="1:6" ht="12.9" customHeight="1" x14ac:dyDescent="0.25">
      <c r="A1254" s="144">
        <f>IF('gegevens uit databank'!C1254="","",'gegevens uit databank'!C1254)</f>
        <v>16469</v>
      </c>
      <c r="B1254" s="145" t="str">
        <f>IF('gegevens uit databank'!D1254="","",'gegevens uit databank'!D1254)</f>
        <v>VBS De Schuit</v>
      </c>
      <c r="C1254" s="145" t="str">
        <f>IF('gegevens uit databank'!E1254="","",'gegevens uit databank'!E1254)</f>
        <v>Kerkstraat 19</v>
      </c>
      <c r="D1254" s="145">
        <f>IF('gegevens uit databank'!F1254="","",'gegevens uit databank'!F1254)</f>
        <v>3540</v>
      </c>
      <c r="E1254" s="145" t="str">
        <f>IF('gegevens uit databank'!G1254="","",'gegevens uit databank'!G1254)</f>
        <v>SCHULEN</v>
      </c>
      <c r="F1254" s="145" t="str">
        <f>IF('gegevens uit databank'!H1254="","",'gegevens uit databank'!H1254)</f>
        <v>013-55.40.29</v>
      </c>
    </row>
    <row r="1255" spans="1:6" ht="12.9" customHeight="1" x14ac:dyDescent="0.25">
      <c r="A1255" s="144">
        <f>IF('gegevens uit databank'!C1255="","",'gegevens uit databank'!C1255)</f>
        <v>16477</v>
      </c>
      <c r="B1255" s="145" t="str">
        <f>IF('gegevens uit databank'!D1255="","",'gegevens uit databank'!D1255)</f>
        <v>VBS Sint-Jan</v>
      </c>
      <c r="C1255" s="145" t="str">
        <f>IF('gegevens uit databank'!E1255="","",'gegevens uit databank'!E1255)</f>
        <v>Kapelstraat 28</v>
      </c>
      <c r="D1255" s="145">
        <f>IF('gegevens uit databank'!F1255="","",'gegevens uit databank'!F1255)</f>
        <v>3540</v>
      </c>
      <c r="E1255" s="145" t="str">
        <f>IF('gegevens uit databank'!G1255="","",'gegevens uit databank'!G1255)</f>
        <v>HERK-DE-STAD</v>
      </c>
      <c r="F1255" s="145" t="str">
        <f>IF('gegevens uit databank'!H1255="","",'gegevens uit databank'!H1255)</f>
        <v>013-55.45.93</v>
      </c>
    </row>
    <row r="1256" spans="1:6" ht="12.9" customHeight="1" x14ac:dyDescent="0.25">
      <c r="A1256" s="144">
        <f>IF('gegevens uit databank'!C1256="","",'gegevens uit databank'!C1256)</f>
        <v>16493</v>
      </c>
      <c r="B1256" s="145" t="str">
        <f>IF('gegevens uit databank'!D1256="","",'gegevens uit databank'!D1256)</f>
        <v>VBS Stevoort</v>
      </c>
      <c r="C1256" s="145" t="str">
        <f>IF('gegevens uit databank'!E1256="","",'gegevens uit databank'!E1256)</f>
        <v>Kolmenstraat 7</v>
      </c>
      <c r="D1256" s="145">
        <f>IF('gegevens uit databank'!F1256="","",'gegevens uit databank'!F1256)</f>
        <v>3512</v>
      </c>
      <c r="E1256" s="145" t="str">
        <f>IF('gegevens uit databank'!G1256="","",'gegevens uit databank'!G1256)</f>
        <v>STEVOORT</v>
      </c>
      <c r="F1256" s="145" t="str">
        <f>IF('gegevens uit databank'!H1256="","",'gegevens uit databank'!H1256)</f>
        <v>011-31.41.54</v>
      </c>
    </row>
    <row r="1257" spans="1:6" ht="12.9" customHeight="1" x14ac:dyDescent="0.25">
      <c r="A1257" s="144">
        <f>IF('gegevens uit databank'!C1257="","",'gegevens uit databank'!C1257)</f>
        <v>16501</v>
      </c>
      <c r="B1257" s="145" t="str">
        <f>IF('gegevens uit databank'!D1257="","",'gegevens uit databank'!D1257)</f>
        <v>GLS De Zonnebloem</v>
      </c>
      <c r="C1257" s="145" t="str">
        <f>IF('gegevens uit databank'!E1257="","",'gegevens uit databank'!E1257)</f>
        <v>Geneikenstraat 15</v>
      </c>
      <c r="D1257" s="145">
        <f>IF('gegevens uit databank'!F1257="","",'gegevens uit databank'!F1257)</f>
        <v>3560</v>
      </c>
      <c r="E1257" s="145" t="str">
        <f>IF('gegevens uit databank'!G1257="","",'gegevens uit databank'!G1257)</f>
        <v>LUMMEN</v>
      </c>
      <c r="F1257" s="145" t="str">
        <f>IF('gegevens uit databank'!H1257="","",'gegevens uit databank'!H1257)</f>
        <v>013-39.04.85</v>
      </c>
    </row>
    <row r="1258" spans="1:6" ht="12.9" customHeight="1" x14ac:dyDescent="0.25">
      <c r="A1258" s="144">
        <f>IF('gegevens uit databank'!C1258="","",'gegevens uit databank'!C1258)</f>
        <v>16543</v>
      </c>
      <c r="B1258" s="145" t="str">
        <f>IF('gegevens uit databank'!D1258="","",'gegevens uit databank'!D1258)</f>
        <v>VBS Domino Genenbos</v>
      </c>
      <c r="C1258" s="145" t="str">
        <f>IF('gegevens uit databank'!E1258="","",'gegevens uit databank'!E1258)</f>
        <v>Genenbosstraat 82</v>
      </c>
      <c r="D1258" s="145">
        <f>IF('gegevens uit databank'!F1258="","",'gegevens uit databank'!F1258)</f>
        <v>3560</v>
      </c>
      <c r="E1258" s="145" t="str">
        <f>IF('gegevens uit databank'!G1258="","",'gegevens uit databank'!G1258)</f>
        <v>LUMMEN</v>
      </c>
      <c r="F1258" s="145" t="str">
        <f>IF('gegevens uit databank'!H1258="","",'gegevens uit databank'!H1258)</f>
        <v>011-42.48.80</v>
      </c>
    </row>
    <row r="1259" spans="1:6" ht="12.9" customHeight="1" x14ac:dyDescent="0.25">
      <c r="A1259" s="144">
        <f>IF('gegevens uit databank'!C1259="","",'gegevens uit databank'!C1259)</f>
        <v>16551</v>
      </c>
      <c r="B1259" s="145" t="str">
        <f>IF('gegevens uit databank'!D1259="","",'gegevens uit databank'!D1259)</f>
        <v>VBS 't Klinkertje</v>
      </c>
      <c r="C1259" s="145" t="str">
        <f>IF('gegevens uit databank'!E1259="","",'gegevens uit databank'!E1259)</f>
        <v>Sint-Trudostraat 9</v>
      </c>
      <c r="D1259" s="145">
        <f>IF('gegevens uit databank'!F1259="","",'gegevens uit databank'!F1259)</f>
        <v>3560</v>
      </c>
      <c r="E1259" s="145" t="str">
        <f>IF('gegevens uit databank'!G1259="","",'gegevens uit databank'!G1259)</f>
        <v>LUMMEN</v>
      </c>
      <c r="F1259" s="145" t="str">
        <f>IF('gegevens uit databank'!H1259="","",'gegevens uit databank'!H1259)</f>
        <v>013-44.15.21</v>
      </c>
    </row>
    <row r="1260" spans="1:6" ht="12.9" customHeight="1" x14ac:dyDescent="0.25">
      <c r="A1260" s="144">
        <f>IF('gegevens uit databank'!C1260="","",'gegevens uit databank'!C1260)</f>
        <v>16568</v>
      </c>
      <c r="B1260" s="145" t="str">
        <f>IF('gegevens uit databank'!D1260="","",'gegevens uit databank'!D1260)</f>
        <v>VLS De Buiteling</v>
      </c>
      <c r="C1260" s="145" t="str">
        <f>IF('gegevens uit databank'!E1260="","",'gegevens uit databank'!E1260)</f>
        <v>Meldertsesteenweg 13</v>
      </c>
      <c r="D1260" s="145">
        <f>IF('gegevens uit databank'!F1260="","",'gegevens uit databank'!F1260)</f>
        <v>3583</v>
      </c>
      <c r="E1260" s="145" t="str">
        <f>IF('gegevens uit databank'!G1260="","",'gegevens uit databank'!G1260)</f>
        <v>PAAL</v>
      </c>
      <c r="F1260" s="145" t="str">
        <f>IF('gegevens uit databank'!H1260="","",'gegevens uit databank'!H1260)</f>
        <v>011-42.69.98</v>
      </c>
    </row>
    <row r="1261" spans="1:6" ht="12.9" customHeight="1" x14ac:dyDescent="0.25">
      <c r="A1261" s="144">
        <f>IF('gegevens uit databank'!C1261="","",'gegevens uit databank'!C1261)</f>
        <v>16576</v>
      </c>
      <c r="B1261" s="145" t="str">
        <f>IF('gegevens uit databank'!D1261="","",'gegevens uit databank'!D1261)</f>
        <v>VKS Hand in Hand</v>
      </c>
      <c r="C1261" s="145" t="str">
        <f>IF('gegevens uit databank'!E1261="","",'gegevens uit databank'!E1261)</f>
        <v>Kloosterstraat 21</v>
      </c>
      <c r="D1261" s="145">
        <f>IF('gegevens uit databank'!F1261="","",'gegevens uit databank'!F1261)</f>
        <v>3583</v>
      </c>
      <c r="E1261" s="145" t="str">
        <f>IF('gegevens uit databank'!G1261="","",'gegevens uit databank'!G1261)</f>
        <v>PAAL</v>
      </c>
      <c r="F1261" s="145" t="str">
        <f>IF('gegevens uit databank'!H1261="","",'gegevens uit databank'!H1261)</f>
        <v>011-36.46.46</v>
      </c>
    </row>
    <row r="1262" spans="1:6" ht="12.9" customHeight="1" x14ac:dyDescent="0.25">
      <c r="A1262" s="144">
        <f>IF('gegevens uit databank'!C1262="","",'gegevens uit databank'!C1262)</f>
        <v>16584</v>
      </c>
      <c r="B1262" s="145" t="str">
        <f>IF('gegevens uit databank'!D1262="","",'gegevens uit databank'!D1262)</f>
        <v>VBS 'De Beerring'</v>
      </c>
      <c r="C1262" s="145" t="str">
        <f>IF('gegevens uit databank'!E1262="","",'gegevens uit databank'!E1262)</f>
        <v>Bogaarsveldstraat 20</v>
      </c>
      <c r="D1262" s="145">
        <f>IF('gegevens uit databank'!F1262="","",'gegevens uit databank'!F1262)</f>
        <v>3580</v>
      </c>
      <c r="E1262" s="145" t="str">
        <f>IF('gegevens uit databank'!G1262="","",'gegevens uit databank'!G1262)</f>
        <v>BERINGEN</v>
      </c>
      <c r="F1262" s="145" t="str">
        <f>IF('gegevens uit databank'!H1262="","",'gegevens uit databank'!H1262)</f>
        <v>011-49.33.70</v>
      </c>
    </row>
    <row r="1263" spans="1:6" ht="12.9" customHeight="1" x14ac:dyDescent="0.25">
      <c r="A1263" s="144">
        <f>IF('gegevens uit databank'!C1263="","",'gegevens uit databank'!C1263)</f>
        <v>16592</v>
      </c>
      <c r="B1263" s="145" t="str">
        <f>IF('gegevens uit databank'!D1263="","",'gegevens uit databank'!D1263)</f>
        <v>VBS 'De Beerring'</v>
      </c>
      <c r="C1263" s="145" t="str">
        <f>IF('gegevens uit databank'!E1263="","",'gegevens uit databank'!E1263)</f>
        <v>Koerselsesteenweg 25</v>
      </c>
      <c r="D1263" s="145">
        <f>IF('gegevens uit databank'!F1263="","",'gegevens uit databank'!F1263)</f>
        <v>3580</v>
      </c>
      <c r="E1263" s="145" t="str">
        <f>IF('gegevens uit databank'!G1263="","",'gegevens uit databank'!G1263)</f>
        <v>BERINGEN</v>
      </c>
      <c r="F1263" s="145" t="str">
        <f>IF('gegevens uit databank'!H1263="","",'gegevens uit databank'!H1263)</f>
        <v>011-42.27.86</v>
      </c>
    </row>
    <row r="1264" spans="1:6" ht="12.9" customHeight="1" x14ac:dyDescent="0.25">
      <c r="A1264" s="144">
        <f>IF('gegevens uit databank'!C1264="","",'gegevens uit databank'!C1264)</f>
        <v>16601</v>
      </c>
      <c r="B1264" s="145" t="str">
        <f>IF('gegevens uit databank'!D1264="","",'gegevens uit databank'!D1264)</f>
        <v>Straf!1</v>
      </c>
      <c r="C1264" s="145" t="str">
        <f>IF('gegevens uit databank'!E1264="","",'gegevens uit databank'!E1264)</f>
        <v>Houtpark 20</v>
      </c>
      <c r="D1264" s="145">
        <f>IF('gegevens uit databank'!F1264="","",'gegevens uit databank'!F1264)</f>
        <v>3582</v>
      </c>
      <c r="E1264" s="145" t="str">
        <f>IF('gegevens uit databank'!G1264="","",'gegevens uit databank'!G1264)</f>
        <v>KOERSEL</v>
      </c>
      <c r="F1264" s="145" t="str">
        <f>IF('gegevens uit databank'!H1264="","",'gegevens uit databank'!H1264)</f>
        <v>011-42.82.92</v>
      </c>
    </row>
    <row r="1265" spans="1:6" ht="12.9" customHeight="1" x14ac:dyDescent="0.25">
      <c r="A1265" s="144">
        <f>IF('gegevens uit databank'!C1265="","",'gegevens uit databank'!C1265)</f>
        <v>16618</v>
      </c>
      <c r="B1265" s="145" t="str">
        <f>IF('gegevens uit databank'!D1265="","",'gegevens uit databank'!D1265)</f>
        <v>Straf! 2</v>
      </c>
      <c r="C1265" s="145" t="str">
        <f>IF('gegevens uit databank'!E1265="","",'gegevens uit databank'!E1265)</f>
        <v>Houtpark 20</v>
      </c>
      <c r="D1265" s="145">
        <f>IF('gegevens uit databank'!F1265="","",'gegevens uit databank'!F1265)</f>
        <v>3582</v>
      </c>
      <c r="E1265" s="145" t="str">
        <f>IF('gegevens uit databank'!G1265="","",'gegevens uit databank'!G1265)</f>
        <v>KOERSEL</v>
      </c>
      <c r="F1265" s="145" t="str">
        <f>IF('gegevens uit databank'!H1265="","",'gegevens uit databank'!H1265)</f>
        <v>011-42.82.92</v>
      </c>
    </row>
    <row r="1266" spans="1:6" ht="12.9" customHeight="1" x14ac:dyDescent="0.25">
      <c r="A1266" s="144">
        <f>IF('gegevens uit databank'!C1266="","",'gegevens uit databank'!C1266)</f>
        <v>16626</v>
      </c>
      <c r="B1266" s="145" t="str">
        <f>IF('gegevens uit databank'!D1266="","",'gegevens uit databank'!D1266)</f>
        <v>VBS Westakker</v>
      </c>
      <c r="C1266" s="145" t="str">
        <f>IF('gegevens uit databank'!E1266="","",'gegevens uit databank'!E1266)</f>
        <v>Onderwijsstraat 15</v>
      </c>
      <c r="D1266" s="145">
        <f>IF('gegevens uit databank'!F1266="","",'gegevens uit databank'!F1266)</f>
        <v>3581</v>
      </c>
      <c r="E1266" s="145" t="str">
        <f>IF('gegevens uit databank'!G1266="","",'gegevens uit databank'!G1266)</f>
        <v>BEVERLO</v>
      </c>
      <c r="F1266" s="145" t="str">
        <f>IF('gegevens uit databank'!H1266="","",'gegevens uit databank'!H1266)</f>
        <v>011-34.42.27</v>
      </c>
    </row>
    <row r="1267" spans="1:6" ht="12.9" customHeight="1" x14ac:dyDescent="0.25">
      <c r="A1267" s="144">
        <f>IF('gegevens uit databank'!C1267="","",'gegevens uit databank'!C1267)</f>
        <v>16634</v>
      </c>
      <c r="B1267" s="145" t="str">
        <f>IF('gegevens uit databank'!D1267="","",'gegevens uit databank'!D1267)</f>
        <v>GBS De Hoeksteen</v>
      </c>
      <c r="C1267" s="145" t="str">
        <f>IF('gegevens uit databank'!E1267="","",'gegevens uit databank'!E1267)</f>
        <v>Vossenhoek 10</v>
      </c>
      <c r="D1267" s="145">
        <f>IF('gegevens uit databank'!F1267="","",'gegevens uit databank'!F1267)</f>
        <v>3581</v>
      </c>
      <c r="E1267" s="145" t="str">
        <f>IF('gegevens uit databank'!G1267="","",'gegevens uit databank'!G1267)</f>
        <v>BEVERLO</v>
      </c>
      <c r="F1267" s="145" t="str">
        <f>IF('gegevens uit databank'!H1267="","",'gegevens uit databank'!H1267)</f>
        <v>011-34.46.21</v>
      </c>
    </row>
    <row r="1268" spans="1:6" ht="12.9" customHeight="1" x14ac:dyDescent="0.25">
      <c r="A1268" s="144">
        <f>IF('gegevens uit databank'!C1268="","",'gegevens uit databank'!C1268)</f>
        <v>16642</v>
      </c>
      <c r="B1268" s="145" t="str">
        <f>IF('gegevens uit databank'!D1268="","",'gegevens uit databank'!D1268)</f>
        <v>Vrije Basisschool</v>
      </c>
      <c r="C1268" s="145" t="str">
        <f>IF('gegevens uit databank'!E1268="","",'gegevens uit databank'!E1268)</f>
        <v>Poststraat 6</v>
      </c>
      <c r="D1268" s="145">
        <f>IF('gegevens uit databank'!F1268="","",'gegevens uit databank'!F1268)</f>
        <v>3945</v>
      </c>
      <c r="E1268" s="145" t="str">
        <f>IF('gegevens uit databank'!G1268="","",'gegevens uit databank'!G1268)</f>
        <v>HAM</v>
      </c>
      <c r="F1268" s="145" t="str">
        <f>IF('gegevens uit databank'!H1268="","",'gegevens uit databank'!H1268)</f>
        <v>013-66.57.87</v>
      </c>
    </row>
    <row r="1269" spans="1:6" ht="12.9" customHeight="1" x14ac:dyDescent="0.25">
      <c r="A1269" s="144">
        <f>IF('gegevens uit databank'!C1269="","",'gegevens uit databank'!C1269)</f>
        <v>16659</v>
      </c>
      <c r="B1269" s="145" t="str">
        <f>IF('gegevens uit databank'!D1269="","",'gegevens uit databank'!D1269)</f>
        <v>Vrije Basisschool</v>
      </c>
      <c r="C1269" s="145" t="str">
        <f>IF('gegevens uit databank'!E1269="","",'gegevens uit databank'!E1269)</f>
        <v>Schoolstraat 7</v>
      </c>
      <c r="D1269" s="145">
        <f>IF('gegevens uit databank'!F1269="","",'gegevens uit databank'!F1269)</f>
        <v>3945</v>
      </c>
      <c r="E1269" s="145" t="str">
        <f>IF('gegevens uit databank'!G1269="","",'gegevens uit databank'!G1269)</f>
        <v>HAM</v>
      </c>
      <c r="F1269" s="145" t="str">
        <f>IF('gegevens uit databank'!H1269="","",'gegevens uit databank'!H1269)</f>
        <v>011-34.38.01</v>
      </c>
    </row>
    <row r="1270" spans="1:6" ht="12.9" customHeight="1" x14ac:dyDescent="0.25">
      <c r="A1270" s="144">
        <f>IF('gegevens uit databank'!C1270="","",'gegevens uit databank'!C1270)</f>
        <v>16667</v>
      </c>
      <c r="B1270" s="145" t="str">
        <f>IF('gegevens uit databank'!D1270="","",'gegevens uit databank'!D1270)</f>
        <v>VLS Sint-Michiel</v>
      </c>
      <c r="C1270" s="145" t="str">
        <f>IF('gegevens uit databank'!E1270="","",'gegevens uit databank'!E1270)</f>
        <v>Diestersteenweg 13</v>
      </c>
      <c r="D1270" s="145">
        <f>IF('gegevens uit databank'!F1270="","",'gegevens uit databank'!F1270)</f>
        <v>3970</v>
      </c>
      <c r="E1270" s="145" t="str">
        <f>IF('gegevens uit databank'!G1270="","",'gegevens uit databank'!G1270)</f>
        <v>LEOPOLDSBURG</v>
      </c>
      <c r="F1270" s="145" t="str">
        <f>IF('gegevens uit databank'!H1270="","",'gegevens uit databank'!H1270)</f>
        <v>011-40.12.12</v>
      </c>
    </row>
    <row r="1271" spans="1:6" ht="12.9" customHeight="1" x14ac:dyDescent="0.25">
      <c r="A1271" s="144">
        <f>IF('gegevens uit databank'!C1271="","",'gegevens uit databank'!C1271)</f>
        <v>16675</v>
      </c>
      <c r="B1271" s="145" t="str">
        <f>IF('gegevens uit databank'!D1271="","",'gegevens uit databank'!D1271)</f>
        <v>VBS Sint-Michiel</v>
      </c>
      <c r="C1271" s="145" t="str">
        <f>IF('gegevens uit databank'!E1271="","",'gegevens uit databank'!E1271)</f>
        <v>Diestersteenweg 7</v>
      </c>
      <c r="D1271" s="145">
        <f>IF('gegevens uit databank'!F1271="","",'gegevens uit databank'!F1271)</f>
        <v>3970</v>
      </c>
      <c r="E1271" s="145" t="str">
        <f>IF('gegevens uit databank'!G1271="","",'gegevens uit databank'!G1271)</f>
        <v>LEOPOLDSBURG</v>
      </c>
      <c r="F1271" s="145" t="str">
        <f>IF('gegevens uit databank'!H1271="","",'gegevens uit databank'!H1271)</f>
        <v>011-34.31.34</v>
      </c>
    </row>
    <row r="1272" spans="1:6" ht="12.9" customHeight="1" x14ac:dyDescent="0.25">
      <c r="A1272" s="144">
        <f>IF('gegevens uit databank'!C1272="","",'gegevens uit databank'!C1272)</f>
        <v>16683</v>
      </c>
      <c r="B1272" s="145" t="str">
        <f>IF('gegevens uit databank'!D1272="","",'gegevens uit databank'!D1272)</f>
        <v>VBS De Heppening</v>
      </c>
      <c r="C1272" s="145" t="str">
        <f>IF('gegevens uit databank'!E1272="","",'gegevens uit databank'!E1272)</f>
        <v>Beringsesteenweg 12</v>
      </c>
      <c r="D1272" s="145">
        <f>IF('gegevens uit databank'!F1272="","",'gegevens uit databank'!F1272)</f>
        <v>3971</v>
      </c>
      <c r="E1272" s="145" t="str">
        <f>IF('gegevens uit databank'!G1272="","",'gegevens uit databank'!G1272)</f>
        <v>HEPPEN</v>
      </c>
      <c r="F1272" s="145" t="str">
        <f>IF('gegevens uit databank'!H1272="","",'gegevens uit databank'!H1272)</f>
        <v>011-34.35.49</v>
      </c>
    </row>
    <row r="1273" spans="1:6" ht="12.9" customHeight="1" x14ac:dyDescent="0.25">
      <c r="A1273" s="144">
        <f>IF('gegevens uit databank'!C1273="","",'gegevens uit databank'!C1273)</f>
        <v>16691</v>
      </c>
      <c r="B1273" s="145" t="str">
        <f>IF('gegevens uit databank'!D1273="","",'gegevens uit databank'!D1273)</f>
        <v>VLS HARTeLU(s)T, campus Kerkstraat</v>
      </c>
      <c r="C1273" s="145" t="str">
        <f>IF('gegevens uit databank'!E1273="","",'gegevens uit databank'!E1273)</f>
        <v>Kerkstraat 4_B</v>
      </c>
      <c r="D1273" s="145">
        <f>IF('gegevens uit databank'!F1273="","",'gegevens uit databank'!F1273)</f>
        <v>3980</v>
      </c>
      <c r="E1273" s="145" t="str">
        <f>IF('gegevens uit databank'!G1273="","",'gegevens uit databank'!G1273)</f>
        <v>TESSENDERLO</v>
      </c>
      <c r="F1273" s="145" t="str">
        <f>IF('gegevens uit databank'!H1273="","",'gegevens uit databank'!H1273)</f>
        <v>013-66.27.36</v>
      </c>
    </row>
    <row r="1274" spans="1:6" ht="12.9" customHeight="1" x14ac:dyDescent="0.25">
      <c r="A1274" s="144">
        <f>IF('gegevens uit databank'!C1274="","",'gegevens uit databank'!C1274)</f>
        <v>16709</v>
      </c>
      <c r="B1274" s="145" t="str">
        <f>IF('gegevens uit databank'!D1274="","",'gegevens uit databank'!D1274)</f>
        <v>VBS De Lettertrein</v>
      </c>
      <c r="C1274" s="145" t="str">
        <f>IF('gegevens uit databank'!E1274="","",'gegevens uit databank'!E1274)</f>
        <v>Lindenstraat 5</v>
      </c>
      <c r="D1274" s="145">
        <f>IF('gegevens uit databank'!F1274="","",'gegevens uit databank'!F1274)</f>
        <v>3980</v>
      </c>
      <c r="E1274" s="145" t="str">
        <f>IF('gegevens uit databank'!G1274="","",'gegevens uit databank'!G1274)</f>
        <v>TESSENDERLO</v>
      </c>
      <c r="F1274" s="145" t="str">
        <f>IF('gegevens uit databank'!H1274="","",'gegevens uit databank'!H1274)</f>
        <v>013-33.75.19</v>
      </c>
    </row>
    <row r="1275" spans="1:6" ht="12.9" customHeight="1" x14ac:dyDescent="0.25">
      <c r="A1275" s="144">
        <f>IF('gegevens uit databank'!C1275="","",'gegevens uit databank'!C1275)</f>
        <v>16717</v>
      </c>
      <c r="B1275" s="145" t="str">
        <f>IF('gegevens uit databank'!D1275="","",'gegevens uit databank'!D1275)</f>
        <v>VBS Wereldwijzer</v>
      </c>
      <c r="C1275" s="145" t="str">
        <f>IF('gegevens uit databank'!E1275="","",'gegevens uit databank'!E1275)</f>
        <v>Hofstraat 92</v>
      </c>
      <c r="D1275" s="145">
        <f>IF('gegevens uit databank'!F1275="","",'gegevens uit databank'!F1275)</f>
        <v>3980</v>
      </c>
      <c r="E1275" s="145" t="str">
        <f>IF('gegevens uit databank'!G1275="","",'gegevens uit databank'!G1275)</f>
        <v>TESSENDERLO</v>
      </c>
      <c r="F1275" s="145" t="str">
        <f>IF('gegevens uit databank'!H1275="","",'gegevens uit databank'!H1275)</f>
        <v>013-66.31.71</v>
      </c>
    </row>
    <row r="1276" spans="1:6" ht="12.9" customHeight="1" x14ac:dyDescent="0.25">
      <c r="A1276" s="144">
        <f>IF('gegevens uit databank'!C1276="","",'gegevens uit databank'!C1276)</f>
        <v>16725</v>
      </c>
      <c r="B1276" s="145" t="str">
        <f>IF('gegevens uit databank'!D1276="","",'gegevens uit databank'!D1276)</f>
        <v>VLS Hartelust</v>
      </c>
      <c r="C1276" s="145" t="str">
        <f>IF('gegevens uit databank'!E1276="","",'gegevens uit databank'!E1276)</f>
        <v>Kerkstraat 4_B</v>
      </c>
      <c r="D1276" s="145">
        <f>IF('gegevens uit databank'!F1276="","",'gegevens uit databank'!F1276)</f>
        <v>3980</v>
      </c>
      <c r="E1276" s="145" t="str">
        <f>IF('gegevens uit databank'!G1276="","",'gegevens uit databank'!G1276)</f>
        <v>TESSENDERLO</v>
      </c>
      <c r="F1276" s="145" t="str">
        <f>IF('gegevens uit databank'!H1276="","",'gegevens uit databank'!H1276)</f>
        <v>013-66.27.36</v>
      </c>
    </row>
    <row r="1277" spans="1:6" ht="12.9" customHeight="1" x14ac:dyDescent="0.25">
      <c r="A1277" s="144">
        <f>IF('gegevens uit databank'!C1277="","",'gegevens uit databank'!C1277)</f>
        <v>16733</v>
      </c>
      <c r="B1277" s="145" t="str">
        <f>IF('gegevens uit databank'!D1277="","",'gegevens uit databank'!D1277)</f>
        <v>VKS Wiebelwoud Schoot</v>
      </c>
      <c r="C1277" s="145" t="str">
        <f>IF('gegevens uit databank'!E1277="","",'gegevens uit databank'!E1277)</f>
        <v>Schoterweg 284_A</v>
      </c>
      <c r="D1277" s="145">
        <f>IF('gegevens uit databank'!F1277="","",'gegevens uit databank'!F1277)</f>
        <v>3980</v>
      </c>
      <c r="E1277" s="145" t="str">
        <f>IF('gegevens uit databank'!G1277="","",'gegevens uit databank'!G1277)</f>
        <v>TESSENDERLO</v>
      </c>
      <c r="F1277" s="145" t="str">
        <f>IF('gegevens uit databank'!H1277="","",'gegevens uit databank'!H1277)</f>
        <v>013-67.17.59</v>
      </c>
    </row>
    <row r="1278" spans="1:6" ht="12.9" customHeight="1" x14ac:dyDescent="0.25">
      <c r="A1278" s="144">
        <f>IF('gegevens uit databank'!C1278="","",'gegevens uit databank'!C1278)</f>
        <v>16758</v>
      </c>
      <c r="B1278" s="145" t="str">
        <f>IF('gegevens uit databank'!D1278="","",'gegevens uit databank'!D1278)</f>
        <v>VKS Wiebelwoud</v>
      </c>
      <c r="C1278" s="145" t="str">
        <f>IF('gegevens uit databank'!E1278="","",'gegevens uit databank'!E1278)</f>
        <v>Kerkstraat 4_C</v>
      </c>
      <c r="D1278" s="145">
        <f>IF('gegevens uit databank'!F1278="","",'gegevens uit databank'!F1278)</f>
        <v>3980</v>
      </c>
      <c r="E1278" s="145" t="str">
        <f>IF('gegevens uit databank'!G1278="","",'gegevens uit databank'!G1278)</f>
        <v>TESSENDERLO</v>
      </c>
      <c r="F1278" s="145" t="str">
        <f>IF('gegevens uit databank'!H1278="","",'gegevens uit databank'!H1278)</f>
        <v>013-66.27.36</v>
      </c>
    </row>
    <row r="1279" spans="1:6" ht="12.9" customHeight="1" x14ac:dyDescent="0.25">
      <c r="A1279" s="144">
        <f>IF('gegevens uit databank'!C1279="","",'gegevens uit databank'!C1279)</f>
        <v>16774</v>
      </c>
      <c r="B1279" s="145" t="str">
        <f>IF('gegevens uit databank'!D1279="","",'gegevens uit databank'!D1279)</f>
        <v>GBS De Schans</v>
      </c>
      <c r="C1279" s="145" t="str">
        <f>IF('gegevens uit databank'!E1279="","",'gegevens uit databank'!E1279)</f>
        <v>Veerledorp 18</v>
      </c>
      <c r="D1279" s="145">
        <f>IF('gegevens uit databank'!F1279="","",'gegevens uit databank'!F1279)</f>
        <v>2431</v>
      </c>
      <c r="E1279" s="145" t="str">
        <f>IF('gegevens uit databank'!G1279="","",'gegevens uit databank'!G1279)</f>
        <v>VEERLE</v>
      </c>
      <c r="F1279" s="145" t="str">
        <f>IF('gegevens uit databank'!H1279="","",'gegevens uit databank'!H1279)</f>
        <v>014-84.12.80</v>
      </c>
    </row>
    <row r="1280" spans="1:6" ht="12.9" customHeight="1" x14ac:dyDescent="0.25">
      <c r="A1280" s="144">
        <f>IF('gegevens uit databank'!C1280="","",'gegevens uit databank'!C1280)</f>
        <v>16782</v>
      </c>
      <c r="B1280" s="145" t="str">
        <f>IF('gegevens uit databank'!D1280="","",'gegevens uit databank'!D1280)</f>
        <v>VBS De Wijngaard</v>
      </c>
      <c r="C1280" s="145" t="str">
        <f>IF('gegevens uit databank'!E1280="","",'gegevens uit databank'!E1280)</f>
        <v>Veerledorp 39</v>
      </c>
      <c r="D1280" s="145">
        <f>IF('gegevens uit databank'!F1280="","",'gegevens uit databank'!F1280)</f>
        <v>2431</v>
      </c>
      <c r="E1280" s="145" t="str">
        <f>IF('gegevens uit databank'!G1280="","",'gegevens uit databank'!G1280)</f>
        <v>VEERLE</v>
      </c>
      <c r="F1280" s="145" t="str">
        <f>IF('gegevens uit databank'!H1280="","",'gegevens uit databank'!H1280)</f>
        <v>014-84.13.96</v>
      </c>
    </row>
    <row r="1281" spans="1:6" ht="12.9" customHeight="1" x14ac:dyDescent="0.25">
      <c r="A1281" s="144">
        <f>IF('gegevens uit databank'!C1281="","",'gegevens uit databank'!C1281)</f>
        <v>16791</v>
      </c>
      <c r="B1281" s="145" t="str">
        <f>IF('gegevens uit databank'!D1281="","",'gegevens uit databank'!D1281)</f>
        <v>GBS De Duizendpoot</v>
      </c>
      <c r="C1281" s="145" t="str">
        <f>IF('gegevens uit databank'!E1281="","",'gegevens uit databank'!E1281)</f>
        <v>Schoolstraat 1</v>
      </c>
      <c r="D1281" s="145">
        <f>IF('gegevens uit databank'!F1281="","",'gegevens uit databank'!F1281)</f>
        <v>2450</v>
      </c>
      <c r="E1281" s="145" t="str">
        <f>IF('gegevens uit databank'!G1281="","",'gegevens uit databank'!G1281)</f>
        <v>MEERHOUT</v>
      </c>
      <c r="F1281" s="145" t="str">
        <f>IF('gegevens uit databank'!H1281="","",'gegevens uit databank'!H1281)</f>
        <v>014-30.31.62</v>
      </c>
    </row>
    <row r="1282" spans="1:6" ht="12.9" customHeight="1" x14ac:dyDescent="0.25">
      <c r="A1282" s="144">
        <f>IF('gegevens uit databank'!C1282="","",'gegevens uit databank'!C1282)</f>
        <v>16816</v>
      </c>
      <c r="B1282" s="145" t="str">
        <f>IF('gegevens uit databank'!D1282="","",'gegevens uit databank'!D1282)</f>
        <v>VBS de Klimmuur</v>
      </c>
      <c r="C1282" s="145" t="str">
        <f>IF('gegevens uit databank'!E1282="","",'gegevens uit databank'!E1282)</f>
        <v>Gestelsesteenweg 104</v>
      </c>
      <c r="D1282" s="145">
        <f>IF('gegevens uit databank'!F1282="","",'gegevens uit databank'!F1282)</f>
        <v>2450</v>
      </c>
      <c r="E1282" s="145" t="str">
        <f>IF('gegevens uit databank'!G1282="","",'gegevens uit databank'!G1282)</f>
        <v>MEERHOUT</v>
      </c>
      <c r="F1282" s="145" t="str">
        <f>IF('gegevens uit databank'!H1282="","",'gegevens uit databank'!H1282)</f>
        <v>0486-13.06.17</v>
      </c>
    </row>
    <row r="1283" spans="1:6" ht="12.9" customHeight="1" x14ac:dyDescent="0.25">
      <c r="A1283" s="144">
        <f>IF('gegevens uit databank'!C1283="","",'gegevens uit databank'!C1283)</f>
        <v>16824</v>
      </c>
      <c r="B1283" s="145" t="str">
        <f>IF('gegevens uit databank'!D1283="","",'gegevens uit databank'!D1283)</f>
        <v>VBS Groot-Vorst</v>
      </c>
      <c r="C1283" s="145" t="str">
        <f>IF('gegevens uit databank'!E1283="","",'gegevens uit databank'!E1283)</f>
        <v>Smissestraat 50</v>
      </c>
      <c r="D1283" s="145">
        <f>IF('gegevens uit databank'!F1283="","",'gegevens uit databank'!F1283)</f>
        <v>2430</v>
      </c>
      <c r="E1283" s="145" t="str">
        <f>IF('gegevens uit databank'!G1283="","",'gegevens uit databank'!G1283)</f>
        <v>LAAKDAL</v>
      </c>
      <c r="F1283" s="145" t="str">
        <f>IF('gegevens uit databank'!H1283="","",'gegevens uit databank'!H1283)</f>
        <v>013-66.12.59</v>
      </c>
    </row>
    <row r="1284" spans="1:6" ht="12.9" customHeight="1" x14ac:dyDescent="0.25">
      <c r="A1284" s="144">
        <f>IF('gegevens uit databank'!C1284="","",'gegevens uit databank'!C1284)</f>
        <v>16832</v>
      </c>
      <c r="B1284" s="145" t="str">
        <f>IF('gegevens uit databank'!D1284="","",'gegevens uit databank'!D1284)</f>
        <v>VBS Meerlaar</v>
      </c>
      <c r="C1284" s="145" t="str">
        <f>IF('gegevens uit databank'!E1284="","",'gegevens uit databank'!E1284)</f>
        <v>Meerlaarstraat 95</v>
      </c>
      <c r="D1284" s="145">
        <f>IF('gegevens uit databank'!F1284="","",'gegevens uit databank'!F1284)</f>
        <v>2430</v>
      </c>
      <c r="E1284" s="145" t="str">
        <f>IF('gegevens uit databank'!G1284="","",'gegevens uit databank'!G1284)</f>
        <v>LAAKDAL</v>
      </c>
      <c r="F1284" s="145" t="str">
        <f>IF('gegevens uit databank'!H1284="","",'gegevens uit databank'!H1284)</f>
        <v>013-66.17.27</v>
      </c>
    </row>
    <row r="1285" spans="1:6" ht="12.9" customHeight="1" x14ac:dyDescent="0.25">
      <c r="A1285" s="144">
        <f>IF('gegevens uit databank'!C1285="","",'gegevens uit databank'!C1285)</f>
        <v>16857</v>
      </c>
      <c r="B1285" s="145" t="str">
        <f>IF('gegevens uit databank'!D1285="","",'gegevens uit databank'!D1285)</f>
        <v>Gemeentelijke Basisschool</v>
      </c>
      <c r="C1285" s="145" t="str">
        <f>IF('gegevens uit databank'!E1285="","",'gegevens uit databank'!E1285)</f>
        <v>Schoolstraat 42</v>
      </c>
      <c r="D1285" s="145">
        <f>IF('gegevens uit databank'!F1285="","",'gegevens uit databank'!F1285)</f>
        <v>2430</v>
      </c>
      <c r="E1285" s="145" t="str">
        <f>IF('gegevens uit databank'!G1285="","",'gegevens uit databank'!G1285)</f>
        <v>EINDHOUT</v>
      </c>
      <c r="F1285" s="145" t="str">
        <f>IF('gegevens uit databank'!H1285="","",'gegevens uit databank'!H1285)</f>
        <v>014-86.63.40</v>
      </c>
    </row>
    <row r="1286" spans="1:6" ht="12.9" customHeight="1" x14ac:dyDescent="0.25">
      <c r="A1286" s="144">
        <f>IF('gegevens uit databank'!C1286="","",'gegevens uit databank'!C1286)</f>
        <v>16865</v>
      </c>
      <c r="B1286" s="145" t="str">
        <f>IF('gegevens uit databank'!D1286="","",'gegevens uit databank'!D1286)</f>
        <v>VBS Christus-Koning Sint-Lodewijscollege</v>
      </c>
      <c r="C1286" s="145" t="str">
        <f>IF('gegevens uit databank'!E1286="","",'gegevens uit databank'!E1286)</f>
        <v>Gerard Davidstraat 6</v>
      </c>
      <c r="D1286" s="145">
        <f>IF('gegevens uit databank'!F1286="","",'gegevens uit databank'!F1286)</f>
        <v>8000</v>
      </c>
      <c r="E1286" s="145" t="str">
        <f>IF('gegevens uit databank'!G1286="","",'gegevens uit databank'!G1286)</f>
        <v>BRUGGE</v>
      </c>
      <c r="F1286" s="145" t="str">
        <f>IF('gegevens uit databank'!H1286="","",'gegevens uit databank'!H1286)</f>
        <v>050-31.16.39</v>
      </c>
    </row>
    <row r="1287" spans="1:6" ht="12.9" customHeight="1" x14ac:dyDescent="0.25">
      <c r="A1287" s="144">
        <f>IF('gegevens uit databank'!C1287="","",'gegevens uit databank'!C1287)</f>
        <v>16873</v>
      </c>
      <c r="B1287" s="145" t="str">
        <f>IF('gegevens uit databank'!D1287="","",'gegevens uit databank'!D1287)</f>
        <v>VBS SLHD De Lenaard</v>
      </c>
      <c r="C1287" s="145" t="str">
        <f>IF('gegevens uit databank'!E1287="","",'gegevens uit databank'!E1287)</f>
        <v>Sint-Lenardsstraat 58</v>
      </c>
      <c r="D1287" s="145">
        <f>IF('gegevens uit databank'!F1287="","",'gegevens uit databank'!F1287)</f>
        <v>8380</v>
      </c>
      <c r="E1287" s="145" t="str">
        <f>IF('gegevens uit databank'!G1287="","",'gegevens uit databank'!G1287)</f>
        <v>DUDZELE</v>
      </c>
      <c r="F1287" s="145" t="str">
        <f>IF('gegevens uit databank'!H1287="","",'gegevens uit databank'!H1287)</f>
        <v>050-59.94.78</v>
      </c>
    </row>
    <row r="1288" spans="1:6" ht="12.9" customHeight="1" x14ac:dyDescent="0.25">
      <c r="A1288" s="144">
        <f>IF('gegevens uit databank'!C1288="","",'gegevens uit databank'!C1288)</f>
        <v>16881</v>
      </c>
      <c r="B1288" s="145" t="str">
        <f>IF('gegevens uit databank'!D1288="","",'gegevens uit databank'!D1288)</f>
        <v>VBS SLHD De Komme</v>
      </c>
      <c r="C1288" s="145" t="str">
        <f>IF('gegevens uit databank'!E1288="","",'gegevens uit databank'!E1288)</f>
        <v>Ronsaardbekestraat 57</v>
      </c>
      <c r="D1288" s="145">
        <f>IF('gegevens uit databank'!F1288="","",'gegevens uit databank'!F1288)</f>
        <v>8000</v>
      </c>
      <c r="E1288" s="145" t="str">
        <f>IF('gegevens uit databank'!G1288="","",'gegevens uit databank'!G1288)</f>
        <v>BRUGGE</v>
      </c>
      <c r="F1288" s="145" t="str">
        <f>IF('gegevens uit databank'!H1288="","",'gegevens uit databank'!H1288)</f>
        <v>050-33.56.97</v>
      </c>
    </row>
    <row r="1289" spans="1:6" ht="12.9" customHeight="1" x14ac:dyDescent="0.25">
      <c r="A1289" s="144">
        <f>IF('gegevens uit databank'!C1289="","",'gegevens uit databank'!C1289)</f>
        <v>16899</v>
      </c>
      <c r="B1289" s="145" t="str">
        <f>IF('gegevens uit databank'!D1289="","",'gegevens uit databank'!D1289)</f>
        <v>VBS SLHD Hemelsdaele A</v>
      </c>
      <c r="C1289" s="145" t="str">
        <f>IF('gegevens uit databank'!E1289="","",'gegevens uit databank'!E1289)</f>
        <v>Sint-Jansstraat 16</v>
      </c>
      <c r="D1289" s="145">
        <f>IF('gegevens uit databank'!F1289="","",'gegevens uit databank'!F1289)</f>
        <v>8000</v>
      </c>
      <c r="E1289" s="145" t="str">
        <f>IF('gegevens uit databank'!G1289="","",'gegevens uit databank'!G1289)</f>
        <v>BRUGGE</v>
      </c>
      <c r="F1289" s="145" t="str">
        <f>IF('gegevens uit databank'!H1289="","",'gegevens uit databank'!H1289)</f>
        <v>050-33.15.43</v>
      </c>
    </row>
    <row r="1290" spans="1:6" ht="12.9" customHeight="1" x14ac:dyDescent="0.25">
      <c r="A1290" s="144">
        <f>IF('gegevens uit databank'!C1290="","",'gegevens uit databank'!C1290)</f>
        <v>16931</v>
      </c>
      <c r="B1290" s="145" t="str">
        <f>IF('gegevens uit databank'!D1290="","",'gegevens uit databank'!D1290)</f>
        <v>VBS Het Kleurenpalet</v>
      </c>
      <c r="C1290" s="145" t="str">
        <f>IF('gegevens uit databank'!E1290="","",'gegevens uit databank'!E1290)</f>
        <v>Groenestraat 27</v>
      </c>
      <c r="D1290" s="145">
        <f>IF('gegevens uit databank'!F1290="","",'gegevens uit databank'!F1290)</f>
        <v>8000</v>
      </c>
      <c r="E1290" s="145" t="str">
        <f>IF('gegevens uit databank'!G1290="","",'gegevens uit databank'!G1290)</f>
        <v>BRUGGE</v>
      </c>
      <c r="F1290" s="145" t="str">
        <f>IF('gegevens uit databank'!H1290="","",'gegevens uit databank'!H1290)</f>
        <v>050-66.67.86</v>
      </c>
    </row>
    <row r="1291" spans="1:6" ht="12.9" customHeight="1" x14ac:dyDescent="0.25">
      <c r="A1291" s="144">
        <f>IF('gegevens uit databank'!C1291="","",'gegevens uit databank'!C1291)</f>
        <v>16949</v>
      </c>
      <c r="B1291" s="145" t="str">
        <f>IF('gegevens uit databank'!D1291="","",'gegevens uit databank'!D1291)</f>
        <v>VBS Sint-Leo Sint-Pieters</v>
      </c>
      <c r="C1291" s="145" t="str">
        <f>IF('gegevens uit databank'!E1291="","",'gegevens uit databank'!E1291)</f>
        <v>Blankenbergse Steenweg 219</v>
      </c>
      <c r="D1291" s="145">
        <f>IF('gegevens uit databank'!F1291="","",'gegevens uit databank'!F1291)</f>
        <v>8000</v>
      </c>
      <c r="E1291" s="145" t="str">
        <f>IF('gegevens uit databank'!G1291="","",'gegevens uit databank'!G1291)</f>
        <v>BRUGGE</v>
      </c>
      <c r="F1291" s="145" t="str">
        <f>IF('gegevens uit databank'!H1291="","",'gegevens uit databank'!H1291)</f>
        <v>050-31.21.39</v>
      </c>
    </row>
    <row r="1292" spans="1:6" ht="12.9" customHeight="1" x14ac:dyDescent="0.25">
      <c r="A1292" s="144">
        <f>IF('gegevens uit databank'!C1292="","",'gegevens uit databank'!C1292)</f>
        <v>16956</v>
      </c>
      <c r="B1292" s="145" t="str">
        <f>IF('gegevens uit databank'!D1292="","",'gegevens uit databank'!D1292)</f>
        <v>VBS Sint-Leo Sint-Pieters (afd.B)</v>
      </c>
      <c r="C1292" s="145" t="str">
        <f>IF('gegevens uit databank'!E1292="","",'gegevens uit databank'!E1292)</f>
        <v>Potentestraat 28</v>
      </c>
      <c r="D1292" s="145">
        <f>IF('gegevens uit databank'!F1292="","",'gegevens uit databank'!F1292)</f>
        <v>8000</v>
      </c>
      <c r="E1292" s="145" t="str">
        <f>IF('gegevens uit databank'!G1292="","",'gegevens uit databank'!G1292)</f>
        <v>BRUGGE</v>
      </c>
      <c r="F1292" s="145" t="str">
        <f>IF('gegevens uit databank'!H1292="","",'gegevens uit databank'!H1292)</f>
        <v>050-31.21.39</v>
      </c>
    </row>
    <row r="1293" spans="1:6" ht="12.9" customHeight="1" x14ac:dyDescent="0.25">
      <c r="A1293" s="144">
        <f>IF('gegevens uit databank'!C1293="","",'gegevens uit databank'!C1293)</f>
        <v>16964</v>
      </c>
      <c r="B1293" s="145" t="str">
        <f>IF('gegevens uit databank'!D1293="","",'gegevens uit databank'!D1293)</f>
        <v>VLS SLHD Hemelsdaele B</v>
      </c>
      <c r="C1293" s="145" t="str">
        <f>IF('gegevens uit databank'!E1293="","",'gegevens uit databank'!E1293)</f>
        <v>Sint-Jansstraat 16</v>
      </c>
      <c r="D1293" s="145">
        <f>IF('gegevens uit databank'!F1293="","",'gegevens uit databank'!F1293)</f>
        <v>8000</v>
      </c>
      <c r="E1293" s="145" t="str">
        <f>IF('gegevens uit databank'!G1293="","",'gegevens uit databank'!G1293)</f>
        <v>BRUGGE</v>
      </c>
      <c r="F1293" s="145" t="str">
        <f>IF('gegevens uit databank'!H1293="","",'gegevens uit databank'!H1293)</f>
        <v>050-33.15.43</v>
      </c>
    </row>
    <row r="1294" spans="1:6" ht="12.9" customHeight="1" x14ac:dyDescent="0.25">
      <c r="A1294" s="144">
        <f>IF('gegevens uit databank'!C1294="","",'gegevens uit databank'!C1294)</f>
        <v>16981</v>
      </c>
      <c r="B1294" s="145" t="str">
        <f>IF('gegevens uit databank'!D1294="","",'gegevens uit databank'!D1294)</f>
        <v>VBS Sint-Andreas - Brugge</v>
      </c>
      <c r="C1294" s="145" t="str">
        <f>IF('gegevens uit databank'!E1294="","",'gegevens uit databank'!E1294)</f>
        <v>Jakobinessenstraat 4</v>
      </c>
      <c r="D1294" s="145">
        <f>IF('gegevens uit databank'!F1294="","",'gegevens uit databank'!F1294)</f>
        <v>8000</v>
      </c>
      <c r="E1294" s="145" t="str">
        <f>IF('gegevens uit databank'!G1294="","",'gegevens uit databank'!G1294)</f>
        <v>BRUGGE</v>
      </c>
      <c r="F1294" s="145" t="str">
        <f>IF('gegevens uit databank'!H1294="","",'gegevens uit databank'!H1294)</f>
        <v>050-47.09.67</v>
      </c>
    </row>
    <row r="1295" spans="1:6" ht="12.9" customHeight="1" x14ac:dyDescent="0.25">
      <c r="A1295" s="144">
        <f>IF('gegevens uit databank'!C1295="","",'gegevens uit databank'!C1295)</f>
        <v>17012</v>
      </c>
      <c r="B1295" s="145" t="str">
        <f>IF('gegevens uit databank'!D1295="","",'gegevens uit databank'!D1295)</f>
        <v>VBS Sint-Pieter</v>
      </c>
      <c r="C1295" s="145" t="str">
        <f>IF('gegevens uit databank'!E1295="","",'gegevens uit databank'!E1295)</f>
        <v>Kortrijksestraat 47_G</v>
      </c>
      <c r="D1295" s="145">
        <f>IF('gegevens uit databank'!F1295="","",'gegevens uit databank'!F1295)</f>
        <v>8020</v>
      </c>
      <c r="E1295" s="145" t="str">
        <f>IF('gegevens uit databank'!G1295="","",'gegevens uit databank'!G1295)</f>
        <v>OOSTKAMP</v>
      </c>
      <c r="F1295" s="145" t="str">
        <f>IF('gegevens uit databank'!H1295="","",'gegevens uit databank'!H1295)</f>
        <v>050-82.68.44</v>
      </c>
    </row>
    <row r="1296" spans="1:6" ht="12.9" customHeight="1" x14ac:dyDescent="0.25">
      <c r="A1296" s="144">
        <f>IF('gegevens uit databank'!C1296="","",'gegevens uit databank'!C1296)</f>
        <v>17038</v>
      </c>
      <c r="B1296" s="145" t="str">
        <f>IF('gegevens uit databank'!D1296="","",'gegevens uit databank'!D1296)</f>
        <v>VBS De Vaart</v>
      </c>
      <c r="C1296" s="145" t="str">
        <f>IF('gegevens uit databank'!E1296="","",'gegevens uit databank'!E1296)</f>
        <v>Patersonstraat 98</v>
      </c>
      <c r="D1296" s="145">
        <f>IF('gegevens uit databank'!F1296="","",'gegevens uit databank'!F1296)</f>
        <v>8020</v>
      </c>
      <c r="E1296" s="145" t="str">
        <f>IF('gegevens uit databank'!G1296="","",'gegevens uit databank'!G1296)</f>
        <v>OOSTKAMP</v>
      </c>
      <c r="F1296" s="145" t="str">
        <f>IF('gegevens uit databank'!H1296="","",'gegevens uit databank'!H1296)</f>
        <v>050-82.62.67</v>
      </c>
    </row>
    <row r="1297" spans="1:6" ht="12.9" customHeight="1" x14ac:dyDescent="0.25">
      <c r="A1297" s="144">
        <f>IF('gegevens uit databank'!C1297="","",'gegevens uit databank'!C1297)</f>
        <v>17046</v>
      </c>
      <c r="B1297" s="145" t="str">
        <f>IF('gegevens uit databank'!D1297="","",'gegevens uit databank'!D1297)</f>
        <v>VBS Sint-Maartensschool Loppem</v>
      </c>
      <c r="C1297" s="145" t="str">
        <f>IF('gegevens uit databank'!E1297="","",'gegevens uit databank'!E1297)</f>
        <v>Ieperweg 9</v>
      </c>
      <c r="D1297" s="145">
        <f>IF('gegevens uit databank'!F1297="","",'gegevens uit databank'!F1297)</f>
        <v>8210</v>
      </c>
      <c r="E1297" s="145" t="str">
        <f>IF('gegevens uit databank'!G1297="","",'gegevens uit databank'!G1297)</f>
        <v>LOPPEM</v>
      </c>
      <c r="F1297" s="145" t="str">
        <f>IF('gegevens uit databank'!H1297="","",'gegevens uit databank'!H1297)</f>
        <v>050-36.42.00</v>
      </c>
    </row>
    <row r="1298" spans="1:6" ht="12.9" customHeight="1" x14ac:dyDescent="0.25">
      <c r="A1298" s="144">
        <f>IF('gegevens uit databank'!C1298="","",'gegevens uit databank'!C1298)</f>
        <v>17061</v>
      </c>
      <c r="B1298" s="145" t="str">
        <f>IF('gegevens uit databank'!D1298="","",'gegevens uit databank'!D1298)</f>
        <v>VBS De Regenboog</v>
      </c>
      <c r="C1298" s="145" t="str">
        <f>IF('gegevens uit databank'!E1298="","",'gegevens uit databank'!E1298)</f>
        <v>Schooldreef 5</v>
      </c>
      <c r="D1298" s="145">
        <f>IF('gegevens uit databank'!F1298="","",'gegevens uit databank'!F1298)</f>
        <v>8730</v>
      </c>
      <c r="E1298" s="145" t="str">
        <f>IF('gegevens uit databank'!G1298="","",'gegevens uit databank'!G1298)</f>
        <v>BEERNEM</v>
      </c>
      <c r="F1298" s="145" t="str">
        <f>IF('gegevens uit databank'!H1298="","",'gegevens uit databank'!H1298)</f>
        <v>050-78.88.91</v>
      </c>
    </row>
    <row r="1299" spans="1:6" ht="12.9" customHeight="1" x14ac:dyDescent="0.25">
      <c r="A1299" s="144">
        <f>IF('gegevens uit databank'!C1299="","",'gegevens uit databank'!C1299)</f>
        <v>17079</v>
      </c>
      <c r="B1299" s="145" t="str">
        <f>IF('gegevens uit databank'!D1299="","",'gegevens uit databank'!D1299)</f>
        <v>GBS De Notelaar</v>
      </c>
      <c r="C1299" s="145" t="str">
        <f>IF('gegevens uit databank'!E1299="","",'gegevens uit databank'!E1299)</f>
        <v>Knesselarestraat 28</v>
      </c>
      <c r="D1299" s="145">
        <f>IF('gegevens uit databank'!F1299="","",'gegevens uit databank'!F1299)</f>
        <v>8730</v>
      </c>
      <c r="E1299" s="145" t="str">
        <f>IF('gegevens uit databank'!G1299="","",'gegevens uit databank'!G1299)</f>
        <v>BEERNEM</v>
      </c>
      <c r="F1299" s="145" t="str">
        <f>IF('gegevens uit databank'!H1299="","",'gegevens uit databank'!H1299)</f>
        <v>050-78.88.32</v>
      </c>
    </row>
    <row r="1300" spans="1:6" ht="12.9" customHeight="1" x14ac:dyDescent="0.25">
      <c r="A1300" s="144">
        <f>IF('gegevens uit databank'!C1300="","",'gegevens uit databank'!C1300)</f>
        <v>17087</v>
      </c>
      <c r="B1300" s="145" t="str">
        <f>IF('gegevens uit databank'!D1300="","",'gegevens uit databank'!D1300)</f>
        <v>VBS Sint-Joris</v>
      </c>
      <c r="C1300" s="145" t="str">
        <f>IF('gegevens uit databank'!E1300="","",'gegevens uit databank'!E1300)</f>
        <v>Kerkstraat 9</v>
      </c>
      <c r="D1300" s="145">
        <f>IF('gegevens uit databank'!F1300="","",'gegevens uit databank'!F1300)</f>
        <v>8730</v>
      </c>
      <c r="E1300" s="145" t="str">
        <f>IF('gegevens uit databank'!G1300="","",'gegevens uit databank'!G1300)</f>
        <v>SINT-JORIS</v>
      </c>
      <c r="F1300" s="145" t="str">
        <f>IF('gegevens uit databank'!H1300="","",'gegevens uit databank'!H1300)</f>
        <v>050-78.99.66</v>
      </c>
    </row>
    <row r="1301" spans="1:6" ht="12.9" customHeight="1" x14ac:dyDescent="0.25">
      <c r="A1301" s="144">
        <f>IF('gegevens uit databank'!C1301="","",'gegevens uit databank'!C1301)</f>
        <v>17103</v>
      </c>
      <c r="B1301" s="145" t="str">
        <f>IF('gegevens uit databank'!D1301="","",'gegevens uit databank'!D1301)</f>
        <v>VBS Baliebrugge</v>
      </c>
      <c r="C1301" s="145" t="str">
        <f>IF('gegevens uit databank'!E1301="","",'gegevens uit databank'!E1301)</f>
        <v>Torhoutsestraat 268</v>
      </c>
      <c r="D1301" s="145">
        <f>IF('gegevens uit databank'!F1301="","",'gegevens uit databank'!F1301)</f>
        <v>8020</v>
      </c>
      <c r="E1301" s="145" t="str">
        <f>IF('gegevens uit databank'!G1301="","",'gegevens uit databank'!G1301)</f>
        <v>RUDDERVOORDE</v>
      </c>
      <c r="F1301" s="145" t="str">
        <f>IF('gegevens uit databank'!H1301="","",'gegevens uit databank'!H1301)</f>
        <v>050-27.59.63</v>
      </c>
    </row>
    <row r="1302" spans="1:6" ht="12.9" customHeight="1" x14ac:dyDescent="0.25">
      <c r="A1302" s="144">
        <f>IF('gegevens uit databank'!C1302="","",'gegevens uit databank'!C1302)</f>
        <v>17111</v>
      </c>
      <c r="B1302" s="145" t="str">
        <f>IF('gegevens uit databank'!D1302="","",'gegevens uit databank'!D1302)</f>
        <v>VBS De Kiem</v>
      </c>
      <c r="C1302" s="145" t="str">
        <f>IF('gegevens uit databank'!E1302="","",'gegevens uit databank'!E1302)</f>
        <v>Leegtestraat 1</v>
      </c>
      <c r="D1302" s="145">
        <f>IF('gegevens uit databank'!F1302="","",'gegevens uit databank'!F1302)</f>
        <v>8020</v>
      </c>
      <c r="E1302" s="145" t="str">
        <f>IF('gegevens uit databank'!G1302="","",'gegevens uit databank'!G1302)</f>
        <v>RUDDERVOORDE</v>
      </c>
      <c r="F1302" s="145" t="str">
        <f>IF('gegevens uit databank'!H1302="","",'gegevens uit databank'!H1302)</f>
        <v>050-27.88.50</v>
      </c>
    </row>
    <row r="1303" spans="1:6" ht="12.9" customHeight="1" x14ac:dyDescent="0.25">
      <c r="A1303" s="144">
        <f>IF('gegevens uit databank'!C1303="","",'gegevens uit databank'!C1303)</f>
        <v>17129</v>
      </c>
      <c r="B1303" s="145" t="str">
        <f>IF('gegevens uit databank'!D1303="","",'gegevens uit databank'!D1303)</f>
        <v>VBS De Sprong</v>
      </c>
      <c r="C1303" s="145" t="str">
        <f>IF('gegevens uit databank'!E1303="","",'gegevens uit databank'!E1303)</f>
        <v>Sint-Blasiusstraat 1</v>
      </c>
      <c r="D1303" s="145">
        <f>IF('gegevens uit databank'!F1303="","",'gegevens uit databank'!F1303)</f>
        <v>8020</v>
      </c>
      <c r="E1303" s="145" t="str">
        <f>IF('gegevens uit databank'!G1303="","",'gegevens uit databank'!G1303)</f>
        <v>WAARDAMME</v>
      </c>
      <c r="F1303" s="145" t="str">
        <f>IF('gegevens uit databank'!H1303="","",'gegevens uit databank'!H1303)</f>
        <v>050-27.76.95</v>
      </c>
    </row>
    <row r="1304" spans="1:6" ht="12.9" customHeight="1" x14ac:dyDescent="0.25">
      <c r="A1304" s="144">
        <f>IF('gegevens uit databank'!C1304="","",'gegevens uit databank'!C1304)</f>
        <v>17137</v>
      </c>
      <c r="B1304" s="145" t="str">
        <f>IF('gegevens uit databank'!D1304="","",'gegevens uit databank'!D1304)</f>
        <v>Vrije Lagere School</v>
      </c>
      <c r="C1304" s="145" t="str">
        <f>IF('gegevens uit databank'!E1304="","",'gegevens uit databank'!E1304)</f>
        <v>Zandbergstraat 19</v>
      </c>
      <c r="D1304" s="145">
        <f>IF('gegevens uit databank'!F1304="","",'gegevens uit databank'!F1304)</f>
        <v>8750</v>
      </c>
      <c r="E1304" s="145" t="str">
        <f>IF('gegevens uit databank'!G1304="","",'gegevens uit databank'!G1304)</f>
        <v>WINGENE</v>
      </c>
      <c r="F1304" s="145" t="str">
        <f>IF('gegevens uit databank'!H1304="","",'gegevens uit databank'!H1304)</f>
        <v>051-65.68.52</v>
      </c>
    </row>
    <row r="1305" spans="1:6" ht="12.9" customHeight="1" x14ac:dyDescent="0.25">
      <c r="A1305" s="144">
        <f>IF('gegevens uit databank'!C1305="","",'gegevens uit databank'!C1305)</f>
        <v>17145</v>
      </c>
      <c r="B1305" s="145" t="str">
        <f>IF('gegevens uit databank'!D1305="","",'gegevens uit databank'!D1305)</f>
        <v>VBS Sint-Jan</v>
      </c>
      <c r="C1305" s="145" t="str">
        <f>IF('gegevens uit databank'!E1305="","",'gegevens uit databank'!E1305)</f>
        <v>Balgerhoekstraat 80</v>
      </c>
      <c r="D1305" s="145">
        <f>IF('gegevens uit databank'!F1305="","",'gegevens uit databank'!F1305)</f>
        <v>8750</v>
      </c>
      <c r="E1305" s="145" t="str">
        <f>IF('gegevens uit databank'!G1305="","",'gegevens uit databank'!G1305)</f>
        <v>WINGENE</v>
      </c>
      <c r="F1305" s="145" t="str">
        <f>IF('gegevens uit databank'!H1305="","",'gegevens uit databank'!H1305)</f>
        <v>051-65.75.57</v>
      </c>
    </row>
    <row r="1306" spans="1:6" ht="12.9" customHeight="1" x14ac:dyDescent="0.25">
      <c r="A1306" s="144">
        <f>IF('gegevens uit databank'!C1306="","",'gegevens uit databank'!C1306)</f>
        <v>17152</v>
      </c>
      <c r="B1306" s="145" t="str">
        <f>IF('gegevens uit databank'!D1306="","",'gegevens uit databank'!D1306)</f>
        <v>VBS Wildenburg</v>
      </c>
      <c r="C1306" s="145" t="str">
        <f>IF('gegevens uit databank'!E1306="","",'gegevens uit databank'!E1306)</f>
        <v>Beernemsteenweg 117</v>
      </c>
      <c r="D1306" s="145">
        <f>IF('gegevens uit databank'!F1306="","",'gegevens uit databank'!F1306)</f>
        <v>8750</v>
      </c>
      <c r="E1306" s="145" t="str">
        <f>IF('gegevens uit databank'!G1306="","",'gegevens uit databank'!G1306)</f>
        <v>WINGENE</v>
      </c>
      <c r="F1306" s="145" t="str">
        <f>IF('gegevens uit databank'!H1306="","",'gegevens uit databank'!H1306)</f>
        <v>051-65.75.57</v>
      </c>
    </row>
    <row r="1307" spans="1:6" ht="12.9" customHeight="1" x14ac:dyDescent="0.25">
      <c r="A1307" s="144">
        <f>IF('gegevens uit databank'!C1307="","",'gegevens uit databank'!C1307)</f>
        <v>17161</v>
      </c>
      <c r="B1307" s="145" t="str">
        <f>IF('gegevens uit databank'!D1307="","",'gegevens uit databank'!D1307)</f>
        <v>VLS De Regenboog</v>
      </c>
      <c r="C1307" s="145" t="str">
        <f>IF('gegevens uit databank'!E1307="","",'gegevens uit databank'!E1307)</f>
        <v>Regenboogstraat 50</v>
      </c>
      <c r="D1307" s="145">
        <f>IF('gegevens uit databank'!F1307="","",'gegevens uit databank'!F1307)</f>
        <v>8750</v>
      </c>
      <c r="E1307" s="145" t="str">
        <f>IF('gegevens uit databank'!G1307="","",'gegevens uit databank'!G1307)</f>
        <v>ZWEVEZELE</v>
      </c>
      <c r="F1307" s="145" t="str">
        <f>IF('gegevens uit databank'!H1307="","",'gegevens uit databank'!H1307)</f>
        <v>051-61.27.39</v>
      </c>
    </row>
    <row r="1308" spans="1:6" ht="12.9" customHeight="1" x14ac:dyDescent="0.25">
      <c r="A1308" s="144">
        <f>IF('gegevens uit databank'!C1308="","",'gegevens uit databank'!C1308)</f>
        <v>17178</v>
      </c>
      <c r="B1308" s="145" t="str">
        <f>IF('gegevens uit databank'!D1308="","",'gegevens uit databank'!D1308)</f>
        <v>VBS De Vlieger &amp; De Horizon</v>
      </c>
      <c r="C1308" s="145" t="str">
        <f>IF('gegevens uit databank'!E1308="","",'gegevens uit databank'!E1308)</f>
        <v>Sint-Jozefsstraat 7_A</v>
      </c>
      <c r="D1308" s="145">
        <f>IF('gegevens uit databank'!F1308="","",'gegevens uit databank'!F1308)</f>
        <v>8750</v>
      </c>
      <c r="E1308" s="145" t="str">
        <f>IF('gegevens uit databank'!G1308="","",'gegevens uit databank'!G1308)</f>
        <v>ZWEVEZELE</v>
      </c>
      <c r="F1308" s="145" t="str">
        <f>IF('gegevens uit databank'!H1308="","",'gegevens uit databank'!H1308)</f>
        <v>051-61.13.09</v>
      </c>
    </row>
    <row r="1309" spans="1:6" ht="12.9" customHeight="1" x14ac:dyDescent="0.25">
      <c r="A1309" s="144">
        <f>IF('gegevens uit databank'!C1309="","",'gegevens uit databank'!C1309)</f>
        <v>17186</v>
      </c>
      <c r="B1309" s="145" t="str">
        <f>IF('gegevens uit databank'!D1309="","",'gegevens uit databank'!D1309)</f>
        <v>GBS Het Beverbos</v>
      </c>
      <c r="C1309" s="145" t="str">
        <f>IF('gegevens uit databank'!E1309="","",'gegevens uit databank'!E1309)</f>
        <v>Beverenstraat 18</v>
      </c>
      <c r="D1309" s="145">
        <f>IF('gegevens uit databank'!F1309="","",'gegevens uit databank'!F1309)</f>
        <v>8810</v>
      </c>
      <c r="E1309" s="145" t="str">
        <f>IF('gegevens uit databank'!G1309="","",'gegevens uit databank'!G1309)</f>
        <v>LICHTERVELDE</v>
      </c>
      <c r="F1309" s="145" t="str">
        <f>IF('gegevens uit databank'!H1309="","",'gegevens uit databank'!H1309)</f>
        <v>051-72.25.28</v>
      </c>
    </row>
    <row r="1310" spans="1:6" ht="12.9" customHeight="1" x14ac:dyDescent="0.25">
      <c r="A1310" s="144">
        <f>IF('gegevens uit databank'!C1310="","",'gegevens uit databank'!C1310)</f>
        <v>17194</v>
      </c>
      <c r="B1310" s="145" t="str">
        <f>IF('gegevens uit databank'!D1310="","",'gegevens uit databank'!D1310)</f>
        <v>VBS 'tVlot</v>
      </c>
      <c r="C1310" s="145" t="str">
        <f>IF('gegevens uit databank'!E1310="","",'gegevens uit databank'!E1310)</f>
        <v>Statiestraat 38</v>
      </c>
      <c r="D1310" s="145">
        <f>IF('gegevens uit databank'!F1310="","",'gegevens uit databank'!F1310)</f>
        <v>8810</v>
      </c>
      <c r="E1310" s="145" t="str">
        <f>IF('gegevens uit databank'!G1310="","",'gegevens uit databank'!G1310)</f>
        <v>LICHTERVELDE</v>
      </c>
      <c r="F1310" s="145" t="str">
        <f>IF('gegevens uit databank'!H1310="","",'gegevens uit databank'!H1310)</f>
        <v>051-72.62.21</v>
      </c>
    </row>
    <row r="1311" spans="1:6" ht="12.9" customHeight="1" x14ac:dyDescent="0.25">
      <c r="A1311" s="144">
        <f>IF('gegevens uit databank'!C1311="","",'gegevens uit databank'!C1311)</f>
        <v>17202</v>
      </c>
      <c r="B1311" s="145" t="str">
        <f>IF('gegevens uit databank'!D1311="","",'gegevens uit databank'!D1311)</f>
        <v>VBS De Kiem A</v>
      </c>
      <c r="C1311" s="145" t="str">
        <f>IF('gegevens uit databank'!E1311="","",'gegevens uit databank'!E1311)</f>
        <v>Pensionaatstraat 23</v>
      </c>
      <c r="D1311" s="145">
        <f>IF('gegevens uit databank'!F1311="","",'gegevens uit databank'!F1311)</f>
        <v>8755</v>
      </c>
      <c r="E1311" s="145" t="str">
        <f>IF('gegevens uit databank'!G1311="","",'gegevens uit databank'!G1311)</f>
        <v>RUISELEDE</v>
      </c>
      <c r="F1311" s="145" t="str">
        <f>IF('gegevens uit databank'!H1311="","",'gegevens uit databank'!H1311)</f>
        <v>051-68.94.31</v>
      </c>
    </row>
    <row r="1312" spans="1:6" ht="12.9" customHeight="1" x14ac:dyDescent="0.25">
      <c r="A1312" s="144">
        <f>IF('gegevens uit databank'!C1312="","",'gegevens uit databank'!C1312)</f>
        <v>17211</v>
      </c>
      <c r="B1312" s="145" t="str">
        <f>IF('gegevens uit databank'!D1312="","",'gegevens uit databank'!D1312)</f>
        <v>VBS De Linde</v>
      </c>
      <c r="C1312" s="145" t="str">
        <f>IF('gegevens uit databank'!E1312="","",'gegevens uit databank'!E1312)</f>
        <v>Brandstraat 24</v>
      </c>
      <c r="D1312" s="145">
        <f>IF('gegevens uit databank'!F1312="","",'gegevens uit databank'!F1312)</f>
        <v>8755</v>
      </c>
      <c r="E1312" s="145" t="str">
        <f>IF('gegevens uit databank'!G1312="","",'gegevens uit databank'!G1312)</f>
        <v>RUISELEDE</v>
      </c>
      <c r="F1312" s="145" t="str">
        <f>IF('gegevens uit databank'!H1312="","",'gegevens uit databank'!H1312)</f>
        <v>051-68.73.37</v>
      </c>
    </row>
    <row r="1313" spans="1:6" ht="12.9" customHeight="1" x14ac:dyDescent="0.25">
      <c r="A1313" s="144">
        <f>IF('gegevens uit databank'!C1313="","",'gegevens uit databank'!C1313)</f>
        <v>17228</v>
      </c>
      <c r="B1313" s="145" t="str">
        <f>IF('gegevens uit databank'!D1313="","",'gegevens uit databank'!D1313)</f>
        <v>VBS De Kiem B</v>
      </c>
      <c r="C1313" s="145" t="str">
        <f>IF('gegevens uit databank'!E1313="","",'gegevens uit databank'!E1313)</f>
        <v>Pensionaatstraat 23</v>
      </c>
      <c r="D1313" s="145">
        <f>IF('gegevens uit databank'!F1313="","",'gegevens uit databank'!F1313)</f>
        <v>8755</v>
      </c>
      <c r="E1313" s="145" t="str">
        <f>IF('gegevens uit databank'!G1313="","",'gegevens uit databank'!G1313)</f>
        <v>RUISELEDE</v>
      </c>
      <c r="F1313" s="145" t="str">
        <f>IF('gegevens uit databank'!H1313="","",'gegevens uit databank'!H1313)</f>
        <v>051-68.70.37</v>
      </c>
    </row>
    <row r="1314" spans="1:6" ht="12.9" customHeight="1" x14ac:dyDescent="0.25">
      <c r="A1314" s="144">
        <f>IF('gegevens uit databank'!C1314="","",'gegevens uit databank'!C1314)</f>
        <v>17236</v>
      </c>
      <c r="B1314" s="145" t="str">
        <f>IF('gegevens uit databank'!D1314="","",'gegevens uit databank'!D1314)</f>
        <v>Vrije Basisschool</v>
      </c>
      <c r="C1314" s="145" t="str">
        <f>IF('gegevens uit databank'!E1314="","",'gegevens uit databank'!E1314)</f>
        <v>Herderstraat 1</v>
      </c>
      <c r="D1314" s="145">
        <f>IF('gegevens uit databank'!F1314="","",'gegevens uit databank'!F1314)</f>
        <v>8820</v>
      </c>
      <c r="E1314" s="145" t="str">
        <f>IF('gegevens uit databank'!G1314="","",'gegevens uit databank'!G1314)</f>
        <v>TORHOUT</v>
      </c>
      <c r="F1314" s="145" t="str">
        <f>IF('gegevens uit databank'!H1314="","",'gegevens uit databank'!H1314)</f>
        <v>050-22.05.46</v>
      </c>
    </row>
    <row r="1315" spans="1:6" ht="12.9" customHeight="1" x14ac:dyDescent="0.25">
      <c r="A1315" s="144">
        <f>IF('gegevens uit databank'!C1315="","",'gegevens uit databank'!C1315)</f>
        <v>17244</v>
      </c>
      <c r="B1315" s="145" t="str">
        <f>IF('gegevens uit databank'!D1315="","",'gegevens uit databank'!D1315)</f>
        <v>VBS De Revinze</v>
      </c>
      <c r="C1315" s="145" t="str">
        <f>IF('gegevens uit databank'!E1315="","",'gegevens uit databank'!E1315)</f>
        <v>Revinzestraat 35</v>
      </c>
      <c r="D1315" s="145">
        <f>IF('gegevens uit databank'!F1315="","",'gegevens uit databank'!F1315)</f>
        <v>8820</v>
      </c>
      <c r="E1315" s="145" t="str">
        <f>IF('gegevens uit databank'!G1315="","",'gegevens uit databank'!G1315)</f>
        <v>TORHOUT</v>
      </c>
      <c r="F1315" s="145" t="str">
        <f>IF('gegevens uit databank'!H1315="","",'gegevens uit databank'!H1315)</f>
        <v>050-21.13.21</v>
      </c>
    </row>
    <row r="1316" spans="1:6" ht="12.9" customHeight="1" x14ac:dyDescent="0.25">
      <c r="A1316" s="144">
        <f>IF('gegevens uit databank'!C1316="","",'gegevens uit databank'!C1316)</f>
        <v>17251</v>
      </c>
      <c r="B1316" s="145" t="str">
        <f>IF('gegevens uit databank'!D1316="","",'gegevens uit databank'!D1316)</f>
        <v>VBS De Boomhut</v>
      </c>
      <c r="C1316" s="145" t="str">
        <f>IF('gegevens uit databank'!E1316="","",'gegevens uit databank'!E1316)</f>
        <v>Sint-Henricusstraat 4</v>
      </c>
      <c r="D1316" s="145">
        <f>IF('gegevens uit databank'!F1316="","",'gegevens uit databank'!F1316)</f>
        <v>8820</v>
      </c>
      <c r="E1316" s="145" t="str">
        <f>IF('gegevens uit databank'!G1316="","",'gegevens uit databank'!G1316)</f>
        <v>TORHOUT</v>
      </c>
      <c r="F1316" s="145" t="str">
        <f>IF('gegevens uit databank'!H1316="","",'gegevens uit databank'!H1316)</f>
        <v>051-72.36.43</v>
      </c>
    </row>
    <row r="1317" spans="1:6" ht="12.9" customHeight="1" x14ac:dyDescent="0.25">
      <c r="A1317" s="144">
        <f>IF('gegevens uit databank'!C1317="","",'gegevens uit databank'!C1317)</f>
        <v>17269</v>
      </c>
      <c r="B1317" s="145" t="str">
        <f>IF('gegevens uit databank'!D1317="","",'gegevens uit databank'!D1317)</f>
        <v>VBS Wijnendale</v>
      </c>
      <c r="C1317" s="145" t="str">
        <f>IF('gegevens uit databank'!E1317="","",'gegevens uit databank'!E1317)</f>
        <v>Kloosterstraat 5</v>
      </c>
      <c r="D1317" s="145">
        <f>IF('gegevens uit databank'!F1317="","",'gegevens uit databank'!F1317)</f>
        <v>8820</v>
      </c>
      <c r="E1317" s="145" t="str">
        <f>IF('gegevens uit databank'!G1317="","",'gegevens uit databank'!G1317)</f>
        <v>TORHOUT</v>
      </c>
      <c r="F1317" s="145" t="str">
        <f>IF('gegevens uit databank'!H1317="","",'gegevens uit databank'!H1317)</f>
        <v>050-21.19.79</v>
      </c>
    </row>
    <row r="1318" spans="1:6" ht="12.9" customHeight="1" x14ac:dyDescent="0.25">
      <c r="A1318" s="144">
        <f>IF('gegevens uit databank'!C1318="","",'gegevens uit databank'!C1318)</f>
        <v>17277</v>
      </c>
      <c r="B1318" s="145" t="str">
        <f>IF('gegevens uit databank'!D1318="","",'gegevens uit databank'!D1318)</f>
        <v>VBS Oefenschool Torhout</v>
      </c>
      <c r="C1318" s="145" t="str">
        <f>IF('gegevens uit databank'!E1318="","",'gegevens uit databank'!E1318)</f>
        <v>Bruggestraat 23</v>
      </c>
      <c r="D1318" s="145">
        <f>IF('gegevens uit databank'!F1318="","",'gegevens uit databank'!F1318)</f>
        <v>8820</v>
      </c>
      <c r="E1318" s="145" t="str">
        <f>IF('gegevens uit databank'!G1318="","",'gegevens uit databank'!G1318)</f>
        <v>TORHOUT</v>
      </c>
      <c r="F1318" s="145" t="str">
        <f>IF('gegevens uit databank'!H1318="","",'gegevens uit databank'!H1318)</f>
        <v>050-23.15.11</v>
      </c>
    </row>
    <row r="1319" spans="1:6" ht="12.9" customHeight="1" x14ac:dyDescent="0.25">
      <c r="A1319" s="144">
        <f>IF('gegevens uit databank'!C1319="","",'gegevens uit databank'!C1319)</f>
        <v>17285</v>
      </c>
      <c r="B1319" s="145" t="str">
        <f>IF('gegevens uit databank'!D1319="","",'gegevens uit databank'!D1319)</f>
        <v>Vrije Basisschool</v>
      </c>
      <c r="C1319" s="145" t="str">
        <f>IF('gegevens uit databank'!E1319="","",'gegevens uit databank'!E1319)</f>
        <v>Handzamestraat 14</v>
      </c>
      <c r="D1319" s="145">
        <f>IF('gegevens uit databank'!F1319="","",'gegevens uit databank'!F1319)</f>
        <v>8610</v>
      </c>
      <c r="E1319" s="145" t="str">
        <f>IF('gegevens uit databank'!G1319="","",'gegevens uit databank'!G1319)</f>
        <v>KORTEMARK</v>
      </c>
      <c r="F1319" s="145" t="str">
        <f>IF('gegevens uit databank'!H1319="","",'gegevens uit databank'!H1319)</f>
        <v>051-56.91.66</v>
      </c>
    </row>
    <row r="1320" spans="1:6" ht="12.9" customHeight="1" x14ac:dyDescent="0.25">
      <c r="A1320" s="144">
        <f>IF('gegevens uit databank'!C1320="","",'gegevens uit databank'!C1320)</f>
        <v>17293</v>
      </c>
      <c r="B1320" s="145" t="str">
        <f>IF('gegevens uit databank'!D1320="","",'gegevens uit databank'!D1320)</f>
        <v>VBS 't Ellebloempje</v>
      </c>
      <c r="C1320" s="145" t="str">
        <f>IF('gegevens uit databank'!E1320="","",'gegevens uit databank'!E1320)</f>
        <v>Ieperstraat 47</v>
      </c>
      <c r="D1320" s="145">
        <f>IF('gegevens uit databank'!F1320="","",'gegevens uit databank'!F1320)</f>
        <v>8610</v>
      </c>
      <c r="E1320" s="145" t="str">
        <f>IF('gegevens uit databank'!G1320="","",'gegevens uit databank'!G1320)</f>
        <v>KORTEMARK</v>
      </c>
      <c r="F1320" s="145" t="str">
        <f>IF('gegevens uit databank'!H1320="","",'gegevens uit databank'!H1320)</f>
        <v>051-56.93.72</v>
      </c>
    </row>
    <row r="1321" spans="1:6" ht="12.9" customHeight="1" x14ac:dyDescent="0.25">
      <c r="A1321" s="144">
        <f>IF('gegevens uit databank'!C1321="","",'gegevens uit databank'!C1321)</f>
        <v>17301</v>
      </c>
      <c r="B1321" s="145" t="str">
        <f>IF('gegevens uit databank'!D1321="","",'gegevens uit databank'!D1321)</f>
        <v>VBS De Tweesprong</v>
      </c>
      <c r="C1321" s="145" t="str">
        <f>IF('gegevens uit databank'!E1321="","",'gegevens uit databank'!E1321)</f>
        <v>Kronevoordestraat 62</v>
      </c>
      <c r="D1321" s="145">
        <f>IF('gegevens uit databank'!F1321="","",'gegevens uit databank'!F1321)</f>
        <v>8610</v>
      </c>
      <c r="E1321" s="145" t="str">
        <f>IF('gegevens uit databank'!G1321="","",'gegevens uit databank'!G1321)</f>
        <v>HANDZAME</v>
      </c>
      <c r="F1321" s="145" t="str">
        <f>IF('gegevens uit databank'!H1321="","",'gegevens uit databank'!H1321)</f>
        <v>051-56.84.57</v>
      </c>
    </row>
    <row r="1322" spans="1:6" ht="12.9" customHeight="1" x14ac:dyDescent="0.25">
      <c r="A1322" s="144">
        <f>IF('gegevens uit databank'!C1322="","",'gegevens uit databank'!C1322)</f>
        <v>17319</v>
      </c>
      <c r="B1322" s="145" t="str">
        <f>IF('gegevens uit databank'!D1322="","",'gegevens uit databank'!D1322)</f>
        <v>GBS De Kreke</v>
      </c>
      <c r="C1322" s="145" t="str">
        <f>IF('gegevens uit databank'!E1322="","",'gegevens uit databank'!E1322)</f>
        <v>Torhoutstraat 38</v>
      </c>
      <c r="D1322" s="145">
        <f>IF('gegevens uit databank'!F1322="","",'gegevens uit databank'!F1322)</f>
        <v>8610</v>
      </c>
      <c r="E1322" s="145" t="str">
        <f>IF('gegevens uit databank'!G1322="","",'gegevens uit databank'!G1322)</f>
        <v>KORTEMARK</v>
      </c>
      <c r="F1322" s="145" t="str">
        <f>IF('gegevens uit databank'!H1322="","",'gegevens uit databank'!H1322)</f>
        <v>051-56.66.15</v>
      </c>
    </row>
    <row r="1323" spans="1:6" ht="12.9" customHeight="1" x14ac:dyDescent="0.25">
      <c r="A1323" s="144">
        <f>IF('gegevens uit databank'!C1323="","",'gegevens uit databank'!C1323)</f>
        <v>17368</v>
      </c>
      <c r="B1323" s="145" t="str">
        <f>IF('gegevens uit databank'!D1323="","",'gegevens uit databank'!D1323)</f>
        <v>VBS De Brug</v>
      </c>
      <c r="C1323" s="145" t="str">
        <f>IF('gegevens uit databank'!E1323="","",'gegevens uit databank'!E1323)</f>
        <v>Bruggestraat 24</v>
      </c>
      <c r="D1323" s="145">
        <f>IF('gegevens uit databank'!F1323="","",'gegevens uit databank'!F1323)</f>
        <v>8840</v>
      </c>
      <c r="E1323" s="145" t="str">
        <f>IF('gegevens uit databank'!G1323="","",'gegevens uit databank'!G1323)</f>
        <v>STADEN</v>
      </c>
      <c r="F1323" s="145" t="str">
        <f>IF('gegevens uit databank'!H1323="","",'gegevens uit databank'!H1323)</f>
        <v>051-70.07.47</v>
      </c>
    </row>
    <row r="1324" spans="1:6" ht="12.9" customHeight="1" x14ac:dyDescent="0.25">
      <c r="A1324" s="144">
        <f>IF('gegevens uit databank'!C1324="","",'gegevens uit databank'!C1324)</f>
        <v>17376</v>
      </c>
      <c r="B1324" s="145" t="str">
        <f>IF('gegevens uit databank'!D1324="","",'gegevens uit databank'!D1324)</f>
        <v>VBS Schooltrio</v>
      </c>
      <c r="C1324" s="145" t="str">
        <f>IF('gegevens uit databank'!E1324="","",'gegevens uit databank'!E1324)</f>
        <v>Schoolstraat 90</v>
      </c>
      <c r="D1324" s="145">
        <f>IF('gegevens uit databank'!F1324="","",'gegevens uit databank'!F1324)</f>
        <v>8650</v>
      </c>
      <c r="E1324" s="145" t="str">
        <f>IF('gegevens uit databank'!G1324="","",'gegevens uit databank'!G1324)</f>
        <v>KLERKEN</v>
      </c>
      <c r="F1324" s="145" t="str">
        <f>IF('gegevens uit databank'!H1324="","",'gegevens uit databank'!H1324)</f>
        <v>051-50.41.52</v>
      </c>
    </row>
    <row r="1325" spans="1:6" ht="12.9" customHeight="1" x14ac:dyDescent="0.25">
      <c r="A1325" s="144">
        <f>IF('gegevens uit databank'!C1325="","",'gegevens uit databank'!C1325)</f>
        <v>17384</v>
      </c>
      <c r="B1325" s="145" t="str">
        <f>IF('gegevens uit databank'!D1325="","",'gegevens uit databank'!D1325)</f>
        <v>VBS Houthulst</v>
      </c>
      <c r="C1325" s="145" t="str">
        <f>IF('gegevens uit databank'!E1325="","",'gegevens uit databank'!E1325)</f>
        <v>Terreststraat 4_D</v>
      </c>
      <c r="D1325" s="145">
        <f>IF('gegevens uit databank'!F1325="","",'gegevens uit databank'!F1325)</f>
        <v>8650</v>
      </c>
      <c r="E1325" s="145" t="str">
        <f>IF('gegevens uit databank'!G1325="","",'gegevens uit databank'!G1325)</f>
        <v>HOUTHULST</v>
      </c>
      <c r="F1325" s="145" t="str">
        <f>IF('gegevens uit databank'!H1325="","",'gegevens uit databank'!H1325)</f>
        <v>051-70.24.75</v>
      </c>
    </row>
    <row r="1326" spans="1:6" ht="12.9" customHeight="1" x14ac:dyDescent="0.25">
      <c r="A1326" s="144">
        <f>IF('gegevens uit databank'!C1326="","",'gegevens uit databank'!C1326)</f>
        <v>17401</v>
      </c>
      <c r="B1326" s="145" t="str">
        <f>IF('gegevens uit databank'!D1326="","",'gegevens uit databank'!D1326)</f>
        <v>VBS Kouterkind Merkem</v>
      </c>
      <c r="C1326" s="145" t="str">
        <f>IF('gegevens uit databank'!E1326="","",'gegevens uit databank'!E1326)</f>
        <v>Kouterstraat 28_b</v>
      </c>
      <c r="D1326" s="145">
        <f>IF('gegevens uit databank'!F1326="","",'gegevens uit databank'!F1326)</f>
        <v>8650</v>
      </c>
      <c r="E1326" s="145" t="str">
        <f>IF('gegevens uit databank'!G1326="","",'gegevens uit databank'!G1326)</f>
        <v>MERKEM</v>
      </c>
      <c r="F1326" s="145" t="str">
        <f>IF('gegevens uit databank'!H1326="","",'gegevens uit databank'!H1326)</f>
        <v>051-54.54.33</v>
      </c>
    </row>
    <row r="1327" spans="1:6" ht="12.9" customHeight="1" x14ac:dyDescent="0.25">
      <c r="A1327" s="144">
        <f>IF('gegevens uit databank'!C1327="","",'gegevens uit databank'!C1327)</f>
        <v>17434</v>
      </c>
      <c r="B1327" s="145" t="str">
        <f>IF('gegevens uit databank'!D1327="","",'gegevens uit databank'!D1327)</f>
        <v>GBS klavertje vier Esen- Leke- Beerst</v>
      </c>
      <c r="C1327" s="145" t="str">
        <f>IF('gegevens uit databank'!E1327="","",'gegevens uit databank'!E1327)</f>
        <v>Roeselarestraat 18</v>
      </c>
      <c r="D1327" s="145">
        <f>IF('gegevens uit databank'!F1327="","",'gegevens uit databank'!F1327)</f>
        <v>8600</v>
      </c>
      <c r="E1327" s="145" t="str">
        <f>IF('gegevens uit databank'!G1327="","",'gegevens uit databank'!G1327)</f>
        <v>ESEN</v>
      </c>
      <c r="F1327" s="145" t="str">
        <f>IF('gegevens uit databank'!H1327="","",'gegevens uit databank'!H1327)</f>
        <v>051-79.34.11</v>
      </c>
    </row>
    <row r="1328" spans="1:6" ht="12.9" customHeight="1" x14ac:dyDescent="0.25">
      <c r="A1328" s="144">
        <f>IF('gegevens uit databank'!C1328="","",'gegevens uit databank'!C1328)</f>
        <v>17442</v>
      </c>
      <c r="B1328" s="145" t="str">
        <f>IF('gegevens uit databank'!D1328="","",'gegevens uit databank'!D1328)</f>
        <v>Vrije Basisschool</v>
      </c>
      <c r="C1328" s="145" t="str">
        <f>IF('gegevens uit databank'!E1328="","",'gegevens uit databank'!E1328)</f>
        <v>Beerststraat 36</v>
      </c>
      <c r="D1328" s="145">
        <f>IF('gegevens uit databank'!F1328="","",'gegevens uit databank'!F1328)</f>
        <v>8600</v>
      </c>
      <c r="E1328" s="145" t="str">
        <f>IF('gegevens uit databank'!G1328="","",'gegevens uit databank'!G1328)</f>
        <v>VLADSLO</v>
      </c>
      <c r="F1328" s="145" t="str">
        <f>IF('gegevens uit databank'!H1328="","",'gegevens uit databank'!H1328)</f>
        <v>051-50.38.12</v>
      </c>
    </row>
    <row r="1329" spans="1:6" ht="12.9" customHeight="1" x14ac:dyDescent="0.25">
      <c r="A1329" s="144">
        <f>IF('gegevens uit databank'!C1329="","",'gegevens uit databank'!C1329)</f>
        <v>17467</v>
      </c>
      <c r="B1329" s="145" t="str">
        <f>IF('gegevens uit databank'!D1329="","",'gegevens uit databank'!D1329)</f>
        <v>VBS 't Poldernest</v>
      </c>
      <c r="C1329" s="145" t="str">
        <f>IF('gegevens uit databank'!E1329="","",'gegevens uit databank'!E1329)</f>
        <v>Nieuwpoortstraat 4</v>
      </c>
      <c r="D1329" s="145">
        <f>IF('gegevens uit databank'!F1329="","",'gegevens uit databank'!F1329)</f>
        <v>8600</v>
      </c>
      <c r="E1329" s="145" t="str">
        <f>IF('gegevens uit databank'!G1329="","",'gegevens uit databank'!G1329)</f>
        <v>PERVIJZE</v>
      </c>
      <c r="F1329" s="145" t="str">
        <f>IF('gegevens uit databank'!H1329="","",'gegevens uit databank'!H1329)</f>
        <v>051-55.50.62</v>
      </c>
    </row>
    <row r="1330" spans="1:6" ht="12.9" customHeight="1" x14ac:dyDescent="0.25">
      <c r="A1330" s="144">
        <f>IF('gegevens uit databank'!C1330="","",'gegevens uit databank'!C1330)</f>
        <v>17475</v>
      </c>
      <c r="B1330" s="145" t="str">
        <f>IF('gegevens uit databank'!D1330="","",'gegevens uit databank'!D1330)</f>
        <v>VBS De Veerkracht</v>
      </c>
      <c r="C1330" s="145" t="str">
        <f>IF('gegevens uit databank'!E1330="","",'gegevens uit databank'!E1330)</f>
        <v>Iepersteenweg 8</v>
      </c>
      <c r="D1330" s="145">
        <f>IF('gegevens uit databank'!F1330="","",'gegevens uit databank'!F1330)</f>
        <v>8600</v>
      </c>
      <c r="E1330" s="145" t="str">
        <f>IF('gegevens uit databank'!G1330="","",'gegevens uit databank'!G1330)</f>
        <v>WOUMEN</v>
      </c>
      <c r="F1330" s="145" t="str">
        <f>IF('gegevens uit databank'!H1330="","",'gegevens uit databank'!H1330)</f>
        <v>051-50.38.65</v>
      </c>
    </row>
    <row r="1331" spans="1:6" ht="12.9" customHeight="1" x14ac:dyDescent="0.25">
      <c r="A1331" s="144">
        <f>IF('gegevens uit databank'!C1331="","",'gegevens uit databank'!C1331)</f>
        <v>17483</v>
      </c>
      <c r="B1331" s="145" t="str">
        <f>IF('gegevens uit databank'!D1331="","",'gegevens uit databank'!D1331)</f>
        <v>Gemeentelijke Lagere School</v>
      </c>
      <c r="C1331" s="145" t="str">
        <f>IF('gegevens uit databank'!E1331="","",'gegevens uit databank'!E1331)</f>
        <v>Mgr. Schottestraat 3_b</v>
      </c>
      <c r="D1331" s="145">
        <f>IF('gegevens uit databank'!F1331="","",'gegevens uit databank'!F1331)</f>
        <v>8650</v>
      </c>
      <c r="E1331" s="145" t="str">
        <f>IF('gegevens uit databank'!G1331="","",'gegevens uit databank'!G1331)</f>
        <v>HOUTHULST</v>
      </c>
      <c r="F1331" s="145" t="str">
        <f>IF('gegevens uit databank'!H1331="","",'gegevens uit databank'!H1331)</f>
        <v>051-62.71.34</v>
      </c>
    </row>
    <row r="1332" spans="1:6" ht="12.9" customHeight="1" x14ac:dyDescent="0.25">
      <c r="A1332" s="144">
        <f>IF('gegevens uit databank'!C1332="","",'gegevens uit databank'!C1332)</f>
        <v>17509</v>
      </c>
      <c r="B1332" s="145" t="str">
        <f>IF('gegevens uit databank'!D1332="","",'gegevens uit databank'!D1332)</f>
        <v>Vrije Basisschool</v>
      </c>
      <c r="C1332" s="145" t="str">
        <f>IF('gegevens uit databank'!E1332="","",'gegevens uit databank'!E1332)</f>
        <v>Hoogstraat 15</v>
      </c>
      <c r="D1332" s="145">
        <f>IF('gegevens uit databank'!F1332="","",'gegevens uit databank'!F1332)</f>
        <v>8690</v>
      </c>
      <c r="E1332" s="145" t="str">
        <f>IF('gegevens uit databank'!G1332="","",'gegevens uit databank'!G1332)</f>
        <v>ALVERINGEM</v>
      </c>
      <c r="F1332" s="145" t="str">
        <f>IF('gegevens uit databank'!H1332="","",'gegevens uit databank'!H1332)</f>
        <v>058-28.91.03</v>
      </c>
    </row>
    <row r="1333" spans="1:6" ht="12.9" customHeight="1" x14ac:dyDescent="0.25">
      <c r="A1333" s="144">
        <f>IF('gegevens uit databank'!C1333="","",'gegevens uit databank'!C1333)</f>
        <v>17517</v>
      </c>
      <c r="B1333" s="145" t="str">
        <f>IF('gegevens uit databank'!D1333="","",'gegevens uit databank'!D1333)</f>
        <v>GBS Spelenderwijs</v>
      </c>
      <c r="C1333" s="145" t="str">
        <f>IF('gegevens uit databank'!E1333="","",'gegevens uit databank'!E1333)</f>
        <v>Nieuwstraat 50</v>
      </c>
      <c r="D1333" s="145">
        <f>IF('gegevens uit databank'!F1333="","",'gegevens uit databank'!F1333)</f>
        <v>8690</v>
      </c>
      <c r="E1333" s="145" t="str">
        <f>IF('gegevens uit databank'!G1333="","",'gegevens uit databank'!G1333)</f>
        <v>ALVERINGEM</v>
      </c>
      <c r="F1333" s="145" t="str">
        <f>IF('gegevens uit databank'!H1333="","",'gegevens uit databank'!H1333)</f>
        <v>058-28.89.48</v>
      </c>
    </row>
    <row r="1334" spans="1:6" ht="12.9" customHeight="1" x14ac:dyDescent="0.25">
      <c r="A1334" s="144">
        <f>IF('gegevens uit databank'!C1334="","",'gegevens uit databank'!C1334)</f>
        <v>17541</v>
      </c>
      <c r="B1334" s="145" t="str">
        <f>IF('gegevens uit databank'!D1334="","",'gegevens uit databank'!D1334)</f>
        <v>VBS Steen10</v>
      </c>
      <c r="C1334" s="145" t="str">
        <f>IF('gegevens uit databank'!E1334="","",'gegevens uit databank'!E1334)</f>
        <v>Gistelse Steenweg 440</v>
      </c>
      <c r="D1334" s="145">
        <f>IF('gegevens uit databank'!F1334="","",'gegevens uit databank'!F1334)</f>
        <v>8200</v>
      </c>
      <c r="E1334" s="145" t="str">
        <f>IF('gegevens uit databank'!G1334="","",'gegevens uit databank'!G1334)</f>
        <v>SINT-ANDRIES</v>
      </c>
      <c r="F1334" s="145" t="str">
        <f>IF('gegevens uit databank'!H1334="","",'gegevens uit databank'!H1334)</f>
        <v>050-40.68.90</v>
      </c>
    </row>
    <row r="1335" spans="1:6" ht="12.9" customHeight="1" x14ac:dyDescent="0.25">
      <c r="A1335" s="144">
        <f>IF('gegevens uit databank'!C1335="","",'gegevens uit databank'!C1335)</f>
        <v>17558</v>
      </c>
      <c r="B1335" s="145" t="str">
        <f>IF('gegevens uit databank'!D1335="","",'gegevens uit databank'!D1335)</f>
        <v>VBS Sint-Lodewijkscollege_- De Zessprong</v>
      </c>
      <c r="C1335" s="145" t="str">
        <f>IF('gegevens uit databank'!E1335="","",'gegevens uit databank'!E1335)</f>
        <v>Doornstraat 3</v>
      </c>
      <c r="D1335" s="145">
        <f>IF('gegevens uit databank'!F1335="","",'gegevens uit databank'!F1335)</f>
        <v>8200</v>
      </c>
      <c r="E1335" s="145" t="str">
        <f>IF('gegevens uit databank'!G1335="","",'gegevens uit databank'!G1335)</f>
        <v>SINT-ANDRIES</v>
      </c>
      <c r="F1335" s="145" t="str">
        <f>IF('gegevens uit databank'!H1335="","",'gegevens uit databank'!H1335)</f>
        <v>050-40.68.77</v>
      </c>
    </row>
    <row r="1336" spans="1:6" ht="12.9" customHeight="1" x14ac:dyDescent="0.25">
      <c r="A1336" s="144">
        <f>IF('gegevens uit databank'!C1336="","",'gegevens uit databank'!C1336)</f>
        <v>17566</v>
      </c>
      <c r="B1336" s="145" t="str">
        <f>IF('gegevens uit databank'!D1336="","",'gegevens uit databank'!D1336)</f>
        <v>VBS Sint-Lodewijkscollege-afd.Zandstraat</v>
      </c>
      <c r="C1336" s="145" t="str">
        <f>IF('gegevens uit databank'!E1336="","",'gegevens uit databank'!E1336)</f>
        <v>Zandstraat 69</v>
      </c>
      <c r="D1336" s="145">
        <f>IF('gegevens uit databank'!F1336="","",'gegevens uit databank'!F1336)</f>
        <v>8200</v>
      </c>
      <c r="E1336" s="145" t="str">
        <f>IF('gegevens uit databank'!G1336="","",'gegevens uit databank'!G1336)</f>
        <v>SINT-ANDRIES</v>
      </c>
      <c r="F1336" s="145" t="str">
        <f>IF('gegevens uit databank'!H1336="","",'gegevens uit databank'!H1336)</f>
        <v>050-31.63.22</v>
      </c>
    </row>
    <row r="1337" spans="1:6" ht="12.9" customHeight="1" x14ac:dyDescent="0.25">
      <c r="A1337" s="144">
        <f>IF('gegevens uit databank'!C1337="","",'gegevens uit databank'!C1337)</f>
        <v>17574</v>
      </c>
      <c r="B1337" s="145" t="str">
        <f>IF('gegevens uit databank'!D1337="","",'gegevens uit databank'!D1337)</f>
        <v>VBS Sint-Lodewijkscollege-afd.Immaculata</v>
      </c>
      <c r="C1337" s="145" t="str">
        <f>IF('gegevens uit databank'!E1337="","",'gegevens uit databank'!E1337)</f>
        <v>Koningin Astridlaan 4</v>
      </c>
      <c r="D1337" s="145">
        <f>IF('gegevens uit databank'!F1337="","",'gegevens uit databank'!F1337)</f>
        <v>8200</v>
      </c>
      <c r="E1337" s="145" t="str">
        <f>IF('gegevens uit databank'!G1337="","",'gegevens uit databank'!G1337)</f>
        <v>SINT-MICHIELS</v>
      </c>
      <c r="F1337" s="145" t="str">
        <f>IF('gegevens uit databank'!H1337="","",'gegevens uit databank'!H1337)</f>
        <v>050-40.45.07</v>
      </c>
    </row>
    <row r="1338" spans="1:6" ht="12.9" customHeight="1" x14ac:dyDescent="0.25">
      <c r="A1338" s="144">
        <f>IF('gegevens uit databank'!C1338="","",'gegevens uit databank'!C1338)</f>
        <v>17582</v>
      </c>
      <c r="B1338" s="145" t="str">
        <f>IF('gegevens uit databank'!D1338="","",'gegevens uit databank'!D1338)</f>
        <v>VBS Sint-Lodewijkscollege</v>
      </c>
      <c r="C1338" s="145" t="str">
        <f>IF('gegevens uit databank'!E1338="","",'gegevens uit databank'!E1338)</f>
        <v>Spoorwegstraat 250</v>
      </c>
      <c r="D1338" s="145">
        <f>IF('gegevens uit databank'!F1338="","",'gegevens uit databank'!F1338)</f>
        <v>8200</v>
      </c>
      <c r="E1338" s="145" t="str">
        <f>IF('gegevens uit databank'!G1338="","",'gegevens uit databank'!G1338)</f>
        <v>SINT-MICHIELS</v>
      </c>
      <c r="F1338" s="145" t="str">
        <f>IF('gegevens uit databank'!H1338="","",'gegevens uit databank'!H1338)</f>
        <v>050-39.45.93</v>
      </c>
    </row>
    <row r="1339" spans="1:6" ht="12.9" customHeight="1" x14ac:dyDescent="0.25">
      <c r="A1339" s="144">
        <f>IF('gegevens uit databank'!C1339="","",'gegevens uit databank'!C1339)</f>
        <v>17591</v>
      </c>
      <c r="B1339" s="145" t="str">
        <f>IF('gegevens uit databank'!D1339="","",'gegevens uit databank'!D1339)</f>
        <v>SBS De Triangel</v>
      </c>
      <c r="C1339" s="145" t="str">
        <f>IF('gegevens uit databank'!E1339="","",'gegevens uit databank'!E1339)</f>
        <v>Diksmuidse Heerweg 159</v>
      </c>
      <c r="D1339" s="145">
        <f>IF('gegevens uit databank'!F1339="","",'gegevens uit databank'!F1339)</f>
        <v>8200</v>
      </c>
      <c r="E1339" s="145" t="str">
        <f>IF('gegevens uit databank'!G1339="","",'gegevens uit databank'!G1339)</f>
        <v>SINT-ANDRIES</v>
      </c>
      <c r="F1339" s="145" t="str">
        <f>IF('gegevens uit databank'!H1339="","",'gegevens uit databank'!H1339)</f>
        <v>050-39.13.23</v>
      </c>
    </row>
    <row r="1340" spans="1:6" ht="12.9" customHeight="1" x14ac:dyDescent="0.25">
      <c r="A1340" s="144">
        <f>IF('gegevens uit databank'!C1340="","",'gegevens uit databank'!C1340)</f>
        <v>17608</v>
      </c>
      <c r="B1340" s="145" t="str">
        <f>IF('gegevens uit databank'!D1340="","",'gegevens uit databank'!D1340)</f>
        <v>VBS De Wassenaard</v>
      </c>
      <c r="C1340" s="145" t="str">
        <f>IF('gegevens uit databank'!E1340="","",'gegevens uit databank'!E1340)</f>
        <v>Westernieuwweg 5</v>
      </c>
      <c r="D1340" s="145">
        <f>IF('gegevens uit databank'!F1340="","",'gegevens uit databank'!F1340)</f>
        <v>8490</v>
      </c>
      <c r="E1340" s="145" t="str">
        <f>IF('gegevens uit databank'!G1340="","",'gegevens uit databank'!G1340)</f>
        <v>VARSENARE</v>
      </c>
      <c r="F1340" s="145" t="str">
        <f>IF('gegevens uit databank'!H1340="","",'gegevens uit databank'!H1340)</f>
        <v>050-38.65.43</v>
      </c>
    </row>
    <row r="1341" spans="1:6" ht="12.9" customHeight="1" x14ac:dyDescent="0.25">
      <c r="A1341" s="144">
        <f>IF('gegevens uit databank'!C1341="","",'gegevens uit databank'!C1341)</f>
        <v>17616</v>
      </c>
      <c r="B1341" s="145" t="str">
        <f>IF('gegevens uit databank'!D1341="","",'gegevens uit databank'!D1341)</f>
        <v>VBS Zedelgem Dorp</v>
      </c>
      <c r="C1341" s="145" t="str">
        <f>IF('gegevens uit databank'!E1341="","",'gegevens uit databank'!E1341)</f>
        <v>Groenestraat 29</v>
      </c>
      <c r="D1341" s="145">
        <f>IF('gegevens uit databank'!F1341="","",'gegevens uit databank'!F1341)</f>
        <v>8210</v>
      </c>
      <c r="E1341" s="145" t="str">
        <f>IF('gegevens uit databank'!G1341="","",'gegevens uit databank'!G1341)</f>
        <v>ZEDELGEM</v>
      </c>
      <c r="F1341" s="145" t="str">
        <f>IF('gegevens uit databank'!H1341="","",'gegevens uit databank'!H1341)</f>
        <v>050-20.93.40</v>
      </c>
    </row>
    <row r="1342" spans="1:6" ht="12.9" customHeight="1" x14ac:dyDescent="0.25">
      <c r="A1342" s="144">
        <f>IF('gegevens uit databank'!C1342="","",'gegevens uit databank'!C1342)</f>
        <v>17624</v>
      </c>
      <c r="B1342" s="145" t="str">
        <f>IF('gegevens uit databank'!D1342="","",'gegevens uit databank'!D1342)</f>
        <v>VBS De Leeuw</v>
      </c>
      <c r="C1342" s="145" t="str">
        <f>IF('gegevens uit databank'!E1342="","",'gegevens uit databank'!E1342)</f>
        <v>Pastoor Staelensstraat 3_A</v>
      </c>
      <c r="D1342" s="145">
        <f>IF('gegevens uit databank'!F1342="","",'gegevens uit databank'!F1342)</f>
        <v>8210</v>
      </c>
      <c r="E1342" s="145" t="str">
        <f>IF('gegevens uit databank'!G1342="","",'gegevens uit databank'!G1342)</f>
        <v>ZEDELGEM</v>
      </c>
      <c r="F1342" s="145" t="str">
        <f>IF('gegevens uit databank'!H1342="","",'gegevens uit databank'!H1342)</f>
        <v>050-20.97.90</v>
      </c>
    </row>
    <row r="1343" spans="1:6" ht="12.9" customHeight="1" x14ac:dyDescent="0.25">
      <c r="A1343" s="144">
        <f>IF('gegevens uit databank'!C1343="","",'gegevens uit databank'!C1343)</f>
        <v>17632</v>
      </c>
      <c r="B1343" s="145" t="str">
        <f>IF('gegevens uit databank'!D1343="","",'gegevens uit databank'!D1343)</f>
        <v>VBS De Stapsteen</v>
      </c>
      <c r="C1343" s="145" t="str">
        <f>IF('gegevens uit databank'!E1343="","",'gegevens uit databank'!E1343)</f>
        <v>Koning Albertstraat 2</v>
      </c>
      <c r="D1343" s="145">
        <f>IF('gegevens uit databank'!F1343="","",'gegevens uit databank'!F1343)</f>
        <v>8210</v>
      </c>
      <c r="E1343" s="145" t="str">
        <f>IF('gegevens uit databank'!G1343="","",'gegevens uit databank'!G1343)</f>
        <v>ZEDELGEM</v>
      </c>
      <c r="F1343" s="145" t="str">
        <f>IF('gegevens uit databank'!H1343="","",'gegevens uit databank'!H1343)</f>
        <v>050-27.62.12</v>
      </c>
    </row>
    <row r="1344" spans="1:6" ht="12.9" customHeight="1" x14ac:dyDescent="0.25">
      <c r="A1344" s="144">
        <f>IF('gegevens uit databank'!C1344="","",'gegevens uit databank'!C1344)</f>
        <v>17657</v>
      </c>
      <c r="B1344" s="145" t="str">
        <f>IF('gegevens uit databank'!D1344="","",'gegevens uit databank'!D1344)</f>
        <v>VBS De Klimtoren</v>
      </c>
      <c r="C1344" s="145" t="str">
        <f>IF('gegevens uit databank'!E1344="","",'gegevens uit databank'!E1344)</f>
        <v>Kapellestraat 16</v>
      </c>
      <c r="D1344" s="145">
        <f>IF('gegevens uit databank'!F1344="","",'gegevens uit databank'!F1344)</f>
        <v>8490</v>
      </c>
      <c r="E1344" s="145" t="str">
        <f>IF('gegevens uit databank'!G1344="","",'gegevens uit databank'!G1344)</f>
        <v>JABBEKE</v>
      </c>
      <c r="F1344" s="145" t="str">
        <f>IF('gegevens uit databank'!H1344="","",'gegevens uit databank'!H1344)</f>
        <v>050-81.27.14</v>
      </c>
    </row>
    <row r="1345" spans="1:6" ht="12.9" customHeight="1" x14ac:dyDescent="0.25">
      <c r="A1345" s="144">
        <f>IF('gegevens uit databank'!C1345="","",'gegevens uit databank'!C1345)</f>
        <v>17665</v>
      </c>
      <c r="B1345" s="145" t="str">
        <f>IF('gegevens uit databank'!D1345="","",'gegevens uit databank'!D1345)</f>
        <v>VBS De Loopbrug Zerkegem-Snellegem</v>
      </c>
      <c r="C1345" s="145" t="str">
        <f>IF('gegevens uit databank'!E1345="","",'gegevens uit databank'!E1345)</f>
        <v>Vedastusstraat 96</v>
      </c>
      <c r="D1345" s="145">
        <f>IF('gegevens uit databank'!F1345="","",'gegevens uit databank'!F1345)</f>
        <v>8490</v>
      </c>
      <c r="E1345" s="145" t="str">
        <f>IF('gegevens uit databank'!G1345="","",'gegevens uit databank'!G1345)</f>
        <v>ZERKEGEM</v>
      </c>
      <c r="F1345" s="145" t="str">
        <f>IF('gegevens uit databank'!H1345="","",'gegevens uit databank'!H1345)</f>
        <v>050-81.18.10</v>
      </c>
    </row>
    <row r="1346" spans="1:6" ht="12.9" customHeight="1" x14ac:dyDescent="0.25">
      <c r="A1346" s="144">
        <f>IF('gegevens uit databank'!C1346="","",'gegevens uit databank'!C1346)</f>
        <v>17673</v>
      </c>
      <c r="B1346" s="145" t="str">
        <f>IF('gegevens uit databank'!D1346="","",'gegevens uit databank'!D1346)</f>
        <v>VBS 't Boompje</v>
      </c>
      <c r="C1346" s="145" t="str">
        <f>IF('gegevens uit databank'!E1346="","",'gegevens uit databank'!E1346)</f>
        <v>Cathilleweg 82</v>
      </c>
      <c r="D1346" s="145">
        <f>IF('gegevens uit databank'!F1346="","",'gegevens uit databank'!F1346)</f>
        <v>8490</v>
      </c>
      <c r="E1346" s="145" t="str">
        <f>IF('gegevens uit databank'!G1346="","",'gegevens uit databank'!G1346)</f>
        <v>STALHILLE</v>
      </c>
      <c r="F1346" s="145" t="str">
        <f>IF('gegevens uit databank'!H1346="","",'gegevens uit databank'!H1346)</f>
        <v>050-81.42.98</v>
      </c>
    </row>
    <row r="1347" spans="1:6" ht="12.9" customHeight="1" x14ac:dyDescent="0.25">
      <c r="A1347" s="144">
        <f>IF('gegevens uit databank'!C1347="","",'gegevens uit databank'!C1347)</f>
        <v>17699</v>
      </c>
      <c r="B1347" s="145" t="str">
        <f>IF('gegevens uit databank'!D1347="","",'gegevens uit databank'!D1347)</f>
        <v>VBS H.Familie</v>
      </c>
      <c r="C1347" s="145" t="str">
        <f>IF('gegevens uit databank'!E1347="","",'gegevens uit databank'!E1347)</f>
        <v>Stedebeekpad 2</v>
      </c>
      <c r="D1347" s="145">
        <f>IF('gegevens uit databank'!F1347="","",'gegevens uit databank'!F1347)</f>
        <v>8460</v>
      </c>
      <c r="E1347" s="145" t="str">
        <f>IF('gegevens uit databank'!G1347="","",'gegevens uit databank'!G1347)</f>
        <v>OUDENBURG</v>
      </c>
      <c r="F1347" s="145" t="str">
        <f>IF('gegevens uit databank'!H1347="","",'gegevens uit databank'!H1347)</f>
        <v>059-26.52.55</v>
      </c>
    </row>
    <row r="1348" spans="1:6" ht="12.9" customHeight="1" x14ac:dyDescent="0.25">
      <c r="A1348" s="144">
        <f>IF('gegevens uit databank'!C1348="","",'gegevens uit databank'!C1348)</f>
        <v>17715</v>
      </c>
      <c r="B1348" s="145" t="str">
        <f>IF('gegevens uit databank'!D1348="","",'gegevens uit databank'!D1348)</f>
        <v>VBS Gravenbos</v>
      </c>
      <c r="C1348" s="145" t="str">
        <f>IF('gegevens uit databank'!E1348="","",'gegevens uit databank'!E1348)</f>
        <v>Gravenbos 6</v>
      </c>
      <c r="D1348" s="145">
        <f>IF('gegevens uit databank'!F1348="","",'gegevens uit databank'!F1348)</f>
        <v>8470</v>
      </c>
      <c r="E1348" s="145" t="str">
        <f>IF('gegevens uit databank'!G1348="","",'gegevens uit databank'!G1348)</f>
        <v>GISTEL</v>
      </c>
      <c r="F1348" s="145" t="str">
        <f>IF('gegevens uit databank'!H1348="","",'gegevens uit databank'!H1348)</f>
        <v>059-27.63.63</v>
      </c>
    </row>
    <row r="1349" spans="1:6" ht="12.9" customHeight="1" x14ac:dyDescent="0.25">
      <c r="A1349" s="144">
        <f>IF('gegevens uit databank'!C1349="","",'gegevens uit databank'!C1349)</f>
        <v>17723</v>
      </c>
      <c r="B1349" s="145" t="str">
        <f>IF('gegevens uit databank'!D1349="","",'gegevens uit databank'!D1349)</f>
        <v>VBS Driespan</v>
      </c>
      <c r="C1349" s="145" t="str">
        <f>IF('gegevens uit databank'!E1349="","",'gegevens uit databank'!E1349)</f>
        <v>Tempeldreef 6</v>
      </c>
      <c r="D1349" s="145">
        <f>IF('gegevens uit databank'!F1349="","",'gegevens uit databank'!F1349)</f>
        <v>8470</v>
      </c>
      <c r="E1349" s="145" t="str">
        <f>IF('gegevens uit databank'!G1349="","",'gegevens uit databank'!G1349)</f>
        <v>GISTEL</v>
      </c>
      <c r="F1349" s="145" t="str">
        <f>IF('gegevens uit databank'!H1349="","",'gegevens uit databank'!H1349)</f>
        <v>059-27.83.40</v>
      </c>
    </row>
    <row r="1350" spans="1:6" ht="12.9" customHeight="1" x14ac:dyDescent="0.25">
      <c r="A1350" s="144">
        <f>IF('gegevens uit databank'!C1350="","",'gegevens uit databank'!C1350)</f>
        <v>17756</v>
      </c>
      <c r="B1350" s="145" t="str">
        <f>IF('gegevens uit databank'!D1350="","",'gegevens uit databank'!D1350)</f>
        <v>Gemeentelijke Basisschool</v>
      </c>
      <c r="C1350" s="145" t="str">
        <f>IF('gegevens uit databank'!E1350="","",'gegevens uit databank'!E1350)</f>
        <v>Vrijheidsstraat 1</v>
      </c>
      <c r="D1350" s="145">
        <f>IF('gegevens uit databank'!F1350="","",'gegevens uit databank'!F1350)</f>
        <v>8470</v>
      </c>
      <c r="E1350" s="145" t="str">
        <f>IF('gegevens uit databank'!G1350="","",'gegevens uit databank'!G1350)</f>
        <v>SNAASKERKE</v>
      </c>
      <c r="F1350" s="145" t="str">
        <f>IF('gegevens uit databank'!H1350="","",'gegevens uit databank'!H1350)</f>
        <v>059-27.82.95</v>
      </c>
    </row>
    <row r="1351" spans="1:6" ht="12.9" customHeight="1" x14ac:dyDescent="0.25">
      <c r="A1351" s="144">
        <f>IF('gegevens uit databank'!C1351="","",'gegevens uit databank'!C1351)</f>
        <v>17764</v>
      </c>
      <c r="B1351" s="145" t="str">
        <f>IF('gegevens uit databank'!D1351="","",'gegevens uit databank'!D1351)</f>
        <v>VBS Eernegem - Bekegem</v>
      </c>
      <c r="C1351" s="145" t="str">
        <f>IF('gegevens uit databank'!E1351="","",'gegevens uit databank'!E1351)</f>
        <v>Stationsstraat 1_A</v>
      </c>
      <c r="D1351" s="145">
        <f>IF('gegevens uit databank'!F1351="","",'gegevens uit databank'!F1351)</f>
        <v>8480</v>
      </c>
      <c r="E1351" s="145" t="str">
        <f>IF('gegevens uit databank'!G1351="","",'gegevens uit databank'!G1351)</f>
        <v>EERNEGEM</v>
      </c>
      <c r="F1351" s="145" t="str">
        <f>IF('gegevens uit databank'!H1351="","",'gegevens uit databank'!H1351)</f>
        <v>059-29.99.88</v>
      </c>
    </row>
    <row r="1352" spans="1:6" ht="12.9" customHeight="1" x14ac:dyDescent="0.25">
      <c r="A1352" s="144">
        <f>IF('gegevens uit databank'!C1352="","",'gegevens uit databank'!C1352)</f>
        <v>17772</v>
      </c>
      <c r="B1352" s="145" t="str">
        <f>IF('gegevens uit databank'!D1352="","",'gegevens uit databank'!D1352)</f>
        <v>GBS 't Mozaiek</v>
      </c>
      <c r="C1352" s="145" t="str">
        <f>IF('gegevens uit databank'!E1352="","",'gegevens uit databank'!E1352)</f>
        <v>Westkerkestraat 53</v>
      </c>
      <c r="D1352" s="145">
        <f>IF('gegevens uit databank'!F1352="","",'gegevens uit databank'!F1352)</f>
        <v>8480</v>
      </c>
      <c r="E1352" s="145" t="str">
        <f>IF('gegevens uit databank'!G1352="","",'gegevens uit databank'!G1352)</f>
        <v>EERNEGEM</v>
      </c>
      <c r="F1352" s="145" t="str">
        <f>IF('gegevens uit databank'!H1352="","",'gegevens uit databank'!H1352)</f>
        <v>059-29.92.98</v>
      </c>
    </row>
    <row r="1353" spans="1:6" ht="12.9" customHeight="1" x14ac:dyDescent="0.25">
      <c r="A1353" s="144">
        <f>IF('gegevens uit databank'!C1353="","",'gegevens uit databank'!C1353)</f>
        <v>17781</v>
      </c>
      <c r="B1353" s="145" t="str">
        <f>IF('gegevens uit databank'!D1353="","",'gegevens uit databank'!D1353)</f>
        <v>VBS de Fonkel</v>
      </c>
      <c r="C1353" s="145" t="str">
        <f>IF('gegevens uit databank'!E1353="","",'gegevens uit databank'!E1353)</f>
        <v>Schoolstraat 19</v>
      </c>
      <c r="D1353" s="145">
        <f>IF('gegevens uit databank'!F1353="","",'gegevens uit databank'!F1353)</f>
        <v>8211</v>
      </c>
      <c r="E1353" s="145" t="str">
        <f>IF('gegevens uit databank'!G1353="","",'gegevens uit databank'!G1353)</f>
        <v>AARTRIJKE</v>
      </c>
      <c r="F1353" s="145" t="str">
        <f>IF('gegevens uit databank'!H1353="","",'gegevens uit databank'!H1353)</f>
        <v>050-24.11.31</v>
      </c>
    </row>
    <row r="1354" spans="1:6" ht="12.9" customHeight="1" x14ac:dyDescent="0.25">
      <c r="A1354" s="144">
        <f>IF('gegevens uit databank'!C1354="","",'gegevens uit databank'!C1354)</f>
        <v>17798</v>
      </c>
      <c r="B1354" s="145" t="str">
        <f>IF('gegevens uit databank'!D1354="","",'gegevens uit databank'!D1354)</f>
        <v>VBS De Schatkist</v>
      </c>
      <c r="C1354" s="145" t="str">
        <f>IF('gegevens uit databank'!E1354="","",'gegevens uit databank'!E1354)</f>
        <v>Koekelarestraat 14</v>
      </c>
      <c r="D1354" s="145">
        <f>IF('gegevens uit databank'!F1354="","",'gegevens uit databank'!F1354)</f>
        <v>8480</v>
      </c>
      <c r="E1354" s="145" t="str">
        <f>IF('gegevens uit databank'!G1354="","",'gegevens uit databank'!G1354)</f>
        <v>ICHTEGEM</v>
      </c>
      <c r="F1354" s="145" t="str">
        <f>IF('gegevens uit databank'!H1354="","",'gegevens uit databank'!H1354)</f>
        <v>051-58.97.94</v>
      </c>
    </row>
    <row r="1355" spans="1:6" ht="12.9" customHeight="1" x14ac:dyDescent="0.25">
      <c r="A1355" s="144">
        <f>IF('gegevens uit databank'!C1355="","",'gegevens uit databank'!C1355)</f>
        <v>17814</v>
      </c>
      <c r="B1355" s="145" t="str">
        <f>IF('gegevens uit databank'!D1355="","",'gegevens uit databank'!D1355)</f>
        <v>VBS De Negensprong 1</v>
      </c>
      <c r="C1355" s="145" t="str">
        <f>IF('gegevens uit databank'!E1355="","",'gegevens uit databank'!E1355)</f>
        <v>Kerkstraat 2_A</v>
      </c>
      <c r="D1355" s="145">
        <f>IF('gegevens uit databank'!F1355="","",'gegevens uit databank'!F1355)</f>
        <v>8680</v>
      </c>
      <c r="E1355" s="145" t="str">
        <f>IF('gegevens uit databank'!G1355="","",'gegevens uit databank'!G1355)</f>
        <v>KOEKELARE</v>
      </c>
      <c r="F1355" s="145" t="str">
        <f>IF('gegevens uit databank'!H1355="","",'gegevens uit databank'!H1355)</f>
        <v>051-58.90.26</v>
      </c>
    </row>
    <row r="1356" spans="1:6" ht="12.9" customHeight="1" x14ac:dyDescent="0.25">
      <c r="A1356" s="144">
        <f>IF('gegevens uit databank'!C1356="","",'gegevens uit databank'!C1356)</f>
        <v>17831</v>
      </c>
      <c r="B1356" s="145" t="str">
        <f>IF('gegevens uit databank'!D1356="","",'gegevens uit databank'!D1356)</f>
        <v>VBS De Driemaster</v>
      </c>
      <c r="C1356" s="145" t="str">
        <f>IF('gegevens uit databank'!E1356="","",'gegevens uit databank'!E1356)</f>
        <v>Pastoor de Neveplein 18</v>
      </c>
      <c r="D1356" s="145">
        <f>IF('gegevens uit databank'!F1356="","",'gegevens uit databank'!F1356)</f>
        <v>8300</v>
      </c>
      <c r="E1356" s="145" t="str">
        <f>IF('gegevens uit databank'!G1356="","",'gegevens uit databank'!G1356)</f>
        <v>KNOKKE</v>
      </c>
      <c r="F1356" s="145" t="str">
        <f>IF('gegevens uit databank'!H1356="","",'gegevens uit databank'!H1356)</f>
        <v>050-60.07.09</v>
      </c>
    </row>
    <row r="1357" spans="1:6" ht="12.9" customHeight="1" x14ac:dyDescent="0.25">
      <c r="A1357" s="144">
        <f>IF('gegevens uit databank'!C1357="","",'gegevens uit databank'!C1357)</f>
        <v>17848</v>
      </c>
      <c r="B1357" s="145" t="str">
        <f>IF('gegevens uit databank'!D1357="","",'gegevens uit databank'!D1357)</f>
        <v>GBS De Pluim</v>
      </c>
      <c r="C1357" s="145" t="str">
        <f>IF('gegevens uit databank'!E1357="","",'gegevens uit databank'!E1357)</f>
        <v>Kragendijk 182</v>
      </c>
      <c r="D1357" s="145">
        <f>IF('gegevens uit databank'!F1357="","",'gegevens uit databank'!F1357)</f>
        <v>8300</v>
      </c>
      <c r="E1357" s="145" t="str">
        <f>IF('gegevens uit databank'!G1357="","",'gegevens uit databank'!G1357)</f>
        <v>KNOKKE</v>
      </c>
      <c r="F1357" s="145" t="str">
        <f>IF('gegevens uit databank'!H1357="","",'gegevens uit databank'!H1357)</f>
        <v>050-63.08.60</v>
      </c>
    </row>
    <row r="1358" spans="1:6" ht="12.9" customHeight="1" x14ac:dyDescent="0.25">
      <c r="A1358" s="144">
        <f>IF('gegevens uit databank'!C1358="","",'gegevens uit databank'!C1358)</f>
        <v>17855</v>
      </c>
      <c r="B1358" s="145" t="str">
        <f>IF('gegevens uit databank'!D1358="","",'gegevens uit databank'!D1358)</f>
        <v>VBS Sint-Margaretaschool</v>
      </c>
      <c r="C1358" s="145" t="str">
        <f>IF('gegevens uit databank'!E1358="","",'gegevens uit databank'!E1358)</f>
        <v>Sportlaan 8</v>
      </c>
      <c r="D1358" s="145">
        <f>IF('gegevens uit databank'!F1358="","",'gegevens uit databank'!F1358)</f>
        <v>8300</v>
      </c>
      <c r="E1358" s="145" t="str">
        <f>IF('gegevens uit databank'!G1358="","",'gegevens uit databank'!G1358)</f>
        <v>KNOKKE</v>
      </c>
      <c r="F1358" s="145" t="str">
        <f>IF('gegevens uit databank'!H1358="","",'gegevens uit databank'!H1358)</f>
        <v>050-60.05.06</v>
      </c>
    </row>
    <row r="1359" spans="1:6" ht="12.9" customHeight="1" x14ac:dyDescent="0.25">
      <c r="A1359" s="144">
        <f>IF('gegevens uit databank'!C1359="","",'gegevens uit databank'!C1359)</f>
        <v>17863</v>
      </c>
      <c r="B1359" s="145" t="str">
        <f>IF('gegevens uit databank'!D1359="","",'gegevens uit databank'!D1359)</f>
        <v>VLS Sint-Jan</v>
      </c>
      <c r="C1359" s="145" t="str">
        <f>IF('gegevens uit databank'!E1359="","",'gegevens uit databank'!E1359)</f>
        <v>Keuvelhoekstraat 100</v>
      </c>
      <c r="D1359" s="145">
        <f>IF('gegevens uit databank'!F1359="","",'gegevens uit databank'!F1359)</f>
        <v>8300</v>
      </c>
      <c r="E1359" s="145" t="str">
        <f>IF('gegevens uit databank'!G1359="","",'gegevens uit databank'!G1359)</f>
        <v>KNOKKE</v>
      </c>
      <c r="F1359" s="145" t="str">
        <f>IF('gegevens uit databank'!H1359="","",'gegevens uit databank'!H1359)</f>
        <v>050-60.43.10</v>
      </c>
    </row>
    <row r="1360" spans="1:6" ht="12.9" customHeight="1" x14ac:dyDescent="0.25">
      <c r="A1360" s="144">
        <f>IF('gegevens uit databank'!C1360="","",'gegevens uit databank'!C1360)</f>
        <v>17871</v>
      </c>
      <c r="B1360" s="145" t="str">
        <f>IF('gegevens uit databank'!D1360="","",'gegevens uit databank'!D1360)</f>
        <v>VBS H-Hart</v>
      </c>
      <c r="C1360" s="145" t="str">
        <f>IF('gegevens uit databank'!E1360="","",'gegevens uit databank'!E1360)</f>
        <v>Jef Mennekenslaan 3</v>
      </c>
      <c r="D1360" s="145">
        <f>IF('gegevens uit databank'!F1360="","",'gegevens uit databank'!F1360)</f>
        <v>8300</v>
      </c>
      <c r="E1360" s="145" t="str">
        <f>IF('gegevens uit databank'!G1360="","",'gegevens uit databank'!G1360)</f>
        <v>KNOKKE-HEIST</v>
      </c>
      <c r="F1360" s="145" t="str">
        <f>IF('gegevens uit databank'!H1360="","",'gegevens uit databank'!H1360)</f>
        <v>050-60.04.72</v>
      </c>
    </row>
    <row r="1361" spans="1:6" ht="12.9" customHeight="1" x14ac:dyDescent="0.25">
      <c r="A1361" s="144">
        <f>IF('gegevens uit databank'!C1361="","",'gegevens uit databank'!C1361)</f>
        <v>17889</v>
      </c>
      <c r="B1361" s="145" t="str">
        <f>IF('gegevens uit databank'!D1361="","",'gegevens uit databank'!D1361)</f>
        <v>VLS Kantelberg</v>
      </c>
      <c r="C1361" s="145" t="str">
        <f>IF('gegevens uit databank'!E1361="","",'gegevens uit databank'!E1361)</f>
        <v>De Linde 94</v>
      </c>
      <c r="D1361" s="145">
        <f>IF('gegevens uit databank'!F1361="","",'gegevens uit databank'!F1361)</f>
        <v>8310</v>
      </c>
      <c r="E1361" s="145" t="str">
        <f>IF('gegevens uit databank'!G1361="","",'gegevens uit databank'!G1361)</f>
        <v>SINT-KRUIS</v>
      </c>
      <c r="F1361" s="145" t="str">
        <f>IF('gegevens uit databank'!H1361="","",'gegevens uit databank'!H1361)</f>
        <v>050-35.14.25</v>
      </c>
    </row>
    <row r="1362" spans="1:6" ht="12.9" customHeight="1" x14ac:dyDescent="0.25">
      <c r="A1362" s="144">
        <f>IF('gegevens uit databank'!C1362="","",'gegevens uit databank'!C1362)</f>
        <v>17905</v>
      </c>
      <c r="B1362" s="145" t="str">
        <f>IF('gegevens uit databank'!D1362="","",'gegevens uit databank'!D1362)</f>
        <v>VLS Sint-Andreaslyceum</v>
      </c>
      <c r="C1362" s="145" t="str">
        <f>IF('gegevens uit databank'!E1362="","",'gegevens uit databank'!E1362)</f>
        <v>Fortuinstraat 29</v>
      </c>
      <c r="D1362" s="145">
        <f>IF('gegevens uit databank'!F1362="","",'gegevens uit databank'!F1362)</f>
        <v>8310</v>
      </c>
      <c r="E1362" s="145" t="str">
        <f>IF('gegevens uit databank'!G1362="","",'gegevens uit databank'!G1362)</f>
        <v>SINT-KRUIS</v>
      </c>
      <c r="F1362" s="145" t="str">
        <f>IF('gegevens uit databank'!H1362="","",'gegevens uit databank'!H1362)</f>
        <v>050-28.85.10</v>
      </c>
    </row>
    <row r="1363" spans="1:6" ht="12.9" customHeight="1" x14ac:dyDescent="0.25">
      <c r="A1363" s="144">
        <f>IF('gegevens uit databank'!C1363="","",'gegevens uit databank'!C1363)</f>
        <v>17921</v>
      </c>
      <c r="B1363" s="145" t="str">
        <f>IF('gegevens uit databank'!D1363="","",'gegevens uit databank'!D1363)</f>
        <v>VBS - OLVA De Touwladder</v>
      </c>
      <c r="C1363" s="145" t="str">
        <f>IF('gegevens uit databank'!E1363="","",'gegevens uit databank'!E1363)</f>
        <v>Collegestraat 24_BI</v>
      </c>
      <c r="D1363" s="145">
        <f>IF('gegevens uit databank'!F1363="","",'gegevens uit databank'!F1363)</f>
        <v>8310</v>
      </c>
      <c r="E1363" s="145" t="str">
        <f>IF('gegevens uit databank'!G1363="","",'gegevens uit databank'!G1363)</f>
        <v>ASSEBROEK</v>
      </c>
      <c r="F1363" s="145" t="str">
        <f>IF('gegevens uit databank'!H1363="","",'gegevens uit databank'!H1363)</f>
        <v>050-37.34.78</v>
      </c>
    </row>
    <row r="1364" spans="1:6" ht="12.9" customHeight="1" x14ac:dyDescent="0.25">
      <c r="A1364" s="144">
        <f>IF('gegevens uit databank'!C1364="","",'gegevens uit databank'!C1364)</f>
        <v>17939</v>
      </c>
      <c r="B1364" s="145" t="str">
        <f>IF('gegevens uit databank'!D1364="","",'gegevens uit databank'!D1364)</f>
        <v>VBS OLVA De Meersen</v>
      </c>
      <c r="C1364" s="145" t="str">
        <f>IF('gegevens uit databank'!E1364="","",'gegevens uit databank'!E1364)</f>
        <v>Astridlaan 400</v>
      </c>
      <c r="D1364" s="145">
        <f>IF('gegevens uit databank'!F1364="","",'gegevens uit databank'!F1364)</f>
        <v>8310</v>
      </c>
      <c r="E1364" s="145" t="str">
        <f>IF('gegevens uit databank'!G1364="","",'gegevens uit databank'!G1364)</f>
        <v>ASSEBROEK</v>
      </c>
      <c r="F1364" s="145" t="str">
        <f>IF('gegevens uit databank'!H1364="","",'gegevens uit databank'!H1364)</f>
        <v>050-35.15.97</v>
      </c>
    </row>
    <row r="1365" spans="1:6" ht="12.9" customHeight="1" x14ac:dyDescent="0.25">
      <c r="A1365" s="144">
        <f>IF('gegevens uit databank'!C1365="","",'gegevens uit databank'!C1365)</f>
        <v>17947</v>
      </c>
      <c r="B1365" s="145" t="str">
        <f>IF('gegevens uit databank'!D1365="","",'gegevens uit databank'!D1365)</f>
        <v>VBS OLVA Katrientje</v>
      </c>
      <c r="C1365" s="145" t="str">
        <f>IF('gegevens uit databank'!E1365="","",'gegevens uit databank'!E1365)</f>
        <v>Sint-Katarinastraat 132</v>
      </c>
      <c r="D1365" s="145">
        <f>IF('gegevens uit databank'!F1365="","",'gegevens uit databank'!F1365)</f>
        <v>8310</v>
      </c>
      <c r="E1365" s="145" t="str">
        <f>IF('gegevens uit databank'!G1365="","",'gegevens uit databank'!G1365)</f>
        <v>ASSEBROEK</v>
      </c>
      <c r="F1365" s="145" t="str">
        <f>IF('gegevens uit databank'!H1365="","",'gegevens uit databank'!H1365)</f>
        <v>050-35.55.98</v>
      </c>
    </row>
    <row r="1366" spans="1:6" ht="12.9" customHeight="1" x14ac:dyDescent="0.25">
      <c r="A1366" s="144">
        <f>IF('gegevens uit databank'!C1366="","",'gegevens uit databank'!C1366)</f>
        <v>17954</v>
      </c>
      <c r="B1366" s="145" t="str">
        <f>IF('gegevens uit databank'!D1366="","",'gegevens uit databank'!D1366)</f>
        <v>VBS OLVA Steenbrugge</v>
      </c>
      <c r="C1366" s="145" t="str">
        <f>IF('gegevens uit databank'!E1366="","",'gegevens uit databank'!E1366)</f>
        <v>Baron Ruzettelaan 439</v>
      </c>
      <c r="D1366" s="145">
        <f>IF('gegevens uit databank'!F1366="","",'gegevens uit databank'!F1366)</f>
        <v>8310</v>
      </c>
      <c r="E1366" s="145" t="str">
        <f>IF('gegevens uit databank'!G1366="","",'gegevens uit databank'!G1366)</f>
        <v>ASSEBROEK</v>
      </c>
      <c r="F1366" s="145" t="str">
        <f>IF('gegevens uit databank'!H1366="","",'gegevens uit databank'!H1366)</f>
        <v>050-35.81.18</v>
      </c>
    </row>
    <row r="1367" spans="1:6" ht="12.9" customHeight="1" x14ac:dyDescent="0.25">
      <c r="A1367" s="144">
        <f>IF('gegevens uit databank'!C1367="","",'gegevens uit databank'!C1367)</f>
        <v>17962</v>
      </c>
      <c r="B1367" s="145" t="str">
        <f>IF('gegevens uit databank'!D1367="","",'gegevens uit databank'!D1367)</f>
        <v>VBS Ter Bunen</v>
      </c>
      <c r="C1367" s="145" t="str">
        <f>IF('gegevens uit databank'!E1367="","",'gegevens uit databank'!E1367)</f>
        <v>Bruggestraat 30_A</v>
      </c>
      <c r="D1367" s="145">
        <f>IF('gegevens uit databank'!F1367="","",'gegevens uit databank'!F1367)</f>
        <v>8730</v>
      </c>
      <c r="E1367" s="145" t="str">
        <f>IF('gegevens uit databank'!G1367="","",'gegevens uit databank'!G1367)</f>
        <v>OEDELEM</v>
      </c>
      <c r="F1367" s="145" t="str">
        <f>IF('gegevens uit databank'!H1367="","",'gegevens uit databank'!H1367)</f>
        <v>050-78.97.22</v>
      </c>
    </row>
    <row r="1368" spans="1:6" ht="12.9" customHeight="1" x14ac:dyDescent="0.25">
      <c r="A1368" s="144">
        <f>IF('gegevens uit databank'!C1368="","",'gegevens uit databank'!C1368)</f>
        <v>17971</v>
      </c>
      <c r="B1368" s="145" t="str">
        <f>IF('gegevens uit databank'!D1368="","",'gegevens uit databank'!D1368)</f>
        <v>VBS Sint-Maarten</v>
      </c>
      <c r="C1368" s="145" t="str">
        <f>IF('gegevens uit databank'!E1368="","",'gegevens uit databank'!E1368)</f>
        <v>Kloosterstraat 4_A</v>
      </c>
      <c r="D1368" s="145">
        <f>IF('gegevens uit databank'!F1368="","",'gegevens uit databank'!F1368)</f>
        <v>8340</v>
      </c>
      <c r="E1368" s="145" t="str">
        <f>IF('gegevens uit databank'!G1368="","",'gegevens uit databank'!G1368)</f>
        <v>SIJSELE</v>
      </c>
      <c r="F1368" s="145" t="str">
        <f>IF('gegevens uit databank'!H1368="","",'gegevens uit databank'!H1368)</f>
        <v>050-36.32.25</v>
      </c>
    </row>
    <row r="1369" spans="1:6" ht="12.9" customHeight="1" x14ac:dyDescent="0.25">
      <c r="A1369" s="144">
        <f>IF('gegevens uit databank'!C1369="","",'gegevens uit databank'!C1369)</f>
        <v>17988</v>
      </c>
      <c r="B1369" s="145" t="str">
        <f>IF('gegevens uit databank'!D1369="","",'gegevens uit databank'!D1369)</f>
        <v>GBS Het Spoor</v>
      </c>
      <c r="C1369" s="145" t="str">
        <f>IF('gegevens uit databank'!E1369="","",'gegevens uit databank'!E1369)</f>
        <v>Stationsstraat 13</v>
      </c>
      <c r="D1369" s="145">
        <f>IF('gegevens uit databank'!F1369="","",'gegevens uit databank'!F1369)</f>
        <v>8340</v>
      </c>
      <c r="E1369" s="145" t="str">
        <f>IF('gegevens uit databank'!G1369="","",'gegevens uit databank'!G1369)</f>
        <v>SIJSELE</v>
      </c>
      <c r="F1369" s="145" t="str">
        <f>IF('gegevens uit databank'!H1369="","",'gegevens uit databank'!H1369)</f>
        <v>050-35.04.15</v>
      </c>
    </row>
    <row r="1370" spans="1:6" ht="12.9" customHeight="1" x14ac:dyDescent="0.25">
      <c r="A1370" s="144">
        <f>IF('gegevens uit databank'!C1370="","",'gegevens uit databank'!C1370)</f>
        <v>17996</v>
      </c>
      <c r="B1370" s="145" t="str">
        <f>IF('gegevens uit databank'!D1370="","",'gegevens uit databank'!D1370)</f>
        <v>VBS OLVcollege-afd.Vivenkapelle</v>
      </c>
      <c r="C1370" s="145" t="str">
        <f>IF('gegevens uit databank'!E1370="","",'gegevens uit databank'!E1370)</f>
        <v>Bradericplein 16_A</v>
      </c>
      <c r="D1370" s="145">
        <f>IF('gegevens uit databank'!F1370="","",'gegevens uit databank'!F1370)</f>
        <v>8340</v>
      </c>
      <c r="E1370" s="145" t="str">
        <f>IF('gegevens uit databank'!G1370="","",'gegevens uit databank'!G1370)</f>
        <v>DAMME</v>
      </c>
      <c r="F1370" s="145" t="str">
        <f>IF('gegevens uit databank'!H1370="","",'gegevens uit databank'!H1370)</f>
        <v>050-35.47.87</v>
      </c>
    </row>
    <row r="1371" spans="1:6" ht="12.9" customHeight="1" x14ac:dyDescent="0.25">
      <c r="A1371" s="144">
        <f>IF('gegevens uit databank'!C1371="","",'gegevens uit databank'!C1371)</f>
        <v>18002</v>
      </c>
      <c r="B1371" s="145" t="str">
        <f>IF('gegevens uit databank'!D1371="","",'gegevens uit databank'!D1371)</f>
        <v>VBS Lapscheure</v>
      </c>
      <c r="C1371" s="145" t="str">
        <f>IF('gegevens uit databank'!E1371="","",'gegevens uit databank'!E1371)</f>
        <v>Vredestraat 1 bus 2</v>
      </c>
      <c r="D1371" s="145">
        <f>IF('gegevens uit databank'!F1371="","",'gegevens uit databank'!F1371)</f>
        <v>8340</v>
      </c>
      <c r="E1371" s="145" t="str">
        <f>IF('gegevens uit databank'!G1371="","",'gegevens uit databank'!G1371)</f>
        <v>LAPSCHEURE</v>
      </c>
      <c r="F1371" s="145" t="str">
        <f>IF('gegevens uit databank'!H1371="","",'gegevens uit databank'!H1371)</f>
        <v>050-50.10.41</v>
      </c>
    </row>
    <row r="1372" spans="1:6" ht="12.9" customHeight="1" x14ac:dyDescent="0.25">
      <c r="A1372" s="144">
        <f>IF('gegevens uit databank'!C1372="","",'gegevens uit databank'!C1372)</f>
        <v>18011</v>
      </c>
      <c r="B1372" s="145" t="str">
        <f>IF('gegevens uit databank'!D1372="","",'gegevens uit databank'!D1372)</f>
        <v>VBS Sint-Jozef Sint-Pieter Campus Westst</v>
      </c>
      <c r="C1372" s="145" t="str">
        <f>IF('gegevens uit databank'!E1372="","",'gegevens uit databank'!E1372)</f>
        <v>Weststraat 117</v>
      </c>
      <c r="D1372" s="145">
        <f>IF('gegevens uit databank'!F1372="","",'gegevens uit databank'!F1372)</f>
        <v>8370</v>
      </c>
      <c r="E1372" s="145" t="str">
        <f>IF('gegevens uit databank'!G1372="","",'gegevens uit databank'!G1372)</f>
        <v>BLANKENBERGE</v>
      </c>
      <c r="F1372" s="145" t="str">
        <f>IF('gegevens uit databank'!H1372="","",'gegevens uit databank'!H1372)</f>
        <v>050-41.14.89</v>
      </c>
    </row>
    <row r="1373" spans="1:6" ht="12.9" customHeight="1" x14ac:dyDescent="0.25">
      <c r="A1373" s="144">
        <f>IF('gegevens uit databank'!C1373="","",'gegevens uit databank'!C1373)</f>
        <v>18028</v>
      </c>
      <c r="B1373" s="145" t="str">
        <f>IF('gegevens uit databank'!D1373="","",'gegevens uit databank'!D1373)</f>
        <v>VBS Sint-Jozef Sint-Pieter Campus Schaap</v>
      </c>
      <c r="C1373" s="145" t="str">
        <f>IF('gegevens uit databank'!E1373="","",'gegevens uit databank'!E1373)</f>
        <v>Schaapstraat 8</v>
      </c>
      <c r="D1373" s="145">
        <f>IF('gegevens uit databank'!F1373="","",'gegevens uit databank'!F1373)</f>
        <v>8370</v>
      </c>
      <c r="E1373" s="145" t="str">
        <f>IF('gegevens uit databank'!G1373="","",'gegevens uit databank'!G1373)</f>
        <v>BLANKENBERGE</v>
      </c>
      <c r="F1373" s="145" t="str">
        <f>IF('gegevens uit databank'!H1373="","",'gegevens uit databank'!H1373)</f>
        <v>050-41.44.80</v>
      </c>
    </row>
    <row r="1374" spans="1:6" ht="12.9" customHeight="1" x14ac:dyDescent="0.25">
      <c r="A1374" s="144">
        <f>IF('gegevens uit databank'!C1374="","",'gegevens uit databank'!C1374)</f>
        <v>18036</v>
      </c>
      <c r="B1374" s="145" t="str">
        <f>IF('gegevens uit databank'!D1374="","",'gegevens uit databank'!D1374)</f>
        <v>GBS Brugge-Noord</v>
      </c>
      <c r="C1374" s="145" t="str">
        <f>IF('gegevens uit databank'!E1374="","",'gegevens uit databank'!E1374)</f>
        <v>Stationsstraat 25</v>
      </c>
      <c r="D1374" s="145">
        <f>IF('gegevens uit databank'!F1374="","",'gegevens uit databank'!F1374)</f>
        <v>8380</v>
      </c>
      <c r="E1374" s="145" t="str">
        <f>IF('gegevens uit databank'!G1374="","",'gegevens uit databank'!G1374)</f>
        <v>LISSEWEGE</v>
      </c>
      <c r="F1374" s="145" t="str">
        <f>IF('gegevens uit databank'!H1374="","",'gegevens uit databank'!H1374)</f>
        <v>050-54.48.28</v>
      </c>
    </row>
    <row r="1375" spans="1:6" ht="12.9" customHeight="1" x14ac:dyDescent="0.25">
      <c r="A1375" s="144">
        <f>IF('gegevens uit databank'!C1375="","",'gegevens uit databank'!C1375)</f>
        <v>18044</v>
      </c>
      <c r="B1375" s="145" t="str">
        <f>IF('gegevens uit databank'!D1375="","",'gegevens uit databank'!D1375)</f>
        <v>VBS De Lisblomme</v>
      </c>
      <c r="C1375" s="145" t="str">
        <f>IF('gegevens uit databank'!E1375="","",'gegevens uit databank'!E1375)</f>
        <v>Zeebruggelaan 41</v>
      </c>
      <c r="D1375" s="145">
        <f>IF('gegevens uit databank'!F1375="","",'gegevens uit databank'!F1375)</f>
        <v>8380</v>
      </c>
      <c r="E1375" s="145" t="str">
        <f>IF('gegevens uit databank'!G1375="","",'gegevens uit databank'!G1375)</f>
        <v>LISSEWEGE</v>
      </c>
      <c r="F1375" s="145" t="str">
        <f>IF('gegevens uit databank'!H1375="","",'gegevens uit databank'!H1375)</f>
        <v>050-55.10.71</v>
      </c>
    </row>
    <row r="1376" spans="1:6" ht="12.9" customHeight="1" x14ac:dyDescent="0.25">
      <c r="A1376" s="144">
        <f>IF('gegevens uit databank'!C1376="","",'gegevens uit databank'!C1376)</f>
        <v>18051</v>
      </c>
      <c r="B1376" s="145" t="str">
        <f>IF('gegevens uit databank'!D1376="","",'gegevens uit databank'!D1376)</f>
        <v>VBS Roezemoes</v>
      </c>
      <c r="C1376" s="145" t="str">
        <f>IF('gegevens uit databank'!E1376="","",'gegevens uit databank'!E1376)</f>
        <v>Zustersstraat 9</v>
      </c>
      <c r="D1376" s="145">
        <f>IF('gegevens uit databank'!F1376="","",'gegevens uit databank'!F1376)</f>
        <v>8380</v>
      </c>
      <c r="E1376" s="145" t="str">
        <f>IF('gegevens uit databank'!G1376="","",'gegevens uit databank'!G1376)</f>
        <v>ZEEBRUGGE</v>
      </c>
      <c r="F1376" s="145" t="str">
        <f>IF('gegevens uit databank'!H1376="","",'gegevens uit databank'!H1376)</f>
        <v>050-54.50.96</v>
      </c>
    </row>
    <row r="1377" spans="1:6" ht="12.9" customHeight="1" x14ac:dyDescent="0.25">
      <c r="A1377" s="144">
        <f>IF('gegevens uit databank'!C1377="","",'gegevens uit databank'!C1377)</f>
        <v>18077</v>
      </c>
      <c r="B1377" s="145" t="str">
        <f>IF('gegevens uit databank'!D1377="","",'gegevens uit databank'!D1377)</f>
        <v>GBS Het Anker</v>
      </c>
      <c r="C1377" s="145" t="str">
        <f>IF('gegevens uit databank'!E1377="","",'gegevens uit databank'!E1377)</f>
        <v>Pannenstraat 132</v>
      </c>
      <c r="D1377" s="145">
        <f>IF('gegevens uit databank'!F1377="","",'gegevens uit databank'!F1377)</f>
        <v>8301</v>
      </c>
      <c r="E1377" s="145" t="str">
        <f>IF('gegevens uit databank'!G1377="","",'gegevens uit databank'!G1377)</f>
        <v>HEIST-AAN-ZEE</v>
      </c>
      <c r="F1377" s="145" t="str">
        <f>IF('gegevens uit databank'!H1377="","",'gegevens uit databank'!H1377)</f>
        <v>050-63.08.70</v>
      </c>
    </row>
    <row r="1378" spans="1:6" ht="12.9" customHeight="1" x14ac:dyDescent="0.25">
      <c r="A1378" s="144">
        <f>IF('gegevens uit databank'!C1378="","",'gegevens uit databank'!C1378)</f>
        <v>18085</v>
      </c>
      <c r="B1378" s="145" t="str">
        <f>IF('gegevens uit databank'!D1378="","",'gegevens uit databank'!D1378)</f>
        <v>VBS OLVO</v>
      </c>
      <c r="C1378" s="145" t="str">
        <f>IF('gegevens uit databank'!E1378="","",'gegevens uit databank'!E1378)</f>
        <v>Stadhuisstraat 4</v>
      </c>
      <c r="D1378" s="145">
        <f>IF('gegevens uit databank'!F1378="","",'gegevens uit databank'!F1378)</f>
        <v>8301</v>
      </c>
      <c r="E1378" s="145" t="str">
        <f>IF('gegevens uit databank'!G1378="","",'gegevens uit databank'!G1378)</f>
        <v>HEIST-AAN-ZEE</v>
      </c>
      <c r="F1378" s="145" t="str">
        <f>IF('gegevens uit databank'!H1378="","",'gegevens uit databank'!H1378)</f>
        <v>050-51.29.25</v>
      </c>
    </row>
    <row r="1379" spans="1:6" ht="12.9" customHeight="1" x14ac:dyDescent="0.25">
      <c r="A1379" s="144">
        <f>IF('gegevens uit databank'!C1379="","",'gegevens uit databank'!C1379)</f>
        <v>18093</v>
      </c>
      <c r="B1379" s="145" t="str">
        <f>IF('gegevens uit databank'!D1379="","",'gegevens uit databank'!D1379)</f>
        <v>GO! BS Freinet De Zonnebloem</v>
      </c>
      <c r="C1379" s="145" t="str">
        <f>IF('gegevens uit databank'!E1379="","",'gegevens uit databank'!E1379)</f>
        <v>Ieperstraat 5</v>
      </c>
      <c r="D1379" s="145">
        <f>IF('gegevens uit databank'!F1379="","",'gegevens uit databank'!F1379)</f>
        <v>8400</v>
      </c>
      <c r="E1379" s="145" t="str">
        <f>IF('gegevens uit databank'!G1379="","",'gegevens uit databank'!G1379)</f>
        <v>OOSTENDE</v>
      </c>
      <c r="F1379" s="145" t="str">
        <f>IF('gegevens uit databank'!H1379="","",'gegevens uit databank'!H1379)</f>
        <v>059-80.78.75</v>
      </c>
    </row>
    <row r="1380" spans="1:6" ht="12.9" customHeight="1" x14ac:dyDescent="0.25">
      <c r="A1380" s="144">
        <f>IF('gegevens uit databank'!C1380="","",'gegevens uit databank'!C1380)</f>
        <v>18119</v>
      </c>
      <c r="B1380" s="145" t="str">
        <f>IF('gegevens uit databank'!D1380="","",'gegevens uit databank'!D1380)</f>
        <v>GO! BS Hendrik Conscience</v>
      </c>
      <c r="C1380" s="145" t="str">
        <f>IF('gegevens uit databank'!E1380="","",'gegevens uit databank'!E1380)</f>
        <v>Stuiverstraat 81</v>
      </c>
      <c r="D1380" s="145">
        <f>IF('gegevens uit databank'!F1380="","",'gegevens uit databank'!F1380)</f>
        <v>8400</v>
      </c>
      <c r="E1380" s="145" t="str">
        <f>IF('gegevens uit databank'!G1380="","",'gegevens uit databank'!G1380)</f>
        <v>OOSTENDE</v>
      </c>
      <c r="F1380" s="145" t="str">
        <f>IF('gegevens uit databank'!H1380="","",'gegevens uit databank'!H1380)</f>
        <v>059-70.87.46</v>
      </c>
    </row>
    <row r="1381" spans="1:6" ht="12.9" customHeight="1" x14ac:dyDescent="0.25">
      <c r="A1381" s="144">
        <f>IF('gegevens uit databank'!C1381="","",'gegevens uit databank'!C1381)</f>
        <v>18127</v>
      </c>
      <c r="B1381" s="145" t="str">
        <f>IF('gegevens uit databank'!D1381="","",'gegevens uit databank'!D1381)</f>
        <v>GO! BS Kroonlaan</v>
      </c>
      <c r="C1381" s="145" t="str">
        <f>IF('gegevens uit databank'!E1381="","",'gegevens uit databank'!E1381)</f>
        <v>Kroonlaan 18</v>
      </c>
      <c r="D1381" s="145">
        <f>IF('gegevens uit databank'!F1381="","",'gegevens uit databank'!F1381)</f>
        <v>8400</v>
      </c>
      <c r="E1381" s="145" t="str">
        <f>IF('gegevens uit databank'!G1381="","",'gegevens uit databank'!G1381)</f>
        <v>OOSTENDE</v>
      </c>
      <c r="F1381" s="145" t="str">
        <f>IF('gegevens uit databank'!H1381="","",'gegevens uit databank'!H1381)</f>
        <v>059-70.42.95</v>
      </c>
    </row>
    <row r="1382" spans="1:6" ht="12.9" customHeight="1" x14ac:dyDescent="0.25">
      <c r="A1382" s="144">
        <f>IF('gegevens uit databank'!C1382="","",'gegevens uit databank'!C1382)</f>
        <v>18135</v>
      </c>
      <c r="B1382" s="145" t="str">
        <f>IF('gegevens uit databank'!D1382="","",'gegevens uit databank'!D1382)</f>
        <v>GO! BS August Vermeylen</v>
      </c>
      <c r="C1382" s="145" t="str">
        <f>IF('gegevens uit databank'!E1382="","",'gegevens uit databank'!E1382)</f>
        <v>Schermplantenstraat 36</v>
      </c>
      <c r="D1382" s="145">
        <f>IF('gegevens uit databank'!F1382="","",'gegevens uit databank'!F1382)</f>
        <v>8400</v>
      </c>
      <c r="E1382" s="145" t="str">
        <f>IF('gegevens uit databank'!G1382="","",'gegevens uit databank'!G1382)</f>
        <v>OOSTENDE</v>
      </c>
      <c r="F1382" s="145" t="str">
        <f>IF('gegevens uit databank'!H1382="","",'gegevens uit databank'!H1382)</f>
        <v>059-70.95.12</v>
      </c>
    </row>
    <row r="1383" spans="1:6" ht="12.9" customHeight="1" x14ac:dyDescent="0.25">
      <c r="A1383" s="144">
        <f>IF('gegevens uit databank'!C1383="","",'gegevens uit databank'!C1383)</f>
        <v>18143</v>
      </c>
      <c r="B1383" s="145" t="str">
        <f>IF('gegevens uit databank'!D1383="","",'gegevens uit databank'!D1383)</f>
        <v>GO! BS de morootjes</v>
      </c>
      <c r="C1383" s="145" t="str">
        <f>IF('gegevens uit databank'!E1383="","",'gegevens uit databank'!E1383)</f>
        <v>Thomas Van Loostraat 56</v>
      </c>
      <c r="D1383" s="145">
        <f>IF('gegevens uit databank'!F1383="","",'gegevens uit databank'!F1383)</f>
        <v>8400</v>
      </c>
      <c r="E1383" s="145" t="str">
        <f>IF('gegevens uit databank'!G1383="","",'gegevens uit databank'!G1383)</f>
        <v>OOSTENDE</v>
      </c>
      <c r="F1383" s="145" t="str">
        <f>IF('gegevens uit databank'!H1383="","",'gegevens uit databank'!H1383)</f>
        <v>059-32.27.45</v>
      </c>
    </row>
    <row r="1384" spans="1:6" ht="12.9" customHeight="1" x14ac:dyDescent="0.25">
      <c r="A1384" s="144">
        <f>IF('gegevens uit databank'!C1384="","",'gegevens uit databank'!C1384)</f>
        <v>18176</v>
      </c>
      <c r="B1384" s="145" t="str">
        <f>IF('gegevens uit databank'!D1384="","",'gegevens uit databank'!D1384)</f>
        <v>Vrije Basisschool</v>
      </c>
      <c r="C1384" s="145" t="str">
        <f>IF('gegevens uit databank'!E1384="","",'gegevens uit databank'!E1384)</f>
        <v>Kloosterstraat 2</v>
      </c>
      <c r="D1384" s="145">
        <f>IF('gegevens uit databank'!F1384="","",'gegevens uit databank'!F1384)</f>
        <v>8400</v>
      </c>
      <c r="E1384" s="145" t="str">
        <f>IF('gegevens uit databank'!G1384="","",'gegevens uit databank'!G1384)</f>
        <v>OOSTENDE</v>
      </c>
      <c r="F1384" s="145" t="str">
        <f>IF('gegevens uit databank'!H1384="","",'gegevens uit databank'!H1384)</f>
        <v>059-26.82.75</v>
      </c>
    </row>
    <row r="1385" spans="1:6" ht="12.9" customHeight="1" x14ac:dyDescent="0.25">
      <c r="A1385" s="144">
        <f>IF('gegevens uit databank'!C1385="","",'gegevens uit databank'!C1385)</f>
        <v>18184</v>
      </c>
      <c r="B1385" s="145" t="str">
        <f>IF('gegevens uit databank'!D1385="","",'gegevens uit databank'!D1385)</f>
        <v>Vrije Basisschool</v>
      </c>
      <c r="C1385" s="145" t="str">
        <f>IF('gegevens uit databank'!E1385="","",'gegevens uit databank'!E1385)</f>
        <v>Guido Gezellestraat 19</v>
      </c>
      <c r="D1385" s="145">
        <f>IF('gegevens uit databank'!F1385="","",'gegevens uit databank'!F1385)</f>
        <v>8400</v>
      </c>
      <c r="E1385" s="145" t="str">
        <f>IF('gegevens uit databank'!G1385="","",'gegevens uit databank'!G1385)</f>
        <v>OOSTENDE</v>
      </c>
      <c r="F1385" s="145" t="str">
        <f>IF('gegevens uit databank'!H1385="","",'gegevens uit databank'!H1385)</f>
        <v>059-50.22.97</v>
      </c>
    </row>
    <row r="1386" spans="1:6" ht="12.9" customHeight="1" x14ac:dyDescent="0.25">
      <c r="A1386" s="144">
        <f>IF('gegevens uit databank'!C1386="","",'gegevens uit databank'!C1386)</f>
        <v>18192</v>
      </c>
      <c r="B1386" s="145" t="str">
        <f>IF('gegevens uit databank'!D1386="","",'gegevens uit databank'!D1386)</f>
        <v>Vrije Basisschool</v>
      </c>
      <c r="C1386" s="145" t="str">
        <f>IF('gegevens uit databank'!E1386="","",'gegevens uit databank'!E1386)</f>
        <v>Aartshertoginnestraat 38</v>
      </c>
      <c r="D1386" s="145">
        <f>IF('gegevens uit databank'!F1386="","",'gegevens uit databank'!F1386)</f>
        <v>8400</v>
      </c>
      <c r="E1386" s="145" t="str">
        <f>IF('gegevens uit databank'!G1386="","",'gegevens uit databank'!G1386)</f>
        <v>OOSTENDE</v>
      </c>
      <c r="F1386" s="145" t="str">
        <f>IF('gegevens uit databank'!H1386="","",'gegevens uit databank'!H1386)</f>
        <v>059-70.55.62</v>
      </c>
    </row>
    <row r="1387" spans="1:6" ht="12.9" customHeight="1" x14ac:dyDescent="0.25">
      <c r="A1387" s="144">
        <f>IF('gegevens uit databank'!C1387="","",'gegevens uit databank'!C1387)</f>
        <v>18218</v>
      </c>
      <c r="B1387" s="145" t="str">
        <f>IF('gegevens uit databank'!D1387="","",'gegevens uit databank'!D1387)</f>
        <v>VBS OLV College</v>
      </c>
      <c r="C1387" s="145" t="str">
        <f>IF('gegevens uit databank'!E1387="","",'gegevens uit databank'!E1387)</f>
        <v>Gerststraat 109</v>
      </c>
      <c r="D1387" s="145">
        <f>IF('gegevens uit databank'!F1387="","",'gegevens uit databank'!F1387)</f>
        <v>8400</v>
      </c>
      <c r="E1387" s="145" t="str">
        <f>IF('gegevens uit databank'!G1387="","",'gegevens uit databank'!G1387)</f>
        <v>OOSTENDE</v>
      </c>
      <c r="F1387" s="145" t="str">
        <f>IF('gegevens uit databank'!H1387="","",'gegevens uit databank'!H1387)</f>
        <v>059-70.07.75</v>
      </c>
    </row>
    <row r="1388" spans="1:6" ht="12.9" customHeight="1" x14ac:dyDescent="0.25">
      <c r="A1388" s="144">
        <f>IF('gegevens uit databank'!C1388="","",'gegevens uit databank'!C1388)</f>
        <v>18226</v>
      </c>
      <c r="B1388" s="145" t="str">
        <f>IF('gegevens uit databank'!D1388="","",'gegevens uit databank'!D1388)</f>
        <v>VBS O.-L.-V.college Mariakerke</v>
      </c>
      <c r="C1388" s="145" t="str">
        <f>IF('gegevens uit databank'!E1388="","",'gegevens uit databank'!E1388)</f>
        <v>Lijsterbeslaan 5</v>
      </c>
      <c r="D1388" s="145">
        <f>IF('gegevens uit databank'!F1388="","",'gegevens uit databank'!F1388)</f>
        <v>8400</v>
      </c>
      <c r="E1388" s="145" t="str">
        <f>IF('gegevens uit databank'!G1388="","",'gegevens uit databank'!G1388)</f>
        <v>OOSTENDE</v>
      </c>
      <c r="F1388" s="145" t="str">
        <f>IF('gegevens uit databank'!H1388="","",'gegevens uit databank'!H1388)</f>
        <v>059-70.99.15</v>
      </c>
    </row>
    <row r="1389" spans="1:6" ht="12.9" customHeight="1" x14ac:dyDescent="0.25">
      <c r="A1389" s="144">
        <f>IF('gegevens uit databank'!C1389="","",'gegevens uit databank'!C1389)</f>
        <v>18234</v>
      </c>
      <c r="B1389" s="145" t="str">
        <f>IF('gegevens uit databank'!D1389="","",'gegevens uit databank'!D1389)</f>
        <v>VBS Sint-Andreas</v>
      </c>
      <c r="C1389" s="145" t="str">
        <f>IF('gegevens uit databank'!E1389="","",'gegevens uit databank'!E1389)</f>
        <v>Schapenstraat 32</v>
      </c>
      <c r="D1389" s="145">
        <f>IF('gegevens uit databank'!F1389="","",'gegevens uit databank'!F1389)</f>
        <v>8400</v>
      </c>
      <c r="E1389" s="145" t="str">
        <f>IF('gegevens uit databank'!G1389="","",'gegevens uit databank'!G1389)</f>
        <v>OOSTENDE</v>
      </c>
      <c r="F1389" s="145" t="str">
        <f>IF('gegevens uit databank'!H1389="","",'gegevens uit databank'!H1389)</f>
        <v>059-70.67.68</v>
      </c>
    </row>
    <row r="1390" spans="1:6" ht="12.9" customHeight="1" x14ac:dyDescent="0.25">
      <c r="A1390" s="144">
        <f>IF('gegevens uit databank'!C1390="","",'gegevens uit databank'!C1390)</f>
        <v>18242</v>
      </c>
      <c r="B1390" s="145" t="str">
        <f>IF('gegevens uit databank'!D1390="","",'gegevens uit databank'!D1390)</f>
        <v>VBS OLVcollege Mariakerke-Rozenlaan</v>
      </c>
      <c r="C1390" s="145" t="str">
        <f>IF('gegevens uit databank'!E1390="","",'gegevens uit databank'!E1390)</f>
        <v>Aartshertogstraat 26</v>
      </c>
      <c r="D1390" s="145">
        <f>IF('gegevens uit databank'!F1390="","",'gegevens uit databank'!F1390)</f>
        <v>8400</v>
      </c>
      <c r="E1390" s="145" t="str">
        <f>IF('gegevens uit databank'!G1390="","",'gegevens uit databank'!G1390)</f>
        <v>OOSTENDE</v>
      </c>
      <c r="F1390" s="145" t="str">
        <f>IF('gegevens uit databank'!H1390="","",'gegevens uit databank'!H1390)</f>
        <v>059-50.55.47</v>
      </c>
    </row>
    <row r="1391" spans="1:6" ht="12.9" customHeight="1" x14ac:dyDescent="0.25">
      <c r="A1391" s="144">
        <f>IF('gegevens uit databank'!C1391="","",'gegevens uit databank'!C1391)</f>
        <v>18259</v>
      </c>
      <c r="B1391" s="145" t="str">
        <f>IF('gegevens uit databank'!D1391="","",'gegevens uit databank'!D1391)</f>
        <v>VBS Sint-Andreas Stene</v>
      </c>
      <c r="C1391" s="145" t="str">
        <f>IF('gegevens uit databank'!E1391="","",'gegevens uit databank'!E1391)</f>
        <v>Steensedijk 151_1</v>
      </c>
      <c r="D1391" s="145">
        <f>IF('gegevens uit databank'!F1391="","",'gegevens uit databank'!F1391)</f>
        <v>8400</v>
      </c>
      <c r="E1391" s="145" t="str">
        <f>IF('gegevens uit databank'!G1391="","",'gegevens uit databank'!G1391)</f>
        <v>OOSTENDE</v>
      </c>
      <c r="F1391" s="145" t="str">
        <f>IF('gegevens uit databank'!H1391="","",'gegevens uit databank'!H1391)</f>
        <v>059-42.75.27</v>
      </c>
    </row>
    <row r="1392" spans="1:6" ht="12.9" customHeight="1" x14ac:dyDescent="0.25">
      <c r="A1392" s="144">
        <f>IF('gegevens uit databank'!C1392="","",'gegevens uit databank'!C1392)</f>
        <v>18275</v>
      </c>
      <c r="B1392" s="145" t="str">
        <f>IF('gegevens uit databank'!D1392="","",'gegevens uit databank'!D1392)</f>
        <v>VBS Onze-Lieve-Vrouwecollege</v>
      </c>
      <c r="C1392" s="145" t="str">
        <f>IF('gegevens uit databank'!E1392="","",'gegevens uit databank'!E1392)</f>
        <v>Kaaistraat 22</v>
      </c>
      <c r="D1392" s="145">
        <f>IF('gegevens uit databank'!F1392="","",'gegevens uit databank'!F1392)</f>
        <v>8400</v>
      </c>
      <c r="E1392" s="145" t="str">
        <f>IF('gegevens uit databank'!G1392="","",'gegevens uit databank'!G1392)</f>
        <v>OOSTENDE</v>
      </c>
      <c r="F1392" s="145" t="str">
        <f>IF('gegevens uit databank'!H1392="","",'gegevens uit databank'!H1392)</f>
        <v>059-70.20.03</v>
      </c>
    </row>
    <row r="1393" spans="1:6" ht="12.9" customHeight="1" x14ac:dyDescent="0.25">
      <c r="A1393" s="144">
        <f>IF('gegevens uit databank'!C1393="","",'gegevens uit databank'!C1393)</f>
        <v>18283</v>
      </c>
      <c r="B1393" s="145" t="str">
        <f>IF('gegevens uit databank'!D1393="","",'gegevens uit databank'!D1393)</f>
        <v>Vrije Basisschool</v>
      </c>
      <c r="C1393" s="145" t="str">
        <f>IF('gegevens uit databank'!E1393="","",'gegevens uit databank'!E1393)</f>
        <v>Stanleylaan 55</v>
      </c>
      <c r="D1393" s="145">
        <f>IF('gegevens uit databank'!F1393="","",'gegevens uit databank'!F1393)</f>
        <v>8400</v>
      </c>
      <c r="E1393" s="145" t="str">
        <f>IF('gegevens uit databank'!G1393="","",'gegevens uit databank'!G1393)</f>
        <v>OOSTENDE</v>
      </c>
      <c r="F1393" s="145" t="str">
        <f>IF('gegevens uit databank'!H1393="","",'gegevens uit databank'!H1393)</f>
        <v>059-32.24.67</v>
      </c>
    </row>
    <row r="1394" spans="1:6" ht="12.9" customHeight="1" x14ac:dyDescent="0.25">
      <c r="A1394" s="144">
        <f>IF('gegevens uit databank'!C1394="","",'gegevens uit databank'!C1394)</f>
        <v>18291</v>
      </c>
      <c r="B1394" s="145" t="str">
        <f>IF('gegevens uit databank'!D1394="","",'gegevens uit databank'!D1394)</f>
        <v>Vrije Basisschool</v>
      </c>
      <c r="C1394" s="145" t="str">
        <f>IF('gegevens uit databank'!E1394="","",'gegevens uit databank'!E1394)</f>
        <v>Peter Benoitlaan 15</v>
      </c>
      <c r="D1394" s="145">
        <f>IF('gegevens uit databank'!F1394="","",'gegevens uit databank'!F1394)</f>
        <v>8450</v>
      </c>
      <c r="E1394" s="145" t="str">
        <f>IF('gegevens uit databank'!G1394="","",'gegevens uit databank'!G1394)</f>
        <v>BREDENE</v>
      </c>
      <c r="F1394" s="145" t="str">
        <f>IF('gegevens uit databank'!H1394="","",'gegevens uit databank'!H1394)</f>
        <v>059-32.24.87</v>
      </c>
    </row>
    <row r="1395" spans="1:6" ht="12.9" customHeight="1" x14ac:dyDescent="0.25">
      <c r="A1395" s="144">
        <f>IF('gegevens uit databank'!C1395="","",'gegevens uit databank'!C1395)</f>
        <v>18309</v>
      </c>
      <c r="B1395" s="145" t="str">
        <f>IF('gegevens uit databank'!D1395="","",'gegevens uit databank'!D1395)</f>
        <v>VBS Don Bosco</v>
      </c>
      <c r="C1395" s="145" t="str">
        <f>IF('gegevens uit databank'!E1395="","",'gegevens uit databank'!E1395)</f>
        <v>Nukkerstraat 106</v>
      </c>
      <c r="D1395" s="145">
        <f>IF('gegevens uit databank'!F1395="","",'gegevens uit databank'!F1395)</f>
        <v>8450</v>
      </c>
      <c r="E1395" s="145" t="str">
        <f>IF('gegevens uit databank'!G1395="","",'gegevens uit databank'!G1395)</f>
        <v>BREDENE</v>
      </c>
      <c r="F1395" s="145" t="str">
        <f>IF('gegevens uit databank'!H1395="","",'gegevens uit databank'!H1395)</f>
        <v>059-32.23.45</v>
      </c>
    </row>
    <row r="1396" spans="1:6" ht="12.9" customHeight="1" x14ac:dyDescent="0.25">
      <c r="A1396" s="144">
        <f>IF('gegevens uit databank'!C1396="","",'gegevens uit databank'!C1396)</f>
        <v>18317</v>
      </c>
      <c r="B1396" s="145" t="str">
        <f>IF('gegevens uit databank'!D1396="","",'gegevens uit databank'!D1396)</f>
        <v>VLS (CKG)</v>
      </c>
      <c r="C1396" s="145" t="str">
        <f>IF('gegevens uit databank'!E1396="","",'gegevens uit databank'!E1396)</f>
        <v>Prinses Elisabethlaan 1</v>
      </c>
      <c r="D1396" s="145">
        <f>IF('gegevens uit databank'!F1396="","",'gegevens uit databank'!F1396)</f>
        <v>8450</v>
      </c>
      <c r="E1396" s="145" t="str">
        <f>IF('gegevens uit databank'!G1396="","",'gegevens uit databank'!G1396)</f>
        <v>BREDENE</v>
      </c>
      <c r="F1396" s="145" t="str">
        <f>IF('gegevens uit databank'!H1396="","",'gegevens uit databank'!H1396)</f>
        <v>059-32.24.84</v>
      </c>
    </row>
    <row r="1397" spans="1:6" ht="12.9" customHeight="1" x14ac:dyDescent="0.25">
      <c r="A1397" s="144">
        <f>IF('gegevens uit databank'!C1397="","",'gegevens uit databank'!C1397)</f>
        <v>18325</v>
      </c>
      <c r="B1397" s="145" t="str">
        <f>IF('gegevens uit databank'!D1397="","",'gegevens uit databank'!D1397)</f>
        <v>VBS H.Hart</v>
      </c>
      <c r="C1397" s="145" t="str">
        <f>IF('gegevens uit databank'!E1397="","",'gegevens uit databank'!E1397)</f>
        <v>Kerkstraat 70</v>
      </c>
      <c r="D1397" s="145">
        <f>IF('gegevens uit databank'!F1397="","",'gegevens uit databank'!F1397)</f>
        <v>8420</v>
      </c>
      <c r="E1397" s="145" t="str">
        <f>IF('gegevens uit databank'!G1397="","",'gegevens uit databank'!G1397)</f>
        <v>WENDUINE</v>
      </c>
      <c r="F1397" s="145" t="str">
        <f>IF('gegevens uit databank'!H1397="","",'gegevens uit databank'!H1397)</f>
        <v>050-41.69.68</v>
      </c>
    </row>
    <row r="1398" spans="1:6" ht="12.9" customHeight="1" x14ac:dyDescent="0.25">
      <c r="A1398" s="144">
        <f>IF('gegevens uit databank'!C1398="","",'gegevens uit databank'!C1398)</f>
        <v>18333</v>
      </c>
      <c r="B1398" s="145" t="str">
        <f>IF('gegevens uit databank'!D1398="","",'gegevens uit databank'!D1398)</f>
        <v>GO!BS 't Klavertje</v>
      </c>
      <c r="C1398" s="145" t="str">
        <f>IF('gegevens uit databank'!E1398="","",'gegevens uit databank'!E1398)</f>
        <v>Brugsesteenweg 2</v>
      </c>
      <c r="D1398" s="145">
        <f>IF('gegevens uit databank'!F1398="","",'gegevens uit databank'!F1398)</f>
        <v>8420</v>
      </c>
      <c r="E1398" s="145" t="str">
        <f>IF('gegevens uit databank'!G1398="","",'gegevens uit databank'!G1398)</f>
        <v>WENDUINE</v>
      </c>
      <c r="F1398" s="145" t="str">
        <f>IF('gegevens uit databank'!H1398="","",'gegevens uit databank'!H1398)</f>
        <v>050-41.33.17</v>
      </c>
    </row>
    <row r="1399" spans="1:6" ht="12.9" customHeight="1" x14ac:dyDescent="0.25">
      <c r="A1399" s="144">
        <f>IF('gegevens uit databank'!C1399="","",'gegevens uit databank'!C1399)</f>
        <v>18341</v>
      </c>
      <c r="B1399" s="145" t="str">
        <f>IF('gegevens uit databank'!D1399="","",'gegevens uit databank'!D1399)</f>
        <v>GBS 't Polderhart Zuienkerke</v>
      </c>
      <c r="C1399" s="145" t="str">
        <f>IF('gegevens uit databank'!E1399="","",'gegevens uit databank'!E1399)</f>
        <v>Nieuwe Steenweg 37</v>
      </c>
      <c r="D1399" s="145">
        <f>IF('gegevens uit databank'!F1399="","",'gegevens uit databank'!F1399)</f>
        <v>8377</v>
      </c>
      <c r="E1399" s="145" t="str">
        <f>IF('gegevens uit databank'!G1399="","",'gegevens uit databank'!G1399)</f>
        <v>ZUIENKERKE</v>
      </c>
      <c r="F1399" s="145" t="str">
        <f>IF('gegevens uit databank'!H1399="","",'gegevens uit databank'!H1399)</f>
        <v>050-41.84.30</v>
      </c>
    </row>
    <row r="1400" spans="1:6" ht="12.9" customHeight="1" x14ac:dyDescent="0.25">
      <c r="A1400" s="144">
        <f>IF('gegevens uit databank'!C1400="","",'gegevens uit databank'!C1400)</f>
        <v>18358</v>
      </c>
      <c r="B1400" s="145" t="str">
        <f>IF('gegevens uit databank'!D1400="","",'gegevens uit databank'!D1400)</f>
        <v>VBS De Zeeboon</v>
      </c>
      <c r="C1400" s="145" t="str">
        <f>IF('gegevens uit databank'!E1400="","",'gegevens uit databank'!E1400)</f>
        <v>Grotestraat 18</v>
      </c>
      <c r="D1400" s="145">
        <f>IF('gegevens uit databank'!F1400="","",'gegevens uit databank'!F1400)</f>
        <v>8420</v>
      </c>
      <c r="E1400" s="145" t="str">
        <f>IF('gegevens uit databank'!G1400="","",'gegevens uit databank'!G1400)</f>
        <v>DE HAAN</v>
      </c>
      <c r="F1400" s="145" t="str">
        <f>IF('gegevens uit databank'!H1400="","",'gegevens uit databank'!H1400)</f>
        <v>059-23.57.26</v>
      </c>
    </row>
    <row r="1401" spans="1:6" ht="12.9" customHeight="1" x14ac:dyDescent="0.25">
      <c r="A1401" s="144">
        <f>IF('gegevens uit databank'!C1401="","",'gegevens uit databank'!C1401)</f>
        <v>18366</v>
      </c>
      <c r="B1401" s="145" t="str">
        <f>IF('gegevens uit databank'!D1401="","",'gegevens uit databank'!D1401)</f>
        <v>VBS Heideschool</v>
      </c>
      <c r="C1401" s="145" t="str">
        <f>IF('gegevens uit databank'!E1401="","",'gegevens uit databank'!E1401)</f>
        <v>Heidelaan 24</v>
      </c>
      <c r="D1401" s="145">
        <f>IF('gegevens uit databank'!F1401="","",'gegevens uit databank'!F1401)</f>
        <v>8420</v>
      </c>
      <c r="E1401" s="145" t="str">
        <f>IF('gegevens uit databank'!G1401="","",'gegevens uit databank'!G1401)</f>
        <v>DE HAAN</v>
      </c>
      <c r="F1401" s="145" t="str">
        <f>IF('gegevens uit databank'!H1401="","",'gegevens uit databank'!H1401)</f>
        <v>059-23.77.05</v>
      </c>
    </row>
    <row r="1402" spans="1:6" ht="12.9" customHeight="1" x14ac:dyDescent="0.25">
      <c r="A1402" s="144">
        <f>IF('gegevens uit databank'!C1402="","",'gegevens uit databank'!C1402)</f>
        <v>18374</v>
      </c>
      <c r="B1402" s="145" t="str">
        <f>IF('gegevens uit databank'!D1402="","",'gegevens uit databank'!D1402)</f>
        <v>Vrije Basisschool</v>
      </c>
      <c r="C1402" s="145" t="str">
        <f>IF('gegevens uit databank'!E1402="","",'gegevens uit databank'!E1402)</f>
        <v>Kerkstraat 41_A</v>
      </c>
      <c r="D1402" s="145">
        <f>IF('gegevens uit databank'!F1402="","",'gegevens uit databank'!F1402)</f>
        <v>8430</v>
      </c>
      <c r="E1402" s="145" t="str">
        <f>IF('gegevens uit databank'!G1402="","",'gegevens uit databank'!G1402)</f>
        <v>MIDDELKERKE</v>
      </c>
      <c r="F1402" s="145" t="str">
        <f>IF('gegevens uit databank'!H1402="","",'gegevens uit databank'!H1402)</f>
        <v>059-30.19.39</v>
      </c>
    </row>
    <row r="1403" spans="1:6" ht="12.9" customHeight="1" x14ac:dyDescent="0.25">
      <c r="A1403" s="144">
        <f>IF('gegevens uit databank'!C1403="","",'gegevens uit databank'!C1403)</f>
        <v>18382</v>
      </c>
      <c r="B1403" s="145" t="str">
        <f>IF('gegevens uit databank'!D1403="","",'gegevens uit databank'!D1403)</f>
        <v>GBS Middelkerke 1</v>
      </c>
      <c r="C1403" s="145" t="str">
        <f>IF('gegevens uit databank'!E1403="","",'gegevens uit databank'!E1403)</f>
        <v>Onderwijsstraat 5</v>
      </c>
      <c r="D1403" s="145">
        <f>IF('gegevens uit databank'!F1403="","",'gegevens uit databank'!F1403)</f>
        <v>8430</v>
      </c>
      <c r="E1403" s="145" t="str">
        <f>IF('gegevens uit databank'!G1403="","",'gegevens uit databank'!G1403)</f>
        <v>MIDDELKERKE</v>
      </c>
      <c r="F1403" s="145" t="str">
        <f>IF('gegevens uit databank'!H1403="","",'gegevens uit databank'!H1403)</f>
        <v>059-30.70.30</v>
      </c>
    </row>
    <row r="1404" spans="1:6" ht="12.9" customHeight="1" x14ac:dyDescent="0.25">
      <c r="A1404" s="144">
        <f>IF('gegevens uit databank'!C1404="","",'gegevens uit databank'!C1404)</f>
        <v>18391</v>
      </c>
      <c r="B1404" s="145" t="str">
        <f>IF('gegevens uit databank'!D1404="","",'gegevens uit databank'!D1404)</f>
        <v>GBS Middelkerke 2</v>
      </c>
      <c r="C1404" s="145" t="str">
        <f>IF('gegevens uit databank'!E1404="","",'gegevens uit databank'!E1404)</f>
        <v>Bonte Pierstraat 22</v>
      </c>
      <c r="D1404" s="145">
        <f>IF('gegevens uit databank'!F1404="","",'gegevens uit databank'!F1404)</f>
        <v>8432</v>
      </c>
      <c r="E1404" s="145" t="str">
        <f>IF('gegevens uit databank'!G1404="","",'gegevens uit databank'!G1404)</f>
        <v>LEFFINGE</v>
      </c>
      <c r="F1404" s="145" t="str">
        <f>IF('gegevens uit databank'!H1404="","",'gegevens uit databank'!H1404)</f>
        <v>059-30.29.41</v>
      </c>
    </row>
    <row r="1405" spans="1:6" ht="12.9" customHeight="1" x14ac:dyDescent="0.25">
      <c r="A1405" s="144">
        <f>IF('gegevens uit databank'!C1405="","",'gegevens uit databank'!C1405)</f>
        <v>18424</v>
      </c>
      <c r="B1405" s="145" t="str">
        <f>IF('gegevens uit databank'!D1405="","",'gegevens uit databank'!D1405)</f>
        <v>Vrije Basisschool</v>
      </c>
      <c r="C1405" s="145" t="str">
        <f>IF('gegevens uit databank'!E1405="","",'gegevens uit databank'!E1405)</f>
        <v>Santhovenstraat 1_B</v>
      </c>
      <c r="D1405" s="145">
        <f>IF('gegevens uit databank'!F1405="","",'gegevens uit databank'!F1405)</f>
        <v>8434</v>
      </c>
      <c r="E1405" s="145" t="str">
        <f>IF('gegevens uit databank'!G1405="","",'gegevens uit databank'!G1405)</f>
        <v>LOMBARDSIJDE</v>
      </c>
      <c r="F1405" s="145" t="str">
        <f>IF('gegevens uit databank'!H1405="","",'gegevens uit databank'!H1405)</f>
        <v>058-23.56.35</v>
      </c>
    </row>
    <row r="1406" spans="1:6" ht="12.9" customHeight="1" x14ac:dyDescent="0.25">
      <c r="A1406" s="144">
        <f>IF('gegevens uit databank'!C1406="","",'gegevens uit databank'!C1406)</f>
        <v>18432</v>
      </c>
      <c r="B1406" s="145" t="str">
        <f>IF('gegevens uit databank'!D1406="","",'gegevens uit databank'!D1406)</f>
        <v>VBS St-Lutgardis</v>
      </c>
      <c r="C1406" s="145" t="str">
        <f>IF('gegevens uit databank'!E1406="","",'gegevens uit databank'!E1406)</f>
        <v>Westendelaan 344</v>
      </c>
      <c r="D1406" s="145">
        <f>IF('gegevens uit databank'!F1406="","",'gegevens uit databank'!F1406)</f>
        <v>8434</v>
      </c>
      <c r="E1406" s="145" t="str">
        <f>IF('gegevens uit databank'!G1406="","",'gegevens uit databank'!G1406)</f>
        <v>WESTENDE</v>
      </c>
      <c r="F1406" s="145" t="str">
        <f>IF('gegevens uit databank'!H1406="","",'gegevens uit databank'!H1406)</f>
        <v>058-23.35.34</v>
      </c>
    </row>
    <row r="1407" spans="1:6" ht="12.9" customHeight="1" x14ac:dyDescent="0.25">
      <c r="A1407" s="144">
        <f>IF('gegevens uit databank'!C1407="","",'gegevens uit databank'!C1407)</f>
        <v>18441</v>
      </c>
      <c r="B1407" s="145" t="str">
        <f>IF('gegevens uit databank'!D1407="","",'gegevens uit databank'!D1407)</f>
        <v>VBS Nieuwpoort Stella Maris</v>
      </c>
      <c r="C1407" s="145" t="str">
        <f>IF('gegevens uit databank'!E1407="","",'gegevens uit databank'!E1407)</f>
        <v>Willem De Roolaan 72</v>
      </c>
      <c r="D1407" s="145">
        <f>IF('gegevens uit databank'!F1407="","",'gegevens uit databank'!F1407)</f>
        <v>8620</v>
      </c>
      <c r="E1407" s="145" t="str">
        <f>IF('gegevens uit databank'!G1407="","",'gegevens uit databank'!G1407)</f>
        <v>NIEUWPOORT</v>
      </c>
      <c r="F1407" s="145" t="str">
        <f>IF('gegevens uit databank'!H1407="","",'gegevens uit databank'!H1407)</f>
        <v>058-23.22.11</v>
      </c>
    </row>
    <row r="1408" spans="1:6" ht="12.9" customHeight="1" x14ac:dyDescent="0.25">
      <c r="A1408" s="144">
        <f>IF('gegevens uit databank'!C1408="","",'gegevens uit databank'!C1408)</f>
        <v>18457</v>
      </c>
      <c r="B1408" s="145" t="str">
        <f>IF('gegevens uit databank'!D1408="","",'gegevens uit databank'!D1408)</f>
        <v>GBS De Pagaaier</v>
      </c>
      <c r="C1408" s="145" t="str">
        <f>IF('gegevens uit databank'!E1408="","",'gegevens uit databank'!E1408)</f>
        <v>Sint-Jorisplein 31</v>
      </c>
      <c r="D1408" s="145">
        <f>IF('gegevens uit databank'!F1408="","",'gegevens uit databank'!F1408)</f>
        <v>8620</v>
      </c>
      <c r="E1408" s="145" t="str">
        <f>IF('gegevens uit databank'!G1408="","",'gegevens uit databank'!G1408)</f>
        <v>NIEUWPOORT</v>
      </c>
      <c r="F1408" s="145" t="str">
        <f>IF('gegevens uit databank'!H1408="","",'gegevens uit databank'!H1408)</f>
        <v>058-23.51.34</v>
      </c>
    </row>
    <row r="1409" spans="1:6" ht="12.9" customHeight="1" x14ac:dyDescent="0.25">
      <c r="A1409" s="144">
        <f>IF('gegevens uit databank'!C1409="","",'gegevens uit databank'!C1409)</f>
        <v>18473</v>
      </c>
      <c r="B1409" s="145" t="str">
        <f>IF('gegevens uit databank'!D1409="","",'gegevens uit databank'!D1409)</f>
        <v>Vrije Basisschool</v>
      </c>
      <c r="C1409" s="145" t="str">
        <f>IF('gegevens uit databank'!E1409="","",'gegevens uit databank'!E1409)</f>
        <v>Vrijheidstraat 8</v>
      </c>
      <c r="D1409" s="145">
        <f>IF('gegevens uit databank'!F1409="","",'gegevens uit databank'!F1409)</f>
        <v>8670</v>
      </c>
      <c r="E1409" s="145" t="str">
        <f>IF('gegevens uit databank'!G1409="","",'gegevens uit databank'!G1409)</f>
        <v>OOSTDUINKERKE</v>
      </c>
      <c r="F1409" s="145" t="str">
        <f>IF('gegevens uit databank'!H1409="","",'gegevens uit databank'!H1409)</f>
        <v>058-51.55.72</v>
      </c>
    </row>
    <row r="1410" spans="1:6" ht="12.9" customHeight="1" x14ac:dyDescent="0.25">
      <c r="A1410" s="144">
        <f>IF('gegevens uit databank'!C1410="","",'gegevens uit databank'!C1410)</f>
        <v>18481</v>
      </c>
      <c r="B1410" s="145" t="str">
        <f>IF('gegevens uit databank'!D1410="","",'gegevens uit databank'!D1410)</f>
        <v>Gemeentelijke Basisschool</v>
      </c>
      <c r="C1410" s="145" t="str">
        <f>IF('gegevens uit databank'!E1410="","",'gegevens uit databank'!E1410)</f>
        <v>Dorpsstraat 4</v>
      </c>
      <c r="D1410" s="145">
        <f>IF('gegevens uit databank'!F1410="","",'gegevens uit databank'!F1410)</f>
        <v>8670</v>
      </c>
      <c r="E1410" s="145" t="str">
        <f>IF('gegevens uit databank'!G1410="","",'gegevens uit databank'!G1410)</f>
        <v>OOSTDUINKERKE</v>
      </c>
      <c r="F1410" s="145" t="str">
        <f>IF('gegevens uit databank'!H1410="","",'gegevens uit databank'!H1410)</f>
        <v>058-51.43.49</v>
      </c>
    </row>
    <row r="1411" spans="1:6" ht="12.9" customHeight="1" x14ac:dyDescent="0.25">
      <c r="A1411" s="144">
        <f>IF('gegevens uit databank'!C1411="","",'gegevens uit databank'!C1411)</f>
        <v>18499</v>
      </c>
      <c r="B1411" s="145" t="str">
        <f>IF('gegevens uit databank'!D1411="","",'gegevens uit databank'!D1411)</f>
        <v>VBS De Ark</v>
      </c>
      <c r="C1411" s="145" t="str">
        <f>IF('gegevens uit databank'!E1411="","",'gegevens uit databank'!E1411)</f>
        <v>Helvetiastraat 28</v>
      </c>
      <c r="D1411" s="145">
        <f>IF('gegevens uit databank'!F1411="","",'gegevens uit databank'!F1411)</f>
        <v>8670</v>
      </c>
      <c r="E1411" s="145" t="str">
        <f>IF('gegevens uit databank'!G1411="","",'gegevens uit databank'!G1411)</f>
        <v>KOKSIJDE</v>
      </c>
      <c r="F1411" s="145" t="str">
        <f>IF('gegevens uit databank'!H1411="","",'gegevens uit databank'!H1411)</f>
        <v>058-52.34.18</v>
      </c>
    </row>
    <row r="1412" spans="1:6" ht="12.9" customHeight="1" x14ac:dyDescent="0.25">
      <c r="A1412" s="144">
        <f>IF('gegevens uit databank'!C1412="","",'gegevens uit databank'!C1412)</f>
        <v>18515</v>
      </c>
      <c r="B1412" s="145" t="str">
        <f>IF('gegevens uit databank'!D1412="","",'gegevens uit databank'!D1412)</f>
        <v>Gemeentelijke Basisschool</v>
      </c>
      <c r="C1412" s="145" t="str">
        <f>IF('gegevens uit databank'!E1412="","",'gegevens uit databank'!E1412)</f>
        <v>Abdijstraat 101</v>
      </c>
      <c r="D1412" s="145">
        <f>IF('gegevens uit databank'!F1412="","",'gegevens uit databank'!F1412)</f>
        <v>8670</v>
      </c>
      <c r="E1412" s="145" t="str">
        <f>IF('gegevens uit databank'!G1412="","",'gegevens uit databank'!G1412)</f>
        <v>KOKSIJDE</v>
      </c>
      <c r="F1412" s="145" t="str">
        <f>IF('gegevens uit databank'!H1412="","",'gegevens uit databank'!H1412)</f>
        <v>058-51.18.28</v>
      </c>
    </row>
    <row r="1413" spans="1:6" ht="12.9" customHeight="1" x14ac:dyDescent="0.25">
      <c r="A1413" s="144">
        <f>IF('gegevens uit databank'!C1413="","",'gegevens uit databank'!C1413)</f>
        <v>18531</v>
      </c>
      <c r="B1413" s="145" t="str">
        <f>IF('gegevens uit databank'!D1413="","",'gegevens uit databank'!D1413)</f>
        <v>VBS Sint-Pieter</v>
      </c>
      <c r="C1413" s="145" t="str">
        <f>IF('gegevens uit databank'!E1413="","",'gegevens uit databank'!E1413)</f>
        <v>Kloosterweg 2</v>
      </c>
      <c r="D1413" s="145">
        <f>IF('gegevens uit databank'!F1413="","",'gegevens uit databank'!F1413)</f>
        <v>8660</v>
      </c>
      <c r="E1413" s="145" t="str">
        <f>IF('gegevens uit databank'!G1413="","",'gegevens uit databank'!G1413)</f>
        <v>DE PANNE</v>
      </c>
      <c r="F1413" s="145" t="str">
        <f>IF('gegevens uit databank'!H1413="","",'gegevens uit databank'!H1413)</f>
        <v>058-41.50.25</v>
      </c>
    </row>
    <row r="1414" spans="1:6" ht="12.9" customHeight="1" x14ac:dyDescent="0.25">
      <c r="A1414" s="144">
        <f>IF('gegevens uit databank'!C1414="","",'gegevens uit databank'!C1414)</f>
        <v>18549</v>
      </c>
      <c r="B1414" s="145" t="str">
        <f>IF('gegevens uit databank'!D1414="","",'gegevens uit databank'!D1414)</f>
        <v>VBS Immaculata</v>
      </c>
      <c r="C1414" s="145" t="str">
        <f>IF('gegevens uit databank'!E1414="","",'gegevens uit databank'!E1414)</f>
        <v>E. D'Arripelaan 2</v>
      </c>
      <c r="D1414" s="145">
        <f>IF('gegevens uit databank'!F1414="","",'gegevens uit databank'!F1414)</f>
        <v>8660</v>
      </c>
      <c r="E1414" s="145" t="str">
        <f>IF('gegevens uit databank'!G1414="","",'gegevens uit databank'!G1414)</f>
        <v>DE PANNE</v>
      </c>
      <c r="F1414" s="145" t="str">
        <f>IF('gegevens uit databank'!H1414="","",'gegevens uit databank'!H1414)</f>
        <v>058-41.24.00</v>
      </c>
    </row>
    <row r="1415" spans="1:6" ht="12.9" customHeight="1" x14ac:dyDescent="0.25">
      <c r="A1415" s="144">
        <f>IF('gegevens uit databank'!C1415="","",'gegevens uit databank'!C1415)</f>
        <v>18556</v>
      </c>
      <c r="B1415" s="145" t="str">
        <f>IF('gegevens uit databank'!D1415="","",'gegevens uit databank'!D1415)</f>
        <v>GBS De Leerplaneet</v>
      </c>
      <c r="C1415" s="145" t="str">
        <f>IF('gegevens uit databank'!E1415="","",'gegevens uit databank'!E1415)</f>
        <v>Dorpsstraat 24</v>
      </c>
      <c r="D1415" s="145">
        <f>IF('gegevens uit databank'!F1415="","",'gegevens uit databank'!F1415)</f>
        <v>8660</v>
      </c>
      <c r="E1415" s="145" t="str">
        <f>IF('gegevens uit databank'!G1415="","",'gegevens uit databank'!G1415)</f>
        <v>ADINKERKE</v>
      </c>
      <c r="F1415" s="145" t="str">
        <f>IF('gegevens uit databank'!H1415="","",'gegevens uit databank'!H1415)</f>
        <v>058-41.27.10</v>
      </c>
    </row>
    <row r="1416" spans="1:6" ht="12.9" customHeight="1" x14ac:dyDescent="0.25">
      <c r="A1416" s="144">
        <f>IF('gegevens uit databank'!C1416="","",'gegevens uit databank'!C1416)</f>
        <v>18564</v>
      </c>
      <c r="B1416" s="145" t="str">
        <f>IF('gegevens uit databank'!D1416="","",'gegevens uit databank'!D1416)</f>
        <v>VBS Houtmarkt 64</v>
      </c>
      <c r="C1416" s="145" t="str">
        <f>IF('gegevens uit databank'!E1416="","",'gegevens uit databank'!E1416)</f>
        <v>Houtmarkt 14</v>
      </c>
      <c r="D1416" s="145">
        <f>IF('gegevens uit databank'!F1416="","",'gegevens uit databank'!F1416)</f>
        <v>8630</v>
      </c>
      <c r="E1416" s="145" t="str">
        <f>IF('gegevens uit databank'!G1416="","",'gegevens uit databank'!G1416)</f>
        <v>VEURNE</v>
      </c>
      <c r="F1416" s="145" t="str">
        <f>IF('gegevens uit databank'!H1416="","",'gegevens uit databank'!H1416)</f>
        <v>058-31.37.41</v>
      </c>
    </row>
    <row r="1417" spans="1:6" ht="12.9" customHeight="1" x14ac:dyDescent="0.25">
      <c r="A1417" s="144">
        <f>IF('gegevens uit databank'!C1417="","",'gegevens uit databank'!C1417)</f>
        <v>18572</v>
      </c>
      <c r="B1417" s="145" t="str">
        <f>IF('gegevens uit databank'!D1417="","",'gegevens uit databank'!D1417)</f>
        <v>VBS Houtmarkt 72</v>
      </c>
      <c r="C1417" s="145" t="str">
        <f>IF('gegevens uit databank'!E1417="","",'gegevens uit databank'!E1417)</f>
        <v>Houtmarkt 14</v>
      </c>
      <c r="D1417" s="145">
        <f>IF('gegevens uit databank'!F1417="","",'gegevens uit databank'!F1417)</f>
        <v>8630</v>
      </c>
      <c r="E1417" s="145" t="str">
        <f>IF('gegevens uit databank'!G1417="","",'gegevens uit databank'!G1417)</f>
        <v>VEURNE</v>
      </c>
      <c r="F1417" s="145" t="str">
        <f>IF('gegevens uit databank'!H1417="","",'gegevens uit databank'!H1417)</f>
        <v>058-31.37.41</v>
      </c>
    </row>
    <row r="1418" spans="1:6" ht="12.9" customHeight="1" x14ac:dyDescent="0.25">
      <c r="A1418" s="144">
        <f>IF('gegevens uit databank'!C1418="","",'gegevens uit databank'!C1418)</f>
        <v>18581</v>
      </c>
      <c r="B1418" s="145" t="str">
        <f>IF('gegevens uit databank'!D1418="","",'gegevens uit databank'!D1418)</f>
        <v>VKS Steenkerke</v>
      </c>
      <c r="C1418" s="145" t="str">
        <f>IF('gegevens uit databank'!E1418="","",'gegevens uit databank'!E1418)</f>
        <v>Brugse Steenweg 77</v>
      </c>
      <c r="D1418" s="145">
        <f>IF('gegevens uit databank'!F1418="","",'gegevens uit databank'!F1418)</f>
        <v>8630</v>
      </c>
      <c r="E1418" s="145" t="str">
        <f>IF('gegevens uit databank'!G1418="","",'gegevens uit databank'!G1418)</f>
        <v>VEURNE</v>
      </c>
      <c r="F1418" s="145" t="str">
        <f>IF('gegevens uit databank'!H1418="","",'gegevens uit databank'!H1418)</f>
        <v>058-31.26.73</v>
      </c>
    </row>
    <row r="1419" spans="1:6" ht="12.9" customHeight="1" x14ac:dyDescent="0.25">
      <c r="A1419" s="144">
        <f>IF('gegevens uit databank'!C1419="","",'gegevens uit databank'!C1419)</f>
        <v>18598</v>
      </c>
      <c r="B1419" s="145" t="str">
        <f>IF('gegevens uit databank'!D1419="","",'gegevens uit databank'!D1419)</f>
        <v>VBS Nieuwstad - Bulskamp</v>
      </c>
      <c r="C1419" s="145" t="str">
        <f>IF('gegevens uit databank'!E1419="","",'gegevens uit databank'!E1419)</f>
        <v>Brugse Steenweg 77</v>
      </c>
      <c r="D1419" s="145">
        <f>IF('gegevens uit databank'!F1419="","",'gegevens uit databank'!F1419)</f>
        <v>8630</v>
      </c>
      <c r="E1419" s="145" t="str">
        <f>IF('gegevens uit databank'!G1419="","",'gegevens uit databank'!G1419)</f>
        <v>VEURNE</v>
      </c>
      <c r="F1419" s="145" t="str">
        <f>IF('gegevens uit databank'!H1419="","",'gegevens uit databank'!H1419)</f>
        <v>058-31.26.73</v>
      </c>
    </row>
    <row r="1420" spans="1:6" ht="12.9" customHeight="1" x14ac:dyDescent="0.25">
      <c r="A1420" s="144">
        <f>IF('gegevens uit databank'!C1420="","",'gegevens uit databank'!C1420)</f>
        <v>18622</v>
      </c>
      <c r="B1420" s="145" t="str">
        <f>IF('gegevens uit databank'!D1420="","",'gegevens uit databank'!D1420)</f>
        <v>Vrije Basisschool</v>
      </c>
      <c r="C1420" s="145" t="str">
        <f>IF('gegevens uit databank'!E1420="","",'gegevens uit databank'!E1420)</f>
        <v>Groeneplaats 1_A</v>
      </c>
      <c r="D1420" s="145">
        <f>IF('gegevens uit databank'!F1420="","",'gegevens uit databank'!F1420)</f>
        <v>8630</v>
      </c>
      <c r="E1420" s="145" t="str">
        <f>IF('gegevens uit databank'!G1420="","",'gegevens uit databank'!G1420)</f>
        <v>VINKEM</v>
      </c>
      <c r="F1420" s="145" t="str">
        <f>IF('gegevens uit databank'!H1420="","",'gegevens uit databank'!H1420)</f>
        <v>058-29.83.80</v>
      </c>
    </row>
    <row r="1421" spans="1:6" ht="12.9" customHeight="1" x14ac:dyDescent="0.25">
      <c r="A1421" s="144">
        <f>IF('gegevens uit databank'!C1421="","",'gegevens uit databank'!C1421)</f>
        <v>18631</v>
      </c>
      <c r="B1421" s="145" t="str">
        <f>IF('gegevens uit databank'!D1421="","",'gegevens uit databank'!D1421)</f>
        <v>VBS Het Talent Houtem</v>
      </c>
      <c r="C1421" s="145" t="str">
        <f>IF('gegevens uit databank'!E1421="","",'gegevens uit databank'!E1421)</f>
        <v>Kerkhoek 8</v>
      </c>
      <c r="D1421" s="145">
        <f>IF('gegevens uit databank'!F1421="","",'gegevens uit databank'!F1421)</f>
        <v>8630</v>
      </c>
      <c r="E1421" s="145" t="str">
        <f>IF('gegevens uit databank'!G1421="","",'gegevens uit databank'!G1421)</f>
        <v>HOUTEM</v>
      </c>
      <c r="F1421" s="145" t="str">
        <f>IF('gegevens uit databank'!H1421="","",'gegevens uit databank'!H1421)</f>
        <v>058-29.90.25</v>
      </c>
    </row>
    <row r="1422" spans="1:6" ht="12.9" customHeight="1" x14ac:dyDescent="0.25">
      <c r="A1422" s="144">
        <f>IF('gegevens uit databank'!C1422="","",'gegevens uit databank'!C1422)</f>
        <v>18655</v>
      </c>
      <c r="B1422" s="145" t="str">
        <f>IF('gegevens uit databank'!D1422="","",'gegevens uit databank'!D1422)</f>
        <v>VBS Damiaanschool</v>
      </c>
      <c r="C1422" s="145" t="str">
        <f>IF('gegevens uit databank'!E1422="","",'gegevens uit databank'!E1422)</f>
        <v>Pottelberg 15_A</v>
      </c>
      <c r="D1422" s="145">
        <f>IF('gegevens uit databank'!F1422="","",'gegevens uit databank'!F1422)</f>
        <v>8500</v>
      </c>
      <c r="E1422" s="145" t="str">
        <f>IF('gegevens uit databank'!G1422="","",'gegevens uit databank'!G1422)</f>
        <v>KORTRIJK</v>
      </c>
      <c r="F1422" s="145" t="str">
        <f>IF('gegevens uit databank'!H1422="","",'gegevens uit databank'!H1422)</f>
        <v>056-21.67.14</v>
      </c>
    </row>
    <row r="1423" spans="1:6" ht="12.9" customHeight="1" x14ac:dyDescent="0.25">
      <c r="A1423" s="144">
        <f>IF('gegevens uit databank'!C1423="","",'gegevens uit databank'!C1423)</f>
        <v>18663</v>
      </c>
      <c r="B1423" s="145" t="str">
        <f>IF('gegevens uit databank'!D1423="","",'gegevens uit databank'!D1423)</f>
        <v>VBS Sint-Theresia</v>
      </c>
      <c r="C1423" s="145" t="str">
        <f>IF('gegevens uit databank'!E1423="","",'gegevens uit databank'!E1423)</f>
        <v>Oudenaardsesteenweg 204</v>
      </c>
      <c r="D1423" s="145">
        <f>IF('gegevens uit databank'!F1423="","",'gegevens uit databank'!F1423)</f>
        <v>8500</v>
      </c>
      <c r="E1423" s="145" t="str">
        <f>IF('gegevens uit databank'!G1423="","",'gegevens uit databank'!G1423)</f>
        <v>KORTRIJK</v>
      </c>
      <c r="F1423" s="145" t="str">
        <f>IF('gegevens uit databank'!H1423="","",'gegevens uit databank'!H1423)</f>
        <v>056-25.38.36</v>
      </c>
    </row>
    <row r="1424" spans="1:6" ht="12.9" customHeight="1" x14ac:dyDescent="0.25">
      <c r="A1424" s="144">
        <f>IF('gegevens uit databank'!C1424="","",'gegevens uit databank'!C1424)</f>
        <v>18689</v>
      </c>
      <c r="B1424" s="145" t="str">
        <f>IF('gegevens uit databank'!D1424="","",'gegevens uit databank'!D1424)</f>
        <v>Vrije Basisschool</v>
      </c>
      <c r="C1424" s="145" t="str">
        <f>IF('gegevens uit databank'!E1424="","",'gegevens uit databank'!E1424)</f>
        <v>Krysantenlaan 6</v>
      </c>
      <c r="D1424" s="145">
        <f>IF('gegevens uit databank'!F1424="","",'gegevens uit databank'!F1424)</f>
        <v>8500</v>
      </c>
      <c r="E1424" s="145" t="str">
        <f>IF('gegevens uit databank'!G1424="","",'gegevens uit databank'!G1424)</f>
        <v>KORTRIJK</v>
      </c>
      <c r="F1424" s="145" t="str">
        <f>IF('gegevens uit databank'!H1424="","",'gegevens uit databank'!H1424)</f>
        <v>056-22.50.27</v>
      </c>
    </row>
    <row r="1425" spans="1:6" ht="12.9" customHeight="1" x14ac:dyDescent="0.25">
      <c r="A1425" s="144">
        <f>IF('gegevens uit databank'!C1425="","",'gegevens uit databank'!C1425)</f>
        <v>18697</v>
      </c>
      <c r="B1425" s="145" t="str">
        <f>IF('gegevens uit databank'!D1425="","",'gegevens uit databank'!D1425)</f>
        <v>VBS Sint-Amands Noord</v>
      </c>
      <c r="C1425" s="145" t="str">
        <f>IF('gegevens uit databank'!E1425="","",'gegevens uit databank'!E1425)</f>
        <v>Kollegestraat 8</v>
      </c>
      <c r="D1425" s="145">
        <f>IF('gegevens uit databank'!F1425="","",'gegevens uit databank'!F1425)</f>
        <v>8500</v>
      </c>
      <c r="E1425" s="145" t="str">
        <f>IF('gegevens uit databank'!G1425="","",'gegevens uit databank'!G1425)</f>
        <v>KORTRIJK</v>
      </c>
      <c r="F1425" s="145" t="str">
        <f>IF('gegevens uit databank'!H1425="","",'gegevens uit databank'!H1425)</f>
        <v>056-96.98.87</v>
      </c>
    </row>
    <row r="1426" spans="1:6" ht="12.9" customHeight="1" x14ac:dyDescent="0.25">
      <c r="A1426" s="144">
        <f>IF('gegevens uit databank'!C1426="","",'gegevens uit databank'!C1426)</f>
        <v>18705</v>
      </c>
      <c r="B1426" s="145" t="str">
        <f>IF('gegevens uit databank'!D1426="","",'gegevens uit databank'!D1426)</f>
        <v>VBS 't Fort</v>
      </c>
      <c r="C1426" s="145" t="str">
        <f>IF('gegevens uit databank'!E1426="","",'gegevens uit databank'!E1426)</f>
        <v>Plein 9</v>
      </c>
      <c r="D1426" s="145">
        <f>IF('gegevens uit databank'!F1426="","",'gegevens uit databank'!F1426)</f>
        <v>8500</v>
      </c>
      <c r="E1426" s="145" t="str">
        <f>IF('gegevens uit databank'!G1426="","",'gegevens uit databank'!G1426)</f>
        <v>KORTRIJK</v>
      </c>
      <c r="F1426" s="145" t="str">
        <f>IF('gegevens uit databank'!H1426="","",'gegevens uit databank'!H1426)</f>
        <v>056-22.81.89</v>
      </c>
    </row>
    <row r="1427" spans="1:6" ht="12.9" customHeight="1" x14ac:dyDescent="0.25">
      <c r="A1427" s="144">
        <f>IF('gegevens uit databank'!C1427="","",'gegevens uit databank'!C1427)</f>
        <v>18713</v>
      </c>
      <c r="B1427" s="145" t="str">
        <f>IF('gegevens uit databank'!D1427="","",'gegevens uit databank'!D1427)</f>
        <v>VBS Sint-Jozef</v>
      </c>
      <c r="C1427" s="145" t="str">
        <f>IF('gegevens uit databank'!E1427="","",'gegevens uit databank'!E1427)</f>
        <v>Veldstraat 168</v>
      </c>
      <c r="D1427" s="145">
        <f>IF('gegevens uit databank'!F1427="","",'gegevens uit databank'!F1427)</f>
        <v>8500</v>
      </c>
      <c r="E1427" s="145" t="str">
        <f>IF('gegevens uit databank'!G1427="","",'gegevens uit databank'!G1427)</f>
        <v>KORTRIJK</v>
      </c>
      <c r="F1427" s="145" t="str">
        <f>IF('gegevens uit databank'!H1427="","",'gegevens uit databank'!H1427)</f>
        <v>056-22.66.39</v>
      </c>
    </row>
    <row r="1428" spans="1:6" ht="12.9" customHeight="1" x14ac:dyDescent="0.25">
      <c r="A1428" s="144">
        <f>IF('gegevens uit databank'!C1428="","",'gegevens uit databank'!C1428)</f>
        <v>18721</v>
      </c>
      <c r="B1428" s="145" t="str">
        <f>IF('gegevens uit databank'!D1428="","",'gegevens uit databank'!D1428)</f>
        <v>VBS O.L.V.Van Vlaanderen</v>
      </c>
      <c r="C1428" s="145" t="str">
        <f>IF('gegevens uit databank'!E1428="","",'gegevens uit databank'!E1428)</f>
        <v>Beverlaai 75</v>
      </c>
      <c r="D1428" s="145">
        <f>IF('gegevens uit databank'!F1428="","",'gegevens uit databank'!F1428)</f>
        <v>8500</v>
      </c>
      <c r="E1428" s="145" t="str">
        <f>IF('gegevens uit databank'!G1428="","",'gegevens uit databank'!G1428)</f>
        <v>KORTRIJK</v>
      </c>
      <c r="F1428" s="145" t="str">
        <f>IF('gegevens uit databank'!H1428="","",'gegevens uit databank'!H1428)</f>
        <v>056-17.09.00</v>
      </c>
    </row>
    <row r="1429" spans="1:6" ht="12.9" customHeight="1" x14ac:dyDescent="0.25">
      <c r="A1429" s="144">
        <f>IF('gegevens uit databank'!C1429="","",'gegevens uit databank'!C1429)</f>
        <v>18739</v>
      </c>
      <c r="B1429" s="145" t="str">
        <f>IF('gegevens uit databank'!D1429="","",'gegevens uit databank'!D1429)</f>
        <v>VBS Kinderland</v>
      </c>
      <c r="C1429" s="145" t="str">
        <f>IF('gegevens uit databank'!E1429="","",'gegevens uit databank'!E1429)</f>
        <v>Sint-Anna 41</v>
      </c>
      <c r="D1429" s="145">
        <f>IF('gegevens uit databank'!F1429="","",'gegevens uit databank'!F1429)</f>
        <v>8500</v>
      </c>
      <c r="E1429" s="145" t="str">
        <f>IF('gegevens uit databank'!G1429="","",'gegevens uit databank'!G1429)</f>
        <v>KORTRIJK</v>
      </c>
      <c r="F1429" s="145" t="str">
        <f>IF('gegevens uit databank'!H1429="","",'gegevens uit databank'!H1429)</f>
        <v>056-20.10.64</v>
      </c>
    </row>
    <row r="1430" spans="1:6" ht="12.9" customHeight="1" x14ac:dyDescent="0.25">
      <c r="A1430" s="144">
        <f>IF('gegevens uit databank'!C1430="","",'gegevens uit databank'!C1430)</f>
        <v>18747</v>
      </c>
      <c r="B1430" s="145" t="str">
        <f>IF('gegevens uit databank'!D1430="","",'gegevens uit databank'!D1430)</f>
        <v>VBS Sint-Paulus</v>
      </c>
      <c r="C1430" s="145" t="str">
        <f>IF('gegevens uit databank'!E1430="","",'gegevens uit databank'!E1430)</f>
        <v>Burgemeester Felix de Bethunelaa 1_A</v>
      </c>
      <c r="D1430" s="145">
        <f>IF('gegevens uit databank'!F1430="","",'gegevens uit databank'!F1430)</f>
        <v>8500</v>
      </c>
      <c r="E1430" s="145" t="str">
        <f>IF('gegevens uit databank'!G1430="","",'gegevens uit databank'!G1430)</f>
        <v>KORTRIJK</v>
      </c>
      <c r="F1430" s="145" t="str">
        <f>IF('gegevens uit databank'!H1430="","",'gegevens uit databank'!H1430)</f>
        <v>056-21.32.10</v>
      </c>
    </row>
    <row r="1431" spans="1:6" ht="12.9" customHeight="1" x14ac:dyDescent="0.25">
      <c r="A1431" s="144">
        <f>IF('gegevens uit databank'!C1431="","",'gegevens uit databank'!C1431)</f>
        <v>18754</v>
      </c>
      <c r="B1431" s="145" t="str">
        <f>IF('gegevens uit databank'!D1431="","",'gegevens uit databank'!D1431)</f>
        <v>VBS Pius X</v>
      </c>
      <c r="C1431" s="145" t="str">
        <f>IF('gegevens uit databank'!E1431="","",'gegevens uit databank'!E1431)</f>
        <v>Sint-Elooisdreef 56_A</v>
      </c>
      <c r="D1431" s="145">
        <f>IF('gegevens uit databank'!F1431="","",'gegevens uit databank'!F1431)</f>
        <v>8500</v>
      </c>
      <c r="E1431" s="145" t="str">
        <f>IF('gegevens uit databank'!G1431="","",'gegevens uit databank'!G1431)</f>
        <v>KORTRIJK</v>
      </c>
      <c r="F1431" s="145" t="str">
        <f>IF('gegevens uit databank'!H1431="","",'gegevens uit databank'!H1431)</f>
        <v>056-35.57.40</v>
      </c>
    </row>
    <row r="1432" spans="1:6" ht="12.9" customHeight="1" x14ac:dyDescent="0.25">
      <c r="A1432" s="144">
        <f>IF('gegevens uit databank'!C1432="","",'gegevens uit databank'!C1432)</f>
        <v>18762</v>
      </c>
      <c r="B1432" s="145" t="str">
        <f>IF('gegevens uit databank'!D1432="","",'gegevens uit databank'!D1432)</f>
        <v>VBS Centrumschool</v>
      </c>
      <c r="C1432" s="145" t="str">
        <f>IF('gegevens uit databank'!E1432="","",'gegevens uit databank'!E1432)</f>
        <v>Kloosterstraat 39</v>
      </c>
      <c r="D1432" s="145">
        <f>IF('gegevens uit databank'!F1432="","",'gegevens uit databank'!F1432)</f>
        <v>8510</v>
      </c>
      <c r="E1432" s="145" t="str">
        <f>IF('gegevens uit databank'!G1432="","",'gegevens uit databank'!G1432)</f>
        <v>MARKE</v>
      </c>
      <c r="F1432" s="145" t="str">
        <f>IF('gegevens uit databank'!H1432="","",'gegevens uit databank'!H1432)</f>
        <v>056-21.08.31</v>
      </c>
    </row>
    <row r="1433" spans="1:6" ht="12.9" customHeight="1" x14ac:dyDescent="0.25">
      <c r="A1433" s="144">
        <f>IF('gegevens uit databank'!C1433="","",'gegevens uit databank'!C1433)</f>
        <v>18771</v>
      </c>
      <c r="B1433" s="145" t="str">
        <f>IF('gegevens uit databank'!D1433="","",'gegevens uit databank'!D1433)</f>
        <v>VBS Rodenburg</v>
      </c>
      <c r="C1433" s="145" t="str">
        <f>IF('gegevens uit databank'!E1433="","",'gegevens uit databank'!E1433)</f>
        <v>Rodenburgplein 31</v>
      </c>
      <c r="D1433" s="145">
        <f>IF('gegevens uit databank'!F1433="","",'gegevens uit databank'!F1433)</f>
        <v>8510</v>
      </c>
      <c r="E1433" s="145" t="str">
        <f>IF('gegevens uit databank'!G1433="","",'gegevens uit databank'!G1433)</f>
        <v>MARKE</v>
      </c>
      <c r="F1433" s="145" t="str">
        <f>IF('gegevens uit databank'!H1433="","",'gegevens uit databank'!H1433)</f>
        <v>056-21.17.37</v>
      </c>
    </row>
    <row r="1434" spans="1:6" ht="12.9" customHeight="1" x14ac:dyDescent="0.25">
      <c r="A1434" s="144">
        <f>IF('gegevens uit databank'!C1434="","",'gegevens uit databank'!C1434)</f>
        <v>18788</v>
      </c>
      <c r="B1434" s="145" t="str">
        <f>IF('gegevens uit databank'!D1434="","",'gegevens uit databank'!D1434)</f>
        <v>VBS Biekorfje Aalbeke</v>
      </c>
      <c r="C1434" s="145" t="str">
        <f>IF('gegevens uit databank'!E1434="","",'gegevens uit databank'!E1434)</f>
        <v>Lauwsestraat 11</v>
      </c>
      <c r="D1434" s="145">
        <f>IF('gegevens uit databank'!F1434="","",'gegevens uit databank'!F1434)</f>
        <v>8511</v>
      </c>
      <c r="E1434" s="145" t="str">
        <f>IF('gegevens uit databank'!G1434="","",'gegevens uit databank'!G1434)</f>
        <v>AALBEKE</v>
      </c>
      <c r="F1434" s="145" t="str">
        <f>IF('gegevens uit databank'!H1434="","",'gegevens uit databank'!H1434)</f>
        <v>056-41.03.75</v>
      </c>
    </row>
    <row r="1435" spans="1:6" ht="12.9" customHeight="1" x14ac:dyDescent="0.25">
      <c r="A1435" s="144">
        <f>IF('gegevens uit databank'!C1435="","",'gegevens uit databank'!C1435)</f>
        <v>18796</v>
      </c>
      <c r="B1435" s="145" t="str">
        <f>IF('gegevens uit databank'!D1435="","",'gegevens uit databank'!D1435)</f>
        <v>VBS De Stap</v>
      </c>
      <c r="C1435" s="145" t="str">
        <f>IF('gegevens uit databank'!E1435="","",'gegevens uit databank'!E1435)</f>
        <v>Wevelgemstraat 2_A</v>
      </c>
      <c r="D1435" s="145">
        <f>IF('gegevens uit databank'!F1435="","",'gegevens uit databank'!F1435)</f>
        <v>8930</v>
      </c>
      <c r="E1435" s="145" t="str">
        <f>IF('gegevens uit databank'!G1435="","",'gegevens uit databank'!G1435)</f>
        <v>LAUWE</v>
      </c>
      <c r="F1435" s="145" t="str">
        <f>IF('gegevens uit databank'!H1435="","",'gegevens uit databank'!H1435)</f>
        <v>056-41.34.97</v>
      </c>
    </row>
    <row r="1436" spans="1:6" ht="12.9" customHeight="1" x14ac:dyDescent="0.25">
      <c r="A1436" s="144">
        <f>IF('gegevens uit databank'!C1436="","",'gegevens uit databank'!C1436)</f>
        <v>18804</v>
      </c>
      <c r="B1436" s="145" t="str">
        <f>IF('gegevens uit databank'!D1436="","",'gegevens uit databank'!D1436)</f>
        <v>GBS De Wonderwijzer</v>
      </c>
      <c r="C1436" s="145" t="str">
        <f>IF('gegevens uit databank'!E1436="","",'gegevens uit databank'!E1436)</f>
        <v>Hospitaalstraat 14</v>
      </c>
      <c r="D1436" s="145">
        <f>IF('gegevens uit databank'!F1436="","",'gegevens uit databank'!F1436)</f>
        <v>8930</v>
      </c>
      <c r="E1436" s="145" t="str">
        <f>IF('gegevens uit databank'!G1436="","",'gegevens uit databank'!G1436)</f>
        <v>LAUWE</v>
      </c>
      <c r="F1436" s="145" t="str">
        <f>IF('gegevens uit databank'!H1436="","",'gegevens uit databank'!H1436)</f>
        <v>056-41.14.72</v>
      </c>
    </row>
    <row r="1437" spans="1:6" ht="12.9" customHeight="1" x14ac:dyDescent="0.25">
      <c r="A1437" s="144">
        <f>IF('gegevens uit databank'!C1437="","",'gegevens uit databank'!C1437)</f>
        <v>18812</v>
      </c>
      <c r="B1437" s="145" t="str">
        <f>IF('gegevens uit databank'!D1437="","",'gegevens uit databank'!D1437)</f>
        <v>VBS Kaspar</v>
      </c>
      <c r="C1437" s="145" t="str">
        <f>IF('gegevens uit databank'!E1437="","",'gegevens uit databank'!E1437)</f>
        <v>Kasteeldreef 5</v>
      </c>
      <c r="D1437" s="145">
        <f>IF('gegevens uit databank'!F1437="","",'gegevens uit databank'!F1437)</f>
        <v>8930</v>
      </c>
      <c r="E1437" s="145" t="str">
        <f>IF('gegevens uit databank'!G1437="","",'gegevens uit databank'!G1437)</f>
        <v>REKKEM</v>
      </c>
      <c r="F1437" s="145" t="str">
        <f>IF('gegevens uit databank'!H1437="","",'gegevens uit databank'!H1437)</f>
        <v>056-41.35.93</v>
      </c>
    </row>
    <row r="1438" spans="1:6" ht="12.9" customHeight="1" x14ac:dyDescent="0.25">
      <c r="A1438" s="144">
        <f>IF('gegevens uit databank'!C1438="","",'gegevens uit databank'!C1438)</f>
        <v>18821</v>
      </c>
      <c r="B1438" s="145" t="str">
        <f>IF('gegevens uit databank'!D1438="","",'gegevens uit databank'!D1438)</f>
        <v>GBS Barthel</v>
      </c>
      <c r="C1438" s="145" t="str">
        <f>IF('gegevens uit databank'!E1438="","",'gegevens uit databank'!E1438)</f>
        <v>Moeskroenstraat 525</v>
      </c>
      <c r="D1438" s="145">
        <f>IF('gegevens uit databank'!F1438="","",'gegevens uit databank'!F1438)</f>
        <v>8930</v>
      </c>
      <c r="E1438" s="145" t="str">
        <f>IF('gegevens uit databank'!G1438="","",'gegevens uit databank'!G1438)</f>
        <v>REKKEM</v>
      </c>
      <c r="F1438" s="145" t="str">
        <f>IF('gegevens uit databank'!H1438="","",'gegevens uit databank'!H1438)</f>
        <v>056-41.47.88</v>
      </c>
    </row>
    <row r="1439" spans="1:6" ht="12.9" customHeight="1" x14ac:dyDescent="0.25">
      <c r="A1439" s="144">
        <f>IF('gegevens uit databank'!C1439="","",'gegevens uit databank'!C1439)</f>
        <v>18838</v>
      </c>
      <c r="B1439" s="145" t="str">
        <f>IF('gegevens uit databank'!D1439="","",'gegevens uit databank'!D1439)</f>
        <v>Vrije Basisschool</v>
      </c>
      <c r="C1439" s="145" t="str">
        <f>IF('gegevens uit databank'!E1439="","",'gegevens uit databank'!E1439)</f>
        <v>Bellegemkerkdreef 1</v>
      </c>
      <c r="D1439" s="145">
        <f>IF('gegevens uit databank'!F1439="","",'gegevens uit databank'!F1439)</f>
        <v>8510</v>
      </c>
      <c r="E1439" s="145" t="str">
        <f>IF('gegevens uit databank'!G1439="","",'gegevens uit databank'!G1439)</f>
        <v>BELLEGEM</v>
      </c>
      <c r="F1439" s="145" t="str">
        <f>IF('gegevens uit databank'!H1439="","",'gegevens uit databank'!H1439)</f>
        <v>056-21.56.80</v>
      </c>
    </row>
    <row r="1440" spans="1:6" ht="12.9" customHeight="1" x14ac:dyDescent="0.25">
      <c r="A1440" s="144">
        <f>IF('gegevens uit databank'!C1440="","",'gegevens uit databank'!C1440)</f>
        <v>18846</v>
      </c>
      <c r="B1440" s="145" t="str">
        <f>IF('gegevens uit databank'!D1440="","",'gegevens uit databank'!D1440)</f>
        <v>Gemeentelijke Basisschool</v>
      </c>
      <c r="C1440" s="145" t="str">
        <f>IF('gegevens uit databank'!E1440="","",'gegevens uit databank'!E1440)</f>
        <v>Halenplein 11</v>
      </c>
      <c r="D1440" s="145">
        <f>IF('gegevens uit databank'!F1440="","",'gegevens uit databank'!F1440)</f>
        <v>8500</v>
      </c>
      <c r="E1440" s="145" t="str">
        <f>IF('gegevens uit databank'!G1440="","",'gegevens uit databank'!G1440)</f>
        <v>KORTRIJK</v>
      </c>
      <c r="F1440" s="145" t="str">
        <f>IF('gegevens uit databank'!H1440="","",'gegevens uit databank'!H1440)</f>
        <v>056-21.52.56</v>
      </c>
    </row>
    <row r="1441" spans="1:6" ht="12.9" customHeight="1" x14ac:dyDescent="0.25">
      <c r="A1441" s="144">
        <f>IF('gegevens uit databank'!C1441="","",'gegevens uit databank'!C1441)</f>
        <v>18853</v>
      </c>
      <c r="B1441" s="145" t="str">
        <f>IF('gegevens uit databank'!D1441="","",'gegevens uit databank'!D1441)</f>
        <v>Vrije Basisschool</v>
      </c>
      <c r="C1441" s="145" t="str">
        <f>IF('gegevens uit databank'!E1441="","",'gegevens uit databank'!E1441)</f>
        <v>Theophiel Toyeplein 8</v>
      </c>
      <c r="D1441" s="145">
        <f>IF('gegevens uit databank'!F1441="","",'gegevens uit databank'!F1441)</f>
        <v>8550</v>
      </c>
      <c r="E1441" s="145" t="str">
        <f>IF('gegevens uit databank'!G1441="","",'gegevens uit databank'!G1441)</f>
        <v>ZWEVEGEM</v>
      </c>
      <c r="F1441" s="145" t="str">
        <f>IF('gegevens uit databank'!H1441="","",'gegevens uit databank'!H1441)</f>
        <v>056-75.53.76</v>
      </c>
    </row>
    <row r="1442" spans="1:6" ht="12.9" customHeight="1" x14ac:dyDescent="0.25">
      <c r="A1442" s="144">
        <f>IF('gegevens uit databank'!C1442="","",'gegevens uit databank'!C1442)</f>
        <v>18861</v>
      </c>
      <c r="B1442" s="145" t="str">
        <f>IF('gegevens uit databank'!D1442="","",'gegevens uit databank'!D1442)</f>
        <v>Vrije Basisschool</v>
      </c>
      <c r="C1442" s="145" t="str">
        <f>IF('gegevens uit databank'!E1442="","",'gegevens uit databank'!E1442)</f>
        <v>Sint-Jozefsstraat 11</v>
      </c>
      <c r="D1442" s="145">
        <f>IF('gegevens uit databank'!F1442="","",'gegevens uit databank'!F1442)</f>
        <v>8550</v>
      </c>
      <c r="E1442" s="145" t="str">
        <f>IF('gegevens uit databank'!G1442="","",'gegevens uit databank'!G1442)</f>
        <v>ZWEVEGEM</v>
      </c>
      <c r="F1442" s="145" t="str">
        <f>IF('gegevens uit databank'!H1442="","",'gegevens uit databank'!H1442)</f>
        <v>056-75.58.34</v>
      </c>
    </row>
    <row r="1443" spans="1:6" ht="12.9" customHeight="1" x14ac:dyDescent="0.25">
      <c r="A1443" s="144">
        <f>IF('gegevens uit databank'!C1443="","",'gegevens uit databank'!C1443)</f>
        <v>18879</v>
      </c>
      <c r="B1443" s="145" t="str">
        <f>IF('gegevens uit databank'!D1443="","",'gegevens uit databank'!D1443)</f>
        <v>VBS Otegem</v>
      </c>
      <c r="C1443" s="145" t="str">
        <f>IF('gegevens uit databank'!E1443="","",'gegevens uit databank'!E1443)</f>
        <v>Zwevegemstraat 5</v>
      </c>
      <c r="D1443" s="145">
        <f>IF('gegevens uit databank'!F1443="","",'gegevens uit databank'!F1443)</f>
        <v>8553</v>
      </c>
      <c r="E1443" s="145" t="str">
        <f>IF('gegevens uit databank'!G1443="","",'gegevens uit databank'!G1443)</f>
        <v>OTEGEM</v>
      </c>
      <c r="F1443" s="145" t="str">
        <f>IF('gegevens uit databank'!H1443="","",'gegevens uit databank'!H1443)</f>
        <v>056-77.82.20</v>
      </c>
    </row>
    <row r="1444" spans="1:6" ht="12.9" customHeight="1" x14ac:dyDescent="0.25">
      <c r="A1444" s="144">
        <f>IF('gegevens uit databank'!C1444="","",'gegevens uit databank'!C1444)</f>
        <v>18887</v>
      </c>
      <c r="B1444" s="145" t="str">
        <f>IF('gegevens uit databank'!D1444="","",'gegevens uit databank'!D1444)</f>
        <v>Gemeentelijke Kleuterschool</v>
      </c>
      <c r="C1444" s="145" t="str">
        <f>IF('gegevens uit databank'!E1444="","",'gegevens uit databank'!E1444)</f>
        <v>Hendrik Consciencestraat 28_A</v>
      </c>
      <c r="D1444" s="145">
        <f>IF('gegevens uit databank'!F1444="","",'gegevens uit databank'!F1444)</f>
        <v>8550</v>
      </c>
      <c r="E1444" s="145" t="str">
        <f>IF('gegevens uit databank'!G1444="","",'gegevens uit databank'!G1444)</f>
        <v>ZWEVEGEM</v>
      </c>
      <c r="F1444" s="145" t="str">
        <f>IF('gegevens uit databank'!H1444="","",'gegevens uit databank'!H1444)</f>
        <v>056-28.54.50</v>
      </c>
    </row>
    <row r="1445" spans="1:6" ht="12.9" customHeight="1" x14ac:dyDescent="0.25">
      <c r="A1445" s="144">
        <f>IF('gegevens uit databank'!C1445="","",'gegevens uit databank'!C1445)</f>
        <v>18903</v>
      </c>
      <c r="B1445" s="145" t="str">
        <f>IF('gegevens uit databank'!D1445="","",'gegevens uit databank'!D1445)</f>
        <v>VBS De Wegelink</v>
      </c>
      <c r="C1445" s="145" t="str">
        <f>IF('gegevens uit databank'!E1445="","",'gegevens uit databank'!E1445)</f>
        <v>Kerkdreef 4</v>
      </c>
      <c r="D1445" s="145">
        <f>IF('gegevens uit databank'!F1445="","",'gegevens uit databank'!F1445)</f>
        <v>8570</v>
      </c>
      <c r="E1445" s="145" t="str">
        <f>IF('gegevens uit databank'!G1445="","",'gegevens uit databank'!G1445)</f>
        <v>VICHTE</v>
      </c>
      <c r="F1445" s="145" t="str">
        <f>IF('gegevens uit databank'!H1445="","",'gegevens uit databank'!H1445)</f>
        <v>056-77.73.03</v>
      </c>
    </row>
    <row r="1446" spans="1:6" ht="12.9" customHeight="1" x14ac:dyDescent="0.25">
      <c r="A1446" s="144">
        <f>IF('gegevens uit databank'!C1446="","",'gegevens uit databank'!C1446)</f>
        <v>18911</v>
      </c>
      <c r="B1446" s="145" t="str">
        <f>IF('gegevens uit databank'!D1446="","",'gegevens uit databank'!D1446)</f>
        <v>GBS Het Wijsternest</v>
      </c>
      <c r="C1446" s="145" t="str">
        <f>IF('gegevens uit databank'!E1446="","",'gegevens uit databank'!E1446)</f>
        <v>Pastoor Verrieststraat 12</v>
      </c>
      <c r="D1446" s="145">
        <f>IF('gegevens uit databank'!F1446="","",'gegevens uit databank'!F1446)</f>
        <v>8570</v>
      </c>
      <c r="E1446" s="145" t="str">
        <f>IF('gegevens uit databank'!G1446="","",'gegevens uit databank'!G1446)</f>
        <v>INGOOIGEM</v>
      </c>
      <c r="F1446" s="145" t="str">
        <f>IF('gegevens uit databank'!H1446="","",'gegevens uit databank'!H1446)</f>
        <v>056-77.92.46</v>
      </c>
    </row>
    <row r="1447" spans="1:6" ht="12.9" customHeight="1" x14ac:dyDescent="0.25">
      <c r="A1447" s="144">
        <f>IF('gegevens uit databank'!C1447="","",'gegevens uit databank'!C1447)</f>
        <v>18929</v>
      </c>
      <c r="B1447" s="145" t="str">
        <f>IF('gegevens uit databank'!D1447="","",'gegevens uit databank'!D1447)</f>
        <v>Vrije Basisschool</v>
      </c>
      <c r="C1447" s="145" t="str">
        <f>IF('gegevens uit databank'!E1447="","",'gegevens uit databank'!E1447)</f>
        <v>Landergemstraat 1 bus E</v>
      </c>
      <c r="D1447" s="145">
        <f>IF('gegevens uit databank'!F1447="","",'gegevens uit databank'!F1447)</f>
        <v>8570</v>
      </c>
      <c r="E1447" s="145" t="str">
        <f>IF('gegevens uit databank'!G1447="","",'gegevens uit databank'!G1447)</f>
        <v>ANZEGEM</v>
      </c>
      <c r="F1447" s="145" t="str">
        <f>IF('gegevens uit databank'!H1447="","",'gegevens uit databank'!H1447)</f>
        <v>056-65.18.90</v>
      </c>
    </row>
    <row r="1448" spans="1:6" ht="12.9" customHeight="1" x14ac:dyDescent="0.25">
      <c r="A1448" s="144">
        <f>IF('gegevens uit databank'!C1448="","",'gegevens uit databank'!C1448)</f>
        <v>18937</v>
      </c>
      <c r="B1448" s="145" t="str">
        <f>IF('gegevens uit databank'!D1448="","",'gegevens uit databank'!D1448)</f>
        <v>VBS Sint- Theresia</v>
      </c>
      <c r="C1448" s="145" t="str">
        <f>IF('gegevens uit databank'!E1448="","",'gegevens uit databank'!E1448)</f>
        <v>Vichtsesteenweg 109</v>
      </c>
      <c r="D1448" s="145">
        <f>IF('gegevens uit databank'!F1448="","",'gegevens uit databank'!F1448)</f>
        <v>8570</v>
      </c>
      <c r="E1448" s="145" t="str">
        <f>IF('gegevens uit databank'!G1448="","",'gegevens uit databank'!G1448)</f>
        <v>ANZEGEM</v>
      </c>
      <c r="F1448" s="145" t="str">
        <f>IF('gegevens uit databank'!H1448="","",'gegevens uit databank'!H1448)</f>
        <v>056-68.93.92</v>
      </c>
    </row>
    <row r="1449" spans="1:6" ht="12.9" customHeight="1" x14ac:dyDescent="0.25">
      <c r="A1449" s="144">
        <f>IF('gegevens uit databank'!C1449="","",'gegevens uit databank'!C1449)</f>
        <v>18945</v>
      </c>
      <c r="B1449" s="145" t="str">
        <f>IF('gegevens uit databank'!D1449="","",'gegevens uit databank'!D1449)</f>
        <v>VBS leefschool Groene Poortje</v>
      </c>
      <c r="C1449" s="145" t="str">
        <f>IF('gegevens uit databank'!E1449="","",'gegevens uit databank'!E1449)</f>
        <v>Groeningestraat 11</v>
      </c>
      <c r="D1449" s="145">
        <f>IF('gegevens uit databank'!F1449="","",'gegevens uit databank'!F1449)</f>
        <v>8572</v>
      </c>
      <c r="E1449" s="145" t="str">
        <f>IF('gegevens uit databank'!G1449="","",'gegevens uit databank'!G1449)</f>
        <v>KASTER</v>
      </c>
      <c r="F1449" s="145" t="str">
        <f>IF('gegevens uit databank'!H1449="","",'gegevens uit databank'!H1449)</f>
        <v>056-68.85.44</v>
      </c>
    </row>
    <row r="1450" spans="1:6" ht="12.9" customHeight="1" x14ac:dyDescent="0.25">
      <c r="A1450" s="144">
        <f>IF('gegevens uit databank'!C1450="","",'gegevens uit databank'!C1450)</f>
        <v>18952</v>
      </c>
      <c r="B1450" s="145" t="str">
        <f>IF('gegevens uit databank'!D1450="","",'gegevens uit databank'!D1450)</f>
        <v>VBS Buitenschool De Bergop</v>
      </c>
      <c r="C1450" s="145" t="str">
        <f>IF('gegevens uit databank'!E1450="","",'gegevens uit databank'!E1450)</f>
        <v>Neerstraat 1</v>
      </c>
      <c r="D1450" s="145">
        <f>IF('gegevens uit databank'!F1450="","",'gegevens uit databank'!F1450)</f>
        <v>8573</v>
      </c>
      <c r="E1450" s="145" t="str">
        <f>IF('gegevens uit databank'!G1450="","",'gegevens uit databank'!G1450)</f>
        <v>TIEGEM</v>
      </c>
      <c r="F1450" s="145" t="str">
        <f>IF('gegevens uit databank'!H1450="","",'gegevens uit databank'!H1450)</f>
        <v>056-68.05.15</v>
      </c>
    </row>
    <row r="1451" spans="1:6" ht="12.9" customHeight="1" x14ac:dyDescent="0.25">
      <c r="A1451" s="144">
        <f>IF('gegevens uit databank'!C1451="","",'gegevens uit databank'!C1451)</f>
        <v>18961</v>
      </c>
      <c r="B1451" s="145" t="str">
        <f>IF('gegevens uit databank'!D1451="","",'gegevens uit databank'!D1451)</f>
        <v>Vrije Kleuterschool</v>
      </c>
      <c r="C1451" s="145" t="str">
        <f>IF('gegevens uit databank'!E1451="","",'gegevens uit databank'!E1451)</f>
        <v>Ruggestraat 39</v>
      </c>
      <c r="D1451" s="145">
        <f>IF('gegevens uit databank'!F1451="","",'gegevens uit databank'!F1451)</f>
        <v>8580</v>
      </c>
      <c r="E1451" s="145" t="str">
        <f>IF('gegevens uit databank'!G1451="","",'gegevens uit databank'!G1451)</f>
        <v>AVELGEM</v>
      </c>
      <c r="F1451" s="145" t="str">
        <f>IF('gegevens uit databank'!H1451="","",'gegevens uit databank'!H1451)</f>
        <v>056-64.77.90</v>
      </c>
    </row>
    <row r="1452" spans="1:6" ht="12.9" customHeight="1" x14ac:dyDescent="0.25">
      <c r="A1452" s="144">
        <f>IF('gegevens uit databank'!C1452="","",'gegevens uit databank'!C1452)</f>
        <v>18978</v>
      </c>
      <c r="B1452" s="145" t="str">
        <f>IF('gegevens uit databank'!D1452="","",'gegevens uit databank'!D1452)</f>
        <v>VBS Sint-Jan Berchmans Avelgem</v>
      </c>
      <c r="C1452" s="145" t="str">
        <f>IF('gegevens uit databank'!E1452="","",'gegevens uit databank'!E1452)</f>
        <v>Kloosterstraat 1</v>
      </c>
      <c r="D1452" s="145">
        <f>IF('gegevens uit databank'!F1452="","",'gegevens uit databank'!F1452)</f>
        <v>8580</v>
      </c>
      <c r="E1452" s="145" t="str">
        <f>IF('gegevens uit databank'!G1452="","",'gegevens uit databank'!G1452)</f>
        <v>AVELGEM</v>
      </c>
      <c r="F1452" s="145" t="str">
        <f>IF('gegevens uit databank'!H1452="","",'gegevens uit databank'!H1452)</f>
        <v>056-64.65.36</v>
      </c>
    </row>
    <row r="1453" spans="1:6" ht="12.9" customHeight="1" x14ac:dyDescent="0.25">
      <c r="A1453" s="144">
        <f>IF('gegevens uit databank'!C1453="","",'gegevens uit databank'!C1453)</f>
        <v>18994</v>
      </c>
      <c r="B1453" s="145" t="str">
        <f>IF('gegevens uit databank'!D1453="","",'gegevens uit databank'!D1453)</f>
        <v>VKS De buitenkans</v>
      </c>
      <c r="C1453" s="145" t="str">
        <f>IF('gegevens uit databank'!E1453="","",'gegevens uit databank'!E1453)</f>
        <v>Doorniksesteenweg 557</v>
      </c>
      <c r="D1453" s="145">
        <f>IF('gegevens uit databank'!F1453="","",'gegevens uit databank'!F1453)</f>
        <v>8583</v>
      </c>
      <c r="E1453" s="145" t="str">
        <f>IF('gegevens uit databank'!G1453="","",'gegevens uit databank'!G1453)</f>
        <v>BOSSUIT</v>
      </c>
      <c r="F1453" s="145" t="str">
        <f>IF('gegevens uit databank'!H1453="","",'gegevens uit databank'!H1453)</f>
        <v>056-45.68.30</v>
      </c>
    </row>
    <row r="1454" spans="1:6" ht="12.9" customHeight="1" x14ac:dyDescent="0.25">
      <c r="A1454" s="144">
        <f>IF('gegevens uit databank'!C1454="","",'gegevens uit databank'!C1454)</f>
        <v>19001</v>
      </c>
      <c r="B1454" s="145" t="str">
        <f>IF('gegevens uit databank'!D1454="","",'gegevens uit databank'!D1454)</f>
        <v>GO! BS De Polyglot_Spiere-Helkijn</v>
      </c>
      <c r="C1454" s="145" t="str">
        <f>IF('gegevens uit databank'!E1454="","",'gegevens uit databank'!E1454)</f>
        <v>Oudenaardseweg 75</v>
      </c>
      <c r="D1454" s="145">
        <f>IF('gegevens uit databank'!F1454="","",'gegevens uit databank'!F1454)</f>
        <v>8587</v>
      </c>
      <c r="E1454" s="145" t="str">
        <f>IF('gegevens uit databank'!G1454="","",'gegevens uit databank'!G1454)</f>
        <v>SPIERE-HELKIJN</v>
      </c>
      <c r="F1454" s="145" t="str">
        <f>IF('gegevens uit databank'!H1454="","",'gegevens uit databank'!H1454)</f>
        <v>056-45.53.53</v>
      </c>
    </row>
    <row r="1455" spans="1:6" ht="12.9" customHeight="1" x14ac:dyDescent="0.25">
      <c r="A1455" s="144">
        <f>IF('gegevens uit databank'!C1455="","",'gegevens uit databank'!C1455)</f>
        <v>19026</v>
      </c>
      <c r="B1455" s="145" t="str">
        <f>IF('gegevens uit databank'!D1455="","",'gegevens uit databank'!D1455)</f>
        <v>Vrije Basisschool</v>
      </c>
      <c r="C1455" s="145" t="str">
        <f>IF('gegevens uit databank'!E1455="","",'gegevens uit databank'!E1455)</f>
        <v>Moenplaats 10</v>
      </c>
      <c r="D1455" s="145">
        <f>IF('gegevens uit databank'!F1455="","",'gegevens uit databank'!F1455)</f>
        <v>8552</v>
      </c>
      <c r="E1455" s="145" t="str">
        <f>IF('gegevens uit databank'!G1455="","",'gegevens uit databank'!G1455)</f>
        <v>MOEN</v>
      </c>
      <c r="F1455" s="145" t="str">
        <f>IF('gegevens uit databank'!H1455="","",'gegevens uit databank'!H1455)</f>
        <v>056-64.44.83</v>
      </c>
    </row>
    <row r="1456" spans="1:6" ht="12.9" customHeight="1" x14ac:dyDescent="0.25">
      <c r="A1456" s="144">
        <f>IF('gegevens uit databank'!C1456="","",'gegevens uit databank'!C1456)</f>
        <v>19034</v>
      </c>
      <c r="B1456" s="145" t="str">
        <f>IF('gegevens uit databank'!D1456="","",'gegevens uit databank'!D1456)</f>
        <v>GBS Sint-Denijs</v>
      </c>
      <c r="C1456" s="145" t="str">
        <f>IF('gegevens uit databank'!E1456="","",'gegevens uit databank'!E1456)</f>
        <v>Dalestraat 40</v>
      </c>
      <c r="D1456" s="145">
        <f>IF('gegevens uit databank'!F1456="","",'gegevens uit databank'!F1456)</f>
        <v>8554</v>
      </c>
      <c r="E1456" s="145" t="str">
        <f>IF('gegevens uit databank'!G1456="","",'gegevens uit databank'!G1456)</f>
        <v>SINT-DENIJS</v>
      </c>
      <c r="F1456" s="145" t="str">
        <f>IF('gegevens uit databank'!H1456="","",'gegevens uit databank'!H1456)</f>
        <v>056-45.57.72</v>
      </c>
    </row>
    <row r="1457" spans="1:6" ht="12.9" customHeight="1" x14ac:dyDescent="0.25">
      <c r="A1457" s="144">
        <f>IF('gegevens uit databank'!C1457="","",'gegevens uit databank'!C1457)</f>
        <v>19042</v>
      </c>
      <c r="B1457" s="145" t="str">
        <f>IF('gegevens uit databank'!D1457="","",'gegevens uit databank'!D1457)</f>
        <v>GBS Heestert</v>
      </c>
      <c r="C1457" s="145" t="str">
        <f>IF('gegevens uit databank'!E1457="","",'gegevens uit databank'!E1457)</f>
        <v>Kerkhofplein 3</v>
      </c>
      <c r="D1457" s="145">
        <f>IF('gegevens uit databank'!F1457="","",'gegevens uit databank'!F1457)</f>
        <v>8551</v>
      </c>
      <c r="E1457" s="145" t="str">
        <f>IF('gegevens uit databank'!G1457="","",'gegevens uit databank'!G1457)</f>
        <v>HEESTERT</v>
      </c>
      <c r="F1457" s="145" t="str">
        <f>IF('gegevens uit databank'!H1457="","",'gegevens uit databank'!H1457)</f>
        <v>056-28.54.30</v>
      </c>
    </row>
    <row r="1458" spans="1:6" ht="12.9" customHeight="1" x14ac:dyDescent="0.25">
      <c r="A1458" s="144">
        <f>IF('gegevens uit databank'!C1458="","",'gegevens uit databank'!C1458)</f>
        <v>19059</v>
      </c>
      <c r="B1458" s="145" t="str">
        <f>IF('gegevens uit databank'!D1458="","",'gegevens uit databank'!D1458)</f>
        <v>Vrije Basisschool</v>
      </c>
      <c r="C1458" s="145" t="str">
        <f>IF('gegevens uit databank'!E1458="","",'gegevens uit databank'!E1458)</f>
        <v>J. en M. Sabbestraat 132</v>
      </c>
      <c r="D1458" s="145">
        <f>IF('gegevens uit databank'!F1458="","",'gegevens uit databank'!F1458)</f>
        <v>8930</v>
      </c>
      <c r="E1458" s="145" t="str">
        <f>IF('gegevens uit databank'!G1458="","",'gegevens uit databank'!G1458)</f>
        <v>MENEN</v>
      </c>
      <c r="F1458" s="145" t="str">
        <f>IF('gegevens uit databank'!H1458="","",'gegevens uit databank'!H1458)</f>
        <v>056-51.28.90</v>
      </c>
    </row>
    <row r="1459" spans="1:6" ht="12.9" customHeight="1" x14ac:dyDescent="0.25">
      <c r="A1459" s="144">
        <f>IF('gegevens uit databank'!C1459="","",'gegevens uit databank'!C1459)</f>
        <v>19067</v>
      </c>
      <c r="B1459" s="145" t="str">
        <f>IF('gegevens uit databank'!D1459="","",'gegevens uit databank'!D1459)</f>
        <v>VBS VLAM</v>
      </c>
      <c r="C1459" s="145" t="str">
        <f>IF('gegevens uit databank'!E1459="","",'gegevens uit databank'!E1459)</f>
        <v>Vlamingenstraat 172</v>
      </c>
      <c r="D1459" s="145">
        <f>IF('gegevens uit databank'!F1459="","",'gegevens uit databank'!F1459)</f>
        <v>8930</v>
      </c>
      <c r="E1459" s="145" t="str">
        <f>IF('gegevens uit databank'!G1459="","",'gegevens uit databank'!G1459)</f>
        <v>MENEN</v>
      </c>
      <c r="F1459" s="145" t="str">
        <f>IF('gegevens uit databank'!H1459="","",'gegevens uit databank'!H1459)</f>
        <v>056-51.30.74</v>
      </c>
    </row>
    <row r="1460" spans="1:6" ht="12.9" customHeight="1" x14ac:dyDescent="0.25">
      <c r="A1460" s="144">
        <f>IF('gegevens uit databank'!C1460="","",'gegevens uit databank'!C1460)</f>
        <v>19083</v>
      </c>
      <c r="B1460" s="145" t="str">
        <f>IF('gegevens uit databank'!D1460="","",'gegevens uit databank'!D1460)</f>
        <v>VBS Sint-Joris</v>
      </c>
      <c r="C1460" s="145" t="str">
        <f>IF('gegevens uit databank'!E1460="","",'gegevens uit databank'!E1460)</f>
        <v>St. Jansmolenstraat 7</v>
      </c>
      <c r="D1460" s="145">
        <f>IF('gegevens uit databank'!F1460="","",'gegevens uit databank'!F1460)</f>
        <v>8930</v>
      </c>
      <c r="E1460" s="145" t="str">
        <f>IF('gegevens uit databank'!G1460="","",'gegevens uit databank'!G1460)</f>
        <v>MENEN</v>
      </c>
      <c r="F1460" s="145" t="str">
        <f>IF('gegevens uit databank'!H1460="","",'gegevens uit databank'!H1460)</f>
        <v>056-51.28.89</v>
      </c>
    </row>
    <row r="1461" spans="1:6" ht="12.9" customHeight="1" x14ac:dyDescent="0.25">
      <c r="A1461" s="144">
        <f>IF('gegevens uit databank'!C1461="","",'gegevens uit databank'!C1461)</f>
        <v>19091</v>
      </c>
      <c r="B1461" s="145" t="str">
        <f>IF('gegevens uit databank'!D1461="","",'gegevens uit databank'!D1461)</f>
        <v>VBS Blijdhove</v>
      </c>
      <c r="C1461" s="145" t="str">
        <f>IF('gegevens uit databank'!E1461="","",'gegevens uit databank'!E1461)</f>
        <v>Guido Gezellelaan 77</v>
      </c>
      <c r="D1461" s="145">
        <f>IF('gegevens uit databank'!F1461="","",'gegevens uit databank'!F1461)</f>
        <v>8930</v>
      </c>
      <c r="E1461" s="145" t="str">
        <f>IF('gegevens uit databank'!G1461="","",'gegevens uit databank'!G1461)</f>
        <v>MENEN</v>
      </c>
      <c r="F1461" s="145" t="str">
        <f>IF('gegevens uit databank'!H1461="","",'gegevens uit databank'!H1461)</f>
        <v>056-51.10.01</v>
      </c>
    </row>
    <row r="1462" spans="1:6" ht="12.9" customHeight="1" x14ac:dyDescent="0.25">
      <c r="A1462" s="144">
        <f>IF('gegevens uit databank'!C1462="","",'gegevens uit databank'!C1462)</f>
        <v>19109</v>
      </c>
      <c r="B1462" s="145" t="str">
        <f>IF('gegevens uit databank'!D1462="","",'gegevens uit databank'!D1462)</f>
        <v>VBS Binnenhof</v>
      </c>
      <c r="C1462" s="145" t="str">
        <f>IF('gegevens uit databank'!E1462="","",'gegevens uit databank'!E1462)</f>
        <v>Binnenhof 53</v>
      </c>
      <c r="D1462" s="145">
        <f>IF('gegevens uit databank'!F1462="","",'gegevens uit databank'!F1462)</f>
        <v>8930</v>
      </c>
      <c r="E1462" s="145" t="str">
        <f>IF('gegevens uit databank'!G1462="","",'gegevens uit databank'!G1462)</f>
        <v>MENEN</v>
      </c>
      <c r="F1462" s="145" t="str">
        <f>IF('gegevens uit databank'!H1462="","",'gegevens uit databank'!H1462)</f>
        <v>056-51.29.05</v>
      </c>
    </row>
    <row r="1463" spans="1:6" ht="12.9" customHeight="1" x14ac:dyDescent="0.25">
      <c r="A1463" s="144">
        <f>IF('gegevens uit databank'!C1463="","",'gegevens uit databank'!C1463)</f>
        <v>19117</v>
      </c>
      <c r="B1463" s="145" t="str">
        <f>IF('gegevens uit databank'!D1463="","",'gegevens uit databank'!D1463)</f>
        <v>VBS Wijnberg</v>
      </c>
      <c r="C1463" s="145" t="str">
        <f>IF('gegevens uit databank'!E1463="","",'gegevens uit databank'!E1463)</f>
        <v>Kleine Wijnbergstraat 6</v>
      </c>
      <c r="D1463" s="145">
        <f>IF('gegevens uit databank'!F1463="","",'gegevens uit databank'!F1463)</f>
        <v>8560</v>
      </c>
      <c r="E1463" s="145" t="str">
        <f>IF('gegevens uit databank'!G1463="","",'gegevens uit databank'!G1463)</f>
        <v>WEVELGEM</v>
      </c>
      <c r="F1463" s="145" t="str">
        <f>IF('gegevens uit databank'!H1463="","",'gegevens uit databank'!H1463)</f>
        <v>056-41.36.65</v>
      </c>
    </row>
    <row r="1464" spans="1:6" ht="12.9" customHeight="1" x14ac:dyDescent="0.25">
      <c r="A1464" s="144">
        <f>IF('gegevens uit databank'!C1464="","",'gegevens uit databank'!C1464)</f>
        <v>19125</v>
      </c>
      <c r="B1464" s="145" t="str">
        <f>IF('gegevens uit databank'!D1464="","",'gegevens uit databank'!D1464)</f>
        <v>VBS SPWe- basis</v>
      </c>
      <c r="C1464" s="145" t="str">
        <f>IF('gegevens uit databank'!E1464="","",'gegevens uit databank'!E1464)</f>
        <v>Schoolstraat 19</v>
      </c>
      <c r="D1464" s="145">
        <f>IF('gegevens uit databank'!F1464="","",'gegevens uit databank'!F1464)</f>
        <v>8560</v>
      </c>
      <c r="E1464" s="145" t="str">
        <f>IF('gegevens uit databank'!G1464="","",'gegevens uit databank'!G1464)</f>
        <v>WEVELGEM</v>
      </c>
      <c r="F1464" s="145" t="str">
        <f>IF('gegevens uit databank'!H1464="","",'gegevens uit databank'!H1464)</f>
        <v>056-41.42.77</v>
      </c>
    </row>
    <row r="1465" spans="1:6" ht="12.9" customHeight="1" x14ac:dyDescent="0.25">
      <c r="A1465" s="144">
        <f>IF('gegevens uit databank'!C1465="","",'gegevens uit databank'!C1465)</f>
        <v>19133</v>
      </c>
      <c r="B1465" s="145" t="str">
        <f>IF('gegevens uit databank'!D1465="","",'gegevens uit databank'!D1465)</f>
        <v>Vrije Basisschool</v>
      </c>
      <c r="C1465" s="145" t="str">
        <f>IF('gegevens uit databank'!E1465="","",'gegevens uit databank'!E1465)</f>
        <v>Normandiëstraat 57</v>
      </c>
      <c r="D1465" s="145">
        <f>IF('gegevens uit databank'!F1465="","",'gegevens uit databank'!F1465)</f>
        <v>8560</v>
      </c>
      <c r="E1465" s="145" t="str">
        <f>IF('gegevens uit databank'!G1465="","",'gegevens uit databank'!G1465)</f>
        <v>WEVELGEM</v>
      </c>
      <c r="F1465" s="145" t="str">
        <f>IF('gegevens uit databank'!H1465="","",'gegevens uit databank'!H1465)</f>
        <v>056-42.76.83</v>
      </c>
    </row>
    <row r="1466" spans="1:6" ht="12.9" customHeight="1" x14ac:dyDescent="0.25">
      <c r="A1466" s="144">
        <f>IF('gegevens uit databank'!C1466="","",'gegevens uit databank'!C1466)</f>
        <v>19141</v>
      </c>
      <c r="B1466" s="145" t="str">
        <f>IF('gegevens uit databank'!D1466="","",'gegevens uit databank'!D1466)</f>
        <v>Gemeentelijke Basisschool</v>
      </c>
      <c r="C1466" s="145" t="str">
        <f>IF('gegevens uit databank'!E1466="","",'gegevens uit databank'!E1466)</f>
        <v>Hoogstraat 10</v>
      </c>
      <c r="D1466" s="145">
        <f>IF('gegevens uit databank'!F1466="","",'gegevens uit databank'!F1466)</f>
        <v>8560</v>
      </c>
      <c r="E1466" s="145" t="str">
        <f>IF('gegevens uit databank'!G1466="","",'gegevens uit databank'!G1466)</f>
        <v>WEVELGEM</v>
      </c>
      <c r="F1466" s="145" t="str">
        <f>IF('gegevens uit databank'!H1466="","",'gegevens uit databank'!H1466)</f>
        <v>056-42.69.62</v>
      </c>
    </row>
    <row r="1467" spans="1:6" ht="12.9" customHeight="1" x14ac:dyDescent="0.25">
      <c r="A1467" s="144">
        <f>IF('gegevens uit databank'!C1467="","",'gegevens uit databank'!C1467)</f>
        <v>19158</v>
      </c>
      <c r="B1467" s="145" t="str">
        <f>IF('gegevens uit databank'!D1467="","",'gegevens uit databank'!D1467)</f>
        <v>VKS De Tandem</v>
      </c>
      <c r="C1467" s="145" t="str">
        <f>IF('gegevens uit databank'!E1467="","",'gegevens uit databank'!E1467)</f>
        <v>Driekerkenstraat 6</v>
      </c>
      <c r="D1467" s="145">
        <f>IF('gegevens uit databank'!F1467="","",'gegevens uit databank'!F1467)</f>
        <v>8501</v>
      </c>
      <c r="E1467" s="145" t="str">
        <f>IF('gegevens uit databank'!G1467="","",'gegevens uit databank'!G1467)</f>
        <v>BISSEGEM</v>
      </c>
      <c r="F1467" s="145" t="str">
        <f>IF('gegevens uit databank'!H1467="","",'gegevens uit databank'!H1467)</f>
        <v>056-35.62.72</v>
      </c>
    </row>
    <row r="1468" spans="1:6" ht="12.9" customHeight="1" x14ac:dyDescent="0.25">
      <c r="A1468" s="144">
        <f>IF('gegevens uit databank'!C1468="","",'gegevens uit databank'!C1468)</f>
        <v>19166</v>
      </c>
      <c r="B1468" s="145" t="str">
        <f>IF('gegevens uit databank'!D1468="","",'gegevens uit databank'!D1468)</f>
        <v>VLS De Tandem</v>
      </c>
      <c r="C1468" s="145" t="str">
        <f>IF('gegevens uit databank'!E1468="","",'gegevens uit databank'!E1468)</f>
        <v>Hendrik Dewildestraat 4</v>
      </c>
      <c r="D1468" s="145">
        <f>IF('gegevens uit databank'!F1468="","",'gegevens uit databank'!F1468)</f>
        <v>8501</v>
      </c>
      <c r="E1468" s="145" t="str">
        <f>IF('gegevens uit databank'!G1468="","",'gegevens uit databank'!G1468)</f>
        <v>BISSEGEM</v>
      </c>
      <c r="F1468" s="145" t="str">
        <f>IF('gegevens uit databank'!H1468="","",'gegevens uit databank'!H1468)</f>
        <v>056-35.62.72</v>
      </c>
    </row>
    <row r="1469" spans="1:6" ht="12.9" customHeight="1" x14ac:dyDescent="0.25">
      <c r="A1469" s="144">
        <f>IF('gegevens uit databank'!C1469="","",'gegevens uit databank'!C1469)</f>
        <v>19174</v>
      </c>
      <c r="B1469" s="145" t="str">
        <f>IF('gegevens uit databank'!D1469="","",'gegevens uit databank'!D1469)</f>
        <v>Vrije Kleuterschool</v>
      </c>
      <c r="C1469" s="145" t="str">
        <f>IF('gegevens uit databank'!E1469="","",'gegevens uit databank'!E1469)</f>
        <v>Dorpsplein 29</v>
      </c>
      <c r="D1469" s="145">
        <f>IF('gegevens uit databank'!F1469="","",'gegevens uit databank'!F1469)</f>
        <v>8560</v>
      </c>
      <c r="E1469" s="145" t="str">
        <f>IF('gegevens uit databank'!G1469="","",'gegevens uit databank'!G1469)</f>
        <v>GULLEGEM</v>
      </c>
      <c r="F1469" s="145" t="str">
        <f>IF('gegevens uit databank'!H1469="","",'gegevens uit databank'!H1469)</f>
        <v>056-32.79.60</v>
      </c>
    </row>
    <row r="1470" spans="1:6" ht="12.9" customHeight="1" x14ac:dyDescent="0.25">
      <c r="A1470" s="144">
        <f>IF('gegevens uit databank'!C1470="","",'gegevens uit databank'!C1470)</f>
        <v>19182</v>
      </c>
      <c r="B1470" s="145" t="str">
        <f>IF('gegevens uit databank'!D1470="","",'gegevens uit databank'!D1470)</f>
        <v>VLS De Gulleboom</v>
      </c>
      <c r="C1470" s="145" t="str">
        <f>IF('gegevens uit databank'!E1470="","",'gegevens uit databank'!E1470)</f>
        <v>Poststraat 20</v>
      </c>
      <c r="D1470" s="145">
        <f>IF('gegevens uit databank'!F1470="","",'gegevens uit databank'!F1470)</f>
        <v>8560</v>
      </c>
      <c r="E1470" s="145" t="str">
        <f>IF('gegevens uit databank'!G1470="","",'gegevens uit databank'!G1470)</f>
        <v>GULLEGEM</v>
      </c>
      <c r="F1470" s="145" t="str">
        <f>IF('gegevens uit databank'!H1470="","",'gegevens uit databank'!H1470)</f>
        <v>056-41.29.70</v>
      </c>
    </row>
    <row r="1471" spans="1:6" ht="12.9" customHeight="1" x14ac:dyDescent="0.25">
      <c r="A1471" s="144">
        <f>IF('gegevens uit databank'!C1471="","",'gegevens uit databank'!C1471)</f>
        <v>19191</v>
      </c>
      <c r="B1471" s="145" t="str">
        <f>IF('gegevens uit databank'!D1471="","",'gegevens uit databank'!D1471)</f>
        <v>VLS De Gulleboom</v>
      </c>
      <c r="C1471" s="145" t="str">
        <f>IF('gegevens uit databank'!E1471="","",'gegevens uit databank'!E1471)</f>
        <v>Bissegemstraat 22</v>
      </c>
      <c r="D1471" s="145">
        <f>IF('gegevens uit databank'!F1471="","",'gegevens uit databank'!F1471)</f>
        <v>8560</v>
      </c>
      <c r="E1471" s="145" t="str">
        <f>IF('gegevens uit databank'!G1471="","",'gegevens uit databank'!G1471)</f>
        <v>GULLEGEM</v>
      </c>
      <c r="F1471" s="145" t="str">
        <f>IF('gegevens uit databank'!H1471="","",'gegevens uit databank'!H1471)</f>
        <v>056-32.79.60</v>
      </c>
    </row>
    <row r="1472" spans="1:6" ht="12.9" customHeight="1" x14ac:dyDescent="0.25">
      <c r="A1472" s="144">
        <f>IF('gegevens uit databank'!C1472="","",'gegevens uit databank'!C1472)</f>
        <v>19208</v>
      </c>
      <c r="B1472" s="145" t="str">
        <f>IF('gegevens uit databank'!D1472="","",'gegevens uit databank'!D1472)</f>
        <v>VLS BaMo</v>
      </c>
      <c r="C1472" s="145" t="str">
        <f>IF('gegevens uit databank'!E1472="","",'gegevens uit databank'!E1472)</f>
        <v>Caesar Gezellestraat 7</v>
      </c>
      <c r="D1472" s="145">
        <f>IF('gegevens uit databank'!F1472="","",'gegevens uit databank'!F1472)</f>
        <v>8560</v>
      </c>
      <c r="E1472" s="145" t="str">
        <f>IF('gegevens uit databank'!G1472="","",'gegevens uit databank'!G1472)</f>
        <v>MOORSELE</v>
      </c>
      <c r="F1472" s="145" t="str">
        <f>IF('gegevens uit databank'!H1472="","",'gegevens uit databank'!H1472)</f>
        <v>056-42.54.17</v>
      </c>
    </row>
    <row r="1473" spans="1:6" ht="12.9" customHeight="1" x14ac:dyDescent="0.25">
      <c r="A1473" s="144">
        <f>IF('gegevens uit databank'!C1473="","",'gegevens uit databank'!C1473)</f>
        <v>19216</v>
      </c>
      <c r="B1473" s="145" t="str">
        <f>IF('gegevens uit databank'!D1473="","",'gegevens uit databank'!D1473)</f>
        <v>Vrije Basisschool</v>
      </c>
      <c r="C1473" s="145" t="str">
        <f>IF('gegevens uit databank'!E1473="","",'gegevens uit databank'!E1473)</f>
        <v>Rozenstraat 6</v>
      </c>
      <c r="D1473" s="145">
        <f>IF('gegevens uit databank'!F1473="","",'gegevens uit databank'!F1473)</f>
        <v>8560</v>
      </c>
      <c r="E1473" s="145" t="str">
        <f>IF('gegevens uit databank'!G1473="","",'gegevens uit databank'!G1473)</f>
        <v>MOORSELE</v>
      </c>
      <c r="F1473" s="145" t="str">
        <f>IF('gegevens uit databank'!H1473="","",'gegevens uit databank'!H1473)</f>
        <v>056-42.54.17</v>
      </c>
    </row>
    <row r="1474" spans="1:6" ht="12.9" customHeight="1" x14ac:dyDescent="0.25">
      <c r="A1474" s="144">
        <f>IF('gegevens uit databank'!C1474="","",'gegevens uit databank'!C1474)</f>
        <v>19224</v>
      </c>
      <c r="B1474" s="145" t="str">
        <f>IF('gegevens uit databank'!D1474="","",'gegevens uit databank'!D1474)</f>
        <v>VBS De Peereboom</v>
      </c>
      <c r="C1474" s="145" t="str">
        <f>IF('gegevens uit databank'!E1474="","",'gegevens uit databank'!E1474)</f>
        <v>Hugo Verriestlaan 49</v>
      </c>
      <c r="D1474" s="145">
        <f>IF('gegevens uit databank'!F1474="","",'gegevens uit databank'!F1474)</f>
        <v>8880</v>
      </c>
      <c r="E1474" s="145" t="str">
        <f>IF('gegevens uit databank'!G1474="","",'gegevens uit databank'!G1474)</f>
        <v>LEDEGEM</v>
      </c>
      <c r="F1474" s="145" t="str">
        <f>IF('gegevens uit databank'!H1474="","",'gegevens uit databank'!H1474)</f>
        <v>056-50.95.42</v>
      </c>
    </row>
    <row r="1475" spans="1:6" ht="12.9" customHeight="1" x14ac:dyDescent="0.25">
      <c r="A1475" s="144">
        <f>IF('gegevens uit databank'!C1475="","",'gegevens uit databank'!C1475)</f>
        <v>19232</v>
      </c>
      <c r="B1475" s="145" t="str">
        <f>IF('gegevens uit databank'!D1475="","",'gegevens uit databank'!D1475)</f>
        <v>VBS De Binding</v>
      </c>
      <c r="C1475" s="145" t="str">
        <f>IF('gegevens uit databank'!E1475="","",'gegevens uit databank'!E1475)</f>
        <v>Rollegemstraat 216</v>
      </c>
      <c r="D1475" s="145">
        <f>IF('gegevens uit databank'!F1475="","",'gegevens uit databank'!F1475)</f>
        <v>8880</v>
      </c>
      <c r="E1475" s="145" t="str">
        <f>IF('gegevens uit databank'!G1475="","",'gegevens uit databank'!G1475)</f>
        <v>ROLLEGEM-KAPELLE</v>
      </c>
      <c r="F1475" s="145" t="str">
        <f>IF('gegevens uit databank'!H1475="","",'gegevens uit databank'!H1475)</f>
        <v>0491-61.30.70</v>
      </c>
    </row>
    <row r="1476" spans="1:6" ht="12.9" customHeight="1" x14ac:dyDescent="0.25">
      <c r="A1476" s="144">
        <f>IF('gegevens uit databank'!C1476="","",'gegevens uit databank'!C1476)</f>
        <v>19241</v>
      </c>
      <c r="B1476" s="145" t="str">
        <f>IF('gegevens uit databank'!D1476="","",'gegevens uit databank'!D1476)</f>
        <v>VBS 't Brugske Dadizele</v>
      </c>
      <c r="C1476" s="145" t="str">
        <f>IF('gegevens uit databank'!E1476="","",'gegevens uit databank'!E1476)</f>
        <v>Plaats 29</v>
      </c>
      <c r="D1476" s="145">
        <f>IF('gegevens uit databank'!F1476="","",'gegevens uit databank'!F1476)</f>
        <v>8890</v>
      </c>
      <c r="E1476" s="145" t="str">
        <f>IF('gegevens uit databank'!G1476="","",'gegevens uit databank'!G1476)</f>
        <v>DADIZELE</v>
      </c>
      <c r="F1476" s="145" t="str">
        <f>IF('gegevens uit databank'!H1476="","",'gegevens uit databank'!H1476)</f>
        <v>0498/12.43.28</v>
      </c>
    </row>
    <row r="1477" spans="1:6" ht="12.9" customHeight="1" x14ac:dyDescent="0.25">
      <c r="A1477" s="144">
        <f>IF('gegevens uit databank'!C1477="","",'gegevens uit databank'!C1477)</f>
        <v>19265</v>
      </c>
      <c r="B1477" s="145" t="str">
        <f>IF('gegevens uit databank'!D1477="","",'gegevens uit databank'!D1477)</f>
        <v>VBS 't Brugske Slypskapelle</v>
      </c>
      <c r="C1477" s="145" t="str">
        <f>IF('gegevens uit databank'!E1477="","",'gegevens uit databank'!E1477)</f>
        <v>Pastorijstraat 2</v>
      </c>
      <c r="D1477" s="145">
        <f>IF('gegevens uit databank'!F1477="","",'gegevens uit databank'!F1477)</f>
        <v>8890</v>
      </c>
      <c r="E1477" s="145" t="str">
        <f>IF('gegevens uit databank'!G1477="","",'gegevens uit databank'!G1477)</f>
        <v>MOORSLEDE</v>
      </c>
      <c r="F1477" s="145" t="str">
        <f>IF('gegevens uit databank'!H1477="","",'gegevens uit databank'!H1477)</f>
        <v>056-50.96.97</v>
      </c>
    </row>
    <row r="1478" spans="1:6" ht="12.9" customHeight="1" x14ac:dyDescent="0.25">
      <c r="A1478" s="144">
        <f>IF('gegevens uit databank'!C1478="","",'gegevens uit databank'!C1478)</f>
        <v>19323</v>
      </c>
      <c r="B1478" s="145" t="str">
        <f>IF('gegevens uit databank'!D1478="","",'gegevens uit databank'!D1478)</f>
        <v>GBS De Regenboog</v>
      </c>
      <c r="C1478" s="145" t="str">
        <f>IF('gegevens uit databank'!E1478="","",'gegevens uit databank'!E1478)</f>
        <v>Oude Zandvoordestraat 1</v>
      </c>
      <c r="D1478" s="145">
        <f>IF('gegevens uit databank'!F1478="","",'gegevens uit databank'!F1478)</f>
        <v>8980</v>
      </c>
      <c r="E1478" s="145" t="str">
        <f>IF('gegevens uit databank'!G1478="","",'gegevens uit databank'!G1478)</f>
        <v>GELUVELD</v>
      </c>
      <c r="F1478" s="145" t="str">
        <f>IF('gegevens uit databank'!H1478="","",'gegevens uit databank'!H1478)</f>
        <v>057-46.62.04</v>
      </c>
    </row>
    <row r="1479" spans="1:6" ht="12.9" customHeight="1" x14ac:dyDescent="0.25">
      <c r="A1479" s="144">
        <f>IF('gegevens uit databank'!C1479="","",'gegevens uit databank'!C1479)</f>
        <v>19331</v>
      </c>
      <c r="B1479" s="145" t="str">
        <f>IF('gegevens uit databank'!D1479="","",'gegevens uit databank'!D1479)</f>
        <v>VBS De Biesweide</v>
      </c>
      <c r="C1479" s="145" t="str">
        <f>IF('gegevens uit databank'!E1479="","",'gegevens uit databank'!E1479)</f>
        <v>Kloosterlaan 4</v>
      </c>
      <c r="D1479" s="145">
        <f>IF('gegevens uit databank'!F1479="","",'gegevens uit databank'!F1479)</f>
        <v>8980</v>
      </c>
      <c r="E1479" s="145" t="str">
        <f>IF('gegevens uit databank'!G1479="","",'gegevens uit databank'!G1479)</f>
        <v>BESELARE</v>
      </c>
      <c r="F1479" s="145" t="str">
        <f>IF('gegevens uit databank'!H1479="","",'gegevens uit databank'!H1479)</f>
        <v>057-46.64.56</v>
      </c>
    </row>
    <row r="1480" spans="1:6" ht="12.9" customHeight="1" x14ac:dyDescent="0.25">
      <c r="A1480" s="144">
        <f>IF('gegevens uit databank'!C1480="","",'gegevens uit databank'!C1480)</f>
        <v>19364</v>
      </c>
      <c r="B1480" s="145" t="str">
        <f>IF('gegevens uit databank'!D1480="","",'gegevens uit databank'!D1480)</f>
        <v>GBS De Zonnebloem</v>
      </c>
      <c r="C1480" s="145" t="str">
        <f>IF('gegevens uit databank'!E1480="","",'gegevens uit databank'!E1480)</f>
        <v>Berten Pilstraat 7</v>
      </c>
      <c r="D1480" s="145">
        <f>IF('gegevens uit databank'!F1480="","",'gegevens uit databank'!F1480)</f>
        <v>8980</v>
      </c>
      <c r="E1480" s="145" t="str">
        <f>IF('gegevens uit databank'!G1480="","",'gegevens uit databank'!G1480)</f>
        <v>ZONNEBEKE</v>
      </c>
      <c r="F1480" s="145" t="str">
        <f>IF('gegevens uit databank'!H1480="","",'gegevens uit databank'!H1480)</f>
        <v>051-77.82.44</v>
      </c>
    </row>
    <row r="1481" spans="1:6" ht="12.9" customHeight="1" x14ac:dyDescent="0.25">
      <c r="A1481" s="144">
        <f>IF('gegevens uit databank'!C1481="","",'gegevens uit databank'!C1481)</f>
        <v>19372</v>
      </c>
      <c r="B1481" s="145" t="str">
        <f>IF('gegevens uit databank'!D1481="","",'gegevens uit databank'!D1481)</f>
        <v>VBS De Wijzer Zonnebeke</v>
      </c>
      <c r="C1481" s="145" t="str">
        <f>IF('gegevens uit databank'!E1481="","",'gegevens uit databank'!E1481)</f>
        <v>Ieperstraat 2_a</v>
      </c>
      <c r="D1481" s="145">
        <f>IF('gegevens uit databank'!F1481="","",'gegevens uit databank'!F1481)</f>
        <v>8980</v>
      </c>
      <c r="E1481" s="145" t="str">
        <f>IF('gegevens uit databank'!G1481="","",'gegevens uit databank'!G1481)</f>
        <v>ZONNEBEKE</v>
      </c>
      <c r="F1481" s="145" t="str">
        <f>IF('gegevens uit databank'!H1481="","",'gegevens uit databank'!H1481)</f>
        <v>051-77.90.95</v>
      </c>
    </row>
    <row r="1482" spans="1:6" ht="12.9" customHeight="1" x14ac:dyDescent="0.25">
      <c r="A1482" s="144">
        <f>IF('gegevens uit databank'!C1482="","",'gegevens uit databank'!C1482)</f>
        <v>19381</v>
      </c>
      <c r="B1482" s="145" t="str">
        <f>IF('gegevens uit databank'!D1482="","",'gegevens uit databank'!D1482)</f>
        <v>VBS De Bunderboog</v>
      </c>
      <c r="C1482" s="145" t="str">
        <f>IF('gegevens uit databank'!E1482="","",'gegevens uit databank'!E1482)</f>
        <v>Stationstraat 49_A</v>
      </c>
      <c r="D1482" s="145">
        <f>IF('gegevens uit databank'!F1482="","",'gegevens uit databank'!F1482)</f>
        <v>8890</v>
      </c>
      <c r="E1482" s="145" t="str">
        <f>IF('gegevens uit databank'!G1482="","",'gegevens uit databank'!G1482)</f>
        <v>MOORSLEDE</v>
      </c>
      <c r="F1482" s="145" t="str">
        <f>IF('gegevens uit databank'!H1482="","",'gegevens uit databank'!H1482)</f>
        <v>051-77.22.68</v>
      </c>
    </row>
    <row r="1483" spans="1:6" ht="12.9" customHeight="1" x14ac:dyDescent="0.25">
      <c r="A1483" s="144">
        <f>IF('gegevens uit databank'!C1483="","",'gegevens uit databank'!C1483)</f>
        <v>19398</v>
      </c>
      <c r="B1483" s="145" t="str">
        <f>IF('gegevens uit databank'!D1483="","",'gegevens uit databank'!D1483)</f>
        <v>GBS Klavertje Vier</v>
      </c>
      <c r="C1483" s="145" t="str">
        <f>IF('gegevens uit databank'!E1483="","",'gegevens uit databank'!E1483)</f>
        <v>Roeselaarsestraat 60</v>
      </c>
      <c r="D1483" s="145">
        <f>IF('gegevens uit databank'!F1483="","",'gegevens uit databank'!F1483)</f>
        <v>8890</v>
      </c>
      <c r="E1483" s="145" t="str">
        <f>IF('gegevens uit databank'!G1483="","",'gegevens uit databank'!G1483)</f>
        <v>MOORSLEDE</v>
      </c>
      <c r="F1483" s="145" t="str">
        <f>IF('gegevens uit databank'!H1483="","",'gegevens uit databank'!H1483)</f>
        <v>051-77.94.52</v>
      </c>
    </row>
    <row r="1484" spans="1:6" ht="12.9" customHeight="1" x14ac:dyDescent="0.25">
      <c r="A1484" s="144">
        <f>IF('gegevens uit databank'!C1484="","",'gegevens uit databank'!C1484)</f>
        <v>19431</v>
      </c>
      <c r="B1484" s="145" t="str">
        <f>IF('gegevens uit databank'!D1484="","",'gegevens uit databank'!D1484)</f>
        <v>VBS Heilig Hart Izegem</v>
      </c>
      <c r="C1484" s="145" t="str">
        <f>IF('gegevens uit databank'!E1484="","",'gegevens uit databank'!E1484)</f>
        <v>Roeselaarsestraat 334</v>
      </c>
      <c r="D1484" s="145">
        <f>IF('gegevens uit databank'!F1484="","",'gegevens uit databank'!F1484)</f>
        <v>8870</v>
      </c>
      <c r="E1484" s="145" t="str">
        <f>IF('gegevens uit databank'!G1484="","",'gegevens uit databank'!G1484)</f>
        <v>IZEGEM</v>
      </c>
      <c r="F1484" s="145" t="str">
        <f>IF('gegevens uit databank'!H1484="","",'gegevens uit databank'!H1484)</f>
        <v>051-30.45.11</v>
      </c>
    </row>
    <row r="1485" spans="1:6" ht="12.9" customHeight="1" x14ac:dyDescent="0.25">
      <c r="A1485" s="144">
        <f>IF('gegevens uit databank'!C1485="","",'gegevens uit databank'!C1485)</f>
        <v>19448</v>
      </c>
      <c r="B1485" s="145" t="str">
        <f>IF('gegevens uit databank'!D1485="","",'gegevens uit databank'!D1485)</f>
        <v>VBS Sint-Rafaël</v>
      </c>
      <c r="C1485" s="145" t="str">
        <f>IF('gegevens uit databank'!E1485="","",'gegevens uit databank'!E1485)</f>
        <v>Baronielaan 19</v>
      </c>
      <c r="D1485" s="145">
        <f>IF('gegevens uit databank'!F1485="","",'gegevens uit databank'!F1485)</f>
        <v>8870</v>
      </c>
      <c r="E1485" s="145" t="str">
        <f>IF('gegevens uit databank'!G1485="","",'gegevens uit databank'!G1485)</f>
        <v>IZEGEM</v>
      </c>
      <c r="F1485" s="145" t="str">
        <f>IF('gegevens uit databank'!H1485="","",'gegevens uit databank'!H1485)</f>
        <v>051-30.47.77</v>
      </c>
    </row>
    <row r="1486" spans="1:6" ht="12.9" customHeight="1" x14ac:dyDescent="0.25">
      <c r="A1486" s="144">
        <f>IF('gegevens uit databank'!C1486="","",'gegevens uit databank'!C1486)</f>
        <v>19463</v>
      </c>
      <c r="B1486" s="145" t="str">
        <f>IF('gegevens uit databank'!D1486="","",'gegevens uit databank'!D1486)</f>
        <v>VSB Heilige Familie</v>
      </c>
      <c r="C1486" s="145" t="str">
        <f>IF('gegevens uit databank'!E1486="","",'gegevens uit databank'!E1486)</f>
        <v>Leenstraat 110</v>
      </c>
      <c r="D1486" s="145">
        <f>IF('gegevens uit databank'!F1486="","",'gegevens uit databank'!F1486)</f>
        <v>8870</v>
      </c>
      <c r="E1486" s="145" t="str">
        <f>IF('gegevens uit databank'!G1486="","",'gegevens uit databank'!G1486)</f>
        <v>IZEGEM</v>
      </c>
      <c r="F1486" s="145" t="str">
        <f>IF('gegevens uit databank'!H1486="","",'gegevens uit databank'!H1486)</f>
        <v>051-30.21.26</v>
      </c>
    </row>
    <row r="1487" spans="1:6" ht="12.9" customHeight="1" x14ac:dyDescent="0.25">
      <c r="A1487" s="144">
        <f>IF('gegevens uit databank'!C1487="","",'gegevens uit databank'!C1487)</f>
        <v>19489</v>
      </c>
      <c r="B1487" s="145" t="str">
        <f>IF('gegevens uit databank'!D1487="","",'gegevens uit databank'!D1487)</f>
        <v>VBS Sint-Pieter</v>
      </c>
      <c r="C1487" s="145" t="str">
        <f>IF('gegevens uit databank'!E1487="","",'gegevens uit databank'!E1487)</f>
        <v>Prinsessestraat 13</v>
      </c>
      <c r="D1487" s="145">
        <f>IF('gegevens uit databank'!F1487="","",'gegevens uit databank'!F1487)</f>
        <v>8870</v>
      </c>
      <c r="E1487" s="145" t="str">
        <f>IF('gegevens uit databank'!G1487="","",'gegevens uit databank'!G1487)</f>
        <v>IZEGEM</v>
      </c>
      <c r="F1487" s="145" t="str">
        <f>IF('gegevens uit databank'!H1487="","",'gegevens uit databank'!H1487)</f>
        <v>051-30.41.85</v>
      </c>
    </row>
    <row r="1488" spans="1:6" ht="12.9" customHeight="1" x14ac:dyDescent="0.25">
      <c r="A1488" s="144">
        <f>IF('gegevens uit databank'!C1488="","",'gegevens uit databank'!C1488)</f>
        <v>19497</v>
      </c>
      <c r="B1488" s="145" t="str">
        <f>IF('gegevens uit databank'!D1488="","",'gegevens uit databank'!D1488)</f>
        <v>VBS Sint-Vincentiusschool</v>
      </c>
      <c r="C1488" s="145" t="str">
        <f>IF('gegevens uit databank'!E1488="","",'gegevens uit databank'!E1488)</f>
        <v>Hogestraat 66</v>
      </c>
      <c r="D1488" s="145">
        <f>IF('gegevens uit databank'!F1488="","",'gegevens uit databank'!F1488)</f>
        <v>8870</v>
      </c>
      <c r="E1488" s="145" t="str">
        <f>IF('gegevens uit databank'!G1488="","",'gegevens uit databank'!G1488)</f>
        <v>KACHTEM</v>
      </c>
      <c r="F1488" s="145" t="str">
        <f>IF('gegevens uit databank'!H1488="","",'gegevens uit databank'!H1488)</f>
        <v>051-31.11.64</v>
      </c>
    </row>
    <row r="1489" spans="1:6" ht="12.9" customHeight="1" x14ac:dyDescent="0.25">
      <c r="A1489" s="144">
        <f>IF('gegevens uit databank'!C1489="","",'gegevens uit databank'!C1489)</f>
        <v>19505</v>
      </c>
      <c r="B1489" s="145" t="str">
        <f>IF('gegevens uit databank'!D1489="","",'gegevens uit databank'!D1489)</f>
        <v>VLS Spes Nostra</v>
      </c>
      <c r="C1489" s="145" t="str">
        <f>IF('gegevens uit databank'!E1489="","",'gegevens uit databank'!E1489)</f>
        <v>Koffiestraat 8</v>
      </c>
      <c r="D1489" s="145">
        <f>IF('gegevens uit databank'!F1489="","",'gegevens uit databank'!F1489)</f>
        <v>8501</v>
      </c>
      <c r="E1489" s="145" t="str">
        <f>IF('gegevens uit databank'!G1489="","",'gegevens uit databank'!G1489)</f>
        <v>HEULE</v>
      </c>
      <c r="F1489" s="145" t="str">
        <f>IF('gegevens uit databank'!H1489="","",'gegevens uit databank'!H1489)</f>
        <v>056-35.23.39</v>
      </c>
    </row>
    <row r="1490" spans="1:6" ht="12.9" customHeight="1" x14ac:dyDescent="0.25">
      <c r="A1490" s="144">
        <f>IF('gegevens uit databank'!C1490="","",'gegevens uit databank'!C1490)</f>
        <v>19513</v>
      </c>
      <c r="B1490" s="145" t="str">
        <f>IF('gegevens uit databank'!D1490="","",'gegevens uit databank'!D1490)</f>
        <v>VBS De Watermolen</v>
      </c>
      <c r="C1490" s="145" t="str">
        <f>IF('gegevens uit databank'!E1490="","",'gegevens uit databank'!E1490)</f>
        <v>Watermolenwal 16</v>
      </c>
      <c r="D1490" s="145">
        <f>IF('gegevens uit databank'!F1490="","",'gegevens uit databank'!F1490)</f>
        <v>8501</v>
      </c>
      <c r="E1490" s="145" t="str">
        <f>IF('gegevens uit databank'!G1490="","",'gegevens uit databank'!G1490)</f>
        <v>HEULE</v>
      </c>
      <c r="F1490" s="145" t="str">
        <f>IF('gegevens uit databank'!H1490="","",'gegevens uit databank'!H1490)</f>
        <v>056-35.58.87</v>
      </c>
    </row>
    <row r="1491" spans="1:6" ht="12.9" customHeight="1" x14ac:dyDescent="0.25">
      <c r="A1491" s="144">
        <f>IF('gegevens uit databank'!C1491="","",'gegevens uit databank'!C1491)</f>
        <v>19521</v>
      </c>
      <c r="B1491" s="145" t="str">
        <f>IF('gegevens uit databank'!D1491="","",'gegevens uit databank'!D1491)</f>
        <v>VLS Spes Nostra</v>
      </c>
      <c r="C1491" s="145" t="str">
        <f>IF('gegevens uit databank'!E1491="","",'gegevens uit databank'!E1491)</f>
        <v>Schoolstraat 2</v>
      </c>
      <c r="D1491" s="145">
        <f>IF('gegevens uit databank'!F1491="","",'gegevens uit databank'!F1491)</f>
        <v>8501</v>
      </c>
      <c r="E1491" s="145" t="str">
        <f>IF('gegevens uit databank'!G1491="","",'gegevens uit databank'!G1491)</f>
        <v>HEULE</v>
      </c>
      <c r="F1491" s="145" t="str">
        <f>IF('gegevens uit databank'!H1491="","",'gegevens uit databank'!H1491)</f>
        <v>056-35.38.53</v>
      </c>
    </row>
    <row r="1492" spans="1:6" ht="12.9" customHeight="1" x14ac:dyDescent="0.25">
      <c r="A1492" s="144">
        <f>IF('gegevens uit databank'!C1492="","",'gegevens uit databank'!C1492)</f>
        <v>19539</v>
      </c>
      <c r="B1492" s="145" t="str">
        <f>IF('gegevens uit databank'!D1492="","",'gegevens uit databank'!D1492)</f>
        <v>VKS Spes Nostra</v>
      </c>
      <c r="C1492" s="145" t="str">
        <f>IF('gegevens uit databank'!E1492="","",'gegevens uit databank'!E1492)</f>
        <v>Steenstraat 12</v>
      </c>
      <c r="D1492" s="145">
        <f>IF('gegevens uit databank'!F1492="","",'gegevens uit databank'!F1492)</f>
        <v>8501</v>
      </c>
      <c r="E1492" s="145" t="str">
        <f>IF('gegevens uit databank'!G1492="","",'gegevens uit databank'!G1492)</f>
        <v>HEULE</v>
      </c>
      <c r="F1492" s="145" t="str">
        <f>IF('gegevens uit databank'!H1492="","",'gegevens uit databank'!H1492)</f>
        <v>056-35.23.39</v>
      </c>
    </row>
    <row r="1493" spans="1:6" ht="12.9" customHeight="1" x14ac:dyDescent="0.25">
      <c r="A1493" s="144">
        <f>IF('gegevens uit databank'!C1493="","",'gegevens uit databank'!C1493)</f>
        <v>19547</v>
      </c>
      <c r="B1493" s="145" t="str">
        <f>IF('gegevens uit databank'!D1493="","",'gegevens uit databank'!D1493)</f>
        <v>GBS Centrumschool Kuurne</v>
      </c>
      <c r="C1493" s="145" t="str">
        <f>IF('gegevens uit databank'!E1493="","",'gegevens uit databank'!E1493)</f>
        <v>Gasthuisstraat 30</v>
      </c>
      <c r="D1493" s="145">
        <f>IF('gegevens uit databank'!F1493="","",'gegevens uit databank'!F1493)</f>
        <v>8520</v>
      </c>
      <c r="E1493" s="145" t="str">
        <f>IF('gegevens uit databank'!G1493="","",'gegevens uit databank'!G1493)</f>
        <v>KUURNE</v>
      </c>
      <c r="F1493" s="145" t="str">
        <f>IF('gegevens uit databank'!H1493="","",'gegevens uit databank'!H1493)</f>
        <v>056-71.10.32</v>
      </c>
    </row>
    <row r="1494" spans="1:6" ht="12.9" customHeight="1" x14ac:dyDescent="0.25">
      <c r="A1494" s="144">
        <f>IF('gegevens uit databank'!C1494="","",'gegevens uit databank'!C1494)</f>
        <v>19554</v>
      </c>
      <c r="B1494" s="145" t="str">
        <f>IF('gegevens uit databank'!D1494="","",'gegevens uit databank'!D1494)</f>
        <v>GBS Wijzer&amp;Pienter</v>
      </c>
      <c r="C1494" s="145" t="str">
        <f>IF('gegevens uit databank'!E1494="","",'gegevens uit databank'!E1494)</f>
        <v>Koning Boudewijnstraat 52</v>
      </c>
      <c r="D1494" s="145">
        <f>IF('gegevens uit databank'!F1494="","",'gegevens uit databank'!F1494)</f>
        <v>8520</v>
      </c>
      <c r="E1494" s="145" t="str">
        <f>IF('gegevens uit databank'!G1494="","",'gegevens uit databank'!G1494)</f>
        <v>KUURNE</v>
      </c>
      <c r="F1494" s="145" t="str">
        <f>IF('gegevens uit databank'!H1494="","",'gegevens uit databank'!H1494)</f>
        <v>056-71.18.51</v>
      </c>
    </row>
    <row r="1495" spans="1:6" ht="12.9" customHeight="1" x14ac:dyDescent="0.25">
      <c r="A1495" s="144">
        <f>IF('gegevens uit databank'!C1495="","",'gegevens uit databank'!C1495)</f>
        <v>19562</v>
      </c>
      <c r="B1495" s="145" t="str">
        <f>IF('gegevens uit databank'!D1495="","",'gegevens uit databank'!D1495)</f>
        <v>VBS St- Michiel</v>
      </c>
      <c r="C1495" s="145" t="str">
        <f>IF('gegevens uit databank'!E1495="","",'gegevens uit databank'!E1495)</f>
        <v>Gen. Eisenhowerstraat 8</v>
      </c>
      <c r="D1495" s="145">
        <f>IF('gegevens uit databank'!F1495="","",'gegevens uit databank'!F1495)</f>
        <v>8520</v>
      </c>
      <c r="E1495" s="145" t="str">
        <f>IF('gegevens uit databank'!G1495="","",'gegevens uit databank'!G1495)</f>
        <v>KUURNE</v>
      </c>
      <c r="F1495" s="145" t="str">
        <f>IF('gegevens uit databank'!H1495="","",'gegevens uit databank'!H1495)</f>
        <v>056-71.40.99</v>
      </c>
    </row>
    <row r="1496" spans="1:6" ht="12.9" customHeight="1" x14ac:dyDescent="0.25">
      <c r="A1496" s="144">
        <f>IF('gegevens uit databank'!C1496="","",'gegevens uit databank'!C1496)</f>
        <v>19571</v>
      </c>
      <c r="B1496" s="145" t="str">
        <f>IF('gegevens uit databank'!D1496="","",'gegevens uit databank'!D1496)</f>
        <v>Vrije Kleuterschool</v>
      </c>
      <c r="C1496" s="145" t="str">
        <f>IF('gegevens uit databank'!E1496="","",'gegevens uit databank'!E1496)</f>
        <v>Kortrijksestraat 12_01</v>
      </c>
      <c r="D1496" s="145">
        <f>IF('gegevens uit databank'!F1496="","",'gegevens uit databank'!F1496)</f>
        <v>8520</v>
      </c>
      <c r="E1496" s="145" t="str">
        <f>IF('gegevens uit databank'!G1496="","",'gegevens uit databank'!G1496)</f>
        <v>KUURNE</v>
      </c>
      <c r="F1496" s="145" t="str">
        <f>IF('gegevens uit databank'!H1496="","",'gegevens uit databank'!H1496)</f>
        <v>056-71.40.99</v>
      </c>
    </row>
    <row r="1497" spans="1:6" ht="12.9" customHeight="1" x14ac:dyDescent="0.25">
      <c r="A1497" s="144">
        <f>IF('gegevens uit databank'!C1497="","",'gegevens uit databank'!C1497)</f>
        <v>19588</v>
      </c>
      <c r="B1497" s="145" t="str">
        <f>IF('gegevens uit databank'!D1497="","",'gegevens uit databank'!D1497)</f>
        <v>VBS Sint-Pieter</v>
      </c>
      <c r="C1497" s="145" t="str">
        <f>IF('gegevens uit databank'!E1497="","",'gegevens uit databank'!E1497)</f>
        <v>Sint-Michielsweg 2_2</v>
      </c>
      <c r="D1497" s="145">
        <f>IF('gegevens uit databank'!F1497="","",'gegevens uit databank'!F1497)</f>
        <v>8520</v>
      </c>
      <c r="E1497" s="145" t="str">
        <f>IF('gegevens uit databank'!G1497="","",'gegevens uit databank'!G1497)</f>
        <v>KUURNE</v>
      </c>
      <c r="F1497" s="145" t="str">
        <f>IF('gegevens uit databank'!H1497="","",'gegevens uit databank'!H1497)</f>
        <v>056-71.48.06</v>
      </c>
    </row>
    <row r="1498" spans="1:6" ht="12.9" customHeight="1" x14ac:dyDescent="0.25">
      <c r="A1498" s="144">
        <f>IF('gegevens uit databank'!C1498="","",'gegevens uit databank'!C1498)</f>
        <v>19596</v>
      </c>
      <c r="B1498" s="145" t="str">
        <f>IF('gegevens uit databank'!D1498="","",'gegevens uit databank'!D1498)</f>
        <v>GBS Noord</v>
      </c>
      <c r="C1498" s="145" t="str">
        <f>IF('gegevens uit databank'!E1498="","",'gegevens uit databank'!E1498)</f>
        <v>Tieltsestraat 31</v>
      </c>
      <c r="D1498" s="145">
        <f>IF('gegevens uit databank'!F1498="","",'gegevens uit databank'!F1498)</f>
        <v>8531</v>
      </c>
      <c r="E1498" s="145" t="str">
        <f>IF('gegevens uit databank'!G1498="","",'gegevens uit databank'!G1498)</f>
        <v>HULSTE</v>
      </c>
      <c r="F1498" s="145" t="str">
        <f>IF('gegevens uit databank'!H1498="","",'gegevens uit databank'!H1498)</f>
        <v>056-73.34.50</v>
      </c>
    </row>
    <row r="1499" spans="1:6" ht="12.9" customHeight="1" x14ac:dyDescent="0.25">
      <c r="A1499" s="144">
        <f>IF('gegevens uit databank'!C1499="","",'gegevens uit databank'!C1499)</f>
        <v>19604</v>
      </c>
      <c r="B1499" s="145" t="str">
        <f>IF('gegevens uit databank'!D1499="","",'gegevens uit databank'!D1499)</f>
        <v>SBS Zuid</v>
      </c>
      <c r="C1499" s="145" t="str">
        <f>IF('gegevens uit databank'!E1499="","",'gegevens uit databank'!E1499)</f>
        <v>Generaal Deprezstraat 91</v>
      </c>
      <c r="D1499" s="145">
        <f>IF('gegevens uit databank'!F1499="","",'gegevens uit databank'!F1499)</f>
        <v>8530</v>
      </c>
      <c r="E1499" s="145" t="str">
        <f>IF('gegevens uit databank'!G1499="","",'gegevens uit databank'!G1499)</f>
        <v>HARELBEKE</v>
      </c>
      <c r="F1499" s="145" t="str">
        <f>IF('gegevens uit databank'!H1499="","",'gegevens uit databank'!H1499)</f>
        <v>056-73.34.55</v>
      </c>
    </row>
    <row r="1500" spans="1:6" ht="12.9" customHeight="1" x14ac:dyDescent="0.25">
      <c r="A1500" s="144">
        <f>IF('gegevens uit databank'!C1500="","",'gegevens uit databank'!C1500)</f>
        <v>19612</v>
      </c>
      <c r="B1500" s="145" t="str">
        <f>IF('gegevens uit databank'!D1500="","",'gegevens uit databank'!D1500)</f>
        <v>VBS Heilig Hart</v>
      </c>
      <c r="C1500" s="145" t="str">
        <f>IF('gegevens uit databank'!E1500="","",'gegevens uit databank'!E1500)</f>
        <v>Tuinstraat 21</v>
      </c>
      <c r="D1500" s="145">
        <f>IF('gegevens uit databank'!F1500="","",'gegevens uit databank'!F1500)</f>
        <v>8530</v>
      </c>
      <c r="E1500" s="145" t="str">
        <f>IF('gegevens uit databank'!G1500="","",'gegevens uit databank'!G1500)</f>
        <v>HARELBEKE</v>
      </c>
      <c r="F1500" s="145" t="str">
        <f>IF('gegevens uit databank'!H1500="","",'gegevens uit databank'!H1500)</f>
        <v>056-72.43.45</v>
      </c>
    </row>
    <row r="1501" spans="1:6" ht="12.9" customHeight="1" x14ac:dyDescent="0.25">
      <c r="A1501" s="144">
        <f>IF('gegevens uit databank'!C1501="","",'gegevens uit databank'!C1501)</f>
        <v>19621</v>
      </c>
      <c r="B1501" s="145" t="str">
        <f>IF('gegevens uit databank'!D1501="","",'gegevens uit databank'!D1501)</f>
        <v>VBS Maria</v>
      </c>
      <c r="C1501" s="145" t="str">
        <f>IF('gegevens uit databank'!E1501="","",'gegevens uit databank'!E1501)</f>
        <v>Schoolstraat 70</v>
      </c>
      <c r="D1501" s="145">
        <f>IF('gegevens uit databank'!F1501="","",'gegevens uit databank'!F1501)</f>
        <v>8530</v>
      </c>
      <c r="E1501" s="145" t="str">
        <f>IF('gegevens uit databank'!G1501="","",'gegevens uit databank'!G1501)</f>
        <v>HARELBEKE</v>
      </c>
      <c r="F1501" s="145" t="str">
        <f>IF('gegevens uit databank'!H1501="","",'gegevens uit databank'!H1501)</f>
        <v>056-71.46.42</v>
      </c>
    </row>
    <row r="1502" spans="1:6" ht="12.9" customHeight="1" x14ac:dyDescent="0.25">
      <c r="A1502" s="144">
        <f>IF('gegevens uit databank'!C1502="","",'gegevens uit databank'!C1502)</f>
        <v>19638</v>
      </c>
      <c r="B1502" s="145" t="str">
        <f>IF('gegevens uit databank'!D1502="","",'gegevens uit databank'!D1502)</f>
        <v>Vrije Basisschool</v>
      </c>
      <c r="C1502" s="145" t="str">
        <f>IF('gegevens uit databank'!E1502="","",'gegevens uit databank'!E1502)</f>
        <v>Hoogstraat 41</v>
      </c>
      <c r="D1502" s="145">
        <f>IF('gegevens uit databank'!F1502="","",'gegevens uit databank'!F1502)</f>
        <v>8540</v>
      </c>
      <c r="E1502" s="145" t="str">
        <f>IF('gegevens uit databank'!G1502="","",'gegevens uit databank'!G1502)</f>
        <v>DEERLIJK</v>
      </c>
      <c r="F1502" s="145" t="str">
        <f>IF('gegevens uit databank'!H1502="","",'gegevens uit databank'!H1502)</f>
        <v>056-70.31.92</v>
      </c>
    </row>
    <row r="1503" spans="1:6" ht="12.9" customHeight="1" x14ac:dyDescent="0.25">
      <c r="A1503" s="144">
        <f>IF('gegevens uit databank'!C1503="","",'gegevens uit databank'!C1503)</f>
        <v>19653</v>
      </c>
      <c r="B1503" s="145" t="str">
        <f>IF('gegevens uit databank'!D1503="","",'gegevens uit databank'!D1503)</f>
        <v>Vrije Basisschool</v>
      </c>
      <c r="C1503" s="145" t="str">
        <f>IF('gegevens uit databank'!E1503="","",'gegevens uit databank'!E1503)</f>
        <v>Breestraat 65</v>
      </c>
      <c r="D1503" s="145">
        <f>IF('gegevens uit databank'!F1503="","",'gegevens uit databank'!F1503)</f>
        <v>8540</v>
      </c>
      <c r="E1503" s="145" t="str">
        <f>IF('gegevens uit databank'!G1503="","",'gegevens uit databank'!G1503)</f>
        <v>DEERLIJK</v>
      </c>
      <c r="F1503" s="145" t="str">
        <f>IF('gegevens uit databank'!H1503="","",'gegevens uit databank'!H1503)</f>
        <v>056-77.50.75</v>
      </c>
    </row>
    <row r="1504" spans="1:6" ht="12.9" customHeight="1" x14ac:dyDescent="0.25">
      <c r="A1504" s="144">
        <f>IF('gegevens uit databank'!C1504="","",'gegevens uit databank'!C1504)</f>
        <v>19661</v>
      </c>
      <c r="B1504" s="145" t="str">
        <f>IF('gegevens uit databank'!D1504="","",'gegevens uit databank'!D1504)</f>
        <v>VBS St- Lodewijk</v>
      </c>
      <c r="C1504" s="145" t="str">
        <f>IF('gegevens uit databank'!E1504="","",'gegevens uit databank'!E1504)</f>
        <v>Pladijsstraat 296</v>
      </c>
      <c r="D1504" s="145">
        <f>IF('gegevens uit databank'!F1504="","",'gegevens uit databank'!F1504)</f>
        <v>8540</v>
      </c>
      <c r="E1504" s="145" t="str">
        <f>IF('gegevens uit databank'!G1504="","",'gegevens uit databank'!G1504)</f>
        <v>DEERLIJK</v>
      </c>
      <c r="F1504" s="145" t="str">
        <f>IF('gegevens uit databank'!H1504="","",'gegevens uit databank'!H1504)</f>
        <v>056-77.91.57</v>
      </c>
    </row>
    <row r="1505" spans="1:6" ht="12.9" customHeight="1" x14ac:dyDescent="0.25">
      <c r="A1505" s="144">
        <f>IF('gegevens uit databank'!C1505="","",'gegevens uit databank'!C1505)</f>
        <v>19679</v>
      </c>
      <c r="B1505" s="145" t="str">
        <f>IF('gegevens uit databank'!D1505="","",'gegevens uit databank'!D1505)</f>
        <v>Gemeentelijke Lagere School</v>
      </c>
      <c r="C1505" s="145" t="str">
        <f>IF('gegevens uit databank'!E1505="","",'gegevens uit databank'!E1505)</f>
        <v>Sint-Amandusstraat 26</v>
      </c>
      <c r="D1505" s="145">
        <f>IF('gegevens uit databank'!F1505="","",'gegevens uit databank'!F1505)</f>
        <v>8540</v>
      </c>
      <c r="E1505" s="145" t="str">
        <f>IF('gegevens uit databank'!G1505="","",'gegevens uit databank'!G1505)</f>
        <v>DEERLIJK</v>
      </c>
      <c r="F1505" s="145" t="str">
        <f>IF('gegevens uit databank'!H1505="","",'gegevens uit databank'!H1505)</f>
        <v>056-71.19.49</v>
      </c>
    </row>
    <row r="1506" spans="1:6" ht="12.9" customHeight="1" x14ac:dyDescent="0.25">
      <c r="A1506" s="144">
        <f>IF('gegevens uit databank'!C1506="","",'gegevens uit databank'!C1506)</f>
        <v>19687</v>
      </c>
      <c r="B1506" s="145" t="str">
        <f>IF('gegevens uit databank'!D1506="","",'gegevens uit databank'!D1506)</f>
        <v>VBS Desselgem</v>
      </c>
      <c r="C1506" s="145" t="str">
        <f>IF('gegevens uit databank'!E1506="","",'gegevens uit databank'!E1506)</f>
        <v>Drie Sleutelsplein 7_A</v>
      </c>
      <c r="D1506" s="145">
        <f>IF('gegevens uit databank'!F1506="","",'gegevens uit databank'!F1506)</f>
        <v>8792</v>
      </c>
      <c r="E1506" s="145" t="str">
        <f>IF('gegevens uit databank'!G1506="","",'gegevens uit databank'!G1506)</f>
        <v>DESSELGEM</v>
      </c>
      <c r="F1506" s="145" t="str">
        <f>IF('gegevens uit databank'!H1506="","",'gegevens uit databank'!H1506)</f>
        <v>056-72.67.17</v>
      </c>
    </row>
    <row r="1507" spans="1:6" ht="12.9" customHeight="1" x14ac:dyDescent="0.25">
      <c r="A1507" s="144">
        <f>IF('gegevens uit databank'!C1507="","",'gegevens uit databank'!C1507)</f>
        <v>19695</v>
      </c>
      <c r="B1507" s="145" t="str">
        <f>IF('gegevens uit databank'!D1507="","",'gegevens uit databank'!D1507)</f>
        <v>Stedelijke Basisschool</v>
      </c>
      <c r="C1507" s="145" t="str">
        <f>IF('gegevens uit databank'!E1507="","",'gegevens uit databank'!E1507)</f>
        <v>Koekoekstraat 26</v>
      </c>
      <c r="D1507" s="145">
        <f>IF('gegevens uit databank'!F1507="","",'gegevens uit databank'!F1507)</f>
        <v>8793</v>
      </c>
      <c r="E1507" s="145" t="str">
        <f>IF('gegevens uit databank'!G1507="","",'gegevens uit databank'!G1507)</f>
        <v>SINT-ELOOIS-VIJVE</v>
      </c>
      <c r="F1507" s="145" t="str">
        <f>IF('gegevens uit databank'!H1507="","",'gegevens uit databank'!H1507)</f>
        <v>056-60.65.85</v>
      </c>
    </row>
    <row r="1508" spans="1:6" ht="12.9" customHeight="1" x14ac:dyDescent="0.25">
      <c r="A1508" s="144">
        <f>IF('gegevens uit databank'!C1508="","",'gegevens uit databank'!C1508)</f>
        <v>19703</v>
      </c>
      <c r="B1508" s="145" t="str">
        <f>IF('gegevens uit databank'!D1508="","",'gegevens uit databank'!D1508)</f>
        <v>Stedelijke Basisschool</v>
      </c>
      <c r="C1508" s="145" t="str">
        <f>IF('gegevens uit databank'!E1508="","",'gegevens uit databank'!E1508)</f>
        <v>Koning Albertstraat 41</v>
      </c>
      <c r="D1508" s="145">
        <f>IF('gegevens uit databank'!F1508="","",'gegevens uit databank'!F1508)</f>
        <v>8791</v>
      </c>
      <c r="E1508" s="145" t="str">
        <f>IF('gegevens uit databank'!G1508="","",'gegevens uit databank'!G1508)</f>
        <v>BEVEREN</v>
      </c>
      <c r="F1508" s="145" t="str">
        <f>IF('gegevens uit databank'!H1508="","",'gegevens uit databank'!H1508)</f>
        <v>056-71.39.50</v>
      </c>
    </row>
    <row r="1509" spans="1:6" ht="12.9" customHeight="1" x14ac:dyDescent="0.25">
      <c r="A1509" s="144">
        <f>IF('gegevens uit databank'!C1509="","",'gegevens uit databank'!C1509)</f>
        <v>19711</v>
      </c>
      <c r="B1509" s="145" t="str">
        <f>IF('gegevens uit databank'!D1509="","",'gegevens uit databank'!D1509)</f>
        <v>VBS Beveren-Leie</v>
      </c>
      <c r="C1509" s="145" t="str">
        <f>IF('gegevens uit databank'!E1509="","",'gegevens uit databank'!E1509)</f>
        <v>Koning Albertstraat 31</v>
      </c>
      <c r="D1509" s="145">
        <f>IF('gegevens uit databank'!F1509="","",'gegevens uit databank'!F1509)</f>
        <v>8791</v>
      </c>
      <c r="E1509" s="145" t="str">
        <f>IF('gegevens uit databank'!G1509="","",'gegevens uit databank'!G1509)</f>
        <v>BEVEREN</v>
      </c>
      <c r="F1509" s="145" t="str">
        <f>IF('gegevens uit databank'!H1509="","",'gegevens uit databank'!H1509)</f>
        <v>056-32.56.05</v>
      </c>
    </row>
    <row r="1510" spans="1:6" ht="12.9" customHeight="1" x14ac:dyDescent="0.25">
      <c r="A1510" s="144">
        <f>IF('gegevens uit databank'!C1510="","",'gegevens uit databank'!C1510)</f>
        <v>19729</v>
      </c>
      <c r="B1510" s="145" t="str">
        <f>IF('gegevens uit databank'!D1510="","",'gegevens uit databank'!D1510)</f>
        <v>VBS Het Vlinderbos</v>
      </c>
      <c r="C1510" s="145" t="str">
        <f>IF('gegevens uit databank'!E1510="","",'gegevens uit databank'!E1510)</f>
        <v>Monseigneur Debrabanderestraat 23</v>
      </c>
      <c r="D1510" s="145">
        <f>IF('gegevens uit databank'!F1510="","",'gegevens uit databank'!F1510)</f>
        <v>8710</v>
      </c>
      <c r="E1510" s="145" t="str">
        <f>IF('gegevens uit databank'!G1510="","",'gegevens uit databank'!G1510)</f>
        <v>OOIGEM</v>
      </c>
      <c r="F1510" s="145" t="str">
        <f>IF('gegevens uit databank'!H1510="","",'gegevens uit databank'!H1510)</f>
        <v>056-66.66.48</v>
      </c>
    </row>
    <row r="1511" spans="1:6" ht="12.9" customHeight="1" x14ac:dyDescent="0.25">
      <c r="A1511" s="144">
        <f>IF('gegevens uit databank'!C1511="","",'gegevens uit databank'!C1511)</f>
        <v>19737</v>
      </c>
      <c r="B1511" s="145" t="str">
        <f>IF('gegevens uit databank'!D1511="","",'gegevens uit databank'!D1511)</f>
        <v>VBS De Wingerd</v>
      </c>
      <c r="C1511" s="145" t="str">
        <f>IF('gegevens uit databank'!E1511="","",'gegevens uit databank'!E1511)</f>
        <v>Bruyelstraat 8</v>
      </c>
      <c r="D1511" s="145">
        <f>IF('gegevens uit databank'!F1511="","",'gegevens uit databank'!F1511)</f>
        <v>8531</v>
      </c>
      <c r="E1511" s="145" t="str">
        <f>IF('gegevens uit databank'!G1511="","",'gegevens uit databank'!G1511)</f>
        <v>BAVIKHOVE</v>
      </c>
      <c r="F1511" s="145" t="str">
        <f>IF('gegevens uit databank'!H1511="","",'gegevens uit databank'!H1511)</f>
        <v>056-71.09.98</v>
      </c>
    </row>
    <row r="1512" spans="1:6" ht="12.9" customHeight="1" x14ac:dyDescent="0.25">
      <c r="A1512" s="144">
        <f>IF('gegevens uit databank'!C1512="","",'gegevens uit databank'!C1512)</f>
        <v>19745</v>
      </c>
      <c r="B1512" s="145" t="str">
        <f>IF('gegevens uit databank'!D1512="","",'gegevens uit databank'!D1512)</f>
        <v>VBS Prizma-De Talententuin</v>
      </c>
      <c r="C1512" s="145" t="str">
        <f>IF('gegevens uit databank'!E1512="","",'gegevens uit databank'!E1512)</f>
        <v>Stationsstraat 8</v>
      </c>
      <c r="D1512" s="145">
        <f>IF('gegevens uit databank'!F1512="","",'gegevens uit databank'!F1512)</f>
        <v>8860</v>
      </c>
      <c r="E1512" s="145" t="str">
        <f>IF('gegevens uit databank'!G1512="","",'gegevens uit databank'!G1512)</f>
        <v>LENDELEDE</v>
      </c>
      <c r="F1512" s="145" t="str">
        <f>IF('gegevens uit databank'!H1512="","",'gegevens uit databank'!H1512)</f>
        <v>051-30.00.65</v>
      </c>
    </row>
    <row r="1513" spans="1:6" ht="12.9" customHeight="1" x14ac:dyDescent="0.25">
      <c r="A1513" s="144">
        <f>IF('gegevens uit databank'!C1513="","",'gegevens uit databank'!C1513)</f>
        <v>19752</v>
      </c>
      <c r="B1513" s="145" t="str">
        <f>IF('gegevens uit databank'!D1513="","",'gegevens uit databank'!D1513)</f>
        <v>VBS De Groeitoren</v>
      </c>
      <c r="C1513" s="145" t="str">
        <f>IF('gegevens uit databank'!E1513="","",'gegevens uit databank'!E1513)</f>
        <v>Kloosterstraat 1</v>
      </c>
      <c r="D1513" s="145">
        <f>IF('gegevens uit databank'!F1513="","",'gegevens uit databank'!F1513)</f>
        <v>8880</v>
      </c>
      <c r="E1513" s="145" t="str">
        <f>IF('gegevens uit databank'!G1513="","",'gegevens uit databank'!G1513)</f>
        <v>SINT-ELOOIS-WINKEL</v>
      </c>
      <c r="F1513" s="145" t="str">
        <f>IF('gegevens uit databank'!H1513="","",'gegevens uit databank'!H1513)</f>
        <v>0494-87.87.92</v>
      </c>
    </row>
    <row r="1514" spans="1:6" ht="12.9" customHeight="1" x14ac:dyDescent="0.25">
      <c r="A1514" s="144">
        <f>IF('gegevens uit databank'!C1514="","",'gegevens uit databank'!C1514)</f>
        <v>19761</v>
      </c>
      <c r="B1514" s="145" t="str">
        <f>IF('gegevens uit databank'!D1514="","",'gegevens uit databank'!D1514)</f>
        <v>VBS Prizma De Wegwijzer</v>
      </c>
      <c r="C1514" s="145" t="str">
        <f>IF('gegevens uit databank'!E1514="","",'gegevens uit databank'!E1514)</f>
        <v>Schoolstraat 8</v>
      </c>
      <c r="D1514" s="145">
        <f>IF('gegevens uit databank'!F1514="","",'gegevens uit databank'!F1514)</f>
        <v>8770</v>
      </c>
      <c r="E1514" s="145" t="str">
        <f>IF('gegevens uit databank'!G1514="","",'gegevens uit databank'!G1514)</f>
        <v>INGELMUNSTER</v>
      </c>
      <c r="F1514" s="145" t="str">
        <f>IF('gegevens uit databank'!H1514="","",'gegevens uit databank'!H1514)</f>
        <v>051-30.98.87</v>
      </c>
    </row>
    <row r="1515" spans="1:6" ht="12.9" customHeight="1" x14ac:dyDescent="0.25">
      <c r="A1515" s="144">
        <f>IF('gegevens uit databank'!C1515="","",'gegevens uit databank'!C1515)</f>
        <v>19794</v>
      </c>
      <c r="B1515" s="145" t="str">
        <f>IF('gegevens uit databank'!D1515="","",'gegevens uit databank'!D1515)</f>
        <v>GBS De Wingerd</v>
      </c>
      <c r="C1515" s="145" t="str">
        <f>IF('gegevens uit databank'!E1515="","",'gegevens uit databank'!E1515)</f>
        <v>Schoolstraat 4_a</v>
      </c>
      <c r="D1515" s="145">
        <f>IF('gegevens uit databank'!F1515="","",'gegevens uit databank'!F1515)</f>
        <v>8770</v>
      </c>
      <c r="E1515" s="145" t="str">
        <f>IF('gegevens uit databank'!G1515="","",'gegevens uit databank'!G1515)</f>
        <v>INGELMUNSTER</v>
      </c>
      <c r="F1515" s="145" t="str">
        <f>IF('gegevens uit databank'!H1515="","",'gegevens uit databank'!H1515)</f>
        <v>051-30.36.13</v>
      </c>
    </row>
    <row r="1516" spans="1:6" ht="12.9" customHeight="1" x14ac:dyDescent="0.25">
      <c r="A1516" s="144">
        <f>IF('gegevens uit databank'!C1516="","",'gegevens uit databank'!C1516)</f>
        <v>19811</v>
      </c>
      <c r="B1516" s="145" t="str">
        <f>IF('gegevens uit databank'!D1516="","",'gegevens uit databank'!D1516)</f>
        <v>VBS Mandelbloesem</v>
      </c>
      <c r="C1516" s="145" t="str">
        <f>IF('gegevens uit databank'!E1516="","",'gegevens uit databank'!E1516)</f>
        <v>Wielsbekestraat 21</v>
      </c>
      <c r="D1516" s="145">
        <f>IF('gegevens uit databank'!F1516="","",'gegevens uit databank'!F1516)</f>
        <v>8780</v>
      </c>
      <c r="E1516" s="145" t="str">
        <f>IF('gegevens uit databank'!G1516="","",'gegevens uit databank'!G1516)</f>
        <v>OOSTROZEBEKE</v>
      </c>
      <c r="F1516" s="145" t="str">
        <f>IF('gegevens uit databank'!H1516="","",'gegevens uit databank'!H1516)</f>
        <v>056-66.80.60</v>
      </c>
    </row>
    <row r="1517" spans="1:6" ht="12.9" customHeight="1" x14ac:dyDescent="0.25">
      <c r="A1517" s="144">
        <f>IF('gegevens uit databank'!C1517="","",'gegevens uit databank'!C1517)</f>
        <v>19828</v>
      </c>
      <c r="B1517" s="145" t="str">
        <f>IF('gegevens uit databank'!D1517="","",'gegevens uit databank'!D1517)</f>
        <v>Vrije Basisschool Ginsteschool</v>
      </c>
      <c r="C1517" s="145" t="str">
        <f>IF('gegevens uit databank'!E1517="","",'gegevens uit databank'!E1517)</f>
        <v>Molstenstraat 83</v>
      </c>
      <c r="D1517" s="145">
        <f>IF('gegevens uit databank'!F1517="","",'gegevens uit databank'!F1517)</f>
        <v>8780</v>
      </c>
      <c r="E1517" s="145" t="str">
        <f>IF('gegevens uit databank'!G1517="","",'gegevens uit databank'!G1517)</f>
        <v>OOSTROZEBEKE</v>
      </c>
      <c r="F1517" s="145" t="str">
        <f>IF('gegevens uit databank'!H1517="","",'gegevens uit databank'!H1517)</f>
        <v>056-66.66.04</v>
      </c>
    </row>
    <row r="1518" spans="1:6" ht="12.9" customHeight="1" x14ac:dyDescent="0.25">
      <c r="A1518" s="144">
        <f>IF('gegevens uit databank'!C1518="","",'gegevens uit databank'!C1518)</f>
        <v>19836</v>
      </c>
      <c r="B1518" s="145" t="str">
        <f>IF('gegevens uit databank'!D1518="","",'gegevens uit databank'!D1518)</f>
        <v>VBS Springeling</v>
      </c>
      <c r="C1518" s="145" t="str">
        <f>IF('gegevens uit databank'!E1518="","",'gegevens uit databank'!E1518)</f>
        <v>Baron van der Bruggenlaan 19</v>
      </c>
      <c r="D1518" s="145">
        <f>IF('gegevens uit databank'!F1518="","",'gegevens uit databank'!F1518)</f>
        <v>8710</v>
      </c>
      <c r="E1518" s="145" t="str">
        <f>IF('gegevens uit databank'!G1518="","",'gegevens uit databank'!G1518)</f>
        <v>WIELSBEKE</v>
      </c>
      <c r="F1518" s="145" t="str">
        <f>IF('gegevens uit databank'!H1518="","",'gegevens uit databank'!H1518)</f>
        <v>056-66.64.75</v>
      </c>
    </row>
    <row r="1519" spans="1:6" ht="12.9" customHeight="1" x14ac:dyDescent="0.25">
      <c r="A1519" s="144">
        <f>IF('gegevens uit databank'!C1519="","",'gegevens uit databank'!C1519)</f>
        <v>19844</v>
      </c>
      <c r="B1519" s="145" t="str">
        <f>IF('gegevens uit databank'!D1519="","",'gegevens uit databank'!D1519)</f>
        <v>GBS De WegWijzer</v>
      </c>
      <c r="C1519" s="145" t="str">
        <f>IF('gegevens uit databank'!E1519="","",'gegevens uit databank'!E1519)</f>
        <v>Markegemstraat 49</v>
      </c>
      <c r="D1519" s="145">
        <f>IF('gegevens uit databank'!F1519="","",'gegevens uit databank'!F1519)</f>
        <v>8720</v>
      </c>
      <c r="E1519" s="145" t="str">
        <f>IF('gegevens uit databank'!G1519="","",'gegevens uit databank'!G1519)</f>
        <v>WAKKEN</v>
      </c>
      <c r="F1519" s="145" t="str">
        <f>IF('gegevens uit databank'!H1519="","",'gegevens uit databank'!H1519)</f>
        <v>056-60.37.41</v>
      </c>
    </row>
    <row r="1520" spans="1:6" ht="12.9" customHeight="1" x14ac:dyDescent="0.25">
      <c r="A1520" s="144">
        <f>IF('gegevens uit databank'!C1520="","",'gegevens uit databank'!C1520)</f>
        <v>19851</v>
      </c>
      <c r="B1520" s="145" t="str">
        <f>IF('gegevens uit databank'!D1520="","",'gegevens uit databank'!D1520)</f>
        <v>Vrije Basisschool</v>
      </c>
      <c r="C1520" s="145" t="str">
        <f>IF('gegevens uit databank'!E1520="","",'gegevens uit databank'!E1520)</f>
        <v>Brouwerijstraat 2_A</v>
      </c>
      <c r="D1520" s="145">
        <f>IF('gegevens uit databank'!F1520="","",'gegevens uit databank'!F1520)</f>
        <v>8720</v>
      </c>
      <c r="E1520" s="145" t="str">
        <f>IF('gegevens uit databank'!G1520="","",'gegevens uit databank'!G1520)</f>
        <v>MARKEGEM</v>
      </c>
      <c r="F1520" s="145" t="str">
        <f>IF('gegevens uit databank'!H1520="","",'gegevens uit databank'!H1520)</f>
        <v>051-63.56.50</v>
      </c>
    </row>
    <row r="1521" spans="1:6" ht="12.9" customHeight="1" x14ac:dyDescent="0.25">
      <c r="A1521" s="144">
        <f>IF('gegevens uit databank'!C1521="","",'gegevens uit databank'!C1521)</f>
        <v>19869</v>
      </c>
      <c r="B1521" s="145" t="str">
        <f>IF('gegevens uit databank'!D1521="","",'gegevens uit databank'!D1521)</f>
        <v>VBS Keukeldam-Sint-Petrus</v>
      </c>
      <c r="C1521" s="145" t="str">
        <f>IF('gegevens uit databank'!E1521="","",'gegevens uit databank'!E1521)</f>
        <v>Keukeldam 19</v>
      </c>
      <c r="D1521" s="145">
        <f>IF('gegevens uit databank'!F1521="","",'gegevens uit databank'!F1521)</f>
        <v>8790</v>
      </c>
      <c r="E1521" s="145" t="str">
        <f>IF('gegevens uit databank'!G1521="","",'gegevens uit databank'!G1521)</f>
        <v>WAREGEM</v>
      </c>
      <c r="F1521" s="145" t="str">
        <f>IF('gegevens uit databank'!H1521="","",'gegevens uit databank'!H1521)</f>
        <v>056-60.32.70</v>
      </c>
    </row>
    <row r="1522" spans="1:6" ht="12.9" customHeight="1" x14ac:dyDescent="0.25">
      <c r="A1522" s="144">
        <f>IF('gegevens uit databank'!C1522="","",'gegevens uit databank'!C1522)</f>
        <v>19877</v>
      </c>
      <c r="B1522" s="145" t="str">
        <f>IF('gegevens uit databank'!D1522="","",'gegevens uit databank'!D1522)</f>
        <v>VBS Duizend+Poot</v>
      </c>
      <c r="C1522" s="145" t="str">
        <f>IF('gegevens uit databank'!E1522="","",'gegevens uit databank'!E1522)</f>
        <v>Remi Baertlaan 2</v>
      </c>
      <c r="D1522" s="145">
        <f>IF('gegevens uit databank'!F1522="","",'gegevens uit databank'!F1522)</f>
        <v>8793</v>
      </c>
      <c r="E1522" s="145" t="str">
        <f>IF('gegevens uit databank'!G1522="","",'gegevens uit databank'!G1522)</f>
        <v>SINT-ELOOIS-VIJVE</v>
      </c>
      <c r="F1522" s="145" t="str">
        <f>IF('gegevens uit databank'!H1522="","",'gegevens uit databank'!H1522)</f>
        <v>056-60.57.62</v>
      </c>
    </row>
    <row r="1523" spans="1:6" ht="12.9" customHeight="1" x14ac:dyDescent="0.25">
      <c r="A1523" s="144">
        <f>IF('gegevens uit databank'!C1523="","",'gegevens uit databank'!C1523)</f>
        <v>19885</v>
      </c>
      <c r="B1523" s="145" t="str">
        <f>IF('gegevens uit databank'!D1523="","",'gegevens uit databank'!D1523)</f>
        <v>VBS Gaverke-College</v>
      </c>
      <c r="C1523" s="145" t="str">
        <f>IF('gegevens uit databank'!E1523="","",'gegevens uit databank'!E1523)</f>
        <v>Broekstraat 8</v>
      </c>
      <c r="D1523" s="145">
        <f>IF('gegevens uit databank'!F1523="","",'gegevens uit databank'!F1523)</f>
        <v>8790</v>
      </c>
      <c r="E1523" s="145" t="str">
        <f>IF('gegevens uit databank'!G1523="","",'gegevens uit databank'!G1523)</f>
        <v>WAREGEM</v>
      </c>
      <c r="F1523" s="145" t="str">
        <f>IF('gegevens uit databank'!H1523="","",'gegevens uit databank'!H1523)</f>
        <v>056-60.17.41</v>
      </c>
    </row>
    <row r="1524" spans="1:6" ht="12.9" customHeight="1" x14ac:dyDescent="0.25">
      <c r="A1524" s="144">
        <f>IF('gegevens uit databank'!C1524="","",'gegevens uit databank'!C1524)</f>
        <v>19893</v>
      </c>
      <c r="B1524" s="145" t="str">
        <f>IF('gegevens uit databank'!D1524="","",'gegevens uit databank'!D1524)</f>
        <v>VBS Nieuwenhove</v>
      </c>
      <c r="C1524" s="145" t="str">
        <f>IF('gegevens uit databank'!E1524="","",'gegevens uit databank'!E1524)</f>
        <v>Platanendreef 17</v>
      </c>
      <c r="D1524" s="145">
        <f>IF('gegevens uit databank'!F1524="","",'gegevens uit databank'!F1524)</f>
        <v>8790</v>
      </c>
      <c r="E1524" s="145" t="str">
        <f>IF('gegevens uit databank'!G1524="","",'gegevens uit databank'!G1524)</f>
        <v>WAREGEM</v>
      </c>
      <c r="F1524" s="145" t="str">
        <f>IF('gegevens uit databank'!H1524="","",'gegevens uit databank'!H1524)</f>
        <v>056-60.10.44</v>
      </c>
    </row>
    <row r="1525" spans="1:6" ht="12.9" customHeight="1" x14ac:dyDescent="0.25">
      <c r="A1525" s="144">
        <f>IF('gegevens uit databank'!C1525="","",'gegevens uit databank'!C1525)</f>
        <v>19901</v>
      </c>
      <c r="B1525" s="145" t="str">
        <f>IF('gegevens uit databank'!D1525="","",'gegevens uit databank'!D1525)</f>
        <v>VBS Biest-Jager</v>
      </c>
      <c r="C1525" s="145" t="str">
        <f>IF('gegevens uit databank'!E1525="","",'gegevens uit databank'!E1525)</f>
        <v>Bieststraat 75</v>
      </c>
      <c r="D1525" s="145">
        <f>IF('gegevens uit databank'!F1525="","",'gegevens uit databank'!F1525)</f>
        <v>8790</v>
      </c>
      <c r="E1525" s="145" t="str">
        <f>IF('gegevens uit databank'!G1525="","",'gegevens uit databank'!G1525)</f>
        <v>WAREGEM</v>
      </c>
      <c r="F1525" s="145" t="str">
        <f>IF('gegevens uit databank'!H1525="","",'gegevens uit databank'!H1525)</f>
        <v>056-60.39.41</v>
      </c>
    </row>
    <row r="1526" spans="1:6" ht="12.9" customHeight="1" x14ac:dyDescent="0.25">
      <c r="A1526" s="144">
        <f>IF('gegevens uit databank'!C1526="","",'gegevens uit databank'!C1526)</f>
        <v>19919</v>
      </c>
      <c r="B1526" s="145" t="str">
        <f>IF('gegevens uit databank'!D1526="","",'gegevens uit databank'!D1526)</f>
        <v>SBS Guido Gezelle</v>
      </c>
      <c r="C1526" s="145" t="str">
        <f>IF('gegevens uit databank'!E1526="","",'gegevens uit databank'!E1526)</f>
        <v>Guido Gezellestraat 20</v>
      </c>
      <c r="D1526" s="145">
        <f>IF('gegevens uit databank'!F1526="","",'gegevens uit databank'!F1526)</f>
        <v>8790</v>
      </c>
      <c r="E1526" s="145" t="str">
        <f>IF('gegevens uit databank'!G1526="","",'gegevens uit databank'!G1526)</f>
        <v>WAREGEM</v>
      </c>
      <c r="F1526" s="145" t="str">
        <f>IF('gegevens uit databank'!H1526="","",'gegevens uit databank'!H1526)</f>
        <v>056-60.25.53</v>
      </c>
    </row>
    <row r="1527" spans="1:6" ht="12.9" customHeight="1" x14ac:dyDescent="0.25">
      <c r="A1527" s="144">
        <f>IF('gegevens uit databank'!C1527="","",'gegevens uit databank'!C1527)</f>
        <v>19927</v>
      </c>
      <c r="B1527" s="145" t="str">
        <f>IF('gegevens uit databank'!D1527="","",'gegevens uit databank'!D1527)</f>
        <v>SBS Torenhof</v>
      </c>
      <c r="C1527" s="145" t="str">
        <f>IF('gegevens uit databank'!E1527="","",'gegevens uit databank'!E1527)</f>
        <v>Albert Servaeslaan 60</v>
      </c>
      <c r="D1527" s="145">
        <f>IF('gegevens uit databank'!F1527="","",'gegevens uit databank'!F1527)</f>
        <v>8790</v>
      </c>
      <c r="E1527" s="145" t="str">
        <f>IF('gegevens uit databank'!G1527="","",'gegevens uit databank'!G1527)</f>
        <v>WAREGEM</v>
      </c>
      <c r="F1527" s="145" t="str">
        <f>IF('gegevens uit databank'!H1527="","",'gegevens uit databank'!H1527)</f>
        <v>056-60.31.48</v>
      </c>
    </row>
    <row r="1528" spans="1:6" ht="12.9" customHeight="1" x14ac:dyDescent="0.25">
      <c r="A1528" s="144">
        <f>IF('gegevens uit databank'!C1528="","",'gegevens uit databank'!C1528)</f>
        <v>19935</v>
      </c>
      <c r="B1528" s="145" t="str">
        <f>IF('gegevens uit databank'!D1528="","",'gegevens uit databank'!D1528)</f>
        <v>VBS De Vliegeraar</v>
      </c>
      <c r="C1528" s="145" t="str">
        <f>IF('gegevens uit databank'!E1528="","",'gegevens uit databank'!E1528)</f>
        <v>Willem Bouvier Cartonstraat 46</v>
      </c>
      <c r="D1528" s="145">
        <f>IF('gegevens uit databank'!F1528="","",'gegevens uit databank'!F1528)</f>
        <v>8710</v>
      </c>
      <c r="E1528" s="145" t="str">
        <f>IF('gegevens uit databank'!G1528="","",'gegevens uit databank'!G1528)</f>
        <v>SINT-BAAFS-VIJVE</v>
      </c>
      <c r="F1528" s="145" t="str">
        <f>IF('gegevens uit databank'!H1528="","",'gegevens uit databank'!H1528)</f>
        <v>056-60.77.47</v>
      </c>
    </row>
    <row r="1529" spans="1:6" ht="12.9" customHeight="1" x14ac:dyDescent="0.25">
      <c r="A1529" s="144">
        <f>IF('gegevens uit databank'!C1529="","",'gegevens uit databank'!C1529)</f>
        <v>19943</v>
      </c>
      <c r="B1529" s="145" t="str">
        <f>IF('gegevens uit databank'!D1529="","",'gegevens uit databank'!D1529)</f>
        <v>SBS De Brug</v>
      </c>
      <c r="C1529" s="145" t="str">
        <f>IF('gegevens uit databank'!E1529="","",'gegevens uit databank'!E1529)</f>
        <v>Brugsesteenweg 75</v>
      </c>
      <c r="D1529" s="145">
        <f>IF('gegevens uit databank'!F1529="","",'gegevens uit databank'!F1529)</f>
        <v>8800</v>
      </c>
      <c r="E1529" s="145" t="str">
        <f>IF('gegevens uit databank'!G1529="","",'gegevens uit databank'!G1529)</f>
        <v>ROESELARE</v>
      </c>
      <c r="F1529" s="145" t="str">
        <f>IF('gegevens uit databank'!H1529="","",'gegevens uit databank'!H1529)</f>
        <v>051-24.15.23</v>
      </c>
    </row>
    <row r="1530" spans="1:6" ht="12.9" customHeight="1" x14ac:dyDescent="0.25">
      <c r="A1530" s="144">
        <f>IF('gegevens uit databank'!C1530="","",'gegevens uit databank'!C1530)</f>
        <v>19951</v>
      </c>
      <c r="B1530" s="145" t="str">
        <f>IF('gegevens uit databank'!D1530="","",'gegevens uit databank'!D1530)</f>
        <v>SBS De Octopus</v>
      </c>
      <c r="C1530" s="145" t="str">
        <f>IF('gegevens uit databank'!E1530="","",'gegevens uit databank'!E1530)</f>
        <v>Leeuwerikstraat 30</v>
      </c>
      <c r="D1530" s="145">
        <f>IF('gegevens uit databank'!F1530="","",'gegevens uit databank'!F1530)</f>
        <v>8800</v>
      </c>
      <c r="E1530" s="145" t="str">
        <f>IF('gegevens uit databank'!G1530="","",'gegevens uit databank'!G1530)</f>
        <v>ROESELARE</v>
      </c>
      <c r="F1530" s="145" t="str">
        <f>IF('gegevens uit databank'!H1530="","",'gegevens uit databank'!H1530)</f>
        <v>051-26.44.40</v>
      </c>
    </row>
    <row r="1531" spans="1:6" ht="12.9" customHeight="1" x14ac:dyDescent="0.25">
      <c r="A1531" s="144">
        <f>IF('gegevens uit databank'!C1531="","",'gegevens uit databank'!C1531)</f>
        <v>19968</v>
      </c>
      <c r="B1531" s="145" t="str">
        <f>IF('gegevens uit databank'!D1531="","",'gegevens uit databank'!D1531)</f>
        <v>VBS Arkorum 11 Vikingschool</v>
      </c>
      <c r="C1531" s="145" t="str">
        <f>IF('gegevens uit databank'!E1531="","",'gegevens uit databank'!E1531)</f>
        <v>Groenestraat 267</v>
      </c>
      <c r="D1531" s="145">
        <f>IF('gegevens uit databank'!F1531="","",'gegevens uit databank'!F1531)</f>
        <v>8800</v>
      </c>
      <c r="E1531" s="145" t="str">
        <f>IF('gegevens uit databank'!G1531="","",'gegevens uit databank'!G1531)</f>
        <v>ROESELARE</v>
      </c>
      <c r="F1531" s="145" t="str">
        <f>IF('gegevens uit databank'!H1531="","",'gegevens uit databank'!H1531)</f>
        <v>051-22.42.59</v>
      </c>
    </row>
    <row r="1532" spans="1:6" ht="12.9" customHeight="1" x14ac:dyDescent="0.25">
      <c r="A1532" s="144">
        <f>IF('gegevens uit databank'!C1532="","",'gegevens uit databank'!C1532)</f>
        <v>19976</v>
      </c>
      <c r="B1532" s="145" t="str">
        <f>IF('gegevens uit databank'!D1532="","",'gegevens uit databank'!D1532)</f>
        <v>VBS Arkorum 02 Mozaïek</v>
      </c>
      <c r="C1532" s="145" t="str">
        <f>IF('gegevens uit databank'!E1532="","",'gegevens uit databank'!E1532)</f>
        <v>Nijverheidsstraat 7</v>
      </c>
      <c r="D1532" s="145">
        <f>IF('gegevens uit databank'!F1532="","",'gegevens uit databank'!F1532)</f>
        <v>8800</v>
      </c>
      <c r="E1532" s="145" t="str">
        <f>IF('gegevens uit databank'!G1532="","",'gegevens uit databank'!G1532)</f>
        <v>ROESELARE</v>
      </c>
      <c r="F1532" s="145" t="str">
        <f>IF('gegevens uit databank'!H1532="","",'gegevens uit databank'!H1532)</f>
        <v>051-22.23.38</v>
      </c>
    </row>
    <row r="1533" spans="1:6" ht="12.9" customHeight="1" x14ac:dyDescent="0.25">
      <c r="A1533" s="144">
        <f>IF('gegevens uit databank'!C1533="","",'gegevens uit databank'!C1533)</f>
        <v>19992</v>
      </c>
      <c r="B1533" s="145" t="str">
        <f>IF('gegevens uit databank'!D1533="","",'gegevens uit databank'!D1533)</f>
        <v>VBS Arkorum 03 Lenteland</v>
      </c>
      <c r="C1533" s="145" t="str">
        <f>IF('gegevens uit databank'!E1533="","",'gegevens uit databank'!E1533)</f>
        <v>Honzebroekstraat 44</v>
      </c>
      <c r="D1533" s="145">
        <f>IF('gegevens uit databank'!F1533="","",'gegevens uit databank'!F1533)</f>
        <v>8800</v>
      </c>
      <c r="E1533" s="145" t="str">
        <f>IF('gegevens uit databank'!G1533="","",'gegevens uit databank'!G1533)</f>
        <v>ROESELARE</v>
      </c>
      <c r="F1533" s="145" t="str">
        <f>IF('gegevens uit databank'!H1533="","",'gegevens uit databank'!H1533)</f>
        <v>051-20.61.76</v>
      </c>
    </row>
    <row r="1534" spans="1:6" ht="12.9" customHeight="1" x14ac:dyDescent="0.25">
      <c r="A1534" s="144">
        <f>IF('gegevens uit databank'!C1534="","",'gegevens uit databank'!C1534)</f>
        <v>20008</v>
      </c>
      <c r="B1534" s="145" t="str">
        <f>IF('gegevens uit databank'!D1534="","",'gegevens uit databank'!D1534)</f>
        <v>VLS Arkorum 12 De Bever</v>
      </c>
      <c r="C1534" s="145" t="str">
        <f>IF('gegevens uit databank'!E1534="","",'gegevens uit databank'!E1534)</f>
        <v>Wijnendalestraat 19</v>
      </c>
      <c r="D1534" s="145">
        <f>IF('gegevens uit databank'!F1534="","",'gegevens uit databank'!F1534)</f>
        <v>8800</v>
      </c>
      <c r="E1534" s="145" t="str">
        <f>IF('gegevens uit databank'!G1534="","",'gegevens uit databank'!G1534)</f>
        <v>ROESELARE</v>
      </c>
      <c r="F1534" s="145" t="str">
        <f>IF('gegevens uit databank'!H1534="","",'gegevens uit databank'!H1534)</f>
        <v>051-24.49.56</v>
      </c>
    </row>
    <row r="1535" spans="1:6" ht="12.9" customHeight="1" x14ac:dyDescent="0.25">
      <c r="A1535" s="144">
        <f>IF('gegevens uit databank'!C1535="","",'gegevens uit databank'!C1535)</f>
        <v>20016</v>
      </c>
      <c r="B1535" s="145" t="str">
        <f>IF('gegevens uit databank'!D1535="","",'gegevens uit databank'!D1535)</f>
        <v>VBS Arkorum 05_VCS Burger school</v>
      </c>
      <c r="C1535" s="145" t="str">
        <f>IF('gegevens uit databank'!E1535="","",'gegevens uit databank'!E1535)</f>
        <v>Albrecht Rodenbachstraat 16</v>
      </c>
      <c r="D1535" s="145">
        <f>IF('gegevens uit databank'!F1535="","",'gegevens uit databank'!F1535)</f>
        <v>8800</v>
      </c>
      <c r="E1535" s="145" t="str">
        <f>IF('gegevens uit databank'!G1535="","",'gegevens uit databank'!G1535)</f>
        <v>ROESELARE</v>
      </c>
      <c r="F1535" s="145" t="str">
        <f>IF('gegevens uit databank'!H1535="","",'gegevens uit databank'!H1535)</f>
        <v>051-24.28.40</v>
      </c>
    </row>
    <row r="1536" spans="1:6" ht="12.9" customHeight="1" x14ac:dyDescent="0.25">
      <c r="A1536" s="144">
        <f>IF('gegevens uit databank'!C1536="","",'gegevens uit databank'!C1536)</f>
        <v>20024</v>
      </c>
      <c r="B1536" s="145" t="str">
        <f>IF('gegevens uit databank'!D1536="","",'gegevens uit databank'!D1536)</f>
        <v>VLS Arkorum 09 Sint-Jozef</v>
      </c>
      <c r="C1536" s="145" t="str">
        <f>IF('gegevens uit databank'!E1536="","",'gegevens uit databank'!E1536)</f>
        <v>Tulpenstraat 6</v>
      </c>
      <c r="D1536" s="145">
        <f>IF('gegevens uit databank'!F1536="","",'gegevens uit databank'!F1536)</f>
        <v>8800</v>
      </c>
      <c r="E1536" s="145" t="str">
        <f>IF('gegevens uit databank'!G1536="","",'gegevens uit databank'!G1536)</f>
        <v>ROESELARE</v>
      </c>
      <c r="F1536" s="145" t="str">
        <f>IF('gegevens uit databank'!H1536="","",'gegevens uit databank'!H1536)</f>
        <v>051-22.35.36</v>
      </c>
    </row>
    <row r="1537" spans="1:6" ht="12.9" customHeight="1" x14ac:dyDescent="0.25">
      <c r="A1537" s="144">
        <f>IF('gegevens uit databank'!C1537="","",'gegevens uit databank'!C1537)</f>
        <v>20032</v>
      </c>
      <c r="B1537" s="145" t="str">
        <f>IF('gegevens uit databank'!D1537="","",'gegevens uit databank'!D1537)</f>
        <v>VBS Arkorum 01 Sprankel</v>
      </c>
      <c r="C1537" s="145" t="str">
        <f>IF('gegevens uit databank'!E1537="","",'gegevens uit databank'!E1537)</f>
        <v>Dokter Delbekestraat 28</v>
      </c>
      <c r="D1537" s="145">
        <f>IF('gegevens uit databank'!F1537="","",'gegevens uit databank'!F1537)</f>
        <v>8800</v>
      </c>
      <c r="E1537" s="145" t="str">
        <f>IF('gegevens uit databank'!G1537="","",'gegevens uit databank'!G1537)</f>
        <v>ROESELARE</v>
      </c>
      <c r="F1537" s="145" t="str">
        <f>IF('gegevens uit databank'!H1537="","",'gegevens uit databank'!H1537)</f>
        <v>051-22.73.66</v>
      </c>
    </row>
    <row r="1538" spans="1:6" ht="12.9" customHeight="1" x14ac:dyDescent="0.25">
      <c r="A1538" s="144">
        <f>IF('gegevens uit databank'!C1538="","",'gegevens uit databank'!C1538)</f>
        <v>20041</v>
      </c>
      <c r="B1538" s="145" t="str">
        <f>IF('gegevens uit databank'!D1538="","",'gegevens uit databank'!D1538)</f>
        <v>VBS Arkorum 10 Spanjeschool-De Tassche</v>
      </c>
      <c r="C1538" s="145" t="str">
        <f>IF('gegevens uit databank'!E1538="","",'gegevens uit databank'!E1538)</f>
        <v>Vierwegstraat 195</v>
      </c>
      <c r="D1538" s="145">
        <f>IF('gegevens uit databank'!F1538="","",'gegevens uit databank'!F1538)</f>
        <v>8800</v>
      </c>
      <c r="E1538" s="145" t="str">
        <f>IF('gegevens uit databank'!G1538="","",'gegevens uit databank'!G1538)</f>
        <v>ROESELARE</v>
      </c>
      <c r="F1538" s="145" t="str">
        <f>IF('gegevens uit databank'!H1538="","",'gegevens uit databank'!H1538)</f>
        <v>051-20.70.87</v>
      </c>
    </row>
    <row r="1539" spans="1:6" ht="12.9" customHeight="1" x14ac:dyDescent="0.25">
      <c r="A1539" s="144">
        <f>IF('gegevens uit databank'!C1539="","",'gegevens uit databank'!C1539)</f>
        <v>20065</v>
      </c>
      <c r="B1539" s="145" t="str">
        <f>IF('gegevens uit databank'!D1539="","",'gegevens uit databank'!D1539)</f>
        <v>VBS Arkorum 06 De Bever</v>
      </c>
      <c r="C1539" s="145" t="str">
        <f>IF('gegevens uit databank'!E1539="","",'gegevens uit databank'!E1539)</f>
        <v>Schoolstraat 11</v>
      </c>
      <c r="D1539" s="145">
        <f>IF('gegevens uit databank'!F1539="","",'gegevens uit databank'!F1539)</f>
        <v>8800</v>
      </c>
      <c r="E1539" s="145" t="str">
        <f>IF('gegevens uit databank'!G1539="","",'gegevens uit databank'!G1539)</f>
        <v>ROESELARE</v>
      </c>
      <c r="F1539" s="145" t="str">
        <f>IF('gegevens uit databank'!H1539="","",'gegevens uit databank'!H1539)</f>
        <v>051-25.19.61</v>
      </c>
    </row>
    <row r="1540" spans="1:6" ht="12.9" customHeight="1" x14ac:dyDescent="0.25">
      <c r="A1540" s="144">
        <f>IF('gegevens uit databank'!C1540="","",'gegevens uit databank'!C1540)</f>
        <v>20073</v>
      </c>
      <c r="B1540" s="145" t="str">
        <f>IF('gegevens uit databank'!D1540="","",'gegevens uit databank'!D1540)</f>
        <v>SBS De Vlieger</v>
      </c>
      <c r="C1540" s="145" t="str">
        <f>IF('gegevens uit databank'!E1540="","",'gegevens uit databank'!E1540)</f>
        <v>Hoogstraat 58</v>
      </c>
      <c r="D1540" s="145">
        <f>IF('gegevens uit databank'!F1540="","",'gegevens uit databank'!F1540)</f>
        <v>8800</v>
      </c>
      <c r="E1540" s="145" t="str">
        <f>IF('gegevens uit databank'!G1540="","",'gegevens uit databank'!G1540)</f>
        <v>RUMBEKE</v>
      </c>
      <c r="F1540" s="145" t="str">
        <f>IF('gegevens uit databank'!H1540="","",'gegevens uit databank'!H1540)</f>
        <v>051-23.19.76</v>
      </c>
    </row>
    <row r="1541" spans="1:6" ht="12.9" customHeight="1" x14ac:dyDescent="0.25">
      <c r="A1541" s="144">
        <f>IF('gegevens uit databank'!C1541="","",'gegevens uit databank'!C1541)</f>
        <v>20081</v>
      </c>
      <c r="B1541" s="145" t="str">
        <f>IF('gegevens uit databank'!D1541="","",'gegevens uit databank'!D1541)</f>
        <v>VBS Arkorum 16 De Verrekijker</v>
      </c>
      <c r="C1541" s="145" t="str">
        <f>IF('gegevens uit databank'!E1541="","",'gegevens uit databank'!E1541)</f>
        <v>Kloosterstraat 1</v>
      </c>
      <c r="D1541" s="145">
        <f>IF('gegevens uit databank'!F1541="","",'gegevens uit databank'!F1541)</f>
        <v>8800</v>
      </c>
      <c r="E1541" s="145" t="str">
        <f>IF('gegevens uit databank'!G1541="","",'gegevens uit databank'!G1541)</f>
        <v>RUMBEKE</v>
      </c>
      <c r="F1541" s="145" t="str">
        <f>IF('gegevens uit databank'!H1541="","",'gegevens uit databank'!H1541)</f>
        <v>051-20.29.28</v>
      </c>
    </row>
    <row r="1542" spans="1:6" ht="12.9" customHeight="1" x14ac:dyDescent="0.25">
      <c r="A1542" s="144">
        <f>IF('gegevens uit databank'!C1542="","",'gegevens uit databank'!C1542)</f>
        <v>20099</v>
      </c>
      <c r="B1542" s="145" t="str">
        <f>IF('gegevens uit databank'!D1542="","",'gegevens uit databank'!D1542)</f>
        <v>VBS Arkorum 18 Klim</v>
      </c>
      <c r="C1542" s="145" t="str">
        <f>IF('gegevens uit databank'!E1542="","",'gegevens uit databank'!E1542)</f>
        <v>Meensesteenweg 715</v>
      </c>
      <c r="D1542" s="145">
        <f>IF('gegevens uit databank'!F1542="","",'gegevens uit databank'!F1542)</f>
        <v>8800</v>
      </c>
      <c r="E1542" s="145" t="str">
        <f>IF('gegevens uit databank'!G1542="","",'gegevens uit databank'!G1542)</f>
        <v>RUMBEKE</v>
      </c>
      <c r="F1542" s="145" t="str">
        <f>IF('gegevens uit databank'!H1542="","",'gegevens uit databank'!H1542)</f>
        <v>056-50.21.13</v>
      </c>
    </row>
    <row r="1543" spans="1:6" ht="12.9" customHeight="1" x14ac:dyDescent="0.25">
      <c r="A1543" s="144">
        <f>IF('gegevens uit databank'!C1543="","",'gegevens uit databank'!C1543)</f>
        <v>20107</v>
      </c>
      <c r="B1543" s="145" t="str">
        <f>IF('gegevens uit databank'!D1543="","",'gegevens uit databank'!D1543)</f>
        <v>VBS Arkorum 17 De Zilverberg</v>
      </c>
      <c r="C1543" s="145" t="str">
        <f>IF('gegevens uit databank'!E1543="","",'gegevens uit databank'!E1543)</f>
        <v>Meensesteenweg 417</v>
      </c>
      <c r="D1543" s="145">
        <f>IF('gegevens uit databank'!F1543="","",'gegevens uit databank'!F1543)</f>
        <v>8800</v>
      </c>
      <c r="E1543" s="145" t="str">
        <f>IF('gegevens uit databank'!G1543="","",'gegevens uit databank'!G1543)</f>
        <v>RUMBEKE</v>
      </c>
      <c r="F1543" s="145" t="str">
        <f>IF('gegevens uit databank'!H1543="","",'gegevens uit databank'!H1543)</f>
        <v>051-22.44.67</v>
      </c>
    </row>
    <row r="1544" spans="1:6" ht="12.9" customHeight="1" x14ac:dyDescent="0.25">
      <c r="A1544" s="144">
        <f>IF('gegevens uit databank'!C1544="","",'gegevens uit databank'!C1544)</f>
        <v>20123</v>
      </c>
      <c r="B1544" s="145" t="str">
        <f>IF('gegevens uit databank'!D1544="","",'gegevens uit databank'!D1544)</f>
        <v>VBS Arkorum 08 De Ark</v>
      </c>
      <c r="C1544" s="145" t="str">
        <f>IF('gegevens uit databank'!E1544="","",'gegevens uit databank'!E1544)</f>
        <v>Sint-Eloois-Winkelsestraat 59</v>
      </c>
      <c r="D1544" s="145">
        <f>IF('gegevens uit databank'!F1544="","",'gegevens uit databank'!F1544)</f>
        <v>8800</v>
      </c>
      <c r="E1544" s="145" t="str">
        <f>IF('gegevens uit databank'!G1544="","",'gegevens uit databank'!G1544)</f>
        <v>OEKENE</v>
      </c>
      <c r="F1544" s="145" t="str">
        <f>IF('gegevens uit databank'!H1544="","",'gegevens uit databank'!H1544)</f>
        <v>051-12.30.41</v>
      </c>
    </row>
    <row r="1545" spans="1:6" ht="12.9" customHeight="1" x14ac:dyDescent="0.25">
      <c r="A1545" s="144">
        <f>IF('gegevens uit databank'!C1545="","",'gegevens uit databank'!C1545)</f>
        <v>20131</v>
      </c>
      <c r="B1545" s="145" t="str">
        <f>IF('gegevens uit databank'!D1545="","",'gegevens uit databank'!D1545)</f>
        <v>VBS Oostnieuwkerke</v>
      </c>
      <c r="C1545" s="145" t="str">
        <f>IF('gegevens uit databank'!E1545="","",'gegevens uit databank'!E1545)</f>
        <v>Slijperstraat 1_A</v>
      </c>
      <c r="D1545" s="145">
        <f>IF('gegevens uit databank'!F1545="","",'gegevens uit databank'!F1545)</f>
        <v>8840</v>
      </c>
      <c r="E1545" s="145" t="str">
        <f>IF('gegevens uit databank'!G1545="","",'gegevens uit databank'!G1545)</f>
        <v>OOSTNIEUWKERKE</v>
      </c>
      <c r="F1545" s="145" t="str">
        <f>IF('gegevens uit databank'!H1545="","",'gegevens uit databank'!H1545)</f>
        <v>051-24.33.05</v>
      </c>
    </row>
    <row r="1546" spans="1:6" ht="12.9" customHeight="1" x14ac:dyDescent="0.25">
      <c r="A1546" s="144">
        <f>IF('gegevens uit databank'!C1546="","",'gegevens uit databank'!C1546)</f>
        <v>20149</v>
      </c>
      <c r="B1546" s="145" t="str">
        <f>IF('gegevens uit databank'!D1546="","",'gegevens uit databank'!D1546)</f>
        <v>GBS Wonderwijs Gemeenteschool Hooglede</v>
      </c>
      <c r="C1546" s="145" t="str">
        <f>IF('gegevens uit databank'!E1546="","",'gegevens uit databank'!E1546)</f>
        <v>Schoolstraat 9</v>
      </c>
      <c r="D1546" s="145">
        <f>IF('gegevens uit databank'!F1546="","",'gegevens uit databank'!F1546)</f>
        <v>8830</v>
      </c>
      <c r="E1546" s="145" t="str">
        <f>IF('gegevens uit databank'!G1546="","",'gegevens uit databank'!G1546)</f>
        <v>HOOGLEDE</v>
      </c>
      <c r="F1546" s="145" t="str">
        <f>IF('gegevens uit databank'!H1546="","",'gegevens uit databank'!H1546)</f>
        <v>051-20.53.81</v>
      </c>
    </row>
    <row r="1547" spans="1:6" ht="12.9" customHeight="1" x14ac:dyDescent="0.25">
      <c r="A1547" s="144">
        <f>IF('gegevens uit databank'!C1547="","",'gegevens uit databank'!C1547)</f>
        <v>20164</v>
      </c>
      <c r="B1547" s="145" t="str">
        <f>IF('gegevens uit databank'!D1547="","",'gegevens uit databank'!D1547)</f>
        <v>VBS De Mozaiek</v>
      </c>
      <c r="C1547" s="145" t="str">
        <f>IF('gegevens uit databank'!E1547="","",'gegevens uit databank'!E1547)</f>
        <v>Delaeystraat 59</v>
      </c>
      <c r="D1547" s="145">
        <f>IF('gegevens uit databank'!F1547="","",'gegevens uit databank'!F1547)</f>
        <v>8830</v>
      </c>
      <c r="E1547" s="145" t="str">
        <f>IF('gegevens uit databank'!G1547="","",'gegevens uit databank'!G1547)</f>
        <v>HOOGLEDE</v>
      </c>
      <c r="F1547" s="145" t="str">
        <f>IF('gegevens uit databank'!H1547="","",'gegevens uit databank'!H1547)</f>
        <v>051-70.23.95</v>
      </c>
    </row>
    <row r="1548" spans="1:6" ht="12.9" customHeight="1" x14ac:dyDescent="0.25">
      <c r="A1548" s="144">
        <f>IF('gegevens uit databank'!C1548="","",'gegevens uit databank'!C1548)</f>
        <v>20198</v>
      </c>
      <c r="B1548" s="145" t="str">
        <f>IF('gegevens uit databank'!D1548="","",'gegevens uit databank'!D1548)</f>
        <v>VBS Arkorum 14 De Boomgaard</v>
      </c>
      <c r="C1548" s="145" t="str">
        <f>IF('gegevens uit databank'!E1548="","",'gegevens uit databank'!E1548)</f>
        <v>Blekerijstraat 5</v>
      </c>
      <c r="D1548" s="145">
        <f>IF('gegevens uit databank'!F1548="","",'gegevens uit databank'!F1548)</f>
        <v>8850</v>
      </c>
      <c r="E1548" s="145" t="str">
        <f>IF('gegevens uit databank'!G1548="","",'gegevens uit databank'!G1548)</f>
        <v>ARDOOIE</v>
      </c>
      <c r="F1548" s="145" t="str">
        <f>IF('gegevens uit databank'!H1548="","",'gegevens uit databank'!H1548)</f>
        <v>051-74.68.98</v>
      </c>
    </row>
    <row r="1549" spans="1:6" ht="12.9" customHeight="1" x14ac:dyDescent="0.25">
      <c r="A1549" s="144">
        <f>IF('gegevens uit databank'!C1549="","",'gegevens uit databank'!C1549)</f>
        <v>20206</v>
      </c>
      <c r="B1549" s="145" t="str">
        <f>IF('gegevens uit databank'!D1549="","",'gegevens uit databank'!D1549)</f>
        <v>VBS Arkorum 15 De Horizon</v>
      </c>
      <c r="C1549" s="145" t="str">
        <f>IF('gegevens uit databank'!E1549="","",'gegevens uit databank'!E1549)</f>
        <v>Ardooisestraat 1_A</v>
      </c>
      <c r="D1549" s="145">
        <f>IF('gegevens uit databank'!F1549="","",'gegevens uit databank'!F1549)</f>
        <v>8851</v>
      </c>
      <c r="E1549" s="145" t="str">
        <f>IF('gegevens uit databank'!G1549="","",'gegevens uit databank'!G1549)</f>
        <v>KOOLSKAMP</v>
      </c>
      <c r="F1549" s="145" t="str">
        <f>IF('gegevens uit databank'!H1549="","",'gegevens uit databank'!H1549)</f>
        <v>051-74.69.50</v>
      </c>
    </row>
    <row r="1550" spans="1:6" ht="12.9" customHeight="1" x14ac:dyDescent="0.25">
      <c r="A1550" s="144">
        <f>IF('gegevens uit databank'!C1550="","",'gegevens uit databank'!C1550)</f>
        <v>20222</v>
      </c>
      <c r="B1550" s="145" t="str">
        <f>IF('gegevens uit databank'!D1550="","",'gegevens uit databank'!D1550)</f>
        <v>Gemeentelijke Basisschool</v>
      </c>
      <c r="C1550" s="145" t="str">
        <f>IF('gegevens uit databank'!E1550="","",'gegevens uit databank'!E1550)</f>
        <v>Hemelstraat 14</v>
      </c>
      <c r="D1550" s="145">
        <f>IF('gegevens uit databank'!F1550="","",'gegevens uit databank'!F1550)</f>
        <v>8850</v>
      </c>
      <c r="E1550" s="145" t="str">
        <f>IF('gegevens uit databank'!G1550="","",'gegevens uit databank'!G1550)</f>
        <v>ARDOOIE</v>
      </c>
      <c r="F1550" s="145" t="str">
        <f>IF('gegevens uit databank'!H1550="","",'gegevens uit databank'!H1550)</f>
        <v>051-74.49.16</v>
      </c>
    </row>
    <row r="1551" spans="1:6" ht="12.9" customHeight="1" x14ac:dyDescent="0.25">
      <c r="A1551" s="144">
        <f>IF('gegevens uit databank'!C1551="","",'gegevens uit databank'!C1551)</f>
        <v>20231</v>
      </c>
      <c r="B1551" s="145" t="str">
        <f>IF('gegevens uit databank'!D1551="","",'gegevens uit databank'!D1551)</f>
        <v>VBS Paandersschool</v>
      </c>
      <c r="C1551" s="145" t="str">
        <f>IF('gegevens uit databank'!E1551="","",'gegevens uit databank'!E1551)</f>
        <v>Paanderstraat 49</v>
      </c>
      <c r="D1551" s="145">
        <f>IF('gegevens uit databank'!F1551="","",'gegevens uit databank'!F1551)</f>
        <v>8760</v>
      </c>
      <c r="E1551" s="145" t="str">
        <f>IF('gegevens uit databank'!G1551="","",'gegevens uit databank'!G1551)</f>
        <v>MEULEBEKE</v>
      </c>
      <c r="F1551" s="145" t="str">
        <f>IF('gegevens uit databank'!H1551="","",'gegevens uit databank'!H1551)</f>
        <v>051-48.74.03</v>
      </c>
    </row>
    <row r="1552" spans="1:6" ht="12.9" customHeight="1" x14ac:dyDescent="0.25">
      <c r="A1552" s="144">
        <f>IF('gegevens uit databank'!C1552="","",'gegevens uit databank'!C1552)</f>
        <v>20248</v>
      </c>
      <c r="B1552" s="145" t="str">
        <f>IF('gegevens uit databank'!D1552="","",'gegevens uit databank'!D1552)</f>
        <v>Vrije Basisschool 't Veld</v>
      </c>
      <c r="C1552" s="145" t="str">
        <f>IF('gegevens uit databank'!E1552="","",'gegevens uit databank'!E1552)</f>
        <v>Sint-Antoniusstraat 3</v>
      </c>
      <c r="D1552" s="145">
        <f>IF('gegevens uit databank'!F1552="","",'gegevens uit databank'!F1552)</f>
        <v>8760</v>
      </c>
      <c r="E1552" s="145" t="str">
        <f>IF('gegevens uit databank'!G1552="","",'gegevens uit databank'!G1552)</f>
        <v>MEULEBEKE</v>
      </c>
      <c r="F1552" s="145" t="str">
        <f>IF('gegevens uit databank'!H1552="","",'gegevens uit databank'!H1552)</f>
        <v>051-48.61.17</v>
      </c>
    </row>
    <row r="1553" spans="1:6" ht="12.9" customHeight="1" x14ac:dyDescent="0.25">
      <c r="A1553" s="144">
        <f>IF('gegevens uit databank'!C1553="","",'gegevens uit databank'!C1553)</f>
        <v>20255</v>
      </c>
      <c r="B1553" s="145" t="str">
        <f>IF('gegevens uit databank'!D1553="","",'gegevens uit databank'!D1553)</f>
        <v>VKS Sint-Lutgardis</v>
      </c>
      <c r="C1553" s="145" t="str">
        <f>IF('gegevens uit databank'!E1553="","",'gegevens uit databank'!E1553)</f>
        <v>Karel van Manderstraat 33</v>
      </c>
      <c r="D1553" s="145">
        <f>IF('gegevens uit databank'!F1553="","",'gegevens uit databank'!F1553)</f>
        <v>8760</v>
      </c>
      <c r="E1553" s="145" t="str">
        <f>IF('gegevens uit databank'!G1553="","",'gegevens uit databank'!G1553)</f>
        <v>MEULEBEKE</v>
      </c>
      <c r="F1553" s="145" t="str">
        <f>IF('gegevens uit databank'!H1553="","",'gegevens uit databank'!H1553)</f>
        <v>051-48.80.86</v>
      </c>
    </row>
    <row r="1554" spans="1:6" ht="12.9" customHeight="1" x14ac:dyDescent="0.25">
      <c r="A1554" s="144">
        <f>IF('gegevens uit databank'!C1554="","",'gegevens uit databank'!C1554)</f>
        <v>20263</v>
      </c>
      <c r="B1554" s="145" t="str">
        <f>IF('gegevens uit databank'!D1554="","",'gegevens uit databank'!D1554)</f>
        <v>VBS Marialoopschool</v>
      </c>
      <c r="C1554" s="145" t="str">
        <f>IF('gegevens uit databank'!E1554="","",'gegevens uit databank'!E1554)</f>
        <v>Marialoopsteenweg 55</v>
      </c>
      <c r="D1554" s="145">
        <f>IF('gegevens uit databank'!F1554="","",'gegevens uit databank'!F1554)</f>
        <v>8760</v>
      </c>
      <c r="E1554" s="145" t="str">
        <f>IF('gegevens uit databank'!G1554="","",'gegevens uit databank'!G1554)</f>
        <v>MEULEBEKE</v>
      </c>
      <c r="F1554" s="145" t="str">
        <f>IF('gegevens uit databank'!H1554="","",'gegevens uit databank'!H1554)</f>
        <v>051-40.35.67</v>
      </c>
    </row>
    <row r="1555" spans="1:6" ht="12.9" customHeight="1" x14ac:dyDescent="0.25">
      <c r="A1555" s="144">
        <f>IF('gegevens uit databank'!C1555="","",'gegevens uit databank'!C1555)</f>
        <v>20271</v>
      </c>
      <c r="B1555" s="145" t="str">
        <f>IF('gegevens uit databank'!D1555="","",'gegevens uit databank'!D1555)</f>
        <v>VBS Pit</v>
      </c>
      <c r="C1555" s="145" t="str">
        <f>IF('gegevens uit databank'!E1555="","",'gegevens uit databank'!E1555)</f>
        <v>Koolskampstraat 4</v>
      </c>
      <c r="D1555" s="145">
        <f>IF('gegevens uit databank'!F1555="","",'gegevens uit databank'!F1555)</f>
        <v>8740</v>
      </c>
      <c r="E1555" s="145" t="str">
        <f>IF('gegevens uit databank'!G1555="","",'gegevens uit databank'!G1555)</f>
        <v>PITTEM</v>
      </c>
      <c r="F1555" s="145" t="str">
        <f>IF('gegevens uit databank'!H1555="","",'gegevens uit databank'!H1555)</f>
        <v>051-46.66.24</v>
      </c>
    </row>
    <row r="1556" spans="1:6" ht="12.9" customHeight="1" x14ac:dyDescent="0.25">
      <c r="A1556" s="144">
        <f>IF('gegevens uit databank'!C1556="","",'gegevens uit databank'!C1556)</f>
        <v>20289</v>
      </c>
      <c r="B1556" s="145" t="str">
        <f>IF('gegevens uit databank'!D1556="","",'gegevens uit databank'!D1556)</f>
        <v>VBS De Akker</v>
      </c>
      <c r="C1556" s="145" t="str">
        <f>IF('gegevens uit databank'!E1556="","",'gegevens uit databank'!E1556)</f>
        <v>Molenakker 97</v>
      </c>
      <c r="D1556" s="145">
        <f>IF('gegevens uit databank'!F1556="","",'gegevens uit databank'!F1556)</f>
        <v>8740</v>
      </c>
      <c r="E1556" s="145" t="str">
        <f>IF('gegevens uit databank'!G1556="","",'gegevens uit databank'!G1556)</f>
        <v>EGEM</v>
      </c>
      <c r="F1556" s="145" t="str">
        <f>IF('gegevens uit databank'!H1556="","",'gegevens uit databank'!H1556)</f>
        <v>051-46.76.99</v>
      </c>
    </row>
    <row r="1557" spans="1:6" ht="12.9" customHeight="1" x14ac:dyDescent="0.25">
      <c r="A1557" s="144">
        <f>IF('gegevens uit databank'!C1557="","",'gegevens uit databank'!C1557)</f>
        <v>20305</v>
      </c>
      <c r="B1557" s="145" t="str">
        <f>IF('gegevens uit databank'!D1557="","",'gegevens uit databank'!D1557)</f>
        <v>VBS 't Nieuwland</v>
      </c>
      <c r="C1557" s="145" t="str">
        <f>IF('gegevens uit databank'!E1557="","",'gegevens uit databank'!E1557)</f>
        <v>Ontvangerstraat 7</v>
      </c>
      <c r="D1557" s="145">
        <f>IF('gegevens uit databank'!F1557="","",'gegevens uit databank'!F1557)</f>
        <v>8700</v>
      </c>
      <c r="E1557" s="145" t="str">
        <f>IF('gegevens uit databank'!G1557="","",'gegevens uit databank'!G1557)</f>
        <v>TIELT</v>
      </c>
      <c r="F1557" s="145" t="str">
        <f>IF('gegevens uit databank'!H1557="","",'gegevens uit databank'!H1557)</f>
        <v>051-40.20.62</v>
      </c>
    </row>
    <row r="1558" spans="1:6" ht="12.9" customHeight="1" x14ac:dyDescent="0.25">
      <c r="A1558" s="144">
        <f>IF('gegevens uit databank'!C1558="","",'gegevens uit databank'!C1558)</f>
        <v>20313</v>
      </c>
      <c r="B1558" s="145" t="str">
        <f>IF('gegevens uit databank'!D1558="","",'gegevens uit databank'!D1558)</f>
        <v>VBS Heilige Familie</v>
      </c>
      <c r="C1558" s="145" t="str">
        <f>IF('gegevens uit databank'!E1558="","",'gegevens uit databank'!E1558)</f>
        <v>Driesstraat 1</v>
      </c>
      <c r="D1558" s="145">
        <f>IF('gegevens uit databank'!F1558="","",'gegevens uit databank'!F1558)</f>
        <v>8700</v>
      </c>
      <c r="E1558" s="145" t="str">
        <f>IF('gegevens uit databank'!G1558="","",'gegevens uit databank'!G1558)</f>
        <v>TIELT</v>
      </c>
      <c r="F1558" s="145" t="str">
        <f>IF('gegevens uit databank'!H1558="","",'gegevens uit databank'!H1558)</f>
        <v>051-40.47.50</v>
      </c>
    </row>
    <row r="1559" spans="1:6" ht="12.9" customHeight="1" x14ac:dyDescent="0.25">
      <c r="A1559" s="144">
        <f>IF('gegevens uit databank'!C1559="","",'gegevens uit databank'!C1559)</f>
        <v>20347</v>
      </c>
      <c r="B1559" s="145" t="str">
        <f>IF('gegevens uit databank'!D1559="","",'gegevens uit databank'!D1559)</f>
        <v>VBS De Wijzer</v>
      </c>
      <c r="C1559" s="145" t="str">
        <f>IF('gegevens uit databank'!E1559="","",'gegevens uit databank'!E1559)</f>
        <v>Molenweg 2</v>
      </c>
      <c r="D1559" s="145">
        <f>IF('gegevens uit databank'!F1559="","",'gegevens uit databank'!F1559)</f>
        <v>8700</v>
      </c>
      <c r="E1559" s="145" t="str">
        <f>IF('gegevens uit databank'!G1559="","",'gegevens uit databank'!G1559)</f>
        <v>AARSELE</v>
      </c>
      <c r="F1559" s="145" t="str">
        <f>IF('gegevens uit databank'!H1559="","",'gegevens uit databank'!H1559)</f>
        <v>051-63.31.08</v>
      </c>
    </row>
    <row r="1560" spans="1:6" ht="12.9" customHeight="1" x14ac:dyDescent="0.25">
      <c r="A1560" s="144">
        <f>IF('gegevens uit databank'!C1560="","",'gegevens uit databank'!C1560)</f>
        <v>20354</v>
      </c>
      <c r="B1560" s="145" t="str">
        <f>IF('gegevens uit databank'!D1560="","",'gegevens uit databank'!D1560)</f>
        <v>VBS Zeppelin</v>
      </c>
      <c r="C1560" s="145" t="str">
        <f>IF('gegevens uit databank'!E1560="","",'gegevens uit databank'!E1560)</f>
        <v>Statiestraat 53</v>
      </c>
      <c r="D1560" s="145">
        <f>IF('gegevens uit databank'!F1560="","",'gegevens uit databank'!F1560)</f>
        <v>8720</v>
      </c>
      <c r="E1560" s="145" t="str">
        <f>IF('gegevens uit databank'!G1560="","",'gegevens uit databank'!G1560)</f>
        <v>DENTERGEM</v>
      </c>
      <c r="F1560" s="145" t="str">
        <f>IF('gegevens uit databank'!H1560="","",'gegevens uit databank'!H1560)</f>
        <v>051-63.62.36</v>
      </c>
    </row>
    <row r="1561" spans="1:6" ht="12.9" customHeight="1" x14ac:dyDescent="0.25">
      <c r="A1561" s="144">
        <f>IF('gegevens uit databank'!C1561="","",'gegevens uit databank'!C1561)</f>
        <v>20362</v>
      </c>
      <c r="B1561" s="145" t="str">
        <f>IF('gegevens uit databank'!D1561="","",'gegevens uit databank'!D1561)</f>
        <v>Gemeentelijke Basisschool</v>
      </c>
      <c r="C1561" s="145" t="str">
        <f>IF('gegevens uit databank'!E1561="","",'gegevens uit databank'!E1561)</f>
        <v>Tieltseweg 66</v>
      </c>
      <c r="D1561" s="145">
        <f>IF('gegevens uit databank'!F1561="","",'gegevens uit databank'!F1561)</f>
        <v>8720</v>
      </c>
      <c r="E1561" s="145" t="str">
        <f>IF('gegevens uit databank'!G1561="","",'gegevens uit databank'!G1561)</f>
        <v>DENTERGEM</v>
      </c>
      <c r="F1561" s="145" t="str">
        <f>IF('gegevens uit databank'!H1561="","",'gegevens uit databank'!H1561)</f>
        <v>051-40.85.81</v>
      </c>
    </row>
    <row r="1562" spans="1:6" ht="12.9" customHeight="1" x14ac:dyDescent="0.25">
      <c r="A1562" s="144">
        <f>IF('gegevens uit databank'!C1562="","",'gegevens uit databank'!C1562)</f>
        <v>20371</v>
      </c>
      <c r="B1562" s="145" t="str">
        <f>IF('gegevens uit databank'!D1562="","",'gegevens uit databank'!D1562)</f>
        <v>VBS Sint-Michiels - Sint-Vincentius</v>
      </c>
      <c r="C1562" s="145" t="str">
        <f>IF('gegevens uit databank'!E1562="","",'gegevens uit databank'!E1562)</f>
        <v>Elverdingestraat 18</v>
      </c>
      <c r="D1562" s="145">
        <f>IF('gegevens uit databank'!F1562="","",'gegevens uit databank'!F1562)</f>
        <v>8900</v>
      </c>
      <c r="E1562" s="145" t="str">
        <f>IF('gegevens uit databank'!G1562="","",'gegevens uit databank'!G1562)</f>
        <v>IEPER</v>
      </c>
      <c r="F1562" s="145" t="str">
        <f>IF('gegevens uit databank'!H1562="","",'gegevens uit databank'!H1562)</f>
        <v>057-20.28.61</v>
      </c>
    </row>
    <row r="1563" spans="1:6" ht="12.9" customHeight="1" x14ac:dyDescent="0.25">
      <c r="A1563" s="144">
        <f>IF('gegevens uit databank'!C1563="","",'gegevens uit databank'!C1563)</f>
        <v>20388</v>
      </c>
      <c r="B1563" s="145" t="str">
        <f>IF('gegevens uit databank'!D1563="","",'gegevens uit databank'!D1563)</f>
        <v>VBS Lyceum Heilige Familie</v>
      </c>
      <c r="C1563" s="145" t="str">
        <f>IF('gegevens uit databank'!E1563="","",'gegevens uit databank'!E1563)</f>
        <v>Maloulaan 2</v>
      </c>
      <c r="D1563" s="145">
        <f>IF('gegevens uit databank'!F1563="","",'gegevens uit databank'!F1563)</f>
        <v>8900</v>
      </c>
      <c r="E1563" s="145" t="str">
        <f>IF('gegevens uit databank'!G1563="","",'gegevens uit databank'!G1563)</f>
        <v>IEPER</v>
      </c>
      <c r="F1563" s="145" t="str">
        <f>IF('gegevens uit databank'!H1563="","",'gegevens uit databank'!H1563)</f>
        <v>057-21.82.39</v>
      </c>
    </row>
    <row r="1564" spans="1:6" ht="12.9" customHeight="1" x14ac:dyDescent="0.25">
      <c r="A1564" s="144">
        <f>IF('gegevens uit databank'!C1564="","",'gegevens uit databank'!C1564)</f>
        <v>20396</v>
      </c>
      <c r="B1564" s="145" t="str">
        <f>IF('gegevens uit databank'!D1564="","",'gegevens uit databank'!D1564)</f>
        <v>VBS Sint-Jozef</v>
      </c>
      <c r="C1564" s="145" t="str">
        <f>IF('gegevens uit databank'!E1564="","",'gegevens uit databank'!E1564)</f>
        <v>Meenseweg 33</v>
      </c>
      <c r="D1564" s="145">
        <f>IF('gegevens uit databank'!F1564="","",'gegevens uit databank'!F1564)</f>
        <v>8900</v>
      </c>
      <c r="E1564" s="145" t="str">
        <f>IF('gegevens uit databank'!G1564="","",'gegevens uit databank'!G1564)</f>
        <v>IEPER</v>
      </c>
      <c r="F1564" s="145" t="str">
        <f>IF('gegevens uit databank'!H1564="","",'gegevens uit databank'!H1564)</f>
        <v>057-20.71.24</v>
      </c>
    </row>
    <row r="1565" spans="1:6" ht="12.9" customHeight="1" x14ac:dyDescent="0.25">
      <c r="A1565" s="144">
        <f>IF('gegevens uit databank'!C1565="","",'gegevens uit databank'!C1565)</f>
        <v>20404</v>
      </c>
      <c r="B1565" s="145" t="str">
        <f>IF('gegevens uit databank'!D1565="","",'gegevens uit databank'!D1565)</f>
        <v>VBS Immaculata</v>
      </c>
      <c r="C1565" s="145" t="str">
        <f>IF('gegevens uit databank'!E1565="","",'gegevens uit databank'!E1565)</f>
        <v>Goudenpoortstraat 4</v>
      </c>
      <c r="D1565" s="145">
        <f>IF('gegevens uit databank'!F1565="","",'gegevens uit databank'!F1565)</f>
        <v>8900</v>
      </c>
      <c r="E1565" s="145" t="str">
        <f>IF('gegevens uit databank'!G1565="","",'gegevens uit databank'!G1565)</f>
        <v>IEPER</v>
      </c>
      <c r="F1565" s="145" t="str">
        <f>IF('gegevens uit databank'!H1565="","",'gegevens uit databank'!H1565)</f>
        <v>057-20.12.79</v>
      </c>
    </row>
    <row r="1566" spans="1:6" ht="12.9" customHeight="1" x14ac:dyDescent="0.25">
      <c r="A1566" s="144">
        <f>IF('gegevens uit databank'!C1566="","",'gegevens uit databank'!C1566)</f>
        <v>20412</v>
      </c>
      <c r="B1566" s="145" t="str">
        <f>IF('gegevens uit databank'!D1566="","",'gegevens uit databank'!D1566)</f>
        <v>VBS Capucienen</v>
      </c>
      <c r="C1566" s="145" t="str">
        <f>IF('gegevens uit databank'!E1566="","",'gegevens uit databank'!E1566)</f>
        <v>Capucienenstraat 46</v>
      </c>
      <c r="D1566" s="145">
        <f>IF('gegevens uit databank'!F1566="","",'gegevens uit databank'!F1566)</f>
        <v>8900</v>
      </c>
      <c r="E1566" s="145" t="str">
        <f>IF('gegevens uit databank'!G1566="","",'gegevens uit databank'!G1566)</f>
        <v>IEPER</v>
      </c>
      <c r="F1566" s="145" t="str">
        <f>IF('gegevens uit databank'!H1566="","",'gegevens uit databank'!H1566)</f>
        <v>057-20.04.60</v>
      </c>
    </row>
    <row r="1567" spans="1:6" ht="12.9" customHeight="1" x14ac:dyDescent="0.25">
      <c r="A1567" s="144">
        <f>IF('gegevens uit databank'!C1567="","",'gegevens uit databank'!C1567)</f>
        <v>20421</v>
      </c>
      <c r="B1567" s="145" t="str">
        <f>IF('gegevens uit databank'!D1567="","",'gegevens uit databank'!D1567)</f>
        <v>Vrije Basisschool</v>
      </c>
      <c r="C1567" s="145" t="str">
        <f>IF('gegevens uit databank'!E1567="","",'gegevens uit databank'!E1567)</f>
        <v>Brugseweg 272</v>
      </c>
      <c r="D1567" s="145">
        <f>IF('gegevens uit databank'!F1567="","",'gegevens uit databank'!F1567)</f>
        <v>8900</v>
      </c>
      <c r="E1567" s="145" t="str">
        <f>IF('gegevens uit databank'!G1567="","",'gegevens uit databank'!G1567)</f>
        <v>IEPER</v>
      </c>
      <c r="F1567" s="145" t="str">
        <f>IF('gegevens uit databank'!H1567="","",'gegevens uit databank'!H1567)</f>
        <v>057-20.19.75</v>
      </c>
    </row>
    <row r="1568" spans="1:6" ht="12.9" customHeight="1" x14ac:dyDescent="0.25">
      <c r="A1568" s="144">
        <f>IF('gegevens uit databank'!C1568="","",'gegevens uit databank'!C1568)</f>
        <v>20446</v>
      </c>
      <c r="B1568" s="145" t="str">
        <f>IF('gegevens uit databank'!D1568="","",'gegevens uit databank'!D1568)</f>
        <v>Vrije Kleuterschool Augustijntje</v>
      </c>
      <c r="C1568" s="145" t="str">
        <f>IF('gegevens uit databank'!E1568="","",'gegevens uit databank'!E1568)</f>
        <v>Augustijnenstraat 67</v>
      </c>
      <c r="D1568" s="145">
        <f>IF('gegevens uit databank'!F1568="","",'gegevens uit databank'!F1568)</f>
        <v>8900</v>
      </c>
      <c r="E1568" s="145" t="str">
        <f>IF('gegevens uit databank'!G1568="","",'gegevens uit databank'!G1568)</f>
        <v>IEPER</v>
      </c>
      <c r="F1568" s="145" t="str">
        <f>IF('gegevens uit databank'!H1568="","",'gegevens uit databank'!H1568)</f>
        <v>057-20.65.44</v>
      </c>
    </row>
    <row r="1569" spans="1:6" ht="12.9" customHeight="1" x14ac:dyDescent="0.25">
      <c r="A1569" s="144">
        <f>IF('gegevens uit databank'!C1569="","",'gegevens uit databank'!C1569)</f>
        <v>20487</v>
      </c>
      <c r="B1569" s="145" t="str">
        <f>IF('gegevens uit databank'!D1569="","",'gegevens uit databank'!D1569)</f>
        <v>VBS Het Nestkastje</v>
      </c>
      <c r="C1569" s="145" t="str">
        <f>IF('gegevens uit databank'!E1569="","",'gegevens uit databank'!E1569)</f>
        <v>Schietstraat 16</v>
      </c>
      <c r="D1569" s="145">
        <f>IF('gegevens uit databank'!F1569="","",'gegevens uit databank'!F1569)</f>
        <v>8900</v>
      </c>
      <c r="E1569" s="145" t="str">
        <f>IF('gegevens uit databank'!G1569="","",'gegevens uit databank'!G1569)</f>
        <v>DIKKEBUS</v>
      </c>
      <c r="F1569" s="145" t="str">
        <f>IF('gegevens uit databank'!H1569="","",'gegevens uit databank'!H1569)</f>
        <v>057-20.30.13</v>
      </c>
    </row>
    <row r="1570" spans="1:6" ht="12.9" customHeight="1" x14ac:dyDescent="0.25">
      <c r="A1570" s="144">
        <f>IF('gegevens uit databank'!C1570="","",'gegevens uit databank'!C1570)</f>
        <v>20495</v>
      </c>
      <c r="B1570" s="145" t="str">
        <f>IF('gegevens uit databank'!D1570="","",'gegevens uit databank'!D1570)</f>
        <v>GBS Bikschooltje</v>
      </c>
      <c r="C1570" s="145" t="str">
        <f>IF('gegevens uit databank'!E1570="","",'gegevens uit databank'!E1570)</f>
        <v>Bikschotestraat 107</v>
      </c>
      <c r="D1570" s="145">
        <f>IF('gegevens uit databank'!F1570="","",'gegevens uit databank'!F1570)</f>
        <v>8920</v>
      </c>
      <c r="E1570" s="145" t="str">
        <f>IF('gegevens uit databank'!G1570="","",'gegevens uit databank'!G1570)</f>
        <v>BIKSCHOTE</v>
      </c>
      <c r="F1570" s="145" t="str">
        <f>IF('gegevens uit databank'!H1570="","",'gegevens uit databank'!H1570)</f>
        <v>051-54.54.27</v>
      </c>
    </row>
    <row r="1571" spans="1:6" ht="12.9" customHeight="1" x14ac:dyDescent="0.25">
      <c r="A1571" s="144">
        <f>IF('gegevens uit databank'!C1571="","",'gegevens uit databank'!C1571)</f>
        <v>20503</v>
      </c>
      <c r="B1571" s="145" t="str">
        <f>IF('gegevens uit databank'!D1571="","",'gegevens uit databank'!D1571)</f>
        <v>VBS Langemark</v>
      </c>
      <c r="C1571" s="145" t="str">
        <f>IF('gegevens uit databank'!E1571="","",'gegevens uit databank'!E1571)</f>
        <v>Zonnebekestraat 27</v>
      </c>
      <c r="D1571" s="145">
        <f>IF('gegevens uit databank'!F1571="","",'gegevens uit databank'!F1571)</f>
        <v>8920</v>
      </c>
      <c r="E1571" s="145" t="str">
        <f>IF('gegevens uit databank'!G1571="","",'gegevens uit databank'!G1571)</f>
        <v>LANGEMARK-POELKAPELLE</v>
      </c>
      <c r="F1571" s="145" t="str">
        <f>IF('gegevens uit databank'!H1571="","",'gegevens uit databank'!H1571)</f>
        <v>057-48.82.62</v>
      </c>
    </row>
    <row r="1572" spans="1:6" ht="12.9" customHeight="1" x14ac:dyDescent="0.25">
      <c r="A1572" s="144">
        <f>IF('gegevens uit databank'!C1572="","",'gegevens uit databank'!C1572)</f>
        <v>20511</v>
      </c>
      <c r="B1572" s="145" t="str">
        <f>IF('gegevens uit databank'!D1572="","",'gegevens uit databank'!D1572)</f>
        <v>Vrije Basisschool</v>
      </c>
      <c r="C1572" s="145" t="str">
        <f>IF('gegevens uit databank'!E1572="","",'gegevens uit databank'!E1572)</f>
        <v>Klerkenstraat 128</v>
      </c>
      <c r="D1572" s="145">
        <f>IF('gegevens uit databank'!F1572="","",'gegevens uit databank'!F1572)</f>
        <v>8920</v>
      </c>
      <c r="E1572" s="145" t="str">
        <f>IF('gegevens uit databank'!G1572="","",'gegevens uit databank'!G1572)</f>
        <v>LANGEMARK-POELKAPELLE</v>
      </c>
      <c r="F1572" s="145" t="str">
        <f>IF('gegevens uit databank'!H1572="","",'gegevens uit databank'!H1572)</f>
        <v>057-48.83.00</v>
      </c>
    </row>
    <row r="1573" spans="1:6" ht="12.9" customHeight="1" x14ac:dyDescent="0.25">
      <c r="A1573" s="144">
        <f>IF('gegevens uit databank'!C1573="","",'gegevens uit databank'!C1573)</f>
        <v>20537</v>
      </c>
      <c r="B1573" s="145" t="str">
        <f>IF('gegevens uit databank'!D1573="","",'gegevens uit databank'!D1573)</f>
        <v>VBS De Ooievaar</v>
      </c>
      <c r="C1573" s="145" t="str">
        <f>IF('gegevens uit databank'!E1573="","",'gegevens uit databank'!E1573)</f>
        <v>Brugseweg 118</v>
      </c>
      <c r="D1573" s="145">
        <f>IF('gegevens uit databank'!F1573="","",'gegevens uit databank'!F1573)</f>
        <v>8920</v>
      </c>
      <c r="E1573" s="145" t="str">
        <f>IF('gegevens uit databank'!G1573="","",'gegevens uit databank'!G1573)</f>
        <v>POELKAPELLE</v>
      </c>
      <c r="F1573" s="145" t="str">
        <f>IF('gegevens uit databank'!H1573="","",'gegevens uit databank'!H1573)</f>
        <v>057-48.71.18</v>
      </c>
    </row>
    <row r="1574" spans="1:6" ht="12.9" customHeight="1" x14ac:dyDescent="0.25">
      <c r="A1574" s="144">
        <f>IF('gegevens uit databank'!C1574="","",'gegevens uit databank'!C1574)</f>
        <v>20545</v>
      </c>
      <c r="B1574" s="145" t="str">
        <f>IF('gegevens uit databank'!D1574="","",'gegevens uit databank'!D1574)</f>
        <v>VBS Boezinge-Zuidschote</v>
      </c>
      <c r="C1574" s="145" t="str">
        <f>IF('gegevens uit databank'!E1574="","",'gegevens uit databank'!E1574)</f>
        <v>Boezingestraat 2_A</v>
      </c>
      <c r="D1574" s="145">
        <f>IF('gegevens uit databank'!F1574="","",'gegevens uit databank'!F1574)</f>
        <v>8904</v>
      </c>
      <c r="E1574" s="145" t="str">
        <f>IF('gegevens uit databank'!G1574="","",'gegevens uit databank'!G1574)</f>
        <v>BOEZINGE</v>
      </c>
      <c r="F1574" s="145" t="str">
        <f>IF('gegevens uit databank'!H1574="","",'gegevens uit databank'!H1574)</f>
        <v>057-42.33.51</v>
      </c>
    </row>
    <row r="1575" spans="1:6" ht="12.9" customHeight="1" x14ac:dyDescent="0.25">
      <c r="A1575" s="144">
        <f>IF('gegevens uit databank'!C1575="","",'gegevens uit databank'!C1575)</f>
        <v>20552</v>
      </c>
      <c r="B1575" s="145" t="str">
        <f>IF('gegevens uit databank'!D1575="","",'gegevens uit databank'!D1575)</f>
        <v>Vrije Basisschool</v>
      </c>
      <c r="C1575" s="145" t="str">
        <f>IF('gegevens uit databank'!E1575="","",'gegevens uit databank'!E1575)</f>
        <v>Bollemeersstraat 12</v>
      </c>
      <c r="D1575" s="145">
        <f>IF('gegevens uit databank'!F1575="","",'gegevens uit databank'!F1575)</f>
        <v>8906</v>
      </c>
      <c r="E1575" s="145" t="str">
        <f>IF('gegevens uit databank'!G1575="","",'gegevens uit databank'!G1575)</f>
        <v>ELVERDINGE</v>
      </c>
      <c r="F1575" s="145" t="str">
        <f>IF('gegevens uit databank'!H1575="","",'gegevens uit databank'!H1575)</f>
        <v>057-42.22.68</v>
      </c>
    </row>
    <row r="1576" spans="1:6" ht="12.9" customHeight="1" x14ac:dyDescent="0.25">
      <c r="A1576" s="144">
        <f>IF('gegevens uit databank'!C1576="","",'gegevens uit databank'!C1576)</f>
        <v>20578</v>
      </c>
      <c r="B1576" s="145" t="str">
        <f>IF('gegevens uit databank'!D1576="","",'gegevens uit databank'!D1576)</f>
        <v>Vrije Basisschool</v>
      </c>
      <c r="C1576" s="145" t="str">
        <f>IF('gegevens uit databank'!E1576="","",'gegevens uit databank'!E1576)</f>
        <v>Staanijzerstraat 53</v>
      </c>
      <c r="D1576" s="145">
        <f>IF('gegevens uit databank'!F1576="","",'gegevens uit databank'!F1576)</f>
        <v>8953</v>
      </c>
      <c r="E1576" s="145" t="str">
        <f>IF('gegevens uit databank'!G1576="","",'gegevens uit databank'!G1576)</f>
        <v>WIJTSCHATE</v>
      </c>
      <c r="F1576" s="145" t="str">
        <f>IF('gegevens uit databank'!H1576="","",'gegevens uit databank'!H1576)</f>
        <v>057-44.68.03</v>
      </c>
    </row>
    <row r="1577" spans="1:6" ht="12.9" customHeight="1" x14ac:dyDescent="0.25">
      <c r="A1577" s="144">
        <f>IF('gegevens uit databank'!C1577="","",'gegevens uit databank'!C1577)</f>
        <v>20594</v>
      </c>
      <c r="B1577" s="145" t="str">
        <f>IF('gegevens uit databank'!D1577="","",'gegevens uit databank'!D1577)</f>
        <v>Vrije Basisschool</v>
      </c>
      <c r="C1577" s="145" t="str">
        <f>IF('gegevens uit databank'!E1577="","",'gegevens uit databank'!E1577)</f>
        <v>Rijselstraat 21</v>
      </c>
      <c r="D1577" s="145">
        <f>IF('gegevens uit databank'!F1577="","",'gegevens uit databank'!F1577)</f>
        <v>8957</v>
      </c>
      <c r="E1577" s="145" t="str">
        <f>IF('gegevens uit databank'!G1577="","",'gegevens uit databank'!G1577)</f>
        <v>MESEN</v>
      </c>
      <c r="F1577" s="145" t="str">
        <f>IF('gegevens uit databank'!H1577="","",'gegevens uit databank'!H1577)</f>
        <v>057-44.63.99</v>
      </c>
    </row>
    <row r="1578" spans="1:6" ht="12.9" customHeight="1" x14ac:dyDescent="0.25">
      <c r="A1578" s="144">
        <f>IF('gegevens uit databank'!C1578="","",'gegevens uit databank'!C1578)</f>
        <v>20602</v>
      </c>
      <c r="B1578" s="145" t="str">
        <f>IF('gegevens uit databank'!D1578="","",'gegevens uit databank'!D1578)</f>
        <v>VBS Loker-De Klijte-Kemmel</v>
      </c>
      <c r="C1578" s="145" t="str">
        <f>IF('gegevens uit databank'!E1578="","",'gegevens uit databank'!E1578)</f>
        <v>Reningelststraat 56</v>
      </c>
      <c r="D1578" s="145">
        <f>IF('gegevens uit databank'!F1578="","",'gegevens uit databank'!F1578)</f>
        <v>8956</v>
      </c>
      <c r="E1578" s="145" t="str">
        <f>IF('gegevens uit databank'!G1578="","",'gegevens uit databank'!G1578)</f>
        <v>KEMMEL</v>
      </c>
      <c r="F1578" s="145" t="str">
        <f>IF('gegevens uit databank'!H1578="","",'gegevens uit databank'!H1578)</f>
        <v>057-44.44.70</v>
      </c>
    </row>
    <row r="1579" spans="1:6" ht="12.9" customHeight="1" x14ac:dyDescent="0.25">
      <c r="A1579" s="144">
        <f>IF('gegevens uit databank'!C1579="","",'gegevens uit databank'!C1579)</f>
        <v>20611</v>
      </c>
      <c r="B1579" s="145" t="str">
        <f>IF('gegevens uit databank'!D1579="","",'gegevens uit databank'!D1579)</f>
        <v>VBS Nieuwkerke</v>
      </c>
      <c r="C1579" s="145" t="str">
        <f>IF('gegevens uit databank'!E1579="","",'gegevens uit databank'!E1579)</f>
        <v>Seulestraat 38</v>
      </c>
      <c r="D1579" s="145">
        <f>IF('gegevens uit databank'!F1579="","",'gegevens uit databank'!F1579)</f>
        <v>8950</v>
      </c>
      <c r="E1579" s="145" t="str">
        <f>IF('gegevens uit databank'!G1579="","",'gegevens uit databank'!G1579)</f>
        <v>NIEUWKERKE</v>
      </c>
      <c r="F1579" s="145" t="str">
        <f>IF('gegevens uit databank'!H1579="","",'gegevens uit databank'!H1579)</f>
        <v>057-44.65.91</v>
      </c>
    </row>
    <row r="1580" spans="1:6" ht="12.9" customHeight="1" x14ac:dyDescent="0.25">
      <c r="A1580" s="144">
        <f>IF('gegevens uit databank'!C1580="","",'gegevens uit databank'!C1580)</f>
        <v>20628</v>
      </c>
      <c r="B1580" s="145" t="str">
        <f>IF('gegevens uit databank'!D1580="","",'gegevens uit databank'!D1580)</f>
        <v>GBS De Zafant</v>
      </c>
      <c r="C1580" s="145" t="str">
        <f>IF('gegevens uit databank'!E1580="","",'gegevens uit databank'!E1580)</f>
        <v>Koudekotstraat 5</v>
      </c>
      <c r="D1580" s="145">
        <f>IF('gegevens uit databank'!F1580="","",'gegevens uit databank'!F1580)</f>
        <v>8951</v>
      </c>
      <c r="E1580" s="145" t="str">
        <f>IF('gegevens uit databank'!G1580="","",'gegevens uit databank'!G1580)</f>
        <v>DRANOUTER</v>
      </c>
      <c r="F1580" s="145" t="str">
        <f>IF('gegevens uit databank'!H1580="","",'gegevens uit databank'!H1580)</f>
        <v>057-44.57.64</v>
      </c>
    </row>
    <row r="1581" spans="1:6" ht="12.9" customHeight="1" x14ac:dyDescent="0.25">
      <c r="A1581" s="144">
        <f>IF('gegevens uit databank'!C1581="","",'gegevens uit databank'!C1581)</f>
        <v>20644</v>
      </c>
      <c r="B1581" s="145" t="str">
        <f>IF('gegevens uit databank'!D1581="","",'gegevens uit databank'!D1581)</f>
        <v>VBS De Zonnewijzer</v>
      </c>
      <c r="C1581" s="145" t="str">
        <f>IF('gegevens uit databank'!E1581="","",'gegevens uit databank'!E1581)</f>
        <v>Pastoorstraat 4</v>
      </c>
      <c r="D1581" s="145">
        <f>IF('gegevens uit databank'!F1581="","",'gegevens uit databank'!F1581)</f>
        <v>8970</v>
      </c>
      <c r="E1581" s="145" t="str">
        <f>IF('gegevens uit databank'!G1581="","",'gegevens uit databank'!G1581)</f>
        <v>POPERINGE</v>
      </c>
      <c r="F1581" s="145" t="str">
        <f>IF('gegevens uit databank'!H1581="","",'gegevens uit databank'!H1581)</f>
        <v>057-33.52.81</v>
      </c>
    </row>
    <row r="1582" spans="1:6" ht="12.9" customHeight="1" x14ac:dyDescent="0.25">
      <c r="A1582" s="144">
        <f>IF('gegevens uit databank'!C1582="","",'gegevens uit databank'!C1582)</f>
        <v>20651</v>
      </c>
      <c r="B1582" s="145" t="str">
        <f>IF('gegevens uit databank'!D1582="","",'gegevens uit databank'!D1582)</f>
        <v>Vrije Basisschool</v>
      </c>
      <c r="C1582" s="145" t="str">
        <f>IF('gegevens uit databank'!E1582="","",'gegevens uit databank'!E1582)</f>
        <v>Schomminkelstraat 20_a</v>
      </c>
      <c r="D1582" s="145">
        <f>IF('gegevens uit databank'!F1582="","",'gegevens uit databank'!F1582)</f>
        <v>8954</v>
      </c>
      <c r="E1582" s="145" t="str">
        <f>IF('gegevens uit databank'!G1582="","",'gegevens uit databank'!G1582)</f>
        <v>WESTOUTER</v>
      </c>
      <c r="F1582" s="145" t="str">
        <f>IF('gegevens uit databank'!H1582="","",'gegevens uit databank'!H1582)</f>
        <v>057-44.43.12</v>
      </c>
    </row>
    <row r="1583" spans="1:6" ht="12.9" customHeight="1" x14ac:dyDescent="0.25">
      <c r="A1583" s="144">
        <f>IF('gegevens uit databank'!C1583="","",'gegevens uit databank'!C1583)</f>
        <v>20669</v>
      </c>
      <c r="B1583" s="145" t="str">
        <f>IF('gegevens uit databank'!D1583="","",'gegevens uit databank'!D1583)</f>
        <v>Vrije Basisschool</v>
      </c>
      <c r="C1583" s="145" t="str">
        <f>IF('gegevens uit databank'!E1583="","",'gegevens uit databank'!E1583)</f>
        <v>Hospitaalstraat 13</v>
      </c>
      <c r="D1583" s="145">
        <f>IF('gegevens uit databank'!F1583="","",'gegevens uit databank'!F1583)</f>
        <v>8908</v>
      </c>
      <c r="E1583" s="145" t="str">
        <f>IF('gegevens uit databank'!G1583="","",'gegevens uit databank'!G1583)</f>
        <v>VLAMERTINGE</v>
      </c>
      <c r="F1583" s="145" t="str">
        <f>IF('gegevens uit databank'!H1583="","",'gegevens uit databank'!H1583)</f>
        <v>057-20.97.60</v>
      </c>
    </row>
    <row r="1584" spans="1:6" ht="12.9" customHeight="1" x14ac:dyDescent="0.25">
      <c r="A1584" s="144">
        <f>IF('gegevens uit databank'!C1584="","",'gegevens uit databank'!C1584)</f>
        <v>20677</v>
      </c>
      <c r="B1584" s="145" t="str">
        <f>IF('gegevens uit databank'!D1584="","",'gegevens uit databank'!D1584)</f>
        <v>VBS Sint-Benedictus</v>
      </c>
      <c r="C1584" s="145" t="str">
        <f>IF('gegevens uit databank'!E1584="","",'gegevens uit databank'!E1584)</f>
        <v>Boeschepestraat 16</v>
      </c>
      <c r="D1584" s="145">
        <f>IF('gegevens uit databank'!F1584="","",'gegevens uit databank'!F1584)</f>
        <v>8970</v>
      </c>
      <c r="E1584" s="145" t="str">
        <f>IF('gegevens uit databank'!G1584="","",'gegevens uit databank'!G1584)</f>
        <v>POPERINGE</v>
      </c>
      <c r="F1584" s="145" t="str">
        <f>IF('gegevens uit databank'!H1584="","",'gegevens uit databank'!H1584)</f>
        <v>057-33.80.18</v>
      </c>
    </row>
    <row r="1585" spans="1:6" ht="12.9" customHeight="1" x14ac:dyDescent="0.25">
      <c r="A1585" s="144">
        <f>IF('gegevens uit databank'!C1585="","",'gegevens uit databank'!C1585)</f>
        <v>20685</v>
      </c>
      <c r="B1585" s="145" t="str">
        <f>IF('gegevens uit databank'!D1585="","",'gegevens uit databank'!D1585)</f>
        <v>Vrije Basisschool</v>
      </c>
      <c r="C1585" s="145" t="str">
        <f>IF('gegevens uit databank'!E1585="","",'gegevens uit databank'!E1585)</f>
        <v>Heilig-Hartstraat 16</v>
      </c>
      <c r="D1585" s="145">
        <f>IF('gegevens uit databank'!F1585="","",'gegevens uit databank'!F1585)</f>
        <v>8970</v>
      </c>
      <c r="E1585" s="145" t="str">
        <f>IF('gegevens uit databank'!G1585="","",'gegevens uit databank'!G1585)</f>
        <v>POPERINGE</v>
      </c>
      <c r="F1585" s="145" t="str">
        <f>IF('gegevens uit databank'!H1585="","",'gegevens uit databank'!H1585)</f>
        <v>057-30.92.10</v>
      </c>
    </row>
    <row r="1586" spans="1:6" ht="12.9" customHeight="1" x14ac:dyDescent="0.25">
      <c r="A1586" s="144">
        <f>IF('gegevens uit databank'!C1586="","",'gegevens uit databank'!C1586)</f>
        <v>20693</v>
      </c>
      <c r="B1586" s="145" t="str">
        <f>IF('gegevens uit databank'!D1586="","",'gegevens uit databank'!D1586)</f>
        <v>Vrije Basisschool</v>
      </c>
      <c r="C1586" s="145" t="str">
        <f>IF('gegevens uit databank'!E1586="","",'gegevens uit databank'!E1586)</f>
        <v>Bruggestraat 14</v>
      </c>
      <c r="D1586" s="145">
        <f>IF('gegevens uit databank'!F1586="","",'gegevens uit databank'!F1586)</f>
        <v>8970</v>
      </c>
      <c r="E1586" s="145" t="str">
        <f>IF('gegevens uit databank'!G1586="","",'gegevens uit databank'!G1586)</f>
        <v>POPERINGE</v>
      </c>
      <c r="F1586" s="145" t="str">
        <f>IF('gegevens uit databank'!H1586="","",'gegevens uit databank'!H1586)</f>
        <v>057-30.92.10</v>
      </c>
    </row>
    <row r="1587" spans="1:6" ht="12.9" customHeight="1" x14ac:dyDescent="0.25">
      <c r="A1587" s="144">
        <f>IF('gegevens uit databank'!C1587="","",'gegevens uit databank'!C1587)</f>
        <v>20719</v>
      </c>
      <c r="B1587" s="145" t="str">
        <f>IF('gegevens uit databank'!D1587="","",'gegevens uit databank'!D1587)</f>
        <v>VBS De Waaier</v>
      </c>
      <c r="C1587" s="145" t="str">
        <f>IF('gegevens uit databank'!E1587="","",'gegevens uit databank'!E1587)</f>
        <v>Moenaardestraat 12</v>
      </c>
      <c r="D1587" s="145">
        <f>IF('gegevens uit databank'!F1587="","",'gegevens uit databank'!F1587)</f>
        <v>8978</v>
      </c>
      <c r="E1587" s="145" t="str">
        <f>IF('gegevens uit databank'!G1587="","",'gegevens uit databank'!G1587)</f>
        <v>WATOU</v>
      </c>
      <c r="F1587" s="145" t="str">
        <f>IF('gegevens uit databank'!H1587="","",'gegevens uit databank'!H1587)</f>
        <v>057-38.83.08</v>
      </c>
    </row>
    <row r="1588" spans="1:6" ht="12.9" customHeight="1" x14ac:dyDescent="0.25">
      <c r="A1588" s="144">
        <f>IF('gegevens uit databank'!C1588="","",'gegevens uit databank'!C1588)</f>
        <v>20727</v>
      </c>
      <c r="B1588" s="145" t="str">
        <f>IF('gegevens uit databank'!D1588="","",'gegevens uit databank'!D1588)</f>
        <v>VBS De Kleine Prins</v>
      </c>
      <c r="C1588" s="145" t="str">
        <f>IF('gegevens uit databank'!E1588="","",'gegevens uit databank'!E1588)</f>
        <v>Trappistenweg 52</v>
      </c>
      <c r="D1588" s="145">
        <f>IF('gegevens uit databank'!F1588="","",'gegevens uit databank'!F1588)</f>
        <v>8978</v>
      </c>
      <c r="E1588" s="145" t="str">
        <f>IF('gegevens uit databank'!G1588="","",'gegevens uit databank'!G1588)</f>
        <v>WATOU</v>
      </c>
      <c r="F1588" s="145" t="str">
        <f>IF('gegevens uit databank'!H1588="","",'gegevens uit databank'!H1588)</f>
        <v>057-33.88.20</v>
      </c>
    </row>
    <row r="1589" spans="1:6" ht="12.9" customHeight="1" x14ac:dyDescent="0.25">
      <c r="A1589" s="144">
        <f>IF('gegevens uit databank'!C1589="","",'gegevens uit databank'!C1589)</f>
        <v>20735</v>
      </c>
      <c r="B1589" s="145" t="str">
        <f>IF('gegevens uit databank'!D1589="","",'gegevens uit databank'!D1589)</f>
        <v>VBS Klavertje 3</v>
      </c>
      <c r="C1589" s="145" t="str">
        <f>IF('gegevens uit databank'!E1589="","",'gegevens uit databank'!E1589)</f>
        <v>Hendrik Deberghstraat 8</v>
      </c>
      <c r="D1589" s="145">
        <f>IF('gegevens uit databank'!F1589="","",'gegevens uit databank'!F1589)</f>
        <v>8640</v>
      </c>
      <c r="E1589" s="145" t="str">
        <f>IF('gegevens uit databank'!G1589="","",'gegevens uit databank'!G1589)</f>
        <v>VLETEREN</v>
      </c>
      <c r="F1589" s="145" t="str">
        <f>IF('gegevens uit databank'!H1589="","",'gegevens uit databank'!H1589)</f>
        <v>057-40.08.67</v>
      </c>
    </row>
    <row r="1590" spans="1:6" ht="12.9" customHeight="1" x14ac:dyDescent="0.25">
      <c r="A1590" s="144">
        <f>IF('gegevens uit databank'!C1590="","",'gegevens uit databank'!C1590)</f>
        <v>20776</v>
      </c>
      <c r="B1590" s="145" t="str">
        <f>IF('gegevens uit databank'!D1590="","",'gegevens uit databank'!D1590)</f>
        <v>VBS Onze Ark</v>
      </c>
      <c r="C1590" s="145" t="str">
        <f>IF('gegevens uit databank'!E1590="","",'gegevens uit databank'!E1590)</f>
        <v>Woestendorp 4</v>
      </c>
      <c r="D1590" s="145">
        <f>IF('gegevens uit databank'!F1590="","",'gegevens uit databank'!F1590)</f>
        <v>8640</v>
      </c>
      <c r="E1590" s="145" t="str">
        <f>IF('gegevens uit databank'!G1590="","",'gegevens uit databank'!G1590)</f>
        <v>WOESTEN</v>
      </c>
      <c r="F1590" s="145" t="str">
        <f>IF('gegevens uit databank'!H1590="","",'gegevens uit databank'!H1590)</f>
        <v>057-42.13.45</v>
      </c>
    </row>
    <row r="1591" spans="1:6" ht="12.9" customHeight="1" x14ac:dyDescent="0.25">
      <c r="A1591" s="144">
        <f>IF('gegevens uit databank'!C1591="","",'gegevens uit databank'!C1591)</f>
        <v>20784</v>
      </c>
      <c r="B1591" s="145" t="str">
        <f>IF('gegevens uit databank'!D1591="","",'gegevens uit databank'!D1591)</f>
        <v>VBS De Krekel</v>
      </c>
      <c r="C1591" s="145" t="str">
        <f>IF('gegevens uit databank'!E1591="","",'gegevens uit databank'!E1591)</f>
        <v>Prof.Rubbrechtstraat 58</v>
      </c>
      <c r="D1591" s="145">
        <f>IF('gegevens uit databank'!F1591="","",'gegevens uit databank'!F1591)</f>
        <v>8972</v>
      </c>
      <c r="E1591" s="145" t="str">
        <f>IF('gegevens uit databank'!G1591="","",'gegevens uit databank'!G1591)</f>
        <v>ROESBRUGGE-HARINGE</v>
      </c>
      <c r="F1591" s="145" t="str">
        <f>IF('gegevens uit databank'!H1591="","",'gegevens uit databank'!H1591)</f>
        <v>057-30.06.26</v>
      </c>
    </row>
    <row r="1592" spans="1:6" ht="12.9" customHeight="1" x14ac:dyDescent="0.25">
      <c r="A1592" s="144">
        <f>IF('gegevens uit databank'!C1592="","",'gegevens uit databank'!C1592)</f>
        <v>20818</v>
      </c>
      <c r="B1592" s="145" t="str">
        <f>IF('gegevens uit databank'!D1592="","",'gegevens uit databank'!D1592)</f>
        <v>VBS De Libel</v>
      </c>
      <c r="C1592" s="145" t="str">
        <f>IF('gegevens uit databank'!E1592="","",'gegevens uit databank'!E1592)</f>
        <v>Leiseledorp 17</v>
      </c>
      <c r="D1592" s="145">
        <f>IF('gegevens uit databank'!F1592="","",'gegevens uit databank'!F1592)</f>
        <v>8691</v>
      </c>
      <c r="E1592" s="145" t="str">
        <f>IF('gegevens uit databank'!G1592="","",'gegevens uit databank'!G1592)</f>
        <v>LEISELE</v>
      </c>
      <c r="F1592" s="145" t="str">
        <f>IF('gegevens uit databank'!H1592="","",'gegevens uit databank'!H1592)</f>
        <v>058-29.81.87</v>
      </c>
    </row>
    <row r="1593" spans="1:6" ht="12.9" customHeight="1" x14ac:dyDescent="0.25">
      <c r="A1593" s="144">
        <f>IF('gegevens uit databank'!C1593="","",'gegevens uit databank'!C1593)</f>
        <v>20834</v>
      </c>
      <c r="B1593" s="145" t="str">
        <f>IF('gegevens uit databank'!D1593="","",'gegevens uit databank'!D1593)</f>
        <v>VBS De Kastanje</v>
      </c>
      <c r="C1593" s="145" t="str">
        <f>IF('gegevens uit databank'!E1593="","",'gegevens uit databank'!E1593)</f>
        <v>Alexisplein 15</v>
      </c>
      <c r="D1593" s="145">
        <f>IF('gegevens uit databank'!F1593="","",'gegevens uit databank'!F1593)</f>
        <v>8972</v>
      </c>
      <c r="E1593" s="145" t="str">
        <f>IF('gegevens uit databank'!G1593="","",'gegevens uit databank'!G1593)</f>
        <v>PROVEN</v>
      </c>
      <c r="F1593" s="145" t="str">
        <f>IF('gegevens uit databank'!H1593="","",'gegevens uit databank'!H1593)</f>
        <v>057-30.05.33</v>
      </c>
    </row>
    <row r="1594" spans="1:6" ht="12.9" customHeight="1" x14ac:dyDescent="0.25">
      <c r="A1594" s="144">
        <f>IF('gegevens uit databank'!C1594="","",'gegevens uit databank'!C1594)</f>
        <v>20842</v>
      </c>
      <c r="B1594" s="145" t="str">
        <f>IF('gegevens uit databank'!D1594="","",'gegevens uit databank'!D1594)</f>
        <v>SBS De Spiegel</v>
      </c>
      <c r="C1594" s="145" t="str">
        <f>IF('gegevens uit databank'!E1594="","",'gegevens uit databank'!E1594)</f>
        <v>Zwijnaardsesteenweg 250</v>
      </c>
      <c r="D1594" s="145">
        <f>IF('gegevens uit databank'!F1594="","",'gegevens uit databank'!F1594)</f>
        <v>9000</v>
      </c>
      <c r="E1594" s="145" t="str">
        <f>IF('gegevens uit databank'!G1594="","",'gegevens uit databank'!G1594)</f>
        <v>GENT</v>
      </c>
      <c r="F1594" s="145" t="str">
        <f>IF('gegevens uit databank'!H1594="","",'gegevens uit databank'!H1594)</f>
        <v>09-243.80.20</v>
      </c>
    </row>
    <row r="1595" spans="1:6" ht="12.9" customHeight="1" x14ac:dyDescent="0.25">
      <c r="A1595" s="144">
        <f>IF('gegevens uit databank'!C1595="","",'gegevens uit databank'!C1595)</f>
        <v>20859</v>
      </c>
      <c r="B1595" s="145" t="str">
        <f>IF('gegevens uit databank'!D1595="","",'gegevens uit databank'!D1595)</f>
        <v>SBS De Triangel</v>
      </c>
      <c r="C1595" s="145" t="str">
        <f>IF('gegevens uit databank'!E1595="","",'gegevens uit databank'!E1595)</f>
        <v>Baudelohof 2</v>
      </c>
      <c r="D1595" s="145">
        <f>IF('gegevens uit databank'!F1595="","",'gegevens uit databank'!F1595)</f>
        <v>9000</v>
      </c>
      <c r="E1595" s="145" t="str">
        <f>IF('gegevens uit databank'!G1595="","",'gegevens uit databank'!G1595)</f>
        <v>GENT</v>
      </c>
      <c r="F1595" s="145" t="str">
        <f>IF('gegevens uit databank'!H1595="","",'gegevens uit databank'!H1595)</f>
        <v>09-323.54.80</v>
      </c>
    </row>
    <row r="1596" spans="1:6" ht="12.9" customHeight="1" x14ac:dyDescent="0.25">
      <c r="A1596" s="144">
        <f>IF('gegevens uit databank'!C1596="","",'gegevens uit databank'!C1596)</f>
        <v>20875</v>
      </c>
      <c r="B1596" s="145" t="str">
        <f>IF('gegevens uit databank'!D1596="","",'gegevens uit databank'!D1596)</f>
        <v>SBS Het Trappenhuis</v>
      </c>
      <c r="C1596" s="145" t="str">
        <f>IF('gegevens uit databank'!E1596="","",'gegevens uit databank'!E1596)</f>
        <v>Lucas Munichstraat 29</v>
      </c>
      <c r="D1596" s="145">
        <f>IF('gegevens uit databank'!F1596="","",'gegevens uit databank'!F1596)</f>
        <v>9000</v>
      </c>
      <c r="E1596" s="145" t="str">
        <f>IF('gegevens uit databank'!G1596="","",'gegevens uit databank'!G1596)</f>
        <v>GENT</v>
      </c>
      <c r="F1596" s="145" t="str">
        <f>IF('gegevens uit databank'!H1596="","",'gegevens uit databank'!H1596)</f>
        <v>09-224.05.04</v>
      </c>
    </row>
    <row r="1597" spans="1:6" ht="12.9" customHeight="1" x14ac:dyDescent="0.25">
      <c r="A1597" s="144">
        <f>IF('gegevens uit databank'!C1597="","",'gegevens uit databank'!C1597)</f>
        <v>20891</v>
      </c>
      <c r="B1597" s="145" t="str">
        <f>IF('gegevens uit databank'!D1597="","",'gegevens uit databank'!D1597)</f>
        <v>SBS De Piramide</v>
      </c>
      <c r="C1597" s="145" t="str">
        <f>IF('gegevens uit databank'!E1597="","",'gegevens uit databank'!E1597)</f>
        <v>Slinke Molenstraat 26_A</v>
      </c>
      <c r="D1597" s="145">
        <f>IF('gegevens uit databank'!F1597="","",'gegevens uit databank'!F1597)</f>
        <v>9000</v>
      </c>
      <c r="E1597" s="145" t="str">
        <f>IF('gegevens uit databank'!G1597="","",'gegevens uit databank'!G1597)</f>
        <v>GENT</v>
      </c>
      <c r="F1597" s="145" t="str">
        <f>IF('gegevens uit databank'!H1597="","",'gegevens uit databank'!H1597)</f>
        <v>09-323.54.60</v>
      </c>
    </row>
    <row r="1598" spans="1:6" ht="12.9" customHeight="1" x14ac:dyDescent="0.25">
      <c r="A1598" s="144">
        <f>IF('gegevens uit databank'!C1598="","",'gegevens uit databank'!C1598)</f>
        <v>20909</v>
      </c>
      <c r="B1598" s="145" t="str">
        <f>IF('gegevens uit databank'!D1598="","",'gegevens uit databank'!D1598)</f>
        <v>SBS De Dialoog</v>
      </c>
      <c r="C1598" s="145" t="str">
        <f>IF('gegevens uit databank'!E1598="","",'gegevens uit databank'!E1598)</f>
        <v>Frans van Ryhovelaan 191</v>
      </c>
      <c r="D1598" s="145">
        <f>IF('gegevens uit databank'!F1598="","",'gegevens uit databank'!F1598)</f>
        <v>9000</v>
      </c>
      <c r="E1598" s="145" t="str">
        <f>IF('gegevens uit databank'!G1598="","",'gegevens uit databank'!G1598)</f>
        <v>GENT</v>
      </c>
      <c r="F1598" s="145" t="str">
        <f>IF('gegevens uit databank'!H1598="","",'gegevens uit databank'!H1598)</f>
        <v>09-226.14.57</v>
      </c>
    </row>
    <row r="1599" spans="1:6" ht="12.9" customHeight="1" x14ac:dyDescent="0.25">
      <c r="A1599" s="144">
        <f>IF('gegevens uit databank'!C1599="","",'gegevens uit databank'!C1599)</f>
        <v>20917</v>
      </c>
      <c r="B1599" s="145" t="str">
        <f>IF('gegevens uit databank'!D1599="","",'gegevens uit databank'!D1599)</f>
        <v>SBS Freinetschool de Harp</v>
      </c>
      <c r="C1599" s="145" t="str">
        <f>IF('gegevens uit databank'!E1599="","",'gegevens uit databank'!E1599)</f>
        <v>Bagattenstraat 155</v>
      </c>
      <c r="D1599" s="145">
        <f>IF('gegevens uit databank'!F1599="","",'gegevens uit databank'!F1599)</f>
        <v>9000</v>
      </c>
      <c r="E1599" s="145" t="str">
        <f>IF('gegevens uit databank'!G1599="","",'gegevens uit databank'!G1599)</f>
        <v>GENT</v>
      </c>
      <c r="F1599" s="145" t="str">
        <f>IF('gegevens uit databank'!H1599="","",'gegevens uit databank'!H1599)</f>
        <v>09-323.50.20</v>
      </c>
    </row>
    <row r="1600" spans="1:6" ht="12.9" customHeight="1" x14ac:dyDescent="0.25">
      <c r="A1600" s="144">
        <f>IF('gegevens uit databank'!C1600="","",'gegevens uit databank'!C1600)</f>
        <v>20925</v>
      </c>
      <c r="B1600" s="145" t="str">
        <f>IF('gegevens uit databank'!D1600="","",'gegevens uit databank'!D1600)</f>
        <v>SBS De Muze</v>
      </c>
      <c r="C1600" s="145" t="str">
        <f>IF('gegevens uit databank'!E1600="","",'gegevens uit databank'!E1600)</f>
        <v>Begijnhofdries 42</v>
      </c>
      <c r="D1600" s="145">
        <f>IF('gegevens uit databank'!F1600="","",'gegevens uit databank'!F1600)</f>
        <v>9000</v>
      </c>
      <c r="E1600" s="145" t="str">
        <f>IF('gegevens uit databank'!G1600="","",'gegevens uit databank'!G1600)</f>
        <v>GENT</v>
      </c>
      <c r="F1600" s="145" t="str">
        <f>IF('gegevens uit databank'!H1600="","",'gegevens uit databank'!H1600)</f>
        <v>09-225.14.55</v>
      </c>
    </row>
    <row r="1601" spans="1:6" ht="12.9" customHeight="1" x14ac:dyDescent="0.25">
      <c r="A1601" s="144">
        <f>IF('gegevens uit databank'!C1601="","",'gegevens uit databank'!C1601)</f>
        <v>20933</v>
      </c>
      <c r="B1601" s="145" t="str">
        <f>IF('gegevens uit databank'!D1601="","",'gegevens uit databank'!D1601)</f>
        <v>SBS Daltonschool De Lotus</v>
      </c>
      <c r="C1601" s="145" t="str">
        <f>IF('gegevens uit databank'!E1601="","",'gegevens uit databank'!E1601)</f>
        <v>Grensstraat 202</v>
      </c>
      <c r="D1601" s="145">
        <f>IF('gegevens uit databank'!F1601="","",'gegevens uit databank'!F1601)</f>
        <v>9000</v>
      </c>
      <c r="E1601" s="145" t="str">
        <f>IF('gegevens uit databank'!G1601="","",'gegevens uit databank'!G1601)</f>
        <v>GENT</v>
      </c>
      <c r="F1601" s="145" t="str">
        <f>IF('gegevens uit databank'!H1601="","",'gegevens uit databank'!H1601)</f>
        <v>09-323.52.15</v>
      </c>
    </row>
    <row r="1602" spans="1:6" ht="12.9" customHeight="1" x14ac:dyDescent="0.25">
      <c r="A1602" s="144">
        <f>IF('gegevens uit databank'!C1602="","",'gegevens uit databank'!C1602)</f>
        <v>20941</v>
      </c>
      <c r="B1602" s="145" t="str">
        <f>IF('gegevens uit databank'!D1602="","",'gegevens uit databank'!D1602)</f>
        <v>SBS Bollekensschool</v>
      </c>
      <c r="C1602" s="145" t="str">
        <f>IF('gegevens uit databank'!E1602="","",'gegevens uit databank'!E1602)</f>
        <v>Neermeerskaai 2</v>
      </c>
      <c r="D1602" s="145">
        <f>IF('gegevens uit databank'!F1602="","",'gegevens uit databank'!F1602)</f>
        <v>9000</v>
      </c>
      <c r="E1602" s="145" t="str">
        <f>IF('gegevens uit databank'!G1602="","",'gegevens uit databank'!G1602)</f>
        <v>GENT</v>
      </c>
      <c r="F1602" s="145" t="str">
        <f>IF('gegevens uit databank'!H1602="","",'gegevens uit databank'!H1602)</f>
        <v>09-323.58.30</v>
      </c>
    </row>
    <row r="1603" spans="1:6" ht="12.9" customHeight="1" x14ac:dyDescent="0.25">
      <c r="A1603" s="144">
        <f>IF('gegevens uit databank'!C1603="","",'gegevens uit databank'!C1603)</f>
        <v>20958</v>
      </c>
      <c r="B1603" s="145" t="str">
        <f>IF('gegevens uit databank'!D1603="","",'gegevens uit databank'!D1603)</f>
        <v>SBS Désiré van Monckhoven</v>
      </c>
      <c r="C1603" s="145" t="str">
        <f>IF('gegevens uit databank'!E1603="","",'gegevens uit databank'!E1603)</f>
        <v>Désiré Van Monckhovenstraat 34</v>
      </c>
      <c r="D1603" s="145">
        <f>IF('gegevens uit databank'!F1603="","",'gegevens uit databank'!F1603)</f>
        <v>9000</v>
      </c>
      <c r="E1603" s="145" t="str">
        <f>IF('gegevens uit databank'!G1603="","",'gegevens uit databank'!G1603)</f>
        <v>GENT</v>
      </c>
      <c r="F1603" s="145" t="str">
        <f>IF('gegevens uit databank'!H1603="","",'gegevens uit databank'!H1603)</f>
        <v>09-222.29.45</v>
      </c>
    </row>
    <row r="1604" spans="1:6" ht="12.9" customHeight="1" x14ac:dyDescent="0.25">
      <c r="A1604" s="144">
        <f>IF('gegevens uit databank'!C1604="","",'gegevens uit databank'!C1604)</f>
        <v>20982</v>
      </c>
      <c r="B1604" s="145" t="str">
        <f>IF('gegevens uit databank'!D1604="","",'gegevens uit databank'!D1604)</f>
        <v>SBS Jenaplanschool De Feniks</v>
      </c>
      <c r="C1604" s="145" t="str">
        <f>IF('gegevens uit databank'!E1604="","",'gegevens uit databank'!E1604)</f>
        <v>Acaciastraat 11</v>
      </c>
      <c r="D1604" s="145">
        <f>IF('gegevens uit databank'!F1604="","",'gegevens uit databank'!F1604)</f>
        <v>9000</v>
      </c>
      <c r="E1604" s="145" t="str">
        <f>IF('gegevens uit databank'!G1604="","",'gegevens uit databank'!G1604)</f>
        <v>GENT</v>
      </c>
      <c r="F1604" s="145" t="str">
        <f>IF('gegevens uit databank'!H1604="","",'gegevens uit databank'!H1604)</f>
        <v>09-323.56.80</v>
      </c>
    </row>
    <row r="1605" spans="1:6" ht="12.9" customHeight="1" x14ac:dyDescent="0.25">
      <c r="A1605" s="144">
        <f>IF('gegevens uit databank'!C1605="","",'gegevens uit databank'!C1605)</f>
        <v>20991</v>
      </c>
      <c r="B1605" s="145" t="str">
        <f>IF('gegevens uit databank'!D1605="","",'gegevens uit databank'!D1605)</f>
        <v>VBS Crombeen</v>
      </c>
      <c r="C1605" s="145" t="str">
        <f>IF('gegevens uit databank'!E1605="","",'gegevens uit databank'!E1605)</f>
        <v>Tentoonstellingslaan 4</v>
      </c>
      <c r="D1605" s="145">
        <f>IF('gegevens uit databank'!F1605="","",'gegevens uit databank'!F1605)</f>
        <v>9000</v>
      </c>
      <c r="E1605" s="145" t="str">
        <f>IF('gegevens uit databank'!G1605="","",'gegevens uit databank'!G1605)</f>
        <v>GENT</v>
      </c>
      <c r="F1605" s="145" t="str">
        <f>IF('gegevens uit databank'!H1605="","",'gegevens uit databank'!H1605)</f>
        <v>09-269.06.43</v>
      </c>
    </row>
    <row r="1606" spans="1:6" ht="12.9" customHeight="1" x14ac:dyDescent="0.25">
      <c r="A1606" s="144">
        <f>IF('gegevens uit databank'!C1606="","",'gegevens uit databank'!C1606)</f>
        <v>21006</v>
      </c>
      <c r="B1606" s="145" t="str">
        <f>IF('gegevens uit databank'!D1606="","",'gegevens uit databank'!D1606)</f>
        <v>VBS Sint-Paulus - De Wonderboom</v>
      </c>
      <c r="C1606" s="145" t="str">
        <f>IF('gegevens uit databank'!E1606="","",'gegevens uit databank'!E1606)</f>
        <v>Ebergiste De Deynestraat 2_B</v>
      </c>
      <c r="D1606" s="145">
        <f>IF('gegevens uit databank'!F1606="","",'gegevens uit databank'!F1606)</f>
        <v>9000</v>
      </c>
      <c r="E1606" s="145" t="str">
        <f>IF('gegevens uit databank'!G1606="","",'gegevens uit databank'!G1606)</f>
        <v>GENT</v>
      </c>
      <c r="F1606" s="145" t="str">
        <f>IF('gegevens uit databank'!H1606="","",'gegevens uit databank'!H1606)</f>
        <v>09-222.11.68</v>
      </c>
    </row>
    <row r="1607" spans="1:6" ht="12.9" customHeight="1" x14ac:dyDescent="0.25">
      <c r="A1607" s="144">
        <f>IF('gegevens uit databank'!C1607="","",'gegevens uit databank'!C1607)</f>
        <v>21031</v>
      </c>
      <c r="B1607" s="145" t="str">
        <f>IF('gegevens uit databank'!D1607="","",'gegevens uit databank'!D1607)</f>
        <v>VLS KLIM</v>
      </c>
      <c r="C1607" s="145" t="str">
        <f>IF('gegevens uit databank'!E1607="","",'gegevens uit databank'!E1607)</f>
        <v>Sint-Pietersaalststraat 86</v>
      </c>
      <c r="D1607" s="145">
        <f>IF('gegevens uit databank'!F1607="","",'gegevens uit databank'!F1607)</f>
        <v>9000</v>
      </c>
      <c r="E1607" s="145" t="str">
        <f>IF('gegevens uit databank'!G1607="","",'gegevens uit databank'!G1607)</f>
        <v>GENT</v>
      </c>
      <c r="F1607" s="145" t="str">
        <f>IF('gegevens uit databank'!H1607="","",'gegevens uit databank'!H1607)</f>
        <v>09-221.23.53</v>
      </c>
    </row>
    <row r="1608" spans="1:6" ht="12.9" customHeight="1" x14ac:dyDescent="0.25">
      <c r="A1608" s="144">
        <f>IF('gegevens uit databank'!C1608="","",'gegevens uit databank'!C1608)</f>
        <v>21048</v>
      </c>
      <c r="B1608" s="145" t="str">
        <f>IF('gegevens uit databank'!D1608="","",'gegevens uit databank'!D1608)</f>
        <v>VKS KLIM</v>
      </c>
      <c r="C1608" s="145" t="str">
        <f>IF('gegevens uit databank'!E1608="","",'gegevens uit databank'!E1608)</f>
        <v>Sint-Pietersaalststraat 82</v>
      </c>
      <c r="D1608" s="145">
        <f>IF('gegevens uit databank'!F1608="","",'gegevens uit databank'!F1608)</f>
        <v>9000</v>
      </c>
      <c r="E1608" s="145" t="str">
        <f>IF('gegevens uit databank'!G1608="","",'gegevens uit databank'!G1608)</f>
        <v>GENT</v>
      </c>
      <c r="F1608" s="145" t="str">
        <f>IF('gegevens uit databank'!H1608="","",'gegevens uit databank'!H1608)</f>
        <v>09-221.15.11</v>
      </c>
    </row>
    <row r="1609" spans="1:6" ht="12.9" customHeight="1" x14ac:dyDescent="0.25">
      <c r="A1609" s="144">
        <f>IF('gegevens uit databank'!C1609="","",'gegevens uit databank'!C1609)</f>
        <v>21055</v>
      </c>
      <c r="B1609" s="145" t="str">
        <f>IF('gegevens uit databank'!D1609="","",'gegevens uit databank'!D1609)</f>
        <v>SBS De Stadspoort</v>
      </c>
      <c r="C1609" s="145" t="str">
        <f>IF('gegevens uit databank'!E1609="","",'gegevens uit databank'!E1609)</f>
        <v>Coupure Rechts 54</v>
      </c>
      <c r="D1609" s="145">
        <f>IF('gegevens uit databank'!F1609="","",'gegevens uit databank'!F1609)</f>
        <v>9000</v>
      </c>
      <c r="E1609" s="145" t="str">
        <f>IF('gegevens uit databank'!G1609="","",'gegevens uit databank'!G1609)</f>
        <v>GENT</v>
      </c>
      <c r="F1609" s="145" t="str">
        <f>IF('gegevens uit databank'!H1609="","",'gegevens uit databank'!H1609)</f>
        <v>09-225.59.28</v>
      </c>
    </row>
    <row r="1610" spans="1:6" ht="12.9" customHeight="1" x14ac:dyDescent="0.25">
      <c r="A1610" s="144">
        <f>IF('gegevens uit databank'!C1610="","",'gegevens uit databank'!C1610)</f>
        <v>21063</v>
      </c>
      <c r="B1610" s="145" t="str">
        <f>IF('gegevens uit databank'!D1610="","",'gegevens uit databank'!D1610)</f>
        <v>SKS Ter Leie</v>
      </c>
      <c r="C1610" s="145" t="str">
        <f>IF('gegevens uit databank'!E1610="","",'gegevens uit databank'!E1610)</f>
        <v>Gordunakaai 58</v>
      </c>
      <c r="D1610" s="145">
        <f>IF('gegevens uit databank'!F1610="","",'gegevens uit databank'!F1610)</f>
        <v>9000</v>
      </c>
      <c r="E1610" s="145" t="str">
        <f>IF('gegevens uit databank'!G1610="","",'gegevens uit databank'!G1610)</f>
        <v>GENT</v>
      </c>
      <c r="F1610" s="145" t="str">
        <f>IF('gegevens uit databank'!H1610="","",'gegevens uit databank'!H1610)</f>
        <v>09-323.55.20</v>
      </c>
    </row>
    <row r="1611" spans="1:6" ht="12.9" customHeight="1" x14ac:dyDescent="0.25">
      <c r="A1611" s="144">
        <f>IF('gegevens uit databank'!C1611="","",'gegevens uit databank'!C1611)</f>
        <v>21071</v>
      </c>
      <c r="B1611" s="145" t="str">
        <f>IF('gegevens uit databank'!D1611="","",'gegevens uit databank'!D1611)</f>
        <v>VBS Dokata</v>
      </c>
      <c r="C1611" s="145" t="str">
        <f>IF('gegevens uit databank'!E1611="","",'gegevens uit databank'!E1611)</f>
        <v>Sint-Salvatorstraat 14 bus A</v>
      </c>
      <c r="D1611" s="145">
        <f>IF('gegevens uit databank'!F1611="","",'gegevens uit databank'!F1611)</f>
        <v>9000</v>
      </c>
      <c r="E1611" s="145" t="str">
        <f>IF('gegevens uit databank'!G1611="","",'gegevens uit databank'!G1611)</f>
        <v>GENT</v>
      </c>
      <c r="F1611" s="145" t="str">
        <f>IF('gegevens uit databank'!H1611="","",'gegevens uit databank'!H1611)</f>
        <v>09-223.68.44</v>
      </c>
    </row>
    <row r="1612" spans="1:6" ht="12.9" customHeight="1" x14ac:dyDescent="0.25">
      <c r="A1612" s="144">
        <f>IF('gegevens uit databank'!C1612="","",'gegevens uit databank'!C1612)</f>
        <v>21089</v>
      </c>
      <c r="B1612" s="145" t="str">
        <f>IF('gegevens uit databank'!D1612="","",'gegevens uit databank'!D1612)</f>
        <v>VBS VLOM</v>
      </c>
      <c r="C1612" s="145" t="str">
        <f>IF('gegevens uit databank'!E1612="","",'gegevens uit databank'!E1612)</f>
        <v>Kartuizerlaan 20</v>
      </c>
      <c r="D1612" s="145">
        <f>IF('gegevens uit databank'!F1612="","",'gegevens uit databank'!F1612)</f>
        <v>9000</v>
      </c>
      <c r="E1612" s="145" t="str">
        <f>IF('gegevens uit databank'!G1612="","",'gegevens uit databank'!G1612)</f>
        <v>GENT</v>
      </c>
      <c r="F1612" s="145" t="str">
        <f>IF('gegevens uit databank'!H1612="","",'gegevens uit databank'!H1612)</f>
        <v>09-225.05.20</v>
      </c>
    </row>
    <row r="1613" spans="1:6" ht="12.9" customHeight="1" x14ac:dyDescent="0.25">
      <c r="A1613" s="144">
        <f>IF('gegevens uit databank'!C1613="","",'gegevens uit databank'!C1613)</f>
        <v>21121</v>
      </c>
      <c r="B1613" s="145" t="str">
        <f>IF('gegevens uit databank'!D1613="","",'gegevens uit databank'!D1613)</f>
        <v>SBS Victor Carpentier</v>
      </c>
      <c r="C1613" s="145" t="str">
        <f>IF('gegevens uit databank'!E1613="","",'gegevens uit databank'!E1613)</f>
        <v>Meulesteedsesteenweg 390</v>
      </c>
      <c r="D1613" s="145">
        <f>IF('gegevens uit databank'!F1613="","",'gegevens uit databank'!F1613)</f>
        <v>9000</v>
      </c>
      <c r="E1613" s="145" t="str">
        <f>IF('gegevens uit databank'!G1613="","",'gegevens uit databank'!G1613)</f>
        <v>GENT</v>
      </c>
      <c r="F1613" s="145" t="str">
        <f>IF('gegevens uit databank'!H1613="","",'gegevens uit databank'!H1613)</f>
        <v>09-323.59.20</v>
      </c>
    </row>
    <row r="1614" spans="1:6" ht="12.9" customHeight="1" x14ac:dyDescent="0.25">
      <c r="A1614" s="144">
        <f>IF('gegevens uit databank'!C1614="","",'gegevens uit databank'!C1614)</f>
        <v>21147</v>
      </c>
      <c r="B1614" s="145" t="str">
        <f>IF('gegevens uit databank'!D1614="","",'gegevens uit databank'!D1614)</f>
        <v>SBS Francois Laurentinstituut</v>
      </c>
      <c r="C1614" s="145" t="str">
        <f>IF('gegevens uit databank'!E1614="","",'gegevens uit databank'!E1614)</f>
        <v>Onderstraat 10</v>
      </c>
      <c r="D1614" s="145">
        <f>IF('gegevens uit databank'!F1614="","",'gegevens uit databank'!F1614)</f>
        <v>9000</v>
      </c>
      <c r="E1614" s="145" t="str">
        <f>IF('gegevens uit databank'!G1614="","",'gegevens uit databank'!G1614)</f>
        <v>GENT</v>
      </c>
      <c r="F1614" s="145" t="str">
        <f>IF('gegevens uit databank'!H1614="","",'gegevens uit databank'!H1614)</f>
        <v>09-323.54.50</v>
      </c>
    </row>
    <row r="1615" spans="1:6" ht="12.9" customHeight="1" x14ac:dyDescent="0.25">
      <c r="A1615" s="144">
        <f>IF('gegevens uit databank'!C1615="","",'gegevens uit databank'!C1615)</f>
        <v>21154</v>
      </c>
      <c r="B1615" s="145" t="str">
        <f>IF('gegevens uit databank'!D1615="","",'gegevens uit databank'!D1615)</f>
        <v>VBS Sint-Bavo</v>
      </c>
      <c r="C1615" s="145" t="str">
        <f>IF('gegevens uit databank'!E1615="","",'gegevens uit databank'!E1615)</f>
        <v>Apostelhuizen 2</v>
      </c>
      <c r="D1615" s="145">
        <f>IF('gegevens uit databank'!F1615="","",'gegevens uit databank'!F1615)</f>
        <v>9000</v>
      </c>
      <c r="E1615" s="145" t="str">
        <f>IF('gegevens uit databank'!G1615="","",'gegevens uit databank'!G1615)</f>
        <v>GENT</v>
      </c>
      <c r="F1615" s="145" t="str">
        <f>IF('gegevens uit databank'!H1615="","",'gegevens uit databank'!H1615)</f>
        <v>09-235.22.00</v>
      </c>
    </row>
    <row r="1616" spans="1:6" ht="12.9" customHeight="1" x14ac:dyDescent="0.25">
      <c r="A1616" s="144">
        <f>IF('gegevens uit databank'!C1616="","",'gegevens uit databank'!C1616)</f>
        <v>21162</v>
      </c>
      <c r="B1616" s="145" t="str">
        <f>IF('gegevens uit databank'!D1616="","",'gegevens uit databank'!D1616)</f>
        <v>VBS De Mozaïek</v>
      </c>
      <c r="C1616" s="145" t="str">
        <f>IF('gegevens uit databank'!E1616="","",'gegevens uit databank'!E1616)</f>
        <v>Sint-Margrietstraat 33</v>
      </c>
      <c r="D1616" s="145">
        <f>IF('gegevens uit databank'!F1616="","",'gegevens uit databank'!F1616)</f>
        <v>9000</v>
      </c>
      <c r="E1616" s="145" t="str">
        <f>IF('gegevens uit databank'!G1616="","",'gegevens uit databank'!G1616)</f>
        <v>GENT</v>
      </c>
      <c r="F1616" s="145" t="str">
        <f>IF('gegevens uit databank'!H1616="","",'gegevens uit databank'!H1616)</f>
        <v>09-233.78.64</v>
      </c>
    </row>
    <row r="1617" spans="1:6" ht="12.9" customHeight="1" x14ac:dyDescent="0.25">
      <c r="A1617" s="144">
        <f>IF('gegevens uit databank'!C1617="","",'gegevens uit databank'!C1617)</f>
        <v>21171</v>
      </c>
      <c r="B1617" s="145" t="str">
        <f>IF('gegevens uit databank'!D1617="","",'gegevens uit databank'!D1617)</f>
        <v>VBS Klimrek - Brugse Poort</v>
      </c>
      <c r="C1617" s="145" t="str">
        <f>IF('gegevens uit databank'!E1617="","",'gegevens uit databank'!E1617)</f>
        <v>Reinaertstraat 26</v>
      </c>
      <c r="D1617" s="145">
        <f>IF('gegevens uit databank'!F1617="","",'gegevens uit databank'!F1617)</f>
        <v>9000</v>
      </c>
      <c r="E1617" s="145" t="str">
        <f>IF('gegevens uit databank'!G1617="","",'gegevens uit databank'!G1617)</f>
        <v>GENT</v>
      </c>
      <c r="F1617" s="145" t="str">
        <f>IF('gegevens uit databank'!H1617="","",'gegevens uit databank'!H1617)</f>
        <v>09-227.82.95</v>
      </c>
    </row>
    <row r="1618" spans="1:6" ht="12.9" customHeight="1" x14ac:dyDescent="0.25">
      <c r="A1618" s="144">
        <f>IF('gegevens uit databank'!C1618="","",'gegevens uit databank'!C1618)</f>
        <v>21196</v>
      </c>
      <c r="B1618" s="145" t="str">
        <f>IF('gegevens uit databank'!D1618="","",'gegevens uit databank'!D1618)</f>
        <v>VBS De Boomhut</v>
      </c>
      <c r="C1618" s="145" t="str">
        <f>IF('gegevens uit databank'!E1618="","",'gegevens uit databank'!E1618)</f>
        <v>Boomstraat 77</v>
      </c>
      <c r="D1618" s="145">
        <f>IF('gegevens uit databank'!F1618="","",'gegevens uit databank'!F1618)</f>
        <v>9000</v>
      </c>
      <c r="E1618" s="145" t="str">
        <f>IF('gegevens uit databank'!G1618="","",'gegevens uit databank'!G1618)</f>
        <v>GENT</v>
      </c>
      <c r="F1618" s="145" t="str">
        <f>IF('gegevens uit databank'!H1618="","",'gegevens uit databank'!H1618)</f>
        <v>09-227.85.15</v>
      </c>
    </row>
    <row r="1619" spans="1:6" ht="12.9" customHeight="1" x14ac:dyDescent="0.25">
      <c r="A1619" s="144">
        <f>IF('gegevens uit databank'!C1619="","",'gegevens uit databank'!C1619)</f>
        <v>21204</v>
      </c>
      <c r="B1619" s="145" t="str">
        <f>IF('gegevens uit databank'!D1619="","",'gegevens uit databank'!D1619)</f>
        <v>VBS School met De Bijbel De Gaspard</v>
      </c>
      <c r="C1619" s="145" t="str">
        <f>IF('gegevens uit databank'!E1619="","",'gegevens uit databank'!E1619)</f>
        <v>Rijsenbergstraat 40</v>
      </c>
      <c r="D1619" s="145">
        <f>IF('gegevens uit databank'!F1619="","",'gegevens uit databank'!F1619)</f>
        <v>9000</v>
      </c>
      <c r="E1619" s="145" t="str">
        <f>IF('gegevens uit databank'!G1619="","",'gegevens uit databank'!G1619)</f>
        <v>GENT</v>
      </c>
      <c r="F1619" s="145" t="str">
        <f>IF('gegevens uit databank'!H1619="","",'gegevens uit databank'!H1619)</f>
        <v>09-222.65.47</v>
      </c>
    </row>
    <row r="1620" spans="1:6" ht="12.9" customHeight="1" x14ac:dyDescent="0.25">
      <c r="A1620" s="144">
        <f>IF('gegevens uit databank'!C1620="","",'gegevens uit databank'!C1620)</f>
        <v>21212</v>
      </c>
      <c r="B1620" s="145" t="str">
        <f>IF('gegevens uit databank'!D1620="","",'gegevens uit databank'!D1620)</f>
        <v>VBS St Paulus</v>
      </c>
      <c r="C1620" s="145" t="str">
        <f>IF('gegevens uit databank'!E1620="","",'gegevens uit databank'!E1620)</f>
        <v>Smidsestraat 76</v>
      </c>
      <c r="D1620" s="145">
        <f>IF('gegevens uit databank'!F1620="","",'gegevens uit databank'!F1620)</f>
        <v>9000</v>
      </c>
      <c r="E1620" s="145" t="str">
        <f>IF('gegevens uit databank'!G1620="","",'gegevens uit databank'!G1620)</f>
        <v>GENT</v>
      </c>
      <c r="F1620" s="145" t="str">
        <f>IF('gegevens uit databank'!H1620="","",'gegevens uit databank'!H1620)</f>
        <v>09-222.21.97</v>
      </c>
    </row>
    <row r="1621" spans="1:6" ht="12.9" customHeight="1" x14ac:dyDescent="0.25">
      <c r="A1621" s="144">
        <f>IF('gegevens uit databank'!C1621="","",'gegevens uit databank'!C1621)</f>
        <v>21221</v>
      </c>
      <c r="B1621" s="145" t="str">
        <f>IF('gegevens uit databank'!D1621="","",'gegevens uit databank'!D1621)</f>
        <v>VBS Sint-Pietersinstituut</v>
      </c>
      <c r="C1621" s="145" t="str">
        <f>IF('gegevens uit databank'!E1621="","",'gegevens uit databank'!E1621)</f>
        <v>Meersstraat 131</v>
      </c>
      <c r="D1621" s="145">
        <f>IF('gegevens uit databank'!F1621="","",'gegevens uit databank'!F1621)</f>
        <v>9000</v>
      </c>
      <c r="E1621" s="145" t="str">
        <f>IF('gegevens uit databank'!G1621="","",'gegevens uit databank'!G1621)</f>
        <v>GENT</v>
      </c>
      <c r="F1621" s="145" t="str">
        <f>IF('gegevens uit databank'!H1621="","",'gegevens uit databank'!H1621)</f>
        <v>09-221.56.54</v>
      </c>
    </row>
    <row r="1622" spans="1:6" ht="12.9" customHeight="1" x14ac:dyDescent="0.25">
      <c r="A1622" s="144">
        <f>IF('gegevens uit databank'!C1622="","",'gegevens uit databank'!C1622)</f>
        <v>21238</v>
      </c>
      <c r="B1622" s="145" t="str">
        <f>IF('gegevens uit databank'!D1622="","",'gegevens uit databank'!D1622)</f>
        <v>VBS IVG-school</v>
      </c>
      <c r="C1622" s="145" t="str">
        <f>IF('gegevens uit databank'!E1622="","",'gegevens uit databank'!E1622)</f>
        <v>Nederkouter 112</v>
      </c>
      <c r="D1622" s="145">
        <f>IF('gegevens uit databank'!F1622="","",'gegevens uit databank'!F1622)</f>
        <v>9000</v>
      </c>
      <c r="E1622" s="145" t="str">
        <f>IF('gegevens uit databank'!G1622="","",'gegevens uit databank'!G1622)</f>
        <v>GENT</v>
      </c>
      <c r="F1622" s="145" t="str">
        <f>IF('gegevens uit databank'!H1622="","",'gegevens uit databank'!H1622)</f>
        <v>09-265.70.60</v>
      </c>
    </row>
    <row r="1623" spans="1:6" ht="12.9" customHeight="1" x14ac:dyDescent="0.25">
      <c r="A1623" s="144">
        <f>IF('gegevens uit databank'!C1623="","",'gegevens uit databank'!C1623)</f>
        <v>21246</v>
      </c>
      <c r="B1623" s="145" t="str">
        <f>IF('gegevens uit databank'!D1623="","",'gegevens uit databank'!D1623)</f>
        <v>VBS Sint-Barbaracollege</v>
      </c>
      <c r="C1623" s="145" t="str">
        <f>IF('gegevens uit databank'!E1623="","",'gegevens uit databank'!E1623)</f>
        <v>Savaanstraat 118</v>
      </c>
      <c r="D1623" s="145">
        <f>IF('gegevens uit databank'!F1623="","",'gegevens uit databank'!F1623)</f>
        <v>9000</v>
      </c>
      <c r="E1623" s="145" t="str">
        <f>IF('gegevens uit databank'!G1623="","",'gegevens uit databank'!G1623)</f>
        <v>GENT</v>
      </c>
      <c r="F1623" s="145" t="str">
        <f>IF('gegevens uit databank'!H1623="","",'gegevens uit databank'!H1623)</f>
        <v>09-235.72.60</v>
      </c>
    </row>
    <row r="1624" spans="1:6" ht="12.9" customHeight="1" x14ac:dyDescent="0.25">
      <c r="A1624" s="144">
        <f>IF('gegevens uit databank'!C1624="","",'gegevens uit databank'!C1624)</f>
        <v>21261</v>
      </c>
      <c r="B1624" s="145" t="str">
        <f>IF('gegevens uit databank'!D1624="","",'gegevens uit databank'!D1624)</f>
        <v>VBS Nieuwen Bosch</v>
      </c>
      <c r="C1624" s="145" t="str">
        <f>IF('gegevens uit databank'!E1624="","",'gegevens uit databank'!E1624)</f>
        <v>Tweebruggenstraat 34</v>
      </c>
      <c r="D1624" s="145">
        <f>IF('gegevens uit databank'!F1624="","",'gegevens uit databank'!F1624)</f>
        <v>9000</v>
      </c>
      <c r="E1624" s="145" t="str">
        <f>IF('gegevens uit databank'!G1624="","",'gegevens uit databank'!G1624)</f>
        <v>GENT</v>
      </c>
      <c r="F1624" s="145" t="str">
        <f>IF('gegevens uit databank'!H1624="","",'gegevens uit databank'!H1624)</f>
        <v>09-225.54.85</v>
      </c>
    </row>
    <row r="1625" spans="1:6" ht="12.9" customHeight="1" x14ac:dyDescent="0.25">
      <c r="A1625" s="144">
        <f>IF('gegevens uit databank'!C1625="","",'gegevens uit databank'!C1625)</f>
        <v>21287</v>
      </c>
      <c r="B1625" s="145" t="str">
        <f>IF('gegevens uit databank'!D1625="","",'gegevens uit databank'!D1625)</f>
        <v>VBS Mariavreugde</v>
      </c>
      <c r="C1625" s="145" t="str">
        <f>IF('gegevens uit databank'!E1625="","",'gegevens uit databank'!E1625)</f>
        <v>Vinkeslagstraat 2</v>
      </c>
      <c r="D1625" s="145">
        <f>IF('gegevens uit databank'!F1625="","",'gegevens uit databank'!F1625)</f>
        <v>9032</v>
      </c>
      <c r="E1625" s="145" t="str">
        <f>IF('gegevens uit databank'!G1625="","",'gegevens uit databank'!G1625)</f>
        <v>WONDELGEM</v>
      </c>
      <c r="F1625" s="145" t="str">
        <f>IF('gegevens uit databank'!H1625="","",'gegevens uit databank'!H1625)</f>
        <v>09-253.87.18</v>
      </c>
    </row>
    <row r="1626" spans="1:6" ht="12.9" customHeight="1" x14ac:dyDescent="0.25">
      <c r="A1626" s="144">
        <f>IF('gegevens uit databank'!C1626="","",'gegevens uit databank'!C1626)</f>
        <v>21295</v>
      </c>
      <c r="B1626" s="145" t="str">
        <f>IF('gegevens uit databank'!D1626="","",'gegevens uit databank'!D1626)</f>
        <v>SBS De Regenboog</v>
      </c>
      <c r="C1626" s="145" t="str">
        <f>IF('gegevens uit databank'!E1626="","",'gegevens uit databank'!E1626)</f>
        <v>Sint-Sebastiaanstraat 8</v>
      </c>
      <c r="D1626" s="145">
        <f>IF('gegevens uit databank'!F1626="","",'gegevens uit databank'!F1626)</f>
        <v>9032</v>
      </c>
      <c r="E1626" s="145" t="str">
        <f>IF('gegevens uit databank'!G1626="","",'gegevens uit databank'!G1626)</f>
        <v>WONDELGEM</v>
      </c>
      <c r="F1626" s="145" t="str">
        <f>IF('gegevens uit databank'!H1626="","",'gegevens uit databank'!H1626)</f>
        <v>09-253.84.19</v>
      </c>
    </row>
    <row r="1627" spans="1:6" ht="12.9" customHeight="1" x14ac:dyDescent="0.25">
      <c r="A1627" s="144">
        <f>IF('gegevens uit databank'!C1627="","",'gegevens uit databank'!C1627)</f>
        <v>21303</v>
      </c>
      <c r="B1627" s="145" t="str">
        <f>IF('gegevens uit databank'!D1627="","",'gegevens uit databank'!D1627)</f>
        <v>VLS Slotendries</v>
      </c>
      <c r="C1627" s="145" t="str">
        <f>IF('gegevens uit databank'!E1627="","",'gegevens uit databank'!E1627)</f>
        <v>Onze Lieve Vrouwdreef 2</v>
      </c>
      <c r="D1627" s="145">
        <f>IF('gegevens uit databank'!F1627="","",'gegevens uit databank'!F1627)</f>
        <v>9041</v>
      </c>
      <c r="E1627" s="145" t="str">
        <f>IF('gegevens uit databank'!G1627="","",'gegevens uit databank'!G1627)</f>
        <v>OOSTAKKER</v>
      </c>
      <c r="F1627" s="145" t="str">
        <f>IF('gegevens uit databank'!H1627="","",'gegevens uit databank'!H1627)</f>
        <v>09-259.02.93</v>
      </c>
    </row>
    <row r="1628" spans="1:6" ht="12.9" customHeight="1" x14ac:dyDescent="0.25">
      <c r="A1628" s="144">
        <f>IF('gegevens uit databank'!C1628="","",'gegevens uit databank'!C1628)</f>
        <v>21311</v>
      </c>
      <c r="B1628" s="145" t="str">
        <f>IF('gegevens uit databank'!D1628="","",'gegevens uit databank'!D1628)</f>
        <v>VBS Sint-Vincentius</v>
      </c>
      <c r="C1628" s="145" t="str">
        <f>IF('gegevens uit databank'!E1628="","",'gegevens uit databank'!E1628)</f>
        <v>Sint-Rafaëlstraat 14</v>
      </c>
      <c r="D1628" s="145">
        <f>IF('gegevens uit databank'!F1628="","",'gegevens uit databank'!F1628)</f>
        <v>9041</v>
      </c>
      <c r="E1628" s="145" t="str">
        <f>IF('gegevens uit databank'!G1628="","",'gegevens uit databank'!G1628)</f>
        <v>OOSTAKKER</v>
      </c>
      <c r="F1628" s="145" t="str">
        <f>IF('gegevens uit databank'!H1628="","",'gegevens uit databank'!H1628)</f>
        <v>09-259.21.01</v>
      </c>
    </row>
    <row r="1629" spans="1:6" ht="12.9" customHeight="1" x14ac:dyDescent="0.25">
      <c r="A1629" s="144">
        <f>IF('gegevens uit databank'!C1629="","",'gegevens uit databank'!C1629)</f>
        <v>21329</v>
      </c>
      <c r="B1629" s="145" t="str">
        <f>IF('gegevens uit databank'!D1629="","",'gegevens uit databank'!D1629)</f>
        <v>VKS Edugo Lourdes - Meerhout</v>
      </c>
      <c r="C1629" s="145" t="str">
        <f>IF('gegevens uit databank'!E1629="","",'gegevens uit databank'!E1629)</f>
        <v>Groenstraat 31</v>
      </c>
      <c r="D1629" s="145">
        <f>IF('gegevens uit databank'!F1629="","",'gegevens uit databank'!F1629)</f>
        <v>9041</v>
      </c>
      <c r="E1629" s="145" t="str">
        <f>IF('gegevens uit databank'!G1629="","",'gegevens uit databank'!G1629)</f>
        <v>OOSTAKKER</v>
      </c>
      <c r="F1629" s="145" t="str">
        <f>IF('gegevens uit databank'!H1629="","",'gegevens uit databank'!H1629)</f>
        <v>09-259.02.92</v>
      </c>
    </row>
    <row r="1630" spans="1:6" ht="12.9" customHeight="1" x14ac:dyDescent="0.25">
      <c r="A1630" s="144">
        <f>IF('gegevens uit databank'!C1630="","",'gegevens uit databank'!C1630)</f>
        <v>21337</v>
      </c>
      <c r="B1630" s="145" t="str">
        <f>IF('gegevens uit databank'!D1630="","",'gegevens uit databank'!D1630)</f>
        <v>SBS De Panda</v>
      </c>
      <c r="C1630" s="145" t="str">
        <f>IF('gegevens uit databank'!E1630="","",'gegevens uit databank'!E1630)</f>
        <v>August Vermeylenstraat 2</v>
      </c>
      <c r="D1630" s="145">
        <f>IF('gegevens uit databank'!F1630="","",'gegevens uit databank'!F1630)</f>
        <v>9000</v>
      </c>
      <c r="E1630" s="145" t="str">
        <f>IF('gegevens uit databank'!G1630="","",'gegevens uit databank'!G1630)</f>
        <v>GENT</v>
      </c>
      <c r="F1630" s="145" t="str">
        <f>IF('gegevens uit databank'!H1630="","",'gegevens uit databank'!H1630)</f>
        <v>09-221.61.03</v>
      </c>
    </row>
    <row r="1631" spans="1:6" ht="12.9" customHeight="1" x14ac:dyDescent="0.25">
      <c r="A1631" s="144">
        <f>IF('gegevens uit databank'!C1631="","",'gegevens uit databank'!C1631)</f>
        <v>21352</v>
      </c>
      <c r="B1631" s="145" t="str">
        <f>IF('gegevens uit databank'!D1631="","",'gegevens uit databank'!D1631)</f>
        <v>GBS Belzele</v>
      </c>
      <c r="C1631" s="145" t="str">
        <f>IF('gegevens uit databank'!E1631="","",'gegevens uit databank'!E1631)</f>
        <v>Oosteindestraat 69</v>
      </c>
      <c r="D1631" s="145">
        <f>IF('gegevens uit databank'!F1631="","",'gegevens uit databank'!F1631)</f>
        <v>9940</v>
      </c>
      <c r="E1631" s="145" t="str">
        <f>IF('gegevens uit databank'!G1631="","",'gegevens uit databank'!G1631)</f>
        <v>EVERGEM</v>
      </c>
      <c r="F1631" s="145" t="str">
        <f>IF('gegevens uit databank'!H1631="","",'gegevens uit databank'!H1631)</f>
        <v>09-210.48.70</v>
      </c>
    </row>
    <row r="1632" spans="1:6" ht="12.9" customHeight="1" x14ac:dyDescent="0.25">
      <c r="A1632" s="144">
        <f>IF('gegevens uit databank'!C1632="","",'gegevens uit databank'!C1632)</f>
        <v>21361</v>
      </c>
      <c r="B1632" s="145" t="str">
        <f>IF('gegevens uit databank'!D1632="","",'gegevens uit databank'!D1632)</f>
        <v>VBS St.-Franciscus</v>
      </c>
      <c r="C1632" s="145" t="str">
        <f>IF('gegevens uit databank'!E1632="","",'gegevens uit databank'!E1632)</f>
        <v>Schepenhuisstraat 10</v>
      </c>
      <c r="D1632" s="145">
        <f>IF('gegevens uit databank'!F1632="","",'gegevens uit databank'!F1632)</f>
        <v>9940</v>
      </c>
      <c r="E1632" s="145" t="str">
        <f>IF('gegevens uit databank'!G1632="","",'gegevens uit databank'!G1632)</f>
        <v>EVERGEM</v>
      </c>
      <c r="F1632" s="145" t="str">
        <f>IF('gegevens uit databank'!H1632="","",'gegevens uit databank'!H1632)</f>
        <v>09-253.98.80</v>
      </c>
    </row>
    <row r="1633" spans="1:6" ht="12.9" customHeight="1" x14ac:dyDescent="0.25">
      <c r="A1633" s="144">
        <f>IF('gegevens uit databank'!C1633="","",'gegevens uit databank'!C1633)</f>
        <v>21378</v>
      </c>
      <c r="B1633" s="145" t="str">
        <f>IF('gegevens uit databank'!D1633="","",'gegevens uit databank'!D1633)</f>
        <v>VBS Braambos</v>
      </c>
      <c r="C1633" s="145" t="str">
        <f>IF('gegevens uit databank'!E1633="","",'gegevens uit databank'!E1633)</f>
        <v>Doornzele Dries 55</v>
      </c>
      <c r="D1633" s="145">
        <f>IF('gegevens uit databank'!F1633="","",'gegevens uit databank'!F1633)</f>
        <v>9940</v>
      </c>
      <c r="E1633" s="145" t="str">
        <f>IF('gegevens uit databank'!G1633="","",'gegevens uit databank'!G1633)</f>
        <v>EVERGEM</v>
      </c>
      <c r="F1633" s="145" t="str">
        <f>IF('gegevens uit databank'!H1633="","",'gegevens uit databank'!H1633)</f>
        <v>09-253.71.38</v>
      </c>
    </row>
    <row r="1634" spans="1:6" ht="12.9" customHeight="1" x14ac:dyDescent="0.25">
      <c r="A1634" s="144">
        <f>IF('gegevens uit databank'!C1634="","",'gegevens uit databank'!C1634)</f>
        <v>21386</v>
      </c>
      <c r="B1634" s="145" t="str">
        <f>IF('gegevens uit databank'!D1634="","",'gegevens uit databank'!D1634)</f>
        <v>GBS De Krekel</v>
      </c>
      <c r="C1634" s="145" t="str">
        <f>IF('gegevens uit databank'!E1634="","",'gegevens uit databank'!E1634)</f>
        <v>Emiel Caluslaan 9</v>
      </c>
      <c r="D1634" s="145">
        <f>IF('gegevens uit databank'!F1634="","",'gegevens uit databank'!F1634)</f>
        <v>9060</v>
      </c>
      <c r="E1634" s="145" t="str">
        <f>IF('gegevens uit databank'!G1634="","",'gegevens uit databank'!G1634)</f>
        <v>ZELZATE</v>
      </c>
      <c r="F1634" s="145" t="str">
        <f>IF('gegevens uit databank'!H1634="","",'gegevens uit databank'!H1634)</f>
        <v>09-344.63.39</v>
      </c>
    </row>
    <row r="1635" spans="1:6" ht="12.9" customHeight="1" x14ac:dyDescent="0.25">
      <c r="A1635" s="144">
        <f>IF('gegevens uit databank'!C1635="","",'gegevens uit databank'!C1635)</f>
        <v>21411</v>
      </c>
      <c r="B1635" s="145" t="str">
        <f>IF('gegevens uit databank'!D1635="","",'gegevens uit databank'!D1635)</f>
        <v>VBS Sint-Laurens_Zelzate West</v>
      </c>
      <c r="C1635" s="145" t="str">
        <f>IF('gegevens uit databank'!E1635="","",'gegevens uit databank'!E1635)</f>
        <v>Assenedesteenweg 115</v>
      </c>
      <c r="D1635" s="145">
        <f>IF('gegevens uit databank'!F1635="","",'gegevens uit databank'!F1635)</f>
        <v>9060</v>
      </c>
      <c r="E1635" s="145" t="str">
        <f>IF('gegevens uit databank'!G1635="","",'gegevens uit databank'!G1635)</f>
        <v>ZELZATE</v>
      </c>
      <c r="F1635" s="145" t="str">
        <f>IF('gegevens uit databank'!H1635="","",'gegevens uit databank'!H1635)</f>
        <v>09-344.00.32</v>
      </c>
    </row>
    <row r="1636" spans="1:6" ht="12.9" customHeight="1" x14ac:dyDescent="0.25">
      <c r="A1636" s="144">
        <f>IF('gegevens uit databank'!C1636="","",'gegevens uit databank'!C1636)</f>
        <v>21451</v>
      </c>
      <c r="B1636" s="145" t="str">
        <f>IF('gegevens uit databank'!D1636="","",'gegevens uit databank'!D1636)</f>
        <v>VBS de Cocon</v>
      </c>
      <c r="C1636" s="145" t="str">
        <f>IF('gegevens uit databank'!E1636="","",'gegevens uit databank'!E1636)</f>
        <v>Riemewegel 39_G</v>
      </c>
      <c r="D1636" s="145">
        <f>IF('gegevens uit databank'!F1636="","",'gegevens uit databank'!F1636)</f>
        <v>9940</v>
      </c>
      <c r="E1636" s="145" t="str">
        <f>IF('gegevens uit databank'!G1636="","",'gegevens uit databank'!G1636)</f>
        <v>ERTVELDE</v>
      </c>
      <c r="F1636" s="145" t="str">
        <f>IF('gegevens uit databank'!H1636="","",'gegevens uit databank'!H1636)</f>
        <v>09-344.63.63</v>
      </c>
    </row>
    <row r="1637" spans="1:6" ht="12.9" customHeight="1" x14ac:dyDescent="0.25">
      <c r="A1637" s="144">
        <f>IF('gegevens uit databank'!C1637="","",'gegevens uit databank'!C1637)</f>
        <v>21469</v>
      </c>
      <c r="B1637" s="145" t="str">
        <f>IF('gegevens uit databank'!D1637="","",'gegevens uit databank'!D1637)</f>
        <v>VBS De Kleine Prins</v>
      </c>
      <c r="C1637" s="145" t="str">
        <f>IF('gegevens uit databank'!E1637="","",'gegevens uit databank'!E1637)</f>
        <v>Kloosterstraat 18</v>
      </c>
      <c r="D1637" s="145">
        <f>IF('gegevens uit databank'!F1637="","",'gegevens uit databank'!F1637)</f>
        <v>9940</v>
      </c>
      <c r="E1637" s="145" t="str">
        <f>IF('gegevens uit databank'!G1637="","",'gegevens uit databank'!G1637)</f>
        <v>KLUIZEN</v>
      </c>
      <c r="F1637" s="145" t="str">
        <f>IF('gegevens uit databank'!H1637="","",'gegevens uit databank'!H1637)</f>
        <v>09-357.75.11</v>
      </c>
    </row>
    <row r="1638" spans="1:6" ht="12.9" customHeight="1" x14ac:dyDescent="0.25">
      <c r="A1638" s="144">
        <f>IF('gegevens uit databank'!C1638="","",'gegevens uit databank'!C1638)</f>
        <v>21477</v>
      </c>
      <c r="B1638" s="145" t="str">
        <f>IF('gegevens uit databank'!D1638="","",'gegevens uit databank'!D1638)</f>
        <v>Vrije Basisschool</v>
      </c>
      <c r="C1638" s="145" t="str">
        <f>IF('gegevens uit databank'!E1638="","",'gegevens uit databank'!E1638)</f>
        <v>Overslag 1</v>
      </c>
      <c r="D1638" s="145">
        <f>IF('gegevens uit databank'!F1638="","",'gegevens uit databank'!F1638)</f>
        <v>9185</v>
      </c>
      <c r="E1638" s="145" t="str">
        <f>IF('gegevens uit databank'!G1638="","",'gegevens uit databank'!G1638)</f>
        <v>WACHTEBEKE</v>
      </c>
      <c r="F1638" s="145" t="str">
        <f>IF('gegevens uit databank'!H1638="","",'gegevens uit databank'!H1638)</f>
        <v>09-345.85.54</v>
      </c>
    </row>
    <row r="1639" spans="1:6" ht="12.9" customHeight="1" x14ac:dyDescent="0.25">
      <c r="A1639" s="144">
        <f>IF('gegevens uit databank'!C1639="","",'gegevens uit databank'!C1639)</f>
        <v>21485</v>
      </c>
      <c r="B1639" s="145" t="str">
        <f>IF('gegevens uit databank'!D1639="","",'gegevens uit databank'!D1639)</f>
        <v>VKS Sint-Laurens</v>
      </c>
      <c r="C1639" s="145" t="str">
        <f>IF('gegevens uit databank'!E1639="","",'gegevens uit databank'!E1639)</f>
        <v>Dorp 43_A</v>
      </c>
      <c r="D1639" s="145">
        <f>IF('gegevens uit databank'!F1639="","",'gegevens uit databank'!F1639)</f>
        <v>9185</v>
      </c>
      <c r="E1639" s="145" t="str">
        <f>IF('gegevens uit databank'!G1639="","",'gegevens uit databank'!G1639)</f>
        <v>WACHTEBEKE</v>
      </c>
      <c r="F1639" s="145" t="str">
        <f>IF('gegevens uit databank'!H1639="","",'gegevens uit databank'!H1639)</f>
        <v>09-345.06.70</v>
      </c>
    </row>
    <row r="1640" spans="1:6" ht="12.9" customHeight="1" x14ac:dyDescent="0.25">
      <c r="A1640" s="144">
        <f>IF('gegevens uit databank'!C1640="","",'gegevens uit databank'!C1640)</f>
        <v>21493</v>
      </c>
      <c r="B1640" s="145" t="str">
        <f>IF('gegevens uit databank'!D1640="","",'gegevens uit databank'!D1640)</f>
        <v>Vrije Basisschool</v>
      </c>
      <c r="C1640" s="145" t="str">
        <f>IF('gegevens uit databank'!E1640="","",'gegevens uit databank'!E1640)</f>
        <v>Langelede 146</v>
      </c>
      <c r="D1640" s="145">
        <f>IF('gegevens uit databank'!F1640="","",'gegevens uit databank'!F1640)</f>
        <v>9185</v>
      </c>
      <c r="E1640" s="145" t="str">
        <f>IF('gegevens uit databank'!G1640="","",'gegevens uit databank'!G1640)</f>
        <v>WACHTEBEKE</v>
      </c>
      <c r="F1640" s="145" t="str">
        <f>IF('gegevens uit databank'!H1640="","",'gegevens uit databank'!H1640)</f>
        <v>09-345.72.84</v>
      </c>
    </row>
    <row r="1641" spans="1:6" ht="12.9" customHeight="1" x14ac:dyDescent="0.25">
      <c r="A1641" s="144">
        <f>IF('gegevens uit databank'!C1641="","",'gegevens uit databank'!C1641)</f>
        <v>21501</v>
      </c>
      <c r="B1641" s="145" t="str">
        <f>IF('gegevens uit databank'!D1641="","",'gegevens uit databank'!D1641)</f>
        <v>VLS Sint-Laurens</v>
      </c>
      <c r="C1641" s="145" t="str">
        <f>IF('gegevens uit databank'!E1641="","",'gegevens uit databank'!E1641)</f>
        <v>Dorp 21</v>
      </c>
      <c r="D1641" s="145">
        <f>IF('gegevens uit databank'!F1641="","",'gegevens uit databank'!F1641)</f>
        <v>9185</v>
      </c>
      <c r="E1641" s="145" t="str">
        <f>IF('gegevens uit databank'!G1641="","",'gegevens uit databank'!G1641)</f>
        <v>WACHTEBEKE</v>
      </c>
      <c r="F1641" s="145" t="str">
        <f>IF('gegevens uit databank'!H1641="","",'gegevens uit databank'!H1641)</f>
        <v>09-345.95.24</v>
      </c>
    </row>
    <row r="1642" spans="1:6" ht="12.9" customHeight="1" x14ac:dyDescent="0.25">
      <c r="A1642" s="144">
        <f>IF('gegevens uit databank'!C1642="","",'gegevens uit databank'!C1642)</f>
        <v>21527</v>
      </c>
      <c r="B1642" s="145" t="str">
        <f>IF('gegevens uit databank'!D1642="","",'gegevens uit databank'!D1642)</f>
        <v>VBS De Sprankel</v>
      </c>
      <c r="C1642" s="145" t="str">
        <f>IF('gegevens uit databank'!E1642="","",'gegevens uit databank'!E1642)</f>
        <v>Kloosterstraat 33</v>
      </c>
      <c r="D1642" s="145">
        <f>IF('gegevens uit databank'!F1642="","",'gegevens uit databank'!F1642)</f>
        <v>9080</v>
      </c>
      <c r="E1642" s="145" t="str">
        <f>IF('gegevens uit databank'!G1642="","",'gegevens uit databank'!G1642)</f>
        <v>BEERVELDE</v>
      </c>
      <c r="F1642" s="145" t="str">
        <f>IF('gegevens uit databank'!H1642="","",'gegevens uit databank'!H1642)</f>
        <v>09-355.88.00</v>
      </c>
    </row>
    <row r="1643" spans="1:6" ht="12.9" customHeight="1" x14ac:dyDescent="0.25">
      <c r="A1643" s="144">
        <f>IF('gegevens uit databank'!C1643="","",'gegevens uit databank'!C1643)</f>
        <v>21535</v>
      </c>
      <c r="B1643" s="145" t="str">
        <f>IF('gegevens uit databank'!D1643="","",'gegevens uit databank'!D1643)</f>
        <v>VBS De Weg-Wijzer</v>
      </c>
      <c r="C1643" s="145" t="str">
        <f>IF('gegevens uit databank'!E1643="","",'gegevens uit databank'!E1643)</f>
        <v>Zaffelare-Dorp 6</v>
      </c>
      <c r="D1643" s="145">
        <f>IF('gegevens uit databank'!F1643="","",'gegevens uit databank'!F1643)</f>
        <v>9080</v>
      </c>
      <c r="E1643" s="145" t="str">
        <f>IF('gegevens uit databank'!G1643="","",'gegevens uit databank'!G1643)</f>
        <v>ZAFFELARE</v>
      </c>
      <c r="F1643" s="145" t="str">
        <f>IF('gegevens uit databank'!H1643="","",'gegevens uit databank'!H1643)</f>
        <v>09-355.13.82</v>
      </c>
    </row>
    <row r="1644" spans="1:6" ht="12.9" customHeight="1" x14ac:dyDescent="0.25">
      <c r="A1644" s="144">
        <f>IF('gegevens uit databank'!C1644="","",'gegevens uit databank'!C1644)</f>
        <v>21543</v>
      </c>
      <c r="B1644" s="145" t="str">
        <f>IF('gegevens uit databank'!D1644="","",'gegevens uit databank'!D1644)</f>
        <v>VBS De Palster</v>
      </c>
      <c r="C1644" s="145" t="str">
        <f>IF('gegevens uit databank'!E1644="","",'gegevens uit databank'!E1644)</f>
        <v>Crevestraat 27</v>
      </c>
      <c r="D1644" s="145">
        <f>IF('gegevens uit databank'!F1644="","",'gegevens uit databank'!F1644)</f>
        <v>9180</v>
      </c>
      <c r="E1644" s="145" t="str">
        <f>IF('gegevens uit databank'!G1644="","",'gegevens uit databank'!G1644)</f>
        <v>MOERBEKE-WAAS</v>
      </c>
      <c r="F1644" s="145" t="str">
        <f>IF('gegevens uit databank'!H1644="","",'gegevens uit databank'!H1644)</f>
        <v>09-346.69.12</v>
      </c>
    </row>
    <row r="1645" spans="1:6" ht="12.9" customHeight="1" x14ac:dyDescent="0.25">
      <c r="A1645" s="144">
        <f>IF('gegevens uit databank'!C1645="","",'gegevens uit databank'!C1645)</f>
        <v>21551</v>
      </c>
      <c r="B1645" s="145" t="str">
        <f>IF('gegevens uit databank'!D1645="","",'gegevens uit databank'!D1645)</f>
        <v>GBS De Vlinderdreef</v>
      </c>
      <c r="C1645" s="145" t="str">
        <f>IF('gegevens uit databank'!E1645="","",'gegevens uit databank'!E1645)</f>
        <v>Zwaaikom 1</v>
      </c>
      <c r="D1645" s="145">
        <f>IF('gegevens uit databank'!F1645="","",'gegevens uit databank'!F1645)</f>
        <v>9180</v>
      </c>
      <c r="E1645" s="145" t="str">
        <f>IF('gegevens uit databank'!G1645="","",'gegevens uit databank'!G1645)</f>
        <v>MOERBEKE-WAAS</v>
      </c>
      <c r="F1645" s="145" t="str">
        <f>IF('gegevens uit databank'!H1645="","",'gegevens uit databank'!H1645)</f>
        <v>09-346.88.34</v>
      </c>
    </row>
    <row r="1646" spans="1:6" ht="12.9" customHeight="1" x14ac:dyDescent="0.25">
      <c r="A1646" s="144">
        <f>IF('gegevens uit databank'!C1646="","",'gegevens uit databank'!C1646)</f>
        <v>21584</v>
      </c>
      <c r="B1646" s="145" t="str">
        <f>IF('gegevens uit databank'!D1646="","",'gegevens uit databank'!D1646)</f>
        <v>VBS Toermalijn Groen</v>
      </c>
      <c r="C1646" s="145" t="str">
        <f>IF('gegevens uit databank'!E1646="","",'gegevens uit databank'!E1646)</f>
        <v>Kerkstraat 63</v>
      </c>
      <c r="D1646" s="145">
        <f>IF('gegevens uit databank'!F1646="","",'gegevens uit databank'!F1646)</f>
        <v>9190</v>
      </c>
      <c r="E1646" s="145" t="str">
        <f>IF('gegevens uit databank'!G1646="","",'gegevens uit databank'!G1646)</f>
        <v>STEKENE</v>
      </c>
      <c r="F1646" s="145" t="str">
        <f>IF('gegevens uit databank'!H1646="","",'gegevens uit databank'!H1646)</f>
        <v>03-779.76.59</v>
      </c>
    </row>
    <row r="1647" spans="1:6" ht="12.9" customHeight="1" x14ac:dyDescent="0.25">
      <c r="A1647" s="144">
        <f>IF('gegevens uit databank'!C1647="","",'gegevens uit databank'!C1647)</f>
        <v>21592</v>
      </c>
      <c r="B1647" s="145" t="str">
        <f>IF('gegevens uit databank'!D1647="","",'gegevens uit databank'!D1647)</f>
        <v>VBS Toermalijn Geel</v>
      </c>
      <c r="C1647" s="145" t="str">
        <f>IF('gegevens uit databank'!E1647="","",'gegevens uit databank'!E1647)</f>
        <v>Kerkstraat 12</v>
      </c>
      <c r="D1647" s="145">
        <f>IF('gegevens uit databank'!F1647="","",'gegevens uit databank'!F1647)</f>
        <v>9190</v>
      </c>
      <c r="E1647" s="145" t="str">
        <f>IF('gegevens uit databank'!G1647="","",'gegevens uit databank'!G1647)</f>
        <v>STEKENE</v>
      </c>
      <c r="F1647" s="145" t="str">
        <f>IF('gegevens uit databank'!H1647="","",'gegevens uit databank'!H1647)</f>
        <v>03-779.76.59</v>
      </c>
    </row>
    <row r="1648" spans="1:6" ht="12.9" customHeight="1" x14ac:dyDescent="0.25">
      <c r="A1648" s="144">
        <f>IF('gegevens uit databank'!C1648="","",'gegevens uit databank'!C1648)</f>
        <v>21601</v>
      </c>
      <c r="B1648" s="145" t="str">
        <f>IF('gegevens uit databank'!D1648="","",'gegevens uit databank'!D1648)</f>
        <v>VBS 3 Beuken</v>
      </c>
      <c r="C1648" s="145" t="str">
        <f>IF('gegevens uit databank'!E1648="","",'gegevens uit databank'!E1648)</f>
        <v>Pastoor van Lierdestraat 2</v>
      </c>
      <c r="D1648" s="145">
        <f>IF('gegevens uit databank'!F1648="","",'gegevens uit databank'!F1648)</f>
        <v>9190</v>
      </c>
      <c r="E1648" s="145" t="str">
        <f>IF('gegevens uit databank'!G1648="","",'gegevens uit databank'!G1648)</f>
        <v>STEKENE</v>
      </c>
      <c r="F1648" s="145" t="str">
        <f>IF('gegevens uit databank'!H1648="","",'gegevens uit databank'!H1648)</f>
        <v>03-779.76.68</v>
      </c>
    </row>
    <row r="1649" spans="1:6" ht="12.9" customHeight="1" x14ac:dyDescent="0.25">
      <c r="A1649" s="144">
        <f>IF('gegevens uit databank'!C1649="","",'gegevens uit databank'!C1649)</f>
        <v>21618</v>
      </c>
      <c r="B1649" s="145" t="str">
        <f>IF('gegevens uit databank'!D1649="","",'gegevens uit databank'!D1649)</f>
        <v>VBS 7-sprong</v>
      </c>
      <c r="C1649" s="145" t="str">
        <f>IF('gegevens uit databank'!E1649="","",'gegevens uit databank'!E1649)</f>
        <v>Nationalestraat 50</v>
      </c>
      <c r="D1649" s="145">
        <f>IF('gegevens uit databank'!F1649="","",'gegevens uit databank'!F1649)</f>
        <v>9190</v>
      </c>
      <c r="E1649" s="145" t="str">
        <f>IF('gegevens uit databank'!G1649="","",'gegevens uit databank'!G1649)</f>
        <v>KEMZEKE</v>
      </c>
      <c r="F1649" s="145" t="str">
        <f>IF('gegevens uit databank'!H1649="","",'gegevens uit databank'!H1649)</f>
        <v>03-779.85.07</v>
      </c>
    </row>
    <row r="1650" spans="1:6" ht="12.9" customHeight="1" x14ac:dyDescent="0.25">
      <c r="A1650" s="144">
        <f>IF('gegevens uit databank'!C1650="","",'gegevens uit databank'!C1650)</f>
        <v>21626</v>
      </c>
      <c r="B1650" s="145" t="str">
        <f>IF('gegevens uit databank'!D1650="","",'gegevens uit databank'!D1650)</f>
        <v>VBS Tuimelaar</v>
      </c>
      <c r="C1650" s="145" t="str">
        <f>IF('gegevens uit databank'!E1650="","",'gegevens uit databank'!E1650)</f>
        <v>Pannenhuisstraat 7</v>
      </c>
      <c r="D1650" s="145">
        <f>IF('gegevens uit databank'!F1650="","",'gegevens uit databank'!F1650)</f>
        <v>9190</v>
      </c>
      <c r="E1650" s="145" t="str">
        <f>IF('gegevens uit databank'!G1650="","",'gegevens uit databank'!G1650)</f>
        <v>STEKENE</v>
      </c>
      <c r="F1650" s="145" t="str">
        <f>IF('gegevens uit databank'!H1650="","",'gegevens uit databank'!H1650)</f>
        <v>09-346.95.61</v>
      </c>
    </row>
    <row r="1651" spans="1:6" ht="12.9" customHeight="1" x14ac:dyDescent="0.25">
      <c r="A1651" s="144">
        <f>IF('gegevens uit databank'!C1651="","",'gegevens uit databank'!C1651)</f>
        <v>21634</v>
      </c>
      <c r="B1651" s="145" t="str">
        <f>IF('gegevens uit databank'!D1651="","",'gegevens uit databank'!D1651)</f>
        <v>VBS De Zonnebloem</v>
      </c>
      <c r="C1651" s="145" t="str">
        <f>IF('gegevens uit databank'!E1651="","",'gegevens uit databank'!E1651)</f>
        <v>Koewacht 110</v>
      </c>
      <c r="D1651" s="145">
        <f>IF('gegevens uit databank'!F1651="","",'gegevens uit databank'!F1651)</f>
        <v>9190</v>
      </c>
      <c r="E1651" s="145" t="str">
        <f>IF('gegevens uit databank'!G1651="","",'gegevens uit databank'!G1651)</f>
        <v>STEKENE</v>
      </c>
      <c r="F1651" s="145" t="str">
        <f>IF('gegevens uit databank'!H1651="","",'gegevens uit databank'!H1651)</f>
        <v>03-779.84.65</v>
      </c>
    </row>
    <row r="1652" spans="1:6" ht="12.9" customHeight="1" x14ac:dyDescent="0.25">
      <c r="A1652" s="144">
        <f>IF('gegevens uit databank'!C1652="","",'gegevens uit databank'!C1652)</f>
        <v>21642</v>
      </c>
      <c r="B1652" s="145" t="str">
        <f>IF('gegevens uit databank'!D1652="","",'gegevens uit databank'!D1652)</f>
        <v>VBS Dol-fijn</v>
      </c>
      <c r="C1652" s="145" t="str">
        <f>IF('gegevens uit databank'!E1652="","",'gegevens uit databank'!E1652)</f>
        <v>Eksaarde-dorp 119</v>
      </c>
      <c r="D1652" s="145">
        <f>IF('gegevens uit databank'!F1652="","",'gegevens uit databank'!F1652)</f>
        <v>9160</v>
      </c>
      <c r="E1652" s="145" t="str">
        <f>IF('gegevens uit databank'!G1652="","",'gegevens uit databank'!G1652)</f>
        <v>EKSAARDE</v>
      </c>
      <c r="F1652" s="145" t="str">
        <f>IF('gegevens uit databank'!H1652="","",'gegevens uit databank'!H1652)</f>
        <v>09-346.90.90</v>
      </c>
    </row>
    <row r="1653" spans="1:6" ht="12.9" customHeight="1" x14ac:dyDescent="0.25">
      <c r="A1653" s="144">
        <f>IF('gegevens uit databank'!C1653="","",'gegevens uit databank'!C1653)</f>
        <v>21667</v>
      </c>
      <c r="B1653" s="145" t="str">
        <f>IF('gegevens uit databank'!D1653="","",'gegevens uit databank'!D1653)</f>
        <v>VKS Duizendvoet</v>
      </c>
      <c r="C1653" s="145" t="str">
        <f>IF('gegevens uit databank'!E1653="","",'gegevens uit databank'!E1653)</f>
        <v>Dwarsstraat 1_A</v>
      </c>
      <c r="D1653" s="145">
        <f>IF('gegevens uit databank'!F1653="","",'gegevens uit databank'!F1653)</f>
        <v>9160</v>
      </c>
      <c r="E1653" s="145" t="str">
        <f>IF('gegevens uit databank'!G1653="","",'gegevens uit databank'!G1653)</f>
        <v>LOKEREN</v>
      </c>
      <c r="F1653" s="145" t="str">
        <f>IF('gegevens uit databank'!H1653="","",'gegevens uit databank'!H1653)</f>
        <v>09-349.44.23</v>
      </c>
    </row>
    <row r="1654" spans="1:6" ht="12.9" customHeight="1" x14ac:dyDescent="0.25">
      <c r="A1654" s="144">
        <f>IF('gegevens uit databank'!C1654="","",'gegevens uit databank'!C1654)</f>
        <v>21675</v>
      </c>
      <c r="B1654" s="145" t="str">
        <f>IF('gegevens uit databank'!D1654="","",'gegevens uit databank'!D1654)</f>
        <v>VBS Boskesschool</v>
      </c>
      <c r="C1654" s="145" t="str">
        <f>IF('gegevens uit databank'!E1654="","",'gegevens uit databank'!E1654)</f>
        <v>Slagveldstraat 48</v>
      </c>
      <c r="D1654" s="145">
        <f>IF('gegevens uit databank'!F1654="","",'gegevens uit databank'!F1654)</f>
        <v>9160</v>
      </c>
      <c r="E1654" s="145" t="str">
        <f>IF('gegevens uit databank'!G1654="","",'gegevens uit databank'!G1654)</f>
        <v>LOKEREN</v>
      </c>
      <c r="F1654" s="145" t="str">
        <f>IF('gegevens uit databank'!H1654="","",'gegevens uit databank'!H1654)</f>
        <v>09-348.31.90</v>
      </c>
    </row>
    <row r="1655" spans="1:6" ht="12.9" customHeight="1" x14ac:dyDescent="0.25">
      <c r="A1655" s="144">
        <f>IF('gegevens uit databank'!C1655="","",'gegevens uit databank'!C1655)</f>
        <v>21683</v>
      </c>
      <c r="B1655" s="145" t="str">
        <f>IF('gegevens uit databank'!D1655="","",'gegevens uit databank'!D1655)</f>
        <v>VBS Heiende</v>
      </c>
      <c r="C1655" s="145" t="str">
        <f>IF('gegevens uit databank'!E1655="","",'gegevens uit databank'!E1655)</f>
        <v>Heiendestraat 2</v>
      </c>
      <c r="D1655" s="145">
        <f>IF('gegevens uit databank'!F1655="","",'gegevens uit databank'!F1655)</f>
        <v>9160</v>
      </c>
      <c r="E1655" s="145" t="str">
        <f>IF('gegevens uit databank'!G1655="","",'gegevens uit databank'!G1655)</f>
        <v>LOKEREN</v>
      </c>
      <c r="F1655" s="145" t="str">
        <f>IF('gegevens uit databank'!H1655="","",'gegevens uit databank'!H1655)</f>
        <v>09-348.56.34</v>
      </c>
    </row>
    <row r="1656" spans="1:6" ht="12.9" customHeight="1" x14ac:dyDescent="0.25">
      <c r="A1656" s="144">
        <f>IF('gegevens uit databank'!C1656="","",'gegevens uit databank'!C1656)</f>
        <v>21691</v>
      </c>
      <c r="B1656" s="145" t="str">
        <f>IF('gegevens uit databank'!D1656="","",'gegevens uit databank'!D1656)</f>
        <v>VBS Oudenbos</v>
      </c>
      <c r="C1656" s="145" t="str">
        <f>IF('gegevens uit databank'!E1656="","",'gegevens uit databank'!E1656)</f>
        <v>Fernand Hanusdreef 39</v>
      </c>
      <c r="D1656" s="145">
        <f>IF('gegevens uit databank'!F1656="","",'gegevens uit databank'!F1656)</f>
        <v>9160</v>
      </c>
      <c r="E1656" s="145" t="str">
        <f>IF('gegevens uit databank'!G1656="","",'gegevens uit databank'!G1656)</f>
        <v>LOKEREN</v>
      </c>
      <c r="F1656" s="145" t="str">
        <f>IF('gegevens uit databank'!H1656="","",'gegevens uit databank'!H1656)</f>
        <v>09-355.79.06</v>
      </c>
    </row>
    <row r="1657" spans="1:6" ht="12.9" customHeight="1" x14ac:dyDescent="0.25">
      <c r="A1657" s="144">
        <f>IF('gegevens uit databank'!C1657="","",'gegevens uit databank'!C1657)</f>
        <v>21709</v>
      </c>
      <c r="B1657" s="145" t="str">
        <f>IF('gegevens uit databank'!D1657="","",'gegevens uit databank'!D1657)</f>
        <v>VBS Bengel</v>
      </c>
      <c r="C1657" s="145" t="str">
        <f>IF('gegevens uit databank'!E1657="","",'gegevens uit databank'!E1657)</f>
        <v>Zelebaan 9</v>
      </c>
      <c r="D1657" s="145">
        <f>IF('gegevens uit databank'!F1657="","",'gegevens uit databank'!F1657)</f>
        <v>9160</v>
      </c>
      <c r="E1657" s="145" t="str">
        <f>IF('gegevens uit databank'!G1657="","",'gegevens uit databank'!G1657)</f>
        <v>LOKEREN</v>
      </c>
      <c r="F1657" s="145" t="str">
        <f>IF('gegevens uit databank'!H1657="","",'gegevens uit databank'!H1657)</f>
        <v>09-348.67.18</v>
      </c>
    </row>
    <row r="1658" spans="1:6" ht="12.9" customHeight="1" x14ac:dyDescent="0.25">
      <c r="A1658" s="144">
        <f>IF('gegevens uit databank'!C1658="","",'gegevens uit databank'!C1658)</f>
        <v>21717</v>
      </c>
      <c r="B1658" s="145" t="str">
        <f>IF('gegevens uit databank'!D1658="","",'gegevens uit databank'!D1658)</f>
        <v>VBS Veertjesplein</v>
      </c>
      <c r="C1658" s="145" t="str">
        <f>IF('gegevens uit databank'!E1658="","",'gegevens uit databank'!E1658)</f>
        <v>Veerstraat 10</v>
      </c>
      <c r="D1658" s="145">
        <f>IF('gegevens uit databank'!F1658="","",'gegevens uit databank'!F1658)</f>
        <v>9160</v>
      </c>
      <c r="E1658" s="145" t="str">
        <f>IF('gegevens uit databank'!G1658="","",'gegevens uit databank'!G1658)</f>
        <v>LOKEREN</v>
      </c>
      <c r="F1658" s="145" t="str">
        <f>IF('gegevens uit databank'!H1658="","",'gegevens uit databank'!H1658)</f>
        <v>09-348.46.92</v>
      </c>
    </row>
    <row r="1659" spans="1:6" ht="12.9" customHeight="1" x14ac:dyDescent="0.25">
      <c r="A1659" s="144">
        <f>IF('gegevens uit databank'!C1659="","",'gegevens uit databank'!C1659)</f>
        <v>21725</v>
      </c>
      <c r="B1659" s="145" t="str">
        <f>IF('gegevens uit databank'!D1659="","",'gegevens uit databank'!D1659)</f>
        <v>VLS OLVcollege</v>
      </c>
      <c r="C1659" s="145" t="str">
        <f>IF('gegevens uit databank'!E1659="","",'gegevens uit databank'!E1659)</f>
        <v>H.-Hartlaan 1_B</v>
      </c>
      <c r="D1659" s="145">
        <f>IF('gegevens uit databank'!F1659="","",'gegevens uit databank'!F1659)</f>
        <v>9160</v>
      </c>
      <c r="E1659" s="145" t="str">
        <f>IF('gegevens uit databank'!G1659="","",'gegevens uit databank'!G1659)</f>
        <v>LOKEREN</v>
      </c>
      <c r="F1659" s="145" t="str">
        <f>IF('gegevens uit databank'!H1659="","",'gegevens uit databank'!H1659)</f>
        <v>09-348.72.46</v>
      </c>
    </row>
    <row r="1660" spans="1:6" ht="12.9" customHeight="1" x14ac:dyDescent="0.25">
      <c r="A1660" s="144">
        <f>IF('gegevens uit databank'!C1660="","",'gegevens uit databank'!C1660)</f>
        <v>21758</v>
      </c>
      <c r="B1660" s="145" t="str">
        <f>IF('gegevens uit databank'!D1660="","",'gegevens uit databank'!D1660)</f>
        <v>VBS Sint-Lodewijkscollege</v>
      </c>
      <c r="C1660" s="145" t="str">
        <f>IF('gegevens uit databank'!E1660="","",'gegevens uit databank'!E1660)</f>
        <v>Doorslaardorp 72</v>
      </c>
      <c r="D1660" s="145">
        <f>IF('gegevens uit databank'!F1660="","",'gegevens uit databank'!F1660)</f>
        <v>9160</v>
      </c>
      <c r="E1660" s="145" t="str">
        <f>IF('gegevens uit databank'!G1660="","",'gegevens uit databank'!G1660)</f>
        <v>EKSAARDE</v>
      </c>
      <c r="F1660" s="145" t="str">
        <f>IF('gegevens uit databank'!H1660="","",'gegevens uit databank'!H1660)</f>
        <v>09-348.64.28</v>
      </c>
    </row>
    <row r="1661" spans="1:6" ht="12.9" customHeight="1" x14ac:dyDescent="0.25">
      <c r="A1661" s="144">
        <f>IF('gegevens uit databank'!C1661="","",'gegevens uit databank'!C1661)</f>
        <v>21766</v>
      </c>
      <c r="B1661" s="145" t="str">
        <f>IF('gegevens uit databank'!D1661="","",'gegevens uit databank'!D1661)</f>
        <v>VBS Sint-Janscollege Visitatie</v>
      </c>
      <c r="C1661" s="145" t="str">
        <f>IF('gegevens uit databank'!E1661="","",'gegevens uit databank'!E1661)</f>
        <v>Joseph Gérardstraat 16</v>
      </c>
      <c r="D1661" s="145">
        <f>IF('gegevens uit databank'!F1661="","",'gegevens uit databank'!F1661)</f>
        <v>9040</v>
      </c>
      <c r="E1661" s="145" t="str">
        <f>IF('gegevens uit databank'!G1661="","",'gegevens uit databank'!G1661)</f>
        <v>SINT-AMANDSBERG</v>
      </c>
      <c r="F1661" s="145" t="str">
        <f>IF('gegevens uit databank'!H1661="","",'gegevens uit databank'!H1661)</f>
        <v>09-228.52.67</v>
      </c>
    </row>
    <row r="1662" spans="1:6" ht="12.9" customHeight="1" x14ac:dyDescent="0.25">
      <c r="A1662" s="144">
        <f>IF('gegevens uit databank'!C1662="","",'gegevens uit databank'!C1662)</f>
        <v>21774</v>
      </c>
      <c r="B1662" s="145" t="str">
        <f>IF('gegevens uit databank'!D1662="","",'gegevens uit databank'!D1662)</f>
        <v>SBS Leerthuis De Toverberg</v>
      </c>
      <c r="C1662" s="145" t="str">
        <f>IF('gegevens uit databank'!E1662="","",'gegevens uit databank'!E1662)</f>
        <v>Schoolstraat 29</v>
      </c>
      <c r="D1662" s="145">
        <f>IF('gegevens uit databank'!F1662="","",'gegevens uit databank'!F1662)</f>
        <v>9040</v>
      </c>
      <c r="E1662" s="145" t="str">
        <f>IF('gegevens uit databank'!G1662="","",'gegevens uit databank'!G1662)</f>
        <v>SINT-AMANDSBERG</v>
      </c>
      <c r="F1662" s="145" t="str">
        <f>IF('gegevens uit databank'!H1662="","",'gegevens uit databank'!H1662)</f>
        <v>09-228.60.71</v>
      </c>
    </row>
    <row r="1663" spans="1:6" ht="12.9" customHeight="1" x14ac:dyDescent="0.25">
      <c r="A1663" s="144">
        <f>IF('gegevens uit databank'!C1663="","",'gegevens uit databank'!C1663)</f>
        <v>21782</v>
      </c>
      <c r="B1663" s="145" t="str">
        <f>IF('gegevens uit databank'!D1663="","",'gegevens uit databank'!D1663)</f>
        <v>VBS Sint-Janscollege Heiveld</v>
      </c>
      <c r="C1663" s="145" t="str">
        <f>IF('gegevens uit databank'!E1663="","",'gegevens uit databank'!E1663)</f>
        <v>Heiveldstraat 127_a</v>
      </c>
      <c r="D1663" s="145">
        <f>IF('gegevens uit databank'!F1663="","",'gegevens uit databank'!F1663)</f>
        <v>9040</v>
      </c>
      <c r="E1663" s="145" t="str">
        <f>IF('gegevens uit databank'!G1663="","",'gegevens uit databank'!G1663)</f>
        <v>SINT-AMANDSBERG</v>
      </c>
      <c r="F1663" s="145" t="str">
        <f>IF('gegevens uit databank'!H1663="","",'gegevens uit databank'!H1663)</f>
        <v>09-228.87.65</v>
      </c>
    </row>
    <row r="1664" spans="1:6" ht="12.9" customHeight="1" x14ac:dyDescent="0.25">
      <c r="A1664" s="144">
        <f>IF('gegevens uit databank'!C1664="","",'gegevens uit databank'!C1664)</f>
        <v>21791</v>
      </c>
      <c r="B1664" s="145" t="str">
        <f>IF('gegevens uit databank'!D1664="","",'gegevens uit databank'!D1664)</f>
        <v>VBS Sint-Janscollege - Oude Bareel</v>
      </c>
      <c r="C1664" s="145" t="str">
        <f>IF('gegevens uit databank'!E1664="","",'gegevens uit databank'!E1664)</f>
        <v>Antwerpsesteenweg 988</v>
      </c>
      <c r="D1664" s="145">
        <f>IF('gegevens uit databank'!F1664="","",'gegevens uit databank'!F1664)</f>
        <v>9040</v>
      </c>
      <c r="E1664" s="145" t="str">
        <f>IF('gegevens uit databank'!G1664="","",'gegevens uit databank'!G1664)</f>
        <v>SINT-AMANDSBERG</v>
      </c>
      <c r="F1664" s="145" t="str">
        <f>IF('gegevens uit databank'!H1664="","",'gegevens uit databank'!H1664)</f>
        <v>09-229.25.07</v>
      </c>
    </row>
    <row r="1665" spans="1:6" ht="12.9" customHeight="1" x14ac:dyDescent="0.25">
      <c r="A1665" s="144">
        <f>IF('gegevens uit databank'!C1665="","",'gegevens uit databank'!C1665)</f>
        <v>21841</v>
      </c>
      <c r="B1665" s="145" t="str">
        <f>IF('gegevens uit databank'!D1665="","",'gegevens uit databank'!D1665)</f>
        <v>Gemeentelijke Basisschool</v>
      </c>
      <c r="C1665" s="145" t="str">
        <f>IF('gegevens uit databank'!E1665="","",'gegevens uit databank'!E1665)</f>
        <v>Dendermondesteenweg 462</v>
      </c>
      <c r="D1665" s="145">
        <f>IF('gegevens uit databank'!F1665="","",'gegevens uit databank'!F1665)</f>
        <v>9070</v>
      </c>
      <c r="E1665" s="145" t="str">
        <f>IF('gegevens uit databank'!G1665="","",'gegevens uit databank'!G1665)</f>
        <v>DESTELBERGEN</v>
      </c>
      <c r="F1665" s="145" t="str">
        <f>IF('gegevens uit databank'!H1665="","",'gegevens uit databank'!H1665)</f>
        <v>09-228.49.87</v>
      </c>
    </row>
    <row r="1666" spans="1:6" ht="12.9" customHeight="1" x14ac:dyDescent="0.25">
      <c r="A1666" s="144">
        <f>IF('gegevens uit databank'!C1666="","",'gegevens uit databank'!C1666)</f>
        <v>21857</v>
      </c>
      <c r="B1666" s="145" t="str">
        <f>IF('gegevens uit databank'!D1666="","",'gegevens uit databank'!D1666)</f>
        <v>VBS Wonderwijs</v>
      </c>
      <c r="C1666" s="145" t="str">
        <f>IF('gegevens uit databank'!E1666="","",'gegevens uit databank'!E1666)</f>
        <v>Kerkham 1</v>
      </c>
      <c r="D1666" s="145">
        <f>IF('gegevens uit databank'!F1666="","",'gegevens uit databank'!F1666)</f>
        <v>9070</v>
      </c>
      <c r="E1666" s="145" t="str">
        <f>IF('gegevens uit databank'!G1666="","",'gegevens uit databank'!G1666)</f>
        <v>DESTELBERGEN</v>
      </c>
      <c r="F1666" s="145" t="str">
        <f>IF('gegevens uit databank'!H1666="","",'gegevens uit databank'!H1666)</f>
        <v>09-228.44.70</v>
      </c>
    </row>
    <row r="1667" spans="1:6" ht="12.9" customHeight="1" x14ac:dyDescent="0.25">
      <c r="A1667" s="144">
        <f>IF('gegevens uit databank'!C1667="","",'gegevens uit databank'!C1667)</f>
        <v>21865</v>
      </c>
      <c r="B1667" s="145" t="str">
        <f>IF('gegevens uit databank'!D1667="","",'gegevens uit databank'!D1667)</f>
        <v>VBS Pius X</v>
      </c>
      <c r="C1667" s="145" t="str">
        <f>IF('gegevens uit databank'!E1667="","",'gegevens uit databank'!E1667)</f>
        <v>Bredenakkerstraat 31</v>
      </c>
      <c r="D1667" s="145">
        <f>IF('gegevens uit databank'!F1667="","",'gegevens uit databank'!F1667)</f>
        <v>9070</v>
      </c>
      <c r="E1667" s="145" t="str">
        <f>IF('gegevens uit databank'!G1667="","",'gegevens uit databank'!G1667)</f>
        <v>DESTELBERGEN</v>
      </c>
      <c r="F1667" s="145" t="str">
        <f>IF('gegevens uit databank'!H1667="","",'gegevens uit databank'!H1667)</f>
        <v>0467.02.40.78</v>
      </c>
    </row>
    <row r="1668" spans="1:6" ht="12.9" customHeight="1" x14ac:dyDescent="0.25">
      <c r="A1668" s="144">
        <f>IF('gegevens uit databank'!C1668="","",'gegevens uit databank'!C1668)</f>
        <v>21873</v>
      </c>
      <c r="B1668" s="145" t="str">
        <f>IF('gegevens uit databank'!D1668="","",'gegevens uit databank'!D1668)</f>
        <v>Gemeentelijke Basisschool</v>
      </c>
      <c r="C1668" s="145" t="str">
        <f>IF('gegevens uit databank'!E1668="","",'gegevens uit databank'!E1668)</f>
        <v>Schoolstraat 18</v>
      </c>
      <c r="D1668" s="145">
        <f>IF('gegevens uit databank'!F1668="","",'gegevens uit databank'!F1668)</f>
        <v>9080</v>
      </c>
      <c r="E1668" s="145" t="str">
        <f>IF('gegevens uit databank'!G1668="","",'gegevens uit databank'!G1668)</f>
        <v>LOCHRISTI</v>
      </c>
      <c r="F1668" s="145" t="str">
        <f>IF('gegevens uit databank'!H1668="","",'gegevens uit databank'!H1668)</f>
        <v>09-331.53.63</v>
      </c>
    </row>
    <row r="1669" spans="1:6" ht="12.9" customHeight="1" x14ac:dyDescent="0.25">
      <c r="A1669" s="144">
        <f>IF('gegevens uit databank'!C1669="","",'gegevens uit databank'!C1669)</f>
        <v>21881</v>
      </c>
      <c r="B1669" s="145" t="str">
        <f>IF('gegevens uit databank'!D1669="","",'gegevens uit databank'!D1669)</f>
        <v>VBS St.Jozef</v>
      </c>
      <c r="C1669" s="145" t="str">
        <f>IF('gegevens uit databank'!E1669="","",'gegevens uit databank'!E1669)</f>
        <v>Bosdreef 2_A</v>
      </c>
      <c r="D1669" s="145">
        <f>IF('gegevens uit databank'!F1669="","",'gegevens uit databank'!F1669)</f>
        <v>9080</v>
      </c>
      <c r="E1669" s="145" t="str">
        <f>IF('gegevens uit databank'!G1669="","",'gegevens uit databank'!G1669)</f>
        <v>LOCHRISTI</v>
      </c>
      <c r="F1669" s="145" t="str">
        <f>IF('gegevens uit databank'!H1669="","",'gegevens uit databank'!H1669)</f>
        <v>09-355.76.17</v>
      </c>
    </row>
    <row r="1670" spans="1:6" ht="12.9" customHeight="1" x14ac:dyDescent="0.25">
      <c r="A1670" s="144">
        <f>IF('gegevens uit databank'!C1670="","",'gegevens uit databank'!C1670)</f>
        <v>21899</v>
      </c>
      <c r="B1670" s="145" t="str">
        <f>IF('gegevens uit databank'!D1670="","",'gegevens uit databank'!D1670)</f>
        <v>VBS Sint-Elooischool</v>
      </c>
      <c r="C1670" s="145" t="str">
        <f>IF('gegevens uit databank'!E1670="","",'gegevens uit databank'!E1670)</f>
        <v>Sint-Elooistraat 58</v>
      </c>
      <c r="D1670" s="145">
        <f>IF('gegevens uit databank'!F1670="","",'gegevens uit databank'!F1670)</f>
        <v>9080</v>
      </c>
      <c r="E1670" s="145" t="str">
        <f>IF('gegevens uit databank'!G1670="","",'gegevens uit databank'!G1670)</f>
        <v>ZEVENEKEN</v>
      </c>
      <c r="F1670" s="145" t="str">
        <f>IF('gegevens uit databank'!H1670="","",'gegevens uit databank'!H1670)</f>
        <v>09-355.73.20</v>
      </c>
    </row>
    <row r="1671" spans="1:6" ht="12.9" customHeight="1" x14ac:dyDescent="0.25">
      <c r="A1671" s="144">
        <f>IF('gegevens uit databank'!C1671="","",'gegevens uit databank'!C1671)</f>
        <v>21907</v>
      </c>
      <c r="B1671" s="145" t="str">
        <f>IF('gegevens uit databank'!D1671="","",'gegevens uit databank'!D1671)</f>
        <v>VBS Heikant</v>
      </c>
      <c r="C1671" s="145" t="str">
        <f>IF('gegevens uit databank'!E1671="","",'gegevens uit databank'!E1671)</f>
        <v>Bosstraat 179</v>
      </c>
      <c r="D1671" s="145">
        <f>IF('gegevens uit databank'!F1671="","",'gegevens uit databank'!F1671)</f>
        <v>9240</v>
      </c>
      <c r="E1671" s="145" t="str">
        <f>IF('gegevens uit databank'!G1671="","",'gegevens uit databank'!G1671)</f>
        <v>ZELE</v>
      </c>
      <c r="F1671" s="145" t="str">
        <f>IF('gegevens uit databank'!H1671="","",'gegevens uit databank'!H1671)</f>
        <v>052-45.09.66</v>
      </c>
    </row>
    <row r="1672" spans="1:6" ht="12.9" customHeight="1" x14ac:dyDescent="0.25">
      <c r="A1672" s="144">
        <f>IF('gegevens uit databank'!C1672="","",'gegevens uit databank'!C1672)</f>
        <v>21931</v>
      </c>
      <c r="B1672" s="145" t="str">
        <f>IF('gegevens uit databank'!D1672="","",'gegevens uit databank'!D1672)</f>
        <v>VBS Pius X-basis</v>
      </c>
      <c r="C1672" s="145" t="str">
        <f>IF('gegevens uit databank'!E1672="","",'gegevens uit databank'!E1672)</f>
        <v>Rotstraat 4</v>
      </c>
      <c r="D1672" s="145">
        <f>IF('gegevens uit databank'!F1672="","",'gegevens uit databank'!F1672)</f>
        <v>9240</v>
      </c>
      <c r="E1672" s="145" t="str">
        <f>IF('gegevens uit databank'!G1672="","",'gegevens uit databank'!G1672)</f>
        <v>ZELE</v>
      </c>
      <c r="F1672" s="145" t="str">
        <f>IF('gegevens uit databank'!H1672="","",'gegevens uit databank'!H1672)</f>
        <v>052-44.87.32</v>
      </c>
    </row>
    <row r="1673" spans="1:6" ht="12.9" customHeight="1" x14ac:dyDescent="0.25">
      <c r="A1673" s="144">
        <f>IF('gegevens uit databank'!C1673="","",'gegevens uit databank'!C1673)</f>
        <v>21972</v>
      </c>
      <c r="B1673" s="145" t="str">
        <f>IF('gegevens uit databank'!D1673="","",'gegevens uit databank'!D1673)</f>
        <v>VKS De KleuterKouter</v>
      </c>
      <c r="C1673" s="145" t="str">
        <f>IF('gegevens uit databank'!E1673="","",'gegevens uit databank'!E1673)</f>
        <v>Julie Billiartplein 2</v>
      </c>
      <c r="D1673" s="145">
        <f>IF('gegevens uit databank'!F1673="","",'gegevens uit databank'!F1673)</f>
        <v>9240</v>
      </c>
      <c r="E1673" s="145" t="str">
        <f>IF('gegevens uit databank'!G1673="","",'gegevens uit databank'!G1673)</f>
        <v>ZELE</v>
      </c>
      <c r="F1673" s="145" t="str">
        <f>IF('gegevens uit databank'!H1673="","",'gegevens uit databank'!H1673)</f>
        <v>052-45.03.88</v>
      </c>
    </row>
    <row r="1674" spans="1:6" ht="12.9" customHeight="1" x14ac:dyDescent="0.25">
      <c r="A1674" s="144">
        <f>IF('gegevens uit databank'!C1674="","",'gegevens uit databank'!C1674)</f>
        <v>21981</v>
      </c>
      <c r="B1674" s="145" t="str">
        <f>IF('gegevens uit databank'!D1674="","",'gegevens uit databank'!D1674)</f>
        <v>Gemeentelijke Basisschool Zele</v>
      </c>
      <c r="C1674" s="145" t="str">
        <f>IF('gegevens uit databank'!E1674="","",'gegevens uit databank'!E1674)</f>
        <v>Bookmolenstraat 2</v>
      </c>
      <c r="D1674" s="145">
        <f>IF('gegevens uit databank'!F1674="","",'gegevens uit databank'!F1674)</f>
        <v>9240</v>
      </c>
      <c r="E1674" s="145" t="str">
        <f>IF('gegevens uit databank'!G1674="","",'gegevens uit databank'!G1674)</f>
        <v>ZELE</v>
      </c>
      <c r="F1674" s="145" t="str">
        <f>IF('gegevens uit databank'!H1674="","",'gegevens uit databank'!H1674)</f>
        <v>052-45.80.60</v>
      </c>
    </row>
    <row r="1675" spans="1:6" ht="12.9" customHeight="1" x14ac:dyDescent="0.25">
      <c r="A1675" s="144">
        <f>IF('gegevens uit databank'!C1675="","",'gegevens uit databank'!C1675)</f>
        <v>21998</v>
      </c>
      <c r="B1675" s="145" t="str">
        <f>IF('gegevens uit databank'!D1675="","",'gegevens uit databank'!D1675)</f>
        <v>Vrije Basisschool</v>
      </c>
      <c r="C1675" s="145" t="str">
        <f>IF('gegevens uit databank'!E1675="","",'gegevens uit databank'!E1675)</f>
        <v>Rootjensweg 78</v>
      </c>
      <c r="D1675" s="145">
        <f>IF('gegevens uit databank'!F1675="","",'gegevens uit databank'!F1675)</f>
        <v>9200</v>
      </c>
      <c r="E1675" s="145" t="str">
        <f>IF('gegevens uit databank'!G1675="","",'gegevens uit databank'!G1675)</f>
        <v>GREMBERGEN</v>
      </c>
      <c r="F1675" s="145" t="str">
        <f>IF('gegevens uit databank'!H1675="","",'gegevens uit databank'!H1675)</f>
        <v>052-21.15.28</v>
      </c>
    </row>
    <row r="1676" spans="1:6" ht="12.9" customHeight="1" x14ac:dyDescent="0.25">
      <c r="A1676" s="144">
        <f>IF('gegevens uit databank'!C1676="","",'gegevens uit databank'!C1676)</f>
        <v>22004</v>
      </c>
      <c r="B1676" s="145" t="str">
        <f>IF('gegevens uit databank'!D1676="","",'gegevens uit databank'!D1676)</f>
        <v>SBS 't Kraaiennest</v>
      </c>
      <c r="C1676" s="145" t="str">
        <f>IF('gegevens uit databank'!E1676="","",'gegevens uit databank'!E1676)</f>
        <v>Rootjensweg 76</v>
      </c>
      <c r="D1676" s="145">
        <f>IF('gegevens uit databank'!F1676="","",'gegevens uit databank'!F1676)</f>
        <v>9200</v>
      </c>
      <c r="E1676" s="145" t="str">
        <f>IF('gegevens uit databank'!G1676="","",'gegevens uit databank'!G1676)</f>
        <v>GREMBERGEN</v>
      </c>
      <c r="F1676" s="145" t="str">
        <f>IF('gegevens uit databank'!H1676="","",'gegevens uit databank'!H1676)</f>
        <v>052-21.28.95</v>
      </c>
    </row>
    <row r="1677" spans="1:6" ht="12.9" customHeight="1" x14ac:dyDescent="0.25">
      <c r="A1677" s="144">
        <f>IF('gegevens uit databank'!C1677="","",'gegevens uit databank'!C1677)</f>
        <v>22012</v>
      </c>
      <c r="B1677" s="145" t="str">
        <f>IF('gegevens uit databank'!D1677="","",'gegevens uit databank'!D1677)</f>
        <v>VBS KOHa Heilige Familie</v>
      </c>
      <c r="C1677" s="145" t="str">
        <f>IF('gegevens uit databank'!E1677="","",'gegevens uit databank'!E1677)</f>
        <v>Dokter H. Hyleboslaan 1</v>
      </c>
      <c r="D1677" s="145">
        <f>IF('gegevens uit databank'!F1677="","",'gegevens uit databank'!F1677)</f>
        <v>9220</v>
      </c>
      <c r="E1677" s="145" t="str">
        <f>IF('gegevens uit databank'!G1677="","",'gegevens uit databank'!G1677)</f>
        <v>HAMME</v>
      </c>
      <c r="F1677" s="145" t="str">
        <f>IF('gegevens uit databank'!H1677="","",'gegevens uit databank'!H1677)</f>
        <v>052-47.03.46</v>
      </c>
    </row>
    <row r="1678" spans="1:6" ht="12.9" customHeight="1" x14ac:dyDescent="0.25">
      <c r="A1678" s="144">
        <f>IF('gegevens uit databank'!C1678="","",'gegevens uit databank'!C1678)</f>
        <v>22021</v>
      </c>
      <c r="B1678" s="145" t="str">
        <f>IF('gegevens uit databank'!D1678="","",'gegevens uit databank'!D1678)</f>
        <v>VBS KOHa Sint-Anna</v>
      </c>
      <c r="C1678" s="145" t="str">
        <f>IF('gegevens uit databank'!E1678="","",'gegevens uit databank'!E1678)</f>
        <v>Sint-Annastraat 167</v>
      </c>
      <c r="D1678" s="145">
        <f>IF('gegevens uit databank'!F1678="","",'gegevens uit databank'!F1678)</f>
        <v>9220</v>
      </c>
      <c r="E1678" s="145" t="str">
        <f>IF('gegevens uit databank'!G1678="","",'gegevens uit databank'!G1678)</f>
        <v>HAMME</v>
      </c>
      <c r="F1678" s="145" t="str">
        <f>IF('gegevens uit databank'!H1678="","",'gegevens uit databank'!H1678)</f>
        <v>052-47.16.91</v>
      </c>
    </row>
    <row r="1679" spans="1:6" ht="12.9" customHeight="1" x14ac:dyDescent="0.25">
      <c r="A1679" s="144">
        <f>IF('gegevens uit databank'!C1679="","",'gegevens uit databank'!C1679)</f>
        <v>22038</v>
      </c>
      <c r="B1679" s="145" t="str">
        <f>IF('gegevens uit databank'!D1679="","",'gegevens uit databank'!D1679)</f>
        <v>VBS KOHa Sint-Pieter</v>
      </c>
      <c r="C1679" s="145" t="str">
        <f>IF('gegevens uit databank'!E1679="","",'gegevens uit databank'!E1679)</f>
        <v>Slangstraat 12</v>
      </c>
      <c r="D1679" s="145">
        <f>IF('gegevens uit databank'!F1679="","",'gegevens uit databank'!F1679)</f>
        <v>9220</v>
      </c>
      <c r="E1679" s="145" t="str">
        <f>IF('gegevens uit databank'!G1679="","",'gegevens uit databank'!G1679)</f>
        <v>HAMME</v>
      </c>
      <c r="F1679" s="145" t="str">
        <f>IF('gegevens uit databank'!H1679="","",'gegevens uit databank'!H1679)</f>
        <v>052-47.24.97</v>
      </c>
    </row>
    <row r="1680" spans="1:6" ht="12.9" customHeight="1" x14ac:dyDescent="0.25">
      <c r="A1680" s="144">
        <f>IF('gegevens uit databank'!C1680="","",'gegevens uit databank'!C1680)</f>
        <v>22046</v>
      </c>
      <c r="B1680" s="145" t="str">
        <f>IF('gegevens uit databank'!D1680="","",'gegevens uit databank'!D1680)</f>
        <v>VBS KOHa Zogge</v>
      </c>
      <c r="C1680" s="145" t="str">
        <f>IF('gegevens uit databank'!E1680="","",'gegevens uit databank'!E1680)</f>
        <v>Zogge 18</v>
      </c>
      <c r="D1680" s="145">
        <f>IF('gegevens uit databank'!F1680="","",'gegevens uit databank'!F1680)</f>
        <v>9220</v>
      </c>
      <c r="E1680" s="145" t="str">
        <f>IF('gegevens uit databank'!G1680="","",'gegevens uit databank'!G1680)</f>
        <v>HAMME</v>
      </c>
      <c r="F1680" s="145" t="str">
        <f>IF('gegevens uit databank'!H1680="","",'gegevens uit databank'!H1680)</f>
        <v>052-47.18.35</v>
      </c>
    </row>
    <row r="1681" spans="1:6" ht="12.9" customHeight="1" x14ac:dyDescent="0.25">
      <c r="A1681" s="144">
        <f>IF('gegevens uit databank'!C1681="","",'gegevens uit databank'!C1681)</f>
        <v>22061</v>
      </c>
      <c r="B1681" s="145" t="str">
        <f>IF('gegevens uit databank'!D1681="","",'gegevens uit databank'!D1681)</f>
        <v>GKS Ondersteboven</v>
      </c>
      <c r="C1681" s="145" t="str">
        <f>IF('gegevens uit databank'!E1681="","",'gegevens uit databank'!E1681)</f>
        <v>Kaaiplein 29</v>
      </c>
      <c r="D1681" s="145">
        <f>IF('gegevens uit databank'!F1681="","",'gegevens uit databank'!F1681)</f>
        <v>9220</v>
      </c>
      <c r="E1681" s="145" t="str">
        <f>IF('gegevens uit databank'!G1681="","",'gegevens uit databank'!G1681)</f>
        <v>HAMME</v>
      </c>
      <c r="F1681" s="145" t="str">
        <f>IF('gegevens uit databank'!H1681="","",'gegevens uit databank'!H1681)</f>
        <v>052-48.03.82</v>
      </c>
    </row>
    <row r="1682" spans="1:6" ht="12.9" customHeight="1" x14ac:dyDescent="0.25">
      <c r="A1682" s="144">
        <f>IF('gegevens uit databank'!C1682="","",'gegevens uit databank'!C1682)</f>
        <v>22079</v>
      </c>
      <c r="B1682" s="145" t="str">
        <f>IF('gegevens uit databank'!D1682="","",'gegevens uit databank'!D1682)</f>
        <v>VBS Elversele (Priester Poppe)</v>
      </c>
      <c r="C1682" s="145" t="str">
        <f>IF('gegevens uit databank'!E1682="","",'gegevens uit databank'!E1682)</f>
        <v>Dorpstraat 107</v>
      </c>
      <c r="D1682" s="145">
        <f>IF('gegevens uit databank'!F1682="","",'gegevens uit databank'!F1682)</f>
        <v>9140</v>
      </c>
      <c r="E1682" s="145" t="str">
        <f>IF('gegevens uit databank'!G1682="","",'gegevens uit databank'!G1682)</f>
        <v>ELVERSELE</v>
      </c>
      <c r="F1682" s="145" t="str">
        <f>IF('gegevens uit databank'!H1682="","",'gegevens uit databank'!H1682)</f>
        <v>052-46.42.78</v>
      </c>
    </row>
    <row r="1683" spans="1:6" ht="12.9" customHeight="1" x14ac:dyDescent="0.25">
      <c r="A1683" s="144">
        <f>IF('gegevens uit databank'!C1683="","",'gegevens uit databank'!C1683)</f>
        <v>22087</v>
      </c>
      <c r="B1683" s="145" t="str">
        <f>IF('gegevens uit databank'!D1683="","",'gegevens uit databank'!D1683)</f>
        <v>VBS KOHa De 5-Sprong</v>
      </c>
      <c r="C1683" s="145" t="str">
        <f>IF('gegevens uit databank'!E1683="","",'gegevens uit databank'!E1683)</f>
        <v>Killestraat 43</v>
      </c>
      <c r="D1683" s="145">
        <f>IF('gegevens uit databank'!F1683="","",'gegevens uit databank'!F1683)</f>
        <v>9220</v>
      </c>
      <c r="E1683" s="145" t="str">
        <f>IF('gegevens uit databank'!G1683="","",'gegevens uit databank'!G1683)</f>
        <v>MOERZEKE</v>
      </c>
      <c r="F1683" s="145" t="str">
        <f>IF('gegevens uit databank'!H1683="","",'gegevens uit databank'!H1683)</f>
        <v>052-47.36.48</v>
      </c>
    </row>
    <row r="1684" spans="1:6" ht="12.9" customHeight="1" x14ac:dyDescent="0.25">
      <c r="A1684" s="144">
        <f>IF('gegevens uit databank'!C1684="","",'gegevens uit databank'!C1684)</f>
        <v>22095</v>
      </c>
      <c r="B1684" s="145" t="str">
        <f>IF('gegevens uit databank'!D1684="","",'gegevens uit databank'!D1684)</f>
        <v>GBS De Dobbelsteen</v>
      </c>
      <c r="C1684" s="145" t="str">
        <f>IF('gegevens uit databank'!E1684="","",'gegevens uit databank'!E1684)</f>
        <v>Vredestraat 1</v>
      </c>
      <c r="D1684" s="145">
        <f>IF('gegevens uit databank'!F1684="","",'gegevens uit databank'!F1684)</f>
        <v>9220</v>
      </c>
      <c r="E1684" s="145" t="str">
        <f>IF('gegevens uit databank'!G1684="","",'gegevens uit databank'!G1684)</f>
        <v>MOERZEKE</v>
      </c>
      <c r="F1684" s="145" t="str">
        <f>IF('gegevens uit databank'!H1684="","",'gegevens uit databank'!H1684)</f>
        <v>052-47.36.30</v>
      </c>
    </row>
    <row r="1685" spans="1:6" ht="12.9" customHeight="1" x14ac:dyDescent="0.25">
      <c r="A1685" s="144">
        <f>IF('gegevens uit databank'!C1685="","",'gegevens uit databank'!C1685)</f>
        <v>22103</v>
      </c>
      <c r="B1685" s="145" t="str">
        <f>IF('gegevens uit databank'!D1685="","",'gegevens uit databank'!D1685)</f>
        <v>VBS Sint-Franciscus</v>
      </c>
      <c r="C1685" s="145" t="str">
        <f>IF('gegevens uit databank'!E1685="","",'gegevens uit databank'!E1685)</f>
        <v>Kerkstraat 10</v>
      </c>
      <c r="D1685" s="145">
        <f>IF('gegevens uit databank'!F1685="","",'gegevens uit databank'!F1685)</f>
        <v>9250</v>
      </c>
      <c r="E1685" s="145" t="str">
        <f>IF('gegevens uit databank'!G1685="","",'gegevens uit databank'!G1685)</f>
        <v>WAASMUNSTER</v>
      </c>
      <c r="F1685" s="145" t="str">
        <f>IF('gegevens uit databank'!H1685="","",'gegevens uit databank'!H1685)</f>
        <v>052-46.93.90</v>
      </c>
    </row>
    <row r="1686" spans="1:6" ht="12.9" customHeight="1" x14ac:dyDescent="0.25">
      <c r="A1686" s="144">
        <f>IF('gegevens uit databank'!C1686="","",'gegevens uit databank'!C1686)</f>
        <v>22137</v>
      </c>
      <c r="B1686" s="145" t="str">
        <f>IF('gegevens uit databank'!D1686="","",'gegevens uit databank'!D1686)</f>
        <v>VBS Sint-Lutgart</v>
      </c>
      <c r="C1686" s="145" t="str">
        <f>IF('gegevens uit databank'!E1686="","",'gegevens uit databank'!E1686)</f>
        <v>Kerkstraat 13</v>
      </c>
      <c r="D1686" s="145">
        <f>IF('gegevens uit databank'!F1686="","",'gegevens uit databank'!F1686)</f>
        <v>9111</v>
      </c>
      <c r="E1686" s="145" t="str">
        <f>IF('gegevens uit databank'!G1686="","",'gegevens uit databank'!G1686)</f>
        <v>BELSELE</v>
      </c>
      <c r="F1686" s="145" t="str">
        <f>IF('gegevens uit databank'!H1686="","",'gegevens uit databank'!H1686)</f>
        <v>03-772.35.12</v>
      </c>
    </row>
    <row r="1687" spans="1:6" ht="12.9" customHeight="1" x14ac:dyDescent="0.25">
      <c r="A1687" s="144">
        <f>IF('gegevens uit databank'!C1687="","",'gegevens uit databank'!C1687)</f>
        <v>22145</v>
      </c>
      <c r="B1687" s="145" t="str">
        <f>IF('gegevens uit databank'!D1687="","",'gegevens uit databank'!D1687)</f>
        <v>VBS De Fontein</v>
      </c>
      <c r="C1687" s="145" t="str">
        <f>IF('gegevens uit databank'!E1687="","",'gegevens uit databank'!E1687)</f>
        <v>Nijverheidsstraat 35</v>
      </c>
      <c r="D1687" s="145">
        <f>IF('gegevens uit databank'!F1687="","",'gegevens uit databank'!F1687)</f>
        <v>9100</v>
      </c>
      <c r="E1687" s="145" t="str">
        <f>IF('gegevens uit databank'!G1687="","",'gegevens uit databank'!G1687)</f>
        <v>SINT-NIKLAAS</v>
      </c>
      <c r="F1687" s="145" t="str">
        <f>IF('gegevens uit databank'!H1687="","",'gegevens uit databank'!H1687)</f>
        <v>03-777.05.35</v>
      </c>
    </row>
    <row r="1688" spans="1:6" ht="12.9" customHeight="1" x14ac:dyDescent="0.25">
      <c r="A1688" s="144">
        <f>IF('gegevens uit databank'!C1688="","",'gegevens uit databank'!C1688)</f>
        <v>22152</v>
      </c>
      <c r="B1688" s="145" t="str">
        <f>IF('gegevens uit databank'!D1688="","",'gegevens uit databank'!D1688)</f>
        <v>Vrije Kleuterschool</v>
      </c>
      <c r="C1688" s="145" t="str">
        <f>IF('gegevens uit databank'!E1688="","",'gegevens uit databank'!E1688)</f>
        <v>Vleeshouwersstraat 2</v>
      </c>
      <c r="D1688" s="145">
        <f>IF('gegevens uit databank'!F1688="","",'gegevens uit databank'!F1688)</f>
        <v>9112</v>
      </c>
      <c r="E1688" s="145" t="str">
        <f>IF('gegevens uit databank'!G1688="","",'gegevens uit databank'!G1688)</f>
        <v>SINAAI-WAAS</v>
      </c>
      <c r="F1688" s="145" t="str">
        <f>IF('gegevens uit databank'!H1688="","",'gegevens uit databank'!H1688)</f>
        <v>03-772.34.43</v>
      </c>
    </row>
    <row r="1689" spans="1:6" ht="12.9" customHeight="1" x14ac:dyDescent="0.25">
      <c r="A1689" s="144">
        <f>IF('gegevens uit databank'!C1689="","",'gegevens uit databank'!C1689)</f>
        <v>22161</v>
      </c>
      <c r="B1689" s="145" t="str">
        <f>IF('gegevens uit databank'!D1689="","",'gegevens uit databank'!D1689)</f>
        <v>Vrije Lagere School</v>
      </c>
      <c r="C1689" s="145" t="str">
        <f>IF('gegevens uit databank'!E1689="","",'gegevens uit databank'!E1689)</f>
        <v>Edgar Tinelstraat 29</v>
      </c>
      <c r="D1689" s="145">
        <f>IF('gegevens uit databank'!F1689="","",'gegevens uit databank'!F1689)</f>
        <v>9112</v>
      </c>
      <c r="E1689" s="145" t="str">
        <f>IF('gegevens uit databank'!G1689="","",'gegevens uit databank'!G1689)</f>
        <v>SINAAI-WAAS</v>
      </c>
      <c r="F1689" s="145" t="str">
        <f>IF('gegevens uit databank'!H1689="","",'gegevens uit databank'!H1689)</f>
        <v>03-772.50.00</v>
      </c>
    </row>
    <row r="1690" spans="1:6" ht="12.9" customHeight="1" x14ac:dyDescent="0.25">
      <c r="A1690" s="144">
        <f>IF('gegevens uit databank'!C1690="","",'gegevens uit databank'!C1690)</f>
        <v>22186</v>
      </c>
      <c r="B1690" s="145" t="str">
        <f>IF('gegevens uit databank'!D1690="","",'gegevens uit databank'!D1690)</f>
        <v>GKS 't Kleuterboompje</v>
      </c>
      <c r="C1690" s="145" t="str">
        <f>IF('gegevens uit databank'!E1690="","",'gegevens uit databank'!E1690)</f>
        <v>Boomkwekerijstraat 26</v>
      </c>
      <c r="D1690" s="145">
        <f>IF('gegevens uit databank'!F1690="","",'gegevens uit databank'!F1690)</f>
        <v>9230</v>
      </c>
      <c r="E1690" s="145" t="str">
        <f>IF('gegevens uit databank'!G1690="","",'gegevens uit databank'!G1690)</f>
        <v>WETTEREN</v>
      </c>
      <c r="F1690" s="145" t="str">
        <f>IF('gegevens uit databank'!H1690="","",'gegevens uit databank'!H1690)</f>
        <v>09-369.53.94</v>
      </c>
    </row>
    <row r="1691" spans="1:6" ht="12.9" customHeight="1" x14ac:dyDescent="0.25">
      <c r="A1691" s="144">
        <f>IF('gegevens uit databank'!C1691="","",'gegevens uit databank'!C1691)</f>
        <v>22194</v>
      </c>
      <c r="B1691" s="145" t="str">
        <f>IF('gegevens uit databank'!D1691="","",'gegevens uit databank'!D1691)</f>
        <v>Vrije Basisschool</v>
      </c>
      <c r="C1691" s="145" t="str">
        <f>IF('gegevens uit databank'!E1691="","",'gegevens uit databank'!E1691)</f>
        <v>Florimond Leirensstraat 31</v>
      </c>
      <c r="D1691" s="145">
        <f>IF('gegevens uit databank'!F1691="","",'gegevens uit databank'!F1691)</f>
        <v>9230</v>
      </c>
      <c r="E1691" s="145" t="str">
        <f>IF('gegevens uit databank'!G1691="","",'gegevens uit databank'!G1691)</f>
        <v>WETTEREN</v>
      </c>
      <c r="F1691" s="145" t="str">
        <f>IF('gegevens uit databank'!H1691="","",'gegevens uit databank'!H1691)</f>
        <v>09-366.15.54</v>
      </c>
    </row>
    <row r="1692" spans="1:6" ht="12.9" customHeight="1" x14ac:dyDescent="0.25">
      <c r="A1692" s="144">
        <f>IF('gegevens uit databank'!C1692="","",'gegevens uit databank'!C1692)</f>
        <v>22236</v>
      </c>
      <c r="B1692" s="145" t="str">
        <f>IF('gegevens uit databank'!D1692="","",'gegevens uit databank'!D1692)</f>
        <v>Vrije Lagere School Ten Ede</v>
      </c>
      <c r="C1692" s="145" t="str">
        <f>IF('gegevens uit databank'!E1692="","",'gegevens uit databank'!E1692)</f>
        <v>Edeschoolstraat 4</v>
      </c>
      <c r="D1692" s="145">
        <f>IF('gegevens uit databank'!F1692="","",'gegevens uit databank'!F1692)</f>
        <v>9230</v>
      </c>
      <c r="E1692" s="145" t="str">
        <f>IF('gegevens uit databank'!G1692="","",'gegevens uit databank'!G1692)</f>
        <v>WETTEREN</v>
      </c>
      <c r="F1692" s="145" t="str">
        <f>IF('gegevens uit databank'!H1692="","",'gegevens uit databank'!H1692)</f>
        <v>09-252.38.15</v>
      </c>
    </row>
    <row r="1693" spans="1:6" ht="12.9" customHeight="1" x14ac:dyDescent="0.25">
      <c r="A1693" s="144">
        <f>IF('gegevens uit databank'!C1693="","",'gegevens uit databank'!C1693)</f>
        <v>22244</v>
      </c>
      <c r="B1693" s="145" t="str">
        <f>IF('gegevens uit databank'!D1693="","",'gegevens uit databank'!D1693)</f>
        <v>VBS Scheppers</v>
      </c>
      <c r="C1693" s="145" t="str">
        <f>IF('gegevens uit databank'!E1693="","",'gegevens uit databank'!E1693)</f>
        <v>Cooppallaan 126</v>
      </c>
      <c r="D1693" s="145">
        <f>IF('gegevens uit databank'!F1693="","",'gegevens uit databank'!F1693)</f>
        <v>9230</v>
      </c>
      <c r="E1693" s="145" t="str">
        <f>IF('gegevens uit databank'!G1693="","",'gegevens uit databank'!G1693)</f>
        <v>WETTEREN</v>
      </c>
      <c r="F1693" s="145" t="str">
        <f>IF('gegevens uit databank'!H1693="","",'gegevens uit databank'!H1693)</f>
        <v>09-369.79.80</v>
      </c>
    </row>
    <row r="1694" spans="1:6" ht="12.9" customHeight="1" x14ac:dyDescent="0.25">
      <c r="A1694" s="144">
        <f>IF('gegevens uit databank'!C1694="","",'gegevens uit databank'!C1694)</f>
        <v>22251</v>
      </c>
      <c r="B1694" s="145" t="str">
        <f>IF('gegevens uit databank'!D1694="","",'gegevens uit databank'!D1694)</f>
        <v>VKS De Spelewei</v>
      </c>
      <c r="C1694" s="145" t="str">
        <f>IF('gegevens uit databank'!E1694="","",'gegevens uit databank'!E1694)</f>
        <v>Ten Ede Dorp 14</v>
      </c>
      <c r="D1694" s="145">
        <f>IF('gegevens uit databank'!F1694="","",'gegevens uit databank'!F1694)</f>
        <v>9230</v>
      </c>
      <c r="E1694" s="145" t="str">
        <f>IF('gegevens uit databank'!G1694="","",'gegevens uit databank'!G1694)</f>
        <v>WETTEREN</v>
      </c>
      <c r="F1694" s="145" t="str">
        <f>IF('gegevens uit databank'!H1694="","",'gegevens uit databank'!H1694)</f>
        <v>09-252.39.63</v>
      </c>
    </row>
    <row r="1695" spans="1:6" ht="12.9" customHeight="1" x14ac:dyDescent="0.25">
      <c r="A1695" s="144">
        <f>IF('gegevens uit databank'!C1695="","",'gegevens uit databank'!C1695)</f>
        <v>22285</v>
      </c>
      <c r="B1695" s="145" t="str">
        <f>IF('gegevens uit databank'!D1695="","",'gegevens uit databank'!D1695)</f>
        <v>Vrije Basisschool</v>
      </c>
      <c r="C1695" s="145" t="str">
        <f>IF('gegevens uit databank'!E1695="","",'gegevens uit databank'!E1695)</f>
        <v>Stationsstraat 2</v>
      </c>
      <c r="D1695" s="145">
        <f>IF('gegevens uit databank'!F1695="","",'gegevens uit databank'!F1695)</f>
        <v>9260</v>
      </c>
      <c r="E1695" s="145" t="str">
        <f>IF('gegevens uit databank'!G1695="","",'gegevens uit databank'!G1695)</f>
        <v>SCHELLEBELLE</v>
      </c>
      <c r="F1695" s="145" t="str">
        <f>IF('gegevens uit databank'!H1695="","",'gegevens uit databank'!H1695)</f>
        <v>09-369.51.11</v>
      </c>
    </row>
    <row r="1696" spans="1:6" ht="12.9" customHeight="1" x14ac:dyDescent="0.25">
      <c r="A1696" s="144">
        <f>IF('gegevens uit databank'!C1696="","",'gegevens uit databank'!C1696)</f>
        <v>22293</v>
      </c>
      <c r="B1696" s="145" t="str">
        <f>IF('gegevens uit databank'!D1696="","",'gegevens uit databank'!D1696)</f>
        <v>Vrije Kleuterschool</v>
      </c>
      <c r="C1696" s="145" t="str">
        <f>IF('gegevens uit databank'!E1696="","",'gegevens uit databank'!E1696)</f>
        <v>Dorpstraat 53</v>
      </c>
      <c r="D1696" s="145">
        <f>IF('gegevens uit databank'!F1696="","",'gegevens uit databank'!F1696)</f>
        <v>9260</v>
      </c>
      <c r="E1696" s="145" t="str">
        <f>IF('gegevens uit databank'!G1696="","",'gegevens uit databank'!G1696)</f>
        <v>SERSKAMP</v>
      </c>
      <c r="F1696" s="145" t="str">
        <f>IF('gegevens uit databank'!H1696="","",'gegevens uit databank'!H1696)</f>
        <v>09-369.24.27</v>
      </c>
    </row>
    <row r="1697" spans="1:6" ht="12.9" customHeight="1" x14ac:dyDescent="0.25">
      <c r="A1697" s="144">
        <f>IF('gegevens uit databank'!C1697="","",'gegevens uit databank'!C1697)</f>
        <v>22301</v>
      </c>
      <c r="B1697" s="145" t="str">
        <f>IF('gegevens uit databank'!D1697="","",'gegevens uit databank'!D1697)</f>
        <v>GBS GIBO Wichelen</v>
      </c>
      <c r="C1697" s="145" t="str">
        <f>IF('gegevens uit databank'!E1697="","",'gegevens uit databank'!E1697)</f>
        <v>Schoolstraat 4</v>
      </c>
      <c r="D1697" s="145">
        <f>IF('gegevens uit databank'!F1697="","",'gegevens uit databank'!F1697)</f>
        <v>9260</v>
      </c>
      <c r="E1697" s="145" t="str">
        <f>IF('gegevens uit databank'!G1697="","",'gegevens uit databank'!G1697)</f>
        <v>SERSKAMP</v>
      </c>
      <c r="F1697" s="145" t="str">
        <f>IF('gegevens uit databank'!H1697="","",'gegevens uit databank'!H1697)</f>
        <v>09-369.47.61</v>
      </c>
    </row>
    <row r="1698" spans="1:6" ht="12.9" customHeight="1" x14ac:dyDescent="0.25">
      <c r="A1698" s="144">
        <f>IF('gegevens uit databank'!C1698="","",'gegevens uit databank'!C1698)</f>
        <v>22319</v>
      </c>
      <c r="B1698" s="145" t="str">
        <f>IF('gegevens uit databank'!D1698="","",'gegevens uit databank'!D1698)</f>
        <v>GBS Sportbasisschool</v>
      </c>
      <c r="C1698" s="145" t="str">
        <f>IF('gegevens uit databank'!E1698="","",'gegevens uit databank'!E1698)</f>
        <v>Zandakkerlaan 14</v>
      </c>
      <c r="D1698" s="145">
        <f>IF('gegevens uit databank'!F1698="","",'gegevens uit databank'!F1698)</f>
        <v>9070</v>
      </c>
      <c r="E1698" s="145" t="str">
        <f>IF('gegevens uit databank'!G1698="","",'gegevens uit databank'!G1698)</f>
        <v>HEUSDEN</v>
      </c>
      <c r="F1698" s="145" t="str">
        <f>IF('gegevens uit databank'!H1698="","",'gegevens uit databank'!H1698)</f>
        <v>09-230.63.56</v>
      </c>
    </row>
    <row r="1699" spans="1:6" ht="12.9" customHeight="1" x14ac:dyDescent="0.25">
      <c r="A1699" s="144">
        <f>IF('gegevens uit databank'!C1699="","",'gegevens uit databank'!C1699)</f>
        <v>22327</v>
      </c>
      <c r="B1699" s="145" t="str">
        <f>IF('gegevens uit databank'!D1699="","",'gegevens uit databank'!D1699)</f>
        <v>VBS De Parel</v>
      </c>
      <c r="C1699" s="145" t="str">
        <f>IF('gegevens uit databank'!E1699="","",'gegevens uit databank'!E1699)</f>
        <v>Steenvoordestraat 13</v>
      </c>
      <c r="D1699" s="145">
        <f>IF('gegevens uit databank'!F1699="","",'gegevens uit databank'!F1699)</f>
        <v>9070</v>
      </c>
      <c r="E1699" s="145" t="str">
        <f>IF('gegevens uit databank'!G1699="","",'gegevens uit databank'!G1699)</f>
        <v>HEUSDEN</v>
      </c>
      <c r="F1699" s="145" t="str">
        <f>IF('gegevens uit databank'!H1699="","",'gegevens uit databank'!H1699)</f>
        <v>09-230.81.51</v>
      </c>
    </row>
    <row r="1700" spans="1:6" ht="12.9" customHeight="1" x14ac:dyDescent="0.25">
      <c r="A1700" s="144">
        <f>IF('gegevens uit databank'!C1700="","",'gegevens uit databank'!C1700)</f>
        <v>22335</v>
      </c>
      <c r="B1700" s="145" t="str">
        <f>IF('gegevens uit databank'!D1700="","",'gegevens uit databank'!D1700)</f>
        <v>SBS De Kleurdoos</v>
      </c>
      <c r="C1700" s="145" t="str">
        <f>IF('gegevens uit databank'!E1700="","",'gegevens uit databank'!E1700)</f>
        <v>Onderwijsstraat 10</v>
      </c>
      <c r="D1700" s="145">
        <f>IF('gegevens uit databank'!F1700="","",'gegevens uit databank'!F1700)</f>
        <v>9050</v>
      </c>
      <c r="E1700" s="145" t="str">
        <f>IF('gegevens uit databank'!G1700="","",'gegevens uit databank'!G1700)</f>
        <v>LEDEBERG</v>
      </c>
      <c r="F1700" s="145" t="str">
        <f>IF('gegevens uit databank'!H1700="","",'gegevens uit databank'!H1700)</f>
        <v>09-231.22.78</v>
      </c>
    </row>
    <row r="1701" spans="1:6" ht="12.9" customHeight="1" x14ac:dyDescent="0.25">
      <c r="A1701" s="144">
        <f>IF('gegevens uit databank'!C1701="","",'gegevens uit databank'!C1701)</f>
        <v>22351</v>
      </c>
      <c r="B1701" s="145" t="str">
        <f>IF('gegevens uit databank'!D1701="","",'gegevens uit databank'!D1701)</f>
        <v>VBS Onze-Lieve-Vrouwcollege</v>
      </c>
      <c r="C1701" s="145" t="str">
        <f>IF('gegevens uit databank'!E1701="","",'gegevens uit databank'!E1701)</f>
        <v>Langestraat 70</v>
      </c>
      <c r="D1701" s="145">
        <f>IF('gegevens uit databank'!F1701="","",'gegevens uit databank'!F1701)</f>
        <v>9050</v>
      </c>
      <c r="E1701" s="145" t="str">
        <f>IF('gegevens uit databank'!G1701="","",'gegevens uit databank'!G1701)</f>
        <v>LEDEBERG</v>
      </c>
      <c r="F1701" s="145" t="str">
        <f>IF('gegevens uit databank'!H1701="","",'gegevens uit databank'!H1701)</f>
        <v>0470-97.97.08</v>
      </c>
    </row>
    <row r="1702" spans="1:6" ht="12.9" customHeight="1" x14ac:dyDescent="0.25">
      <c r="A1702" s="144">
        <f>IF('gegevens uit databank'!C1702="","",'gegevens uit databank'!C1702)</f>
        <v>22368</v>
      </c>
      <c r="B1702" s="145" t="str">
        <f>IF('gegevens uit databank'!D1702="","",'gegevens uit databank'!D1702)</f>
        <v>VBS Sancta Maria</v>
      </c>
      <c r="C1702" s="145" t="str">
        <f>IF('gegevens uit databank'!E1702="","",'gegevens uit databank'!E1702)</f>
        <v>Gentbruggekouter 8</v>
      </c>
      <c r="D1702" s="145">
        <f>IF('gegevens uit databank'!F1702="","",'gegevens uit databank'!F1702)</f>
        <v>9050</v>
      </c>
      <c r="E1702" s="145" t="str">
        <f>IF('gegevens uit databank'!G1702="","",'gegevens uit databank'!G1702)</f>
        <v>GENTBRUGGE</v>
      </c>
      <c r="F1702" s="145" t="str">
        <f>IF('gegevens uit databank'!H1702="","",'gegevens uit databank'!H1702)</f>
        <v>09-230.31.03</v>
      </c>
    </row>
    <row r="1703" spans="1:6" ht="12.9" customHeight="1" x14ac:dyDescent="0.25">
      <c r="A1703" s="144">
        <f>IF('gegevens uit databank'!C1703="","",'gegevens uit databank'!C1703)</f>
        <v>22384</v>
      </c>
      <c r="B1703" s="145" t="str">
        <f>IF('gegevens uit databank'!D1703="","",'gegevens uit databank'!D1703)</f>
        <v>VBS Sint-Gregoriuscollege</v>
      </c>
      <c r="C1703" s="145" t="str">
        <f>IF('gegevens uit databank'!E1703="","",'gegevens uit databank'!E1703)</f>
        <v>Alfons Biebuycklaan 24</v>
      </c>
      <c r="D1703" s="145">
        <f>IF('gegevens uit databank'!F1703="","",'gegevens uit databank'!F1703)</f>
        <v>9050</v>
      </c>
      <c r="E1703" s="145" t="str">
        <f>IF('gegevens uit databank'!G1703="","",'gegevens uit databank'!G1703)</f>
        <v>GENTBRUGGE</v>
      </c>
      <c r="F1703" s="145" t="str">
        <f>IF('gegevens uit databank'!H1703="","",'gegevens uit databank'!H1703)</f>
        <v>09-230.82.40</v>
      </c>
    </row>
    <row r="1704" spans="1:6" ht="12.9" customHeight="1" x14ac:dyDescent="0.25">
      <c r="A1704" s="144">
        <f>IF('gegevens uit databank'!C1704="","",'gegevens uit databank'!C1704)</f>
        <v>22392</v>
      </c>
      <c r="B1704" s="145" t="str">
        <f>IF('gegevens uit databank'!D1704="","",'gegevens uit databank'!D1704)</f>
        <v>SBS Henri D'Haese</v>
      </c>
      <c r="C1704" s="145" t="str">
        <f>IF('gegevens uit databank'!E1704="","",'gegevens uit databank'!E1704)</f>
        <v>Tweekapellenstraat 38</v>
      </c>
      <c r="D1704" s="145">
        <f>IF('gegevens uit databank'!F1704="","",'gegevens uit databank'!F1704)</f>
        <v>9050</v>
      </c>
      <c r="E1704" s="145" t="str">
        <f>IF('gegevens uit databank'!G1704="","",'gegevens uit databank'!G1704)</f>
        <v>GENTBRUGGE</v>
      </c>
      <c r="F1704" s="145" t="str">
        <f>IF('gegevens uit databank'!H1704="","",'gegevens uit databank'!H1704)</f>
        <v>09-323.57.40</v>
      </c>
    </row>
    <row r="1705" spans="1:6" ht="12.9" customHeight="1" x14ac:dyDescent="0.25">
      <c r="A1705" s="144">
        <f>IF('gegevens uit databank'!C1705="","",'gegevens uit databank'!C1705)</f>
        <v>22401</v>
      </c>
      <c r="B1705" s="145" t="str">
        <f>IF('gegevens uit databank'!D1705="","",'gegevens uit databank'!D1705)</f>
        <v>SBS De Sportschool</v>
      </c>
      <c r="C1705" s="145" t="str">
        <f>IF('gegevens uit databank'!E1705="","",'gegevens uit databank'!E1705)</f>
        <v>Jules de Saint-Genoisstraat 93</v>
      </c>
      <c r="D1705" s="145">
        <f>IF('gegevens uit databank'!F1705="","",'gegevens uit databank'!F1705)</f>
        <v>9050</v>
      </c>
      <c r="E1705" s="145" t="str">
        <f>IF('gegevens uit databank'!G1705="","",'gegevens uit databank'!G1705)</f>
        <v>GENTBRUGGE</v>
      </c>
      <c r="F1705" s="145" t="str">
        <f>IF('gegevens uit databank'!H1705="","",'gegevens uit databank'!H1705)</f>
        <v>09-323.57.30</v>
      </c>
    </row>
    <row r="1706" spans="1:6" ht="12.9" customHeight="1" x14ac:dyDescent="0.25">
      <c r="A1706" s="144">
        <f>IF('gegevens uit databank'!C1706="","",'gegevens uit databank'!C1706)</f>
        <v>22418</v>
      </c>
      <c r="B1706" s="145" t="str">
        <f>IF('gegevens uit databank'!D1706="","",'gegevens uit databank'!D1706)</f>
        <v>VBS Paus Johannescollege</v>
      </c>
      <c r="C1706" s="145" t="str">
        <f>IF('gegevens uit databank'!E1706="","",'gegevens uit databank'!E1706)</f>
        <v>Hundelgemsesteenweg 239</v>
      </c>
      <c r="D1706" s="145">
        <f>IF('gegevens uit databank'!F1706="","",'gegevens uit databank'!F1706)</f>
        <v>9820</v>
      </c>
      <c r="E1706" s="145" t="str">
        <f>IF('gegevens uit databank'!G1706="","",'gegevens uit databank'!G1706)</f>
        <v>MERELBEKE</v>
      </c>
      <c r="F1706" s="145" t="str">
        <f>IF('gegevens uit databank'!H1706="","",'gegevens uit databank'!H1706)</f>
        <v>09-230.76.48</v>
      </c>
    </row>
    <row r="1707" spans="1:6" ht="12.9" customHeight="1" x14ac:dyDescent="0.25">
      <c r="A1707" s="144">
        <f>IF('gegevens uit databank'!C1707="","",'gegevens uit databank'!C1707)</f>
        <v>22426</v>
      </c>
      <c r="B1707" s="145" t="str">
        <f>IF('gegevens uit databank'!D1707="","",'gegevens uit databank'!D1707)</f>
        <v>VBS Sint Michielsschool</v>
      </c>
      <c r="C1707" s="145" t="str">
        <f>IF('gegevens uit databank'!E1707="","",'gegevens uit databank'!E1707)</f>
        <v>Bergstraat 34</v>
      </c>
      <c r="D1707" s="145">
        <f>IF('gegevens uit databank'!F1707="","",'gegevens uit databank'!F1707)</f>
        <v>9820</v>
      </c>
      <c r="E1707" s="145" t="str">
        <f>IF('gegevens uit databank'!G1707="","",'gegevens uit databank'!G1707)</f>
        <v>MERELBEKE</v>
      </c>
      <c r="F1707" s="145" t="str">
        <f>IF('gegevens uit databank'!H1707="","",'gegevens uit databank'!H1707)</f>
        <v>09-230.71.88</v>
      </c>
    </row>
    <row r="1708" spans="1:6" ht="12.9" customHeight="1" x14ac:dyDescent="0.25">
      <c r="A1708" s="144">
        <f>IF('gegevens uit databank'!C1708="","",'gegevens uit databank'!C1708)</f>
        <v>22434</v>
      </c>
      <c r="B1708" s="145" t="str">
        <f>IF('gegevens uit databank'!D1708="","",'gegevens uit databank'!D1708)</f>
        <v>VBS Sint-Elooischool</v>
      </c>
      <c r="C1708" s="145" t="str">
        <f>IF('gegevens uit databank'!E1708="","",'gegevens uit databank'!E1708)</f>
        <v>Sint-Elooistraat 79</v>
      </c>
      <c r="D1708" s="145">
        <f>IF('gegevens uit databank'!F1708="","",'gegevens uit databank'!F1708)</f>
        <v>9820</v>
      </c>
      <c r="E1708" s="145" t="str">
        <f>IF('gegevens uit databank'!G1708="","",'gegevens uit databank'!G1708)</f>
        <v>MERELBEKE</v>
      </c>
      <c r="F1708" s="145" t="str">
        <f>IF('gegevens uit databank'!H1708="","",'gegevens uit databank'!H1708)</f>
        <v>09-362.64.95</v>
      </c>
    </row>
    <row r="1709" spans="1:6" ht="12.9" customHeight="1" x14ac:dyDescent="0.25">
      <c r="A1709" s="144">
        <f>IF('gegevens uit databank'!C1709="","",'gegevens uit databank'!C1709)</f>
        <v>22442</v>
      </c>
      <c r="B1709" s="145" t="str">
        <f>IF('gegevens uit databank'!D1709="","",'gegevens uit databank'!D1709)</f>
        <v>GBS Gilko Merelbeke</v>
      </c>
      <c r="C1709" s="145" t="str">
        <f>IF('gegevens uit databank'!E1709="","",'gegevens uit databank'!E1709)</f>
        <v>Kloosterstraat 19</v>
      </c>
      <c r="D1709" s="145">
        <f>IF('gegevens uit databank'!F1709="","",'gegevens uit databank'!F1709)</f>
        <v>9820</v>
      </c>
      <c r="E1709" s="145" t="str">
        <f>IF('gegevens uit databank'!G1709="","",'gegevens uit databank'!G1709)</f>
        <v>MERELBEKE</v>
      </c>
      <c r="F1709" s="145" t="str">
        <f>IF('gegevens uit databank'!H1709="","",'gegevens uit databank'!H1709)</f>
        <v>09-210.35.70</v>
      </c>
    </row>
    <row r="1710" spans="1:6" ht="12.9" customHeight="1" x14ac:dyDescent="0.25">
      <c r="A1710" s="144">
        <f>IF('gegevens uit databank'!C1710="","",'gegevens uit databank'!C1710)</f>
        <v>22459</v>
      </c>
      <c r="B1710" s="145" t="str">
        <f>IF('gegevens uit databank'!D1710="","",'gegevens uit databank'!D1710)</f>
        <v>VBS Sint-Vincentiusschool</v>
      </c>
      <c r="C1710" s="145" t="str">
        <f>IF('gegevens uit databank'!E1710="","",'gegevens uit databank'!E1710)</f>
        <v>Wezenstraat 8</v>
      </c>
      <c r="D1710" s="145">
        <f>IF('gegevens uit databank'!F1710="","",'gegevens uit databank'!F1710)</f>
        <v>9090</v>
      </c>
      <c r="E1710" s="145" t="str">
        <f>IF('gegevens uit databank'!G1710="","",'gegevens uit databank'!G1710)</f>
        <v>MELLE</v>
      </c>
      <c r="F1710" s="145" t="str">
        <f>IF('gegevens uit databank'!H1710="","",'gegevens uit databank'!H1710)</f>
        <v>09-252.27.87</v>
      </c>
    </row>
    <row r="1711" spans="1:6" ht="12.9" customHeight="1" x14ac:dyDescent="0.25">
      <c r="A1711" s="144">
        <f>IF('gegevens uit databank'!C1711="","",'gegevens uit databank'!C1711)</f>
        <v>22475</v>
      </c>
      <c r="B1711" s="145" t="str">
        <f>IF('gegevens uit databank'!D1711="","",'gegevens uit databank'!D1711)</f>
        <v>VBS SFB Melle</v>
      </c>
      <c r="C1711" s="145" t="str">
        <f>IF('gegevens uit databank'!E1711="","",'gegevens uit databank'!E1711)</f>
        <v>Tuinstraat 103</v>
      </c>
      <c r="D1711" s="145">
        <f>IF('gegevens uit databank'!F1711="","",'gegevens uit databank'!F1711)</f>
        <v>9090</v>
      </c>
      <c r="E1711" s="145" t="str">
        <f>IF('gegevens uit databank'!G1711="","",'gegevens uit databank'!G1711)</f>
        <v>MELLE</v>
      </c>
      <c r="F1711" s="145" t="str">
        <f>IF('gegevens uit databank'!H1711="","",'gegevens uit databank'!H1711)</f>
        <v>09-230.88.57</v>
      </c>
    </row>
    <row r="1712" spans="1:6" ht="12.9" customHeight="1" x14ac:dyDescent="0.25">
      <c r="A1712" s="144">
        <f>IF('gegevens uit databank'!C1712="","",'gegevens uit databank'!C1712)</f>
        <v>22483</v>
      </c>
      <c r="B1712" s="145" t="str">
        <f>IF('gegevens uit databank'!D1712="","",'gegevens uit databank'!D1712)</f>
        <v>Vrije gemengde lagere school</v>
      </c>
      <c r="C1712" s="145" t="str">
        <f>IF('gegevens uit databank'!E1712="","",'gegevens uit databank'!E1712)</f>
        <v>Brusselsesteenweg 459</v>
      </c>
      <c r="D1712" s="145">
        <f>IF('gegevens uit databank'!F1712="","",'gegevens uit databank'!F1712)</f>
        <v>9090</v>
      </c>
      <c r="E1712" s="145" t="str">
        <f>IF('gegevens uit databank'!G1712="","",'gegevens uit databank'!G1712)</f>
        <v>MELLE</v>
      </c>
      <c r="F1712" s="145" t="str">
        <f>IF('gegevens uit databank'!H1712="","",'gegevens uit databank'!H1712)</f>
        <v>09-252.11.09</v>
      </c>
    </row>
    <row r="1713" spans="1:6" ht="12.9" customHeight="1" x14ac:dyDescent="0.25">
      <c r="A1713" s="144">
        <f>IF('gegevens uit databank'!C1713="","",'gegevens uit databank'!C1713)</f>
        <v>22491</v>
      </c>
      <c r="B1713" s="145" t="str">
        <f>IF('gegevens uit databank'!D1713="","",'gegevens uit databank'!D1713)</f>
        <v>GBS De Parkschool</v>
      </c>
      <c r="C1713" s="145" t="str">
        <f>IF('gegevens uit databank'!E1713="","",'gegevens uit databank'!E1713)</f>
        <v>Beekstraat 40</v>
      </c>
      <c r="D1713" s="145">
        <f>IF('gegevens uit databank'!F1713="","",'gegevens uit databank'!F1713)</f>
        <v>9090</v>
      </c>
      <c r="E1713" s="145" t="str">
        <f>IF('gegevens uit databank'!G1713="","",'gegevens uit databank'!G1713)</f>
        <v>MELLE</v>
      </c>
      <c r="F1713" s="145" t="str">
        <f>IF('gegevens uit databank'!H1713="","",'gegevens uit databank'!H1713)</f>
        <v>09-210.07.48</v>
      </c>
    </row>
    <row r="1714" spans="1:6" ht="12.9" customHeight="1" x14ac:dyDescent="0.25">
      <c r="A1714" s="144">
        <f>IF('gegevens uit databank'!C1714="","",'gegevens uit databank'!C1714)</f>
        <v>22509</v>
      </c>
      <c r="B1714" s="145" t="str">
        <f>IF('gegevens uit databank'!D1714="","",'gegevens uit databank'!D1714)</f>
        <v>VBS O.-L.-V.- Visitatie</v>
      </c>
      <c r="C1714" s="145" t="str">
        <f>IF('gegevens uit databank'!E1714="","",'gegevens uit databank'!E1714)</f>
        <v>Rid. A. Stas de Richellelaan 19</v>
      </c>
      <c r="D1714" s="145">
        <f>IF('gegevens uit databank'!F1714="","",'gegevens uit databank'!F1714)</f>
        <v>9820</v>
      </c>
      <c r="E1714" s="145" t="str">
        <f>IF('gegevens uit databank'!G1714="","",'gegevens uit databank'!G1714)</f>
        <v>BOTTELARE</v>
      </c>
      <c r="F1714" s="145" t="str">
        <f>IF('gegevens uit databank'!H1714="","",'gegevens uit databank'!H1714)</f>
        <v>09-362.88.33</v>
      </c>
    </row>
    <row r="1715" spans="1:6" ht="12.9" customHeight="1" x14ac:dyDescent="0.25">
      <c r="A1715" s="144">
        <f>IF('gegevens uit databank'!C1715="","",'gegevens uit databank'!C1715)</f>
        <v>22517</v>
      </c>
      <c r="B1715" s="145" t="str">
        <f>IF('gegevens uit databank'!D1715="","",'gegevens uit databank'!D1715)</f>
        <v>VBS S.G. De Graankorrel</v>
      </c>
      <c r="C1715" s="145" t="str">
        <f>IF('gegevens uit databank'!E1715="","",'gegevens uit databank'!E1715)</f>
        <v>Gaversesteenweg 853</v>
      </c>
      <c r="D1715" s="145">
        <f>IF('gegevens uit databank'!F1715="","",'gegevens uit databank'!F1715)</f>
        <v>9820</v>
      </c>
      <c r="E1715" s="145" t="str">
        <f>IF('gegevens uit databank'!G1715="","",'gegevens uit databank'!G1715)</f>
        <v>MELSEN</v>
      </c>
      <c r="F1715" s="145" t="str">
        <f>IF('gegevens uit databank'!H1715="","",'gegevens uit databank'!H1715)</f>
        <v>09-384.30.73</v>
      </c>
    </row>
    <row r="1716" spans="1:6" ht="12.9" customHeight="1" x14ac:dyDescent="0.25">
      <c r="A1716" s="144">
        <f>IF('gegevens uit databank'!C1716="","",'gegevens uit databank'!C1716)</f>
        <v>22525</v>
      </c>
      <c r="B1716" s="145" t="str">
        <f>IF('gegevens uit databank'!D1716="","",'gegevens uit databank'!D1716)</f>
        <v>VBS Oosterzele</v>
      </c>
      <c r="C1716" s="145" t="str">
        <f>IF('gegevens uit databank'!E1716="","",'gegevens uit databank'!E1716)</f>
        <v>Dorp 48</v>
      </c>
      <c r="D1716" s="145">
        <f>IF('gegevens uit databank'!F1716="","",'gegevens uit databank'!F1716)</f>
        <v>9860</v>
      </c>
      <c r="E1716" s="145" t="str">
        <f>IF('gegevens uit databank'!G1716="","",'gegevens uit databank'!G1716)</f>
        <v>OOSTERZELE</v>
      </c>
      <c r="F1716" s="145" t="str">
        <f>IF('gegevens uit databank'!H1716="","",'gegevens uit databank'!H1716)</f>
        <v>09-362.65.98</v>
      </c>
    </row>
    <row r="1717" spans="1:6" ht="12.9" customHeight="1" x14ac:dyDescent="0.25">
      <c r="A1717" s="144">
        <f>IF('gegevens uit databank'!C1717="","",'gegevens uit databank'!C1717)</f>
        <v>22533</v>
      </c>
      <c r="B1717" s="145" t="str">
        <f>IF('gegevens uit databank'!D1717="","",'gegevens uit databank'!D1717)</f>
        <v>Gemeentelijke Basisschool</v>
      </c>
      <c r="C1717" s="145" t="str">
        <f>IF('gegevens uit databank'!E1717="","",'gegevens uit databank'!E1717)</f>
        <v>Geraardsbergse steenweg 69</v>
      </c>
      <c r="D1717" s="145">
        <f>IF('gegevens uit databank'!F1717="","",'gegevens uit databank'!F1717)</f>
        <v>9860</v>
      </c>
      <c r="E1717" s="145" t="str">
        <f>IF('gegevens uit databank'!G1717="","",'gegevens uit databank'!G1717)</f>
        <v>OOSTERZELE</v>
      </c>
      <c r="F1717" s="145" t="str">
        <f>IF('gegevens uit databank'!H1717="","",'gegevens uit databank'!H1717)</f>
        <v>09-362.61.20</v>
      </c>
    </row>
    <row r="1718" spans="1:6" ht="12.9" customHeight="1" x14ac:dyDescent="0.25">
      <c r="A1718" s="144">
        <f>IF('gegevens uit databank'!C1718="","",'gegevens uit databank'!C1718)</f>
        <v>22541</v>
      </c>
      <c r="B1718" s="145" t="str">
        <f>IF('gegevens uit databank'!D1718="","",'gegevens uit databank'!D1718)</f>
        <v>VBS Scheldewindeke</v>
      </c>
      <c r="C1718" s="145" t="str">
        <f>IF('gegevens uit databank'!E1718="","",'gegevens uit databank'!E1718)</f>
        <v>Pelgrim 48</v>
      </c>
      <c r="D1718" s="145">
        <f>IF('gegevens uit databank'!F1718="","",'gegevens uit databank'!F1718)</f>
        <v>9860</v>
      </c>
      <c r="E1718" s="145" t="str">
        <f>IF('gegevens uit databank'!G1718="","",'gegevens uit databank'!G1718)</f>
        <v>SCHELDEWINDEKE</v>
      </c>
      <c r="F1718" s="145" t="str">
        <f>IF('gegevens uit databank'!H1718="","",'gegevens uit databank'!H1718)</f>
        <v>09-362.66.25</v>
      </c>
    </row>
    <row r="1719" spans="1:6" ht="12.9" customHeight="1" x14ac:dyDescent="0.25">
      <c r="A1719" s="144">
        <f>IF('gegevens uit databank'!C1719="","",'gegevens uit databank'!C1719)</f>
        <v>22558</v>
      </c>
      <c r="B1719" s="145" t="str">
        <f>IF('gegevens uit databank'!D1719="","",'gegevens uit databank'!D1719)</f>
        <v>VBS De Bloesem</v>
      </c>
      <c r="C1719" s="145" t="str">
        <f>IF('gegevens uit databank'!E1719="","",'gegevens uit databank'!E1719)</f>
        <v>Kloosterstraat 27</v>
      </c>
      <c r="D1719" s="145">
        <f>IF('gegevens uit databank'!F1719="","",'gegevens uit databank'!F1719)</f>
        <v>9860</v>
      </c>
      <c r="E1719" s="145" t="str">
        <f>IF('gegevens uit databank'!G1719="","",'gegevens uit databank'!G1719)</f>
        <v>MOORTSELE</v>
      </c>
      <c r="F1719" s="145" t="str">
        <f>IF('gegevens uit databank'!H1719="","",'gegevens uit databank'!H1719)</f>
        <v>09-362.60.58</v>
      </c>
    </row>
    <row r="1720" spans="1:6" ht="12.9" customHeight="1" x14ac:dyDescent="0.25">
      <c r="A1720" s="144">
        <f>IF('gegevens uit databank'!C1720="","",'gegevens uit databank'!C1720)</f>
        <v>22566</v>
      </c>
      <c r="B1720" s="145" t="str">
        <f>IF('gegevens uit databank'!D1720="","",'gegevens uit databank'!D1720)</f>
        <v>VBS Sterreneiland</v>
      </c>
      <c r="C1720" s="145" t="str">
        <f>IF('gegevens uit databank'!E1720="","",'gegevens uit databank'!E1720)</f>
        <v>Smetlededorp 21</v>
      </c>
      <c r="D1720" s="145">
        <f>IF('gegevens uit databank'!F1720="","",'gegevens uit databank'!F1720)</f>
        <v>9340</v>
      </c>
      <c r="E1720" s="145" t="str">
        <f>IF('gegevens uit databank'!G1720="","",'gegevens uit databank'!G1720)</f>
        <v>SMETLEDE</v>
      </c>
      <c r="F1720" s="145" t="str">
        <f>IF('gegevens uit databank'!H1720="","",'gegevens uit databank'!H1720)</f>
        <v>09-369.75.78</v>
      </c>
    </row>
    <row r="1721" spans="1:6" ht="12.9" customHeight="1" x14ac:dyDescent="0.25">
      <c r="A1721" s="144">
        <f>IF('gegevens uit databank'!C1721="","",'gegevens uit databank'!C1721)</f>
        <v>22574</v>
      </c>
      <c r="B1721" s="145" t="str">
        <f>IF('gegevens uit databank'!D1721="","",'gegevens uit databank'!D1721)</f>
        <v>GBS De Zonnevlier</v>
      </c>
      <c r="C1721" s="145" t="str">
        <f>IF('gegevens uit databank'!E1721="","",'gegevens uit databank'!E1721)</f>
        <v>Uilebroek 29</v>
      </c>
      <c r="D1721" s="145">
        <f>IF('gegevens uit databank'!F1721="","",'gegevens uit databank'!F1721)</f>
        <v>9520</v>
      </c>
      <c r="E1721" s="145" t="str">
        <f>IF('gegevens uit databank'!G1721="","",'gegevens uit databank'!G1721)</f>
        <v>VLIERZELE</v>
      </c>
      <c r="F1721" s="145" t="str">
        <f>IF('gegevens uit databank'!H1721="","",'gegevens uit databank'!H1721)</f>
        <v>053-62.54.24</v>
      </c>
    </row>
    <row r="1722" spans="1:6" ht="12.9" customHeight="1" x14ac:dyDescent="0.25">
      <c r="A1722" s="144">
        <f>IF('gegevens uit databank'!C1722="","",'gegevens uit databank'!C1722)</f>
        <v>22582</v>
      </c>
      <c r="B1722" s="145" t="str">
        <f>IF('gegevens uit databank'!D1722="","",'gegevens uit databank'!D1722)</f>
        <v>VBS 't Wimpelke</v>
      </c>
      <c r="C1722" s="145" t="str">
        <f>IF('gegevens uit databank'!E1722="","",'gegevens uit databank'!E1722)</f>
        <v>Impedorp 57_A</v>
      </c>
      <c r="D1722" s="145">
        <f>IF('gegevens uit databank'!F1722="","",'gegevens uit databank'!F1722)</f>
        <v>9340</v>
      </c>
      <c r="E1722" s="145" t="str">
        <f>IF('gegevens uit databank'!G1722="","",'gegevens uit databank'!G1722)</f>
        <v>IMPE</v>
      </c>
      <c r="F1722" s="145" t="str">
        <f>IF('gegevens uit databank'!H1722="","",'gegevens uit databank'!H1722)</f>
        <v>053-80.18.26</v>
      </c>
    </row>
    <row r="1723" spans="1:6" ht="12.9" customHeight="1" x14ac:dyDescent="0.25">
      <c r="A1723" s="144">
        <f>IF('gegevens uit databank'!C1723="","",'gegevens uit databank'!C1723)</f>
        <v>22608</v>
      </c>
      <c r="B1723" s="145" t="str">
        <f>IF('gegevens uit databank'!D1723="","",'gegevens uit databank'!D1723)</f>
        <v>GBS De Windwijzer</v>
      </c>
      <c r="C1723" s="145" t="str">
        <f>IF('gegevens uit databank'!E1723="","",'gegevens uit databank'!E1723)</f>
        <v>Schoolstraat 8</v>
      </c>
      <c r="D1723" s="145">
        <f>IF('gegevens uit databank'!F1723="","",'gegevens uit databank'!F1723)</f>
        <v>9270</v>
      </c>
      <c r="E1723" s="145" t="str">
        <f>IF('gegevens uit databank'!G1723="","",'gegevens uit databank'!G1723)</f>
        <v>LAARNE</v>
      </c>
      <c r="F1723" s="145" t="str">
        <f>IF('gegevens uit databank'!H1723="","",'gegevens uit databank'!H1723)</f>
        <v>09-369.25.50</v>
      </c>
    </row>
    <row r="1724" spans="1:6" ht="12.9" customHeight="1" x14ac:dyDescent="0.25">
      <c r="A1724" s="144">
        <f>IF('gegevens uit databank'!C1724="","",'gegevens uit databank'!C1724)</f>
        <v>22616</v>
      </c>
      <c r="B1724" s="145" t="str">
        <f>IF('gegevens uit databank'!D1724="","",'gegevens uit databank'!D1724)</f>
        <v>VBS Sint-Macharius Laarne</v>
      </c>
      <c r="C1724" s="145" t="str">
        <f>IF('gegevens uit databank'!E1724="","",'gegevens uit databank'!E1724)</f>
        <v>Wegvoeringstraat 1</v>
      </c>
      <c r="D1724" s="145">
        <f>IF('gegevens uit databank'!F1724="","",'gegevens uit databank'!F1724)</f>
        <v>9270</v>
      </c>
      <c r="E1724" s="145" t="str">
        <f>IF('gegevens uit databank'!G1724="","",'gegevens uit databank'!G1724)</f>
        <v>LAARNE</v>
      </c>
      <c r="F1724" s="145" t="str">
        <f>IF('gegevens uit databank'!H1724="","",'gegevens uit databank'!H1724)</f>
        <v>09-369.30.23</v>
      </c>
    </row>
    <row r="1725" spans="1:6" ht="12.9" customHeight="1" x14ac:dyDescent="0.25">
      <c r="A1725" s="144">
        <f>IF('gegevens uit databank'!C1725="","",'gegevens uit databank'!C1725)</f>
        <v>22632</v>
      </c>
      <c r="B1725" s="145" t="str">
        <f>IF('gegevens uit databank'!D1725="","",'gegevens uit databank'!D1725)</f>
        <v>VBS Sint-Jozef</v>
      </c>
      <c r="C1725" s="145" t="str">
        <f>IF('gegevens uit databank'!E1725="","",'gegevens uit databank'!E1725)</f>
        <v>Schoolstraat 1</v>
      </c>
      <c r="D1725" s="145">
        <f>IF('gegevens uit databank'!F1725="","",'gegevens uit databank'!F1725)</f>
        <v>9290</v>
      </c>
      <c r="E1725" s="145" t="str">
        <f>IF('gegevens uit databank'!G1725="","",'gegevens uit databank'!G1725)</f>
        <v>OVERMERE</v>
      </c>
      <c r="F1725" s="145" t="str">
        <f>IF('gegevens uit databank'!H1725="","",'gegevens uit databank'!H1725)</f>
        <v>09-367.68.36</v>
      </c>
    </row>
    <row r="1726" spans="1:6" ht="12.9" customHeight="1" x14ac:dyDescent="0.25">
      <c r="A1726" s="144">
        <f>IF('gegevens uit databank'!C1726="","",'gegevens uit databank'!C1726)</f>
        <v>22657</v>
      </c>
      <c r="B1726" s="145" t="str">
        <f>IF('gegevens uit databank'!D1726="","",'gegevens uit databank'!D1726)</f>
        <v>VBS Sint-Denijs</v>
      </c>
      <c r="C1726" s="145" t="str">
        <f>IF('gegevens uit databank'!E1726="","",'gegevens uit databank'!E1726)</f>
        <v>Kouterstraat 14</v>
      </c>
      <c r="D1726" s="145">
        <f>IF('gegevens uit databank'!F1726="","",'gegevens uit databank'!F1726)</f>
        <v>9270</v>
      </c>
      <c r="E1726" s="145" t="str">
        <f>IF('gegevens uit databank'!G1726="","",'gegevens uit databank'!G1726)</f>
        <v>KALKEN</v>
      </c>
      <c r="F1726" s="145" t="str">
        <f>IF('gegevens uit databank'!H1726="","",'gegevens uit databank'!H1726)</f>
        <v>09-367.55.51</v>
      </c>
    </row>
    <row r="1727" spans="1:6" ht="12.9" customHeight="1" x14ac:dyDescent="0.25">
      <c r="A1727" s="144">
        <f>IF('gegevens uit databank'!C1727="","",'gegevens uit databank'!C1727)</f>
        <v>22673</v>
      </c>
      <c r="B1727" s="145" t="str">
        <f>IF('gegevens uit databank'!D1727="","",'gegevens uit databank'!D1727)</f>
        <v>VBS ORS De Duizendpoot</v>
      </c>
      <c r="C1727" s="145" t="str">
        <f>IF('gegevens uit databank'!E1727="","",'gegevens uit databank'!E1727)</f>
        <v>Nieuwstraat 8</v>
      </c>
      <c r="D1727" s="145">
        <f>IF('gegevens uit databank'!F1727="","",'gegevens uit databank'!F1727)</f>
        <v>9290</v>
      </c>
      <c r="E1727" s="145" t="str">
        <f>IF('gegevens uit databank'!G1727="","",'gegevens uit databank'!G1727)</f>
        <v>BERLARE</v>
      </c>
      <c r="F1727" s="145" t="str">
        <f>IF('gegevens uit databank'!H1727="","",'gegevens uit databank'!H1727)</f>
        <v>052-42.37.29</v>
      </c>
    </row>
    <row r="1728" spans="1:6" ht="12.9" customHeight="1" x14ac:dyDescent="0.25">
      <c r="A1728" s="144">
        <f>IF('gegevens uit databank'!C1728="","",'gegevens uit databank'!C1728)</f>
        <v>22699</v>
      </c>
      <c r="B1728" s="145" t="str">
        <f>IF('gegevens uit databank'!D1728="","",'gegevens uit databank'!D1728)</f>
        <v>VBS De Kleurenboog</v>
      </c>
      <c r="C1728" s="145" t="str">
        <f>IF('gegevens uit databank'!E1728="","",'gegevens uit databank'!E1728)</f>
        <v>Seugensveld 28</v>
      </c>
      <c r="D1728" s="145">
        <f>IF('gegevens uit databank'!F1728="","",'gegevens uit databank'!F1728)</f>
        <v>9260</v>
      </c>
      <c r="E1728" s="145" t="str">
        <f>IF('gegevens uit databank'!G1728="","",'gegevens uit databank'!G1728)</f>
        <v>WICHELEN</v>
      </c>
      <c r="F1728" s="145" t="str">
        <f>IF('gegevens uit databank'!H1728="","",'gegevens uit databank'!H1728)</f>
        <v>052-42.29.04</v>
      </c>
    </row>
    <row r="1729" spans="1:6" ht="12.9" customHeight="1" x14ac:dyDescent="0.25">
      <c r="A1729" s="144">
        <f>IF('gegevens uit databank'!C1729="","",'gegevens uit databank'!C1729)</f>
        <v>22715</v>
      </c>
      <c r="B1729" s="145" t="str">
        <f>IF('gegevens uit databank'!D1729="","",'gegevens uit databank'!D1729)</f>
        <v>VKS Sint-Maarten</v>
      </c>
      <c r="C1729" s="145" t="str">
        <f>IF('gegevens uit databank'!E1729="","",'gegevens uit databank'!E1729)</f>
        <v>Sint Jozefstraat 5</v>
      </c>
      <c r="D1729" s="145">
        <f>IF('gegevens uit databank'!F1729="","",'gegevens uit databank'!F1729)</f>
        <v>9300</v>
      </c>
      <c r="E1729" s="145" t="str">
        <f>IF('gegevens uit databank'!G1729="","",'gegevens uit databank'!G1729)</f>
        <v>AALST</v>
      </c>
      <c r="F1729" s="145" t="str">
        <f>IF('gegevens uit databank'!H1729="","",'gegevens uit databank'!H1729)</f>
        <v>053-78.22.43</v>
      </c>
    </row>
    <row r="1730" spans="1:6" ht="12.9" customHeight="1" x14ac:dyDescent="0.25">
      <c r="A1730" s="144">
        <f>IF('gegevens uit databank'!C1730="","",'gegevens uit databank'!C1730)</f>
        <v>22723</v>
      </c>
      <c r="B1730" s="145" t="str">
        <f>IF('gegevens uit databank'!D1730="","",'gegevens uit databank'!D1730)</f>
        <v>VBS Sint-Maarten</v>
      </c>
      <c r="C1730" s="145" t="str">
        <f>IF('gegevens uit databank'!E1730="","",'gegevens uit databank'!E1730)</f>
        <v>Kloosterstraat 32</v>
      </c>
      <c r="D1730" s="145">
        <f>IF('gegevens uit databank'!F1730="","",'gegevens uit databank'!F1730)</f>
        <v>9310</v>
      </c>
      <c r="E1730" s="145" t="str">
        <f>IF('gegevens uit databank'!G1730="","",'gegevens uit databank'!G1730)</f>
        <v>MOORSEL</v>
      </c>
      <c r="F1730" s="145" t="str">
        <f>IF('gegevens uit databank'!H1730="","",'gegevens uit databank'!H1730)</f>
        <v>053-77.61.63</v>
      </c>
    </row>
    <row r="1731" spans="1:6" ht="12.9" customHeight="1" x14ac:dyDescent="0.25">
      <c r="A1731" s="144">
        <f>IF('gegevens uit databank'!C1731="","",'gegevens uit databank'!C1731)</f>
        <v>22764</v>
      </c>
      <c r="B1731" s="145" t="str">
        <f>IF('gegevens uit databank'!D1731="","",'gegevens uit databank'!D1731)</f>
        <v>VBS SintJozefscollege</v>
      </c>
      <c r="C1731" s="145" t="str">
        <f>IF('gegevens uit databank'!E1731="","",'gegevens uit databank'!E1731)</f>
        <v>Pontstraat 20</v>
      </c>
      <c r="D1731" s="145">
        <f>IF('gegevens uit databank'!F1731="","",'gegevens uit databank'!F1731)</f>
        <v>9300</v>
      </c>
      <c r="E1731" s="145" t="str">
        <f>IF('gegevens uit databank'!G1731="","",'gegevens uit databank'!G1731)</f>
        <v>AALST</v>
      </c>
      <c r="F1731" s="145" t="str">
        <f>IF('gegevens uit databank'!H1731="","",'gegevens uit databank'!H1731)</f>
        <v>053-60.58.67</v>
      </c>
    </row>
    <row r="1732" spans="1:6" ht="12.9" customHeight="1" x14ac:dyDescent="0.25">
      <c r="A1732" s="144">
        <f>IF('gegevens uit databank'!C1732="","",'gegevens uit databank'!C1732)</f>
        <v>22772</v>
      </c>
      <c r="B1732" s="145" t="str">
        <f>IF('gegevens uit databank'!D1732="","",'gegevens uit databank'!D1732)</f>
        <v>VLS Sint Jozefscollege</v>
      </c>
      <c r="C1732" s="145" t="str">
        <f>IF('gegevens uit databank'!E1732="","",'gegevens uit databank'!E1732)</f>
        <v>Capucienenlaan 95</v>
      </c>
      <c r="D1732" s="145">
        <f>IF('gegevens uit databank'!F1732="","",'gegevens uit databank'!F1732)</f>
        <v>9300</v>
      </c>
      <c r="E1732" s="145" t="str">
        <f>IF('gegevens uit databank'!G1732="","",'gegevens uit databank'!G1732)</f>
        <v>AALST</v>
      </c>
      <c r="F1732" s="145" t="str">
        <f>IF('gegevens uit databank'!H1732="","",'gegevens uit databank'!H1732)</f>
        <v>053-21.38.84</v>
      </c>
    </row>
    <row r="1733" spans="1:6" ht="12.9" customHeight="1" x14ac:dyDescent="0.25">
      <c r="A1733" s="144">
        <f>IF('gegevens uit databank'!C1733="","",'gegevens uit databank'!C1733)</f>
        <v>22781</v>
      </c>
      <c r="B1733" s="145" t="str">
        <f>IF('gegevens uit databank'!D1733="","",'gegevens uit databank'!D1733)</f>
        <v>VBS Sint-Jozefscollege campus Eikstraat</v>
      </c>
      <c r="C1733" s="145" t="str">
        <f>IF('gegevens uit databank'!E1733="","",'gegevens uit databank'!E1733)</f>
        <v>Eikstraat 2</v>
      </c>
      <c r="D1733" s="145">
        <f>IF('gegevens uit databank'!F1733="","",'gegevens uit databank'!F1733)</f>
        <v>9300</v>
      </c>
      <c r="E1733" s="145" t="str">
        <f>IF('gegevens uit databank'!G1733="","",'gegevens uit databank'!G1733)</f>
        <v>AALST</v>
      </c>
      <c r="F1733" s="145" t="str">
        <f>IF('gegevens uit databank'!H1733="","",'gegevens uit databank'!H1733)</f>
        <v>053-77.70.49</v>
      </c>
    </row>
    <row r="1734" spans="1:6" ht="12.9" customHeight="1" x14ac:dyDescent="0.25">
      <c r="A1734" s="144">
        <f>IF('gegevens uit databank'!C1734="","",'gegevens uit databank'!C1734)</f>
        <v>22798</v>
      </c>
      <c r="B1734" s="145" t="str">
        <f>IF('gegevens uit databank'!D1734="","",'gegevens uit databank'!D1734)</f>
        <v>VBS Sint-Maarten Moorselbaan</v>
      </c>
      <c r="C1734" s="145" t="str">
        <f>IF('gegevens uit databank'!E1734="","",'gegevens uit databank'!E1734)</f>
        <v>Moorselbaan 128</v>
      </c>
      <c r="D1734" s="145">
        <f>IF('gegevens uit databank'!F1734="","",'gegevens uit databank'!F1734)</f>
        <v>9300</v>
      </c>
      <c r="E1734" s="145" t="str">
        <f>IF('gegevens uit databank'!G1734="","",'gegevens uit databank'!G1734)</f>
        <v>AALST</v>
      </c>
      <c r="F1734" s="145" t="str">
        <f>IF('gegevens uit databank'!H1734="","",'gegevens uit databank'!H1734)</f>
        <v>053-21.54.02</v>
      </c>
    </row>
    <row r="1735" spans="1:6" ht="12.9" customHeight="1" x14ac:dyDescent="0.25">
      <c r="A1735" s="144">
        <f>IF('gegevens uit databank'!C1735="","",'gegevens uit databank'!C1735)</f>
        <v>22806</v>
      </c>
      <c r="B1735" s="145" t="str">
        <f>IF('gegevens uit databank'!D1735="","",'gegevens uit databank'!D1735)</f>
        <v>VLS Sint-Maarten</v>
      </c>
      <c r="C1735" s="145" t="str">
        <f>IF('gegevens uit databank'!E1735="","",'gegevens uit databank'!E1735)</f>
        <v>Esplanadeplein 6</v>
      </c>
      <c r="D1735" s="145">
        <f>IF('gegevens uit databank'!F1735="","",'gegevens uit databank'!F1735)</f>
        <v>9300</v>
      </c>
      <c r="E1735" s="145" t="str">
        <f>IF('gegevens uit databank'!G1735="","",'gegevens uit databank'!G1735)</f>
        <v>AALST</v>
      </c>
      <c r="F1735" s="145" t="str">
        <f>IF('gegevens uit databank'!H1735="","",'gegevens uit databank'!H1735)</f>
        <v>053-21.16.44</v>
      </c>
    </row>
    <row r="1736" spans="1:6" ht="12.9" customHeight="1" x14ac:dyDescent="0.25">
      <c r="A1736" s="144">
        <f>IF('gegevens uit databank'!C1736="","",'gegevens uit databank'!C1736)</f>
        <v>22822</v>
      </c>
      <c r="B1736" s="145" t="str">
        <f>IF('gegevens uit databank'!D1736="","",'gegevens uit databank'!D1736)</f>
        <v>SBS De Notelaar</v>
      </c>
      <c r="C1736" s="145" t="str">
        <f>IF('gegevens uit databank'!E1736="","",'gegevens uit databank'!E1736)</f>
        <v>Vrijheidstraat 65 bus 1</v>
      </c>
      <c r="D1736" s="145">
        <f>IF('gegevens uit databank'!F1736="","",'gegevens uit databank'!F1736)</f>
        <v>9300</v>
      </c>
      <c r="E1736" s="145" t="str">
        <f>IF('gegevens uit databank'!G1736="","",'gegevens uit databank'!G1736)</f>
        <v>AALST</v>
      </c>
      <c r="F1736" s="145" t="str">
        <f>IF('gegevens uit databank'!H1736="","",'gegevens uit databank'!H1736)</f>
        <v>053-72.39.55</v>
      </c>
    </row>
    <row r="1737" spans="1:6" ht="12.9" customHeight="1" x14ac:dyDescent="0.25">
      <c r="A1737" s="144">
        <f>IF('gegevens uit databank'!C1737="","",'gegevens uit databank'!C1737)</f>
        <v>22831</v>
      </c>
      <c r="B1737" s="145" t="str">
        <f>IF('gegevens uit databank'!D1737="","",'gegevens uit databank'!D1737)</f>
        <v>SBS De Duizendpootjes</v>
      </c>
      <c r="C1737" s="145" t="str">
        <f>IF('gegevens uit databank'!E1737="","",'gegevens uit databank'!E1737)</f>
        <v>Binnenstraat 157</v>
      </c>
      <c r="D1737" s="145">
        <f>IF('gegevens uit databank'!F1737="","",'gegevens uit databank'!F1737)</f>
        <v>9300</v>
      </c>
      <c r="E1737" s="145" t="str">
        <f>IF('gegevens uit databank'!G1737="","",'gegevens uit databank'!G1737)</f>
        <v>AALST</v>
      </c>
      <c r="F1737" s="145" t="str">
        <f>IF('gegevens uit databank'!H1737="","",'gegevens uit databank'!H1737)</f>
        <v>053-72.34.72</v>
      </c>
    </row>
    <row r="1738" spans="1:6" ht="12.9" customHeight="1" x14ac:dyDescent="0.25">
      <c r="A1738" s="144">
        <f>IF('gegevens uit databank'!C1738="","",'gegevens uit databank'!C1738)</f>
        <v>22863</v>
      </c>
      <c r="B1738" s="145" t="str">
        <f>IF('gegevens uit databank'!D1738="","",'gegevens uit databank'!D1738)</f>
        <v>SBS Klaproosje</v>
      </c>
      <c r="C1738" s="145" t="str">
        <f>IF('gegevens uit databank'!E1738="","",'gegevens uit databank'!E1738)</f>
        <v>Oude Gentbaan 34</v>
      </c>
      <c r="D1738" s="145">
        <f>IF('gegevens uit databank'!F1738="","",'gegevens uit databank'!F1738)</f>
        <v>9300</v>
      </c>
      <c r="E1738" s="145" t="str">
        <f>IF('gegevens uit databank'!G1738="","",'gegevens uit databank'!G1738)</f>
        <v>AALST</v>
      </c>
      <c r="F1738" s="145" t="str">
        <f>IF('gegevens uit databank'!H1738="","",'gegevens uit databank'!H1738)</f>
        <v>053-72.39.08</v>
      </c>
    </row>
    <row r="1739" spans="1:6" ht="12.9" customHeight="1" x14ac:dyDescent="0.25">
      <c r="A1739" s="144">
        <f>IF('gegevens uit databank'!C1739="","",'gegevens uit databank'!C1739)</f>
        <v>22871</v>
      </c>
      <c r="B1739" s="145" t="str">
        <f>IF('gegevens uit databank'!D1739="","",'gegevens uit databank'!D1739)</f>
        <v>VBS Sint-Vincentius</v>
      </c>
      <c r="C1739" s="145" t="str">
        <f>IF('gegevens uit databank'!E1739="","",'gegevens uit databank'!E1739)</f>
        <v>Kruisstraat 2</v>
      </c>
      <c r="D1739" s="145">
        <f>IF('gegevens uit databank'!F1739="","",'gegevens uit databank'!F1739)</f>
        <v>9308</v>
      </c>
      <c r="E1739" s="145" t="str">
        <f>IF('gegevens uit databank'!G1739="","",'gegevens uit databank'!G1739)</f>
        <v>GIJZEGEM</v>
      </c>
      <c r="F1739" s="145" t="str">
        <f>IF('gegevens uit databank'!H1739="","",'gegevens uit databank'!H1739)</f>
        <v>053-72.93.66</v>
      </c>
    </row>
    <row r="1740" spans="1:6" ht="12.9" customHeight="1" x14ac:dyDescent="0.25">
      <c r="A1740" s="144">
        <f>IF('gegevens uit databank'!C1740="","",'gegevens uit databank'!C1740)</f>
        <v>22889</v>
      </c>
      <c r="B1740" s="145" t="str">
        <f>IF('gegevens uit databank'!D1740="","",'gegevens uit databank'!D1740)</f>
        <v>VBS De Vlieger</v>
      </c>
      <c r="C1740" s="145" t="str">
        <f>IF('gegevens uit databank'!E1740="","",'gegevens uit databank'!E1740)</f>
        <v>Hofstade-Dorp 44</v>
      </c>
      <c r="D1740" s="145">
        <f>IF('gegevens uit databank'!F1740="","",'gegevens uit databank'!F1740)</f>
        <v>9308</v>
      </c>
      <c r="E1740" s="145" t="str">
        <f>IF('gegevens uit databank'!G1740="","",'gegevens uit databank'!G1740)</f>
        <v>HOFSTADE</v>
      </c>
      <c r="F1740" s="145" t="str">
        <f>IF('gegevens uit databank'!H1740="","",'gegevens uit databank'!H1740)</f>
        <v>053-78.73.99</v>
      </c>
    </row>
    <row r="1741" spans="1:6" ht="12.9" customHeight="1" x14ac:dyDescent="0.25">
      <c r="A1741" s="144">
        <f>IF('gegevens uit databank'!C1741="","",'gegevens uit databank'!C1741)</f>
        <v>22897</v>
      </c>
      <c r="B1741" s="145" t="str">
        <f>IF('gegevens uit databank'!D1741="","",'gegevens uit databank'!D1741)</f>
        <v>SBS 't Hofje</v>
      </c>
      <c r="C1741" s="145" t="str">
        <f>IF('gegevens uit databank'!E1741="","",'gegevens uit databank'!E1741)</f>
        <v>Zijpstraat 49</v>
      </c>
      <c r="D1741" s="145">
        <f>IF('gegevens uit databank'!F1741="","",'gegevens uit databank'!F1741)</f>
        <v>9308</v>
      </c>
      <c r="E1741" s="145" t="str">
        <f>IF('gegevens uit databank'!G1741="","",'gegevens uit databank'!G1741)</f>
        <v>HOFSTADE</v>
      </c>
      <c r="F1741" s="145" t="str">
        <f>IF('gegevens uit databank'!H1741="","",'gegevens uit databank'!H1741)</f>
        <v>053-72.35.28</v>
      </c>
    </row>
    <row r="1742" spans="1:6" ht="12.9" customHeight="1" x14ac:dyDescent="0.25">
      <c r="A1742" s="144">
        <f>IF('gegevens uit databank'!C1742="","",'gegevens uit databank'!C1742)</f>
        <v>22921</v>
      </c>
      <c r="B1742" s="145" t="str">
        <f>IF('gegevens uit databank'!D1742="","",'gegevens uit databank'!D1742)</f>
        <v>VKS Morgenster</v>
      </c>
      <c r="C1742" s="145" t="str">
        <f>IF('gegevens uit databank'!E1742="","",'gegevens uit databank'!E1742)</f>
        <v>Kluisberg 1</v>
      </c>
      <c r="D1742" s="145">
        <f>IF('gegevens uit databank'!F1742="","",'gegevens uit databank'!F1742)</f>
        <v>9340</v>
      </c>
      <c r="E1742" s="145" t="str">
        <f>IF('gegevens uit databank'!G1742="","",'gegevens uit databank'!G1742)</f>
        <v>LEDE</v>
      </c>
      <c r="F1742" s="145" t="str">
        <f>IF('gegevens uit databank'!H1742="","",'gegevens uit databank'!H1742)</f>
        <v>053-80.49.65</v>
      </c>
    </row>
    <row r="1743" spans="1:6" ht="12.9" customHeight="1" x14ac:dyDescent="0.25">
      <c r="A1743" s="144">
        <f>IF('gegevens uit databank'!C1743="","",'gegevens uit databank'!C1743)</f>
        <v>22947</v>
      </c>
      <c r="B1743" s="145" t="str">
        <f>IF('gegevens uit databank'!D1743="","",'gegevens uit databank'!D1743)</f>
        <v>SBS De Klinker en Echo</v>
      </c>
      <c r="C1743" s="145" t="str">
        <f>IF('gegevens uit databank'!E1743="","",'gegevens uit databank'!E1743)</f>
        <v>Klinkaertstraat 28</v>
      </c>
      <c r="D1743" s="145">
        <f>IF('gegevens uit databank'!F1743="","",'gegevens uit databank'!F1743)</f>
        <v>9200</v>
      </c>
      <c r="E1743" s="145" t="str">
        <f>IF('gegevens uit databank'!G1743="","",'gegevens uit databank'!G1743)</f>
        <v>SCHOONAARDE</v>
      </c>
      <c r="F1743" s="145" t="str">
        <f>IF('gegevens uit databank'!H1743="","",'gegevens uit databank'!H1743)</f>
        <v>052-42.32.01</v>
      </c>
    </row>
    <row r="1744" spans="1:6" ht="12.9" customHeight="1" x14ac:dyDescent="0.25">
      <c r="A1744" s="144">
        <f>IF('gegevens uit databank'!C1744="","",'gegevens uit databank'!C1744)</f>
        <v>22954</v>
      </c>
      <c r="B1744" s="145" t="str">
        <f>IF('gegevens uit databank'!D1744="","",'gegevens uit databank'!D1744)</f>
        <v>VBS Óscar Romerocollege</v>
      </c>
      <c r="C1744" s="145" t="str">
        <f>IF('gegevens uit databank'!E1744="","",'gegevens uit databank'!E1744)</f>
        <v>Sas 39</v>
      </c>
      <c r="D1744" s="145">
        <f>IF('gegevens uit databank'!F1744="","",'gegevens uit databank'!F1744)</f>
        <v>9200</v>
      </c>
      <c r="E1744" s="145" t="str">
        <f>IF('gegevens uit databank'!G1744="","",'gegevens uit databank'!G1744)</f>
        <v>DENDERMONDE</v>
      </c>
      <c r="F1744" s="145" t="str">
        <f>IF('gegevens uit databank'!H1744="","",'gegevens uit databank'!H1744)</f>
        <v>052-22.28.16</v>
      </c>
    </row>
    <row r="1745" spans="1:6" ht="12.9" customHeight="1" x14ac:dyDescent="0.25">
      <c r="A1745" s="144">
        <f>IF('gegevens uit databank'!C1745="","",'gegevens uit databank'!C1745)</f>
        <v>22962</v>
      </c>
      <c r="B1745" s="145" t="str">
        <f>IF('gegevens uit databank'!D1745="","",'gegevens uit databank'!D1745)</f>
        <v>VBS ORS vzw Campus Appels</v>
      </c>
      <c r="C1745" s="145" t="str">
        <f>IF('gegevens uit databank'!E1745="","",'gegevens uit databank'!E1745)</f>
        <v>Hoofdstraat 18</v>
      </c>
      <c r="D1745" s="145">
        <f>IF('gegevens uit databank'!F1745="","",'gegevens uit databank'!F1745)</f>
        <v>9200</v>
      </c>
      <c r="E1745" s="145" t="str">
        <f>IF('gegevens uit databank'!G1745="","",'gegevens uit databank'!G1745)</f>
        <v>APPELS</v>
      </c>
      <c r="F1745" s="145" t="str">
        <f>IF('gegevens uit databank'!H1745="","",'gegevens uit databank'!H1745)</f>
        <v>052-21.41.30</v>
      </c>
    </row>
    <row r="1746" spans="1:6" ht="12.9" customHeight="1" x14ac:dyDescent="0.25">
      <c r="A1746" s="144">
        <f>IF('gegevens uit databank'!C1746="","",'gegevens uit databank'!C1746)</f>
        <v>22988</v>
      </c>
      <c r="B1746" s="145" t="str">
        <f>IF('gegevens uit databank'!D1746="","",'gegevens uit databank'!D1746)</f>
        <v>VBS HEHAschool</v>
      </c>
      <c r="C1746" s="145" t="str">
        <f>IF('gegevens uit databank'!E1746="","",'gegevens uit databank'!E1746)</f>
        <v>Otterstraat 179</v>
      </c>
      <c r="D1746" s="145">
        <f>IF('gegevens uit databank'!F1746="","",'gegevens uit databank'!F1746)</f>
        <v>9200</v>
      </c>
      <c r="E1746" s="145" t="str">
        <f>IF('gegevens uit databank'!G1746="","",'gegevens uit databank'!G1746)</f>
        <v>SINT-GILLIS-DENDERMONDE</v>
      </c>
      <c r="F1746" s="145" t="str">
        <f>IF('gegevens uit databank'!H1746="","",'gegevens uit databank'!H1746)</f>
        <v>052-21.82.39</v>
      </c>
    </row>
    <row r="1747" spans="1:6" ht="12.9" customHeight="1" x14ac:dyDescent="0.25">
      <c r="A1747" s="144">
        <f>IF('gegevens uit databank'!C1747="","",'gegevens uit databank'!C1747)</f>
        <v>22996</v>
      </c>
      <c r="B1747" s="145" t="str">
        <f>IF('gegevens uit databank'!D1747="","",'gegevens uit databank'!D1747)</f>
        <v>VLS Óscar Romerocollege</v>
      </c>
      <c r="C1747" s="145" t="str">
        <f>IF('gegevens uit databank'!E1747="","",'gegevens uit databank'!E1747)</f>
        <v>Kerkstraat 97</v>
      </c>
      <c r="D1747" s="145">
        <f>IF('gegevens uit databank'!F1747="","",'gegevens uit databank'!F1747)</f>
        <v>9200</v>
      </c>
      <c r="E1747" s="145" t="str">
        <f>IF('gegevens uit databank'!G1747="","",'gegevens uit databank'!G1747)</f>
        <v>DENDERMONDE</v>
      </c>
      <c r="F1747" s="145" t="str">
        <f>IF('gegevens uit databank'!H1747="","",'gegevens uit databank'!H1747)</f>
        <v>052-25.88.92</v>
      </c>
    </row>
    <row r="1748" spans="1:6" ht="12.9" customHeight="1" x14ac:dyDescent="0.25">
      <c r="A1748" s="144">
        <f>IF('gegevens uit databank'!C1748="","",'gegevens uit databank'!C1748)</f>
        <v>23002</v>
      </c>
      <c r="B1748" s="145" t="str">
        <f>IF('gegevens uit databank'!D1748="","",'gegevens uit databank'!D1748)</f>
        <v>SBS De Schakel</v>
      </c>
      <c r="C1748" s="145" t="str">
        <f>IF('gegevens uit databank'!E1748="","",'gegevens uit databank'!E1748)</f>
        <v>Molenberg 9</v>
      </c>
      <c r="D1748" s="145">
        <f>IF('gegevens uit databank'!F1748="","",'gegevens uit databank'!F1748)</f>
        <v>9200</v>
      </c>
      <c r="E1748" s="145" t="str">
        <f>IF('gegevens uit databank'!G1748="","",'gegevens uit databank'!G1748)</f>
        <v>BAASRODE</v>
      </c>
      <c r="F1748" s="145" t="str">
        <f>IF('gegevens uit databank'!H1748="","",'gegevens uit databank'!H1748)</f>
        <v>052-34.59.11</v>
      </c>
    </row>
    <row r="1749" spans="1:6" ht="12.9" customHeight="1" x14ac:dyDescent="0.25">
      <c r="A1749" s="144">
        <f>IF('gegevens uit databank'!C1749="","",'gegevens uit databank'!C1749)</f>
        <v>23011</v>
      </c>
      <c r="B1749" s="145" t="str">
        <f>IF('gegevens uit databank'!D1749="","",'gegevens uit databank'!D1749)</f>
        <v>VBS Visitatie</v>
      </c>
      <c r="C1749" s="145" t="str">
        <f>IF('gegevens uit databank'!E1749="","",'gegevens uit databank'!E1749)</f>
        <v>Rosstraat 7</v>
      </c>
      <c r="D1749" s="145">
        <f>IF('gegevens uit databank'!F1749="","",'gegevens uit databank'!F1749)</f>
        <v>9200</v>
      </c>
      <c r="E1749" s="145" t="str">
        <f>IF('gegevens uit databank'!G1749="","",'gegevens uit databank'!G1749)</f>
        <v>BAASRODE</v>
      </c>
      <c r="F1749" s="145" t="str">
        <f>IF('gegevens uit databank'!H1749="","",'gegevens uit databank'!H1749)</f>
        <v>052-33.44.12</v>
      </c>
    </row>
    <row r="1750" spans="1:6" ht="12.9" customHeight="1" x14ac:dyDescent="0.25">
      <c r="A1750" s="144">
        <f>IF('gegevens uit databank'!C1750="","",'gegevens uit databank'!C1750)</f>
        <v>23028</v>
      </c>
      <c r="B1750" s="145" t="str">
        <f>IF('gegevens uit databank'!D1750="","",'gegevens uit databank'!D1750)</f>
        <v>VBS Sint-Vincentius</v>
      </c>
      <c r="C1750" s="145" t="str">
        <f>IF('gegevens uit databank'!E1750="","",'gegevens uit databank'!E1750)</f>
        <v>Schoolstraat 20</v>
      </c>
      <c r="D1750" s="145">
        <f>IF('gegevens uit databank'!F1750="","",'gegevens uit databank'!F1750)</f>
        <v>9255</v>
      </c>
      <c r="E1750" s="145" t="str">
        <f>IF('gegevens uit databank'!G1750="","",'gegevens uit databank'!G1750)</f>
        <v>BUGGENHOUT</v>
      </c>
      <c r="F1750" s="145" t="str">
        <f>IF('gegevens uit databank'!H1750="","",'gegevens uit databank'!H1750)</f>
        <v>052-33.30.40</v>
      </c>
    </row>
    <row r="1751" spans="1:6" ht="12.9" customHeight="1" x14ac:dyDescent="0.25">
      <c r="A1751" s="144">
        <f>IF('gegevens uit databank'!C1751="","",'gegevens uit databank'!C1751)</f>
        <v>23036</v>
      </c>
      <c r="B1751" s="145" t="str">
        <f>IF('gegevens uit databank'!D1751="","",'gegevens uit databank'!D1751)</f>
        <v>VBS OPSTAL</v>
      </c>
      <c r="C1751" s="145" t="str">
        <f>IF('gegevens uit databank'!E1751="","",'gegevens uit databank'!E1751)</f>
        <v>Broekstraat 29</v>
      </c>
      <c r="D1751" s="145">
        <f>IF('gegevens uit databank'!F1751="","",'gegevens uit databank'!F1751)</f>
        <v>9255</v>
      </c>
      <c r="E1751" s="145" t="str">
        <f>IF('gegevens uit databank'!G1751="","",'gegevens uit databank'!G1751)</f>
        <v>BUGGENHOUT</v>
      </c>
      <c r="F1751" s="145" t="str">
        <f>IF('gegevens uit databank'!H1751="","",'gegevens uit databank'!H1751)</f>
        <v>052-35.18.16</v>
      </c>
    </row>
    <row r="1752" spans="1:6" ht="12.9" customHeight="1" x14ac:dyDescent="0.25">
      <c r="A1752" s="144">
        <f>IF('gegevens uit databank'!C1752="","",'gegevens uit databank'!C1752)</f>
        <v>23044</v>
      </c>
      <c r="B1752" s="145" t="str">
        <f>IF('gegevens uit databank'!D1752="","",'gegevens uit databank'!D1752)</f>
        <v>VKS Sint-Jozef</v>
      </c>
      <c r="C1752" s="145" t="str">
        <f>IF('gegevens uit databank'!E1752="","",'gegevens uit databank'!E1752)</f>
        <v>Vekenstraat 2</v>
      </c>
      <c r="D1752" s="145">
        <f>IF('gegevens uit databank'!F1752="","",'gegevens uit databank'!F1752)</f>
        <v>9255</v>
      </c>
      <c r="E1752" s="145" t="str">
        <f>IF('gegevens uit databank'!G1752="","",'gegevens uit databank'!G1752)</f>
        <v>OPDORP</v>
      </c>
      <c r="F1752" s="145" t="str">
        <f>IF('gegevens uit databank'!H1752="","",'gegevens uit databank'!H1752)</f>
        <v>052-33.35.34</v>
      </c>
    </row>
    <row r="1753" spans="1:6" ht="12.9" customHeight="1" x14ac:dyDescent="0.25">
      <c r="A1753" s="144">
        <f>IF('gegevens uit databank'!C1753="","",'gegevens uit databank'!C1753)</f>
        <v>23051</v>
      </c>
      <c r="B1753" s="145" t="str">
        <f>IF('gegevens uit databank'!D1753="","",'gegevens uit databank'!D1753)</f>
        <v>GLS - De Pupil</v>
      </c>
      <c r="C1753" s="145" t="str">
        <f>IF('gegevens uit databank'!E1753="","",'gegevens uit databank'!E1753)</f>
        <v>Veldstraat 1</v>
      </c>
      <c r="D1753" s="145">
        <f>IF('gegevens uit databank'!F1753="","",'gegevens uit databank'!F1753)</f>
        <v>9255</v>
      </c>
      <c r="E1753" s="145" t="str">
        <f>IF('gegevens uit databank'!G1753="","",'gegevens uit databank'!G1753)</f>
        <v>BUGGENHOUT</v>
      </c>
      <c r="F1753" s="145" t="str">
        <f>IF('gegevens uit databank'!H1753="","",'gegevens uit databank'!H1753)</f>
        <v>052-33.95.58</v>
      </c>
    </row>
    <row r="1754" spans="1:6" ht="12.9" customHeight="1" x14ac:dyDescent="0.25">
      <c r="A1754" s="144">
        <f>IF('gegevens uit databank'!C1754="","",'gegevens uit databank'!C1754)</f>
        <v>23069</v>
      </c>
      <c r="B1754" s="145" t="str">
        <f>IF('gegevens uit databank'!D1754="","",'gegevens uit databank'!D1754)</f>
        <v>GBS De Puzzel</v>
      </c>
      <c r="C1754" s="145" t="str">
        <f>IF('gegevens uit databank'!E1754="","",'gegevens uit databank'!E1754)</f>
        <v>Opwijksestraat 1_A</v>
      </c>
      <c r="D1754" s="145">
        <f>IF('gegevens uit databank'!F1754="","",'gegevens uit databank'!F1754)</f>
        <v>9280</v>
      </c>
      <c r="E1754" s="145" t="str">
        <f>IF('gegevens uit databank'!G1754="","",'gegevens uit databank'!G1754)</f>
        <v>LEBBEKE</v>
      </c>
      <c r="F1754" s="145" t="str">
        <f>IF('gegevens uit databank'!H1754="","",'gegevens uit databank'!H1754)</f>
        <v>052-46.82.86</v>
      </c>
    </row>
    <row r="1755" spans="1:6" ht="12.9" customHeight="1" x14ac:dyDescent="0.25">
      <c r="A1755" s="144">
        <f>IF('gegevens uit databank'!C1755="","",'gegevens uit databank'!C1755)</f>
        <v>23077</v>
      </c>
      <c r="B1755" s="145" t="str">
        <f>IF('gegevens uit databank'!D1755="","",'gegevens uit databank'!D1755)</f>
        <v>VBS A</v>
      </c>
      <c r="C1755" s="145" t="str">
        <f>IF('gegevens uit databank'!E1755="","",'gegevens uit databank'!E1755)</f>
        <v>Brusselsesteenweg 43</v>
      </c>
      <c r="D1755" s="145">
        <f>IF('gegevens uit databank'!F1755="","",'gegevens uit databank'!F1755)</f>
        <v>9280</v>
      </c>
      <c r="E1755" s="145" t="str">
        <f>IF('gegevens uit databank'!G1755="","",'gegevens uit databank'!G1755)</f>
        <v>LEBBEKE</v>
      </c>
      <c r="F1755" s="145" t="str">
        <f>IF('gegevens uit databank'!H1755="","",'gegevens uit databank'!H1755)</f>
        <v>052-41.14.18</v>
      </c>
    </row>
    <row r="1756" spans="1:6" ht="12.9" customHeight="1" x14ac:dyDescent="0.25">
      <c r="A1756" s="144">
        <f>IF('gegevens uit databank'!C1756="","",'gegevens uit databank'!C1756)</f>
        <v>23085</v>
      </c>
      <c r="B1756" s="145" t="str">
        <f>IF('gegevens uit databank'!D1756="","",'gegevens uit databank'!D1756)</f>
        <v>Vrije Basisschool</v>
      </c>
      <c r="C1756" s="145" t="str">
        <f>IF('gegevens uit databank'!E1756="","",'gegevens uit databank'!E1756)</f>
        <v>Lange Minnestraat 59</v>
      </c>
      <c r="D1756" s="145">
        <f>IF('gegevens uit databank'!F1756="","",'gegevens uit databank'!F1756)</f>
        <v>9280</v>
      </c>
      <c r="E1756" s="145" t="str">
        <f>IF('gegevens uit databank'!G1756="","",'gegevens uit databank'!G1756)</f>
        <v>LEBBEKE</v>
      </c>
      <c r="F1756" s="145" t="str">
        <f>IF('gegevens uit databank'!H1756="","",'gegevens uit databank'!H1756)</f>
        <v>052-35.84.20</v>
      </c>
    </row>
    <row r="1757" spans="1:6" ht="12.9" customHeight="1" x14ac:dyDescent="0.25">
      <c r="A1757" s="144">
        <f>IF('gegevens uit databank'!C1757="","",'gegevens uit databank'!C1757)</f>
        <v>23093</v>
      </c>
      <c r="B1757" s="145" t="str">
        <f>IF('gegevens uit databank'!D1757="","",'gegevens uit databank'!D1757)</f>
        <v>VBS Lebbeke B</v>
      </c>
      <c r="C1757" s="145" t="str">
        <f>IF('gegevens uit databank'!E1757="","",'gegevens uit databank'!E1757)</f>
        <v>Brusselsesteenweg 43</v>
      </c>
      <c r="D1757" s="145">
        <f>IF('gegevens uit databank'!F1757="","",'gegevens uit databank'!F1757)</f>
        <v>9280</v>
      </c>
      <c r="E1757" s="145" t="str">
        <f>IF('gegevens uit databank'!G1757="","",'gegevens uit databank'!G1757)</f>
        <v>LEBBEKE</v>
      </c>
      <c r="F1757" s="145" t="str">
        <f>IF('gegevens uit databank'!H1757="","",'gegevens uit databank'!H1757)</f>
        <v>052-41.14.18</v>
      </c>
    </row>
    <row r="1758" spans="1:6" ht="12.9" customHeight="1" x14ac:dyDescent="0.25">
      <c r="A1758" s="144">
        <f>IF('gegevens uit databank'!C1758="","",'gegevens uit databank'!C1758)</f>
        <v>23119</v>
      </c>
      <c r="B1758" s="145" t="str">
        <f>IF('gegevens uit databank'!D1758="","",'gegevens uit databank'!D1758)</f>
        <v>VBS De Schatkist</v>
      </c>
      <c r="C1758" s="145" t="str">
        <f>IF('gegevens uit databank'!E1758="","",'gegevens uit databank'!E1758)</f>
        <v>Kloosterstraat 1_-5</v>
      </c>
      <c r="D1758" s="145">
        <f>IF('gegevens uit databank'!F1758="","",'gegevens uit databank'!F1758)</f>
        <v>9280</v>
      </c>
      <c r="E1758" s="145" t="str">
        <f>IF('gegevens uit databank'!G1758="","",'gegevens uit databank'!G1758)</f>
        <v>WIEZE</v>
      </c>
      <c r="F1758" s="145" t="str">
        <f>IF('gegevens uit databank'!H1758="","",'gegevens uit databank'!H1758)</f>
        <v>053-77.31.45</v>
      </c>
    </row>
    <row r="1759" spans="1:6" ht="12.9" customHeight="1" x14ac:dyDescent="0.25">
      <c r="A1759" s="144">
        <f>IF('gegevens uit databank'!C1759="","",'gegevens uit databank'!C1759)</f>
        <v>23127</v>
      </c>
      <c r="B1759" s="145" t="str">
        <f>IF('gegevens uit databank'!D1759="","",'gegevens uit databank'!D1759)</f>
        <v>SBS 't Meivisje</v>
      </c>
      <c r="C1759" s="145" t="str">
        <f>IF('gegevens uit databank'!E1759="","",'gegevens uit databank'!E1759)</f>
        <v>Grote Baan 209</v>
      </c>
      <c r="D1759" s="145">
        <f>IF('gegevens uit databank'!F1759="","",'gegevens uit databank'!F1759)</f>
        <v>9310</v>
      </c>
      <c r="E1759" s="145" t="str">
        <f>IF('gegevens uit databank'!G1759="","",'gegevens uit databank'!G1759)</f>
        <v>HERDERSEM</v>
      </c>
      <c r="F1759" s="145" t="str">
        <f>IF('gegevens uit databank'!H1759="","",'gegevens uit databank'!H1759)</f>
        <v>053-72.34.78</v>
      </c>
    </row>
    <row r="1760" spans="1:6" ht="12.9" customHeight="1" x14ac:dyDescent="0.25">
      <c r="A1760" s="144">
        <f>IF('gegevens uit databank'!C1760="","",'gegevens uit databank'!C1760)</f>
        <v>23135</v>
      </c>
      <c r="B1760" s="145" t="str">
        <f>IF('gegevens uit databank'!D1760="","",'gegevens uit databank'!D1760)</f>
        <v>VBS Herdersem</v>
      </c>
      <c r="C1760" s="145" t="str">
        <f>IF('gegevens uit databank'!E1760="","",'gegevens uit databank'!E1760)</f>
        <v>Alfons De Cockstraat 10_A</v>
      </c>
      <c r="D1760" s="145">
        <f>IF('gegevens uit databank'!F1760="","",'gegevens uit databank'!F1760)</f>
        <v>9310</v>
      </c>
      <c r="E1760" s="145" t="str">
        <f>IF('gegevens uit databank'!G1760="","",'gegevens uit databank'!G1760)</f>
        <v>HERDERSEM</v>
      </c>
      <c r="F1760" s="145" t="str">
        <f>IF('gegevens uit databank'!H1760="","",'gegevens uit databank'!H1760)</f>
        <v>053-77.39.40</v>
      </c>
    </row>
    <row r="1761" spans="1:6" ht="12.9" customHeight="1" x14ac:dyDescent="0.25">
      <c r="A1761" s="144">
        <f>IF('gegevens uit databank'!C1761="","",'gegevens uit databank'!C1761)</f>
        <v>23151</v>
      </c>
      <c r="B1761" s="145" t="str">
        <f>IF('gegevens uit databank'!D1761="","",'gegevens uit databank'!D1761)</f>
        <v>SBS Tinnenhoek</v>
      </c>
      <c r="C1761" s="145" t="str">
        <f>IF('gegevens uit databank'!E1761="","",'gegevens uit databank'!E1761)</f>
        <v>Herbergstraat 28</v>
      </c>
      <c r="D1761" s="145">
        <f>IF('gegevens uit databank'!F1761="","",'gegevens uit databank'!F1761)</f>
        <v>9310</v>
      </c>
      <c r="E1761" s="145" t="str">
        <f>IF('gegevens uit databank'!G1761="","",'gegevens uit databank'!G1761)</f>
        <v>MOORSEL</v>
      </c>
      <c r="F1761" s="145" t="str">
        <f>IF('gegevens uit databank'!H1761="","",'gegevens uit databank'!H1761)</f>
        <v>053-72.34.76</v>
      </c>
    </row>
    <row r="1762" spans="1:6" ht="12.9" customHeight="1" x14ac:dyDescent="0.25">
      <c r="A1762" s="144">
        <f>IF('gegevens uit databank'!C1762="","",'gegevens uit databank'!C1762)</f>
        <v>23218</v>
      </c>
      <c r="B1762" s="145" t="str">
        <f>IF('gegevens uit databank'!D1762="","",'gegevens uit databank'!D1762)</f>
        <v>SBS Parklaan-Seringen</v>
      </c>
      <c r="C1762" s="145" t="str">
        <f>IF('gegevens uit databank'!E1762="","",'gegevens uit databank'!E1762)</f>
        <v>Parklaan 11</v>
      </c>
      <c r="D1762" s="145">
        <f>IF('gegevens uit databank'!F1762="","",'gegevens uit databank'!F1762)</f>
        <v>9400</v>
      </c>
      <c r="E1762" s="145" t="str">
        <f>IF('gegevens uit databank'!G1762="","",'gegevens uit databank'!G1762)</f>
        <v>NINOVE</v>
      </c>
      <c r="F1762" s="145" t="str">
        <f>IF('gegevens uit databank'!H1762="","",'gegevens uit databank'!H1762)</f>
        <v>054-33.22.36</v>
      </c>
    </row>
    <row r="1763" spans="1:6" ht="12.9" customHeight="1" x14ac:dyDescent="0.25">
      <c r="A1763" s="144">
        <f>IF('gegevens uit databank'!C1763="","",'gegevens uit databank'!C1763)</f>
        <v>23226</v>
      </c>
      <c r="B1763" s="145" t="str">
        <f>IF('gegevens uit databank'!D1763="","",'gegevens uit databank'!D1763)</f>
        <v>SBS Nederhasselt-Voorde</v>
      </c>
      <c r="C1763" s="145" t="str">
        <f>IF('gegevens uit databank'!E1763="","",'gegevens uit databank'!E1763)</f>
        <v>Geraardsbergsesteenweg 184</v>
      </c>
      <c r="D1763" s="145">
        <f>IF('gegevens uit databank'!F1763="","",'gegevens uit databank'!F1763)</f>
        <v>9400</v>
      </c>
      <c r="E1763" s="145" t="str">
        <f>IF('gegevens uit databank'!G1763="","",'gegevens uit databank'!G1763)</f>
        <v>NEDERHASSELT</v>
      </c>
      <c r="F1763" s="145" t="str">
        <f>IF('gegevens uit databank'!H1763="","",'gegevens uit databank'!H1763)</f>
        <v>054-32.20.16</v>
      </c>
    </row>
    <row r="1764" spans="1:6" ht="12.9" customHeight="1" x14ac:dyDescent="0.25">
      <c r="A1764" s="144">
        <f>IF('gegevens uit databank'!C1764="","",'gegevens uit databank'!C1764)</f>
        <v>23242</v>
      </c>
      <c r="B1764" s="145" t="str">
        <f>IF('gegevens uit databank'!D1764="","",'gegevens uit databank'!D1764)</f>
        <v>VBS Hartencollege Weggevoerdenstraat</v>
      </c>
      <c r="C1764" s="145" t="str">
        <f>IF('gegevens uit databank'!E1764="","",'gegevens uit databank'!E1764)</f>
        <v>Weggevoerdenstraat 55</v>
      </c>
      <c r="D1764" s="145">
        <f>IF('gegevens uit databank'!F1764="","",'gegevens uit databank'!F1764)</f>
        <v>9400</v>
      </c>
      <c r="E1764" s="145" t="str">
        <f>IF('gegevens uit databank'!G1764="","",'gegevens uit databank'!G1764)</f>
        <v>NINOVE</v>
      </c>
      <c r="F1764" s="145" t="str">
        <f>IF('gegevens uit databank'!H1764="","",'gegevens uit databank'!H1764)</f>
        <v>054-31.74.95</v>
      </c>
    </row>
    <row r="1765" spans="1:6" ht="12.9" customHeight="1" x14ac:dyDescent="0.25">
      <c r="A1765" s="144">
        <f>IF('gegevens uit databank'!C1765="","",'gegevens uit databank'!C1765)</f>
        <v>23259</v>
      </c>
      <c r="B1765" s="145" t="str">
        <f>IF('gegevens uit databank'!D1765="","",'gegevens uit databank'!D1765)</f>
        <v>VBS Hartencollege Onderwijslaan</v>
      </c>
      <c r="C1765" s="145" t="str">
        <f>IF('gegevens uit databank'!E1765="","",'gegevens uit databank'!E1765)</f>
        <v>Onderwijslaan 8</v>
      </c>
      <c r="D1765" s="145">
        <f>IF('gegevens uit databank'!F1765="","",'gegevens uit databank'!F1765)</f>
        <v>9400</v>
      </c>
      <c r="E1765" s="145" t="str">
        <f>IF('gegevens uit databank'!G1765="","",'gegevens uit databank'!G1765)</f>
        <v>NINOVE</v>
      </c>
      <c r="F1765" s="145" t="str">
        <f>IF('gegevens uit databank'!H1765="","",'gegevens uit databank'!H1765)</f>
        <v>054-31.06.65</v>
      </c>
    </row>
    <row r="1766" spans="1:6" ht="12.9" customHeight="1" x14ac:dyDescent="0.25">
      <c r="A1766" s="144">
        <f>IF('gegevens uit databank'!C1766="","",'gegevens uit databank'!C1766)</f>
        <v>23267</v>
      </c>
      <c r="B1766" s="145" t="str">
        <f>IF('gegevens uit databank'!D1766="","",'gegevens uit databank'!D1766)</f>
        <v>VBS Hartencollege Meerbeke</v>
      </c>
      <c r="C1766" s="145" t="str">
        <f>IF('gegevens uit databank'!E1766="","",'gegevens uit databank'!E1766)</f>
        <v>Nieuwstraat 2</v>
      </c>
      <c r="D1766" s="145">
        <f>IF('gegevens uit databank'!F1766="","",'gegevens uit databank'!F1766)</f>
        <v>9402</v>
      </c>
      <c r="E1766" s="145" t="str">
        <f>IF('gegevens uit databank'!G1766="","",'gegevens uit databank'!G1766)</f>
        <v>MEERBEKE</v>
      </c>
      <c r="F1766" s="145" t="str">
        <f>IF('gegevens uit databank'!H1766="","",'gegevens uit databank'!H1766)</f>
        <v>054-33.20.49</v>
      </c>
    </row>
    <row r="1767" spans="1:6" ht="12.9" customHeight="1" x14ac:dyDescent="0.25">
      <c r="A1767" s="144">
        <f>IF('gegevens uit databank'!C1767="","",'gegevens uit databank'!C1767)</f>
        <v>23283</v>
      </c>
      <c r="B1767" s="145" t="str">
        <f>IF('gegevens uit databank'!D1767="","",'gegevens uit databank'!D1767)</f>
        <v>VBS Hartencollege_Aspelare</v>
      </c>
      <c r="C1767" s="145" t="str">
        <f>IF('gegevens uit databank'!E1767="","",'gegevens uit databank'!E1767)</f>
        <v>Plekkersstraat 4</v>
      </c>
      <c r="D1767" s="145">
        <f>IF('gegevens uit databank'!F1767="","",'gegevens uit databank'!F1767)</f>
        <v>9404</v>
      </c>
      <c r="E1767" s="145" t="str">
        <f>IF('gegevens uit databank'!G1767="","",'gegevens uit databank'!G1767)</f>
        <v>ASPELARE</v>
      </c>
      <c r="F1767" s="145" t="str">
        <f>IF('gegevens uit databank'!H1767="","",'gegevens uit databank'!H1767)</f>
        <v>054-32.27.54</v>
      </c>
    </row>
    <row r="1768" spans="1:6" ht="12.9" customHeight="1" x14ac:dyDescent="0.25">
      <c r="A1768" s="144">
        <f>IF('gegevens uit databank'!C1768="","",'gegevens uit databank'!C1768)</f>
        <v>23317</v>
      </c>
      <c r="B1768" s="145" t="str">
        <f>IF('gegevens uit databank'!D1768="","",'gegevens uit databank'!D1768)</f>
        <v>VBS Sint-Martinusschool</v>
      </c>
      <c r="C1768" s="145" t="str">
        <f>IF('gegevens uit databank'!E1768="","",'gegevens uit databank'!E1768)</f>
        <v>Botermelkstraat 74</v>
      </c>
      <c r="D1768" s="145">
        <f>IF('gegevens uit databank'!F1768="","",'gegevens uit databank'!F1768)</f>
        <v>9420</v>
      </c>
      <c r="E1768" s="145" t="str">
        <f>IF('gegevens uit databank'!G1768="","",'gegevens uit databank'!G1768)</f>
        <v>ERPE</v>
      </c>
      <c r="F1768" s="145" t="str">
        <f>IF('gegevens uit databank'!H1768="","",'gegevens uit databank'!H1768)</f>
        <v>053-80.20.60</v>
      </c>
    </row>
    <row r="1769" spans="1:6" ht="12.9" customHeight="1" x14ac:dyDescent="0.25">
      <c r="A1769" s="144">
        <f>IF('gegevens uit databank'!C1769="","",'gegevens uit databank'!C1769)</f>
        <v>23333</v>
      </c>
      <c r="B1769" s="145" t="str">
        <f>IF('gegevens uit databank'!D1769="","",'gegevens uit databank'!D1769)</f>
        <v>VBS Sint-Jozef</v>
      </c>
      <c r="C1769" s="145" t="str">
        <f>IF('gegevens uit databank'!E1769="","",'gegevens uit databank'!E1769)</f>
        <v>Kloosterstraat 29</v>
      </c>
      <c r="D1769" s="145">
        <f>IF('gegevens uit databank'!F1769="","",'gegevens uit databank'!F1769)</f>
        <v>9420</v>
      </c>
      <c r="E1769" s="145" t="str">
        <f>IF('gegevens uit databank'!G1769="","",'gegevens uit databank'!G1769)</f>
        <v>MERE</v>
      </c>
      <c r="F1769" s="145" t="str">
        <f>IF('gegevens uit databank'!H1769="","",'gegevens uit databank'!H1769)</f>
        <v>053-83.75.33</v>
      </c>
    </row>
    <row r="1770" spans="1:6" ht="12.9" customHeight="1" x14ac:dyDescent="0.25">
      <c r="A1770" s="144">
        <f>IF('gegevens uit databank'!C1770="","",'gegevens uit databank'!C1770)</f>
        <v>23341</v>
      </c>
      <c r="B1770" s="145" t="str">
        <f>IF('gegevens uit databank'!D1770="","",'gegevens uit databank'!D1770)</f>
        <v>VBS De Linde</v>
      </c>
      <c r="C1770" s="145" t="str">
        <f>IF('gegevens uit databank'!E1770="","",'gegevens uit databank'!E1770)</f>
        <v>Tolstraat 1</v>
      </c>
      <c r="D1770" s="145">
        <f>IF('gegevens uit databank'!F1770="","",'gegevens uit databank'!F1770)</f>
        <v>9320</v>
      </c>
      <c r="E1770" s="145" t="str">
        <f>IF('gegevens uit databank'!G1770="","",'gegevens uit databank'!G1770)</f>
        <v>NIEUWERKERKEN</v>
      </c>
      <c r="F1770" s="145" t="str">
        <f>IF('gegevens uit databank'!H1770="","",'gegevens uit databank'!H1770)</f>
        <v>053-83.82.52</v>
      </c>
    </row>
    <row r="1771" spans="1:6" ht="12.9" customHeight="1" x14ac:dyDescent="0.25">
      <c r="A1771" s="144">
        <f>IF('gegevens uit databank'!C1771="","",'gegevens uit databank'!C1771)</f>
        <v>23358</v>
      </c>
      <c r="B1771" s="145" t="str">
        <f>IF('gegevens uit databank'!D1771="","",'gegevens uit databank'!D1771)</f>
        <v>SBS De Regenboog</v>
      </c>
      <c r="C1771" s="145" t="str">
        <f>IF('gegevens uit databank'!E1771="","",'gegevens uit databank'!E1771)</f>
        <v>Erembodegem-Dorp 21</v>
      </c>
      <c r="D1771" s="145">
        <f>IF('gegevens uit databank'!F1771="","",'gegevens uit databank'!F1771)</f>
        <v>9320</v>
      </c>
      <c r="E1771" s="145" t="str">
        <f>IF('gegevens uit databank'!G1771="","",'gegevens uit databank'!G1771)</f>
        <v>EREMBODEGEM</v>
      </c>
      <c r="F1771" s="145" t="str">
        <f>IF('gegevens uit databank'!H1771="","",'gegevens uit databank'!H1771)</f>
        <v>053-72.34.71</v>
      </c>
    </row>
    <row r="1772" spans="1:6" ht="12.9" customHeight="1" x14ac:dyDescent="0.25">
      <c r="A1772" s="144">
        <f>IF('gegevens uit databank'!C1772="","",'gegevens uit databank'!C1772)</f>
        <v>23366</v>
      </c>
      <c r="B1772" s="145" t="str">
        <f>IF('gegevens uit databank'!D1772="","",'gegevens uit databank'!D1772)</f>
        <v>VBS De Stip</v>
      </c>
      <c r="C1772" s="145" t="str">
        <f>IF('gegevens uit databank'!E1772="","",'gegevens uit databank'!E1772)</f>
        <v>Termurenlaan 24</v>
      </c>
      <c r="D1772" s="145">
        <f>IF('gegevens uit databank'!F1772="","",'gegevens uit databank'!F1772)</f>
        <v>9320</v>
      </c>
      <c r="E1772" s="145" t="str">
        <f>IF('gegevens uit databank'!G1772="","",'gegevens uit databank'!G1772)</f>
        <v>EREMBODEGEM</v>
      </c>
      <c r="F1772" s="145" t="str">
        <f>IF('gegevens uit databank'!H1772="","",'gegevens uit databank'!H1772)</f>
        <v>053-70.22.14</v>
      </c>
    </row>
    <row r="1773" spans="1:6" ht="12.9" customHeight="1" x14ac:dyDescent="0.25">
      <c r="A1773" s="144">
        <f>IF('gegevens uit databank'!C1773="","",'gegevens uit databank'!C1773)</f>
        <v>23374</v>
      </c>
      <c r="B1773" s="145" t="str">
        <f>IF('gegevens uit databank'!D1773="","",'gegevens uit databank'!D1773)</f>
        <v>VBS De Luchtballon</v>
      </c>
      <c r="C1773" s="145" t="str">
        <f>IF('gegevens uit databank'!E1773="","",'gegevens uit databank'!E1773)</f>
        <v>Geraardsbergsesteenweg 77</v>
      </c>
      <c r="D1773" s="145">
        <f>IF('gegevens uit databank'!F1773="","",'gegevens uit databank'!F1773)</f>
        <v>9320</v>
      </c>
      <c r="E1773" s="145" t="str">
        <f>IF('gegevens uit databank'!G1773="","",'gegevens uit databank'!G1773)</f>
        <v>EREMBODEGEM</v>
      </c>
      <c r="F1773" s="145" t="str">
        <f>IF('gegevens uit databank'!H1773="","",'gegevens uit databank'!H1773)</f>
        <v>053-83.20.80</v>
      </c>
    </row>
    <row r="1774" spans="1:6" ht="12.9" customHeight="1" x14ac:dyDescent="0.25">
      <c r="A1774" s="144">
        <f>IF('gegevens uit databank'!C1774="","",'gegevens uit databank'!C1774)</f>
        <v>23382</v>
      </c>
      <c r="B1774" s="145" t="str">
        <f>IF('gegevens uit databank'!D1774="","",'gegevens uit databank'!D1774)</f>
        <v>GO! BS De Zilverberk_Haaltert</v>
      </c>
      <c r="C1774" s="145" t="str">
        <f>IF('gegevens uit databank'!E1774="","",'gegevens uit databank'!E1774)</f>
        <v>Ninovestraat 27</v>
      </c>
      <c r="D1774" s="145">
        <f>IF('gegevens uit databank'!F1774="","",'gegevens uit databank'!F1774)</f>
        <v>9450</v>
      </c>
      <c r="E1774" s="145" t="str">
        <f>IF('gegevens uit databank'!G1774="","",'gegevens uit databank'!G1774)</f>
        <v>HAALTERT</v>
      </c>
      <c r="F1774" s="145" t="str">
        <f>IF('gegevens uit databank'!H1774="","",'gegevens uit databank'!H1774)</f>
        <v>053-83.21.35</v>
      </c>
    </row>
    <row r="1775" spans="1:6" ht="12.9" customHeight="1" x14ac:dyDescent="0.25">
      <c r="A1775" s="144">
        <f>IF('gegevens uit databank'!C1775="","",'gegevens uit databank'!C1775)</f>
        <v>23416</v>
      </c>
      <c r="B1775" s="145" t="str">
        <f>IF('gegevens uit databank'!D1775="","",'gegevens uit databank'!D1775)</f>
        <v>VBS De Bloesem</v>
      </c>
      <c r="C1775" s="145" t="str">
        <f>IF('gegevens uit databank'!E1775="","",'gegevens uit databank'!E1775)</f>
        <v>Beekstraat 17</v>
      </c>
      <c r="D1775" s="145">
        <f>IF('gegevens uit databank'!F1775="","",'gegevens uit databank'!F1775)</f>
        <v>9451</v>
      </c>
      <c r="E1775" s="145" t="str">
        <f>IF('gegevens uit databank'!G1775="","",'gegevens uit databank'!G1775)</f>
        <v>KERKSKEN</v>
      </c>
      <c r="F1775" s="145" t="str">
        <f>IF('gegevens uit databank'!H1775="","",'gegevens uit databank'!H1775)</f>
        <v>053-83.91.46</v>
      </c>
    </row>
    <row r="1776" spans="1:6" ht="12.9" customHeight="1" x14ac:dyDescent="0.25">
      <c r="A1776" s="144">
        <f>IF('gegevens uit databank'!C1776="","",'gegevens uit databank'!C1776)</f>
        <v>23424</v>
      </c>
      <c r="B1776" s="145" t="str">
        <f>IF('gegevens uit databank'!D1776="","",'gegevens uit databank'!D1776)</f>
        <v>VBS Sint-Vincentius</v>
      </c>
      <c r="C1776" s="145" t="str">
        <f>IF('gegevens uit databank'!E1776="","",'gegevens uit databank'!E1776)</f>
        <v>Aaigemdorp 66</v>
      </c>
      <c r="D1776" s="145">
        <f>IF('gegevens uit databank'!F1776="","",'gegevens uit databank'!F1776)</f>
        <v>9420</v>
      </c>
      <c r="E1776" s="145" t="str">
        <f>IF('gegevens uit databank'!G1776="","",'gegevens uit databank'!G1776)</f>
        <v>AAIGEM</v>
      </c>
      <c r="F1776" s="145" t="str">
        <f>IF('gegevens uit databank'!H1776="","",'gegevens uit databank'!H1776)</f>
        <v>053-62.60.02</v>
      </c>
    </row>
    <row r="1777" spans="1:6" ht="12.9" customHeight="1" x14ac:dyDescent="0.25">
      <c r="A1777" s="144">
        <f>IF('gegevens uit databank'!C1777="","",'gegevens uit databank'!C1777)</f>
        <v>23457</v>
      </c>
      <c r="B1777" s="145" t="str">
        <f>IF('gegevens uit databank'!D1777="","",'gegevens uit databank'!D1777)</f>
        <v>VBS 't Landuiterke</v>
      </c>
      <c r="C1777" s="145" t="str">
        <f>IF('gegevens uit databank'!E1777="","",'gegevens uit databank'!E1777)</f>
        <v>Landuitstraat 137</v>
      </c>
      <c r="D1777" s="145">
        <f>IF('gegevens uit databank'!F1777="","",'gegevens uit databank'!F1777)</f>
        <v>9470</v>
      </c>
      <c r="E1777" s="145" t="str">
        <f>IF('gegevens uit databank'!G1777="","",'gegevens uit databank'!G1777)</f>
        <v>DENDERLEEUW</v>
      </c>
      <c r="F1777" s="145" t="str">
        <f>IF('gegevens uit databank'!H1777="","",'gegevens uit databank'!H1777)</f>
        <v>053-66.55.07</v>
      </c>
    </row>
    <row r="1778" spans="1:6" ht="12.9" customHeight="1" x14ac:dyDescent="0.25">
      <c r="A1778" s="144">
        <f>IF('gegevens uit databank'!C1778="","",'gegevens uit databank'!C1778)</f>
        <v>23481</v>
      </c>
      <c r="B1778" s="145" t="str">
        <f>IF('gegevens uit databank'!D1778="","",'gegevens uit databank'!D1778)</f>
        <v>VBS Welle</v>
      </c>
      <c r="C1778" s="145" t="str">
        <f>IF('gegevens uit databank'!E1778="","",'gegevens uit databank'!E1778)</f>
        <v>Kerkstraat 55</v>
      </c>
      <c r="D1778" s="145">
        <f>IF('gegevens uit databank'!F1778="","",'gegevens uit databank'!F1778)</f>
        <v>9473</v>
      </c>
      <c r="E1778" s="145" t="str">
        <f>IF('gegevens uit databank'!G1778="","",'gegevens uit databank'!G1778)</f>
        <v>WELLE</v>
      </c>
      <c r="F1778" s="145" t="str">
        <f>IF('gegevens uit databank'!H1778="","",'gegevens uit databank'!H1778)</f>
        <v>053-66.48.89</v>
      </c>
    </row>
    <row r="1779" spans="1:6" ht="12.9" customHeight="1" x14ac:dyDescent="0.25">
      <c r="A1779" s="144">
        <f>IF('gegevens uit databank'!C1779="","",'gegevens uit databank'!C1779)</f>
        <v>23499</v>
      </c>
      <c r="B1779" s="145" t="str">
        <f>IF('gegevens uit databank'!D1779="","",'gegevens uit databank'!D1779)</f>
        <v>Gemeentelijke Basisschool Welle</v>
      </c>
      <c r="C1779" s="145" t="str">
        <f>IF('gegevens uit databank'!E1779="","",'gegevens uit databank'!E1779)</f>
        <v>Welleplein 1</v>
      </c>
      <c r="D1779" s="145">
        <f>IF('gegevens uit databank'!F1779="","",'gegevens uit databank'!F1779)</f>
        <v>9473</v>
      </c>
      <c r="E1779" s="145" t="str">
        <f>IF('gegevens uit databank'!G1779="","",'gegevens uit databank'!G1779)</f>
        <v>WELLE</v>
      </c>
      <c r="F1779" s="145" t="str">
        <f>IF('gegevens uit databank'!H1779="","",'gegevens uit databank'!H1779)</f>
        <v>053-66.53.93</v>
      </c>
    </row>
    <row r="1780" spans="1:6" ht="12.9" customHeight="1" x14ac:dyDescent="0.25">
      <c r="A1780" s="144">
        <f>IF('gegevens uit databank'!C1780="","",'gegevens uit databank'!C1780)</f>
        <v>23523</v>
      </c>
      <c r="B1780" s="145" t="str">
        <f>IF('gegevens uit databank'!D1780="","",'gegevens uit databank'!D1780)</f>
        <v>SBS Denderwindeke</v>
      </c>
      <c r="C1780" s="145" t="str">
        <f>IF('gegevens uit databank'!E1780="","",'gegevens uit databank'!E1780)</f>
        <v>Edingsesteenweg 344</v>
      </c>
      <c r="D1780" s="145">
        <f>IF('gegevens uit databank'!F1780="","",'gegevens uit databank'!F1780)</f>
        <v>9400</v>
      </c>
      <c r="E1780" s="145" t="str">
        <f>IF('gegevens uit databank'!G1780="","",'gegevens uit databank'!G1780)</f>
        <v>DENDERWINDEKE</v>
      </c>
      <c r="F1780" s="145" t="str">
        <f>IF('gegevens uit databank'!H1780="","",'gegevens uit databank'!H1780)</f>
        <v>054-33.51.97</v>
      </c>
    </row>
    <row r="1781" spans="1:6" ht="12.9" customHeight="1" x14ac:dyDescent="0.25">
      <c r="A1781" s="144">
        <f>IF('gegevens uit databank'!C1781="","",'gegevens uit databank'!C1781)</f>
        <v>23556</v>
      </c>
      <c r="B1781" s="145" t="str">
        <f>IF('gegevens uit databank'!D1781="","",'gegevens uit databank'!D1781)</f>
        <v>Vrije Basisschool</v>
      </c>
      <c r="C1781" s="145" t="str">
        <f>IF('gegevens uit databank'!E1781="","",'gegevens uit databank'!E1781)</f>
        <v>Gasthuisstraat 98</v>
      </c>
      <c r="D1781" s="145">
        <f>IF('gegevens uit databank'!F1781="","",'gegevens uit databank'!F1781)</f>
        <v>9500</v>
      </c>
      <c r="E1781" s="145" t="str">
        <f>IF('gegevens uit databank'!G1781="","",'gegevens uit databank'!G1781)</f>
        <v>GERAARDSBERGEN</v>
      </c>
      <c r="F1781" s="145" t="str">
        <f>IF('gegevens uit databank'!H1781="","",'gegevens uit databank'!H1781)</f>
        <v>054-41.26.43</v>
      </c>
    </row>
    <row r="1782" spans="1:6" ht="12.9" customHeight="1" x14ac:dyDescent="0.25">
      <c r="A1782" s="144">
        <f>IF('gegevens uit databank'!C1782="","",'gegevens uit databank'!C1782)</f>
        <v>23564</v>
      </c>
      <c r="B1782" s="145" t="str">
        <f>IF('gegevens uit databank'!D1782="","",'gegevens uit databank'!D1782)</f>
        <v>Vrije Basisschool</v>
      </c>
      <c r="C1782" s="145" t="str">
        <f>IF('gegevens uit databank'!E1782="","",'gegevens uit databank'!E1782)</f>
        <v>Boelarestraat 1</v>
      </c>
      <c r="D1782" s="145">
        <f>IF('gegevens uit databank'!F1782="","",'gegevens uit databank'!F1782)</f>
        <v>9500</v>
      </c>
      <c r="E1782" s="145" t="str">
        <f>IF('gegevens uit databank'!G1782="","",'gegevens uit databank'!G1782)</f>
        <v>GERAARDSBERGEN</v>
      </c>
      <c r="F1782" s="145" t="str">
        <f>IF('gegevens uit databank'!H1782="","",'gegevens uit databank'!H1782)</f>
        <v>054-41.41.40</v>
      </c>
    </row>
    <row r="1783" spans="1:6" ht="12.9" customHeight="1" x14ac:dyDescent="0.25">
      <c r="A1783" s="144">
        <f>IF('gegevens uit databank'!C1783="","",'gegevens uit databank'!C1783)</f>
        <v>23614</v>
      </c>
      <c r="B1783" s="145" t="str">
        <f>IF('gegevens uit databank'!D1783="","",'gegevens uit databank'!D1783)</f>
        <v>Vrije Basisschool Sint-Vincent</v>
      </c>
      <c r="C1783" s="145" t="str">
        <f>IF('gegevens uit databank'!E1783="","",'gegevens uit databank'!E1783)</f>
        <v>Kerkstraat 25</v>
      </c>
      <c r="D1783" s="145">
        <f>IF('gegevens uit databank'!F1783="","",'gegevens uit databank'!F1783)</f>
        <v>9570</v>
      </c>
      <c r="E1783" s="145" t="str">
        <f>IF('gegevens uit databank'!G1783="","",'gegevens uit databank'!G1783)</f>
        <v>DEFTINGE</v>
      </c>
      <c r="F1783" s="145" t="str">
        <f>IF('gegevens uit databank'!H1783="","",'gegevens uit databank'!H1783)</f>
        <v>054-41.54.42</v>
      </c>
    </row>
    <row r="1784" spans="1:6" ht="12.9" customHeight="1" x14ac:dyDescent="0.25">
      <c r="A1784" s="144">
        <f>IF('gegevens uit databank'!C1784="","",'gegevens uit databank'!C1784)</f>
        <v>23622</v>
      </c>
      <c r="B1784" s="145" t="str">
        <f>IF('gegevens uit databank'!D1784="","",'gegevens uit databank'!D1784)</f>
        <v>VBS De Wegwijzer</v>
      </c>
      <c r="C1784" s="145" t="str">
        <f>IF('gegevens uit databank'!E1784="","",'gegevens uit databank'!E1784)</f>
        <v>Poststraat 10_A</v>
      </c>
      <c r="D1784" s="145">
        <f>IF('gegevens uit databank'!F1784="","",'gegevens uit databank'!F1784)</f>
        <v>9860</v>
      </c>
      <c r="E1784" s="145" t="str">
        <f>IF('gegevens uit databank'!G1784="","",'gegevens uit databank'!G1784)</f>
        <v>BALEGEM</v>
      </c>
      <c r="F1784" s="145" t="str">
        <f>IF('gegevens uit databank'!H1784="","",'gegevens uit databank'!H1784)</f>
        <v>09-362.68.17</v>
      </c>
    </row>
    <row r="1785" spans="1:6" ht="12.9" customHeight="1" x14ac:dyDescent="0.25">
      <c r="A1785" s="144">
        <f>IF('gegevens uit databank'!C1785="","",'gegevens uit databank'!C1785)</f>
        <v>23655</v>
      </c>
      <c r="B1785" s="145" t="str">
        <f>IF('gegevens uit databank'!D1785="","",'gegevens uit databank'!D1785)</f>
        <v>GBS Erpe-Mere</v>
      </c>
      <c r="C1785" s="145" t="str">
        <f>IF('gegevens uit databank'!E1785="","",'gegevens uit databank'!E1785)</f>
        <v>Molenveld 11</v>
      </c>
      <c r="D1785" s="145">
        <f>IF('gegevens uit databank'!F1785="","",'gegevens uit databank'!F1785)</f>
        <v>9420</v>
      </c>
      <c r="E1785" s="145" t="str">
        <f>IF('gegevens uit databank'!G1785="","",'gegevens uit databank'!G1785)</f>
        <v>BURST</v>
      </c>
      <c r="F1785" s="145" t="str">
        <f>IF('gegevens uit databank'!H1785="","",'gegevens uit databank'!H1785)</f>
        <v>053-60.35.30</v>
      </c>
    </row>
    <row r="1786" spans="1:6" ht="12.9" customHeight="1" x14ac:dyDescent="0.25">
      <c r="A1786" s="144">
        <f>IF('gegevens uit databank'!C1786="","",'gegevens uit databank'!C1786)</f>
        <v>23663</v>
      </c>
      <c r="B1786" s="145" t="str">
        <f>IF('gegevens uit databank'!D1786="","",'gegevens uit databank'!D1786)</f>
        <v>VBS Sint-Franciscusschool</v>
      </c>
      <c r="C1786" s="145" t="str">
        <f>IF('gegevens uit databank'!E1786="","",'gegevens uit databank'!E1786)</f>
        <v>Kapelhofstraat 6</v>
      </c>
      <c r="D1786" s="145">
        <f>IF('gegevens uit databank'!F1786="","",'gegevens uit databank'!F1786)</f>
        <v>9420</v>
      </c>
      <c r="E1786" s="145" t="str">
        <f>IF('gegevens uit databank'!G1786="","",'gegevens uit databank'!G1786)</f>
        <v>ERONDEGEM</v>
      </c>
      <c r="F1786" s="145" t="str">
        <f>IF('gegevens uit databank'!H1786="","",'gegevens uit databank'!H1786)</f>
        <v>053-80.85.10</v>
      </c>
    </row>
    <row r="1787" spans="1:6" ht="12.9" customHeight="1" x14ac:dyDescent="0.25">
      <c r="A1787" s="144">
        <f>IF('gegevens uit databank'!C1787="","",'gegevens uit databank'!C1787)</f>
        <v>23671</v>
      </c>
      <c r="B1787" s="145" t="str">
        <f>IF('gegevens uit databank'!D1787="","",'gegevens uit databank'!D1787)</f>
        <v>Vrije Basisschool</v>
      </c>
      <c r="C1787" s="145" t="str">
        <f>IF('gegevens uit databank'!E1787="","",'gegevens uit databank'!E1787)</f>
        <v>Kerkstraat 12</v>
      </c>
      <c r="D1787" s="145">
        <f>IF('gegevens uit databank'!F1787="","",'gegevens uit databank'!F1787)</f>
        <v>9550</v>
      </c>
      <c r="E1787" s="145" t="str">
        <f>IF('gegevens uit databank'!G1787="","",'gegevens uit databank'!G1787)</f>
        <v>HERZELE</v>
      </c>
      <c r="F1787" s="145" t="str">
        <f>IF('gegevens uit databank'!H1787="","",'gegevens uit databank'!H1787)</f>
        <v>053-62.36.98</v>
      </c>
    </row>
    <row r="1788" spans="1:6" ht="12.9" customHeight="1" x14ac:dyDescent="0.25">
      <c r="A1788" s="144">
        <f>IF('gegevens uit databank'!C1788="","",'gegevens uit databank'!C1788)</f>
        <v>23689</v>
      </c>
      <c r="B1788" s="145" t="str">
        <f>IF('gegevens uit databank'!D1788="","",'gegevens uit databank'!D1788)</f>
        <v>Gemeentelijke Basisschool</v>
      </c>
      <c r="C1788" s="145" t="str">
        <f>IF('gegevens uit databank'!E1788="","",'gegevens uit databank'!E1788)</f>
        <v>Pastorijstraat 3 bus a</v>
      </c>
      <c r="D1788" s="145">
        <f>IF('gegevens uit databank'!F1788="","",'gegevens uit databank'!F1788)</f>
        <v>9552</v>
      </c>
      <c r="E1788" s="145" t="str">
        <f>IF('gegevens uit databank'!G1788="","",'gegevens uit databank'!G1788)</f>
        <v>BORSBEKE</v>
      </c>
      <c r="F1788" s="145" t="str">
        <f>IF('gegevens uit databank'!H1788="","",'gegevens uit databank'!H1788)</f>
        <v>053-62.21.58</v>
      </c>
    </row>
    <row r="1789" spans="1:6" ht="12.9" customHeight="1" x14ac:dyDescent="0.25">
      <c r="A1789" s="144">
        <f>IF('gegevens uit databank'!C1789="","",'gegevens uit databank'!C1789)</f>
        <v>23739</v>
      </c>
      <c r="B1789" s="145" t="str">
        <f>IF('gegevens uit databank'!D1789="","",'gegevens uit databank'!D1789)</f>
        <v>VBS Sint-Katrien</v>
      </c>
      <c r="C1789" s="145" t="str">
        <f>IF('gegevens uit databank'!E1789="","",'gegevens uit databank'!E1789)</f>
        <v>Kloosterberg 25</v>
      </c>
      <c r="D1789" s="145">
        <f>IF('gegevens uit databank'!F1789="","",'gegevens uit databank'!F1789)</f>
        <v>9550</v>
      </c>
      <c r="E1789" s="145" t="str">
        <f>IF('gegevens uit databank'!G1789="","",'gegevens uit databank'!G1789)</f>
        <v>STEENHUIZE-WIJNHUIZE</v>
      </c>
      <c r="F1789" s="145" t="str">
        <f>IF('gegevens uit databank'!H1789="","",'gegevens uit databank'!H1789)</f>
        <v>054-50.00.88</v>
      </c>
    </row>
    <row r="1790" spans="1:6" ht="12.9" customHeight="1" x14ac:dyDescent="0.25">
      <c r="A1790" s="144">
        <f>IF('gegevens uit databank'!C1790="","",'gegevens uit databank'!C1790)</f>
        <v>23762</v>
      </c>
      <c r="B1790" s="145" t="str">
        <f>IF('gegevens uit databank'!D1790="","",'gegevens uit databank'!D1790)</f>
        <v>GKS 't Kapoentje</v>
      </c>
      <c r="C1790" s="145" t="str">
        <f>IF('gegevens uit databank'!E1790="","",'gegevens uit databank'!E1790)</f>
        <v>Paepmunte 32</v>
      </c>
      <c r="D1790" s="145">
        <f>IF('gegevens uit databank'!F1790="","",'gegevens uit databank'!F1790)</f>
        <v>9571</v>
      </c>
      <c r="E1790" s="145" t="str">
        <f>IF('gegevens uit databank'!G1790="","",'gegevens uit databank'!G1790)</f>
        <v>HEMELVEERDEGEM</v>
      </c>
      <c r="F1790" s="145" t="str">
        <f>IF('gegevens uit databank'!H1790="","",'gegevens uit databank'!H1790)</f>
        <v>054-41.06.41</v>
      </c>
    </row>
    <row r="1791" spans="1:6" ht="12.9" customHeight="1" x14ac:dyDescent="0.25">
      <c r="A1791" s="144">
        <f>IF('gegevens uit databank'!C1791="","",'gegevens uit databank'!C1791)</f>
        <v>23771</v>
      </c>
      <c r="B1791" s="145" t="str">
        <f>IF('gegevens uit databank'!D1791="","",'gegevens uit databank'!D1791)</f>
        <v>VBS De Kei</v>
      </c>
      <c r="C1791" s="145" t="str">
        <f>IF('gegevens uit databank'!E1791="","",'gegevens uit databank'!E1791)</f>
        <v>Nieuwstraat 23</v>
      </c>
      <c r="D1791" s="145">
        <f>IF('gegevens uit databank'!F1791="","",'gegevens uit databank'!F1791)</f>
        <v>9570</v>
      </c>
      <c r="E1791" s="145" t="str">
        <f>IF('gegevens uit databank'!G1791="","",'gegevens uit databank'!G1791)</f>
        <v>SINT-MARIA-LIERDE</v>
      </c>
      <c r="F1791" s="145" t="str">
        <f>IF('gegevens uit databank'!H1791="","",'gegevens uit databank'!H1791)</f>
        <v>055-42.22.29</v>
      </c>
    </row>
    <row r="1792" spans="1:6" ht="12.9" customHeight="1" x14ac:dyDescent="0.25">
      <c r="A1792" s="144">
        <f>IF('gegevens uit databank'!C1792="","",'gegevens uit databank'!C1792)</f>
        <v>23788</v>
      </c>
      <c r="B1792" s="145" t="str">
        <f>IF('gegevens uit databank'!D1792="","",'gegevens uit databank'!D1792)</f>
        <v>Vrije Basisschool</v>
      </c>
      <c r="C1792" s="145" t="str">
        <f>IF('gegevens uit databank'!E1792="","",'gegevens uit databank'!E1792)</f>
        <v>Kuregoed 4</v>
      </c>
      <c r="D1792" s="145">
        <f>IF('gegevens uit databank'!F1792="","",'gegevens uit databank'!F1792)</f>
        <v>9500</v>
      </c>
      <c r="E1792" s="145" t="str">
        <f>IF('gegevens uit databank'!G1792="","",'gegevens uit databank'!G1792)</f>
        <v>OPHASSELT</v>
      </c>
      <c r="F1792" s="145" t="str">
        <f>IF('gegevens uit databank'!H1792="","",'gegevens uit databank'!H1792)</f>
        <v>054-50.15.52</v>
      </c>
    </row>
    <row r="1793" spans="1:6" ht="12.9" customHeight="1" x14ac:dyDescent="0.25">
      <c r="A1793" s="144">
        <f>IF('gegevens uit databank'!C1793="","",'gegevens uit databank'!C1793)</f>
        <v>23804</v>
      </c>
      <c r="B1793" s="145" t="str">
        <f>IF('gegevens uit databank'!D1793="","",'gegevens uit databank'!D1793)</f>
        <v>VKS Madeliefje</v>
      </c>
      <c r="C1793" s="145" t="str">
        <f>IF('gegevens uit databank'!E1793="","",'gegevens uit databank'!E1793)</f>
        <v>Dagmoedstraat 9_b</v>
      </c>
      <c r="D1793" s="145">
        <f>IF('gegevens uit databank'!F1793="","",'gegevens uit databank'!F1793)</f>
        <v>9506</v>
      </c>
      <c r="E1793" s="145" t="str">
        <f>IF('gegevens uit databank'!G1793="","",'gegevens uit databank'!G1793)</f>
        <v>SCHENDELBEKE</v>
      </c>
      <c r="F1793" s="145" t="str">
        <f>IF('gegevens uit databank'!H1793="","",'gegevens uit databank'!H1793)</f>
        <v>054-41.68.28</v>
      </c>
    </row>
    <row r="1794" spans="1:6" ht="12.9" customHeight="1" x14ac:dyDescent="0.25">
      <c r="A1794" s="144">
        <f>IF('gegevens uit databank'!C1794="","",'gegevens uit databank'!C1794)</f>
        <v>23812</v>
      </c>
      <c r="B1794" s="145" t="str">
        <f>IF('gegevens uit databank'!D1794="","",'gegevens uit databank'!D1794)</f>
        <v>VBS Sint Lutgardis</v>
      </c>
      <c r="C1794" s="145" t="str">
        <f>IF('gegevens uit databank'!E1794="","",'gegevens uit databank'!E1794)</f>
        <v>Bovenkassei 12_A</v>
      </c>
      <c r="D1794" s="145">
        <f>IF('gegevens uit databank'!F1794="","",'gegevens uit databank'!F1794)</f>
        <v>9506</v>
      </c>
      <c r="E1794" s="145" t="str">
        <f>IF('gegevens uit databank'!G1794="","",'gegevens uit databank'!G1794)</f>
        <v>ZANDBERGEN</v>
      </c>
      <c r="F1794" s="145" t="str">
        <f>IF('gegevens uit databank'!H1794="","",'gegevens uit databank'!H1794)</f>
        <v>054-32.18.62</v>
      </c>
    </row>
    <row r="1795" spans="1:6" ht="12.9" customHeight="1" x14ac:dyDescent="0.25">
      <c r="A1795" s="144">
        <f>IF('gegevens uit databank'!C1795="","",'gegevens uit databank'!C1795)</f>
        <v>23846</v>
      </c>
      <c r="B1795" s="145" t="str">
        <f>IF('gegevens uit databank'!D1795="","",'gegevens uit databank'!D1795)</f>
        <v>VBS Sint-Antonius 1</v>
      </c>
      <c r="C1795" s="145" t="str">
        <f>IF('gegevens uit databank'!E1795="","",'gegevens uit databank'!E1795)</f>
        <v>Charles de Gaullestraat 10</v>
      </c>
      <c r="D1795" s="145">
        <f>IF('gegevens uit databank'!F1795="","",'gegevens uit databank'!F1795)</f>
        <v>9600</v>
      </c>
      <c r="E1795" s="145" t="str">
        <f>IF('gegevens uit databank'!G1795="","",'gegevens uit databank'!G1795)</f>
        <v>RONSE</v>
      </c>
      <c r="F1795" s="145" t="str">
        <f>IF('gegevens uit databank'!H1795="","",'gegevens uit databank'!H1795)</f>
        <v>055-61.25.75</v>
      </c>
    </row>
    <row r="1796" spans="1:6" ht="12.9" customHeight="1" x14ac:dyDescent="0.25">
      <c r="A1796" s="144">
        <f>IF('gegevens uit databank'!C1796="","",'gegevens uit databank'!C1796)</f>
        <v>23853</v>
      </c>
      <c r="B1796" s="145" t="str">
        <f>IF('gegevens uit databank'!D1796="","",'gegevens uit databank'!D1796)</f>
        <v>VBS Glorieux1</v>
      </c>
      <c r="C1796" s="145" t="str">
        <f>IF('gegevens uit databank'!E1796="","",'gegevens uit databank'!E1796)</f>
        <v>Sint-Pietersnieuwstraat 4</v>
      </c>
      <c r="D1796" s="145">
        <f>IF('gegevens uit databank'!F1796="","",'gegevens uit databank'!F1796)</f>
        <v>9600</v>
      </c>
      <c r="E1796" s="145" t="str">
        <f>IF('gegevens uit databank'!G1796="","",'gegevens uit databank'!G1796)</f>
        <v>RONSE</v>
      </c>
      <c r="F1796" s="145" t="str">
        <f>IF('gegevens uit databank'!H1796="","",'gegevens uit databank'!H1796)</f>
        <v>055-61.25.55</v>
      </c>
    </row>
    <row r="1797" spans="1:6" ht="12.9" customHeight="1" x14ac:dyDescent="0.25">
      <c r="A1797" s="144">
        <f>IF('gegevens uit databank'!C1797="","",'gegevens uit databank'!C1797)</f>
        <v>23861</v>
      </c>
      <c r="B1797" s="145" t="str">
        <f>IF('gegevens uit databank'!D1797="","",'gegevens uit databank'!D1797)</f>
        <v>VBS Glorieux 2</v>
      </c>
      <c r="C1797" s="145" t="str">
        <f>IF('gegevens uit databank'!E1797="","",'gegevens uit databank'!E1797)</f>
        <v>Sint-Pietersnieuwstraat 4</v>
      </c>
      <c r="D1797" s="145">
        <f>IF('gegevens uit databank'!F1797="","",'gegevens uit databank'!F1797)</f>
        <v>9600</v>
      </c>
      <c r="E1797" s="145" t="str">
        <f>IF('gegevens uit databank'!G1797="","",'gegevens uit databank'!G1797)</f>
        <v>RONSE</v>
      </c>
      <c r="F1797" s="145" t="str">
        <f>IF('gegevens uit databank'!H1797="","",'gegevens uit databank'!H1797)</f>
        <v>055-61.25.45</v>
      </c>
    </row>
    <row r="1798" spans="1:6" ht="12.9" customHeight="1" x14ac:dyDescent="0.25">
      <c r="A1798" s="144">
        <f>IF('gegevens uit databank'!C1798="","",'gegevens uit databank'!C1798)</f>
        <v>23895</v>
      </c>
      <c r="B1798" s="145" t="str">
        <f>IF('gegevens uit databank'!D1798="","",'gegevens uit databank'!D1798)</f>
        <v>GBS SBS Zottegem De Kleine Planeet</v>
      </c>
      <c r="C1798" s="145" t="str">
        <f>IF('gegevens uit databank'!E1798="","",'gegevens uit databank'!E1798)</f>
        <v>Wolvenstraat 13</v>
      </c>
      <c r="D1798" s="145">
        <f>IF('gegevens uit databank'!F1798="","",'gegevens uit databank'!F1798)</f>
        <v>9620</v>
      </c>
      <c r="E1798" s="145" t="str">
        <f>IF('gegevens uit databank'!G1798="","",'gegevens uit databank'!G1798)</f>
        <v>ZOTTEGEM</v>
      </c>
      <c r="F1798" s="145" t="str">
        <f>IF('gegevens uit databank'!H1798="","",'gegevens uit databank'!H1798)</f>
        <v>09-361.02.04</v>
      </c>
    </row>
    <row r="1799" spans="1:6" ht="12.9" customHeight="1" x14ac:dyDescent="0.25">
      <c r="A1799" s="144">
        <f>IF('gegevens uit databank'!C1799="","",'gegevens uit databank'!C1799)</f>
        <v>23945</v>
      </c>
      <c r="B1799" s="145" t="str">
        <f>IF('gegevens uit databank'!D1799="","",'gegevens uit databank'!D1799)</f>
        <v>VBS Grotenberge</v>
      </c>
      <c r="C1799" s="145" t="str">
        <f>IF('gegevens uit databank'!E1799="","",'gegevens uit databank'!E1799)</f>
        <v>Grotstraat 1</v>
      </c>
      <c r="D1799" s="145">
        <f>IF('gegevens uit databank'!F1799="","",'gegevens uit databank'!F1799)</f>
        <v>9620</v>
      </c>
      <c r="E1799" s="145" t="str">
        <f>IF('gegevens uit databank'!G1799="","",'gegevens uit databank'!G1799)</f>
        <v>GROTENBERGE</v>
      </c>
      <c r="F1799" s="145" t="str">
        <f>IF('gegevens uit databank'!H1799="","",'gegevens uit databank'!H1799)</f>
        <v>09-360.44.06</v>
      </c>
    </row>
    <row r="1800" spans="1:6" ht="12.9" customHeight="1" x14ac:dyDescent="0.25">
      <c r="A1800" s="144">
        <f>IF('gegevens uit databank'!C1800="","",'gegevens uit databank'!C1800)</f>
        <v>23952</v>
      </c>
      <c r="B1800" s="145" t="str">
        <f>IF('gegevens uit databank'!D1800="","",'gegevens uit databank'!D1800)</f>
        <v>Vrije Basisschool</v>
      </c>
      <c r="C1800" s="145" t="str">
        <f>IF('gegevens uit databank'!E1800="","",'gegevens uit databank'!E1800)</f>
        <v>Kruiswaterplein 10</v>
      </c>
      <c r="D1800" s="145">
        <f>IF('gegevens uit databank'!F1800="","",'gegevens uit databank'!F1800)</f>
        <v>9620</v>
      </c>
      <c r="E1800" s="145" t="str">
        <f>IF('gegevens uit databank'!G1800="","",'gegevens uit databank'!G1800)</f>
        <v>ZOTTEGEM</v>
      </c>
      <c r="F1800" s="145" t="str">
        <f>IF('gegevens uit databank'!H1800="","",'gegevens uit databank'!H1800)</f>
        <v>09-360.47.79</v>
      </c>
    </row>
    <row r="1801" spans="1:6" ht="12.9" customHeight="1" x14ac:dyDescent="0.25">
      <c r="A1801" s="144">
        <f>IF('gegevens uit databank'!C1801="","",'gegevens uit databank'!C1801)</f>
        <v>23961</v>
      </c>
      <c r="B1801" s="145" t="str">
        <f>IF('gegevens uit databank'!D1801="","",'gegevens uit databank'!D1801)</f>
        <v>Vrije Basisschool</v>
      </c>
      <c r="C1801" s="145" t="str">
        <f>IF('gegevens uit databank'!E1801="","",'gegevens uit databank'!E1801)</f>
        <v>Penitentenlaan 18</v>
      </c>
      <c r="D1801" s="145">
        <f>IF('gegevens uit databank'!F1801="","",'gegevens uit databank'!F1801)</f>
        <v>9620</v>
      </c>
      <c r="E1801" s="145" t="str">
        <f>IF('gegevens uit databank'!G1801="","",'gegevens uit databank'!G1801)</f>
        <v>VELZEKE-RUDDERSHOVE</v>
      </c>
      <c r="F1801" s="145" t="str">
        <f>IF('gegevens uit databank'!H1801="","",'gegevens uit databank'!H1801)</f>
        <v>09-360.34.68</v>
      </c>
    </row>
    <row r="1802" spans="1:6" ht="12.9" customHeight="1" x14ac:dyDescent="0.25">
      <c r="A1802" s="144">
        <f>IF('gegevens uit databank'!C1802="","",'gegevens uit databank'!C1802)</f>
        <v>23978</v>
      </c>
      <c r="B1802" s="145" t="str">
        <f>IF('gegevens uit databank'!D1802="","",'gegevens uit databank'!D1802)</f>
        <v>VBS Munkzwalm VZW</v>
      </c>
      <c r="C1802" s="145" t="str">
        <f>IF('gegevens uit databank'!E1802="","",'gegevens uit databank'!E1802)</f>
        <v>Decoenestraat 8</v>
      </c>
      <c r="D1802" s="145">
        <f>IF('gegevens uit databank'!F1802="","",'gegevens uit databank'!F1802)</f>
        <v>9630</v>
      </c>
      <c r="E1802" s="145" t="str">
        <f>IF('gegevens uit databank'!G1802="","",'gegevens uit databank'!G1802)</f>
        <v>MUNKZWALM</v>
      </c>
      <c r="F1802" s="145" t="str">
        <f>IF('gegevens uit databank'!H1802="","",'gegevens uit databank'!H1802)</f>
        <v>055-49.81.43</v>
      </c>
    </row>
    <row r="1803" spans="1:6" ht="12.9" customHeight="1" x14ac:dyDescent="0.25">
      <c r="A1803" s="144">
        <f>IF('gegevens uit databank'!C1803="","",'gegevens uit databank'!C1803)</f>
        <v>23994</v>
      </c>
      <c r="B1803" s="145" t="str">
        <f>IF('gegevens uit databank'!D1803="","",'gegevens uit databank'!D1803)</f>
        <v>VBS Hundelgem</v>
      </c>
      <c r="C1803" s="145" t="str">
        <f>IF('gegevens uit databank'!E1803="","",'gegevens uit databank'!E1803)</f>
        <v>Hundelgemsebaan 96</v>
      </c>
      <c r="D1803" s="145">
        <f>IF('gegevens uit databank'!F1803="","",'gegevens uit databank'!F1803)</f>
        <v>9630</v>
      </c>
      <c r="E1803" s="145" t="str">
        <f>IF('gegevens uit databank'!G1803="","",'gegevens uit databank'!G1803)</f>
        <v>HUNDELGEM</v>
      </c>
      <c r="F1803" s="145" t="str">
        <f>IF('gegevens uit databank'!H1803="","",'gegevens uit databank'!H1803)</f>
        <v>055-49.87.08</v>
      </c>
    </row>
    <row r="1804" spans="1:6" ht="12.9" customHeight="1" x14ac:dyDescent="0.25">
      <c r="A1804" s="144">
        <f>IF('gegevens uit databank'!C1804="","",'gegevens uit databank'!C1804)</f>
        <v>24001</v>
      </c>
      <c r="B1804" s="145" t="str">
        <f>IF('gegevens uit databank'!D1804="","",'gegevens uit databank'!D1804)</f>
        <v>VBS De Groene Heuvel</v>
      </c>
      <c r="C1804" s="145" t="str">
        <f>IF('gegevens uit databank'!E1804="","",'gegevens uit databank'!E1804)</f>
        <v>Latemdreef 77</v>
      </c>
      <c r="D1804" s="145">
        <f>IF('gegevens uit databank'!F1804="","",'gegevens uit databank'!F1804)</f>
        <v>9630</v>
      </c>
      <c r="E1804" s="145" t="str">
        <f>IF('gegevens uit databank'!G1804="","",'gegevens uit databank'!G1804)</f>
        <v>SINT-MARIA-LATEM</v>
      </c>
      <c r="F1804" s="145" t="str">
        <f>IF('gegevens uit databank'!H1804="","",'gegevens uit databank'!H1804)</f>
        <v>055-49.68.82</v>
      </c>
    </row>
    <row r="1805" spans="1:6" ht="12.9" customHeight="1" x14ac:dyDescent="0.25">
      <c r="A1805" s="144">
        <f>IF('gegevens uit databank'!C1805="","",'gegevens uit databank'!C1805)</f>
        <v>24026</v>
      </c>
      <c r="B1805" s="145" t="str">
        <f>IF('gegevens uit databank'!D1805="","",'gegevens uit databank'!D1805)</f>
        <v>VBS De Groene Poort</v>
      </c>
      <c r="C1805" s="145" t="str">
        <f>IF('gegevens uit databank'!E1805="","",'gegevens uit databank'!E1805)</f>
        <v>Lilarestraat 2</v>
      </c>
      <c r="D1805" s="145">
        <f>IF('gegevens uit databank'!F1805="","",'gegevens uit databank'!F1805)</f>
        <v>9620</v>
      </c>
      <c r="E1805" s="145" t="str">
        <f>IF('gegevens uit databank'!G1805="","",'gegevens uit databank'!G1805)</f>
        <v>SINT-MARIA-OUDENHOVE</v>
      </c>
      <c r="F1805" s="145" t="str">
        <f>IF('gegevens uit databank'!H1805="","",'gegevens uit databank'!H1805)</f>
        <v>09-360.23.51</v>
      </c>
    </row>
    <row r="1806" spans="1:6" ht="12.9" customHeight="1" x14ac:dyDescent="0.25">
      <c r="A1806" s="144">
        <f>IF('gegevens uit databank'!C1806="","",'gegevens uit databank'!C1806)</f>
        <v>24059</v>
      </c>
      <c r="B1806" s="145" t="str">
        <f>IF('gegevens uit databank'!D1806="","",'gegevens uit databank'!D1806)</f>
        <v>VBS Lilare</v>
      </c>
      <c r="C1806" s="145" t="str">
        <f>IF('gegevens uit databank'!E1806="","",'gegevens uit databank'!E1806)</f>
        <v>Groenstraat 15_A</v>
      </c>
      <c r="D1806" s="145">
        <f>IF('gegevens uit databank'!F1806="","",'gegevens uit databank'!F1806)</f>
        <v>9660</v>
      </c>
      <c r="E1806" s="145" t="str">
        <f>IF('gegevens uit databank'!G1806="","",'gegevens uit databank'!G1806)</f>
        <v>MICHELBEKE</v>
      </c>
      <c r="F1806" s="145" t="str">
        <f>IF('gegevens uit databank'!H1806="","",'gegevens uit databank'!H1806)</f>
        <v>055-42.17.89</v>
      </c>
    </row>
    <row r="1807" spans="1:6" ht="12.9" customHeight="1" x14ac:dyDescent="0.25">
      <c r="A1807" s="144">
        <f>IF('gegevens uit databank'!C1807="","",'gegevens uit databank'!C1807)</f>
        <v>24075</v>
      </c>
      <c r="B1807" s="145" t="str">
        <f>IF('gegevens uit databank'!D1807="","",'gegevens uit databank'!D1807)</f>
        <v>VKS Valkenberg</v>
      </c>
      <c r="C1807" s="145" t="str">
        <f>IF('gegevens uit databank'!E1807="","",'gegevens uit databank'!E1807)</f>
        <v>Schoolstraat 6</v>
      </c>
      <c r="D1807" s="145">
        <f>IF('gegevens uit databank'!F1807="","",'gegevens uit databank'!F1807)</f>
        <v>9660</v>
      </c>
      <c r="E1807" s="145" t="str">
        <f>IF('gegevens uit databank'!G1807="","",'gegevens uit databank'!G1807)</f>
        <v>BRAKEL</v>
      </c>
      <c r="F1807" s="145" t="str">
        <f>IF('gegevens uit databank'!H1807="","",'gegevens uit databank'!H1807)</f>
        <v>055-42.71.82</v>
      </c>
    </row>
    <row r="1808" spans="1:6" ht="12.9" customHeight="1" x14ac:dyDescent="0.25">
      <c r="A1808" s="144">
        <f>IF('gegevens uit databank'!C1808="","",'gegevens uit databank'!C1808)</f>
        <v>24083</v>
      </c>
      <c r="B1808" s="145" t="str">
        <f>IF('gegevens uit databank'!D1808="","",'gegevens uit databank'!D1808)</f>
        <v>GBS Klavertje 4</v>
      </c>
      <c r="C1808" s="145" t="str">
        <f>IF('gegevens uit databank'!E1808="","",'gegevens uit databank'!E1808)</f>
        <v>Steenweg 93</v>
      </c>
      <c r="D1808" s="145">
        <f>IF('gegevens uit databank'!F1808="","",'gegevens uit databank'!F1808)</f>
        <v>9661</v>
      </c>
      <c r="E1808" s="145" t="str">
        <f>IF('gegevens uit databank'!G1808="","",'gegevens uit databank'!G1808)</f>
        <v>PARIKE</v>
      </c>
      <c r="F1808" s="145" t="str">
        <f>IF('gegevens uit databank'!H1808="","",'gegevens uit databank'!H1808)</f>
        <v>055-42.30.94</v>
      </c>
    </row>
    <row r="1809" spans="1:6" ht="12.9" customHeight="1" x14ac:dyDescent="0.25">
      <c r="A1809" s="144">
        <f>IF('gegevens uit databank'!C1809="","",'gegevens uit databank'!C1809)</f>
        <v>24109</v>
      </c>
      <c r="B1809" s="145" t="str">
        <f>IF('gegevens uit databank'!D1809="","",'gegevens uit databank'!D1809)</f>
        <v>VBS Horebeke</v>
      </c>
      <c r="C1809" s="145" t="str">
        <f>IF('gegevens uit databank'!E1809="","",'gegevens uit databank'!E1809)</f>
        <v>Dorpsstraat 14</v>
      </c>
      <c r="D1809" s="145">
        <f>IF('gegevens uit databank'!F1809="","",'gegevens uit databank'!F1809)</f>
        <v>9667</v>
      </c>
      <c r="E1809" s="145" t="str">
        <f>IF('gegevens uit databank'!G1809="","",'gegevens uit databank'!G1809)</f>
        <v>SINT-MARIA-HOREBEKE</v>
      </c>
      <c r="F1809" s="145" t="str">
        <f>IF('gegevens uit databank'!H1809="","",'gegevens uit databank'!H1809)</f>
        <v>055-45.67.40</v>
      </c>
    </row>
    <row r="1810" spans="1:6" ht="12.9" customHeight="1" x14ac:dyDescent="0.25">
      <c r="A1810" s="144">
        <f>IF('gegevens uit databank'!C1810="","",'gegevens uit databank'!C1810)</f>
        <v>24117</v>
      </c>
      <c r="B1810" s="145" t="str">
        <f>IF('gegevens uit databank'!D1810="","",'gegevens uit databank'!D1810)</f>
        <v>VBS De Talentenboog</v>
      </c>
      <c r="C1810" s="145" t="str">
        <f>IF('gegevens uit databank'!E1810="","",'gegevens uit databank'!E1810)</f>
        <v>Glorieuxstraat 4</v>
      </c>
      <c r="D1810" s="145">
        <f>IF('gegevens uit databank'!F1810="","",'gegevens uit databank'!F1810)</f>
        <v>9681</v>
      </c>
      <c r="E1810" s="145" t="str">
        <f>IF('gegevens uit databank'!G1810="","",'gegevens uit databank'!G1810)</f>
        <v>NUKERKE</v>
      </c>
      <c r="F1810" s="145" t="str">
        <f>IF('gegevens uit databank'!H1810="","",'gegevens uit databank'!H1810)</f>
        <v>055-21.04.69</v>
      </c>
    </row>
    <row r="1811" spans="1:6" ht="12.9" customHeight="1" x14ac:dyDescent="0.25">
      <c r="A1811" s="144">
        <f>IF('gegevens uit databank'!C1811="","",'gegevens uit databank'!C1811)</f>
        <v>24133</v>
      </c>
      <c r="B1811" s="145" t="str">
        <f>IF('gegevens uit databank'!D1811="","",'gegevens uit databank'!D1811)</f>
        <v>GBS De Kleine Reus</v>
      </c>
      <c r="C1811" s="145" t="str">
        <f>IF('gegevens uit databank'!E1811="","",'gegevens uit databank'!E1811)</f>
        <v>Holandstraat 22</v>
      </c>
      <c r="D1811" s="145">
        <f>IF('gegevens uit databank'!F1811="","",'gegevens uit databank'!F1811)</f>
        <v>9681</v>
      </c>
      <c r="E1811" s="145" t="str">
        <f>IF('gegevens uit databank'!G1811="","",'gegevens uit databank'!G1811)</f>
        <v>NUKERKE</v>
      </c>
      <c r="F1811" s="145" t="str">
        <f>IF('gegevens uit databank'!H1811="","",'gegevens uit databank'!H1811)</f>
        <v>055-21.94.59</v>
      </c>
    </row>
    <row r="1812" spans="1:6" ht="12.9" customHeight="1" x14ac:dyDescent="0.25">
      <c r="A1812" s="144">
        <f>IF('gegevens uit databank'!C1812="","",'gegevens uit databank'!C1812)</f>
        <v>24141</v>
      </c>
      <c r="B1812" s="145" t="str">
        <f>IF('gegevens uit databank'!D1812="","",'gegevens uit databank'!D1812)</f>
        <v>GBS De Start</v>
      </c>
      <c r="C1812" s="145" t="str">
        <f>IF('gegevens uit databank'!E1812="","",'gegevens uit databank'!E1812)</f>
        <v>Kloosterstraat 24</v>
      </c>
      <c r="D1812" s="145">
        <f>IF('gegevens uit databank'!F1812="","",'gegevens uit databank'!F1812)</f>
        <v>9690</v>
      </c>
      <c r="E1812" s="145" t="str">
        <f>IF('gegevens uit databank'!G1812="","",'gegevens uit databank'!G1812)</f>
        <v>KLUISBERGEN</v>
      </c>
      <c r="F1812" s="145" t="str">
        <f>IF('gegevens uit databank'!H1812="","",'gegevens uit databank'!H1812)</f>
        <v>055-38.85.55</v>
      </c>
    </row>
    <row r="1813" spans="1:6" ht="12.9" customHeight="1" x14ac:dyDescent="0.25">
      <c r="A1813" s="144">
        <f>IF('gegevens uit databank'!C1813="","",'gegevens uit databank'!C1813)</f>
        <v>24158</v>
      </c>
      <c r="B1813" s="145" t="str">
        <f>IF('gegevens uit databank'!D1813="","",'gegevens uit databank'!D1813)</f>
        <v>Vrije Basisschool</v>
      </c>
      <c r="C1813" s="145" t="str">
        <f>IF('gegevens uit databank'!E1813="","",'gegevens uit databank'!E1813)</f>
        <v>Grote Herreweg 104_A</v>
      </c>
      <c r="D1813" s="145">
        <f>IF('gegevens uit databank'!F1813="","",'gegevens uit databank'!F1813)</f>
        <v>9690</v>
      </c>
      <c r="E1813" s="145" t="str">
        <f>IF('gegevens uit databank'!G1813="","",'gegevens uit databank'!G1813)</f>
        <v>RUIEN</v>
      </c>
      <c r="F1813" s="145" t="str">
        <f>IF('gegevens uit databank'!H1813="","",'gegevens uit databank'!H1813)</f>
        <v>055-38.85.51</v>
      </c>
    </row>
    <row r="1814" spans="1:6" ht="12.9" customHeight="1" x14ac:dyDescent="0.25">
      <c r="A1814" s="144">
        <f>IF('gegevens uit databank'!C1814="","",'gegevens uit databank'!C1814)</f>
        <v>24166</v>
      </c>
      <c r="B1814" s="145" t="str">
        <f>IF('gegevens uit databank'!D1814="","",'gegevens uit databank'!D1814)</f>
        <v>Vrije Basisschool</v>
      </c>
      <c r="C1814" s="145" t="str">
        <f>IF('gegevens uit databank'!E1814="","",'gegevens uit databank'!E1814)</f>
        <v>Kloosterstraat 33</v>
      </c>
      <c r="D1814" s="145">
        <f>IF('gegevens uit databank'!F1814="","",'gegevens uit databank'!F1814)</f>
        <v>9690</v>
      </c>
      <c r="E1814" s="145" t="str">
        <f>IF('gegevens uit databank'!G1814="","",'gegevens uit databank'!G1814)</f>
        <v>KLUISBERGEN</v>
      </c>
      <c r="F1814" s="145" t="str">
        <f>IF('gegevens uit databank'!H1814="","",'gegevens uit databank'!H1814)</f>
        <v>055-38.97.39</v>
      </c>
    </row>
    <row r="1815" spans="1:6" ht="12.9" customHeight="1" x14ac:dyDescent="0.25">
      <c r="A1815" s="144">
        <f>IF('gegevens uit databank'!C1815="","",'gegevens uit databank'!C1815)</f>
        <v>24174</v>
      </c>
      <c r="B1815" s="145" t="str">
        <f>IF('gegevens uit databank'!D1815="","",'gegevens uit databank'!D1815)</f>
        <v>VBS KBO Sint-Walburga</v>
      </c>
      <c r="C1815" s="145" t="str">
        <f>IF('gegevens uit databank'!E1815="","",'gegevens uit databank'!E1815)</f>
        <v>Smallendam 6</v>
      </c>
      <c r="D1815" s="145">
        <f>IF('gegevens uit databank'!F1815="","",'gegevens uit databank'!F1815)</f>
        <v>9700</v>
      </c>
      <c r="E1815" s="145" t="str">
        <f>IF('gegevens uit databank'!G1815="","",'gegevens uit databank'!G1815)</f>
        <v>OUDENAARDE</v>
      </c>
      <c r="F1815" s="145" t="str">
        <f>IF('gegevens uit databank'!H1815="","",'gegevens uit databank'!H1815)</f>
        <v>055-31.39.51</v>
      </c>
    </row>
    <row r="1816" spans="1:6" ht="12.9" customHeight="1" x14ac:dyDescent="0.25">
      <c r="A1816" s="144">
        <f>IF('gegevens uit databank'!C1816="","",'gegevens uit databank'!C1816)</f>
        <v>24182</v>
      </c>
      <c r="B1816" s="145" t="str">
        <f>IF('gegevens uit databank'!D1816="","",'gegevens uit databank'!D1816)</f>
        <v>VBS KBO-Sint-Jozef 1</v>
      </c>
      <c r="C1816" s="145" t="str">
        <f>IF('gegevens uit databank'!E1816="","",'gegevens uit databank'!E1816)</f>
        <v>Vlaanderenstraat 4</v>
      </c>
      <c r="D1816" s="145">
        <f>IF('gegevens uit databank'!F1816="","",'gegevens uit databank'!F1816)</f>
        <v>9700</v>
      </c>
      <c r="E1816" s="145" t="str">
        <f>IF('gegevens uit databank'!G1816="","",'gegevens uit databank'!G1816)</f>
        <v>OUDENAARDE</v>
      </c>
      <c r="F1816" s="145" t="str">
        <f>IF('gegevens uit databank'!H1816="","",'gegevens uit databank'!H1816)</f>
        <v>055-30.30.43</v>
      </c>
    </row>
    <row r="1817" spans="1:6" ht="12.9" customHeight="1" x14ac:dyDescent="0.25">
      <c r="A1817" s="144">
        <f>IF('gegevens uit databank'!C1817="","",'gegevens uit databank'!C1817)</f>
        <v>24191</v>
      </c>
      <c r="B1817" s="145" t="str">
        <f>IF('gegevens uit databank'!D1817="","",'gegevens uit databank'!D1817)</f>
        <v>VBS KBO Leupegem-Melden</v>
      </c>
      <c r="C1817" s="145" t="str">
        <f>IF('gegevens uit databank'!E1817="","",'gegevens uit databank'!E1817)</f>
        <v>Vontstraat 53</v>
      </c>
      <c r="D1817" s="145">
        <f>IF('gegevens uit databank'!F1817="","",'gegevens uit databank'!F1817)</f>
        <v>9700</v>
      </c>
      <c r="E1817" s="145" t="str">
        <f>IF('gegevens uit databank'!G1817="","",'gegevens uit databank'!G1817)</f>
        <v>LEUPEGEM</v>
      </c>
      <c r="F1817" s="145" t="str">
        <f>IF('gegevens uit databank'!H1817="","",'gegevens uit databank'!H1817)</f>
        <v>055-30.18.85</v>
      </c>
    </row>
    <row r="1818" spans="1:6" ht="12.9" customHeight="1" x14ac:dyDescent="0.25">
      <c r="A1818" s="144">
        <f>IF('gegevens uit databank'!C1818="","",'gegevens uit databank'!C1818)</f>
        <v>24208</v>
      </c>
      <c r="B1818" s="145" t="str">
        <f>IF('gegevens uit databank'!D1818="","",'gegevens uit databank'!D1818)</f>
        <v>VBS KBO Eine 1</v>
      </c>
      <c r="C1818" s="145" t="str">
        <f>IF('gegevens uit databank'!E1818="","",'gegevens uit databank'!E1818)</f>
        <v>Nestor De Tièrestraat 102_A</v>
      </c>
      <c r="D1818" s="145">
        <f>IF('gegevens uit databank'!F1818="","",'gegevens uit databank'!F1818)</f>
        <v>9700</v>
      </c>
      <c r="E1818" s="145" t="str">
        <f>IF('gegevens uit databank'!G1818="","",'gegevens uit databank'!G1818)</f>
        <v>EINE</v>
      </c>
      <c r="F1818" s="145" t="str">
        <f>IF('gegevens uit databank'!H1818="","",'gegevens uit databank'!H1818)</f>
        <v>055-31.18.65</v>
      </c>
    </row>
    <row r="1819" spans="1:6" ht="12.9" customHeight="1" x14ac:dyDescent="0.25">
      <c r="A1819" s="144">
        <f>IF('gegevens uit databank'!C1819="","",'gegevens uit databank'!C1819)</f>
        <v>24216</v>
      </c>
      <c r="B1819" s="145" t="str">
        <f>IF('gegevens uit databank'!D1819="","",'gegevens uit databank'!D1819)</f>
        <v>Vrije Basisschool</v>
      </c>
      <c r="C1819" s="145" t="str">
        <f>IF('gegevens uit databank'!E1819="","",'gegevens uit databank'!E1819)</f>
        <v>Achter de Wacht 23</v>
      </c>
      <c r="D1819" s="145">
        <f>IF('gegevens uit databank'!F1819="","",'gegevens uit databank'!F1819)</f>
        <v>9700</v>
      </c>
      <c r="E1819" s="145" t="str">
        <f>IF('gegevens uit databank'!G1819="","",'gegevens uit databank'!G1819)</f>
        <v>OUDENAARDE</v>
      </c>
      <c r="F1819" s="145" t="str">
        <f>IF('gegevens uit databank'!H1819="","",'gegevens uit databank'!H1819)</f>
        <v>055-31.23.51</v>
      </c>
    </row>
    <row r="1820" spans="1:6" ht="12.9" customHeight="1" x14ac:dyDescent="0.25">
      <c r="A1820" s="144">
        <f>IF('gegevens uit databank'!C1820="","",'gegevens uit databank'!C1820)</f>
        <v>24224</v>
      </c>
      <c r="B1820" s="145" t="str">
        <f>IF('gegevens uit databank'!D1820="","",'gegevens uit databank'!D1820)</f>
        <v>Vrije Basisschool</v>
      </c>
      <c r="C1820" s="145" t="str">
        <f>IF('gegevens uit databank'!E1820="","",'gegevens uit databank'!E1820)</f>
        <v>Pelikaanstraat 2</v>
      </c>
      <c r="D1820" s="145">
        <f>IF('gegevens uit databank'!F1820="","",'gegevens uit databank'!F1820)</f>
        <v>9700</v>
      </c>
      <c r="E1820" s="145" t="str">
        <f>IF('gegevens uit databank'!G1820="","",'gegevens uit databank'!G1820)</f>
        <v>NEDERENAME</v>
      </c>
      <c r="F1820" s="145" t="str">
        <f>IF('gegevens uit databank'!H1820="","",'gegevens uit databank'!H1820)</f>
        <v>055-31.80.77</v>
      </c>
    </row>
    <row r="1821" spans="1:6" ht="12.9" customHeight="1" x14ac:dyDescent="0.25">
      <c r="A1821" s="144">
        <f>IF('gegevens uit databank'!C1821="","",'gegevens uit databank'!C1821)</f>
        <v>24232</v>
      </c>
      <c r="B1821" s="145" t="str">
        <f>IF('gegevens uit databank'!D1821="","",'gegevens uit databank'!D1821)</f>
        <v>VBS KBO-Ename</v>
      </c>
      <c r="C1821" s="145" t="str">
        <f>IF('gegevens uit databank'!E1821="","",'gegevens uit databank'!E1821)</f>
        <v>Martijn van Torhoutstraat 190</v>
      </c>
      <c r="D1821" s="145">
        <f>IF('gegevens uit databank'!F1821="","",'gegevens uit databank'!F1821)</f>
        <v>9700</v>
      </c>
      <c r="E1821" s="145" t="str">
        <f>IF('gegevens uit databank'!G1821="","",'gegevens uit databank'!G1821)</f>
        <v>ENAME</v>
      </c>
      <c r="F1821" s="145" t="str">
        <f>IF('gegevens uit databank'!H1821="","",'gegevens uit databank'!H1821)</f>
        <v>055-30.47.41</v>
      </c>
    </row>
    <row r="1822" spans="1:6" ht="12.9" customHeight="1" x14ac:dyDescent="0.25">
      <c r="A1822" s="144">
        <f>IF('gegevens uit databank'!C1822="","",'gegevens uit databank'!C1822)</f>
        <v>24241</v>
      </c>
      <c r="B1822" s="145" t="str">
        <f>IF('gegevens uit databank'!D1822="","",'gegevens uit databank'!D1822)</f>
        <v>Vrije Basisschool</v>
      </c>
      <c r="C1822" s="145" t="str">
        <f>IF('gegevens uit databank'!E1822="","",'gegevens uit databank'!E1822)</f>
        <v>Materplein 15</v>
      </c>
      <c r="D1822" s="145">
        <f>IF('gegevens uit databank'!F1822="","",'gegevens uit databank'!F1822)</f>
        <v>9700</v>
      </c>
      <c r="E1822" s="145" t="str">
        <f>IF('gegevens uit databank'!G1822="","",'gegevens uit databank'!G1822)</f>
        <v>MATER</v>
      </c>
      <c r="F1822" s="145" t="str">
        <f>IF('gegevens uit databank'!H1822="","",'gegevens uit databank'!H1822)</f>
        <v>055-45.56.26</v>
      </c>
    </row>
    <row r="1823" spans="1:6" ht="12.9" customHeight="1" x14ac:dyDescent="0.25">
      <c r="A1823" s="144">
        <f>IF('gegevens uit databank'!C1823="","",'gegevens uit databank'!C1823)</f>
        <v>24257</v>
      </c>
      <c r="B1823" s="145" t="str">
        <f>IF('gegevens uit databank'!D1823="","",'gegevens uit databank'!D1823)</f>
        <v>VBS - Bevere 1</v>
      </c>
      <c r="C1823" s="145" t="str">
        <f>IF('gegevens uit databank'!E1823="","",'gegevens uit databank'!E1823)</f>
        <v>Kortrijkstraat 3</v>
      </c>
      <c r="D1823" s="145">
        <f>IF('gegevens uit databank'!F1823="","",'gegevens uit databank'!F1823)</f>
        <v>9700</v>
      </c>
      <c r="E1823" s="145" t="str">
        <f>IF('gegevens uit databank'!G1823="","",'gegevens uit databank'!G1823)</f>
        <v>BEVERE</v>
      </c>
      <c r="F1823" s="145" t="str">
        <f>IF('gegevens uit databank'!H1823="","",'gegevens uit databank'!H1823)</f>
        <v>055-31.56.69</v>
      </c>
    </row>
    <row r="1824" spans="1:6" ht="12.9" customHeight="1" x14ac:dyDescent="0.25">
      <c r="A1824" s="144">
        <f>IF('gegevens uit databank'!C1824="","",'gegevens uit databank'!C1824)</f>
        <v>24265</v>
      </c>
      <c r="B1824" s="145" t="str">
        <f>IF('gegevens uit databank'!D1824="","",'gegevens uit databank'!D1824)</f>
        <v>VBS Sint-Vincentiusschool</v>
      </c>
      <c r="C1824" s="145" t="str">
        <f>IF('gegevens uit databank'!E1824="","",'gegevens uit databank'!E1824)</f>
        <v>Hutsepotstraat 27</v>
      </c>
      <c r="D1824" s="145">
        <f>IF('gegevens uit databank'!F1824="","",'gegevens uit databank'!F1824)</f>
        <v>9052</v>
      </c>
      <c r="E1824" s="145" t="str">
        <f>IF('gegevens uit databank'!G1824="","",'gegevens uit databank'!G1824)</f>
        <v>ZWIJNAARDE</v>
      </c>
      <c r="F1824" s="145" t="str">
        <f>IF('gegevens uit databank'!H1824="","",'gegevens uit databank'!H1824)</f>
        <v>09-222.65.40</v>
      </c>
    </row>
    <row r="1825" spans="1:6" ht="12.9" customHeight="1" x14ac:dyDescent="0.25">
      <c r="A1825" s="144">
        <f>IF('gegevens uit databank'!C1825="","",'gegevens uit databank'!C1825)</f>
        <v>24273</v>
      </c>
      <c r="B1825" s="145" t="str">
        <f>IF('gegevens uit databank'!D1825="","",'gegevens uit databank'!D1825)</f>
        <v>VBS De Pinte</v>
      </c>
      <c r="C1825" s="145" t="str">
        <f>IF('gegevens uit databank'!E1825="","",'gegevens uit databank'!E1825)</f>
        <v>Baron de Gieylaan 25</v>
      </c>
      <c r="D1825" s="145">
        <f>IF('gegevens uit databank'!F1825="","",'gegevens uit databank'!F1825)</f>
        <v>9840</v>
      </c>
      <c r="E1825" s="145" t="str">
        <f>IF('gegevens uit databank'!G1825="","",'gegevens uit databank'!G1825)</f>
        <v>DE PINTE</v>
      </c>
      <c r="F1825" s="145" t="str">
        <f>IF('gegevens uit databank'!H1825="","",'gegevens uit databank'!H1825)</f>
        <v>09-282.80.40</v>
      </c>
    </row>
    <row r="1826" spans="1:6" ht="12.9" customHeight="1" x14ac:dyDescent="0.25">
      <c r="A1826" s="144">
        <f>IF('gegevens uit databank'!C1826="","",'gegevens uit databank'!C1826)</f>
        <v>24281</v>
      </c>
      <c r="B1826" s="145" t="str">
        <f>IF('gegevens uit databank'!D1826="","",'gegevens uit databank'!D1826)</f>
        <v>Gemeentelijke Basisschool</v>
      </c>
      <c r="C1826" s="145" t="str">
        <f>IF('gegevens uit databank'!E1826="","",'gegevens uit databank'!E1826)</f>
        <v>Polderbos 1</v>
      </c>
      <c r="D1826" s="145">
        <f>IF('gegevens uit databank'!F1826="","",'gegevens uit databank'!F1826)</f>
        <v>9840</v>
      </c>
      <c r="E1826" s="145" t="str">
        <f>IF('gegevens uit databank'!G1826="","",'gegevens uit databank'!G1826)</f>
        <v>DE PINTE</v>
      </c>
      <c r="F1826" s="145" t="str">
        <f>IF('gegevens uit databank'!H1826="","",'gegevens uit databank'!H1826)</f>
        <v>09-282.64.02</v>
      </c>
    </row>
    <row r="1827" spans="1:6" ht="12.9" customHeight="1" x14ac:dyDescent="0.25">
      <c r="A1827" s="144">
        <f>IF('gegevens uit databank'!C1827="","",'gegevens uit databank'!C1827)</f>
        <v>24299</v>
      </c>
      <c r="B1827" s="145" t="str">
        <f>IF('gegevens uit databank'!D1827="","",'gegevens uit databank'!D1827)</f>
        <v>VBS Zevergem</v>
      </c>
      <c r="C1827" s="145" t="str">
        <f>IF('gegevens uit databank'!E1827="","",'gegevens uit databank'!E1827)</f>
        <v>Dorp 32</v>
      </c>
      <c r="D1827" s="145">
        <f>IF('gegevens uit databank'!F1827="","",'gegevens uit databank'!F1827)</f>
        <v>9840</v>
      </c>
      <c r="E1827" s="145" t="str">
        <f>IF('gegevens uit databank'!G1827="","",'gegevens uit databank'!G1827)</f>
        <v>ZEVERGEM</v>
      </c>
      <c r="F1827" s="145" t="str">
        <f>IF('gegevens uit databank'!H1827="","",'gegevens uit databank'!H1827)</f>
        <v>09-385.47.13</v>
      </c>
    </row>
    <row r="1828" spans="1:6" ht="12.9" customHeight="1" x14ac:dyDescent="0.25">
      <c r="A1828" s="144">
        <f>IF('gegevens uit databank'!C1828="","",'gegevens uit databank'!C1828)</f>
        <v>24307</v>
      </c>
      <c r="B1828" s="145" t="str">
        <f>IF('gegevens uit databank'!D1828="","",'gegevens uit databank'!D1828)</f>
        <v>Gemeentelijke Basisschool</v>
      </c>
      <c r="C1828" s="145" t="str">
        <f>IF('gegevens uit databank'!E1828="","",'gegevens uit databank'!E1828)</f>
        <v>Ommegangstraat 11_A</v>
      </c>
      <c r="D1828" s="145">
        <f>IF('gegevens uit databank'!F1828="","",'gegevens uit databank'!F1828)</f>
        <v>9810</v>
      </c>
      <c r="E1828" s="145" t="str">
        <f>IF('gegevens uit databank'!G1828="","",'gegevens uit databank'!G1828)</f>
        <v>NAZARETH</v>
      </c>
      <c r="F1828" s="145" t="str">
        <f>IF('gegevens uit databank'!H1828="","",'gegevens uit databank'!H1828)</f>
        <v>09-385.48.28</v>
      </c>
    </row>
    <row r="1829" spans="1:6" ht="12.9" customHeight="1" x14ac:dyDescent="0.25">
      <c r="A1829" s="144">
        <f>IF('gegevens uit databank'!C1829="","",'gegevens uit databank'!C1829)</f>
        <v>24315</v>
      </c>
      <c r="B1829" s="145" t="str">
        <f>IF('gegevens uit databank'!D1829="","",'gegevens uit databank'!D1829)</f>
        <v>VBS Nazareth</v>
      </c>
      <c r="C1829" s="145" t="str">
        <f>IF('gegevens uit databank'!E1829="","",'gegevens uit databank'!E1829)</f>
        <v>Dorp 10</v>
      </c>
      <c r="D1829" s="145">
        <f>IF('gegevens uit databank'!F1829="","",'gegevens uit databank'!F1829)</f>
        <v>9810</v>
      </c>
      <c r="E1829" s="145" t="str">
        <f>IF('gegevens uit databank'!G1829="","",'gegevens uit databank'!G1829)</f>
        <v>NAZARETH</v>
      </c>
      <c r="F1829" s="145" t="str">
        <f>IF('gegevens uit databank'!H1829="","",'gegevens uit databank'!H1829)</f>
        <v>09-385.42.88</v>
      </c>
    </row>
    <row r="1830" spans="1:6" ht="12.9" customHeight="1" x14ac:dyDescent="0.25">
      <c r="A1830" s="144">
        <f>IF('gegevens uit databank'!C1830="","",'gegevens uit databank'!C1830)</f>
        <v>24323</v>
      </c>
      <c r="B1830" s="145" t="str">
        <f>IF('gegevens uit databank'!D1830="","",'gegevens uit databank'!D1830)</f>
        <v>VBS Eke</v>
      </c>
      <c r="C1830" s="145" t="str">
        <f>IF('gegevens uit databank'!E1830="","",'gegevens uit databank'!E1830)</f>
        <v>Steenweg 52</v>
      </c>
      <c r="D1830" s="145">
        <f>IF('gegevens uit databank'!F1830="","",'gegevens uit databank'!F1830)</f>
        <v>9810</v>
      </c>
      <c r="E1830" s="145" t="str">
        <f>IF('gegevens uit databank'!G1830="","",'gegevens uit databank'!G1830)</f>
        <v>EKE</v>
      </c>
      <c r="F1830" s="145" t="str">
        <f>IF('gegevens uit databank'!H1830="","",'gegevens uit databank'!H1830)</f>
        <v>09-385.52.49</v>
      </c>
    </row>
    <row r="1831" spans="1:6" ht="12.9" customHeight="1" x14ac:dyDescent="0.25">
      <c r="A1831" s="144">
        <f>IF('gegevens uit databank'!C1831="","",'gegevens uit databank'!C1831)</f>
        <v>24331</v>
      </c>
      <c r="B1831" s="145" t="str">
        <f>IF('gegevens uit databank'!D1831="","",'gegevens uit databank'!D1831)</f>
        <v>VBS De Vliegenier</v>
      </c>
      <c r="C1831" s="145" t="str">
        <f>IF('gegevens uit databank'!E1831="","",'gegevens uit databank'!E1831)</f>
        <v>Opperweg 8</v>
      </c>
      <c r="D1831" s="145">
        <f>IF('gegevens uit databank'!F1831="","",'gegevens uit databank'!F1831)</f>
        <v>9890</v>
      </c>
      <c r="E1831" s="145" t="str">
        <f>IF('gegevens uit databank'!G1831="","",'gegevens uit databank'!G1831)</f>
        <v>SEMMERZAKE</v>
      </c>
      <c r="F1831" s="145" t="str">
        <f>IF('gegevens uit databank'!H1831="","",'gegevens uit databank'!H1831)</f>
        <v>09-384.10.31</v>
      </c>
    </row>
    <row r="1832" spans="1:6" ht="12.9" customHeight="1" x14ac:dyDescent="0.25">
      <c r="A1832" s="144">
        <f>IF('gegevens uit databank'!C1832="","",'gegevens uit databank'!C1832)</f>
        <v>24349</v>
      </c>
      <c r="B1832" s="145" t="str">
        <f>IF('gegevens uit databank'!D1832="","",'gegevens uit databank'!D1832)</f>
        <v>GBS De Vierklaver A</v>
      </c>
      <c r="C1832" s="145" t="str">
        <f>IF('gegevens uit databank'!E1832="","",'gegevens uit databank'!E1832)</f>
        <v>Veldstraat 14</v>
      </c>
      <c r="D1832" s="145">
        <f>IF('gegevens uit databank'!F1832="","",'gegevens uit databank'!F1832)</f>
        <v>9890</v>
      </c>
      <c r="E1832" s="145" t="str">
        <f>IF('gegevens uit databank'!G1832="","",'gegevens uit databank'!G1832)</f>
        <v>ASPER</v>
      </c>
      <c r="F1832" s="145" t="str">
        <f>IF('gegevens uit databank'!H1832="","",'gegevens uit databank'!H1832)</f>
        <v>09-384.56.19</v>
      </c>
    </row>
    <row r="1833" spans="1:6" ht="12.9" customHeight="1" x14ac:dyDescent="0.25">
      <c r="A1833" s="144">
        <f>IF('gegevens uit databank'!C1833="","",'gegevens uit databank'!C1833)</f>
        <v>24356</v>
      </c>
      <c r="B1833" s="145" t="str">
        <f>IF('gegevens uit databank'!D1833="","",'gegevens uit databank'!D1833)</f>
        <v>Vrije Basisschool</v>
      </c>
      <c r="C1833" s="145" t="str">
        <f>IF('gegevens uit databank'!E1833="","",'gegevens uit databank'!E1833)</f>
        <v>Bossemstraat 2</v>
      </c>
      <c r="D1833" s="145">
        <f>IF('gegevens uit databank'!F1833="","",'gegevens uit databank'!F1833)</f>
        <v>9890</v>
      </c>
      <c r="E1833" s="145" t="str">
        <f>IF('gegevens uit databank'!G1833="","",'gegevens uit databank'!G1833)</f>
        <v>DIKKELVENNE</v>
      </c>
      <c r="F1833" s="145" t="str">
        <f>IF('gegevens uit databank'!H1833="","",'gegevens uit databank'!H1833)</f>
        <v>09-384.42.60</v>
      </c>
    </row>
    <row r="1834" spans="1:6" ht="12.9" customHeight="1" x14ac:dyDescent="0.25">
      <c r="A1834" s="144">
        <f>IF('gegevens uit databank'!C1834="","",'gegevens uit databank'!C1834)</f>
        <v>24364</v>
      </c>
      <c r="B1834" s="145" t="str">
        <f>IF('gegevens uit databank'!D1834="","",'gegevens uit databank'!D1834)</f>
        <v>VBS De Regenboog</v>
      </c>
      <c r="C1834" s="145" t="str">
        <f>IF('gegevens uit databank'!E1834="","",'gegevens uit databank'!E1834)</f>
        <v>Kwaadstraat 20</v>
      </c>
      <c r="D1834" s="145">
        <f>IF('gegevens uit databank'!F1834="","",'gegevens uit databank'!F1834)</f>
        <v>9750</v>
      </c>
      <c r="E1834" s="145" t="str">
        <f>IF('gegevens uit databank'!G1834="","",'gegevens uit databank'!G1834)</f>
        <v>KRUISEM</v>
      </c>
      <c r="F1834" s="145" t="str">
        <f>IF('gegevens uit databank'!H1834="","",'gegevens uit databank'!H1834)</f>
        <v>09-384.38.75</v>
      </c>
    </row>
    <row r="1835" spans="1:6" ht="12.9" customHeight="1" x14ac:dyDescent="0.25">
      <c r="A1835" s="144">
        <f>IF('gegevens uit databank'!C1835="","",'gegevens uit databank'!C1835)</f>
        <v>24372</v>
      </c>
      <c r="B1835" s="145" t="str">
        <f>IF('gegevens uit databank'!D1835="","",'gegevens uit databank'!D1835)</f>
        <v>GBS De Bosrank</v>
      </c>
      <c r="C1835" s="145" t="str">
        <f>IF('gegevens uit databank'!E1835="","",'gegevens uit databank'!E1835)</f>
        <v>Kerkplein 24</v>
      </c>
      <c r="D1835" s="145">
        <f>IF('gegevens uit databank'!F1835="","",'gegevens uit databank'!F1835)</f>
        <v>9750</v>
      </c>
      <c r="E1835" s="145" t="str">
        <f>IF('gegevens uit databank'!G1835="","",'gegevens uit databank'!G1835)</f>
        <v>KRUISEM</v>
      </c>
      <c r="F1835" s="145" t="str">
        <f>IF('gegevens uit databank'!H1835="","",'gegevens uit databank'!H1835)</f>
        <v>09-384.24.76</v>
      </c>
    </row>
    <row r="1836" spans="1:6" ht="12.9" customHeight="1" x14ac:dyDescent="0.25">
      <c r="A1836" s="144">
        <f>IF('gegevens uit databank'!C1836="","",'gegevens uit databank'!C1836)</f>
        <v>24381</v>
      </c>
      <c r="B1836" s="145" t="str">
        <f>IF('gegevens uit databank'!D1836="","",'gegevens uit databank'!D1836)</f>
        <v>Vrije Basisschool</v>
      </c>
      <c r="C1836" s="145" t="str">
        <f>IF('gegevens uit databank'!E1836="","",'gegevens uit databank'!E1836)</f>
        <v>Steenweg 41</v>
      </c>
      <c r="D1836" s="145">
        <f>IF('gegevens uit databank'!F1836="","",'gegevens uit databank'!F1836)</f>
        <v>9890</v>
      </c>
      <c r="E1836" s="145" t="str">
        <f>IF('gegevens uit databank'!G1836="","",'gegevens uit databank'!G1836)</f>
        <v>ASPER</v>
      </c>
      <c r="F1836" s="145" t="str">
        <f>IF('gegevens uit databank'!H1836="","",'gegevens uit databank'!H1836)</f>
        <v>09-384.40.28</v>
      </c>
    </row>
    <row r="1837" spans="1:6" ht="12.9" customHeight="1" x14ac:dyDescent="0.25">
      <c r="A1837" s="144">
        <f>IF('gegevens uit databank'!C1837="","",'gegevens uit databank'!C1837)</f>
        <v>24406</v>
      </c>
      <c r="B1837" s="145" t="str">
        <f>IF('gegevens uit databank'!D1837="","",'gegevens uit databank'!D1837)</f>
        <v>VKS Het Hukkelpad</v>
      </c>
      <c r="C1837" s="145" t="str">
        <f>IF('gegevens uit databank'!E1837="","",'gegevens uit databank'!E1837)</f>
        <v>Lozerstraat 26</v>
      </c>
      <c r="D1837" s="145">
        <f>IF('gegevens uit databank'!F1837="","",'gegevens uit databank'!F1837)</f>
        <v>9770</v>
      </c>
      <c r="E1837" s="145" t="str">
        <f>IF('gegevens uit databank'!G1837="","",'gegevens uit databank'!G1837)</f>
        <v>KRUISEM</v>
      </c>
      <c r="F1837" s="145" t="str">
        <f>IF('gegevens uit databank'!H1837="","",'gegevens uit databank'!H1837)</f>
        <v>09-383.58.18</v>
      </c>
    </row>
    <row r="1838" spans="1:6" ht="12.9" customHeight="1" x14ac:dyDescent="0.25">
      <c r="A1838" s="144">
        <f>IF('gegevens uit databank'!C1838="","",'gegevens uit databank'!C1838)</f>
        <v>24414</v>
      </c>
      <c r="B1838" s="145" t="str">
        <f>IF('gegevens uit databank'!D1838="","",'gegevens uit databank'!D1838)</f>
        <v>VBS Huise_de hartepit</v>
      </c>
      <c r="C1838" s="145" t="str">
        <f>IF('gegevens uit databank'!E1838="","",'gegevens uit databank'!E1838)</f>
        <v>Kloosterstraat 18_a</v>
      </c>
      <c r="D1838" s="145">
        <f>IF('gegevens uit databank'!F1838="","",'gegevens uit databank'!F1838)</f>
        <v>9750</v>
      </c>
      <c r="E1838" s="145" t="str">
        <f>IF('gegevens uit databank'!G1838="","",'gegevens uit databank'!G1838)</f>
        <v>HUISE</v>
      </c>
      <c r="F1838" s="145" t="str">
        <f>IF('gegevens uit databank'!H1838="","",'gegevens uit databank'!H1838)</f>
        <v>09-383.58.23</v>
      </c>
    </row>
    <row r="1839" spans="1:6" ht="12.9" customHeight="1" x14ac:dyDescent="0.25">
      <c r="A1839" s="144">
        <f>IF('gegevens uit databank'!C1839="","",'gegevens uit databank'!C1839)</f>
        <v>24448</v>
      </c>
      <c r="B1839" s="145" t="str">
        <f>IF('gegevens uit databank'!D1839="","",'gegevens uit databank'!D1839)</f>
        <v>GBS De Weide Wereld</v>
      </c>
      <c r="C1839" s="145" t="str">
        <f>IF('gegevens uit databank'!E1839="","",'gegevens uit databank'!E1839)</f>
        <v>Passionistenstraat 25</v>
      </c>
      <c r="D1839" s="145">
        <f>IF('gegevens uit databank'!F1839="","",'gegevens uit databank'!F1839)</f>
        <v>9770</v>
      </c>
      <c r="E1839" s="145" t="str">
        <f>IF('gegevens uit databank'!G1839="","",'gegevens uit databank'!G1839)</f>
        <v>KRUISEM</v>
      </c>
      <c r="F1839" s="145" t="str">
        <f>IF('gegevens uit databank'!H1839="","",'gegevens uit databank'!H1839)</f>
        <v>09-381.06.70</v>
      </c>
    </row>
    <row r="1840" spans="1:6" ht="12.9" customHeight="1" x14ac:dyDescent="0.25">
      <c r="A1840" s="144">
        <f>IF('gegevens uit databank'!C1840="","",'gegevens uit databank'!C1840)</f>
        <v>24455</v>
      </c>
      <c r="B1840" s="145" t="str">
        <f>IF('gegevens uit databank'!D1840="","",'gegevens uit databank'!D1840)</f>
        <v>VBS De Kruin</v>
      </c>
      <c r="C1840" s="145" t="str">
        <f>IF('gegevens uit databank'!E1840="","",'gegevens uit databank'!E1840)</f>
        <v>Brugstraat 29</v>
      </c>
      <c r="D1840" s="145">
        <f>IF('gegevens uit databank'!F1840="","",'gegevens uit databank'!F1840)</f>
        <v>9770</v>
      </c>
      <c r="E1840" s="145" t="str">
        <f>IF('gegevens uit databank'!G1840="","",'gegevens uit databank'!G1840)</f>
        <v>KRUISEM</v>
      </c>
      <c r="F1840" s="145" t="str">
        <f>IF('gegevens uit databank'!H1840="","",'gegevens uit databank'!H1840)</f>
        <v>09-383.60.88</v>
      </c>
    </row>
    <row r="1841" spans="1:6" ht="12.9" customHeight="1" x14ac:dyDescent="0.25">
      <c r="A1841" s="144">
        <f>IF('gegevens uit databank'!C1841="","",'gegevens uit databank'!C1841)</f>
        <v>24463</v>
      </c>
      <c r="B1841" s="145" t="str">
        <f>IF('gegevens uit databank'!D1841="","",'gegevens uit databank'!D1841)</f>
        <v>VKS Het Nest</v>
      </c>
      <c r="C1841" s="145" t="str">
        <f>IF('gegevens uit databank'!E1841="","",'gegevens uit databank'!E1841)</f>
        <v>Nokerepontweg 5</v>
      </c>
      <c r="D1841" s="145">
        <f>IF('gegevens uit databank'!F1841="","",'gegevens uit databank'!F1841)</f>
        <v>9772</v>
      </c>
      <c r="E1841" s="145" t="str">
        <f>IF('gegevens uit databank'!G1841="","",'gegevens uit databank'!G1841)</f>
        <v>WANNEGEM-LEDE</v>
      </c>
      <c r="F1841" s="145" t="str">
        <f>IF('gegevens uit databank'!H1841="","",'gegevens uit databank'!H1841)</f>
        <v>09-383.70.04</v>
      </c>
    </row>
    <row r="1842" spans="1:6" ht="12.9" customHeight="1" x14ac:dyDescent="0.25">
      <c r="A1842" s="144">
        <f>IF('gegevens uit databank'!C1842="","",'gegevens uit databank'!C1842)</f>
        <v>24489</v>
      </c>
      <c r="B1842" s="145" t="str">
        <f>IF('gegevens uit databank'!D1842="","",'gegevens uit databank'!D1842)</f>
        <v>GBS Zulte De Vijf Wegen</v>
      </c>
      <c r="C1842" s="145" t="str">
        <f>IF('gegevens uit databank'!E1842="","",'gegevens uit databank'!E1842)</f>
        <v>Waalstraat 116</v>
      </c>
      <c r="D1842" s="145">
        <f>IF('gegevens uit databank'!F1842="","",'gegevens uit databank'!F1842)</f>
        <v>9870</v>
      </c>
      <c r="E1842" s="145" t="str">
        <f>IF('gegevens uit databank'!G1842="","",'gegevens uit databank'!G1842)</f>
        <v>ZULTE</v>
      </c>
      <c r="F1842" s="145" t="str">
        <f>IF('gegevens uit databank'!H1842="","",'gegevens uit databank'!H1842)</f>
        <v>09-388.80.74</v>
      </c>
    </row>
    <row r="1843" spans="1:6" ht="12.9" customHeight="1" x14ac:dyDescent="0.25">
      <c r="A1843" s="144">
        <f>IF('gegevens uit databank'!C1843="","",'gegevens uit databank'!C1843)</f>
        <v>24497</v>
      </c>
      <c r="B1843" s="145" t="str">
        <f>IF('gegevens uit databank'!D1843="","",'gegevens uit databank'!D1843)</f>
        <v>VBS 't Hinkelpad</v>
      </c>
      <c r="C1843" s="145" t="str">
        <f>IF('gegevens uit databank'!E1843="","",'gegevens uit databank'!E1843)</f>
        <v>Lindestraat 16</v>
      </c>
      <c r="D1843" s="145">
        <f>IF('gegevens uit databank'!F1843="","",'gegevens uit databank'!F1843)</f>
        <v>9790</v>
      </c>
      <c r="E1843" s="145" t="str">
        <f>IF('gegevens uit databank'!G1843="","",'gegevens uit databank'!G1843)</f>
        <v>WORTEGEM-PETEGEM</v>
      </c>
      <c r="F1843" s="145" t="str">
        <f>IF('gegevens uit databank'!H1843="","",'gegevens uit databank'!H1843)</f>
        <v>055-31.79.90</v>
      </c>
    </row>
    <row r="1844" spans="1:6" ht="12.9" customHeight="1" x14ac:dyDescent="0.25">
      <c r="A1844" s="144">
        <f>IF('gegevens uit databank'!C1844="","",'gegevens uit databank'!C1844)</f>
        <v>24505</v>
      </c>
      <c r="B1844" s="145" t="str">
        <f>IF('gegevens uit databank'!D1844="","",'gegevens uit databank'!D1844)</f>
        <v>VBS De Sterrenboom</v>
      </c>
      <c r="C1844" s="145" t="str">
        <f>IF('gegevens uit databank'!E1844="","",'gegevens uit databank'!E1844)</f>
        <v>Gotstraat 1_A</v>
      </c>
      <c r="D1844" s="145">
        <f>IF('gegevens uit databank'!F1844="","",'gegevens uit databank'!F1844)</f>
        <v>9790</v>
      </c>
      <c r="E1844" s="145" t="str">
        <f>IF('gegevens uit databank'!G1844="","",'gegevens uit databank'!G1844)</f>
        <v>WORTEGEM-PETEGEM</v>
      </c>
      <c r="F1844" s="145" t="str">
        <f>IF('gegevens uit databank'!H1844="","",'gegevens uit databank'!H1844)</f>
        <v>056-68.93.29</v>
      </c>
    </row>
    <row r="1845" spans="1:6" ht="12.9" customHeight="1" x14ac:dyDescent="0.25">
      <c r="A1845" s="144">
        <f>IF('gegevens uit databank'!C1845="","",'gegevens uit databank'!C1845)</f>
        <v>24513</v>
      </c>
      <c r="B1845" s="145" t="str">
        <f>IF('gegevens uit databank'!D1845="","",'gegevens uit databank'!D1845)</f>
        <v>GBS De Kouter</v>
      </c>
      <c r="C1845" s="145" t="str">
        <f>IF('gegevens uit databank'!E1845="","",'gegevens uit databank'!E1845)</f>
        <v>Lindestraat 30</v>
      </c>
      <c r="D1845" s="145">
        <f>IF('gegevens uit databank'!F1845="","",'gegevens uit databank'!F1845)</f>
        <v>9790</v>
      </c>
      <c r="E1845" s="145" t="str">
        <f>IF('gegevens uit databank'!G1845="","",'gegevens uit databank'!G1845)</f>
        <v>WORTEGEM-PETEGEM</v>
      </c>
      <c r="F1845" s="145" t="str">
        <f>IF('gegevens uit databank'!H1845="","",'gegevens uit databank'!H1845)</f>
        <v>055-31.64.89</v>
      </c>
    </row>
    <row r="1846" spans="1:6" ht="12.9" customHeight="1" x14ac:dyDescent="0.25">
      <c r="A1846" s="144">
        <f>IF('gegevens uit databank'!C1846="","",'gegevens uit databank'!C1846)</f>
        <v>24521</v>
      </c>
      <c r="B1846" s="145" t="str">
        <f>IF('gegevens uit databank'!D1846="","",'gegevens uit databank'!D1846)</f>
        <v>Vrije Basisschool</v>
      </c>
      <c r="C1846" s="145" t="str">
        <f>IF('gegevens uit databank'!E1846="","",'gegevens uit databank'!E1846)</f>
        <v>Kaaistraat 11</v>
      </c>
      <c r="D1846" s="145">
        <f>IF('gegevens uit databank'!F1846="","",'gegevens uit databank'!F1846)</f>
        <v>9800</v>
      </c>
      <c r="E1846" s="145" t="str">
        <f>IF('gegevens uit databank'!G1846="","",'gegevens uit databank'!G1846)</f>
        <v>DEINZE</v>
      </c>
      <c r="F1846" s="145" t="str">
        <f>IF('gegevens uit databank'!H1846="","",'gegevens uit databank'!H1846)</f>
        <v>09-381.55.50</v>
      </c>
    </row>
    <row r="1847" spans="1:6" ht="12.9" customHeight="1" x14ac:dyDescent="0.25">
      <c r="A1847" s="144">
        <f>IF('gegevens uit databank'!C1847="","",'gegevens uit databank'!C1847)</f>
        <v>24539</v>
      </c>
      <c r="B1847" s="145" t="str">
        <f>IF('gegevens uit databank'!D1847="","",'gegevens uit databank'!D1847)</f>
        <v>VBS Driessprong</v>
      </c>
      <c r="C1847" s="145" t="str">
        <f>IF('gegevens uit databank'!E1847="","",'gegevens uit databank'!E1847)</f>
        <v>Gaversesteenweg 126_B</v>
      </c>
      <c r="D1847" s="145">
        <f>IF('gegevens uit databank'!F1847="","",'gegevens uit databank'!F1847)</f>
        <v>9800</v>
      </c>
      <c r="E1847" s="145" t="str">
        <f>IF('gegevens uit databank'!G1847="","",'gegevens uit databank'!G1847)</f>
        <v>PETEGEM-AAN-DE-LEIE</v>
      </c>
      <c r="F1847" s="145" t="str">
        <f>IF('gegevens uit databank'!H1847="","",'gegevens uit databank'!H1847)</f>
        <v>09-386.13.32</v>
      </c>
    </row>
    <row r="1848" spans="1:6" ht="12.9" customHeight="1" x14ac:dyDescent="0.25">
      <c r="A1848" s="144">
        <f>IF('gegevens uit databank'!C1848="","",'gegevens uit databank'!C1848)</f>
        <v>24562</v>
      </c>
      <c r="B1848" s="145" t="str">
        <f>IF('gegevens uit databank'!D1848="","",'gegevens uit databank'!D1848)</f>
        <v>VBS Sint-Hendrik</v>
      </c>
      <c r="C1848" s="145" t="str">
        <f>IF('gegevens uit databank'!E1848="","",'gegevens uit databank'!E1848)</f>
        <v>Oostkouterlaan 7</v>
      </c>
      <c r="D1848" s="145">
        <f>IF('gegevens uit databank'!F1848="","",'gegevens uit databank'!F1848)</f>
        <v>9800</v>
      </c>
      <c r="E1848" s="145" t="str">
        <f>IF('gegevens uit databank'!G1848="","",'gegevens uit databank'!G1848)</f>
        <v>PETEGEM-AAN-DE-LEIE</v>
      </c>
      <c r="F1848" s="145" t="str">
        <f>IF('gegevens uit databank'!H1848="","",'gegevens uit databank'!H1848)</f>
        <v>09-386.29.79</v>
      </c>
    </row>
    <row r="1849" spans="1:6" ht="12.9" customHeight="1" x14ac:dyDescent="0.25">
      <c r="A1849" s="144">
        <f>IF('gegevens uit databank'!C1849="","",'gegevens uit databank'!C1849)</f>
        <v>24571</v>
      </c>
      <c r="B1849" s="145" t="str">
        <f>IF('gegevens uit databank'!D1849="","",'gegevens uit databank'!D1849)</f>
        <v>SBS Klaverdries</v>
      </c>
      <c r="C1849" s="145" t="str">
        <f>IF('gegevens uit databank'!E1849="","",'gegevens uit databank'!E1849)</f>
        <v>Klaverdries 1</v>
      </c>
      <c r="D1849" s="145">
        <f>IF('gegevens uit databank'!F1849="","",'gegevens uit databank'!F1849)</f>
        <v>9031</v>
      </c>
      <c r="E1849" s="145" t="str">
        <f>IF('gegevens uit databank'!G1849="","",'gegevens uit databank'!G1849)</f>
        <v>DRONGEN</v>
      </c>
      <c r="F1849" s="145" t="str">
        <f>IF('gegevens uit databank'!H1849="","",'gegevens uit databank'!H1849)</f>
        <v>09-323.55.94</v>
      </c>
    </row>
    <row r="1850" spans="1:6" ht="12.9" customHeight="1" x14ac:dyDescent="0.25">
      <c r="A1850" s="144">
        <f>IF('gegevens uit databank'!C1850="","",'gegevens uit databank'!C1850)</f>
        <v>24588</v>
      </c>
      <c r="B1850" s="145" t="str">
        <f>IF('gegevens uit databank'!D1850="","",'gegevens uit databank'!D1850)</f>
        <v>Vrije Basisschool</v>
      </c>
      <c r="C1850" s="145" t="str">
        <f>IF('gegevens uit databank'!E1850="","",'gegevens uit databank'!E1850)</f>
        <v>Kloosterstraat 6_C</v>
      </c>
      <c r="D1850" s="145">
        <f>IF('gegevens uit databank'!F1850="","",'gegevens uit databank'!F1850)</f>
        <v>9031</v>
      </c>
      <c r="E1850" s="145" t="str">
        <f>IF('gegevens uit databank'!G1850="","",'gegevens uit databank'!G1850)</f>
        <v>DRONGEN</v>
      </c>
      <c r="F1850" s="145" t="str">
        <f>IF('gegevens uit databank'!H1850="","",'gegevens uit databank'!H1850)</f>
        <v>09-282.54.92</v>
      </c>
    </row>
    <row r="1851" spans="1:6" ht="12.9" customHeight="1" x14ac:dyDescent="0.25">
      <c r="A1851" s="144">
        <f>IF('gegevens uit databank'!C1851="","",'gegevens uit databank'!C1851)</f>
        <v>24596</v>
      </c>
      <c r="B1851" s="145" t="str">
        <f>IF('gegevens uit databank'!D1851="","",'gegevens uit databank'!D1851)</f>
        <v>VBS De Vuurtoren</v>
      </c>
      <c r="C1851" s="145" t="str">
        <f>IF('gegevens uit databank'!E1851="","",'gegevens uit databank'!E1851)</f>
        <v>Oude-Abdijstraat 11</v>
      </c>
      <c r="D1851" s="145">
        <f>IF('gegevens uit databank'!F1851="","",'gegevens uit databank'!F1851)</f>
        <v>9031</v>
      </c>
      <c r="E1851" s="145" t="str">
        <f>IF('gegevens uit databank'!G1851="","",'gegevens uit databank'!G1851)</f>
        <v>DRONGEN</v>
      </c>
      <c r="F1851" s="145" t="str">
        <f>IF('gegevens uit databank'!H1851="","",'gegevens uit databank'!H1851)</f>
        <v>09-226.25.38</v>
      </c>
    </row>
    <row r="1852" spans="1:6" ht="12.9" customHeight="1" x14ac:dyDescent="0.25">
      <c r="A1852" s="144">
        <f>IF('gegevens uit databank'!C1852="","",'gegevens uit databank'!C1852)</f>
        <v>24604</v>
      </c>
      <c r="B1852" s="145" t="str">
        <f>IF('gegevens uit databank'!D1852="","",'gegevens uit databank'!D1852)</f>
        <v>SBS Westerhem</v>
      </c>
      <c r="C1852" s="145" t="str">
        <f>IF('gegevens uit databank'!E1852="","",'gegevens uit databank'!E1852)</f>
        <v>Kerkdreef 9</v>
      </c>
      <c r="D1852" s="145">
        <f>IF('gegevens uit databank'!F1852="","",'gegevens uit databank'!F1852)</f>
        <v>9051</v>
      </c>
      <c r="E1852" s="145" t="str">
        <f>IF('gegevens uit databank'!G1852="","",'gegevens uit databank'!G1852)</f>
        <v>SINT-DENIJS-WESTREM</v>
      </c>
      <c r="F1852" s="145" t="str">
        <f>IF('gegevens uit databank'!H1852="","",'gegevens uit databank'!H1852)</f>
        <v>09-222.33.30</v>
      </c>
    </row>
    <row r="1853" spans="1:6" ht="12.9" customHeight="1" x14ac:dyDescent="0.25">
      <c r="A1853" s="144">
        <f>IF('gegevens uit databank'!C1853="","",'gegevens uit databank'!C1853)</f>
        <v>24612</v>
      </c>
      <c r="B1853" s="145" t="str">
        <f>IF('gegevens uit databank'!D1853="","",'gegevens uit databank'!D1853)</f>
        <v>Vrije Basisschool</v>
      </c>
      <c r="C1853" s="145" t="str">
        <f>IF('gegevens uit databank'!E1853="","",'gegevens uit databank'!E1853)</f>
        <v>Oudeheerweg 3</v>
      </c>
      <c r="D1853" s="145">
        <f>IF('gegevens uit databank'!F1853="","",'gegevens uit databank'!F1853)</f>
        <v>9051</v>
      </c>
      <c r="E1853" s="145" t="str">
        <f>IF('gegevens uit databank'!G1853="","",'gegevens uit databank'!G1853)</f>
        <v>SINT-DENIJS-WESTREM</v>
      </c>
      <c r="F1853" s="145" t="str">
        <f>IF('gegevens uit databank'!H1853="","",'gegevens uit databank'!H1853)</f>
        <v>09-221.32.73</v>
      </c>
    </row>
    <row r="1854" spans="1:6" ht="12.9" customHeight="1" x14ac:dyDescent="0.25">
      <c r="A1854" s="144">
        <f>IF('gegevens uit databank'!C1854="","",'gegevens uit databank'!C1854)</f>
        <v>24621</v>
      </c>
      <c r="B1854" s="145" t="str">
        <f>IF('gegevens uit databank'!D1854="","",'gegevens uit databank'!D1854)</f>
        <v>VBS - Sint-Jozef</v>
      </c>
      <c r="C1854" s="145" t="str">
        <f>IF('gegevens uit databank'!E1854="","",'gegevens uit databank'!E1854)</f>
        <v>Philippe de Denterghemlaan 7</v>
      </c>
      <c r="D1854" s="145">
        <f>IF('gegevens uit databank'!F1854="","",'gegevens uit databank'!F1854)</f>
        <v>9831</v>
      </c>
      <c r="E1854" s="145" t="str">
        <f>IF('gegevens uit databank'!G1854="","",'gegevens uit databank'!G1854)</f>
        <v>DEURLE</v>
      </c>
      <c r="F1854" s="145" t="str">
        <f>IF('gegevens uit databank'!H1854="","",'gegevens uit databank'!H1854)</f>
        <v>09-282.44.70</v>
      </c>
    </row>
    <row r="1855" spans="1:6" ht="12.9" customHeight="1" x14ac:dyDescent="0.25">
      <c r="A1855" s="144">
        <f>IF('gegevens uit databank'!C1855="","",'gegevens uit databank'!C1855)</f>
        <v>24638</v>
      </c>
      <c r="B1855" s="145" t="str">
        <f>IF('gegevens uit databank'!D1855="","",'gegevens uit databank'!D1855)</f>
        <v>VBS Simonnet</v>
      </c>
      <c r="C1855" s="145" t="str">
        <f>IF('gegevens uit databank'!E1855="","",'gegevens uit databank'!E1855)</f>
        <v>Maenhoutstraat 68</v>
      </c>
      <c r="D1855" s="145">
        <f>IF('gegevens uit databank'!F1855="","",'gegevens uit databank'!F1855)</f>
        <v>9830</v>
      </c>
      <c r="E1855" s="145" t="str">
        <f>IF('gegevens uit databank'!G1855="","",'gegevens uit databank'!G1855)</f>
        <v>SINT-MARTENS-LATEM</v>
      </c>
      <c r="F1855" s="145" t="str">
        <f>IF('gegevens uit databank'!H1855="","",'gegevens uit databank'!H1855)</f>
        <v>09-282.78.70</v>
      </c>
    </row>
    <row r="1856" spans="1:6" ht="12.9" customHeight="1" x14ac:dyDescent="0.25">
      <c r="A1856" s="144">
        <f>IF('gegevens uit databank'!C1856="","",'gegevens uit databank'!C1856)</f>
        <v>24646</v>
      </c>
      <c r="B1856" s="145" t="str">
        <f>IF('gegevens uit databank'!D1856="","",'gegevens uit databank'!D1856)</f>
        <v>Gemeentelijke Basisschool</v>
      </c>
      <c r="C1856" s="145" t="str">
        <f>IF('gegevens uit databank'!E1856="","",'gegevens uit databank'!E1856)</f>
        <v>Burgemeesterstraat 7</v>
      </c>
      <c r="D1856" s="145">
        <f>IF('gegevens uit databank'!F1856="","",'gegevens uit databank'!F1856)</f>
        <v>9830</v>
      </c>
      <c r="E1856" s="145" t="str">
        <f>IF('gegevens uit databank'!G1856="","",'gegevens uit databank'!G1856)</f>
        <v>SINT-MARTENS-LATEM</v>
      </c>
      <c r="F1856" s="145" t="str">
        <f>IF('gegevens uit databank'!H1856="","",'gegevens uit databank'!H1856)</f>
        <v>09-282.49.46</v>
      </c>
    </row>
    <row r="1857" spans="1:6" ht="12.9" customHeight="1" x14ac:dyDescent="0.25">
      <c r="A1857" s="144">
        <f>IF('gegevens uit databank'!C1857="","",'gegevens uit databank'!C1857)</f>
        <v>24653</v>
      </c>
      <c r="B1857" s="145" t="str">
        <f>IF('gegevens uit databank'!D1857="","",'gegevens uit databank'!D1857)</f>
        <v>VBS Sint-Gerolfsschool</v>
      </c>
      <c r="C1857" s="145" t="str">
        <f>IF('gegevens uit databank'!E1857="","",'gegevens uit databank'!E1857)</f>
        <v>Merendreedorp 24</v>
      </c>
      <c r="D1857" s="145">
        <f>IF('gegevens uit databank'!F1857="","",'gegevens uit databank'!F1857)</f>
        <v>9850</v>
      </c>
      <c r="E1857" s="145" t="str">
        <f>IF('gegevens uit databank'!G1857="","",'gegevens uit databank'!G1857)</f>
        <v>MERENDREE</v>
      </c>
      <c r="F1857" s="145" t="str">
        <f>IF('gegevens uit databank'!H1857="","",'gegevens uit databank'!H1857)</f>
        <v>09-371.62.74</v>
      </c>
    </row>
    <row r="1858" spans="1:6" ht="12.9" customHeight="1" x14ac:dyDescent="0.25">
      <c r="A1858" s="144">
        <f>IF('gegevens uit databank'!C1858="","",'gegevens uit databank'!C1858)</f>
        <v>24661</v>
      </c>
      <c r="B1858" s="145" t="str">
        <f>IF('gegevens uit databank'!D1858="","",'gegevens uit databank'!D1858)</f>
        <v>VBS Sint-Paulus Hansbeke</v>
      </c>
      <c r="C1858" s="145" t="str">
        <f>IF('gegevens uit databank'!E1858="","",'gegevens uit databank'!E1858)</f>
        <v>Hansbekedorp 30</v>
      </c>
      <c r="D1858" s="145">
        <f>IF('gegevens uit databank'!F1858="","",'gegevens uit databank'!F1858)</f>
        <v>9850</v>
      </c>
      <c r="E1858" s="145" t="str">
        <f>IF('gegevens uit databank'!G1858="","",'gegevens uit databank'!G1858)</f>
        <v>HANSBEKE</v>
      </c>
      <c r="F1858" s="145" t="str">
        <f>IF('gegevens uit databank'!H1858="","",'gegevens uit databank'!H1858)</f>
        <v>09-371.73.64</v>
      </c>
    </row>
    <row r="1859" spans="1:6" ht="12.9" customHeight="1" x14ac:dyDescent="0.25">
      <c r="A1859" s="144">
        <f>IF('gegevens uit databank'!C1859="","",'gegevens uit databank'!C1859)</f>
        <v>24679</v>
      </c>
      <c r="B1859" s="145" t="str">
        <f>IF('gegevens uit databank'!D1859="","",'gegevens uit databank'!D1859)</f>
        <v>GLS 't Wilgennest Landegem</v>
      </c>
      <c r="C1859" s="145" t="str">
        <f>IF('gegevens uit databank'!E1859="","",'gegevens uit databank'!E1859)</f>
        <v>Vosselarestraat 20</v>
      </c>
      <c r="D1859" s="145">
        <f>IF('gegevens uit databank'!F1859="","",'gegevens uit databank'!F1859)</f>
        <v>9850</v>
      </c>
      <c r="E1859" s="145" t="str">
        <f>IF('gegevens uit databank'!G1859="","",'gegevens uit databank'!G1859)</f>
        <v>LANDEGEM</v>
      </c>
      <c r="F1859" s="145" t="str">
        <f>IF('gegevens uit databank'!H1859="","",'gegevens uit databank'!H1859)</f>
        <v>09-321.92.65</v>
      </c>
    </row>
    <row r="1860" spans="1:6" ht="12.9" customHeight="1" x14ac:dyDescent="0.25">
      <c r="A1860" s="144">
        <f>IF('gegevens uit databank'!C1860="","",'gegevens uit databank'!C1860)</f>
        <v>24695</v>
      </c>
      <c r="B1860" s="145" t="str">
        <f>IF('gegevens uit databank'!D1860="","",'gegevens uit databank'!D1860)</f>
        <v>VBS Tabor Lotenhulle</v>
      </c>
      <c r="C1860" s="145" t="str">
        <f>IF('gegevens uit databank'!E1860="","",'gegevens uit databank'!E1860)</f>
        <v>Hullaertstraat 2</v>
      </c>
      <c r="D1860" s="145">
        <f>IF('gegevens uit databank'!F1860="","",'gegevens uit databank'!F1860)</f>
        <v>9880</v>
      </c>
      <c r="E1860" s="145" t="str">
        <f>IF('gegevens uit databank'!G1860="","",'gegevens uit databank'!G1860)</f>
        <v>LOTENHULLE</v>
      </c>
      <c r="F1860" s="145" t="str">
        <f>IF('gegevens uit databank'!H1860="","",'gegevens uit databank'!H1860)</f>
        <v>051-68.94.87</v>
      </c>
    </row>
    <row r="1861" spans="1:6" ht="12.9" customHeight="1" x14ac:dyDescent="0.25">
      <c r="A1861" s="144">
        <f>IF('gegevens uit databank'!C1861="","",'gegevens uit databank'!C1861)</f>
        <v>24729</v>
      </c>
      <c r="B1861" s="145" t="str">
        <f>IF('gegevens uit databank'!D1861="","",'gegevens uit databank'!D1861)</f>
        <v>VBS Olsene</v>
      </c>
      <c r="C1861" s="145" t="str">
        <f>IF('gegevens uit databank'!E1861="","",'gegevens uit databank'!E1861)</f>
        <v>Heirweg 30</v>
      </c>
      <c r="D1861" s="145">
        <f>IF('gegevens uit databank'!F1861="","",'gegevens uit databank'!F1861)</f>
        <v>9870</v>
      </c>
      <c r="E1861" s="145" t="str">
        <f>IF('gegevens uit databank'!G1861="","",'gegevens uit databank'!G1861)</f>
        <v>OLSENE</v>
      </c>
      <c r="F1861" s="145" t="str">
        <f>IF('gegevens uit databank'!H1861="","",'gegevens uit databank'!H1861)</f>
        <v>09-388.73.00</v>
      </c>
    </row>
    <row r="1862" spans="1:6" ht="12.9" customHeight="1" x14ac:dyDescent="0.25">
      <c r="A1862" s="144">
        <f>IF('gegevens uit databank'!C1862="","",'gegevens uit databank'!C1862)</f>
        <v>24737</v>
      </c>
      <c r="B1862" s="145" t="str">
        <f>IF('gegevens uit databank'!D1862="","",'gegevens uit databank'!D1862)</f>
        <v>VLS Emmaüs</v>
      </c>
      <c r="C1862" s="145" t="str">
        <f>IF('gegevens uit databank'!E1862="","",'gegevens uit databank'!E1862)</f>
        <v>Maria-Middelareslaan 5</v>
      </c>
      <c r="D1862" s="145">
        <f>IF('gegevens uit databank'!F1862="","",'gegevens uit databank'!F1862)</f>
        <v>9880</v>
      </c>
      <c r="E1862" s="145" t="str">
        <f>IF('gegevens uit databank'!G1862="","",'gegevens uit databank'!G1862)</f>
        <v>AALTER</v>
      </c>
      <c r="F1862" s="145" t="str">
        <f>IF('gegevens uit databank'!H1862="","",'gegevens uit databank'!H1862)</f>
        <v>09-336.00.00</v>
      </c>
    </row>
    <row r="1863" spans="1:6" ht="12.9" customHeight="1" x14ac:dyDescent="0.25">
      <c r="A1863" s="144">
        <f>IF('gegevens uit databank'!C1863="","",'gegevens uit databank'!C1863)</f>
        <v>24745</v>
      </c>
      <c r="B1863" s="145" t="str">
        <f>IF('gegevens uit databank'!D1863="","",'gegevens uit databank'!D1863)</f>
        <v>VKS Emmaüs</v>
      </c>
      <c r="C1863" s="145" t="str">
        <f>IF('gegevens uit databank'!E1863="","",'gegevens uit databank'!E1863)</f>
        <v>Brouwerijstraat 28</v>
      </c>
      <c r="D1863" s="145">
        <f>IF('gegevens uit databank'!F1863="","",'gegevens uit databank'!F1863)</f>
        <v>9880</v>
      </c>
      <c r="E1863" s="145" t="str">
        <f>IF('gegevens uit databank'!G1863="","",'gegevens uit databank'!G1863)</f>
        <v>AALTER</v>
      </c>
      <c r="F1863" s="145" t="str">
        <f>IF('gegevens uit databank'!H1863="","",'gegevens uit databank'!H1863)</f>
        <v>09-336.00.00</v>
      </c>
    </row>
    <row r="1864" spans="1:6" ht="12.9" customHeight="1" x14ac:dyDescent="0.25">
      <c r="A1864" s="144">
        <f>IF('gegevens uit databank'!C1864="","",'gegevens uit databank'!C1864)</f>
        <v>24752</v>
      </c>
      <c r="B1864" s="145" t="str">
        <f>IF('gegevens uit databank'!D1864="","",'gegevens uit databank'!D1864)</f>
        <v>VBS Tabor Sint-Maria-Aalter</v>
      </c>
      <c r="C1864" s="145" t="str">
        <f>IF('gegevens uit databank'!E1864="","",'gegevens uit databank'!E1864)</f>
        <v>Wingenestraat 7_D</v>
      </c>
      <c r="D1864" s="145">
        <f>IF('gegevens uit databank'!F1864="","",'gegevens uit databank'!F1864)</f>
        <v>9880</v>
      </c>
      <c r="E1864" s="145" t="str">
        <f>IF('gegevens uit databank'!G1864="","",'gegevens uit databank'!G1864)</f>
        <v>AALTER</v>
      </c>
      <c r="F1864" s="145" t="str">
        <f>IF('gegevens uit databank'!H1864="","",'gegevens uit databank'!H1864)</f>
        <v>09-278.82.83</v>
      </c>
    </row>
    <row r="1865" spans="1:6" ht="12.9" customHeight="1" x14ac:dyDescent="0.25">
      <c r="A1865" s="144">
        <f>IF('gegevens uit databank'!C1865="","",'gegevens uit databank'!C1865)</f>
        <v>24761</v>
      </c>
      <c r="B1865" s="145" t="str">
        <f>IF('gegevens uit databank'!D1865="","",'gegevens uit databank'!D1865)</f>
        <v>VBS Sint-Medardus</v>
      </c>
      <c r="C1865" s="145" t="str">
        <f>IF('gegevens uit databank'!E1865="","",'gegevens uit databank'!E1865)</f>
        <v>Hendelstraat 9_A</v>
      </c>
      <c r="D1865" s="145">
        <f>IF('gegevens uit databank'!F1865="","",'gegevens uit databank'!F1865)</f>
        <v>9910</v>
      </c>
      <c r="E1865" s="145" t="str">
        <f>IF('gegevens uit databank'!G1865="","",'gegevens uit databank'!G1865)</f>
        <v>AALTER</v>
      </c>
      <c r="F1865" s="145" t="str">
        <f>IF('gegevens uit databank'!H1865="","",'gegevens uit databank'!H1865)</f>
        <v>09-334.86.40</v>
      </c>
    </row>
    <row r="1866" spans="1:6" ht="12.9" customHeight="1" x14ac:dyDescent="0.25">
      <c r="A1866" s="144">
        <f>IF('gegevens uit databank'!C1866="","",'gegevens uit databank'!C1866)</f>
        <v>24778</v>
      </c>
      <c r="B1866" s="145" t="str">
        <f>IF('gegevens uit databank'!D1866="","",'gegevens uit databank'!D1866)</f>
        <v>VBS Sint-Franciscus_Wolkenzicht</v>
      </c>
      <c r="C1866" s="145" t="str">
        <f>IF('gegevens uit databank'!E1866="","",'gegevens uit databank'!E1866)</f>
        <v>Kloosterstraat 79</v>
      </c>
      <c r="D1866" s="145">
        <f>IF('gegevens uit databank'!F1866="","",'gegevens uit databank'!F1866)</f>
        <v>9910</v>
      </c>
      <c r="E1866" s="145" t="str">
        <f>IF('gegevens uit databank'!G1866="","",'gegevens uit databank'!G1866)</f>
        <v>AALTER</v>
      </c>
      <c r="F1866" s="145" t="str">
        <f>IF('gegevens uit databank'!H1866="","",'gegevens uit databank'!H1866)</f>
        <v>09-374.53.33</v>
      </c>
    </row>
    <row r="1867" spans="1:6" ht="12.9" customHeight="1" x14ac:dyDescent="0.25">
      <c r="A1867" s="144">
        <f>IF('gegevens uit databank'!C1867="","",'gegevens uit databank'!C1867)</f>
        <v>24802</v>
      </c>
      <c r="B1867" s="145" t="str">
        <f>IF('gegevens uit databank'!D1867="","",'gegevens uit databank'!D1867)</f>
        <v>Vrije Basisschool</v>
      </c>
      <c r="C1867" s="145" t="str">
        <f>IF('gegevens uit databank'!E1867="","",'gegevens uit databank'!E1867)</f>
        <v>Abdijstraat 33</v>
      </c>
      <c r="D1867" s="145">
        <f>IF('gegevens uit databank'!F1867="","",'gegevens uit databank'!F1867)</f>
        <v>9900</v>
      </c>
      <c r="E1867" s="145" t="str">
        <f>IF('gegevens uit databank'!G1867="","",'gegevens uit databank'!G1867)</f>
        <v>EEKLO</v>
      </c>
      <c r="F1867" s="145" t="str">
        <f>IF('gegevens uit databank'!H1867="","",'gegevens uit databank'!H1867)</f>
        <v>09-377.47.67</v>
      </c>
    </row>
    <row r="1868" spans="1:6" ht="12.9" customHeight="1" x14ac:dyDescent="0.25">
      <c r="A1868" s="144">
        <f>IF('gegevens uit databank'!C1868="","",'gegevens uit databank'!C1868)</f>
        <v>24811</v>
      </c>
      <c r="B1868" s="145" t="str">
        <f>IF('gegevens uit databank'!D1868="","",'gegevens uit databank'!D1868)</f>
        <v>VBS Sint-Antonius</v>
      </c>
      <c r="C1868" s="145" t="str">
        <f>IF('gegevens uit databank'!E1868="","",'gegevens uit databank'!E1868)</f>
        <v>Pastoor Bontestraat 2</v>
      </c>
      <c r="D1868" s="145">
        <f>IF('gegevens uit databank'!F1868="","",'gegevens uit databank'!F1868)</f>
        <v>9900</v>
      </c>
      <c r="E1868" s="145" t="str">
        <f>IF('gegevens uit databank'!G1868="","",'gegevens uit databank'!G1868)</f>
        <v>EEKLO</v>
      </c>
      <c r="F1868" s="145" t="str">
        <f>IF('gegevens uit databank'!H1868="","",'gegevens uit databank'!H1868)</f>
        <v>09-377.32.30</v>
      </c>
    </row>
    <row r="1869" spans="1:6" ht="12.9" customHeight="1" x14ac:dyDescent="0.25">
      <c r="A1869" s="144">
        <f>IF('gegevens uit databank'!C1869="","",'gegevens uit databank'!C1869)</f>
        <v>24836</v>
      </c>
      <c r="B1869" s="145" t="str">
        <f>IF('gegevens uit databank'!D1869="","",'gegevens uit databank'!D1869)</f>
        <v>VBS Wegel A</v>
      </c>
      <c r="C1869" s="145" t="str">
        <f>IF('gegevens uit databank'!E1869="","",'gegevens uit databank'!E1869)</f>
        <v>Burg. Lionel Pussemierstraat 120</v>
      </c>
      <c r="D1869" s="145">
        <f>IF('gegevens uit databank'!F1869="","",'gegevens uit databank'!F1869)</f>
        <v>9900</v>
      </c>
      <c r="E1869" s="145" t="str">
        <f>IF('gegevens uit databank'!G1869="","",'gegevens uit databank'!G1869)</f>
        <v>EEKLO</v>
      </c>
      <c r="F1869" s="145" t="str">
        <f>IF('gegevens uit databank'!H1869="","",'gegevens uit databank'!H1869)</f>
        <v>09-377.29.65</v>
      </c>
    </row>
    <row r="1870" spans="1:6" ht="12.9" customHeight="1" x14ac:dyDescent="0.25">
      <c r="A1870" s="144">
        <f>IF('gegevens uit databank'!C1870="","",'gegevens uit databank'!C1870)</f>
        <v>24869</v>
      </c>
      <c r="B1870" s="145" t="str">
        <f>IF('gegevens uit databank'!D1870="","",'gegevens uit databank'!D1870)</f>
        <v>SBS De Brug</v>
      </c>
      <c r="C1870" s="145" t="str">
        <f>IF('gegevens uit databank'!E1870="","",'gegevens uit databank'!E1870)</f>
        <v>Trekweg 1</v>
      </c>
      <c r="D1870" s="145">
        <f>IF('gegevens uit databank'!F1870="","",'gegevens uit databank'!F1870)</f>
        <v>9030</v>
      </c>
      <c r="E1870" s="145" t="str">
        <f>IF('gegevens uit databank'!G1870="","",'gegevens uit databank'!G1870)</f>
        <v>MARIAKERKE</v>
      </c>
      <c r="F1870" s="145" t="str">
        <f>IF('gegevens uit databank'!H1870="","",'gegevens uit databank'!H1870)</f>
        <v>09-226.13.96</v>
      </c>
    </row>
    <row r="1871" spans="1:6" ht="12.9" customHeight="1" x14ac:dyDescent="0.25">
      <c r="A1871" s="144">
        <f>IF('gegevens uit databank'!C1871="","",'gegevens uit databank'!C1871)</f>
        <v>24877</v>
      </c>
      <c r="B1871" s="145" t="str">
        <f>IF('gegevens uit databank'!D1871="","",'gegevens uit databank'!D1871)</f>
        <v>VLS Sint-Lieven Kolegem</v>
      </c>
      <c r="C1871" s="145" t="str">
        <f>IF('gegevens uit databank'!E1871="","",'gegevens uit databank'!E1871)</f>
        <v>Eeklostraat 7</v>
      </c>
      <c r="D1871" s="145">
        <f>IF('gegevens uit databank'!F1871="","",'gegevens uit databank'!F1871)</f>
        <v>9030</v>
      </c>
      <c r="E1871" s="145" t="str">
        <f>IF('gegevens uit databank'!G1871="","",'gegevens uit databank'!G1871)</f>
        <v>MARIAKERKE</v>
      </c>
      <c r="F1871" s="145" t="str">
        <f>IF('gegevens uit databank'!H1871="","",'gegevens uit databank'!H1871)</f>
        <v>09-226.52.73</v>
      </c>
    </row>
    <row r="1872" spans="1:6" ht="12.9" customHeight="1" x14ac:dyDescent="0.25">
      <c r="A1872" s="144">
        <f>IF('gegevens uit databank'!C1872="","",'gegevens uit databank'!C1872)</f>
        <v>24885</v>
      </c>
      <c r="B1872" s="145" t="str">
        <f>IF('gegevens uit databank'!D1872="","",'gegevens uit databank'!D1872)</f>
        <v>VKS Sint Lieven Kolegem</v>
      </c>
      <c r="C1872" s="145" t="str">
        <f>IF('gegevens uit databank'!E1872="","",'gegevens uit databank'!E1872)</f>
        <v>Eeklostraat 144</v>
      </c>
      <c r="D1872" s="145">
        <f>IF('gegevens uit databank'!F1872="","",'gegevens uit databank'!F1872)</f>
        <v>9030</v>
      </c>
      <c r="E1872" s="145" t="str">
        <f>IF('gegevens uit databank'!G1872="","",'gegevens uit databank'!G1872)</f>
        <v>MARIAKERKE</v>
      </c>
      <c r="F1872" s="145" t="str">
        <f>IF('gegevens uit databank'!H1872="","",'gegevens uit databank'!H1872)</f>
        <v>09-226.39.77</v>
      </c>
    </row>
    <row r="1873" spans="1:6" ht="12.9" customHeight="1" x14ac:dyDescent="0.25">
      <c r="A1873" s="144">
        <f>IF('gegevens uit databank'!C1873="","",'gegevens uit databank'!C1873)</f>
        <v>24893</v>
      </c>
      <c r="B1873" s="145" t="str">
        <f>IF('gegevens uit databank'!D1873="","",'gegevens uit databank'!D1873)</f>
        <v>VBS 11</v>
      </c>
      <c r="C1873" s="145" t="str">
        <f>IF('gegevens uit databank'!E1873="","",'gegevens uit databank'!E1873)</f>
        <v>Elfnovemberstraat 23</v>
      </c>
      <c r="D1873" s="145">
        <f>IF('gegevens uit databank'!F1873="","",'gegevens uit databank'!F1873)</f>
        <v>9030</v>
      </c>
      <c r="E1873" s="145" t="str">
        <f>IF('gegevens uit databank'!G1873="","",'gegevens uit databank'!G1873)</f>
        <v>MARIAKERKE</v>
      </c>
      <c r="F1873" s="145" t="str">
        <f>IF('gegevens uit databank'!H1873="","",'gegevens uit databank'!H1873)</f>
        <v>09-226.76.82</v>
      </c>
    </row>
    <row r="1874" spans="1:6" ht="12.9" customHeight="1" x14ac:dyDescent="0.25">
      <c r="A1874" s="144">
        <f>IF('gegevens uit databank'!C1874="","",'gegevens uit databank'!C1874)</f>
        <v>24901</v>
      </c>
      <c r="B1874" s="145" t="str">
        <f>IF('gegevens uit databank'!D1874="","",'gegevens uit databank'!D1874)</f>
        <v>GBS Lievegem</v>
      </c>
      <c r="C1874" s="145" t="str">
        <f>IF('gegevens uit databank'!E1874="","",'gegevens uit databank'!E1874)</f>
        <v>Eeksken 29</v>
      </c>
      <c r="D1874" s="145">
        <f>IF('gegevens uit databank'!F1874="","",'gegevens uit databank'!F1874)</f>
        <v>9920</v>
      </c>
      <c r="E1874" s="145" t="str">
        <f>IF('gegevens uit databank'!G1874="","",'gegevens uit databank'!G1874)</f>
        <v>LIEVEGEM</v>
      </c>
      <c r="F1874" s="145" t="str">
        <f>IF('gegevens uit databank'!H1874="","",'gegevens uit databank'!H1874)</f>
        <v>09-357.34.83</v>
      </c>
    </row>
    <row r="1875" spans="1:6" ht="12.9" customHeight="1" x14ac:dyDescent="0.25">
      <c r="A1875" s="144">
        <f>IF('gegevens uit databank'!C1875="","",'gegevens uit databank'!C1875)</f>
        <v>24943</v>
      </c>
      <c r="B1875" s="145" t="str">
        <f>IF('gegevens uit databank'!D1875="","",'gegevens uit databank'!D1875)</f>
        <v>VKS De Speelfontein</v>
      </c>
      <c r="C1875" s="145" t="str">
        <f>IF('gegevens uit databank'!E1875="","",'gegevens uit databank'!E1875)</f>
        <v>Kasteellaan 9</v>
      </c>
      <c r="D1875" s="145">
        <f>IF('gegevens uit databank'!F1875="","",'gegevens uit databank'!F1875)</f>
        <v>9921</v>
      </c>
      <c r="E1875" s="145" t="str">
        <f>IF('gegevens uit databank'!G1875="","",'gegevens uit databank'!G1875)</f>
        <v>VINDERHOUTE</v>
      </c>
      <c r="F1875" s="145" t="str">
        <f>IF('gegevens uit databank'!H1875="","",'gegevens uit databank'!H1875)</f>
        <v>09-226.96.40</v>
      </c>
    </row>
    <row r="1876" spans="1:6" ht="12.9" customHeight="1" x14ac:dyDescent="0.25">
      <c r="A1876" s="144">
        <f>IF('gegevens uit databank'!C1876="","",'gegevens uit databank'!C1876)</f>
        <v>24951</v>
      </c>
      <c r="B1876" s="145" t="str">
        <f>IF('gegevens uit databank'!D1876="","",'gegevens uit databank'!D1876)</f>
        <v>VBS Beke</v>
      </c>
      <c r="C1876" s="145" t="str">
        <f>IF('gegevens uit databank'!E1876="","",'gegevens uit databank'!E1876)</f>
        <v>Oude Staatsbaan 64</v>
      </c>
      <c r="D1876" s="145">
        <f>IF('gegevens uit databank'!F1876="","",'gegevens uit databank'!F1876)</f>
        <v>9930</v>
      </c>
      <c r="E1876" s="145" t="str">
        <f>IF('gegevens uit databank'!G1876="","",'gegevens uit databank'!G1876)</f>
        <v>LIEVEGEM</v>
      </c>
      <c r="F1876" s="145" t="str">
        <f>IF('gegevens uit databank'!H1876="","",'gegevens uit databank'!H1876)</f>
        <v>09-372.75.79</v>
      </c>
    </row>
    <row r="1877" spans="1:6" ht="12.9" customHeight="1" x14ac:dyDescent="0.25">
      <c r="A1877" s="144">
        <f>IF('gegevens uit databank'!C1877="","",'gegevens uit databank'!C1877)</f>
        <v>24984</v>
      </c>
      <c r="B1877" s="145" t="str">
        <f>IF('gegevens uit databank'!D1877="","",'gegevens uit databank'!D1877)</f>
        <v>VBS Twinkel</v>
      </c>
      <c r="C1877" s="145" t="str">
        <f>IF('gegevens uit databank'!E1877="","",'gegevens uit databank'!E1877)</f>
        <v>Veldhoek 4</v>
      </c>
      <c r="D1877" s="145">
        <f>IF('gegevens uit databank'!F1877="","",'gegevens uit databank'!F1877)</f>
        <v>9931</v>
      </c>
      <c r="E1877" s="145" t="str">
        <f>IF('gegevens uit databank'!G1877="","",'gegevens uit databank'!G1877)</f>
        <v>OOSTWINKEL</v>
      </c>
      <c r="F1877" s="145" t="str">
        <f>IF('gegevens uit databank'!H1877="","",'gegevens uit databank'!H1877)</f>
        <v>09-377.26.08</v>
      </c>
    </row>
    <row r="1878" spans="1:6" ht="12.9" customHeight="1" x14ac:dyDescent="0.25">
      <c r="A1878" s="144">
        <f>IF('gegevens uit databank'!C1878="","",'gegevens uit databank'!C1878)</f>
        <v>24992</v>
      </c>
      <c r="B1878" s="145" t="str">
        <f>IF('gegevens uit databank'!D1878="","",'gegevens uit databank'!D1878)</f>
        <v>GBS Sleidinge</v>
      </c>
      <c r="C1878" s="145" t="str">
        <f>IF('gegevens uit databank'!E1878="","",'gegevens uit databank'!E1878)</f>
        <v>Sleidinge-Dorp 142</v>
      </c>
      <c r="D1878" s="145">
        <f>IF('gegevens uit databank'!F1878="","",'gegevens uit databank'!F1878)</f>
        <v>9940</v>
      </c>
      <c r="E1878" s="145" t="str">
        <f>IF('gegevens uit databank'!G1878="","",'gegevens uit databank'!G1878)</f>
        <v>SLEIDINGE</v>
      </c>
      <c r="F1878" s="145" t="str">
        <f>IF('gegevens uit databank'!H1878="","",'gegevens uit databank'!H1878)</f>
        <v>09-210.31.20</v>
      </c>
    </row>
    <row r="1879" spans="1:6" ht="12.9" customHeight="1" x14ac:dyDescent="0.25">
      <c r="A1879" s="144">
        <f>IF('gegevens uit databank'!C1879="","",'gegevens uit databank'!C1879)</f>
        <v>25007</v>
      </c>
      <c r="B1879" s="145" t="str">
        <f>IF('gegevens uit databank'!D1879="","",'gegevens uit databank'!D1879)</f>
        <v>Vrije Basisschool</v>
      </c>
      <c r="C1879" s="145" t="str">
        <f>IF('gegevens uit databank'!E1879="","",'gegevens uit databank'!E1879)</f>
        <v>Akkerken 2</v>
      </c>
      <c r="D1879" s="145">
        <f>IF('gegevens uit databank'!F1879="","",'gegevens uit databank'!F1879)</f>
        <v>9940</v>
      </c>
      <c r="E1879" s="145" t="str">
        <f>IF('gegevens uit databank'!G1879="","",'gegevens uit databank'!G1879)</f>
        <v>SLEIDINGE</v>
      </c>
      <c r="F1879" s="145" t="str">
        <f>IF('gegevens uit databank'!H1879="","",'gegevens uit databank'!H1879)</f>
        <v>09-357.75.21</v>
      </c>
    </row>
    <row r="1880" spans="1:6" ht="12.9" customHeight="1" x14ac:dyDescent="0.25">
      <c r="A1880" s="144">
        <f>IF('gegevens uit databank'!C1880="","",'gegevens uit databank'!C1880)</f>
        <v>25015</v>
      </c>
      <c r="B1880" s="145" t="str">
        <f>IF('gegevens uit databank'!D1880="","",'gegevens uit databank'!D1880)</f>
        <v>VLS De Lieve</v>
      </c>
      <c r="C1880" s="145" t="str">
        <f>IF('gegevens uit databank'!E1880="","",'gegevens uit databank'!E1880)</f>
        <v>Toekomststraat 15</v>
      </c>
      <c r="D1880" s="145">
        <f>IF('gegevens uit databank'!F1880="","",'gegevens uit databank'!F1880)</f>
        <v>9950</v>
      </c>
      <c r="E1880" s="145" t="str">
        <f>IF('gegevens uit databank'!G1880="","",'gegevens uit databank'!G1880)</f>
        <v>LIEVEGEM</v>
      </c>
      <c r="F1880" s="145" t="str">
        <f>IF('gegevens uit databank'!H1880="","",'gegevens uit databank'!H1880)</f>
        <v>09-377.57.78</v>
      </c>
    </row>
    <row r="1881" spans="1:6" ht="12.9" customHeight="1" x14ac:dyDescent="0.25">
      <c r="A1881" s="144">
        <f>IF('gegevens uit databank'!C1881="","",'gegevens uit databank'!C1881)</f>
        <v>25023</v>
      </c>
      <c r="B1881" s="145" t="str">
        <f>IF('gegevens uit databank'!D1881="","",'gegevens uit databank'!D1881)</f>
        <v>VKS 't Kersenpitje</v>
      </c>
      <c r="C1881" s="145" t="str">
        <f>IF('gegevens uit databank'!E1881="","",'gegevens uit databank'!E1881)</f>
        <v>Toekomststraat 14</v>
      </c>
      <c r="D1881" s="145">
        <f>IF('gegevens uit databank'!F1881="","",'gegevens uit databank'!F1881)</f>
        <v>9950</v>
      </c>
      <c r="E1881" s="145" t="str">
        <f>IF('gegevens uit databank'!G1881="","",'gegevens uit databank'!G1881)</f>
        <v>LIEVEGEM</v>
      </c>
      <c r="F1881" s="145" t="str">
        <f>IF('gegevens uit databank'!H1881="","",'gegevens uit databank'!H1881)</f>
        <v>09-377.86.89</v>
      </c>
    </row>
    <row r="1882" spans="1:6" ht="12.9" customHeight="1" x14ac:dyDescent="0.25">
      <c r="A1882" s="144">
        <f>IF('gegevens uit databank'!C1882="","",'gegevens uit databank'!C1882)</f>
        <v>25072</v>
      </c>
      <c r="B1882" s="145" t="str">
        <f>IF('gegevens uit databank'!D1882="","",'gegevens uit databank'!D1882)</f>
        <v>VBS 't Brugje</v>
      </c>
      <c r="C1882" s="145" t="str">
        <f>IF('gegevens uit databank'!E1882="","",'gegevens uit databank'!E1882)</f>
        <v>Sint-Bernardusstraat 1_B</v>
      </c>
      <c r="D1882" s="145">
        <f>IF('gegevens uit databank'!F1882="","",'gegevens uit databank'!F1882)</f>
        <v>9968</v>
      </c>
      <c r="E1882" s="145" t="str">
        <f>IF('gegevens uit databank'!G1882="","",'gegevens uit databank'!G1882)</f>
        <v>BASSEVELDE</v>
      </c>
      <c r="F1882" s="145" t="str">
        <f>IF('gegevens uit databank'!H1882="","",'gegevens uit databank'!H1882)</f>
        <v>09-238.46.05</v>
      </c>
    </row>
    <row r="1883" spans="1:6" ht="12.9" customHeight="1" x14ac:dyDescent="0.25">
      <c r="A1883" s="144">
        <f>IF('gegevens uit databank'!C1883="","",'gegevens uit databank'!C1883)</f>
        <v>25081</v>
      </c>
      <c r="B1883" s="145" t="str">
        <f>IF('gegevens uit databank'!D1883="","",'gegevens uit databank'!D1883)</f>
        <v>GBS De Duizendpoot</v>
      </c>
      <c r="C1883" s="145" t="str">
        <f>IF('gegevens uit databank'!E1883="","",'gegevens uit databank'!E1883)</f>
        <v>Nieuwe Boekhoutestraat 26</v>
      </c>
      <c r="D1883" s="145">
        <f>IF('gegevens uit databank'!F1883="","",'gegevens uit databank'!F1883)</f>
        <v>9968</v>
      </c>
      <c r="E1883" s="145" t="str">
        <f>IF('gegevens uit databank'!G1883="","",'gegevens uit databank'!G1883)</f>
        <v>BASSEVELDE</v>
      </c>
      <c r="F1883" s="145" t="str">
        <f>IF('gegevens uit databank'!H1883="","",'gegevens uit databank'!H1883)</f>
        <v>09-373.74.09</v>
      </c>
    </row>
    <row r="1884" spans="1:6" ht="12.9" customHeight="1" x14ac:dyDescent="0.25">
      <c r="A1884" s="144">
        <f>IF('gegevens uit databank'!C1884="","",'gegevens uit databank'!C1884)</f>
        <v>25098</v>
      </c>
      <c r="B1884" s="145" t="str">
        <f>IF('gegevens uit databank'!D1884="","",'gegevens uit databank'!D1884)</f>
        <v>VBS De Kameleon</v>
      </c>
      <c r="C1884" s="145" t="str">
        <f>IF('gegevens uit databank'!E1884="","",'gegevens uit databank'!E1884)</f>
        <v>Oosteeklo-Dorp 58_A</v>
      </c>
      <c r="D1884" s="145">
        <f>IF('gegevens uit databank'!F1884="","",'gegevens uit databank'!F1884)</f>
        <v>9968</v>
      </c>
      <c r="E1884" s="145" t="str">
        <f>IF('gegevens uit databank'!G1884="","",'gegevens uit databank'!G1884)</f>
        <v>OOSTEEKLO</v>
      </c>
      <c r="F1884" s="145" t="str">
        <f>IF('gegevens uit databank'!H1884="","",'gegevens uit databank'!H1884)</f>
        <v>09-373.82.89</v>
      </c>
    </row>
    <row r="1885" spans="1:6" ht="12.9" customHeight="1" x14ac:dyDescent="0.25">
      <c r="A1885" s="144">
        <f>IF('gegevens uit databank'!C1885="","",'gegevens uit databank'!C1885)</f>
        <v>25122</v>
      </c>
      <c r="B1885" s="145" t="str">
        <f>IF('gegevens uit databank'!D1885="","",'gegevens uit databank'!D1885)</f>
        <v>VBS De Hei(r)akker</v>
      </c>
      <c r="C1885" s="145" t="str">
        <f>IF('gegevens uit databank'!E1885="","",'gegevens uit databank'!E1885)</f>
        <v>Heihoekse Kerkwegel 9</v>
      </c>
      <c r="D1885" s="145">
        <f>IF('gegevens uit databank'!F1885="","",'gegevens uit databank'!F1885)</f>
        <v>9971</v>
      </c>
      <c r="E1885" s="145" t="str">
        <f>IF('gegevens uit databank'!G1885="","",'gegevens uit databank'!G1885)</f>
        <v>LEMBEKE</v>
      </c>
      <c r="F1885" s="145" t="str">
        <f>IF('gegevens uit databank'!H1885="","",'gegevens uit databank'!H1885)</f>
        <v>09-377.80.04</v>
      </c>
    </row>
    <row r="1886" spans="1:6" ht="12.9" customHeight="1" x14ac:dyDescent="0.25">
      <c r="A1886" s="144">
        <f>IF('gegevens uit databank'!C1886="","",'gegevens uit databank'!C1886)</f>
        <v>25131</v>
      </c>
      <c r="B1886" s="145" t="str">
        <f>IF('gegevens uit databank'!D1886="","",'gegevens uit databank'!D1886)</f>
        <v>VBS De Schakel</v>
      </c>
      <c r="C1886" s="145" t="str">
        <f>IF('gegevens uit databank'!E1886="","",'gegevens uit databank'!E1886)</f>
        <v>Dorpsstraat 59</v>
      </c>
      <c r="D1886" s="145">
        <f>IF('gegevens uit databank'!F1886="","",'gegevens uit databank'!F1886)</f>
        <v>9980</v>
      </c>
      <c r="E1886" s="145" t="str">
        <f>IF('gegevens uit databank'!G1886="","",'gegevens uit databank'!G1886)</f>
        <v>SINT-LAUREINS</v>
      </c>
      <c r="F1886" s="145" t="str">
        <f>IF('gegevens uit databank'!H1886="","",'gegevens uit databank'!H1886)</f>
        <v>09-379.88.13</v>
      </c>
    </row>
    <row r="1887" spans="1:6" ht="12.9" customHeight="1" x14ac:dyDescent="0.25">
      <c r="A1887" s="144">
        <f>IF('gegevens uit databank'!C1887="","",'gegevens uit databank'!C1887)</f>
        <v>25148</v>
      </c>
      <c r="B1887" s="145" t="str">
        <f>IF('gegevens uit databank'!D1887="","",'gegevens uit databank'!D1887)</f>
        <v>GBS De Regenboog</v>
      </c>
      <c r="C1887" s="145" t="str">
        <f>IF('gegevens uit databank'!E1887="","",'gegevens uit databank'!E1887)</f>
        <v>Leemweg 1</v>
      </c>
      <c r="D1887" s="145">
        <f>IF('gegevens uit databank'!F1887="","",'gegevens uit databank'!F1887)</f>
        <v>9980</v>
      </c>
      <c r="E1887" s="145" t="str">
        <f>IF('gegevens uit databank'!G1887="","",'gegevens uit databank'!G1887)</f>
        <v>SINT-LAUREINS</v>
      </c>
      <c r="F1887" s="145" t="str">
        <f>IF('gegevens uit databank'!H1887="","",'gegevens uit databank'!H1887)</f>
        <v>09-379.90.61</v>
      </c>
    </row>
    <row r="1888" spans="1:6" ht="12.9" customHeight="1" x14ac:dyDescent="0.25">
      <c r="A1888" s="144">
        <f>IF('gegevens uit databank'!C1888="","",'gegevens uit databank'!C1888)</f>
        <v>25155</v>
      </c>
      <c r="B1888" s="145" t="str">
        <f>IF('gegevens uit databank'!D1888="","",'gegevens uit databank'!D1888)</f>
        <v>VBS De Springplank</v>
      </c>
      <c r="C1888" s="145" t="str">
        <f>IF('gegevens uit databank'!E1888="","",'gegevens uit databank'!E1888)</f>
        <v>Moerstraat 2</v>
      </c>
      <c r="D1888" s="145">
        <f>IF('gegevens uit databank'!F1888="","",'gegevens uit databank'!F1888)</f>
        <v>9982</v>
      </c>
      <c r="E1888" s="145" t="str">
        <f>IF('gegevens uit databank'!G1888="","",'gegevens uit databank'!G1888)</f>
        <v>SINT-JAN-IN-EREMO</v>
      </c>
      <c r="F1888" s="145" t="str">
        <f>IF('gegevens uit databank'!H1888="","",'gegevens uit databank'!H1888)</f>
        <v>09-379.81.10</v>
      </c>
    </row>
    <row r="1889" spans="1:6" ht="12.9" customHeight="1" x14ac:dyDescent="0.25">
      <c r="A1889" s="144">
        <f>IF('gegevens uit databank'!C1889="","",'gegevens uit databank'!C1889)</f>
        <v>25163</v>
      </c>
      <c r="B1889" s="145" t="str">
        <f>IF('gegevens uit databank'!D1889="","",'gegevens uit databank'!D1889)</f>
        <v>VKS De Kangoeroe</v>
      </c>
      <c r="C1889" s="145" t="str">
        <f>IF('gegevens uit databank'!E1889="","",'gegevens uit databank'!E1889)</f>
        <v>Kloosterstraat 18</v>
      </c>
      <c r="D1889" s="145">
        <f>IF('gegevens uit databank'!F1889="","",'gegevens uit databank'!F1889)</f>
        <v>9988</v>
      </c>
      <c r="E1889" s="145" t="str">
        <f>IF('gegevens uit databank'!G1889="","",'gegevens uit databank'!G1889)</f>
        <v>WATERVLIET</v>
      </c>
      <c r="F1889" s="145" t="str">
        <f>IF('gegevens uit databank'!H1889="","",'gegevens uit databank'!H1889)</f>
        <v>09-379.87.24</v>
      </c>
    </row>
    <row r="1890" spans="1:6" ht="12.9" customHeight="1" x14ac:dyDescent="0.25">
      <c r="A1890" s="144">
        <f>IF('gegevens uit databank'!C1890="","",'gegevens uit databank'!C1890)</f>
        <v>25171</v>
      </c>
      <c r="B1890" s="145" t="str">
        <f>IF('gegevens uit databank'!D1890="","",'gegevens uit databank'!D1890)</f>
        <v>VKS De Kleuterark</v>
      </c>
      <c r="C1890" s="145" t="str">
        <f>IF('gegevens uit databank'!E1890="","",'gegevens uit databank'!E1890)</f>
        <v>Marktstraat 15</v>
      </c>
      <c r="D1890" s="145">
        <f>IF('gegevens uit databank'!F1890="","",'gegevens uit databank'!F1890)</f>
        <v>9990</v>
      </c>
      <c r="E1890" s="145" t="str">
        <f>IF('gegevens uit databank'!G1890="","",'gegevens uit databank'!G1890)</f>
        <v>MALDEGEM</v>
      </c>
      <c r="F1890" s="145" t="str">
        <f>IF('gegevens uit databank'!H1890="","",'gegevens uit databank'!H1890)</f>
        <v>050-72.98.87</v>
      </c>
    </row>
    <row r="1891" spans="1:6" ht="12.9" customHeight="1" x14ac:dyDescent="0.25">
      <c r="A1891" s="144">
        <f>IF('gegevens uit databank'!C1891="","",'gegevens uit databank'!C1891)</f>
        <v>25189</v>
      </c>
      <c r="B1891" s="145" t="str">
        <f>IF('gegevens uit databank'!D1891="","",'gegevens uit databank'!D1891)</f>
        <v>VBS De Ark II</v>
      </c>
      <c r="C1891" s="145" t="str">
        <f>IF('gegevens uit databank'!E1891="","",'gegevens uit databank'!E1891)</f>
        <v>Zwarte Zusterslaan 1</v>
      </c>
      <c r="D1891" s="145">
        <f>IF('gegevens uit databank'!F1891="","",'gegevens uit databank'!F1891)</f>
        <v>9990</v>
      </c>
      <c r="E1891" s="145" t="str">
        <f>IF('gegevens uit databank'!G1891="","",'gegevens uit databank'!G1891)</f>
        <v>MALDEGEM</v>
      </c>
      <c r="F1891" s="145" t="str">
        <f>IF('gegevens uit databank'!H1891="","",'gegevens uit databank'!H1891)</f>
        <v>050-71.23.81</v>
      </c>
    </row>
    <row r="1892" spans="1:6" ht="12.9" customHeight="1" x14ac:dyDescent="0.25">
      <c r="A1892" s="144">
        <f>IF('gegevens uit databank'!C1892="","",'gegevens uit databank'!C1892)</f>
        <v>25197</v>
      </c>
      <c r="B1892" s="145" t="str">
        <f>IF('gegevens uit databank'!D1892="","",'gegevens uit databank'!D1892)</f>
        <v>VBS De Parel</v>
      </c>
      <c r="C1892" s="145" t="str">
        <f>IF('gegevens uit databank'!E1892="","",'gegevens uit databank'!E1892)</f>
        <v>Donkstraat 118</v>
      </c>
      <c r="D1892" s="145">
        <f>IF('gegevens uit databank'!F1892="","",'gegevens uit databank'!F1892)</f>
        <v>9990</v>
      </c>
      <c r="E1892" s="145" t="str">
        <f>IF('gegevens uit databank'!G1892="","",'gegevens uit databank'!G1892)</f>
        <v>MALDEGEM</v>
      </c>
      <c r="F1892" s="145" t="str">
        <f>IF('gegevens uit databank'!H1892="","",'gegevens uit databank'!H1892)</f>
        <v>050-71.15.62</v>
      </c>
    </row>
    <row r="1893" spans="1:6" ht="12.9" customHeight="1" x14ac:dyDescent="0.25">
      <c r="A1893" s="144">
        <f>IF('gegevens uit databank'!C1893="","",'gegevens uit databank'!C1893)</f>
        <v>25205</v>
      </c>
      <c r="B1893" s="145" t="str">
        <f>IF('gegevens uit databank'!D1893="","",'gegevens uit databank'!D1893)</f>
        <v>VBS De Ark I</v>
      </c>
      <c r="C1893" s="145" t="str">
        <f>IF('gegevens uit databank'!E1893="","",'gegevens uit databank'!E1893)</f>
        <v>Marktstraat 15</v>
      </c>
      <c r="D1893" s="145">
        <f>IF('gegevens uit databank'!F1893="","",'gegevens uit databank'!F1893)</f>
        <v>9990</v>
      </c>
      <c r="E1893" s="145" t="str">
        <f>IF('gegevens uit databank'!G1893="","",'gegevens uit databank'!G1893)</f>
        <v>MALDEGEM</v>
      </c>
      <c r="F1893" s="145" t="str">
        <f>IF('gegevens uit databank'!H1893="","",'gegevens uit databank'!H1893)</f>
        <v>050-72.98.88</v>
      </c>
    </row>
    <row r="1894" spans="1:6" ht="12.9" customHeight="1" x14ac:dyDescent="0.25">
      <c r="A1894" s="144">
        <f>IF('gegevens uit databank'!C1894="","",'gegevens uit databank'!C1894)</f>
        <v>25221</v>
      </c>
      <c r="B1894" s="145" t="str">
        <f>IF('gegevens uit databank'!D1894="","",'gegevens uit databank'!D1894)</f>
        <v>VBS De Papaver</v>
      </c>
      <c r="C1894" s="145" t="str">
        <f>IF('gegevens uit databank'!E1894="","",'gegevens uit databank'!E1894)</f>
        <v>Adegem-Dorp 16_A</v>
      </c>
      <c r="D1894" s="145">
        <f>IF('gegevens uit databank'!F1894="","",'gegevens uit databank'!F1894)</f>
        <v>9991</v>
      </c>
      <c r="E1894" s="145" t="str">
        <f>IF('gegevens uit databank'!G1894="","",'gegevens uit databank'!G1894)</f>
        <v>ADEGEM</v>
      </c>
      <c r="F1894" s="145" t="str">
        <f>IF('gegevens uit databank'!H1894="","",'gegevens uit databank'!H1894)</f>
        <v>050-71.15.93</v>
      </c>
    </row>
    <row r="1895" spans="1:6" ht="12.9" customHeight="1" x14ac:dyDescent="0.25">
      <c r="A1895" s="144">
        <f>IF('gegevens uit databank'!C1895="","",'gegevens uit databank'!C1895)</f>
        <v>25239</v>
      </c>
      <c r="B1895" s="145" t="str">
        <f>IF('gegevens uit databank'!D1895="","",'gegevens uit databank'!D1895)</f>
        <v>GO! BS De Kruipuit</v>
      </c>
      <c r="C1895" s="145" t="str">
        <f>IF('gegevens uit databank'!E1895="","",'gegevens uit databank'!E1895)</f>
        <v>Kruipuit 19_A</v>
      </c>
      <c r="D1895" s="145">
        <f>IF('gegevens uit databank'!F1895="","",'gegevens uit databank'!F1895)</f>
        <v>9991</v>
      </c>
      <c r="E1895" s="145" t="str">
        <f>IF('gegevens uit databank'!G1895="","",'gegevens uit databank'!G1895)</f>
        <v>ADEGEM</v>
      </c>
      <c r="F1895" s="145" t="str">
        <f>IF('gegevens uit databank'!H1895="","",'gegevens uit databank'!H1895)</f>
        <v>09-377.27.52</v>
      </c>
    </row>
    <row r="1896" spans="1:6" ht="12.9" customHeight="1" x14ac:dyDescent="0.25">
      <c r="A1896" s="144">
        <f>IF('gegevens uit databank'!C1896="","",'gegevens uit databank'!C1896)</f>
        <v>44602</v>
      </c>
      <c r="B1896" s="145" t="str">
        <f>IF('gegevens uit databank'!D1896="","",'gegevens uit databank'!D1896)</f>
        <v>GO! BS De Schakel_Hoboken</v>
      </c>
      <c r="C1896" s="145" t="str">
        <f>IF('gegevens uit databank'!E1896="","",'gegevens uit databank'!E1896)</f>
        <v>Weerstandlaan 141</v>
      </c>
      <c r="D1896" s="145">
        <f>IF('gegevens uit databank'!F1896="","",'gegevens uit databank'!F1896)</f>
        <v>2660</v>
      </c>
      <c r="E1896" s="145" t="str">
        <f>IF('gegevens uit databank'!G1896="","",'gegevens uit databank'!G1896)</f>
        <v>HOBOKEN</v>
      </c>
      <c r="F1896" s="145" t="str">
        <f>IF('gegevens uit databank'!H1896="","",'gegevens uit databank'!H1896)</f>
        <v>03-827.62.58</v>
      </c>
    </row>
    <row r="1897" spans="1:6" ht="12.9" customHeight="1" x14ac:dyDescent="0.25">
      <c r="A1897" s="144">
        <f>IF('gegevens uit databank'!C1897="","",'gegevens uit databank'!C1897)</f>
        <v>44628</v>
      </c>
      <c r="B1897" s="145" t="str">
        <f>IF('gegevens uit databank'!D1897="","",'gegevens uit databank'!D1897)</f>
        <v>VBS Steinerschool Sterrendaalders Lier</v>
      </c>
      <c r="C1897" s="145" t="str">
        <f>IF('gegevens uit databank'!E1897="","",'gegevens uit databank'!E1897)</f>
        <v>Mallekotstraat 43</v>
      </c>
      <c r="D1897" s="145">
        <f>IF('gegevens uit databank'!F1897="","",'gegevens uit databank'!F1897)</f>
        <v>2500</v>
      </c>
      <c r="E1897" s="145" t="str">
        <f>IF('gegevens uit databank'!G1897="","",'gegevens uit databank'!G1897)</f>
        <v>LIER</v>
      </c>
      <c r="F1897" s="145" t="str">
        <f>IF('gegevens uit databank'!H1897="","",'gegevens uit databank'!H1897)</f>
        <v>03-491.80.10</v>
      </c>
    </row>
    <row r="1898" spans="1:6" ht="12.9" customHeight="1" x14ac:dyDescent="0.25">
      <c r="A1898" s="144">
        <f>IF('gegevens uit databank'!C1898="","",'gegevens uit databank'!C1898)</f>
        <v>44636</v>
      </c>
      <c r="B1898" s="145" t="str">
        <f>IF('gegevens uit databank'!D1898="","",'gegevens uit databank'!D1898)</f>
        <v>GO! BS Beukenbos</v>
      </c>
      <c r="C1898" s="145" t="str">
        <f>IF('gegevens uit databank'!E1898="","",'gegevens uit databank'!E1898)</f>
        <v>Groenstraat 29</v>
      </c>
      <c r="D1898" s="145">
        <f>IF('gegevens uit databank'!F1898="","",'gegevens uit databank'!F1898)</f>
        <v>1501</v>
      </c>
      <c r="E1898" s="145" t="str">
        <f>IF('gegevens uit databank'!G1898="","",'gegevens uit databank'!G1898)</f>
        <v>BUIZINGEN</v>
      </c>
      <c r="F1898" s="145" t="str">
        <f>IF('gegevens uit databank'!H1898="","",'gegevens uit databank'!H1898)</f>
        <v>02-360.03.11</v>
      </c>
    </row>
    <row r="1899" spans="1:6" ht="12.9" customHeight="1" x14ac:dyDescent="0.25">
      <c r="A1899" s="144">
        <f>IF('gegevens uit databank'!C1899="","",'gegevens uit databank'!C1899)</f>
        <v>44644</v>
      </c>
      <c r="B1899" s="145" t="str">
        <f>IF('gegevens uit databank'!D1899="","",'gegevens uit databank'!D1899)</f>
        <v>VBS De Tuimelaar</v>
      </c>
      <c r="C1899" s="145" t="str">
        <f>IF('gegevens uit databank'!E1899="","",'gegevens uit databank'!E1899)</f>
        <v>Eekhoornlei 9</v>
      </c>
      <c r="D1899" s="145">
        <f>IF('gegevens uit databank'!F1899="","",'gegevens uit databank'!F1899)</f>
        <v>2900</v>
      </c>
      <c r="E1899" s="145" t="str">
        <f>IF('gegevens uit databank'!G1899="","",'gegevens uit databank'!G1899)</f>
        <v>SCHOTEN</v>
      </c>
      <c r="F1899" s="145" t="str">
        <f>IF('gegevens uit databank'!H1899="","",'gegevens uit databank'!H1899)</f>
        <v>03-658.01.96</v>
      </c>
    </row>
    <row r="1900" spans="1:6" ht="12.9" customHeight="1" x14ac:dyDescent="0.25">
      <c r="A1900" s="144">
        <f>IF('gegevens uit databank'!C1900="","",'gegevens uit databank'!C1900)</f>
        <v>44651</v>
      </c>
      <c r="B1900" s="145" t="str">
        <f>IF('gegevens uit databank'!D1900="","",'gegevens uit databank'!D1900)</f>
        <v>VBS Steinerschool Gent-Kasteellaan</v>
      </c>
      <c r="C1900" s="145" t="str">
        <f>IF('gegevens uit databank'!E1900="","",'gegevens uit databank'!E1900)</f>
        <v>Kasteellaan 54</v>
      </c>
      <c r="D1900" s="145">
        <f>IF('gegevens uit databank'!F1900="","",'gegevens uit databank'!F1900)</f>
        <v>9000</v>
      </c>
      <c r="E1900" s="145" t="str">
        <f>IF('gegevens uit databank'!G1900="","",'gegevens uit databank'!G1900)</f>
        <v>GENT</v>
      </c>
      <c r="F1900" s="145" t="str">
        <f>IF('gegevens uit databank'!H1900="","",'gegevens uit databank'!H1900)</f>
        <v>09-235.28.00</v>
      </c>
    </row>
    <row r="1901" spans="1:6" ht="12.9" customHeight="1" x14ac:dyDescent="0.25">
      <c r="A1901" s="144">
        <f>IF('gegevens uit databank'!C1901="","",'gegevens uit databank'!C1901)</f>
        <v>44677</v>
      </c>
      <c r="B1901" s="145" t="str">
        <f>IF('gegevens uit databank'!D1901="","",'gegevens uit databank'!D1901)</f>
        <v>VBS Het Spoor</v>
      </c>
      <c r="C1901" s="145" t="str">
        <f>IF('gegevens uit databank'!E1901="","",'gegevens uit databank'!E1901)</f>
        <v>Stationstraat 22</v>
      </c>
      <c r="D1901" s="145">
        <f>IF('gegevens uit databank'!F1901="","",'gegevens uit databank'!F1901)</f>
        <v>8700</v>
      </c>
      <c r="E1901" s="145" t="str">
        <f>IF('gegevens uit databank'!G1901="","",'gegevens uit databank'!G1901)</f>
        <v>TIELT</v>
      </c>
      <c r="F1901" s="145" t="str">
        <f>IF('gegevens uit databank'!H1901="","",'gegevens uit databank'!H1901)</f>
        <v>051-40.62.63</v>
      </c>
    </row>
    <row r="1902" spans="1:6" ht="12.9" customHeight="1" x14ac:dyDescent="0.25">
      <c r="A1902" s="144">
        <f>IF('gegevens uit databank'!C1902="","",'gegevens uit databank'!C1902)</f>
        <v>44693</v>
      </c>
      <c r="B1902" s="145" t="str">
        <f>IF('gegevens uit databank'!D1902="","",'gegevens uit databank'!D1902)</f>
        <v>VKS Klim-Op</v>
      </c>
      <c r="C1902" s="145" t="str">
        <f>IF('gegevens uit databank'!E1902="","",'gegevens uit databank'!E1902)</f>
        <v>St.-Maurusstraat 1</v>
      </c>
      <c r="D1902" s="145">
        <f>IF('gegevens uit databank'!F1902="","",'gegevens uit databank'!F1902)</f>
        <v>3220</v>
      </c>
      <c r="E1902" s="145" t="str">
        <f>IF('gegevens uit databank'!G1902="","",'gegevens uit databank'!G1902)</f>
        <v>HOLSBEEK</v>
      </c>
      <c r="F1902" s="145" t="str">
        <f>IF('gegevens uit databank'!H1902="","",'gegevens uit databank'!H1902)</f>
        <v>016-44.97.80</v>
      </c>
    </row>
    <row r="1903" spans="1:6" ht="12.9" customHeight="1" x14ac:dyDescent="0.25">
      <c r="A1903" s="144">
        <f>IF('gegevens uit databank'!C1903="","",'gegevens uit databank'!C1903)</f>
        <v>44801</v>
      </c>
      <c r="B1903" s="145" t="str">
        <f>IF('gegevens uit databank'!D1903="","",'gegevens uit databank'!D1903)</f>
        <v>VBS De Klinker</v>
      </c>
      <c r="C1903" s="145" t="str">
        <f>IF('gegevens uit databank'!E1903="","",'gegevens uit databank'!E1903)</f>
        <v>Torenstraat 62</v>
      </c>
      <c r="D1903" s="145">
        <f>IF('gegevens uit databank'!F1903="","",'gegevens uit databank'!F1903)</f>
        <v>3110</v>
      </c>
      <c r="E1903" s="145" t="str">
        <f>IF('gegevens uit databank'!G1903="","",'gegevens uit databank'!G1903)</f>
        <v>ROTSELAAR</v>
      </c>
      <c r="F1903" s="145" t="str">
        <f>IF('gegevens uit databank'!H1903="","",'gegevens uit databank'!H1903)</f>
        <v>016-44.90.46</v>
      </c>
    </row>
    <row r="1904" spans="1:6" ht="12.9" customHeight="1" x14ac:dyDescent="0.25">
      <c r="A1904" s="144">
        <f>IF('gegevens uit databank'!C1904="","",'gegevens uit databank'!C1904)</f>
        <v>44818</v>
      </c>
      <c r="B1904" s="145" t="str">
        <f>IF('gegevens uit databank'!D1904="","",'gegevens uit databank'!D1904)</f>
        <v>VLS De Kraal</v>
      </c>
      <c r="C1904" s="145" t="str">
        <f>IF('gegevens uit databank'!E1904="","",'gegevens uit databank'!E1904)</f>
        <v>Van Bladelstraat 28</v>
      </c>
      <c r="D1904" s="145">
        <f>IF('gegevens uit databank'!F1904="","",'gegevens uit databank'!F1904)</f>
        <v>3020</v>
      </c>
      <c r="E1904" s="145" t="str">
        <f>IF('gegevens uit databank'!G1904="","",'gegevens uit databank'!G1904)</f>
        <v>HERENT</v>
      </c>
      <c r="F1904" s="145" t="str">
        <f>IF('gegevens uit databank'!H1904="","",'gegevens uit databank'!H1904)</f>
        <v>016-20.82.74</v>
      </c>
    </row>
    <row r="1905" spans="1:6" ht="12.9" customHeight="1" x14ac:dyDescent="0.25">
      <c r="A1905" s="144">
        <f>IF('gegevens uit databank'!C1905="","",'gegevens uit databank'!C1905)</f>
        <v>45211</v>
      </c>
      <c r="B1905" s="145" t="str">
        <f>IF('gegevens uit databank'!D1905="","",'gegevens uit databank'!D1905)</f>
        <v>VBS Mozaïek</v>
      </c>
      <c r="C1905" s="145" t="str">
        <f>IF('gegevens uit databank'!E1905="","",'gegevens uit databank'!E1905)</f>
        <v>Nieuwstraat 60</v>
      </c>
      <c r="D1905" s="145">
        <f>IF('gegevens uit databank'!F1905="","",'gegevens uit databank'!F1905)</f>
        <v>9800</v>
      </c>
      <c r="E1905" s="145" t="str">
        <f>IF('gegevens uit databank'!G1905="","",'gegevens uit databank'!G1905)</f>
        <v>ASTENE</v>
      </c>
      <c r="F1905" s="145" t="str">
        <f>IF('gegevens uit databank'!H1905="","",'gegevens uit databank'!H1905)</f>
        <v>09-386.59.85</v>
      </c>
    </row>
    <row r="1906" spans="1:6" ht="12.9" customHeight="1" x14ac:dyDescent="0.25">
      <c r="A1906" s="144">
        <f>IF('gegevens uit databank'!C1906="","",'gegevens uit databank'!C1906)</f>
        <v>45237</v>
      </c>
      <c r="B1906" s="145" t="str">
        <f>IF('gegevens uit databank'!D1906="","",'gegevens uit databank'!D1906)</f>
        <v>VBS Kwikstaartje</v>
      </c>
      <c r="C1906" s="145" t="str">
        <f>IF('gegevens uit databank'!E1906="","",'gegevens uit databank'!E1906)</f>
        <v>Speurtstraat 3</v>
      </c>
      <c r="D1906" s="145">
        <f>IF('gegevens uit databank'!F1906="","",'gegevens uit databank'!F1906)</f>
        <v>9340</v>
      </c>
      <c r="E1906" s="145" t="str">
        <f>IF('gegevens uit databank'!G1906="","",'gegevens uit databank'!G1906)</f>
        <v>OORDEGEM</v>
      </c>
      <c r="F1906" s="145" t="str">
        <f>IF('gegevens uit databank'!H1906="","",'gegevens uit databank'!H1906)</f>
        <v>09-369.44.46</v>
      </c>
    </row>
    <row r="1907" spans="1:6" ht="12.9" customHeight="1" x14ac:dyDescent="0.25">
      <c r="A1907" s="144">
        <f>IF('gegevens uit databank'!C1907="","",'gegevens uit databank'!C1907)</f>
        <v>45245</v>
      </c>
      <c r="B1907" s="145" t="str">
        <f>IF('gegevens uit databank'!D1907="","",'gegevens uit databank'!D1907)</f>
        <v>VBS Sint-Paulus Drongen</v>
      </c>
      <c r="C1907" s="145" t="str">
        <f>IF('gegevens uit databank'!E1907="","",'gegevens uit databank'!E1907)</f>
        <v>Gavergrachtstraat 97</v>
      </c>
      <c r="D1907" s="145">
        <f>IF('gegevens uit databank'!F1907="","",'gegevens uit databank'!F1907)</f>
        <v>9031</v>
      </c>
      <c r="E1907" s="145" t="str">
        <f>IF('gegevens uit databank'!G1907="","",'gegevens uit databank'!G1907)</f>
        <v>DRONGEN</v>
      </c>
      <c r="F1907" s="145" t="str">
        <f>IF('gegevens uit databank'!H1907="","",'gegevens uit databank'!H1907)</f>
        <v>09-226.43.12</v>
      </c>
    </row>
    <row r="1908" spans="1:6" ht="12.9" customHeight="1" x14ac:dyDescent="0.25">
      <c r="A1908" s="144">
        <f>IF('gegevens uit databank'!C1908="","",'gegevens uit databank'!C1908)</f>
        <v>45252</v>
      </c>
      <c r="B1908" s="145" t="str">
        <f>IF('gegevens uit databank'!D1908="","",'gegevens uit databank'!D1908)</f>
        <v>VBS De Talententuin</v>
      </c>
      <c r="C1908" s="145" t="str">
        <f>IF('gegevens uit databank'!E1908="","",'gegevens uit databank'!E1908)</f>
        <v>Belzeelsestraat 22</v>
      </c>
      <c r="D1908" s="145">
        <f>IF('gegevens uit databank'!F1908="","",'gegevens uit databank'!F1908)</f>
        <v>9940</v>
      </c>
      <c r="E1908" s="145" t="str">
        <f>IF('gegevens uit databank'!G1908="","",'gegevens uit databank'!G1908)</f>
        <v>EVERGEM</v>
      </c>
      <c r="F1908" s="145" t="str">
        <f>IF('gegevens uit databank'!H1908="","",'gegevens uit databank'!H1908)</f>
        <v>09-253.05.49</v>
      </c>
    </row>
    <row r="1909" spans="1:6" ht="12.9" customHeight="1" x14ac:dyDescent="0.25">
      <c r="A1909" s="144">
        <f>IF('gegevens uit databank'!C1909="","",'gegevens uit databank'!C1909)</f>
        <v>45261</v>
      </c>
      <c r="B1909" s="145" t="str">
        <f>IF('gegevens uit databank'!D1909="","",'gegevens uit databank'!D1909)</f>
        <v>SBS De Boomgaard</v>
      </c>
      <c r="C1909" s="145" t="str">
        <f>IF('gegevens uit databank'!E1909="","",'gegevens uit databank'!E1909)</f>
        <v>Bommelstraat 24</v>
      </c>
      <c r="D1909" s="145">
        <f>IF('gegevens uit databank'!F1909="","",'gegevens uit databank'!F1909)</f>
        <v>9000</v>
      </c>
      <c r="E1909" s="145" t="str">
        <f>IF('gegevens uit databank'!G1909="","",'gegevens uit databank'!G1909)</f>
        <v>GENT</v>
      </c>
      <c r="F1909" s="145" t="str">
        <f>IF('gegevens uit databank'!H1909="","",'gegevens uit databank'!H1909)</f>
        <v>09-323.56.90</v>
      </c>
    </row>
    <row r="1910" spans="1:6" ht="12.9" customHeight="1" x14ac:dyDescent="0.25">
      <c r="A1910" s="144">
        <f>IF('gegevens uit databank'!C1910="","",'gegevens uit databank'!C1910)</f>
        <v>45278</v>
      </c>
      <c r="B1910" s="145" t="str">
        <f>IF('gegevens uit databank'!D1910="","",'gegevens uit databank'!D1910)</f>
        <v>Vrije Basisschool De Zonnewijzer</v>
      </c>
      <c r="C1910" s="145" t="str">
        <f>IF('gegevens uit databank'!E1910="","",'gegevens uit databank'!E1910)</f>
        <v>Pastorijstraat 15</v>
      </c>
      <c r="D1910" s="145">
        <f>IF('gegevens uit databank'!F1910="","",'gegevens uit databank'!F1910)</f>
        <v>1982</v>
      </c>
      <c r="E1910" s="145" t="str">
        <f>IF('gegevens uit databank'!G1910="","",'gegevens uit databank'!G1910)</f>
        <v>WEERDE</v>
      </c>
      <c r="F1910" s="145" t="str">
        <f>IF('gegevens uit databank'!H1910="","",'gegevens uit databank'!H1910)</f>
        <v>015-61.28.25</v>
      </c>
    </row>
    <row r="1911" spans="1:6" ht="12.9" customHeight="1" x14ac:dyDescent="0.25">
      <c r="A1911" s="144">
        <f>IF('gegevens uit databank'!C1911="","",'gegevens uit databank'!C1911)</f>
        <v>45286</v>
      </c>
      <c r="B1911" s="145" t="str">
        <f>IF('gegevens uit databank'!D1911="","",'gegevens uit databank'!D1911)</f>
        <v>VBS Sint-Maartenschool</v>
      </c>
      <c r="C1911" s="145" t="str">
        <f>IF('gegevens uit databank'!E1911="","",'gegevens uit databank'!E1911)</f>
        <v>Hombekerkouter 18</v>
      </c>
      <c r="D1911" s="145">
        <f>IF('gegevens uit databank'!F1911="","",'gegevens uit databank'!F1911)</f>
        <v>2811</v>
      </c>
      <c r="E1911" s="145" t="str">
        <f>IF('gegevens uit databank'!G1911="","",'gegevens uit databank'!G1911)</f>
        <v>HOMBEEK</v>
      </c>
      <c r="F1911" s="145" t="str">
        <f>IF('gegevens uit databank'!H1911="","",'gegevens uit databank'!H1911)</f>
        <v>015-41.55.33</v>
      </c>
    </row>
    <row r="1912" spans="1:6" ht="12.9" customHeight="1" x14ac:dyDescent="0.25">
      <c r="A1912" s="144">
        <f>IF('gegevens uit databank'!C1912="","",'gegevens uit databank'!C1912)</f>
        <v>45294</v>
      </c>
      <c r="B1912" s="145" t="str">
        <f>IF('gegevens uit databank'!D1912="","",'gegevens uit databank'!D1912)</f>
        <v>VBS Steinerschool De Wingerd</v>
      </c>
      <c r="C1912" s="145" t="str">
        <f>IF('gegevens uit databank'!E1912="","",'gegevens uit databank'!E1912)</f>
        <v>Zwemdoklei 3</v>
      </c>
      <c r="D1912" s="145">
        <f>IF('gegevens uit databank'!F1912="","",'gegevens uit databank'!F1912)</f>
        <v>2930</v>
      </c>
      <c r="E1912" s="145" t="str">
        <f>IF('gegevens uit databank'!G1912="","",'gegevens uit databank'!G1912)</f>
        <v>BRASSCHAAT</v>
      </c>
      <c r="F1912" s="145" t="str">
        <f>IF('gegevens uit databank'!H1912="","",'gegevens uit databank'!H1912)</f>
        <v>03-665.41.90</v>
      </c>
    </row>
    <row r="1913" spans="1:6" ht="12.9" customHeight="1" x14ac:dyDescent="0.25">
      <c r="A1913" s="144">
        <f>IF('gegevens uit databank'!C1913="","",'gegevens uit databank'!C1913)</f>
        <v>45302</v>
      </c>
      <c r="B1913" s="145" t="str">
        <f>IF('gegevens uit databank'!D1913="","",'gegevens uit databank'!D1913)</f>
        <v>SBS Larum</v>
      </c>
      <c r="C1913" s="145" t="str">
        <f>IF('gegevens uit databank'!E1913="","",'gegevens uit databank'!E1913)</f>
        <v>Larum 9</v>
      </c>
      <c r="D1913" s="145">
        <f>IF('gegevens uit databank'!F1913="","",'gegevens uit databank'!F1913)</f>
        <v>2440</v>
      </c>
      <c r="E1913" s="145" t="str">
        <f>IF('gegevens uit databank'!G1913="","",'gegevens uit databank'!G1913)</f>
        <v>GEEL</v>
      </c>
      <c r="F1913" s="145" t="str">
        <f>IF('gegevens uit databank'!H1913="","",'gegevens uit databank'!H1913)</f>
        <v>014-56.64.80</v>
      </c>
    </row>
    <row r="1914" spans="1:6" ht="12.9" customHeight="1" x14ac:dyDescent="0.25">
      <c r="A1914" s="144">
        <f>IF('gegevens uit databank'!C1914="","",'gegevens uit databank'!C1914)</f>
        <v>45311</v>
      </c>
      <c r="B1914" s="145" t="str">
        <f>IF('gegevens uit databank'!D1914="","",'gegevens uit databank'!D1914)</f>
        <v>VBS De Toverboom</v>
      </c>
      <c r="C1914" s="145" t="str">
        <f>IF('gegevens uit databank'!E1914="","",'gegevens uit databank'!E1914)</f>
        <v>Bel 131</v>
      </c>
      <c r="D1914" s="145">
        <f>IF('gegevens uit databank'!F1914="","",'gegevens uit databank'!F1914)</f>
        <v>2440</v>
      </c>
      <c r="E1914" s="145" t="str">
        <f>IF('gegevens uit databank'!G1914="","",'gegevens uit databank'!G1914)</f>
        <v>GEEL</v>
      </c>
      <c r="F1914" s="145" t="str">
        <f>IF('gegevens uit databank'!H1914="","",'gegevens uit databank'!H1914)</f>
        <v>014-58.92.44</v>
      </c>
    </row>
    <row r="1915" spans="1:6" ht="12.9" customHeight="1" x14ac:dyDescent="0.25">
      <c r="A1915" s="144">
        <f>IF('gegevens uit databank'!C1915="","",'gegevens uit databank'!C1915)</f>
        <v>45328</v>
      </c>
      <c r="B1915" s="145" t="str">
        <f>IF('gegevens uit databank'!D1915="","",'gegevens uit databank'!D1915)</f>
        <v>SBS De Katersberg</v>
      </c>
      <c r="C1915" s="145" t="str">
        <f>IF('gegevens uit databank'!E1915="","",'gegevens uit databank'!E1915)</f>
        <v>Katersberg 27</v>
      </c>
      <c r="D1915" s="145">
        <f>IF('gegevens uit databank'!F1915="","",'gegevens uit databank'!F1915)</f>
        <v>2440</v>
      </c>
      <c r="E1915" s="145" t="str">
        <f>IF('gegevens uit databank'!G1915="","",'gegevens uit databank'!G1915)</f>
        <v>GEEL</v>
      </c>
      <c r="F1915" s="145" t="str">
        <f>IF('gegevens uit databank'!H1915="","",'gegevens uit databank'!H1915)</f>
        <v>014-56.64.60</v>
      </c>
    </row>
    <row r="1916" spans="1:6" ht="12.9" customHeight="1" x14ac:dyDescent="0.25">
      <c r="A1916" s="144">
        <f>IF('gegevens uit databank'!C1916="","",'gegevens uit databank'!C1916)</f>
        <v>45344</v>
      </c>
      <c r="B1916" s="145" t="str">
        <f>IF('gegevens uit databank'!D1916="","",'gegevens uit databank'!D1916)</f>
        <v>GLS Klim Op</v>
      </c>
      <c r="C1916" s="145" t="str">
        <f>IF('gegevens uit databank'!E1916="","",'gegevens uit databank'!E1916)</f>
        <v>Gasthuisstraat 8</v>
      </c>
      <c r="D1916" s="145">
        <f>IF('gegevens uit databank'!F1916="","",'gegevens uit databank'!F1916)</f>
        <v>2990</v>
      </c>
      <c r="E1916" s="145" t="str">
        <f>IF('gegevens uit databank'!G1916="","",'gegevens uit databank'!G1916)</f>
        <v>WUUSTWEZEL</v>
      </c>
      <c r="F1916" s="145" t="str">
        <f>IF('gegevens uit databank'!H1916="","",'gegevens uit databank'!H1916)</f>
        <v>03-690.46.65</v>
      </c>
    </row>
    <row r="1917" spans="1:6" ht="12.9" customHeight="1" x14ac:dyDescent="0.25">
      <c r="A1917" s="144">
        <f>IF('gegevens uit databank'!C1917="","",'gegevens uit databank'!C1917)</f>
        <v>45351</v>
      </c>
      <c r="B1917" s="145" t="str">
        <f>IF('gegevens uit databank'!D1917="","",'gegevens uit databank'!D1917)</f>
        <v>VBS De Klimming</v>
      </c>
      <c r="C1917" s="145" t="str">
        <f>IF('gegevens uit databank'!E1917="","",'gegevens uit databank'!E1917)</f>
        <v>Assestraat 5</v>
      </c>
      <c r="D1917" s="145">
        <f>IF('gegevens uit databank'!F1917="","",'gegevens uit databank'!F1917)</f>
        <v>1790</v>
      </c>
      <c r="E1917" s="145" t="str">
        <f>IF('gegevens uit databank'!G1917="","",'gegevens uit databank'!G1917)</f>
        <v>ESSENE</v>
      </c>
      <c r="F1917" s="145" t="str">
        <f>IF('gegevens uit databank'!H1917="","",'gegevens uit databank'!H1917)</f>
        <v>02-582.20.17</v>
      </c>
    </row>
    <row r="1918" spans="1:6" ht="12.9" customHeight="1" x14ac:dyDescent="0.25">
      <c r="A1918" s="144">
        <f>IF('gegevens uit databank'!C1918="","",'gegevens uit databank'!C1918)</f>
        <v>45831</v>
      </c>
      <c r="B1918" s="145" t="str">
        <f>IF('gegevens uit databank'!D1918="","",'gegevens uit databank'!D1918)</f>
        <v>VBS De Twijg</v>
      </c>
      <c r="C1918" s="145" t="str">
        <f>IF('gegevens uit databank'!E1918="","",'gegevens uit databank'!E1918)</f>
        <v>Ursulinenstraat 1</v>
      </c>
      <c r="D1918" s="145">
        <f>IF('gegevens uit databank'!F1918="","",'gegevens uit databank'!F1918)</f>
        <v>3018</v>
      </c>
      <c r="E1918" s="145" t="str">
        <f>IF('gegevens uit databank'!G1918="","",'gegevens uit databank'!G1918)</f>
        <v>WIJGMAAL</v>
      </c>
      <c r="F1918" s="145" t="str">
        <f>IF('gegevens uit databank'!H1918="","",'gegevens uit databank'!H1918)</f>
        <v>016-44.63.48</v>
      </c>
    </row>
    <row r="1919" spans="1:6" ht="12.9" customHeight="1" x14ac:dyDescent="0.25">
      <c r="A1919" s="144">
        <f>IF('gegevens uit databank'!C1919="","",'gegevens uit databank'!C1919)</f>
        <v>45898</v>
      </c>
      <c r="B1919" s="145" t="str">
        <f>IF('gegevens uit databank'!D1919="","",'gegevens uit databank'!D1919)</f>
        <v>VBS De Zonnetuin</v>
      </c>
      <c r="C1919" s="145" t="str">
        <f>IF('gegevens uit databank'!E1919="","",'gegevens uit databank'!E1919)</f>
        <v>Beeweg 32</v>
      </c>
      <c r="D1919" s="145">
        <f>IF('gegevens uit databank'!F1919="","",'gegevens uit databank'!F1919)</f>
        <v>8310</v>
      </c>
      <c r="E1919" s="145" t="str">
        <f>IF('gegevens uit databank'!G1919="","",'gegevens uit databank'!G1919)</f>
        <v>SINT-KRUIS</v>
      </c>
      <c r="F1919" s="145" t="str">
        <f>IF('gegevens uit databank'!H1919="","",'gegevens uit databank'!H1919)</f>
        <v>050-35.89.09</v>
      </c>
    </row>
    <row r="1920" spans="1:6" ht="12.9" customHeight="1" x14ac:dyDescent="0.25">
      <c r="A1920" s="144">
        <f>IF('gegevens uit databank'!C1920="","",'gegevens uit databank'!C1920)</f>
        <v>45922</v>
      </c>
      <c r="B1920" s="145" t="str">
        <f>IF('gegevens uit databank'!D1920="","",'gegevens uit databank'!D1920)</f>
        <v>HBS Leidstar</v>
      </c>
      <c r="C1920" s="145" t="str">
        <f>IF('gegevens uit databank'!E1920="","",'gegevens uit databank'!E1920)</f>
        <v>Claessensstraat 59</v>
      </c>
      <c r="D1920" s="145">
        <f>IF('gegevens uit databank'!F1920="","",'gegevens uit databank'!F1920)</f>
        <v>1020</v>
      </c>
      <c r="E1920" s="145" t="str">
        <f>IF('gegevens uit databank'!G1920="","",'gegevens uit databank'!G1920)</f>
        <v>LAKEN</v>
      </c>
      <c r="F1920" s="145" t="str">
        <f>IF('gegevens uit databank'!H1920="","",'gegevens uit databank'!H1920)</f>
        <v>02-422.03.80</v>
      </c>
    </row>
    <row r="1921" spans="1:6" ht="12.9" customHeight="1" x14ac:dyDescent="0.25">
      <c r="A1921" s="144">
        <f>IF('gegevens uit databank'!C1921="","",'gegevens uit databank'!C1921)</f>
        <v>45931</v>
      </c>
      <c r="B1921" s="145" t="str">
        <f>IF('gegevens uit databank'!D1921="","",'gegevens uit databank'!D1921)</f>
        <v>HSKS Koningin Astrid</v>
      </c>
      <c r="C1921" s="145" t="str">
        <f>IF('gegevens uit databank'!E1921="","",'gegevens uit databank'!E1921)</f>
        <v>Mutsaardlaan 67</v>
      </c>
      <c r="D1921" s="145">
        <f>IF('gegevens uit databank'!F1921="","",'gegevens uit databank'!F1921)</f>
        <v>1020</v>
      </c>
      <c r="E1921" s="145" t="str">
        <f>IF('gegevens uit databank'!G1921="","",'gegevens uit databank'!G1921)</f>
        <v>LAKEN</v>
      </c>
      <c r="F1921" s="145" t="str">
        <f>IF('gegevens uit databank'!H1921="","",'gegevens uit databank'!H1921)</f>
        <v>02-263.06.00</v>
      </c>
    </row>
    <row r="1922" spans="1:6" ht="12.9" customHeight="1" x14ac:dyDescent="0.25">
      <c r="A1922" s="144">
        <f>IF('gegevens uit databank'!C1922="","",'gegevens uit databank'!C1922)</f>
        <v>46045</v>
      </c>
      <c r="B1922" s="145" t="str">
        <f>IF('gegevens uit databank'!D1922="","",'gegevens uit databank'!D1922)</f>
        <v>VBS De Zandloper</v>
      </c>
      <c r="C1922" s="145" t="str">
        <f>IF('gegevens uit databank'!E1922="","",'gegevens uit databank'!E1922)</f>
        <v>Weg naar Opoeteren 172</v>
      </c>
      <c r="D1922" s="145">
        <f>IF('gegevens uit databank'!F1922="","",'gegevens uit databank'!F1922)</f>
        <v>3660</v>
      </c>
      <c r="E1922" s="145" t="str">
        <f>IF('gegevens uit databank'!G1922="","",'gegevens uit databank'!G1922)</f>
        <v>OUDSBERGEN</v>
      </c>
      <c r="F1922" s="145" t="str">
        <f>IF('gegevens uit databank'!H1922="","",'gegevens uit databank'!H1922)</f>
        <v>089-85.65.85</v>
      </c>
    </row>
    <row r="1923" spans="1:6" ht="12.9" customHeight="1" x14ac:dyDescent="0.25">
      <c r="A1923" s="144">
        <f>IF('gegevens uit databank'!C1923="","",'gegevens uit databank'!C1923)</f>
        <v>46052</v>
      </c>
      <c r="B1923" s="145" t="str">
        <f>IF('gegevens uit databank'!D1923="","",'gegevens uit databank'!D1923)</f>
        <v>VBS Regina Pacis 2</v>
      </c>
      <c r="C1923" s="145" t="str">
        <f>IF('gegevens uit databank'!E1923="","",'gegevens uit databank'!E1923)</f>
        <v>Jozef Mattheessensstraat 62</v>
      </c>
      <c r="D1923" s="145">
        <f>IF('gegevens uit databank'!F1923="","",'gegevens uit databank'!F1923)</f>
        <v>2540</v>
      </c>
      <c r="E1923" s="145" t="str">
        <f>IF('gegevens uit databank'!G1923="","",'gegevens uit databank'!G1923)</f>
        <v>HOVE</v>
      </c>
      <c r="F1923" s="145" t="str">
        <f>IF('gegevens uit databank'!H1923="","",'gegevens uit databank'!H1923)</f>
        <v>03-455.07.99</v>
      </c>
    </row>
    <row r="1924" spans="1:6" ht="12.9" customHeight="1" x14ac:dyDescent="0.25">
      <c r="A1924" s="144">
        <f>IF('gegevens uit databank'!C1924="","",'gegevens uit databank'!C1924)</f>
        <v>46086</v>
      </c>
      <c r="B1924" s="145" t="str">
        <f>IF('gegevens uit databank'!D1924="","",'gegevens uit databank'!D1924)</f>
        <v>VBS Sint-Aloysius</v>
      </c>
      <c r="C1924" s="145" t="str">
        <f>IF('gegevens uit databank'!E1924="","",'gegevens uit databank'!E1924)</f>
        <v>Zonnestraat 4</v>
      </c>
      <c r="D1924" s="145">
        <f>IF('gegevens uit databank'!F1924="","",'gegevens uit databank'!F1924)</f>
        <v>9450</v>
      </c>
      <c r="E1924" s="145" t="str">
        <f>IF('gegevens uit databank'!G1924="","",'gegevens uit databank'!G1924)</f>
        <v>DENDERHOUTEM</v>
      </c>
      <c r="F1924" s="145" t="str">
        <f>IF('gegevens uit databank'!H1924="","",'gegevens uit databank'!H1924)</f>
        <v>054-33.92.13</v>
      </c>
    </row>
    <row r="1925" spans="1:6" ht="12.9" customHeight="1" x14ac:dyDescent="0.25">
      <c r="A1925" s="144">
        <f>IF('gegevens uit databank'!C1925="","",'gegevens uit databank'!C1925)</f>
        <v>46128</v>
      </c>
      <c r="B1925" s="145" t="str">
        <f>IF('gegevens uit databank'!D1925="","",'gegevens uit databank'!D1925)</f>
        <v>VBS Sint-Franciscus</v>
      </c>
      <c r="C1925" s="145" t="str">
        <f>IF('gegevens uit databank'!E1925="","",'gegevens uit databank'!E1925)</f>
        <v>Schorvoortstraat 31</v>
      </c>
      <c r="D1925" s="145">
        <f>IF('gegevens uit databank'!F1925="","",'gegevens uit databank'!F1925)</f>
        <v>2300</v>
      </c>
      <c r="E1925" s="145" t="str">
        <f>IF('gegevens uit databank'!G1925="","",'gegevens uit databank'!G1925)</f>
        <v>TURNHOUT</v>
      </c>
      <c r="F1925" s="145" t="str">
        <f>IF('gegevens uit databank'!H1925="","",'gegevens uit databank'!H1925)</f>
        <v>014-41.33.53</v>
      </c>
    </row>
    <row r="1926" spans="1:6" ht="12.9" customHeight="1" x14ac:dyDescent="0.25">
      <c r="A1926" s="144">
        <f>IF('gegevens uit databank'!C1926="","",'gegevens uit databank'!C1926)</f>
        <v>46177</v>
      </c>
      <c r="B1926" s="145" t="str">
        <f>IF('gegevens uit databank'!D1926="","",'gegevens uit databank'!D1926)</f>
        <v>VBS Leertuin</v>
      </c>
      <c r="C1926" s="145" t="str">
        <f>IF('gegevens uit databank'!E1926="","",'gegevens uit databank'!E1926)</f>
        <v>Populierenlaan 1</v>
      </c>
      <c r="D1926" s="145">
        <f>IF('gegevens uit databank'!F1926="","",'gegevens uit databank'!F1926)</f>
        <v>2200</v>
      </c>
      <c r="E1926" s="145" t="str">
        <f>IF('gegevens uit databank'!G1926="","",'gegevens uit databank'!G1926)</f>
        <v>HERENTALS</v>
      </c>
      <c r="F1926" s="145" t="str">
        <f>IF('gegevens uit databank'!H1926="","",'gegevens uit databank'!H1926)</f>
        <v>014-21.29.06</v>
      </c>
    </row>
    <row r="1927" spans="1:6" ht="12.9" customHeight="1" x14ac:dyDescent="0.25">
      <c r="A1927" s="144">
        <f>IF('gegevens uit databank'!C1927="","",'gegevens uit databank'!C1927)</f>
        <v>46185</v>
      </c>
      <c r="B1927" s="145" t="str">
        <f>IF('gegevens uit databank'!D1927="","",'gegevens uit databank'!D1927)</f>
        <v>VBS Steinerschool Guido Gezelleschool</v>
      </c>
      <c r="C1927" s="145" t="str">
        <f>IF('gegevens uit databank'!E1927="","",'gegevens uit databank'!E1927)</f>
        <v>Astridlaan 86</v>
      </c>
      <c r="D1927" s="145">
        <f>IF('gegevens uit databank'!F1927="","",'gegevens uit databank'!F1927)</f>
        <v>8310</v>
      </c>
      <c r="E1927" s="145" t="str">
        <f>IF('gegevens uit databank'!G1927="","",'gegevens uit databank'!G1927)</f>
        <v>ASSEBROEK</v>
      </c>
      <c r="F1927" s="145" t="str">
        <f>IF('gegevens uit databank'!H1927="","",'gegevens uit databank'!H1927)</f>
        <v>050-37.00.75</v>
      </c>
    </row>
    <row r="1928" spans="1:6" ht="12.9" customHeight="1" x14ac:dyDescent="0.25">
      <c r="A1928" s="144">
        <f>IF('gegevens uit databank'!C1928="","",'gegevens uit databank'!C1928)</f>
        <v>46193</v>
      </c>
      <c r="B1928" s="145" t="str">
        <f>IF('gegevens uit databank'!D1928="","",'gegevens uit databank'!D1928)</f>
        <v>VBS Hartencollege Okegem</v>
      </c>
      <c r="C1928" s="145" t="str">
        <f>IF('gegevens uit databank'!E1928="","",'gegevens uit databank'!E1928)</f>
        <v>Okegem-Dorp 2</v>
      </c>
      <c r="D1928" s="145">
        <f>IF('gegevens uit databank'!F1928="","",'gegevens uit databank'!F1928)</f>
        <v>9400</v>
      </c>
      <c r="E1928" s="145" t="str">
        <f>IF('gegevens uit databank'!G1928="","",'gegevens uit databank'!G1928)</f>
        <v>OKEGEM</v>
      </c>
      <c r="F1928" s="145" t="str">
        <f>IF('gegevens uit databank'!H1928="","",'gegevens uit databank'!H1928)</f>
        <v>054-32.60.65</v>
      </c>
    </row>
    <row r="1929" spans="1:6" ht="12.9" customHeight="1" x14ac:dyDescent="0.25">
      <c r="A1929" s="144">
        <f>IF('gegevens uit databank'!C1929="","",'gegevens uit databank'!C1929)</f>
        <v>46201</v>
      </c>
      <c r="B1929" s="145" t="str">
        <f>IF('gegevens uit databank'!D1929="","",'gegevens uit databank'!D1929)</f>
        <v>SBS De Geluksvogel</v>
      </c>
      <c r="C1929" s="145" t="str">
        <f>IF('gegevens uit databank'!E1929="","",'gegevens uit databank'!E1929)</f>
        <v>Rijselstraat 71</v>
      </c>
      <c r="D1929" s="145">
        <f>IF('gegevens uit databank'!F1929="","",'gegevens uit databank'!F1929)</f>
        <v>8200</v>
      </c>
      <c r="E1929" s="145" t="str">
        <f>IF('gegevens uit databank'!G1929="","",'gegevens uit databank'!G1929)</f>
        <v>SINT-MICHIELS</v>
      </c>
      <c r="F1929" s="145" t="str">
        <f>IF('gegevens uit databank'!H1929="","",'gegevens uit databank'!H1929)</f>
        <v>050-38.44.71</v>
      </c>
    </row>
    <row r="1930" spans="1:6" ht="12.9" customHeight="1" x14ac:dyDescent="0.25">
      <c r="A1930" s="144">
        <f>IF('gegevens uit databank'!C1930="","",'gegevens uit databank'!C1930)</f>
        <v>46227</v>
      </c>
      <c r="B1930" s="145" t="str">
        <f>IF('gegevens uit databank'!D1930="","",'gegevens uit databank'!D1930)</f>
        <v>Vrije Basisschool</v>
      </c>
      <c r="C1930" s="145" t="str">
        <f>IF('gegevens uit databank'!E1930="","",'gegevens uit databank'!E1930)</f>
        <v>Heistraat 206</v>
      </c>
      <c r="D1930" s="145">
        <f>IF('gegevens uit databank'!F1930="","",'gegevens uit databank'!F1930)</f>
        <v>9100</v>
      </c>
      <c r="E1930" s="145" t="str">
        <f>IF('gegevens uit databank'!G1930="","",'gegevens uit databank'!G1930)</f>
        <v>SINT-NIKLAAS</v>
      </c>
      <c r="F1930" s="145" t="str">
        <f>IF('gegevens uit databank'!H1930="","",'gegevens uit databank'!H1930)</f>
        <v>03-777.73.66</v>
      </c>
    </row>
    <row r="1931" spans="1:6" ht="12.9" customHeight="1" x14ac:dyDescent="0.25">
      <c r="A1931" s="144">
        <f>IF('gegevens uit databank'!C1931="","",'gegevens uit databank'!C1931)</f>
        <v>46268</v>
      </c>
      <c r="B1931" s="145" t="str">
        <f>IF('gegevens uit databank'!D1931="","",'gegevens uit databank'!D1931)</f>
        <v>GBS Schransdries</v>
      </c>
      <c r="C1931" s="145" t="str">
        <f>IF('gegevens uit databank'!E1931="","",'gegevens uit databank'!E1931)</f>
        <v>Schransdriesstraat 45</v>
      </c>
      <c r="D1931" s="145">
        <f>IF('gegevens uit databank'!F1931="","",'gegevens uit databank'!F1931)</f>
        <v>2340</v>
      </c>
      <c r="E1931" s="145" t="str">
        <f>IF('gegevens uit databank'!G1931="","",'gegevens uit databank'!G1931)</f>
        <v>BEERSE</v>
      </c>
      <c r="F1931" s="145" t="str">
        <f>IF('gegevens uit databank'!H1931="","",'gegevens uit databank'!H1931)</f>
        <v>014-61.13.48</v>
      </c>
    </row>
    <row r="1932" spans="1:6" ht="12.9" customHeight="1" x14ac:dyDescent="0.25">
      <c r="A1932" s="144">
        <f>IF('gegevens uit databank'!C1932="","",'gegevens uit databank'!C1932)</f>
        <v>46292</v>
      </c>
      <c r="B1932" s="145" t="str">
        <f>IF('gegevens uit databank'!D1932="","",'gegevens uit databank'!D1932)</f>
        <v>VKS Heilig Hart</v>
      </c>
      <c r="C1932" s="145" t="str">
        <f>IF('gegevens uit databank'!E1932="","",'gegevens uit databank'!E1932)</f>
        <v>Naamsesteenweg 355</v>
      </c>
      <c r="D1932" s="145">
        <f>IF('gegevens uit databank'!F1932="","",'gegevens uit databank'!F1932)</f>
        <v>3001</v>
      </c>
      <c r="E1932" s="145" t="str">
        <f>IF('gegevens uit databank'!G1932="","",'gegevens uit databank'!G1932)</f>
        <v>HEVERLEE</v>
      </c>
      <c r="F1932" s="145" t="str">
        <f>IF('gegevens uit databank'!H1932="","",'gegevens uit databank'!H1932)</f>
        <v>016-39.90.35</v>
      </c>
    </row>
    <row r="1933" spans="1:6" ht="12.9" customHeight="1" x14ac:dyDescent="0.25">
      <c r="A1933" s="144">
        <f>IF('gegevens uit databank'!C1933="","",'gegevens uit databank'!C1933)</f>
        <v>46301</v>
      </c>
      <c r="B1933" s="145" t="str">
        <f>IF('gegevens uit databank'!D1933="","",'gegevens uit databank'!D1933)</f>
        <v>GBS Eksaarde</v>
      </c>
      <c r="C1933" s="145" t="str">
        <f>IF('gegevens uit databank'!E1933="","",'gegevens uit databank'!E1933)</f>
        <v>Eksaardsedam 58</v>
      </c>
      <c r="D1933" s="145">
        <f>IF('gegevens uit databank'!F1933="","",'gegevens uit databank'!F1933)</f>
        <v>9160</v>
      </c>
      <c r="E1933" s="145" t="str">
        <f>IF('gegevens uit databank'!G1933="","",'gegevens uit databank'!G1933)</f>
        <v>EKSAARDE</v>
      </c>
      <c r="F1933" s="145" t="str">
        <f>IF('gegevens uit databank'!H1933="","",'gegevens uit databank'!H1933)</f>
        <v>09-235.31.11</v>
      </c>
    </row>
    <row r="1934" spans="1:6" ht="12.9" customHeight="1" x14ac:dyDescent="0.25">
      <c r="A1934" s="144">
        <f>IF('gegevens uit databank'!C1934="","",'gegevens uit databank'!C1934)</f>
        <v>46631</v>
      </c>
      <c r="B1934" s="145" t="str">
        <f>IF('gegevens uit databank'!D1934="","",'gegevens uit databank'!D1934)</f>
        <v>GBS school 3212</v>
      </c>
      <c r="C1934" s="145" t="str">
        <f>IF('gegevens uit databank'!E1934="","",'gegevens uit databank'!E1934)</f>
        <v>Kerkplein 2</v>
      </c>
      <c r="D1934" s="145">
        <f>IF('gegevens uit databank'!F1934="","",'gegevens uit databank'!F1934)</f>
        <v>3212</v>
      </c>
      <c r="E1934" s="145" t="str">
        <f>IF('gegevens uit databank'!G1934="","",'gegevens uit databank'!G1934)</f>
        <v>PELLENBERG</v>
      </c>
      <c r="F1934" s="145" t="str">
        <f>IF('gegevens uit databank'!H1934="","",'gegevens uit databank'!H1934)</f>
        <v>016-46.02.28</v>
      </c>
    </row>
    <row r="1935" spans="1:6" ht="12.9" customHeight="1" x14ac:dyDescent="0.25">
      <c r="A1935" s="144">
        <f>IF('gegevens uit databank'!C1935="","",'gegevens uit databank'!C1935)</f>
        <v>46672</v>
      </c>
      <c r="B1935" s="145" t="str">
        <f>IF('gegevens uit databank'!D1935="","",'gegevens uit databank'!D1935)</f>
        <v>VBS De Toverbol</v>
      </c>
      <c r="C1935" s="145" t="str">
        <f>IF('gegevens uit databank'!E1935="","",'gegevens uit databank'!E1935)</f>
        <v>Wittestraat 116</v>
      </c>
      <c r="D1935" s="145">
        <f>IF('gegevens uit databank'!F1935="","",'gegevens uit databank'!F1935)</f>
        <v>2020</v>
      </c>
      <c r="E1935" s="145" t="str">
        <f>IF('gegevens uit databank'!G1935="","",'gegevens uit databank'!G1935)</f>
        <v>ANTWERPEN</v>
      </c>
      <c r="F1935" s="145" t="str">
        <f>IF('gegevens uit databank'!H1935="","",'gegevens uit databank'!H1935)</f>
        <v>03-248.00.48</v>
      </c>
    </row>
    <row r="1936" spans="1:6" ht="12.9" customHeight="1" x14ac:dyDescent="0.25">
      <c r="A1936" s="144">
        <f>IF('gegevens uit databank'!C1936="","",'gegevens uit databank'!C1936)</f>
        <v>46755</v>
      </c>
      <c r="B1936" s="145" t="str">
        <f>IF('gegevens uit databank'!D1936="","",'gegevens uit databank'!D1936)</f>
        <v>VBS Steinerschool Hibernia Antwerpen</v>
      </c>
      <c r="C1936" s="145" t="str">
        <f>IF('gegevens uit databank'!E1936="","",'gegevens uit databank'!E1936)</f>
        <v>Volkstraat 40</v>
      </c>
      <c r="D1936" s="145">
        <f>IF('gegevens uit databank'!F1936="","",'gegevens uit databank'!F1936)</f>
        <v>2000</v>
      </c>
      <c r="E1936" s="145" t="str">
        <f>IF('gegevens uit databank'!G1936="","",'gegevens uit databank'!G1936)</f>
        <v>ANTWERPEN</v>
      </c>
      <c r="F1936" s="145" t="str">
        <f>IF('gegevens uit databank'!H1936="","",'gegevens uit databank'!H1936)</f>
        <v>03-248.40.34</v>
      </c>
    </row>
    <row r="1937" spans="1:6" ht="12.9" customHeight="1" x14ac:dyDescent="0.25">
      <c r="A1937" s="144">
        <f>IF('gegevens uit databank'!C1937="","",'gegevens uit databank'!C1937)</f>
        <v>46797</v>
      </c>
      <c r="B1937" s="145" t="str">
        <f>IF('gegevens uit databank'!D1937="","",'gegevens uit databank'!D1937)</f>
        <v>SBS De Octopus</v>
      </c>
      <c r="C1937" s="145" t="str">
        <f>IF('gegevens uit databank'!E1937="","",'gegevens uit databank'!E1937)</f>
        <v>Sint-Rochusstraat 124</v>
      </c>
      <c r="D1937" s="145">
        <f>IF('gegevens uit databank'!F1937="","",'gegevens uit databank'!F1937)</f>
        <v>2100</v>
      </c>
      <c r="E1937" s="145" t="str">
        <f>IF('gegevens uit databank'!G1937="","",'gegevens uit databank'!G1937)</f>
        <v>DEURNE</v>
      </c>
      <c r="F1937" s="145" t="str">
        <f>IF('gegevens uit databank'!H1937="","",'gegevens uit databank'!H1937)</f>
        <v>03-292.66.90</v>
      </c>
    </row>
    <row r="1938" spans="1:6" ht="12.9" customHeight="1" x14ac:dyDescent="0.25">
      <c r="A1938" s="144">
        <f>IF('gegevens uit databank'!C1938="","",'gegevens uit databank'!C1938)</f>
        <v>47027</v>
      </c>
      <c r="B1938" s="145" t="str">
        <f>IF('gegevens uit databank'!D1938="","",'gegevens uit databank'!D1938)</f>
        <v>VBS Klaproos</v>
      </c>
      <c r="C1938" s="145" t="str">
        <f>IF('gegevens uit databank'!E1938="","",'gegevens uit databank'!E1938)</f>
        <v>Molenheide 12</v>
      </c>
      <c r="D1938" s="145">
        <f>IF('gegevens uit databank'!F1938="","",'gegevens uit databank'!F1938)</f>
        <v>2242</v>
      </c>
      <c r="E1938" s="145" t="str">
        <f>IF('gegevens uit databank'!G1938="","",'gegevens uit databank'!G1938)</f>
        <v>PULDERBOS</v>
      </c>
      <c r="F1938" s="145" t="str">
        <f>IF('gegevens uit databank'!H1938="","",'gegevens uit databank'!H1938)</f>
        <v>03-464.10.54</v>
      </c>
    </row>
    <row r="1939" spans="1:6" ht="12.9" customHeight="1" x14ac:dyDescent="0.25">
      <c r="A1939" s="144">
        <f>IF('gegevens uit databank'!C1939="","",'gegevens uit databank'!C1939)</f>
        <v>47035</v>
      </c>
      <c r="B1939" s="145" t="str">
        <f>IF('gegevens uit databank'!D1939="","",'gegevens uit databank'!D1939)</f>
        <v>VBS 't Schooltje van Oppem</v>
      </c>
      <c r="C1939" s="145" t="str">
        <f>IF('gegevens uit databank'!E1939="","",'gegevens uit databank'!E1939)</f>
        <v>Processieweg 4</v>
      </c>
      <c r="D1939" s="145">
        <f>IF('gegevens uit databank'!F1939="","",'gegevens uit databank'!F1939)</f>
        <v>1860</v>
      </c>
      <c r="E1939" s="145" t="str">
        <f>IF('gegevens uit databank'!G1939="","",'gegevens uit databank'!G1939)</f>
        <v>MEISE</v>
      </c>
      <c r="F1939" s="145" t="str">
        <f>IF('gegevens uit databank'!H1939="","",'gegevens uit databank'!H1939)</f>
        <v>02-269.33.52</v>
      </c>
    </row>
    <row r="1940" spans="1:6" ht="12.9" customHeight="1" x14ac:dyDescent="0.25">
      <c r="A1940" s="144">
        <f>IF('gegevens uit databank'!C1940="","",'gegevens uit databank'!C1940)</f>
        <v>47134</v>
      </c>
      <c r="B1940" s="145" t="str">
        <f>IF('gegevens uit databank'!D1940="","",'gegevens uit databank'!D1940)</f>
        <v>VKS De Ark</v>
      </c>
      <c r="C1940" s="145" t="str">
        <f>IF('gegevens uit databank'!E1940="","",'gegevens uit databank'!E1940)</f>
        <v>Tiensesteenweg 190</v>
      </c>
      <c r="D1940" s="145">
        <f>IF('gegevens uit databank'!F1940="","",'gegevens uit databank'!F1940)</f>
        <v>3001</v>
      </c>
      <c r="E1940" s="145" t="str">
        <f>IF('gegevens uit databank'!G1940="","",'gegevens uit databank'!G1940)</f>
        <v>HEVERLEE</v>
      </c>
      <c r="F1940" s="145" t="str">
        <f>IF('gegevens uit databank'!H1940="","",'gegevens uit databank'!H1940)</f>
        <v>016-25.96.63</v>
      </c>
    </row>
    <row r="1941" spans="1:6" ht="12.9" customHeight="1" x14ac:dyDescent="0.25">
      <c r="A1941" s="144">
        <f>IF('gegevens uit databank'!C1941="","",'gegevens uit databank'!C1941)</f>
        <v>47142</v>
      </c>
      <c r="B1941" s="145" t="str">
        <f>IF('gegevens uit databank'!D1941="","",'gegevens uit databank'!D1941)</f>
        <v>GBS De Wijsneus</v>
      </c>
      <c r="C1941" s="145" t="str">
        <f>IF('gegevens uit databank'!E1941="","",'gegevens uit databank'!E1941)</f>
        <v>Kerkpad 1</v>
      </c>
      <c r="D1941" s="145">
        <f>IF('gegevens uit databank'!F1941="","",'gegevens uit databank'!F1941)</f>
        <v>2323</v>
      </c>
      <c r="E1941" s="145" t="str">
        <f>IF('gegevens uit databank'!G1941="","",'gegevens uit databank'!G1941)</f>
        <v>WORTEL</v>
      </c>
      <c r="F1941" s="145" t="str">
        <f>IF('gegevens uit databank'!H1941="","",'gegevens uit databank'!H1941)</f>
        <v>03-314.50.41</v>
      </c>
    </row>
    <row r="1942" spans="1:6" ht="12.9" customHeight="1" x14ac:dyDescent="0.25">
      <c r="A1942" s="144">
        <f>IF('gegevens uit databank'!C1942="","",'gegevens uit databank'!C1942)</f>
        <v>47167</v>
      </c>
      <c r="B1942" s="145" t="str">
        <f>IF('gegevens uit databank'!D1942="","",'gegevens uit databank'!D1942)</f>
        <v>VBS De Zevensprong</v>
      </c>
      <c r="C1942" s="145" t="str">
        <f>IF('gegevens uit databank'!E1942="","",'gegevens uit databank'!E1942)</f>
        <v>Vital Decosterstraat 67</v>
      </c>
      <c r="D1942" s="145">
        <f>IF('gegevens uit databank'!F1942="","",'gegevens uit databank'!F1942)</f>
        <v>3000</v>
      </c>
      <c r="E1942" s="145" t="str">
        <f>IF('gegevens uit databank'!G1942="","",'gegevens uit databank'!G1942)</f>
        <v>LEUVEN</v>
      </c>
      <c r="F1942" s="145" t="str">
        <f>IF('gegevens uit databank'!H1942="","",'gegevens uit databank'!H1942)</f>
        <v>016-29.15.44</v>
      </c>
    </row>
    <row r="1943" spans="1:6" ht="12.9" customHeight="1" x14ac:dyDescent="0.25">
      <c r="A1943" s="144">
        <f>IF('gegevens uit databank'!C1943="","",'gegevens uit databank'!C1943)</f>
        <v>47522</v>
      </c>
      <c r="B1943" s="145" t="str">
        <f>IF('gegevens uit databank'!D1943="","",'gegevens uit databank'!D1943)</f>
        <v>VBS Steinerschool De Zonnewijzer Leuven</v>
      </c>
      <c r="C1943" s="145" t="str">
        <f>IF('gegevens uit databank'!E1943="","",'gegevens uit databank'!E1943)</f>
        <v>Privaatweg 7</v>
      </c>
      <c r="D1943" s="145">
        <f>IF('gegevens uit databank'!F1943="","",'gegevens uit databank'!F1943)</f>
        <v>3018</v>
      </c>
      <c r="E1943" s="145" t="str">
        <f>IF('gegevens uit databank'!G1943="","",'gegevens uit databank'!G1943)</f>
        <v>WIJGMAAL</v>
      </c>
      <c r="F1943" s="145" t="str">
        <f>IF('gegevens uit databank'!H1943="","",'gegevens uit databank'!H1943)</f>
        <v>016-20.29.54</v>
      </c>
    </row>
    <row r="1944" spans="1:6" ht="12.9" customHeight="1" x14ac:dyDescent="0.25">
      <c r="A1944" s="144">
        <f>IF('gegevens uit databank'!C1944="","",'gegevens uit databank'!C1944)</f>
        <v>47985</v>
      </c>
      <c r="B1944" s="145" t="str">
        <f>IF('gegevens uit databank'!D1944="","",'gegevens uit databank'!D1944)</f>
        <v>VBS Rinkeling</v>
      </c>
      <c r="C1944" s="145" t="str">
        <f>IF('gegevens uit databank'!E1944="","",'gegevens uit databank'!E1944)</f>
        <v>Dorpstraat 42</v>
      </c>
      <c r="D1944" s="145">
        <f>IF('gegevens uit databank'!F1944="","",'gegevens uit databank'!F1944)</f>
        <v>1785</v>
      </c>
      <c r="E1944" s="145" t="str">
        <f>IF('gegevens uit databank'!G1944="","",'gegevens uit databank'!G1944)</f>
        <v>BRUSSEGEM</v>
      </c>
      <c r="F1944" s="145" t="str">
        <f>IF('gegevens uit databank'!H1944="","",'gegevens uit databank'!H1944)</f>
        <v>02-460.02.86</v>
      </c>
    </row>
    <row r="1945" spans="1:6" ht="12.9" customHeight="1" x14ac:dyDescent="0.25">
      <c r="A1945" s="144">
        <f>IF('gegevens uit databank'!C1945="","",'gegevens uit databank'!C1945)</f>
        <v>48009</v>
      </c>
      <c r="B1945" s="145" t="str">
        <f>IF('gegevens uit databank'!D1945="","",'gegevens uit databank'!D1945)</f>
        <v>VBS Steinerschool Lohrangrin</v>
      </c>
      <c r="C1945" s="145" t="str">
        <f>IF('gegevens uit databank'!E1945="","",'gegevens uit databank'!E1945)</f>
        <v>Boomsesteenweg 94</v>
      </c>
      <c r="D1945" s="145">
        <f>IF('gegevens uit databank'!F1945="","",'gegevens uit databank'!F1945)</f>
        <v>2610</v>
      </c>
      <c r="E1945" s="145" t="str">
        <f>IF('gegevens uit databank'!G1945="","",'gegevens uit databank'!G1945)</f>
        <v>WILRIJK</v>
      </c>
      <c r="F1945" s="145" t="str">
        <f>IF('gegevens uit databank'!H1945="","",'gegevens uit databank'!H1945)</f>
        <v>03-827.25.20</v>
      </c>
    </row>
    <row r="1946" spans="1:6" ht="12.9" customHeight="1" x14ac:dyDescent="0.25">
      <c r="A1946" s="144">
        <f>IF('gegevens uit databank'!C1946="","",'gegevens uit databank'!C1946)</f>
        <v>48322</v>
      </c>
      <c r="B1946" s="145" t="str">
        <f>IF('gegevens uit databank'!D1946="","",'gegevens uit databank'!D1946)</f>
        <v>Vrije Kleuterschool</v>
      </c>
      <c r="C1946" s="145" t="str">
        <f>IF('gegevens uit databank'!E1946="","",'gegevens uit databank'!E1946)</f>
        <v>Stella Marisstraat 3</v>
      </c>
      <c r="D1946" s="145">
        <f>IF('gegevens uit databank'!F1946="","",'gegevens uit databank'!F1946)</f>
        <v>2170</v>
      </c>
      <c r="E1946" s="145" t="str">
        <f>IF('gegevens uit databank'!G1946="","",'gegevens uit databank'!G1946)</f>
        <v>MERKSEM</v>
      </c>
      <c r="F1946" s="145" t="str">
        <f>IF('gegevens uit databank'!H1946="","",'gegevens uit databank'!H1946)</f>
        <v>03-645.31.30</v>
      </c>
    </row>
    <row r="1947" spans="1:6" ht="12.9" customHeight="1" x14ac:dyDescent="0.25">
      <c r="A1947" s="144">
        <f>IF('gegevens uit databank'!C1947="","",'gegevens uit databank'!C1947)</f>
        <v>48331</v>
      </c>
      <c r="B1947" s="145" t="str">
        <f>IF('gegevens uit databank'!D1947="","",'gegevens uit databank'!D1947)</f>
        <v>VBS Jesode Hatora-Beth Jacob</v>
      </c>
      <c r="C1947" s="145" t="str">
        <f>IF('gegevens uit databank'!E1947="","",'gegevens uit databank'!E1947)</f>
        <v>Steenbokstraat 10</v>
      </c>
      <c r="D1947" s="145">
        <f>IF('gegevens uit databank'!F1947="","",'gegevens uit databank'!F1947)</f>
        <v>2018</v>
      </c>
      <c r="E1947" s="145" t="str">
        <f>IF('gegevens uit databank'!G1947="","",'gegevens uit databank'!G1947)</f>
        <v>ANTWERPEN</v>
      </c>
      <c r="F1947" s="145" t="str">
        <f>IF('gegevens uit databank'!H1947="","",'gegevens uit databank'!H1947)</f>
        <v>03-500.71.00</v>
      </c>
    </row>
    <row r="1948" spans="1:6" ht="12.9" customHeight="1" x14ac:dyDescent="0.25">
      <c r="A1948" s="144">
        <f>IF('gegevens uit databank'!C1948="","",'gegevens uit databank'!C1948)</f>
        <v>48355</v>
      </c>
      <c r="B1948" s="145" t="str">
        <f>IF('gegevens uit databank'!D1948="","",'gegevens uit databank'!D1948)</f>
        <v>VKS Sint-Michiel</v>
      </c>
      <c r="C1948" s="145" t="str">
        <f>IF('gegevens uit databank'!E1948="","",'gegevens uit databank'!E1948)</f>
        <v>Diestersteenweg 9</v>
      </c>
      <c r="D1948" s="145">
        <f>IF('gegevens uit databank'!F1948="","",'gegevens uit databank'!F1948)</f>
        <v>3970</v>
      </c>
      <c r="E1948" s="145" t="str">
        <f>IF('gegevens uit databank'!G1948="","",'gegevens uit databank'!G1948)</f>
        <v>LEOPOLDSBURG</v>
      </c>
      <c r="F1948" s="145" t="str">
        <f>IF('gegevens uit databank'!H1948="","",'gegevens uit databank'!H1948)</f>
        <v>011-34.31.34</v>
      </c>
    </row>
    <row r="1949" spans="1:6" ht="12.9" customHeight="1" x14ac:dyDescent="0.25">
      <c r="A1949" s="144">
        <f>IF('gegevens uit databank'!C1949="","",'gegevens uit databank'!C1949)</f>
        <v>48363</v>
      </c>
      <c r="B1949" s="145" t="str">
        <f>IF('gegevens uit databank'!D1949="","",'gegevens uit databank'!D1949)</f>
        <v>VBS De Puzzel</v>
      </c>
      <c r="C1949" s="145" t="str">
        <f>IF('gegevens uit databank'!E1949="","",'gegevens uit databank'!E1949)</f>
        <v>Zavelstraat 2</v>
      </c>
      <c r="D1949" s="145">
        <f>IF('gegevens uit databank'!F1949="","",'gegevens uit databank'!F1949)</f>
        <v>3990</v>
      </c>
      <c r="E1949" s="145" t="str">
        <f>IF('gegevens uit databank'!G1949="","",'gegevens uit databank'!G1949)</f>
        <v>PEER</v>
      </c>
      <c r="F1949" s="145" t="str">
        <f>IF('gegevens uit databank'!H1949="","",'gegevens uit databank'!H1949)</f>
        <v>011-63.26.06</v>
      </c>
    </row>
    <row r="1950" spans="1:6" ht="12.9" customHeight="1" x14ac:dyDescent="0.25">
      <c r="A1950" s="144">
        <f>IF('gegevens uit databank'!C1950="","",'gegevens uit databank'!C1950)</f>
        <v>48371</v>
      </c>
      <c r="B1950" s="145" t="str">
        <f>IF('gegevens uit databank'!D1950="","",'gegevens uit databank'!D1950)</f>
        <v>Vrije Basisschool Yugro</v>
      </c>
      <c r="C1950" s="145" t="str">
        <f>IF('gegevens uit databank'!E1950="","",'gegevens uit databank'!E1950)</f>
        <v>Kerkplein 4</v>
      </c>
      <c r="D1950" s="145">
        <f>IF('gegevens uit databank'!F1950="","",'gegevens uit databank'!F1950)</f>
        <v>2330</v>
      </c>
      <c r="E1950" s="145" t="str">
        <f>IF('gegevens uit databank'!G1950="","",'gegevens uit databank'!G1950)</f>
        <v>MERKSPLAS</v>
      </c>
      <c r="F1950" s="145" t="str">
        <f>IF('gegevens uit databank'!H1950="","",'gegevens uit databank'!H1950)</f>
        <v>014-63.30.00</v>
      </c>
    </row>
    <row r="1951" spans="1:6" ht="12.9" customHeight="1" x14ac:dyDescent="0.25">
      <c r="A1951" s="144">
        <f>IF('gegevens uit databank'!C1951="","",'gegevens uit databank'!C1951)</f>
        <v>48678</v>
      </c>
      <c r="B1951" s="145" t="str">
        <f>IF('gegevens uit databank'!D1951="","",'gegevens uit databank'!D1951)</f>
        <v>VBS De Kleiheuvel</v>
      </c>
      <c r="C1951" s="145" t="str">
        <f>IF('gegevens uit databank'!E1951="","",'gegevens uit databank'!E1951)</f>
        <v>Kleitkalseide 107</v>
      </c>
      <c r="D1951" s="145">
        <f>IF('gegevens uit databank'!F1951="","",'gegevens uit databank'!F1951)</f>
        <v>9990</v>
      </c>
      <c r="E1951" s="145" t="str">
        <f>IF('gegevens uit databank'!G1951="","",'gegevens uit databank'!G1951)</f>
        <v>MALDEGEM</v>
      </c>
      <c r="F1951" s="145" t="str">
        <f>IF('gegevens uit databank'!H1951="","",'gegevens uit databank'!H1951)</f>
        <v>050-71.52.07</v>
      </c>
    </row>
    <row r="1952" spans="1:6" ht="12.9" customHeight="1" x14ac:dyDescent="0.25">
      <c r="A1952" s="144">
        <f>IF('gegevens uit databank'!C1952="","",'gegevens uit databank'!C1952)</f>
        <v>48744</v>
      </c>
      <c r="B1952" s="145" t="str">
        <f>IF('gegevens uit databank'!D1952="","",'gegevens uit databank'!D1952)</f>
        <v>VBS KOHa Zouaaf</v>
      </c>
      <c r="C1952" s="145" t="str">
        <f>IF('gegevens uit databank'!E1952="","",'gegevens uit databank'!E1952)</f>
        <v>Evangeliestraat 85</v>
      </c>
      <c r="D1952" s="145">
        <f>IF('gegevens uit databank'!F1952="","",'gegevens uit databank'!F1952)</f>
        <v>9220</v>
      </c>
      <c r="E1952" s="145" t="str">
        <f>IF('gegevens uit databank'!G1952="","",'gegevens uit databank'!G1952)</f>
        <v>HAMME</v>
      </c>
      <c r="F1952" s="145" t="str">
        <f>IF('gegevens uit databank'!H1952="","",'gegevens uit databank'!H1952)</f>
        <v>052-47.03.45</v>
      </c>
    </row>
    <row r="1953" spans="1:6" ht="12.9" customHeight="1" x14ac:dyDescent="0.25">
      <c r="A1953" s="144">
        <f>IF('gegevens uit databank'!C1953="","",'gegevens uit databank'!C1953)</f>
        <v>48751</v>
      </c>
      <c r="B1953" s="145" t="str">
        <f>IF('gegevens uit databank'!D1953="","",'gegevens uit databank'!D1953)</f>
        <v>Gemeentelijke Basisschool (FR)</v>
      </c>
      <c r="C1953" s="145" t="str">
        <f>IF('gegevens uit databank'!E1953="","",'gegevens uit databank'!E1953)</f>
        <v>Jef Van Lishoutstraat 17</v>
      </c>
      <c r="D1953" s="145">
        <f>IF('gegevens uit databank'!F1953="","",'gegevens uit databank'!F1953)</f>
        <v>1630</v>
      </c>
      <c r="E1953" s="145" t="str">
        <f>IF('gegevens uit databank'!G1953="","",'gegevens uit databank'!G1953)</f>
        <v>LINKEBEEK</v>
      </c>
      <c r="F1953" s="145" t="str">
        <f>IF('gegevens uit databank'!H1953="","",'gegevens uit databank'!H1953)</f>
        <v>02-380.88.11</v>
      </c>
    </row>
    <row r="1954" spans="1:6" ht="12.9" customHeight="1" x14ac:dyDescent="0.25">
      <c r="A1954" s="144">
        <f>IF('gegevens uit databank'!C1954="","",'gegevens uit databank'!C1954)</f>
        <v>53199</v>
      </c>
      <c r="B1954" s="145" t="str">
        <f>IF('gegevens uit databank'!D1954="","",'gegevens uit databank'!D1954)</f>
        <v>VBS Sancta Maria Leuven</v>
      </c>
      <c r="C1954" s="145" t="str">
        <f>IF('gegevens uit databank'!E1954="","",'gegevens uit databank'!E1954)</f>
        <v>Charles Deberiotstraat 3</v>
      </c>
      <c r="D1954" s="145">
        <f>IF('gegevens uit databank'!F1954="","",'gegevens uit databank'!F1954)</f>
        <v>3000</v>
      </c>
      <c r="E1954" s="145" t="str">
        <f>IF('gegevens uit databank'!G1954="","",'gegevens uit databank'!G1954)</f>
        <v>LEUVEN</v>
      </c>
      <c r="F1954" s="145" t="str">
        <f>IF('gegevens uit databank'!H1954="","",'gegevens uit databank'!H1954)</f>
        <v>016-23.67.15</v>
      </c>
    </row>
    <row r="1955" spans="1:6" ht="12.9" customHeight="1" x14ac:dyDescent="0.25">
      <c r="A1955" s="144">
        <f>IF('gegevens uit databank'!C1955="","",'gegevens uit databank'!C1955)</f>
        <v>53215</v>
      </c>
      <c r="B1955" s="145" t="str">
        <f>IF('gegevens uit databank'!D1955="","",'gegevens uit databank'!D1955)</f>
        <v>VBS Tabor Bellem</v>
      </c>
      <c r="C1955" s="145" t="str">
        <f>IF('gegevens uit databank'!E1955="","",'gegevens uit databank'!E1955)</f>
        <v>Lotenhullestraat 30</v>
      </c>
      <c r="D1955" s="145">
        <f>IF('gegevens uit databank'!F1955="","",'gegevens uit databank'!F1955)</f>
        <v>9881</v>
      </c>
      <c r="E1955" s="145" t="str">
        <f>IF('gegevens uit databank'!G1955="","",'gegevens uit databank'!G1955)</f>
        <v>BELLEM</v>
      </c>
      <c r="F1955" s="145" t="str">
        <f>IF('gegevens uit databank'!H1955="","",'gegevens uit databank'!H1955)</f>
        <v>09-374.16.97</v>
      </c>
    </row>
    <row r="1956" spans="1:6" ht="12.9" customHeight="1" x14ac:dyDescent="0.25">
      <c r="A1956" s="144">
        <f>IF('gegevens uit databank'!C1956="","",'gegevens uit databank'!C1956)</f>
        <v>53306</v>
      </c>
      <c r="B1956" s="145" t="str">
        <f>IF('gegevens uit databank'!D1956="","",'gegevens uit databank'!D1956)</f>
        <v>GBS Heieinde</v>
      </c>
      <c r="C1956" s="145" t="str">
        <f>IF('gegevens uit databank'!E1956="","",'gegevens uit databank'!E1956)</f>
        <v>Sint-Jozefstraat 39</v>
      </c>
      <c r="D1956" s="145">
        <f>IF('gegevens uit databank'!F1956="","",'gegevens uit databank'!F1956)</f>
        <v>2350</v>
      </c>
      <c r="E1956" s="145" t="str">
        <f>IF('gegevens uit databank'!G1956="","",'gegevens uit databank'!G1956)</f>
        <v>VOSSELAAR</v>
      </c>
      <c r="F1956" s="145" t="str">
        <f>IF('gegevens uit databank'!H1956="","",'gegevens uit databank'!H1956)</f>
        <v>014-61.43.42</v>
      </c>
    </row>
    <row r="1957" spans="1:6" ht="12.9" customHeight="1" x14ac:dyDescent="0.25">
      <c r="A1957" s="144">
        <f>IF('gegevens uit databank'!C1957="","",'gegevens uit databank'!C1957)</f>
        <v>53314</v>
      </c>
      <c r="B1957" s="145" t="str">
        <f>IF('gegevens uit databank'!D1957="","",'gegevens uit databank'!D1957)</f>
        <v>VKS De Duizendpoot</v>
      </c>
      <c r="C1957" s="145" t="str">
        <f>IF('gegevens uit databank'!E1957="","",'gegevens uit databank'!E1957)</f>
        <v>Lepelstraat 38_A</v>
      </c>
      <c r="D1957" s="145">
        <f>IF('gegevens uit databank'!F1957="","",'gegevens uit databank'!F1957)</f>
        <v>2290</v>
      </c>
      <c r="E1957" s="145" t="str">
        <f>IF('gegevens uit databank'!G1957="","",'gegevens uit databank'!G1957)</f>
        <v>VORSELAAR</v>
      </c>
      <c r="F1957" s="145" t="str">
        <f>IF('gegevens uit databank'!H1957="","",'gegevens uit databank'!H1957)</f>
        <v>014-50.93.40</v>
      </c>
    </row>
    <row r="1958" spans="1:6" ht="12.9" customHeight="1" x14ac:dyDescent="0.25">
      <c r="A1958" s="144">
        <f>IF('gegevens uit databank'!C1958="","",'gegevens uit databank'!C1958)</f>
        <v>53322</v>
      </c>
      <c r="B1958" s="145" t="str">
        <f>IF('gegevens uit databank'!D1958="","",'gegevens uit databank'!D1958)</f>
        <v>VKS Immaculata</v>
      </c>
      <c r="C1958" s="145" t="str">
        <f>IF('gegevens uit databank'!E1958="","",'gegevens uit databank'!E1958)</f>
        <v>Smekenstraat 12</v>
      </c>
      <c r="D1958" s="145">
        <f>IF('gegevens uit databank'!F1958="","",'gegevens uit databank'!F1958)</f>
        <v>2390</v>
      </c>
      <c r="E1958" s="145" t="str">
        <f>IF('gegevens uit databank'!G1958="","",'gegevens uit databank'!G1958)</f>
        <v>MALLE</v>
      </c>
      <c r="F1958" s="145" t="str">
        <f>IF('gegevens uit databank'!H1958="","",'gegevens uit databank'!H1958)</f>
        <v>03-311.67.58</v>
      </c>
    </row>
    <row r="1959" spans="1:6" ht="12.9" customHeight="1" x14ac:dyDescent="0.25">
      <c r="A1959" s="144">
        <f>IF('gegevens uit databank'!C1959="","",'gegevens uit databank'!C1959)</f>
        <v>53348</v>
      </c>
      <c r="B1959" s="145" t="str">
        <f>IF('gegevens uit databank'!D1959="","",'gegevens uit databank'!D1959)</f>
        <v>GO! BS De Kn@ppe Ontdekker_Maasmechelen</v>
      </c>
      <c r="C1959" s="145" t="str">
        <f>IF('gegevens uit databank'!E1959="","",'gegevens uit databank'!E1959)</f>
        <v>Daalstraat 9</v>
      </c>
      <c r="D1959" s="145">
        <f>IF('gegevens uit databank'!F1959="","",'gegevens uit databank'!F1959)</f>
        <v>3630</v>
      </c>
      <c r="E1959" s="145" t="str">
        <f>IF('gegevens uit databank'!G1959="","",'gegevens uit databank'!G1959)</f>
        <v>MAASMECHELEN</v>
      </c>
      <c r="F1959" s="145" t="str">
        <f>IF('gegevens uit databank'!H1959="","",'gegevens uit databank'!H1959)</f>
        <v>089-77.39.30</v>
      </c>
    </row>
    <row r="1960" spans="1:6" ht="12.9" customHeight="1" x14ac:dyDescent="0.25">
      <c r="A1960" s="144">
        <f>IF('gegevens uit databank'!C1960="","",'gegevens uit databank'!C1960)</f>
        <v>53439</v>
      </c>
      <c r="B1960" s="145" t="str">
        <f>IF('gegevens uit databank'!D1960="","",'gegevens uit databank'!D1960)</f>
        <v>VBS De Akker</v>
      </c>
      <c r="C1960" s="145" t="str">
        <f>IF('gegevens uit databank'!E1960="","",'gegevens uit databank'!E1960)</f>
        <v>Donkerstraat 11</v>
      </c>
      <c r="D1960" s="145">
        <f>IF('gegevens uit databank'!F1960="","",'gegevens uit databank'!F1960)</f>
        <v>8640</v>
      </c>
      <c r="E1960" s="145" t="str">
        <f>IF('gegevens uit databank'!G1960="","",'gegevens uit databank'!G1960)</f>
        <v>WESTVLETEREN</v>
      </c>
      <c r="F1960" s="145" t="str">
        <f>IF('gegevens uit databank'!H1960="","",'gegevens uit databank'!H1960)</f>
        <v>057-40.12.37</v>
      </c>
    </row>
    <row r="1961" spans="1:6" ht="12.9" customHeight="1" x14ac:dyDescent="0.25">
      <c r="A1961" s="144">
        <f>IF('gegevens uit databank'!C1961="","",'gegevens uit databank'!C1961)</f>
        <v>53488</v>
      </c>
      <c r="B1961" s="145" t="str">
        <f>IF('gegevens uit databank'!D1961="","",'gegevens uit databank'!D1961)</f>
        <v>Gemeentelijke Lagere School_Ruiter</v>
      </c>
      <c r="C1961" s="145" t="str">
        <f>IF('gegevens uit databank'!E1961="","",'gegevens uit databank'!E1961)</f>
        <v>Podtsmeulen 9</v>
      </c>
      <c r="D1961" s="145">
        <f>IF('gegevens uit databank'!F1961="","",'gegevens uit databank'!F1961)</f>
        <v>9250</v>
      </c>
      <c r="E1961" s="145" t="str">
        <f>IF('gegevens uit databank'!G1961="","",'gegevens uit databank'!G1961)</f>
        <v>WAASMUNSTER</v>
      </c>
      <c r="F1961" s="145" t="str">
        <f>IF('gegevens uit databank'!H1961="","",'gegevens uit databank'!H1961)</f>
        <v>09-349.23.94</v>
      </c>
    </row>
    <row r="1962" spans="1:6" ht="12.9" customHeight="1" x14ac:dyDescent="0.25">
      <c r="A1962" s="144">
        <f>IF('gegevens uit databank'!C1962="","",'gegevens uit databank'!C1962)</f>
        <v>53553</v>
      </c>
      <c r="B1962" s="145" t="str">
        <f>IF('gegevens uit databank'!D1962="","",'gegevens uit databank'!D1962)</f>
        <v>VKS Regina Pacis 1</v>
      </c>
      <c r="C1962" s="145" t="str">
        <f>IF('gegevens uit databank'!E1962="","",'gegevens uit databank'!E1962)</f>
        <v>Boechoutsesteenweg 87</v>
      </c>
      <c r="D1962" s="145">
        <f>IF('gegevens uit databank'!F1962="","",'gegevens uit databank'!F1962)</f>
        <v>2540</v>
      </c>
      <c r="E1962" s="145" t="str">
        <f>IF('gegevens uit databank'!G1962="","",'gegevens uit databank'!G1962)</f>
        <v>HOVE</v>
      </c>
      <c r="F1962" s="145" t="str">
        <f>IF('gegevens uit databank'!H1962="","",'gegevens uit databank'!H1962)</f>
        <v>03-455.03.55</v>
      </c>
    </row>
    <row r="1963" spans="1:6" ht="12.9" customHeight="1" x14ac:dyDescent="0.25">
      <c r="A1963" s="144">
        <f>IF('gegevens uit databank'!C1963="","",'gegevens uit databank'!C1963)</f>
        <v>53967</v>
      </c>
      <c r="B1963" s="145" t="str">
        <f>IF('gegevens uit databank'!D1963="","",'gegevens uit databank'!D1963)</f>
        <v>SBS Tuilt</v>
      </c>
      <c r="C1963" s="145" t="str">
        <f>IF('gegevens uit databank'!E1963="","",'gegevens uit databank'!E1963)</f>
        <v>Zolderse kiezel 86</v>
      </c>
      <c r="D1963" s="145">
        <f>IF('gegevens uit databank'!F1963="","",'gegevens uit databank'!F1963)</f>
        <v>3511</v>
      </c>
      <c r="E1963" s="145" t="str">
        <f>IF('gegevens uit databank'!G1963="","",'gegevens uit databank'!G1963)</f>
        <v>KURINGEN</v>
      </c>
      <c r="F1963" s="145" t="str">
        <f>IF('gegevens uit databank'!H1963="","",'gegevens uit databank'!H1963)</f>
        <v>011-25.17.57</v>
      </c>
    </row>
    <row r="1964" spans="1:6" ht="12.9" customHeight="1" x14ac:dyDescent="0.25">
      <c r="A1964" s="144">
        <f>IF('gegevens uit databank'!C1964="","",'gegevens uit databank'!C1964)</f>
        <v>53975</v>
      </c>
      <c r="B1964" s="145" t="str">
        <f>IF('gegevens uit databank'!D1964="","",'gegevens uit databank'!D1964)</f>
        <v>Provinciale Kleuterschool</v>
      </c>
      <c r="C1964" s="145" t="str">
        <f>IF('gegevens uit databank'!E1964="","",'gegevens uit databank'!E1964)</f>
        <v>Kwinten 3_B</v>
      </c>
      <c r="D1964" s="145">
        <f>IF('gegevens uit databank'!F1964="","",'gegevens uit databank'!F1964)</f>
        <v>3790</v>
      </c>
      <c r="E1964" s="145" t="str">
        <f>IF('gegevens uit databank'!G1964="","",'gegevens uit databank'!G1964)</f>
        <v>SINT-MARTENS-VOEREN</v>
      </c>
      <c r="F1964" s="145" t="str">
        <f>IF('gegevens uit databank'!H1964="","",'gegevens uit databank'!H1964)</f>
        <v>04-381.23.00</v>
      </c>
    </row>
    <row r="1965" spans="1:6" ht="12.9" customHeight="1" x14ac:dyDescent="0.25">
      <c r="A1965" s="144">
        <f>IF('gegevens uit databank'!C1965="","",'gegevens uit databank'!C1965)</f>
        <v>54692</v>
      </c>
      <c r="B1965" s="145" t="str">
        <f>IF('gegevens uit databank'!D1965="","",'gegevens uit databank'!D1965)</f>
        <v>VBS Sint-Gummaruscollege</v>
      </c>
      <c r="C1965" s="145" t="str">
        <f>IF('gegevens uit databank'!E1965="","",'gegevens uit databank'!E1965)</f>
        <v>Lisperstraat 112</v>
      </c>
      <c r="D1965" s="145">
        <f>IF('gegevens uit databank'!F1965="","",'gegevens uit databank'!F1965)</f>
        <v>2500</v>
      </c>
      <c r="E1965" s="145" t="str">
        <f>IF('gegevens uit databank'!G1965="","",'gegevens uit databank'!G1965)</f>
        <v>LIER</v>
      </c>
      <c r="F1965" s="145" t="str">
        <f>IF('gegevens uit databank'!H1965="","",'gegevens uit databank'!H1965)</f>
        <v>03-480.06.10</v>
      </c>
    </row>
    <row r="1966" spans="1:6" ht="12.9" customHeight="1" x14ac:dyDescent="0.25">
      <c r="A1966" s="144">
        <f>IF('gegevens uit databank'!C1966="","",'gegevens uit databank'!C1966)</f>
        <v>55301</v>
      </c>
      <c r="B1966" s="145" t="str">
        <f>IF('gegevens uit databank'!D1966="","",'gegevens uit databank'!D1966)</f>
        <v>VBS De Driehoek</v>
      </c>
      <c r="C1966" s="145" t="str">
        <f>IF('gegevens uit databank'!E1966="","",'gegevens uit databank'!E1966)</f>
        <v>Matthijsplein 2</v>
      </c>
      <c r="D1966" s="145">
        <f>IF('gegevens uit databank'!F1966="","",'gegevens uit databank'!F1966)</f>
        <v>3950</v>
      </c>
      <c r="E1966" s="145" t="str">
        <f>IF('gegevens uit databank'!G1966="","",'gegevens uit databank'!G1966)</f>
        <v>BOCHOLT</v>
      </c>
      <c r="F1966" s="145" t="str">
        <f>IF('gegevens uit databank'!H1966="","",'gegevens uit databank'!H1966)</f>
        <v>089-46.28.32</v>
      </c>
    </row>
    <row r="1967" spans="1:6" ht="12.9" customHeight="1" x14ac:dyDescent="0.25">
      <c r="A1967" s="144">
        <f>IF('gegevens uit databank'!C1967="","",'gegevens uit databank'!C1967)</f>
        <v>55335</v>
      </c>
      <c r="B1967" s="145" t="str">
        <f>IF('gegevens uit databank'!D1967="","",'gegevens uit databank'!D1967)</f>
        <v>VBS Karamba</v>
      </c>
      <c r="C1967" s="145" t="str">
        <f>IF('gegevens uit databank'!E1967="","",'gegevens uit databank'!E1967)</f>
        <v>Grotstraat 8</v>
      </c>
      <c r="D1967" s="145">
        <f>IF('gegevens uit databank'!F1967="","",'gegevens uit databank'!F1967)</f>
        <v>1880</v>
      </c>
      <c r="E1967" s="145" t="str">
        <f>IF('gegevens uit databank'!G1967="","",'gegevens uit databank'!G1967)</f>
        <v>RAMSDONK</v>
      </c>
      <c r="F1967" s="145" t="str">
        <f>IF('gegevens uit databank'!H1967="","",'gegevens uit databank'!H1967)</f>
        <v>015-71.24.13</v>
      </c>
    </row>
    <row r="1968" spans="1:6" ht="12.9" customHeight="1" x14ac:dyDescent="0.25">
      <c r="A1968" s="144">
        <f>IF('gegevens uit databank'!C1968="","",'gegevens uit databank'!C1968)</f>
        <v>55459</v>
      </c>
      <c r="B1968" s="145" t="str">
        <f>IF('gegevens uit databank'!D1968="","",'gegevens uit databank'!D1968)</f>
        <v>VBS Sint-Gertrudis</v>
      </c>
      <c r="C1968" s="145" t="str">
        <f>IF('gegevens uit databank'!E1968="","",'gegevens uit databank'!E1968)</f>
        <v>Grootveldstraat 2</v>
      </c>
      <c r="D1968" s="145">
        <f>IF('gegevens uit databank'!F1968="","",'gegevens uit databank'!F1968)</f>
        <v>3400</v>
      </c>
      <c r="E1968" s="145" t="str">
        <f>IF('gegevens uit databank'!G1968="","",'gegevens uit databank'!G1968)</f>
        <v>LANDEN</v>
      </c>
      <c r="F1968" s="145" t="str">
        <f>IF('gegevens uit databank'!H1968="","",'gegevens uit databank'!H1968)</f>
        <v>011-88.23.21</v>
      </c>
    </row>
    <row r="1969" spans="1:6" ht="12.9" customHeight="1" x14ac:dyDescent="0.25">
      <c r="A1969" s="144">
        <f>IF('gegevens uit databank'!C1969="","",'gegevens uit databank'!C1969)</f>
        <v>55681</v>
      </c>
      <c r="B1969" s="145" t="str">
        <f>IF('gegevens uit databank'!D1969="","",'gegevens uit databank'!D1969)</f>
        <v>VBS Kindercampus Godsheide</v>
      </c>
      <c r="C1969" s="145" t="str">
        <f>IF('gegevens uit databank'!E1969="","",'gegevens uit databank'!E1969)</f>
        <v>Kleinstraat 19</v>
      </c>
      <c r="D1969" s="145">
        <f>IF('gegevens uit databank'!F1969="","",'gegevens uit databank'!F1969)</f>
        <v>3500</v>
      </c>
      <c r="E1969" s="145" t="str">
        <f>IF('gegevens uit databank'!G1969="","",'gegevens uit databank'!G1969)</f>
        <v>HASSELT</v>
      </c>
      <c r="F1969" s="145" t="str">
        <f>IF('gegevens uit databank'!H1969="","",'gegevens uit databank'!H1969)</f>
        <v>011-22.26.64</v>
      </c>
    </row>
    <row r="1970" spans="1:6" ht="12.9" customHeight="1" x14ac:dyDescent="0.25">
      <c r="A1970" s="144">
        <f>IF('gegevens uit databank'!C1970="","",'gegevens uit databank'!C1970)</f>
        <v>55715</v>
      </c>
      <c r="B1970" s="145" t="str">
        <f>IF('gegevens uit databank'!D1970="","",'gegevens uit databank'!D1970)</f>
        <v>VBS Scheutplaneet</v>
      </c>
      <c r="C1970" s="145" t="str">
        <f>IF('gegevens uit databank'!E1970="","",'gegevens uit databank'!E1970)</f>
        <v>Ninoofse Steenweg 339</v>
      </c>
      <c r="D1970" s="145">
        <f>IF('gegevens uit databank'!F1970="","",'gegevens uit databank'!F1970)</f>
        <v>1070</v>
      </c>
      <c r="E1970" s="145" t="str">
        <f>IF('gegevens uit databank'!G1970="","",'gegevens uit databank'!G1970)</f>
        <v>ANDERLECHT</v>
      </c>
      <c r="F1970" s="145" t="str">
        <f>IF('gegevens uit databank'!H1970="","",'gegevens uit databank'!H1970)</f>
        <v>02-411.15.54</v>
      </c>
    </row>
    <row r="1971" spans="1:6" ht="12.9" customHeight="1" x14ac:dyDescent="0.25">
      <c r="A1971" s="144">
        <f>IF('gegevens uit databank'!C1971="","",'gegevens uit databank'!C1971)</f>
        <v>55723</v>
      </c>
      <c r="B1971" s="145" t="str">
        <f>IF('gegevens uit databank'!D1971="","",'gegevens uit databank'!D1971)</f>
        <v>VBS HHC Halleweg</v>
      </c>
      <c r="C1971" s="145" t="str">
        <f>IF('gegevens uit databank'!E1971="","",'gegevens uit databank'!E1971)</f>
        <v>Halleweg 220</v>
      </c>
      <c r="D1971" s="145">
        <f>IF('gegevens uit databank'!F1971="","",'gegevens uit databank'!F1971)</f>
        <v>1500</v>
      </c>
      <c r="E1971" s="145" t="str">
        <f>IF('gegevens uit databank'!G1971="","",'gegevens uit databank'!G1971)</f>
        <v>HALLE</v>
      </c>
      <c r="F1971" s="145" t="str">
        <f>IF('gegevens uit databank'!H1971="","",'gegevens uit databank'!H1971)</f>
        <v>02-356.95.14</v>
      </c>
    </row>
    <row r="1972" spans="1:6" ht="12.9" customHeight="1" x14ac:dyDescent="0.25">
      <c r="A1972" s="144">
        <f>IF('gegevens uit databank'!C1972="","",'gegevens uit databank'!C1972)</f>
        <v>55781</v>
      </c>
      <c r="B1972" s="145" t="str">
        <f>IF('gegevens uit databank'!D1972="","",'gegevens uit databank'!D1972)</f>
        <v>Gemeentelijke Basisschool</v>
      </c>
      <c r="C1972" s="145" t="str">
        <f>IF('gegevens uit databank'!E1972="","",'gegevens uit databank'!E1972)</f>
        <v>Haagbeemdenplantsoen 95</v>
      </c>
      <c r="D1972" s="145">
        <f>IF('gegevens uit databank'!F1972="","",'gegevens uit databank'!F1972)</f>
        <v>2300</v>
      </c>
      <c r="E1972" s="145" t="str">
        <f>IF('gegevens uit databank'!G1972="","",'gegevens uit databank'!G1972)</f>
        <v>TURNHOUT</v>
      </c>
      <c r="F1972" s="145" t="str">
        <f>IF('gegevens uit databank'!H1972="","",'gegevens uit databank'!H1972)</f>
        <v>014-43.03.48</v>
      </c>
    </row>
    <row r="1973" spans="1:6" ht="12.9" customHeight="1" x14ac:dyDescent="0.25">
      <c r="A1973" s="144">
        <f>IF('gegevens uit databank'!C1973="","",'gegevens uit databank'!C1973)</f>
        <v>55814</v>
      </c>
      <c r="B1973" s="145" t="str">
        <f>IF('gegevens uit databank'!D1973="","",'gegevens uit databank'!D1973)</f>
        <v>VBS Regina Assumpta</v>
      </c>
      <c r="C1973" s="145" t="str">
        <f>IF('gegevens uit databank'!E1973="","",'gegevens uit databank'!E1973)</f>
        <v>Adolphe Willemynsstraat 215</v>
      </c>
      <c r="D1973" s="145">
        <f>IF('gegevens uit databank'!F1973="","",'gegevens uit databank'!F1973)</f>
        <v>1070</v>
      </c>
      <c r="E1973" s="145" t="str">
        <f>IF('gegevens uit databank'!G1973="","",'gegevens uit databank'!G1973)</f>
        <v>ANDERLECHT</v>
      </c>
      <c r="F1973" s="145" t="str">
        <f>IF('gegevens uit databank'!H1973="","",'gegevens uit databank'!H1973)</f>
        <v>02-522.66.59</v>
      </c>
    </row>
    <row r="1974" spans="1:6" ht="12.9" customHeight="1" x14ac:dyDescent="0.25">
      <c r="A1974" s="144">
        <f>IF('gegevens uit databank'!C1974="","",'gegevens uit databank'!C1974)</f>
        <v>55822</v>
      </c>
      <c r="B1974" s="145" t="str">
        <f>IF('gegevens uit databank'!D1974="","",'gegevens uit databank'!D1974)</f>
        <v>GLS De Meerpaal</v>
      </c>
      <c r="C1974" s="145" t="str">
        <f>IF('gegevens uit databank'!E1974="","",'gegevens uit databank'!E1974)</f>
        <v>Terbeeksestraat 6</v>
      </c>
      <c r="D1974" s="145">
        <f>IF('gegevens uit databank'!F1974="","",'gegevens uit databank'!F1974)</f>
        <v>2321</v>
      </c>
      <c r="E1974" s="145" t="str">
        <f>IF('gegevens uit databank'!G1974="","",'gegevens uit databank'!G1974)</f>
        <v>MEER</v>
      </c>
      <c r="F1974" s="145" t="str">
        <f>IF('gegevens uit databank'!H1974="","",'gegevens uit databank'!H1974)</f>
        <v>03-315.77.51</v>
      </c>
    </row>
    <row r="1975" spans="1:6" ht="12.9" customHeight="1" x14ac:dyDescent="0.25">
      <c r="A1975" s="144">
        <f>IF('gegevens uit databank'!C1975="","",'gegevens uit databank'!C1975)</f>
        <v>55831</v>
      </c>
      <c r="B1975" s="145" t="str">
        <f>IF('gegevens uit databank'!D1975="","",'gegevens uit databank'!D1975)</f>
        <v>VBS Mater Dei</v>
      </c>
      <c r="C1975" s="145" t="str">
        <f>IF('gegevens uit databank'!E1975="","",'gegevens uit databank'!E1975)</f>
        <v>Bredabaan 479</v>
      </c>
      <c r="D1975" s="145">
        <f>IF('gegevens uit databank'!F1975="","",'gegevens uit databank'!F1975)</f>
        <v>2930</v>
      </c>
      <c r="E1975" s="145" t="str">
        <f>IF('gegevens uit databank'!G1975="","",'gegevens uit databank'!G1975)</f>
        <v>BRASSCHAAT</v>
      </c>
      <c r="F1975" s="145" t="str">
        <f>IF('gegevens uit databank'!H1975="","",'gegevens uit databank'!H1975)</f>
        <v>03-651.49.07</v>
      </c>
    </row>
    <row r="1976" spans="1:6" ht="12.9" customHeight="1" x14ac:dyDescent="0.25">
      <c r="A1976" s="144">
        <f>IF('gegevens uit databank'!C1976="","",'gegevens uit databank'!C1976)</f>
        <v>55855</v>
      </c>
      <c r="B1976" s="145" t="str">
        <f>IF('gegevens uit databank'!D1976="","",'gegevens uit databank'!D1976)</f>
        <v>VBS De Kleine Prins</v>
      </c>
      <c r="C1976" s="145" t="str">
        <f>IF('gegevens uit databank'!E1976="","",'gegevens uit databank'!E1976)</f>
        <v>Aug. Debunnestraat 15</v>
      </c>
      <c r="D1976" s="145">
        <f>IF('gegevens uit databank'!F1976="","",'gegevens uit databank'!F1976)</f>
        <v>8930</v>
      </c>
      <c r="E1976" s="145" t="str">
        <f>IF('gegevens uit databank'!G1976="","",'gegevens uit databank'!G1976)</f>
        <v>MENEN</v>
      </c>
      <c r="F1976" s="145" t="str">
        <f>IF('gegevens uit databank'!H1976="","",'gegevens uit databank'!H1976)</f>
        <v>056-53.25.91</v>
      </c>
    </row>
    <row r="1977" spans="1:6" ht="12.9" customHeight="1" x14ac:dyDescent="0.25">
      <c r="A1977" s="144">
        <f>IF('gegevens uit databank'!C1977="","",'gegevens uit databank'!C1977)</f>
        <v>55871</v>
      </c>
      <c r="B1977" s="145" t="str">
        <f>IF('gegevens uit databank'!D1977="","",'gegevens uit databank'!D1977)</f>
        <v>GO!Leefschool De Oogappel_Gent</v>
      </c>
      <c r="C1977" s="145" t="str">
        <f>IF('gegevens uit databank'!E1977="","",'gegevens uit databank'!E1977)</f>
        <v>Bisdomkaai 1_B</v>
      </c>
      <c r="D1977" s="145">
        <f>IF('gegevens uit databank'!F1977="","",'gegevens uit databank'!F1977)</f>
        <v>9000</v>
      </c>
      <c r="E1977" s="145" t="str">
        <f>IF('gegevens uit databank'!G1977="","",'gegevens uit databank'!G1977)</f>
        <v>GENT</v>
      </c>
      <c r="F1977" s="145" t="str">
        <f>IF('gegevens uit databank'!H1977="","",'gegevens uit databank'!H1977)</f>
        <v>09-233.85.32</v>
      </c>
    </row>
    <row r="1978" spans="1:6" ht="12.9" customHeight="1" x14ac:dyDescent="0.25">
      <c r="A1978" s="144">
        <f>IF('gegevens uit databank'!C1978="","",'gegevens uit databank'!C1978)</f>
        <v>55889</v>
      </c>
      <c r="B1978" s="145" t="str">
        <f>IF('gegevens uit databank'!D1978="","",'gegevens uit databank'!D1978)</f>
        <v>GO! BS Op Dreef</v>
      </c>
      <c r="C1978" s="145" t="str">
        <f>IF('gegevens uit databank'!E1978="","",'gegevens uit databank'!E1978)</f>
        <v>Melgesdreef 113</v>
      </c>
      <c r="D1978" s="145">
        <f>IF('gegevens uit databank'!F1978="","",'gegevens uit databank'!F1978)</f>
        <v>2170</v>
      </c>
      <c r="E1978" s="145" t="str">
        <f>IF('gegevens uit databank'!G1978="","",'gegevens uit databank'!G1978)</f>
        <v>MERKSEM</v>
      </c>
      <c r="F1978" s="145" t="str">
        <f>IF('gegevens uit databank'!H1978="","",'gegevens uit databank'!H1978)</f>
        <v>03-647.01.12</v>
      </c>
    </row>
    <row r="1979" spans="1:6" ht="12.9" customHeight="1" x14ac:dyDescent="0.25">
      <c r="A1979" s="144">
        <f>IF('gegevens uit databank'!C1979="","",'gegevens uit databank'!C1979)</f>
        <v>55897</v>
      </c>
      <c r="B1979" s="145" t="str">
        <f>IF('gegevens uit databank'!D1979="","",'gegevens uit databank'!D1979)</f>
        <v>GO! BS De Nova Kids</v>
      </c>
      <c r="C1979" s="145" t="str">
        <f>IF('gegevens uit databank'!E1979="","",'gegevens uit databank'!E1979)</f>
        <v>Rerum Novarumlaan 1</v>
      </c>
      <c r="D1979" s="145">
        <f>IF('gegevens uit databank'!F1979="","",'gegevens uit databank'!F1979)</f>
        <v>3010</v>
      </c>
      <c r="E1979" s="145" t="str">
        <f>IF('gegevens uit databank'!G1979="","",'gegevens uit databank'!G1979)</f>
        <v>KESSEL-LO</v>
      </c>
      <c r="F1979" s="145" t="str">
        <f>IF('gegevens uit databank'!H1979="","",'gegevens uit databank'!H1979)</f>
        <v>016-25.29.08</v>
      </c>
    </row>
    <row r="1980" spans="1:6" ht="12.9" customHeight="1" x14ac:dyDescent="0.25">
      <c r="A1980" s="144">
        <f>IF('gegevens uit databank'!C1980="","",'gegevens uit databank'!C1980)</f>
        <v>55905</v>
      </c>
      <c r="B1980" s="145" t="str">
        <f>IF('gegevens uit databank'!D1980="","",'gegevens uit databank'!D1980)</f>
        <v>Vrije Basisschool Sint-Victor Dworp</v>
      </c>
      <c r="C1980" s="145" t="str">
        <f>IF('gegevens uit databank'!E1980="","",'gegevens uit databank'!E1980)</f>
        <v>Kerkstraat 3</v>
      </c>
      <c r="D1980" s="145">
        <f>IF('gegevens uit databank'!F1980="","",'gegevens uit databank'!F1980)</f>
        <v>1653</v>
      </c>
      <c r="E1980" s="145" t="str">
        <f>IF('gegevens uit databank'!G1980="","",'gegevens uit databank'!G1980)</f>
        <v>DWORP</v>
      </c>
      <c r="F1980" s="145" t="str">
        <f>IF('gegevens uit databank'!H1980="","",'gegevens uit databank'!H1980)</f>
        <v>02-380.08.08</v>
      </c>
    </row>
    <row r="1981" spans="1:6" ht="12.9" customHeight="1" x14ac:dyDescent="0.25">
      <c r="A1981" s="144">
        <f>IF('gegevens uit databank'!C1981="","",'gegevens uit databank'!C1981)</f>
        <v>55939</v>
      </c>
      <c r="B1981" s="145" t="str">
        <f>IF('gegevens uit databank'!D1981="","",'gegevens uit databank'!D1981)</f>
        <v>VBS ZAVO</v>
      </c>
      <c r="C1981" s="145" t="str">
        <f>IF('gegevens uit databank'!E1981="","",'gegevens uit databank'!E1981)</f>
        <v>Hoogstraat 1</v>
      </c>
      <c r="D1981" s="145">
        <f>IF('gegevens uit databank'!F1981="","",'gegevens uit databank'!F1981)</f>
        <v>1930</v>
      </c>
      <c r="E1981" s="145" t="str">
        <f>IF('gegevens uit databank'!G1981="","",'gegevens uit databank'!G1981)</f>
        <v>ZAVENTEM</v>
      </c>
      <c r="F1981" s="145" t="str">
        <f>IF('gegevens uit databank'!H1981="","",'gegevens uit databank'!H1981)</f>
        <v>02-720.42.18</v>
      </c>
    </row>
    <row r="1982" spans="1:6" ht="12.9" customHeight="1" x14ac:dyDescent="0.25">
      <c r="A1982" s="144">
        <f>IF('gegevens uit databank'!C1982="","",'gegevens uit databank'!C1982)</f>
        <v>56011</v>
      </c>
      <c r="B1982" s="145" t="str">
        <f>IF('gegevens uit databank'!D1982="","",'gegevens uit databank'!D1982)</f>
        <v>GO! Freinetschool De Appeltuin</v>
      </c>
      <c r="C1982" s="145" t="str">
        <f>IF('gegevens uit databank'!E1982="","",'gegevens uit databank'!E1982)</f>
        <v>Weldadigheidsstraat 74</v>
      </c>
      <c r="D1982" s="145">
        <f>IF('gegevens uit databank'!F1982="","",'gegevens uit databank'!F1982)</f>
        <v>3000</v>
      </c>
      <c r="E1982" s="145" t="str">
        <f>IF('gegevens uit databank'!G1982="","",'gegevens uit databank'!G1982)</f>
        <v>LEUVEN</v>
      </c>
      <c r="F1982" s="145" t="str">
        <f>IF('gegevens uit databank'!H1982="","",'gegevens uit databank'!H1982)</f>
        <v>016-20.17.62</v>
      </c>
    </row>
    <row r="1983" spans="1:6" ht="12.9" customHeight="1" x14ac:dyDescent="0.25">
      <c r="A1983" s="144">
        <f>IF('gegevens uit databank'!C1983="","",'gegevens uit databank'!C1983)</f>
        <v>56077</v>
      </c>
      <c r="B1983" s="145" t="str">
        <f>IF('gegevens uit databank'!D1983="","",'gegevens uit databank'!D1983)</f>
        <v>VKS Regina Caeli</v>
      </c>
      <c r="C1983" s="145" t="str">
        <f>IF('gegevens uit databank'!E1983="","",'gegevens uit databank'!E1983)</f>
        <v>Kaudenaardestraat 121</v>
      </c>
      <c r="D1983" s="145">
        <f>IF('gegevens uit databank'!F1983="","",'gegevens uit databank'!F1983)</f>
        <v>1700</v>
      </c>
      <c r="E1983" s="145" t="str">
        <f>IF('gegevens uit databank'!G1983="","",'gegevens uit databank'!G1983)</f>
        <v>DILBEEK</v>
      </c>
      <c r="F1983" s="145" t="str">
        <f>IF('gegevens uit databank'!H1983="","",'gegevens uit databank'!H1983)</f>
        <v>02-568.18.38</v>
      </c>
    </row>
    <row r="1984" spans="1:6" ht="12.9" customHeight="1" x14ac:dyDescent="0.25">
      <c r="A1984" s="144">
        <f>IF('gegevens uit databank'!C1984="","",'gegevens uit databank'!C1984)</f>
        <v>57174</v>
      </c>
      <c r="B1984" s="145" t="str">
        <f>IF('gegevens uit databank'!D1984="","",'gegevens uit databank'!D1984)</f>
        <v>VBS Sint-Lievenscollege</v>
      </c>
      <c r="C1984" s="145" t="str">
        <f>IF('gegevens uit databank'!E1984="","",'gegevens uit databank'!E1984)</f>
        <v>Keizer Karelstraat 12</v>
      </c>
      <c r="D1984" s="145">
        <f>IF('gegevens uit databank'!F1984="","",'gegevens uit databank'!F1984)</f>
        <v>9000</v>
      </c>
      <c r="E1984" s="145" t="str">
        <f>IF('gegevens uit databank'!G1984="","",'gegevens uit databank'!G1984)</f>
        <v>GENT</v>
      </c>
      <c r="F1984" s="145" t="str">
        <f>IF('gegevens uit databank'!H1984="","",'gegevens uit databank'!H1984)</f>
        <v>09-225.05.93</v>
      </c>
    </row>
    <row r="1985" spans="1:6" ht="12.9" customHeight="1" x14ac:dyDescent="0.25">
      <c r="A1985" s="144">
        <f>IF('gegevens uit databank'!C1985="","",'gegevens uit databank'!C1985)</f>
        <v>60988</v>
      </c>
      <c r="B1985" s="145" t="str">
        <f>IF('gegevens uit databank'!D1985="","",'gegevens uit databank'!D1985)</f>
        <v>VBS De Wijzer A</v>
      </c>
      <c r="C1985" s="145" t="str">
        <f>IF('gegevens uit databank'!E1985="","",'gegevens uit databank'!E1985)</f>
        <v>Waversebaan 81</v>
      </c>
      <c r="D1985" s="145">
        <f>IF('gegevens uit databank'!F1985="","",'gegevens uit databank'!F1985)</f>
        <v>3050</v>
      </c>
      <c r="E1985" s="145" t="str">
        <f>IF('gegevens uit databank'!G1985="","",'gegevens uit databank'!G1985)</f>
        <v>OUD-HEVERLEE</v>
      </c>
      <c r="F1985" s="145" t="str">
        <f>IF('gegevens uit databank'!H1985="","",'gegevens uit databank'!H1985)</f>
        <v>016-40.44.58</v>
      </c>
    </row>
    <row r="1986" spans="1:6" ht="12.9" customHeight="1" x14ac:dyDescent="0.25">
      <c r="A1986" s="144">
        <f>IF('gegevens uit databank'!C1986="","",'gegevens uit databank'!C1986)</f>
        <v>60996</v>
      </c>
      <c r="B1986" s="145" t="str">
        <f>IF('gegevens uit databank'!D1986="","",'gegevens uit databank'!D1986)</f>
        <v>GBS Scheut</v>
      </c>
      <c r="C1986" s="145" t="str">
        <f>IF('gegevens uit databank'!E1986="","",'gegevens uit databank'!E1986)</f>
        <v>Léopold De Swaefstraat 38</v>
      </c>
      <c r="D1986" s="145">
        <f>IF('gegevens uit databank'!F1986="","",'gegevens uit databank'!F1986)</f>
        <v>1070</v>
      </c>
      <c r="E1986" s="145" t="str">
        <f>IF('gegevens uit databank'!G1986="","",'gegevens uit databank'!G1986)</f>
        <v>ANDERLECHT</v>
      </c>
      <c r="F1986" s="145" t="str">
        <f>IF('gegevens uit databank'!H1986="","",'gegevens uit databank'!H1986)</f>
        <v>02-522.95.11</v>
      </c>
    </row>
    <row r="1987" spans="1:6" ht="12.9" customHeight="1" x14ac:dyDescent="0.25">
      <c r="A1987" s="144">
        <f>IF('gegevens uit databank'!C1987="","",'gegevens uit databank'!C1987)</f>
        <v>61002</v>
      </c>
      <c r="B1987" s="145" t="str">
        <f>IF('gegevens uit databank'!D1987="","",'gegevens uit databank'!D1987)</f>
        <v>Vrije Basisschool</v>
      </c>
      <c r="C1987" s="145" t="str">
        <f>IF('gegevens uit databank'!E1987="","",'gegevens uit databank'!E1987)</f>
        <v>Oude Haachtsesteenweg 125</v>
      </c>
      <c r="D1987" s="145">
        <f>IF('gegevens uit databank'!F1987="","",'gegevens uit databank'!F1987)</f>
        <v>1831</v>
      </c>
      <c r="E1987" s="145" t="str">
        <f>IF('gegevens uit databank'!G1987="","",'gegevens uit databank'!G1987)</f>
        <v>DIEGEM</v>
      </c>
      <c r="F1987" s="145" t="str">
        <f>IF('gegevens uit databank'!H1987="","",'gegevens uit databank'!H1987)</f>
        <v>02-720.33.43</v>
      </c>
    </row>
    <row r="1988" spans="1:6" ht="12.9" customHeight="1" x14ac:dyDescent="0.25">
      <c r="A1988" s="144">
        <f>IF('gegevens uit databank'!C1988="","",'gegevens uit databank'!C1988)</f>
        <v>61077</v>
      </c>
      <c r="B1988" s="145" t="str">
        <f>IF('gegevens uit databank'!D1988="","",'gegevens uit databank'!D1988)</f>
        <v>VBS Sint-Jozef</v>
      </c>
      <c r="C1988" s="145" t="str">
        <f>IF('gegevens uit databank'!E1988="","",'gegevens uit databank'!E1988)</f>
        <v>Ieperleedstraat 58</v>
      </c>
      <c r="D1988" s="145">
        <f>IF('gegevens uit databank'!F1988="","",'gegevens uit databank'!F1988)</f>
        <v>8432</v>
      </c>
      <c r="E1988" s="145" t="str">
        <f>IF('gegevens uit databank'!G1988="","",'gegevens uit databank'!G1988)</f>
        <v>LEFFINGE</v>
      </c>
      <c r="F1988" s="145" t="str">
        <f>IF('gegevens uit databank'!H1988="","",'gegevens uit databank'!H1988)</f>
        <v>059-30.06.17</v>
      </c>
    </row>
    <row r="1989" spans="1:6" ht="12.9" customHeight="1" x14ac:dyDescent="0.25">
      <c r="A1989" s="144">
        <f>IF('gegevens uit databank'!C1989="","",'gegevens uit databank'!C1989)</f>
        <v>61151</v>
      </c>
      <c r="B1989" s="145" t="str">
        <f>IF('gegevens uit databank'!D1989="","",'gegevens uit databank'!D1989)</f>
        <v>Vrije Kleuterschool</v>
      </c>
      <c r="C1989" s="145" t="str">
        <f>IF('gegevens uit databank'!E1989="","",'gegevens uit databank'!E1989)</f>
        <v>Edegemsesteenweg 116_A</v>
      </c>
      <c r="D1989" s="145">
        <f>IF('gegevens uit databank'!F1989="","",'gegevens uit databank'!F1989)</f>
        <v>2550</v>
      </c>
      <c r="E1989" s="145" t="str">
        <f>IF('gegevens uit databank'!G1989="","",'gegevens uit databank'!G1989)</f>
        <v>KONTICH</v>
      </c>
      <c r="F1989" s="145" t="str">
        <f>IF('gegevens uit databank'!H1989="","",'gegevens uit databank'!H1989)</f>
        <v>03-457.03.43</v>
      </c>
    </row>
    <row r="1990" spans="1:6" ht="12.9" customHeight="1" x14ac:dyDescent="0.25">
      <c r="A1990" s="144">
        <f>IF('gegevens uit databank'!C1990="","",'gegevens uit databank'!C1990)</f>
        <v>61176</v>
      </c>
      <c r="B1990" s="145" t="str">
        <f>IF('gegevens uit databank'!D1990="","",'gegevens uit databank'!D1990)</f>
        <v>VBS De Vleugel</v>
      </c>
      <c r="C1990" s="145" t="str">
        <f>IF('gegevens uit databank'!E1990="","",'gegevens uit databank'!E1990)</f>
        <v>Koning Leopold III-plein 69</v>
      </c>
      <c r="D1990" s="145">
        <f>IF('gegevens uit databank'!F1990="","",'gegevens uit databank'!F1990)</f>
        <v>8530</v>
      </c>
      <c r="E1990" s="145" t="str">
        <f>IF('gegevens uit databank'!G1990="","",'gegevens uit databank'!G1990)</f>
        <v>HARELBEKE</v>
      </c>
      <c r="F1990" s="145" t="str">
        <f>IF('gegevens uit databank'!H1990="","",'gegevens uit databank'!H1990)</f>
        <v>056-71.94.92</v>
      </c>
    </row>
    <row r="1991" spans="1:6" ht="12.9" customHeight="1" x14ac:dyDescent="0.25">
      <c r="A1991" s="144">
        <f>IF('gegevens uit databank'!C1991="","",'gegevens uit databank'!C1991)</f>
        <v>61218</v>
      </c>
      <c r="B1991" s="145" t="str">
        <f>IF('gegevens uit databank'!D1991="","",'gegevens uit databank'!D1991)</f>
        <v>GO! BS De kleine wereld</v>
      </c>
      <c r="C1991" s="145" t="str">
        <f>IF('gegevens uit databank'!E1991="","",'gegevens uit databank'!E1991)</f>
        <v>Kasteelstraat 3</v>
      </c>
      <c r="D1991" s="145">
        <f>IF('gegevens uit databank'!F1991="","",'gegevens uit databank'!F1991)</f>
        <v>3640</v>
      </c>
      <c r="E1991" s="145" t="str">
        <f>IF('gegevens uit databank'!G1991="","",'gegevens uit databank'!G1991)</f>
        <v>KINROOI</v>
      </c>
      <c r="F1991" s="145" t="str">
        <f>IF('gegevens uit databank'!H1991="","",'gegevens uit databank'!H1991)</f>
        <v>089-56.20.18</v>
      </c>
    </row>
    <row r="1992" spans="1:6" ht="12.9" customHeight="1" x14ac:dyDescent="0.25">
      <c r="A1992" s="144">
        <f>IF('gegevens uit databank'!C1992="","",'gegevens uit databank'!C1992)</f>
        <v>61226</v>
      </c>
      <c r="B1992" s="145" t="str">
        <f>IF('gegevens uit databank'!D1992="","",'gegevens uit databank'!D1992)</f>
        <v>VBS De Zonnebloem</v>
      </c>
      <c r="C1992" s="145" t="str">
        <f>IF('gegevens uit databank'!E1992="","",'gegevens uit databank'!E1992)</f>
        <v>Rollebaanstraat 8_A</v>
      </c>
      <c r="D1992" s="145">
        <f>IF('gegevens uit databank'!F1992="","",'gegevens uit databank'!F1992)</f>
        <v>8730</v>
      </c>
      <c r="E1992" s="145" t="str">
        <f>IF('gegevens uit databank'!G1992="","",'gegevens uit databank'!G1992)</f>
        <v>BEERNEM</v>
      </c>
      <c r="F1992" s="145" t="str">
        <f>IF('gegevens uit databank'!H1992="","",'gegevens uit databank'!H1992)</f>
        <v>050-84.25.09</v>
      </c>
    </row>
    <row r="1993" spans="1:6" ht="12.9" customHeight="1" x14ac:dyDescent="0.25">
      <c r="A1993" s="144">
        <f>IF('gegevens uit databank'!C1993="","",'gegevens uit databank'!C1993)</f>
        <v>61242</v>
      </c>
      <c r="B1993" s="145" t="str">
        <f>IF('gegevens uit databank'!D1993="","",'gegevens uit databank'!D1993)</f>
        <v>VBS Lutselus</v>
      </c>
      <c r="C1993" s="145" t="str">
        <f>IF('gegevens uit databank'!E1993="","",'gegevens uit databank'!E1993)</f>
        <v>Pastorijstraat 2</v>
      </c>
      <c r="D1993" s="145">
        <f>IF('gegevens uit databank'!F1993="","",'gegevens uit databank'!F1993)</f>
        <v>3590</v>
      </c>
      <c r="E1993" s="145" t="str">
        <f>IF('gegevens uit databank'!G1993="","",'gegevens uit databank'!G1993)</f>
        <v>DIEPENBEEK</v>
      </c>
      <c r="F1993" s="145" t="str">
        <f>IF('gegevens uit databank'!H1993="","",'gegevens uit databank'!H1993)</f>
        <v>011-32.35.70</v>
      </c>
    </row>
    <row r="1994" spans="1:6" ht="12.9" customHeight="1" x14ac:dyDescent="0.25">
      <c r="A1994" s="144">
        <f>IF('gegevens uit databank'!C1994="","",'gegevens uit databank'!C1994)</f>
        <v>61267</v>
      </c>
      <c r="B1994" s="145" t="str">
        <f>IF('gegevens uit databank'!D1994="","",'gegevens uit databank'!D1994)</f>
        <v>VBS KCD</v>
      </c>
      <c r="C1994" s="145" t="str">
        <f>IF('gegevens uit databank'!E1994="","",'gegevens uit databank'!E1994)</f>
        <v>Collegestraat 19</v>
      </c>
      <c r="D1994" s="145">
        <f>IF('gegevens uit databank'!F1994="","",'gegevens uit databank'!F1994)</f>
        <v>9470</v>
      </c>
      <c r="E1994" s="145" t="str">
        <f>IF('gegevens uit databank'!G1994="","",'gegevens uit databank'!G1994)</f>
        <v>DENDERLEEUW</v>
      </c>
      <c r="F1994" s="145" t="str">
        <f>IF('gegevens uit databank'!H1994="","",'gegevens uit databank'!H1994)</f>
        <v>053-67.06.10</v>
      </c>
    </row>
    <row r="1995" spans="1:6" ht="12.9" customHeight="1" x14ac:dyDescent="0.25">
      <c r="A1995" s="144">
        <f>IF('gegevens uit databank'!C1995="","",'gegevens uit databank'!C1995)</f>
        <v>61325</v>
      </c>
      <c r="B1995" s="145" t="str">
        <f>IF('gegevens uit databank'!D1995="","",'gegevens uit databank'!D1995)</f>
        <v>VBS Leernest</v>
      </c>
      <c r="C1995" s="145" t="str">
        <f>IF('gegevens uit databank'!E1995="","",'gegevens uit databank'!E1995)</f>
        <v>Kloosterstraat 3</v>
      </c>
      <c r="D1995" s="145">
        <f>IF('gegevens uit databank'!F1995="","",'gegevens uit databank'!F1995)</f>
        <v>9800</v>
      </c>
      <c r="E1995" s="145" t="str">
        <f>IF('gegevens uit databank'!G1995="","",'gegevens uit databank'!G1995)</f>
        <v>BACHTE-MARIA-LEERNE</v>
      </c>
      <c r="F1995" s="145" t="str">
        <f>IF('gegevens uit databank'!H1995="","",'gegevens uit databank'!H1995)</f>
        <v>09-282.77.87</v>
      </c>
    </row>
    <row r="1996" spans="1:6" ht="12.9" customHeight="1" x14ac:dyDescent="0.25">
      <c r="A1996" s="144">
        <f>IF('gegevens uit databank'!C1996="","",'gegevens uit databank'!C1996)</f>
        <v>61424</v>
      </c>
      <c r="B1996" s="145" t="str">
        <f>IF('gegevens uit databank'!D1996="","",'gegevens uit databank'!D1996)</f>
        <v>VLS Sint-Michielscollege</v>
      </c>
      <c r="C1996" s="145" t="str">
        <f>IF('gegevens uit databank'!E1996="","",'gegevens uit databank'!E1996)</f>
        <v>Zwaantjeslei</v>
      </c>
      <c r="D1996" s="145">
        <f>IF('gegevens uit databank'!F1996="","",'gegevens uit databank'!F1996)</f>
        <v>2930</v>
      </c>
      <c r="E1996" s="145" t="str">
        <f>IF('gegevens uit databank'!G1996="","",'gegevens uit databank'!G1996)</f>
        <v>BRASSCHAAT</v>
      </c>
      <c r="F1996" s="145" t="str">
        <f>IF('gegevens uit databank'!H1996="","",'gegevens uit databank'!H1996)</f>
        <v>03-640.30.34</v>
      </c>
    </row>
    <row r="1997" spans="1:6" ht="12.9" customHeight="1" x14ac:dyDescent="0.25">
      <c r="A1997" s="144">
        <f>IF('gegevens uit databank'!C1997="","",'gegevens uit databank'!C1997)</f>
        <v>61457</v>
      </c>
      <c r="B1997" s="145" t="str">
        <f>IF('gegevens uit databank'!D1997="","",'gegevens uit databank'!D1997)</f>
        <v>VBS Prizma - OLV</v>
      </c>
      <c r="C1997" s="145" t="str">
        <f>IF('gegevens uit databank'!E1997="","",'gegevens uit databank'!E1997)</f>
        <v>Brigandsstraat 15</v>
      </c>
      <c r="D1997" s="145">
        <f>IF('gegevens uit databank'!F1997="","",'gegevens uit databank'!F1997)</f>
        <v>8770</v>
      </c>
      <c r="E1997" s="145" t="str">
        <f>IF('gegevens uit databank'!G1997="","",'gegevens uit databank'!G1997)</f>
        <v>INGELMUNSTER</v>
      </c>
      <c r="F1997" s="145" t="str">
        <f>IF('gegevens uit databank'!H1997="","",'gegevens uit databank'!H1997)</f>
        <v>051-30.27.57</v>
      </c>
    </row>
    <row r="1998" spans="1:6" ht="12.9" customHeight="1" x14ac:dyDescent="0.25">
      <c r="A1998" s="144">
        <f>IF('gegevens uit databank'!C1998="","",'gegevens uit databank'!C1998)</f>
        <v>61754</v>
      </c>
      <c r="B1998" s="145" t="str">
        <f>IF('gegevens uit databank'!D1998="","",'gegevens uit databank'!D1998)</f>
        <v>SBS Optimist</v>
      </c>
      <c r="C1998" s="145" t="str">
        <f>IF('gegevens uit databank'!E1998="","",'gegevens uit databank'!E1998)</f>
        <v>Quebecstraat 3</v>
      </c>
      <c r="D1998" s="145">
        <f>IF('gegevens uit databank'!F1998="","",'gegevens uit databank'!F1998)</f>
        <v>2030</v>
      </c>
      <c r="E1998" s="145" t="str">
        <f>IF('gegevens uit databank'!G1998="","",'gegevens uit databank'!G1998)</f>
        <v>ANTWERPEN</v>
      </c>
      <c r="F1998" s="145" t="str">
        <f>IF('gegevens uit databank'!H1998="","",'gegevens uit databank'!H1998)</f>
        <v>03-292.97.97</v>
      </c>
    </row>
    <row r="1999" spans="1:6" ht="12.9" customHeight="1" x14ac:dyDescent="0.25">
      <c r="A1999" s="144">
        <f>IF('gegevens uit databank'!C1999="","",'gegevens uit databank'!C1999)</f>
        <v>61903</v>
      </c>
      <c r="B1999" s="145" t="str">
        <f>IF('gegevens uit databank'!D1999="","",'gegevens uit databank'!D1999)</f>
        <v>GKS Kaart 't Veldhoppertje</v>
      </c>
      <c r="C1999" s="145" t="str">
        <f>IF('gegevens uit databank'!E1999="","",'gegevens uit databank'!E1999)</f>
        <v>Schoolstraat 4</v>
      </c>
      <c r="D1999" s="145">
        <f>IF('gegevens uit databank'!F1999="","",'gegevens uit databank'!F1999)</f>
        <v>2930</v>
      </c>
      <c r="E1999" s="145" t="str">
        <f>IF('gegevens uit databank'!G1999="","",'gegevens uit databank'!G1999)</f>
        <v>BRASSCHAAT</v>
      </c>
      <c r="F1999" s="145" t="str">
        <f>IF('gegevens uit databank'!H1999="","",'gegevens uit databank'!H1999)</f>
        <v>03-653.15.89</v>
      </c>
    </row>
    <row r="2000" spans="1:6" ht="12.9" customHeight="1" x14ac:dyDescent="0.25">
      <c r="A2000" s="144">
        <f>IF('gegevens uit databank'!C2000="","",'gegevens uit databank'!C2000)</f>
        <v>61961</v>
      </c>
      <c r="B2000" s="145" t="str">
        <f>IF('gegevens uit databank'!D2000="","",'gegevens uit databank'!D2000)</f>
        <v>HSBS De Droomboom</v>
      </c>
      <c r="C2000" s="145" t="str">
        <f>IF('gegevens uit databank'!E2000="","",'gegevens uit databank'!E2000)</f>
        <v>Louis Wittouckstraat 46</v>
      </c>
      <c r="D2000" s="145">
        <f>IF('gegevens uit databank'!F2000="","",'gegevens uit databank'!F2000)</f>
        <v>1020</v>
      </c>
      <c r="E2000" s="145" t="str">
        <f>IF('gegevens uit databank'!G2000="","",'gegevens uit databank'!G2000)</f>
        <v>LAKEN</v>
      </c>
      <c r="F2000" s="145" t="str">
        <f>IF('gegevens uit databank'!H2000="","",'gegevens uit databank'!H2000)</f>
        <v>02-421.08.60</v>
      </c>
    </row>
    <row r="2001" spans="1:6" ht="12.9" customHeight="1" x14ac:dyDescent="0.25">
      <c r="A2001" s="144">
        <f>IF('gegevens uit databank'!C2001="","",'gegevens uit databank'!C2001)</f>
        <v>61978</v>
      </c>
      <c r="B2001" s="145" t="str">
        <f>IF('gegevens uit databank'!D2001="","",'gegevens uit databank'!D2001)</f>
        <v>GBS Van Asbroeck</v>
      </c>
      <c r="C2001" s="145" t="str">
        <f>IF('gegevens uit databank'!E2001="","",'gegevens uit databank'!E2001)</f>
        <v>Wilgstraat 1</v>
      </c>
      <c r="D2001" s="145">
        <f>IF('gegevens uit databank'!F2001="","",'gegevens uit databank'!F2001)</f>
        <v>1090</v>
      </c>
      <c r="E2001" s="145" t="str">
        <f>IF('gegevens uit databank'!G2001="","",'gegevens uit databank'!G2001)</f>
        <v>JETTE</v>
      </c>
      <c r="F2001" s="145" t="str">
        <f>IF('gegevens uit databank'!H2001="","",'gegevens uit databank'!H2001)</f>
        <v>02-426.97.69</v>
      </c>
    </row>
    <row r="2002" spans="1:6" ht="12.9" customHeight="1" x14ac:dyDescent="0.25">
      <c r="A2002" s="144">
        <f>IF('gegevens uit databank'!C2002="","",'gegevens uit databank'!C2002)</f>
        <v>61986</v>
      </c>
      <c r="B2002" s="145" t="str">
        <f>IF('gegevens uit databank'!D2002="","",'gegevens uit databank'!D2002)</f>
        <v>VLS Sancta Maria</v>
      </c>
      <c r="C2002" s="145" t="str">
        <f>IF('gegevens uit databank'!E2002="","",'gegevens uit databank'!E2002)</f>
        <v>Stevens-de Waelplein 13</v>
      </c>
      <c r="D2002" s="145">
        <f>IF('gegevens uit databank'!F2002="","",'gegevens uit databank'!F2002)</f>
        <v>1502</v>
      </c>
      <c r="E2002" s="145" t="str">
        <f>IF('gegevens uit databank'!G2002="","",'gegevens uit databank'!G2002)</f>
        <v>LEMBEEK</v>
      </c>
      <c r="F2002" s="145" t="str">
        <f>IF('gegevens uit databank'!H2002="","",'gegevens uit databank'!H2002)</f>
        <v>02-356.67.21</v>
      </c>
    </row>
    <row r="2003" spans="1:6" ht="12.9" customHeight="1" x14ac:dyDescent="0.25">
      <c r="A2003" s="144">
        <f>IF('gegevens uit databank'!C2003="","",'gegevens uit databank'!C2003)</f>
        <v>62166</v>
      </c>
      <c r="B2003" s="145" t="str">
        <f>IF('gegevens uit databank'!D2003="","",'gegevens uit databank'!D2003)</f>
        <v>GO! BS Het Oogappeltje</v>
      </c>
      <c r="C2003" s="145" t="str">
        <f>IF('gegevens uit databank'!E2003="","",'gegevens uit databank'!E2003)</f>
        <v>Dasstraat 26</v>
      </c>
      <c r="D2003" s="145">
        <f>IF('gegevens uit databank'!F2003="","",'gegevens uit databank'!F2003)</f>
        <v>2160</v>
      </c>
      <c r="E2003" s="145" t="str">
        <f>IF('gegevens uit databank'!G2003="","",'gegevens uit databank'!G2003)</f>
        <v>WOMMELGEM</v>
      </c>
      <c r="F2003" s="145" t="str">
        <f>IF('gegevens uit databank'!H2003="","",'gegevens uit databank'!H2003)</f>
        <v>03/353.75.89</v>
      </c>
    </row>
    <row r="2004" spans="1:6" ht="12.9" customHeight="1" x14ac:dyDescent="0.25">
      <c r="A2004" s="144">
        <f>IF('gegevens uit databank'!C2004="","",'gegevens uit databank'!C2004)</f>
        <v>62331</v>
      </c>
      <c r="B2004" s="145" t="str">
        <f>IF('gegevens uit databank'!D2004="","",'gegevens uit databank'!D2004)</f>
        <v>GBS De Wonderboom</v>
      </c>
      <c r="C2004" s="145" t="str">
        <f>IF('gegevens uit databank'!E2004="","",'gegevens uit databank'!E2004)</f>
        <v>Kerkstraat 49</v>
      </c>
      <c r="D2004" s="145">
        <f>IF('gegevens uit databank'!F2004="","",'gegevens uit databank'!F2004)</f>
        <v>9250</v>
      </c>
      <c r="E2004" s="145" t="str">
        <f>IF('gegevens uit databank'!G2004="","",'gegevens uit databank'!G2004)</f>
        <v>WAASMUNSTER</v>
      </c>
      <c r="F2004" s="145" t="str">
        <f>IF('gegevens uit databank'!H2004="","",'gegevens uit databank'!H2004)</f>
        <v>052-46.17.01</v>
      </c>
    </row>
    <row r="2005" spans="1:6" ht="12.9" customHeight="1" x14ac:dyDescent="0.25">
      <c r="A2005" s="144">
        <f>IF('gegevens uit databank'!C2005="","",'gegevens uit databank'!C2005)</f>
        <v>62364</v>
      </c>
      <c r="B2005" s="145" t="str">
        <f>IF('gegevens uit databank'!D2005="","",'gegevens uit databank'!D2005)</f>
        <v>VLS Sint-Dimpna</v>
      </c>
      <c r="C2005" s="145" t="str">
        <f>IF('gegevens uit databank'!E2005="","",'gegevens uit databank'!E2005)</f>
        <v>Laar 3</v>
      </c>
      <c r="D2005" s="145">
        <f>IF('gegevens uit databank'!F2005="","",'gegevens uit databank'!F2005)</f>
        <v>2440</v>
      </c>
      <c r="E2005" s="145" t="str">
        <f>IF('gegevens uit databank'!G2005="","",'gegevens uit databank'!G2005)</f>
        <v>GEEL</v>
      </c>
      <c r="F2005" s="145" t="str">
        <f>IF('gegevens uit databank'!H2005="","",'gegevens uit databank'!H2005)</f>
        <v>014-58.91.30</v>
      </c>
    </row>
    <row r="2006" spans="1:6" ht="12.9" customHeight="1" x14ac:dyDescent="0.25">
      <c r="A2006" s="144">
        <f>IF('gegevens uit databank'!C2006="","",'gegevens uit databank'!C2006)</f>
        <v>62372</v>
      </c>
      <c r="B2006" s="145" t="str">
        <f>IF('gegevens uit databank'!D2006="","",'gegevens uit databank'!D2006)</f>
        <v>VBS Met De Bijbel Den Akker</v>
      </c>
      <c r="C2006" s="145" t="str">
        <f>IF('gegevens uit databank'!E2006="","",'gegevens uit databank'!E2006)</f>
        <v>Sint-Janstraat 16_A</v>
      </c>
      <c r="D2006" s="145">
        <f>IF('gegevens uit databank'!F2006="","",'gegevens uit databank'!F2006)</f>
        <v>3920</v>
      </c>
      <c r="E2006" s="145" t="str">
        <f>IF('gegevens uit databank'!G2006="","",'gegevens uit databank'!G2006)</f>
        <v>LOMMEL</v>
      </c>
      <c r="F2006" s="145" t="str">
        <f>IF('gegevens uit databank'!H2006="","",'gegevens uit databank'!H2006)</f>
        <v>011-34.60.21</v>
      </c>
    </row>
    <row r="2007" spans="1:6" ht="12.9" customHeight="1" x14ac:dyDescent="0.25">
      <c r="A2007" s="144">
        <f>IF('gegevens uit databank'!C2007="","",'gegevens uit databank'!C2007)</f>
        <v>102525</v>
      </c>
      <c r="B2007" s="145" t="str">
        <f>IF('gegevens uit databank'!D2007="","",'gegevens uit databank'!D2007)</f>
        <v>Vrije Kleuterschool O.-L.-Vrouwinstituut</v>
      </c>
      <c r="C2007" s="145" t="str">
        <f>IF('gegevens uit databank'!E2007="","",'gegevens uit databank'!E2007)</f>
        <v>Kloosterweg 1_B</v>
      </c>
      <c r="D2007" s="145">
        <f>IF('gegevens uit databank'!F2007="","",'gegevens uit databank'!F2007)</f>
        <v>1640</v>
      </c>
      <c r="E2007" s="145" t="str">
        <f>IF('gegevens uit databank'!G2007="","",'gegevens uit databank'!G2007)</f>
        <v>SINT-GENESIUS-RODE</v>
      </c>
      <c r="F2007" s="145" t="str">
        <f>IF('gegevens uit databank'!H2007="","",'gegevens uit databank'!H2007)</f>
        <v>02-380.10.15</v>
      </c>
    </row>
    <row r="2008" spans="1:6" ht="12.9" customHeight="1" x14ac:dyDescent="0.25">
      <c r="A2008" s="144">
        <f>IF('gegevens uit databank'!C2008="","",'gegevens uit databank'!C2008)</f>
        <v>102533</v>
      </c>
      <c r="B2008" s="145" t="str">
        <f>IF('gegevens uit databank'!D2008="","",'gegevens uit databank'!D2008)</f>
        <v>GO! BS De Kleine Schuit</v>
      </c>
      <c r="C2008" s="145" t="str">
        <f>IF('gegevens uit databank'!E2008="","",'gegevens uit databank'!E2008)</f>
        <v>Kleine Kouterstraat 1</v>
      </c>
      <c r="D2008" s="145">
        <f>IF('gegevens uit databank'!F2008="","",'gegevens uit databank'!F2008)</f>
        <v>9290</v>
      </c>
      <c r="E2008" s="145" t="str">
        <f>IF('gegevens uit databank'!G2008="","",'gegevens uit databank'!G2008)</f>
        <v>UITBERGEN</v>
      </c>
      <c r="F2008" s="145" t="str">
        <f>IF('gegevens uit databank'!H2008="","",'gegevens uit databank'!H2008)</f>
        <v>09-352.53.01</v>
      </c>
    </row>
    <row r="2009" spans="1:6" ht="12.9" customHeight="1" x14ac:dyDescent="0.25">
      <c r="A2009" s="144">
        <f>IF('gegevens uit databank'!C2009="","",'gegevens uit databank'!C2009)</f>
        <v>102566</v>
      </c>
      <c r="B2009" s="145" t="str">
        <f>IF('gegevens uit databank'!D2009="","",'gegevens uit databank'!D2009)</f>
        <v>GO! KS Ronse-Dr Ovide Decroly KS</v>
      </c>
      <c r="C2009" s="145" t="str">
        <f>IF('gegevens uit databank'!E2009="","",'gegevens uit databank'!E2009)</f>
        <v>Geraardsbergenstraat 221</v>
      </c>
      <c r="D2009" s="145">
        <f>IF('gegevens uit databank'!F2009="","",'gegevens uit databank'!F2009)</f>
        <v>9600</v>
      </c>
      <c r="E2009" s="145" t="str">
        <f>IF('gegevens uit databank'!G2009="","",'gegevens uit databank'!G2009)</f>
        <v>RONSE</v>
      </c>
      <c r="F2009" s="145" t="str">
        <f>IF('gegevens uit databank'!H2009="","",'gegevens uit databank'!H2009)</f>
        <v>055-21.49.56</v>
      </c>
    </row>
    <row r="2010" spans="1:6" ht="12.9" customHeight="1" x14ac:dyDescent="0.25">
      <c r="A2010" s="144">
        <f>IF('gegevens uit databank'!C2010="","",'gegevens uit databank'!C2010)</f>
        <v>102574</v>
      </c>
      <c r="B2010" s="145" t="str">
        <f>IF('gegevens uit databank'!D2010="","",'gegevens uit databank'!D2010)</f>
        <v>VKS Maria Immaculata</v>
      </c>
      <c r="C2010" s="145" t="str">
        <f>IF('gegevens uit databank'!E2010="","",'gegevens uit databank'!E2010)</f>
        <v>Hoogboomsteenweg 288</v>
      </c>
      <c r="D2010" s="145">
        <f>IF('gegevens uit databank'!F2010="","",'gegevens uit databank'!F2010)</f>
        <v>2950</v>
      </c>
      <c r="E2010" s="145" t="str">
        <f>IF('gegevens uit databank'!G2010="","",'gegevens uit databank'!G2010)</f>
        <v>KAPELLEN</v>
      </c>
      <c r="F2010" s="145" t="str">
        <f>IF('gegevens uit databank'!H2010="","",'gegevens uit databank'!H2010)</f>
        <v>03-664.36.23</v>
      </c>
    </row>
    <row r="2011" spans="1:6" ht="12.9" customHeight="1" x14ac:dyDescent="0.25">
      <c r="A2011" s="144">
        <f>IF('gegevens uit databank'!C2011="","",'gegevens uit databank'!C2011)</f>
        <v>102591</v>
      </c>
      <c r="B2011" s="145" t="str">
        <f>IF('gegevens uit databank'!D2011="","",'gegevens uit databank'!D2011)</f>
        <v>Vrije Kleuterschool KSD Sint-Jan</v>
      </c>
      <c r="C2011" s="145" t="str">
        <f>IF('gegevens uit databank'!E2011="","",'gegevens uit databank'!E2011)</f>
        <v>Peetersstraat 14</v>
      </c>
      <c r="D2011" s="145">
        <f>IF('gegevens uit databank'!F2011="","",'gegevens uit databank'!F2011)</f>
        <v>3290</v>
      </c>
      <c r="E2011" s="145" t="str">
        <f>IF('gegevens uit databank'!G2011="","",'gegevens uit databank'!G2011)</f>
        <v>DIEST</v>
      </c>
      <c r="F2011" s="145" t="str">
        <f>IF('gegevens uit databank'!H2011="","",'gegevens uit databank'!H2011)</f>
        <v>013-35.19.23</v>
      </c>
    </row>
    <row r="2012" spans="1:6" ht="12.9" customHeight="1" x14ac:dyDescent="0.25">
      <c r="A2012" s="144">
        <f>IF('gegevens uit databank'!C2012="","",'gegevens uit databank'!C2012)</f>
        <v>102641</v>
      </c>
      <c r="B2012" s="145" t="str">
        <f>IF('gegevens uit databank'!D2012="","",'gegevens uit databank'!D2012)</f>
        <v>VKS O.L.V. van Lourdesinstituut</v>
      </c>
      <c r="C2012" s="145" t="str">
        <f>IF('gegevens uit databank'!E2012="","",'gegevens uit databank'!E2012)</f>
        <v>Kloosterstraat 82</v>
      </c>
      <c r="D2012" s="145">
        <f>IF('gegevens uit databank'!F2012="","",'gegevens uit databank'!F2012)</f>
        <v>2180</v>
      </c>
      <c r="E2012" s="145" t="str">
        <f>IF('gegevens uit databank'!G2012="","",'gegevens uit databank'!G2012)</f>
        <v>EKEREN</v>
      </c>
      <c r="F2012" s="145" t="str">
        <f>IF('gegevens uit databank'!H2012="","",'gegevens uit databank'!H2012)</f>
        <v>03-541.75.70</v>
      </c>
    </row>
    <row r="2013" spans="1:6" ht="12.9" customHeight="1" x14ac:dyDescent="0.25">
      <c r="A2013" s="144">
        <f>IF('gegevens uit databank'!C2013="","",'gegevens uit databank'!C2013)</f>
        <v>102673</v>
      </c>
      <c r="B2013" s="145" t="str">
        <f>IF('gegevens uit databank'!D2013="","",'gegevens uit databank'!D2013)</f>
        <v>VBS Sint-Victor</v>
      </c>
      <c r="C2013" s="145" t="str">
        <f>IF('gegevens uit databank'!E2013="","",'gegevens uit databank'!E2013)</f>
        <v>Kasteeldreef 2</v>
      </c>
      <c r="D2013" s="145">
        <f>IF('gegevens uit databank'!F2013="","",'gegevens uit databank'!F2013)</f>
        <v>2300</v>
      </c>
      <c r="E2013" s="145" t="str">
        <f>IF('gegevens uit databank'!G2013="","",'gegevens uit databank'!G2013)</f>
        <v>TURNHOUT</v>
      </c>
      <c r="F2013" s="145" t="str">
        <f>IF('gegevens uit databank'!H2013="","",'gegevens uit databank'!H2013)</f>
        <v>014-41.71.48</v>
      </c>
    </row>
    <row r="2014" spans="1:6" ht="12.9" customHeight="1" x14ac:dyDescent="0.25">
      <c r="A2014" s="144">
        <f>IF('gegevens uit databank'!C2014="","",'gegevens uit databank'!C2014)</f>
        <v>102681</v>
      </c>
      <c r="B2014" s="145" t="str">
        <f>IF('gegevens uit databank'!D2014="","",'gegevens uit databank'!D2014)</f>
        <v>VKS De Zevensprong</v>
      </c>
      <c r="C2014" s="145" t="str">
        <f>IF('gegevens uit databank'!E2014="","",'gegevens uit databank'!E2014)</f>
        <v>Sint Willebrordusstraat 29</v>
      </c>
      <c r="D2014" s="145">
        <f>IF('gegevens uit databank'!F2014="","",'gegevens uit databank'!F2014)</f>
        <v>2960</v>
      </c>
      <c r="E2014" s="145" t="str">
        <f>IF('gegevens uit databank'!G2014="","",'gegevens uit databank'!G2014)</f>
        <v>BRECHT</v>
      </c>
      <c r="F2014" s="145" t="str">
        <f>IF('gegevens uit databank'!H2014="","",'gegevens uit databank'!H2014)</f>
        <v>03-660.07.70</v>
      </c>
    </row>
    <row r="2015" spans="1:6" ht="12.9" customHeight="1" x14ac:dyDescent="0.25">
      <c r="A2015" s="144">
        <f>IF('gegevens uit databank'!C2015="","",'gegevens uit databank'!C2015)</f>
        <v>103242</v>
      </c>
      <c r="B2015" s="145" t="str">
        <f>IF('gegevens uit databank'!D2015="","",'gegevens uit databank'!D2015)</f>
        <v>VBS Leefschool De Dageraad</v>
      </c>
      <c r="C2015" s="145" t="str">
        <f>IF('gegevens uit databank'!E2015="","",'gegevens uit databank'!E2015)</f>
        <v>Lange Altaarstraat 4</v>
      </c>
      <c r="D2015" s="145">
        <f>IF('gegevens uit databank'!F2015="","",'gegevens uit databank'!F2015)</f>
        <v>2018</v>
      </c>
      <c r="E2015" s="145" t="str">
        <f>IF('gegevens uit databank'!G2015="","",'gegevens uit databank'!G2015)</f>
        <v>ANTWERPEN</v>
      </c>
      <c r="F2015" s="145" t="str">
        <f>IF('gegevens uit databank'!H2015="","",'gegevens uit databank'!H2015)</f>
        <v>03-288.65.66</v>
      </c>
    </row>
    <row r="2016" spans="1:6" ht="12.9" customHeight="1" x14ac:dyDescent="0.25">
      <c r="A2016" s="144">
        <f>IF('gegevens uit databank'!C2016="","",'gegevens uit databank'!C2016)</f>
        <v>103549</v>
      </c>
      <c r="B2016" s="145" t="str">
        <f>IF('gegevens uit databank'!D2016="","",'gegevens uit databank'!D2016)</f>
        <v>SBS De Vlieger</v>
      </c>
      <c r="C2016" s="145" t="str">
        <f>IF('gegevens uit databank'!E2016="","",'gegevens uit databank'!E2016)</f>
        <v>Wasstraat 120</v>
      </c>
      <c r="D2016" s="145">
        <f>IF('gegevens uit databank'!F2016="","",'gegevens uit databank'!F2016)</f>
        <v>9000</v>
      </c>
      <c r="E2016" s="145" t="str">
        <f>IF('gegevens uit databank'!G2016="","",'gegevens uit databank'!G2016)</f>
        <v>GENT</v>
      </c>
      <c r="F2016" s="145" t="str">
        <f>IF('gegevens uit databank'!H2016="","",'gegevens uit databank'!H2016)</f>
        <v>09-323.55.80</v>
      </c>
    </row>
    <row r="2017" spans="1:6" ht="12.9" customHeight="1" x14ac:dyDescent="0.25">
      <c r="A2017" s="144">
        <f>IF('gegevens uit databank'!C2017="","",'gegevens uit databank'!C2017)</f>
        <v>103887</v>
      </c>
      <c r="B2017" s="145" t="str">
        <f>IF('gegevens uit databank'!D2017="","",'gegevens uit databank'!D2017)</f>
        <v>GBS De Springveer</v>
      </c>
      <c r="C2017" s="145" t="str">
        <f>IF('gegevens uit databank'!E2017="","",'gegevens uit databank'!E2017)</f>
        <v>Gemeenveldstraat 10</v>
      </c>
      <c r="D2017" s="145">
        <f>IF('gegevens uit databank'!F2017="","",'gegevens uit databank'!F2017)</f>
        <v>1652</v>
      </c>
      <c r="E2017" s="145" t="str">
        <f>IF('gegevens uit databank'!G2017="","",'gegevens uit databank'!G2017)</f>
        <v>ALSEMBERG</v>
      </c>
      <c r="F2017" s="145" t="str">
        <f>IF('gegevens uit databank'!H2017="","",'gegevens uit databank'!H2017)</f>
        <v>02-359.16.32</v>
      </c>
    </row>
    <row r="2018" spans="1:6" ht="12.9" customHeight="1" x14ac:dyDescent="0.25">
      <c r="A2018" s="144">
        <f>IF('gegevens uit databank'!C2018="","",'gegevens uit databank'!C2018)</f>
        <v>104241</v>
      </c>
      <c r="B2018" s="145" t="str">
        <f>IF('gegevens uit databank'!D2018="","",'gegevens uit databank'!D2018)</f>
        <v>VLS De Rank</v>
      </c>
      <c r="C2018" s="145" t="str">
        <f>IF('gegevens uit databank'!E2018="","",'gegevens uit databank'!E2018)</f>
        <v>Aarschotsesteenweg 172_a</v>
      </c>
      <c r="D2018" s="145">
        <f>IF('gegevens uit databank'!F2018="","",'gegevens uit databank'!F2018)</f>
        <v>3111</v>
      </c>
      <c r="E2018" s="145" t="str">
        <f>IF('gegevens uit databank'!G2018="","",'gegevens uit databank'!G2018)</f>
        <v>WEZEMAAL</v>
      </c>
      <c r="F2018" s="145" t="str">
        <f>IF('gegevens uit databank'!H2018="","",'gegevens uit databank'!H2018)</f>
        <v>016-58.20.68</v>
      </c>
    </row>
    <row r="2019" spans="1:6" ht="12.9" customHeight="1" x14ac:dyDescent="0.25">
      <c r="A2019" s="144">
        <f>IF('gegevens uit databank'!C2019="","",'gegevens uit databank'!C2019)</f>
        <v>104265</v>
      </c>
      <c r="B2019" s="145" t="str">
        <f>IF('gegevens uit databank'!D2019="","",'gegevens uit databank'!D2019)</f>
        <v>VKS Mini Virgo</v>
      </c>
      <c r="C2019" s="145" t="str">
        <f>IF('gegevens uit databank'!E2019="","",'gegevens uit databank'!E2019)</f>
        <v>Kerkhofstraat 43</v>
      </c>
      <c r="D2019" s="145">
        <f>IF('gegevens uit databank'!F2019="","",'gegevens uit databank'!F2019)</f>
        <v>1840</v>
      </c>
      <c r="E2019" s="145" t="str">
        <f>IF('gegevens uit databank'!G2019="","",'gegevens uit databank'!G2019)</f>
        <v>LONDERZEEL</v>
      </c>
      <c r="F2019" s="145" t="str">
        <f>IF('gegevens uit databank'!H2019="","",'gegevens uit databank'!H2019)</f>
        <v>052-30.31.07</v>
      </c>
    </row>
    <row r="2020" spans="1:6" ht="12.9" customHeight="1" x14ac:dyDescent="0.25">
      <c r="A2020" s="144">
        <f>IF('gegevens uit databank'!C2020="","",'gegevens uit databank'!C2020)</f>
        <v>104299</v>
      </c>
      <c r="B2020" s="145" t="str">
        <f>IF('gegevens uit databank'!D2020="","",'gegevens uit databank'!D2020)</f>
        <v>GO! BS T' Overbeek Ganshoren</v>
      </c>
      <c r="C2020" s="145" t="str">
        <f>IF('gegevens uit databank'!E2020="","",'gegevens uit databank'!E2020)</f>
        <v>Van Overbekelaan 229</v>
      </c>
      <c r="D2020" s="145">
        <f>IF('gegevens uit databank'!F2020="","",'gegevens uit databank'!F2020)</f>
        <v>1083</v>
      </c>
      <c r="E2020" s="145" t="str">
        <f>IF('gegevens uit databank'!G2020="","",'gegevens uit databank'!G2020)</f>
        <v>GANSHOREN</v>
      </c>
      <c r="F2020" s="145" t="str">
        <f>IF('gegevens uit databank'!H2020="","",'gegevens uit databank'!H2020)</f>
        <v>02-428.41.87</v>
      </c>
    </row>
    <row r="2021" spans="1:6" ht="12.9" customHeight="1" x14ac:dyDescent="0.25">
      <c r="A2021" s="144">
        <f>IF('gegevens uit databank'!C2021="","",'gegevens uit databank'!C2021)</f>
        <v>104307</v>
      </c>
      <c r="B2021" s="145" t="str">
        <f>IF('gegevens uit databank'!D2021="","",'gegevens uit databank'!D2021)</f>
        <v>GO! BS De Mozaïek_Schaarbeek</v>
      </c>
      <c r="C2021" s="145" t="str">
        <f>IF('gegevens uit databank'!E2021="","",'gegevens uit databank'!E2021)</f>
        <v>Van Ysendyckstraat 24</v>
      </c>
      <c r="D2021" s="145">
        <f>IF('gegevens uit databank'!F2021="","",'gegevens uit databank'!F2021)</f>
        <v>1030</v>
      </c>
      <c r="E2021" s="145" t="str">
        <f>IF('gegevens uit databank'!G2021="","",'gegevens uit databank'!G2021)</f>
        <v>SCHAARBEEK</v>
      </c>
      <c r="F2021" s="145" t="str">
        <f>IF('gegevens uit databank'!H2021="","",'gegevens uit databank'!H2021)</f>
        <v>02-215.09.50</v>
      </c>
    </row>
    <row r="2022" spans="1:6" ht="12.9" customHeight="1" x14ac:dyDescent="0.25">
      <c r="A2022" s="144">
        <f>IF('gegevens uit databank'!C2022="","",'gegevens uit databank'!C2022)</f>
        <v>104315</v>
      </c>
      <c r="B2022" s="145" t="str">
        <f>IF('gegevens uit databank'!D2022="","",'gegevens uit databank'!D2022)</f>
        <v>VBS O.-L.-V. - Visitatie Klimop</v>
      </c>
      <c r="C2022" s="145" t="str">
        <f>IF('gegevens uit databank'!E2022="","",'gegevens uit databank'!E2022)</f>
        <v>Theresianenstraat 34</v>
      </c>
      <c r="D2022" s="145">
        <f>IF('gegevens uit databank'!F2022="","",'gegevens uit databank'!F2022)</f>
        <v>9000</v>
      </c>
      <c r="E2022" s="145" t="str">
        <f>IF('gegevens uit databank'!G2022="","",'gegevens uit databank'!G2022)</f>
        <v>GENT</v>
      </c>
      <c r="F2022" s="145" t="str">
        <f>IF('gegevens uit databank'!H2022="","",'gegevens uit databank'!H2022)</f>
        <v>09-223.75.08</v>
      </c>
    </row>
    <row r="2023" spans="1:6" ht="12.9" customHeight="1" x14ac:dyDescent="0.25">
      <c r="A2023" s="144">
        <f>IF('gegevens uit databank'!C2023="","",'gegevens uit databank'!C2023)</f>
        <v>104372</v>
      </c>
      <c r="B2023" s="145" t="str">
        <f>IF('gegevens uit databank'!D2023="","",'gegevens uit databank'!D2023)</f>
        <v>VBS Sint- Jan Berchmans Outrijve</v>
      </c>
      <c r="C2023" s="145" t="str">
        <f>IF('gegevens uit databank'!E2023="","",'gegevens uit databank'!E2023)</f>
        <v>Moerbeekstraat 3</v>
      </c>
      <c r="D2023" s="145">
        <f>IF('gegevens uit databank'!F2023="","",'gegevens uit databank'!F2023)</f>
        <v>8582</v>
      </c>
      <c r="E2023" s="145" t="str">
        <f>IF('gegevens uit databank'!G2023="","",'gegevens uit databank'!G2023)</f>
        <v>OUTRIJVE</v>
      </c>
      <c r="F2023" s="145" t="str">
        <f>IF('gegevens uit databank'!H2023="","",'gegevens uit databank'!H2023)</f>
        <v>056-64.79.53</v>
      </c>
    </row>
    <row r="2024" spans="1:6" ht="12.9" customHeight="1" x14ac:dyDescent="0.25">
      <c r="A2024" s="144">
        <f>IF('gegevens uit databank'!C2024="","",'gegevens uit databank'!C2024)</f>
        <v>104381</v>
      </c>
      <c r="B2024" s="145" t="str">
        <f>IF('gegevens uit databank'!D2024="","",'gegevens uit databank'!D2024)</f>
        <v>VBS Proosterbos</v>
      </c>
      <c r="C2024" s="145" t="str">
        <f>IF('gegevens uit databank'!E2024="","",'gegevens uit databank'!E2024)</f>
        <v>Drossaardstraat 21</v>
      </c>
      <c r="D2024" s="145">
        <f>IF('gegevens uit databank'!F2024="","",'gegevens uit databank'!F2024)</f>
        <v>3630</v>
      </c>
      <c r="E2024" s="145" t="str">
        <f>IF('gegevens uit databank'!G2024="","",'gegevens uit databank'!G2024)</f>
        <v>MAASMECHELEN</v>
      </c>
      <c r="F2024" s="145" t="str">
        <f>IF('gegevens uit databank'!H2024="","",'gegevens uit databank'!H2024)</f>
        <v>089-77.27.92</v>
      </c>
    </row>
    <row r="2025" spans="1:6" ht="12.9" customHeight="1" x14ac:dyDescent="0.25">
      <c r="A2025" s="144">
        <f>IF('gegevens uit databank'!C2025="","",'gegevens uit databank'!C2025)</f>
        <v>104398</v>
      </c>
      <c r="B2025" s="145" t="str">
        <f>IF('gegevens uit databank'!D2025="","",'gegevens uit databank'!D2025)</f>
        <v>VKS Arkorum 07 Sint-Jozef</v>
      </c>
      <c r="C2025" s="145" t="str">
        <f>IF('gegevens uit databank'!E2025="","",'gegevens uit databank'!E2025)</f>
        <v>Seringenstraat 57</v>
      </c>
      <c r="D2025" s="145">
        <f>IF('gegevens uit databank'!F2025="","",'gegevens uit databank'!F2025)</f>
        <v>8800</v>
      </c>
      <c r="E2025" s="145" t="str">
        <f>IF('gegevens uit databank'!G2025="","",'gegevens uit databank'!G2025)</f>
        <v>ROESELARE</v>
      </c>
      <c r="F2025" s="145" t="str">
        <f>IF('gegevens uit databank'!H2025="","",'gegevens uit databank'!H2025)</f>
        <v>051-22.35.36</v>
      </c>
    </row>
    <row r="2026" spans="1:6" ht="12.9" customHeight="1" x14ac:dyDescent="0.25">
      <c r="A2026" s="144">
        <f>IF('gegevens uit databank'!C2026="","",'gegevens uit databank'!C2026)</f>
        <v>104431</v>
      </c>
      <c r="B2026" s="145" t="str">
        <f>IF('gegevens uit databank'!D2026="","",'gegevens uit databank'!D2026)</f>
        <v>VLS De Wegwijzer</v>
      </c>
      <c r="C2026" s="145" t="str">
        <f>IF('gegevens uit databank'!E2026="","",'gegevens uit databank'!E2026)</f>
        <v>Gemeenteplein 7</v>
      </c>
      <c r="D2026" s="145">
        <f>IF('gegevens uit databank'!F2026="","",'gegevens uit databank'!F2026)</f>
        <v>3560</v>
      </c>
      <c r="E2026" s="145" t="str">
        <f>IF('gegevens uit databank'!G2026="","",'gegevens uit databank'!G2026)</f>
        <v>LUMMEN</v>
      </c>
      <c r="F2026" s="145" t="str">
        <f>IF('gegevens uit databank'!H2026="","",'gegevens uit databank'!H2026)</f>
        <v>013-52.19.43</v>
      </c>
    </row>
    <row r="2027" spans="1:6" ht="12.9" customHeight="1" x14ac:dyDescent="0.25">
      <c r="A2027" s="144">
        <f>IF('gegevens uit databank'!C2027="","",'gegevens uit databank'!C2027)</f>
        <v>104513</v>
      </c>
      <c r="B2027" s="145" t="str">
        <f>IF('gegevens uit databank'!D2027="","",'gegevens uit databank'!D2027)</f>
        <v>VLS Kindercampus Mozaïek</v>
      </c>
      <c r="C2027" s="145" t="str">
        <f>IF('gegevens uit databank'!E2027="","",'gegevens uit databank'!E2027)</f>
        <v>Zegestraat 40</v>
      </c>
      <c r="D2027" s="145">
        <f>IF('gegevens uit databank'!F2027="","",'gegevens uit databank'!F2027)</f>
        <v>3500</v>
      </c>
      <c r="E2027" s="145" t="str">
        <f>IF('gegevens uit databank'!G2027="","",'gegevens uit databank'!G2027)</f>
        <v>HASSELT</v>
      </c>
      <c r="F2027" s="145" t="str">
        <f>IF('gegevens uit databank'!H2027="","",'gegevens uit databank'!H2027)</f>
        <v>011-21.17.64</v>
      </c>
    </row>
    <row r="2028" spans="1:6" ht="12.9" customHeight="1" x14ac:dyDescent="0.25">
      <c r="A2028" s="144">
        <f>IF('gegevens uit databank'!C2028="","",'gegevens uit databank'!C2028)</f>
        <v>104521</v>
      </c>
      <c r="B2028" s="145" t="str">
        <f>IF('gegevens uit databank'!D2028="","",'gegevens uit databank'!D2028)</f>
        <v>VBS Sint-Cajetanusschool</v>
      </c>
      <c r="C2028" s="145" t="str">
        <f>IF('gegevens uit databank'!E2028="","",'gegevens uit databank'!E2028)</f>
        <v>Tervuursesteenweg 176</v>
      </c>
      <c r="D2028" s="145">
        <f>IF('gegevens uit databank'!F2028="","",'gegevens uit databank'!F2028)</f>
        <v>1820</v>
      </c>
      <c r="E2028" s="145" t="str">
        <f>IF('gegevens uit databank'!G2028="","",'gegevens uit databank'!G2028)</f>
        <v>PERK</v>
      </c>
      <c r="F2028" s="145" t="str">
        <f>IF('gegevens uit databank'!H2028="","",'gegevens uit databank'!H2028)</f>
        <v>02-751.79.18</v>
      </c>
    </row>
    <row r="2029" spans="1:6" ht="12.9" customHeight="1" x14ac:dyDescent="0.25">
      <c r="A2029" s="144">
        <f>IF('gegevens uit databank'!C2029="","",'gegevens uit databank'!C2029)</f>
        <v>104547</v>
      </c>
      <c r="B2029" s="145" t="str">
        <f>IF('gegevens uit databank'!D2029="","",'gegevens uit databank'!D2029)</f>
        <v>VBS Freinetschool De Torteltuin</v>
      </c>
      <c r="C2029" s="145" t="str">
        <f>IF('gegevens uit databank'!E2029="","",'gegevens uit databank'!E2029)</f>
        <v>Werf 52_A</v>
      </c>
      <c r="D2029" s="145">
        <f>IF('gegevens uit databank'!F2029="","",'gegevens uit databank'!F2029)</f>
        <v>8970</v>
      </c>
      <c r="E2029" s="145" t="str">
        <f>IF('gegevens uit databank'!G2029="","",'gegevens uit databank'!G2029)</f>
        <v>POPERINGE</v>
      </c>
      <c r="F2029" s="145" t="str">
        <f>IF('gegevens uit databank'!H2029="","",'gegevens uit databank'!H2029)</f>
        <v>057-33.30.85</v>
      </c>
    </row>
    <row r="2030" spans="1:6" ht="12.9" customHeight="1" x14ac:dyDescent="0.25">
      <c r="A2030" s="144">
        <f>IF('gegevens uit databank'!C2030="","",'gegevens uit databank'!C2030)</f>
        <v>104571</v>
      </c>
      <c r="B2030" s="145" t="str">
        <f>IF('gegevens uit databank'!D2030="","",'gegevens uit databank'!D2030)</f>
        <v>VBS Sjabi</v>
      </c>
      <c r="C2030" s="145" t="str">
        <f>IF('gegevens uit databank'!E2030="","",'gegevens uit databank'!E2030)</f>
        <v>Begijnhofstraat 8</v>
      </c>
      <c r="D2030" s="145">
        <f>IF('gegevens uit databank'!F2030="","",'gegevens uit databank'!F2030)</f>
        <v>2870</v>
      </c>
      <c r="E2030" s="145" t="str">
        <f>IF('gegevens uit databank'!G2030="","",'gegevens uit databank'!G2030)</f>
        <v>PUURS-SINT-AMANDS</v>
      </c>
      <c r="F2030" s="145" t="str">
        <f>IF('gegevens uit databank'!H2030="","",'gegevens uit databank'!H2030)</f>
        <v>03-827.76.22</v>
      </c>
    </row>
    <row r="2031" spans="1:6" ht="12.9" customHeight="1" x14ac:dyDescent="0.25">
      <c r="A2031" s="144">
        <f>IF('gegevens uit databank'!C2031="","",'gegevens uit databank'!C2031)</f>
        <v>104588</v>
      </c>
      <c r="B2031" s="145" t="str">
        <f>IF('gegevens uit databank'!D2031="","",'gegevens uit databank'!D2031)</f>
        <v>GO! Freinetschool Triangel</v>
      </c>
      <c r="C2031" s="145" t="str">
        <f>IF('gegevens uit databank'!E2031="","",'gegevens uit databank'!E2031)</f>
        <v>Kleine steenweg 33</v>
      </c>
      <c r="D2031" s="145">
        <f>IF('gegevens uit databank'!F2031="","",'gegevens uit databank'!F2031)</f>
        <v>2221</v>
      </c>
      <c r="E2031" s="145" t="str">
        <f>IF('gegevens uit databank'!G2031="","",'gegevens uit databank'!G2031)</f>
        <v>BOOISCHOT</v>
      </c>
      <c r="F2031" s="145" t="str">
        <f>IF('gegevens uit databank'!H2031="","",'gegevens uit databank'!H2031)</f>
        <v>015-22.16.30</v>
      </c>
    </row>
    <row r="2032" spans="1:6" ht="12.9" customHeight="1" x14ac:dyDescent="0.25">
      <c r="A2032" s="144">
        <f>IF('gegevens uit databank'!C2032="","",'gegevens uit databank'!C2032)</f>
        <v>104596</v>
      </c>
      <c r="B2032" s="145" t="str">
        <f>IF('gegevens uit databank'!D2032="","",'gegevens uit databank'!D2032)</f>
        <v>Vrije Basisschool</v>
      </c>
      <c r="C2032" s="145" t="str">
        <f>IF('gegevens uit databank'!E2032="","",'gegevens uit databank'!E2032)</f>
        <v>Hoge Akker 16</v>
      </c>
      <c r="D2032" s="145">
        <f>IF('gegevens uit databank'!F2032="","",'gegevens uit databank'!F2032)</f>
        <v>2550</v>
      </c>
      <c r="E2032" s="145" t="str">
        <f>IF('gegevens uit databank'!G2032="","",'gegevens uit databank'!G2032)</f>
        <v>KONTICH</v>
      </c>
      <c r="F2032" s="145" t="str">
        <f>IF('gegevens uit databank'!H2032="","",'gegevens uit databank'!H2032)</f>
        <v>03-457.10.15</v>
      </c>
    </row>
    <row r="2033" spans="1:6" ht="12.9" customHeight="1" x14ac:dyDescent="0.25">
      <c r="A2033" s="144">
        <f>IF('gegevens uit databank'!C2033="","",'gegevens uit databank'!C2033)</f>
        <v>104604</v>
      </c>
      <c r="B2033" s="145" t="str">
        <f>IF('gegevens uit databank'!D2033="","",'gegevens uit databank'!D2033)</f>
        <v>VBS De Griffel</v>
      </c>
      <c r="C2033" s="145" t="str">
        <f>IF('gegevens uit databank'!E2033="","",'gegevens uit databank'!E2033)</f>
        <v>Marie Joséestraat 4</v>
      </c>
      <c r="D2033" s="145">
        <f>IF('gegevens uit databank'!F2033="","",'gegevens uit databank'!F2033)</f>
        <v>3630</v>
      </c>
      <c r="E2033" s="145" t="str">
        <f>IF('gegevens uit databank'!G2033="","",'gegevens uit databank'!G2033)</f>
        <v>MAASMECHELEN</v>
      </c>
      <c r="F2033" s="145" t="str">
        <f>IF('gegevens uit databank'!H2033="","",'gegevens uit databank'!H2033)</f>
        <v>089-76.47.21</v>
      </c>
    </row>
    <row r="2034" spans="1:6" ht="12.9" customHeight="1" x14ac:dyDescent="0.25">
      <c r="A2034" s="144">
        <f>IF('gegevens uit databank'!C2034="","",'gegevens uit databank'!C2034)</f>
        <v>104638</v>
      </c>
      <c r="B2034" s="145" t="str">
        <f>IF('gegevens uit databank'!D2034="","",'gegevens uit databank'!D2034)</f>
        <v>VBS De Horizon</v>
      </c>
      <c r="C2034" s="145" t="str">
        <f>IF('gegevens uit databank'!E2034="","",'gegevens uit databank'!E2034)</f>
        <v>Zondereigen 57</v>
      </c>
      <c r="D2034" s="145">
        <f>IF('gegevens uit databank'!F2034="","",'gegevens uit databank'!F2034)</f>
        <v>2387</v>
      </c>
      <c r="E2034" s="145" t="str">
        <f>IF('gegevens uit databank'!G2034="","",'gegevens uit databank'!G2034)</f>
        <v>BAARLE-HERTOG</v>
      </c>
      <c r="F2034" s="145" t="str">
        <f>IF('gegevens uit databank'!H2034="","",'gegevens uit databank'!H2034)</f>
        <v>014-63.37.10</v>
      </c>
    </row>
    <row r="2035" spans="1:6" ht="12.9" customHeight="1" x14ac:dyDescent="0.25">
      <c r="A2035" s="144">
        <f>IF('gegevens uit databank'!C2035="","",'gegevens uit databank'!C2035)</f>
        <v>104711</v>
      </c>
      <c r="B2035" s="145" t="str">
        <f>IF('gegevens uit databank'!D2035="","",'gegevens uit databank'!D2035)</f>
        <v>VBS De Droomgaard</v>
      </c>
      <c r="C2035" s="145" t="str">
        <f>IF('gegevens uit databank'!E2035="","",'gegevens uit databank'!E2035)</f>
        <v>Diestseweg 34_F</v>
      </c>
      <c r="D2035" s="145">
        <f>IF('gegevens uit databank'!F2035="","",'gegevens uit databank'!F2035)</f>
        <v>2440</v>
      </c>
      <c r="E2035" s="145" t="str">
        <f>IF('gegevens uit databank'!G2035="","",'gegevens uit databank'!G2035)</f>
        <v>GEEL</v>
      </c>
      <c r="F2035" s="145" t="str">
        <f>IF('gegevens uit databank'!H2035="","",'gegevens uit databank'!H2035)</f>
        <v>014-94.47.11</v>
      </c>
    </row>
    <row r="2036" spans="1:6" ht="12.9" customHeight="1" x14ac:dyDescent="0.25">
      <c r="A2036" s="144">
        <f>IF('gegevens uit databank'!C2036="","",'gegevens uit databank'!C2036)</f>
        <v>104851</v>
      </c>
      <c r="B2036" s="145" t="str">
        <f>IF('gegevens uit databank'!D2036="","",'gegevens uit databank'!D2036)</f>
        <v>VBS DvM</v>
      </c>
      <c r="C2036" s="145" t="str">
        <f>IF('gegevens uit databank'!E2036="","",'gegevens uit databank'!E2036)</f>
        <v>Sint Martensplein 2_A</v>
      </c>
      <c r="D2036" s="145">
        <f>IF('gegevens uit databank'!F2036="","",'gegevens uit databank'!F2036)</f>
        <v>9300</v>
      </c>
      <c r="E2036" s="145" t="str">
        <f>IF('gegevens uit databank'!G2036="","",'gegevens uit databank'!G2036)</f>
        <v>AALST</v>
      </c>
      <c r="F2036" s="145" t="str">
        <f>IF('gegevens uit databank'!H2036="","",'gegevens uit databank'!H2036)</f>
        <v>053-21.29.88</v>
      </c>
    </row>
    <row r="2037" spans="1:6" ht="12.9" customHeight="1" x14ac:dyDescent="0.25">
      <c r="A2037" s="144">
        <f>IF('gegevens uit databank'!C2037="","",'gegevens uit databank'!C2037)</f>
        <v>105379</v>
      </c>
      <c r="B2037" s="145" t="str">
        <f>IF('gegevens uit databank'!D2037="","",'gegevens uit databank'!D2037)</f>
        <v>VBS Glorieux 3</v>
      </c>
      <c r="C2037" s="145" t="str">
        <f>IF('gegevens uit databank'!E2037="","",'gegevens uit databank'!E2037)</f>
        <v>Stefaan Modest Glorieuxlaan 40</v>
      </c>
      <c r="D2037" s="145">
        <f>IF('gegevens uit databank'!F2037="","",'gegevens uit databank'!F2037)</f>
        <v>9600</v>
      </c>
      <c r="E2037" s="145" t="str">
        <f>IF('gegevens uit databank'!G2037="","",'gegevens uit databank'!G2037)</f>
        <v>RONSE</v>
      </c>
      <c r="F2037" s="145" t="str">
        <f>IF('gegevens uit databank'!H2037="","",'gegevens uit databank'!H2037)</f>
        <v>055-61.25.50</v>
      </c>
    </row>
    <row r="2038" spans="1:6" ht="12.9" customHeight="1" x14ac:dyDescent="0.25">
      <c r="A2038" s="144">
        <f>IF('gegevens uit databank'!C2038="","",'gegevens uit databank'!C2038)</f>
        <v>105445</v>
      </c>
      <c r="B2038" s="145" t="str">
        <f>IF('gegevens uit databank'!D2038="","",'gegevens uit databank'!D2038)</f>
        <v>GBS Kallo</v>
      </c>
      <c r="C2038" s="145" t="str">
        <f>IF('gegevens uit databank'!E2038="","",'gegevens uit databank'!E2038)</f>
        <v>Hoog-Kallostraat 30</v>
      </c>
      <c r="D2038" s="145">
        <f>IF('gegevens uit databank'!F2038="","",'gegevens uit databank'!F2038)</f>
        <v>9120</v>
      </c>
      <c r="E2038" s="145" t="str">
        <f>IF('gegevens uit databank'!G2038="","",'gegevens uit databank'!G2038)</f>
        <v>KALLO</v>
      </c>
      <c r="F2038" s="145" t="str">
        <f>IF('gegevens uit databank'!H2038="","",'gegevens uit databank'!H2038)</f>
        <v>03-750.10.95</v>
      </c>
    </row>
    <row r="2039" spans="1:6" ht="12.9" customHeight="1" x14ac:dyDescent="0.25">
      <c r="A2039" s="144">
        <f>IF('gegevens uit databank'!C2039="","",'gegevens uit databank'!C2039)</f>
        <v>105461</v>
      </c>
      <c r="B2039" s="145" t="str">
        <f>IF('gegevens uit databank'!D2039="","",'gegevens uit databank'!D2039)</f>
        <v>VBS Oeterveld</v>
      </c>
      <c r="C2039" s="145" t="str">
        <f>IF('gegevens uit databank'!E2039="","",'gegevens uit databank'!E2039)</f>
        <v>Ophovenstraat 71</v>
      </c>
      <c r="D2039" s="145">
        <f>IF('gegevens uit databank'!F2039="","",'gegevens uit databank'!F2039)</f>
        <v>3680</v>
      </c>
      <c r="E2039" s="145" t="str">
        <f>IF('gegevens uit databank'!G2039="","",'gegevens uit databank'!G2039)</f>
        <v>NEEROETEREN</v>
      </c>
      <c r="F2039" s="145" t="str">
        <f>IF('gegevens uit databank'!H2039="","",'gegevens uit databank'!H2039)</f>
        <v>089-86.30.71</v>
      </c>
    </row>
    <row r="2040" spans="1:6" ht="12.9" customHeight="1" x14ac:dyDescent="0.25">
      <c r="A2040" s="144">
        <f>IF('gegevens uit databank'!C2040="","",'gegevens uit databank'!C2040)</f>
        <v>105478</v>
      </c>
      <c r="B2040" s="145" t="str">
        <f>IF('gegevens uit databank'!D2040="","",'gegevens uit databank'!D2040)</f>
        <v>VBS Sint-Jozef Sint-Pieter Campus Zuidla</v>
      </c>
      <c r="C2040" s="145" t="str">
        <f>IF('gegevens uit databank'!E2040="","",'gegevens uit databank'!E2040)</f>
        <v>Zuidlaan 70</v>
      </c>
      <c r="D2040" s="145">
        <f>IF('gegevens uit databank'!F2040="","",'gegevens uit databank'!F2040)</f>
        <v>8370</v>
      </c>
      <c r="E2040" s="145" t="str">
        <f>IF('gegevens uit databank'!G2040="","",'gegevens uit databank'!G2040)</f>
        <v>BLANKENBERGE</v>
      </c>
      <c r="F2040" s="145" t="str">
        <f>IF('gegevens uit databank'!H2040="","",'gegevens uit databank'!H2040)</f>
        <v>050-41.35.82</v>
      </c>
    </row>
    <row r="2041" spans="1:6" ht="12.9" customHeight="1" x14ac:dyDescent="0.25">
      <c r="A2041" s="144">
        <f>IF('gegevens uit databank'!C2041="","",'gegevens uit databank'!C2041)</f>
        <v>105742</v>
      </c>
      <c r="B2041" s="145" t="str">
        <f>IF('gegevens uit databank'!D2041="","",'gegevens uit databank'!D2041)</f>
        <v>VBS De Bolster</v>
      </c>
      <c r="C2041" s="145" t="str">
        <f>IF('gegevens uit databank'!E2041="","",'gegevens uit databank'!E2041)</f>
        <v>Dorpsstraat 48</v>
      </c>
      <c r="D2041" s="145">
        <f>IF('gegevens uit databank'!F2041="","",'gegevens uit databank'!F2041)</f>
        <v>3040</v>
      </c>
      <c r="E2041" s="145" t="str">
        <f>IF('gegevens uit databank'!G2041="","",'gegevens uit databank'!G2041)</f>
        <v>NEERIJSE</v>
      </c>
      <c r="F2041" s="145" t="str">
        <f>IF('gegevens uit databank'!H2041="","",'gegevens uit databank'!H2041)</f>
        <v>016-47.74.97</v>
      </c>
    </row>
    <row r="2042" spans="1:6" ht="12.9" customHeight="1" x14ac:dyDescent="0.25">
      <c r="A2042" s="144">
        <f>IF('gegevens uit databank'!C2042="","",'gegevens uit databank'!C2042)</f>
        <v>105817</v>
      </c>
      <c r="B2042" s="145" t="str">
        <f>IF('gegevens uit databank'!D2042="","",'gegevens uit databank'!D2042)</f>
        <v>VBS Sint-Gorik</v>
      </c>
      <c r="C2042" s="145" t="str">
        <f>IF('gegevens uit databank'!E2042="","",'gegevens uit databank'!E2042)</f>
        <v>Pluimstraat 2 bus A</v>
      </c>
      <c r="D2042" s="145">
        <f>IF('gegevens uit databank'!F2042="","",'gegevens uit databank'!F2042)</f>
        <v>9450</v>
      </c>
      <c r="E2042" s="145" t="str">
        <f>IF('gegevens uit databank'!G2042="","",'gegevens uit databank'!G2042)</f>
        <v>HAALTERT</v>
      </c>
      <c r="F2042" s="145" t="str">
        <f>IF('gegevens uit databank'!H2042="","",'gegevens uit databank'!H2042)</f>
        <v>053-83.74.30</v>
      </c>
    </row>
    <row r="2043" spans="1:6" ht="12.9" customHeight="1" x14ac:dyDescent="0.25">
      <c r="A2043" s="144">
        <f>IF('gegevens uit databank'!C2043="","",'gegevens uit databank'!C2043)</f>
        <v>105825</v>
      </c>
      <c r="B2043" s="145" t="str">
        <f>IF('gegevens uit databank'!D2043="","",'gegevens uit databank'!D2043)</f>
        <v>VBS De Frères</v>
      </c>
      <c r="C2043" s="145" t="str">
        <f>IF('gegevens uit databank'!E2043="","",'gegevens uit databank'!E2043)</f>
        <v>Mariastraat 7</v>
      </c>
      <c r="D2043" s="145">
        <f>IF('gegevens uit databank'!F2043="","",'gegevens uit databank'!F2043)</f>
        <v>8000</v>
      </c>
      <c r="E2043" s="145" t="str">
        <f>IF('gegevens uit databank'!G2043="","",'gegevens uit databank'!G2043)</f>
        <v>BRUGGE</v>
      </c>
      <c r="F2043" s="145" t="str">
        <f>IF('gegevens uit databank'!H2043="","",'gegevens uit databank'!H2043)</f>
        <v>050-33.63.47</v>
      </c>
    </row>
    <row r="2044" spans="1:6" ht="12.9" customHeight="1" x14ac:dyDescent="0.25">
      <c r="A2044" s="144">
        <f>IF('gegevens uit databank'!C2044="","",'gegevens uit databank'!C2044)</f>
        <v>105833</v>
      </c>
      <c r="B2044" s="145" t="str">
        <f>IF('gegevens uit databank'!D2044="","",'gegevens uit databank'!D2044)</f>
        <v>VBS De Knipoog 1</v>
      </c>
      <c r="C2044" s="145" t="str">
        <f>IF('gegevens uit databank'!E2044="","",'gegevens uit databank'!E2044)</f>
        <v>Rooseveltlaan (Franklin) 98</v>
      </c>
      <c r="D2044" s="145">
        <f>IF('gegevens uit databank'!F2044="","",'gegevens uit databank'!F2044)</f>
        <v>1800</v>
      </c>
      <c r="E2044" s="145" t="str">
        <f>IF('gegevens uit databank'!G2044="","",'gegevens uit databank'!G2044)</f>
        <v>VILVOORDE</v>
      </c>
      <c r="F2044" s="145" t="str">
        <f>IF('gegevens uit databank'!H2044="","",'gegevens uit databank'!H2044)</f>
        <v>02-254.88.44</v>
      </c>
    </row>
    <row r="2045" spans="1:6" ht="12.9" customHeight="1" x14ac:dyDescent="0.25">
      <c r="A2045" s="144">
        <f>IF('gegevens uit databank'!C2045="","",'gegevens uit databank'!C2045)</f>
        <v>105882</v>
      </c>
      <c r="B2045" s="145" t="str">
        <f>IF('gegevens uit databank'!D2045="","",'gegevens uit databank'!D2045)</f>
        <v>GO! Freinetschool De Step Beringen</v>
      </c>
      <c r="C2045" s="145" t="str">
        <f>IF('gegevens uit databank'!E2045="","",'gegevens uit databank'!E2045)</f>
        <v>Salviastraat 7</v>
      </c>
      <c r="D2045" s="145">
        <f>IF('gegevens uit databank'!F2045="","",'gegevens uit databank'!F2045)</f>
        <v>3580</v>
      </c>
      <c r="E2045" s="145" t="str">
        <f>IF('gegevens uit databank'!G2045="","",'gegevens uit databank'!G2045)</f>
        <v>BERINGEN</v>
      </c>
      <c r="F2045" s="145" t="str">
        <f>IF('gegevens uit databank'!H2045="","",'gegevens uit databank'!H2045)</f>
        <v>011-42.29.77</v>
      </c>
    </row>
    <row r="2046" spans="1:6" ht="12.9" customHeight="1" x14ac:dyDescent="0.25">
      <c r="A2046" s="144">
        <f>IF('gegevens uit databank'!C2046="","",'gegevens uit databank'!C2046)</f>
        <v>105932</v>
      </c>
      <c r="B2046" s="145" t="str">
        <f>IF('gegevens uit databank'!D2046="","",'gegevens uit databank'!D2046)</f>
        <v>VBS Kindercampus Catharina</v>
      </c>
      <c r="C2046" s="145" t="str">
        <f>IF('gegevens uit databank'!E2046="","",'gegevens uit databank'!E2046)</f>
        <v>Jan Palfijnlaan 4</v>
      </c>
      <c r="D2046" s="145">
        <f>IF('gegevens uit databank'!F2046="","",'gegevens uit databank'!F2046)</f>
        <v>3500</v>
      </c>
      <c r="E2046" s="145" t="str">
        <f>IF('gegevens uit databank'!G2046="","",'gegevens uit databank'!G2046)</f>
        <v>HASSELT</v>
      </c>
      <c r="F2046" s="145" t="str">
        <f>IF('gegevens uit databank'!H2046="","",'gegevens uit databank'!H2046)</f>
        <v>011-22.44.28</v>
      </c>
    </row>
    <row r="2047" spans="1:6" ht="12.9" customHeight="1" x14ac:dyDescent="0.25">
      <c r="A2047" s="144">
        <f>IF('gegevens uit databank'!C2047="","",'gegevens uit databank'!C2047)</f>
        <v>105941</v>
      </c>
      <c r="B2047" s="145" t="str">
        <f>IF('gegevens uit databank'!D2047="","",'gegevens uit databank'!D2047)</f>
        <v>VBS Klim-Op</v>
      </c>
      <c r="C2047" s="145" t="str">
        <f>IF('gegevens uit databank'!E2047="","",'gegevens uit databank'!E2047)</f>
        <v>Gootstraat 12</v>
      </c>
      <c r="D2047" s="145">
        <f>IF('gegevens uit databank'!F2047="","",'gegevens uit databank'!F2047)</f>
        <v>3800</v>
      </c>
      <c r="E2047" s="145" t="str">
        <f>IF('gegevens uit databank'!G2047="","",'gegevens uit databank'!G2047)</f>
        <v>SINT-TRUIDEN</v>
      </c>
      <c r="F2047" s="145" t="str">
        <f>IF('gegevens uit databank'!H2047="","",'gegevens uit databank'!H2047)</f>
        <v>011-68.94.15</v>
      </c>
    </row>
    <row r="2048" spans="1:6" ht="12.9" customHeight="1" x14ac:dyDescent="0.25">
      <c r="A2048" s="144">
        <f>IF('gegevens uit databank'!C2048="","",'gegevens uit databank'!C2048)</f>
        <v>105957</v>
      </c>
      <c r="B2048" s="145" t="str">
        <f>IF('gegevens uit databank'!D2048="","",'gegevens uit databank'!D2048)</f>
        <v>VBS Sint-Trudo</v>
      </c>
      <c r="C2048" s="145" t="str">
        <f>IF('gegevens uit databank'!E2048="","",'gegevens uit databank'!E2048)</f>
        <v>Stenaartberg 2</v>
      </c>
      <c r="D2048" s="145">
        <f>IF('gegevens uit databank'!F2048="","",'gegevens uit databank'!F2048)</f>
        <v>3800</v>
      </c>
      <c r="E2048" s="145" t="str">
        <f>IF('gegevens uit databank'!G2048="","",'gegevens uit databank'!G2048)</f>
        <v>SINT-TRUIDEN</v>
      </c>
      <c r="F2048" s="145" t="str">
        <f>IF('gegevens uit databank'!H2048="","",'gegevens uit databank'!H2048)</f>
        <v>011-68.29.41</v>
      </c>
    </row>
    <row r="2049" spans="1:6" ht="12.9" customHeight="1" x14ac:dyDescent="0.25">
      <c r="A2049" s="144">
        <f>IF('gegevens uit databank'!C2049="","",'gegevens uit databank'!C2049)</f>
        <v>105965</v>
      </c>
      <c r="B2049" s="145" t="str">
        <f>IF('gegevens uit databank'!D2049="","",'gegevens uit databank'!D2049)</f>
        <v>VBS Jan Rosier</v>
      </c>
      <c r="C2049" s="145" t="str">
        <f>IF('gegevens uit databank'!E2049="","",'gegevens uit databank'!E2049)</f>
        <v>Pastorijstraat 11</v>
      </c>
      <c r="D2049" s="145">
        <f>IF('gegevens uit databank'!F2049="","",'gegevens uit databank'!F2049)</f>
        <v>3620</v>
      </c>
      <c r="E2049" s="145" t="str">
        <f>IF('gegevens uit databank'!G2049="","",'gegevens uit databank'!G2049)</f>
        <v>LANAKEN</v>
      </c>
      <c r="F2049" s="145" t="str">
        <f>IF('gegevens uit databank'!H2049="","",'gegevens uit databank'!H2049)</f>
        <v>089-71.40.39</v>
      </c>
    </row>
    <row r="2050" spans="1:6" ht="12.9" customHeight="1" x14ac:dyDescent="0.25">
      <c r="A2050" s="144">
        <f>IF('gegevens uit databank'!C2050="","",'gegevens uit databank'!C2050)</f>
        <v>105973</v>
      </c>
      <c r="B2050" s="145" t="str">
        <f>IF('gegevens uit databank'!D2050="","",'gegevens uit databank'!D2050)</f>
        <v>Vrije Basisschool</v>
      </c>
      <c r="C2050" s="145" t="str">
        <f>IF('gegevens uit databank'!E2050="","",'gegevens uit databank'!E2050)</f>
        <v>Loostraat 5</v>
      </c>
      <c r="D2050" s="145">
        <f>IF('gegevens uit databank'!F2050="","",'gegevens uit databank'!F2050)</f>
        <v>3724</v>
      </c>
      <c r="E2050" s="145" t="str">
        <f>IF('gegevens uit databank'!G2050="","",'gegevens uit databank'!G2050)</f>
        <v>VLIERMAAL</v>
      </c>
      <c r="F2050" s="145" t="str">
        <f>IF('gegevens uit databank'!H2050="","",'gegevens uit databank'!H2050)</f>
        <v>012-23.76.59</v>
      </c>
    </row>
    <row r="2051" spans="1:6" ht="12.9" customHeight="1" x14ac:dyDescent="0.25">
      <c r="A2051" s="144">
        <f>IF('gegevens uit databank'!C2051="","",'gegevens uit databank'!C2051)</f>
        <v>105981</v>
      </c>
      <c r="B2051" s="145" t="str">
        <f>IF('gegevens uit databank'!D2051="","",'gegevens uit databank'!D2051)</f>
        <v>VBS De mAgneet</v>
      </c>
      <c r="C2051" s="145" t="str">
        <f>IF('gegevens uit databank'!E2051="","",'gegevens uit databank'!E2051)</f>
        <v>Albertus Morrenstraat 6</v>
      </c>
      <c r="D2051" s="145">
        <f>IF('gegevens uit databank'!F2051="","",'gegevens uit databank'!F2051)</f>
        <v>3990</v>
      </c>
      <c r="E2051" s="145" t="str">
        <f>IF('gegevens uit databank'!G2051="","",'gegevens uit databank'!G2051)</f>
        <v>PEER</v>
      </c>
      <c r="F2051" s="145" t="str">
        <f>IF('gegevens uit databank'!H2051="","",'gegevens uit databank'!H2051)</f>
        <v>011-38.38.01</v>
      </c>
    </row>
    <row r="2052" spans="1:6" ht="12.9" customHeight="1" x14ac:dyDescent="0.25">
      <c r="A2052" s="144">
        <f>IF('gegevens uit databank'!C2052="","",'gegevens uit databank'!C2052)</f>
        <v>105999</v>
      </c>
      <c r="B2052" s="145" t="str">
        <f>IF('gegevens uit databank'!D2052="","",'gegevens uit databank'!D2052)</f>
        <v>VBS De Kap(r)oenen</v>
      </c>
      <c r="C2052" s="145" t="str">
        <f>IF('gegevens uit databank'!E2052="","",'gegevens uit databank'!E2052)</f>
        <v>Alfred De Taeyestraat 40_A</v>
      </c>
      <c r="D2052" s="145">
        <f>IF('gegevens uit databank'!F2052="","",'gegevens uit databank'!F2052)</f>
        <v>9970</v>
      </c>
      <c r="E2052" s="145" t="str">
        <f>IF('gegevens uit databank'!G2052="","",'gegevens uit databank'!G2052)</f>
        <v>KAPRIJKE</v>
      </c>
      <c r="F2052" s="145" t="str">
        <f>IF('gegevens uit databank'!H2052="","",'gegevens uit databank'!H2052)</f>
        <v>09-373.73.81</v>
      </c>
    </row>
    <row r="2053" spans="1:6" ht="12.9" customHeight="1" x14ac:dyDescent="0.25">
      <c r="A2053" s="144">
        <f>IF('gegevens uit databank'!C2053="","",'gegevens uit databank'!C2053)</f>
        <v>106005</v>
      </c>
      <c r="B2053" s="145" t="str">
        <f>IF('gegevens uit databank'!D2053="","",'gegevens uit databank'!D2053)</f>
        <v>VBS Massemen</v>
      </c>
      <c r="C2053" s="145" t="str">
        <f>IF('gegevens uit databank'!E2053="","",'gegevens uit databank'!E2053)</f>
        <v>Massemsesteenweg 244</v>
      </c>
      <c r="D2053" s="145">
        <f>IF('gegevens uit databank'!F2053="","",'gegevens uit databank'!F2053)</f>
        <v>9230</v>
      </c>
      <c r="E2053" s="145" t="str">
        <f>IF('gegevens uit databank'!G2053="","",'gegevens uit databank'!G2053)</f>
        <v>MASSEMEN</v>
      </c>
      <c r="F2053" s="145" t="str">
        <f>IF('gegevens uit databank'!H2053="","",'gegevens uit databank'!H2053)</f>
        <v>09-369.82.46</v>
      </c>
    </row>
    <row r="2054" spans="1:6" ht="12.9" customHeight="1" x14ac:dyDescent="0.25">
      <c r="A2054" s="144">
        <f>IF('gegevens uit databank'!C2054="","",'gegevens uit databank'!C2054)</f>
        <v>106013</v>
      </c>
      <c r="B2054" s="145" t="str">
        <f>IF('gegevens uit databank'!D2054="","",'gegevens uit databank'!D2054)</f>
        <v>VBS Broederschool Driegaaien</v>
      </c>
      <c r="C2054" s="145" t="str">
        <f>IF('gegevens uit databank'!E2054="","",'gegevens uit databank'!E2054)</f>
        <v>Driegaaienstraat 8</v>
      </c>
      <c r="D2054" s="145">
        <f>IF('gegevens uit databank'!F2054="","",'gegevens uit databank'!F2054)</f>
        <v>9100</v>
      </c>
      <c r="E2054" s="145" t="str">
        <f>IF('gegevens uit databank'!G2054="","",'gegevens uit databank'!G2054)</f>
        <v>SINT-NIKLAAS</v>
      </c>
      <c r="F2054" s="145" t="str">
        <f>IF('gegevens uit databank'!H2054="","",'gegevens uit databank'!H2054)</f>
        <v>03-780.92.12</v>
      </c>
    </row>
    <row r="2055" spans="1:6" ht="12.9" customHeight="1" x14ac:dyDescent="0.25">
      <c r="A2055" s="144">
        <f>IF('gegevens uit databank'!C2055="","",'gegevens uit databank'!C2055)</f>
        <v>106021</v>
      </c>
      <c r="B2055" s="145" t="str">
        <f>IF('gegevens uit databank'!D2055="","",'gegevens uit databank'!D2055)</f>
        <v>VBS De Bron</v>
      </c>
      <c r="C2055" s="145" t="str">
        <f>IF('gegevens uit databank'!E2055="","",'gegevens uit databank'!E2055)</f>
        <v>Molendreef 16</v>
      </c>
      <c r="D2055" s="145">
        <f>IF('gegevens uit databank'!F2055="","",'gegevens uit databank'!F2055)</f>
        <v>9920</v>
      </c>
      <c r="E2055" s="145" t="str">
        <f>IF('gegevens uit databank'!G2055="","",'gegevens uit databank'!G2055)</f>
        <v>LIEVEGEM</v>
      </c>
      <c r="F2055" s="145" t="str">
        <f>IF('gegevens uit databank'!H2055="","",'gegevens uit databank'!H2055)</f>
        <v>09-355.68.76</v>
      </c>
    </row>
    <row r="2056" spans="1:6" ht="12.9" customHeight="1" x14ac:dyDescent="0.25">
      <c r="A2056" s="144">
        <f>IF('gegevens uit databank'!C2056="","",'gegevens uit databank'!C2056)</f>
        <v>106039</v>
      </c>
      <c r="B2056" s="145" t="str">
        <f>IF('gegevens uit databank'!D2056="","",'gegevens uit databank'!D2056)</f>
        <v>VBS Sint-Martinus</v>
      </c>
      <c r="C2056" s="145" t="str">
        <f>IF('gegevens uit databank'!E2056="","",'gegevens uit databank'!E2056)</f>
        <v>Dreef 47</v>
      </c>
      <c r="D2056" s="145">
        <f>IF('gegevens uit databank'!F2056="","",'gegevens uit databank'!F2056)</f>
        <v>9930</v>
      </c>
      <c r="E2056" s="145" t="str">
        <f>IF('gegevens uit databank'!G2056="","",'gegevens uit databank'!G2056)</f>
        <v>LIEVEGEM</v>
      </c>
      <c r="F2056" s="145" t="str">
        <f>IF('gegevens uit databank'!H2056="","",'gegevens uit databank'!H2056)</f>
        <v>09-372.78.26</v>
      </c>
    </row>
    <row r="2057" spans="1:6" ht="12.9" customHeight="1" x14ac:dyDescent="0.25">
      <c r="A2057" s="144">
        <f>IF('gegevens uit databank'!C2057="","",'gegevens uit databank'!C2057)</f>
        <v>106047</v>
      </c>
      <c r="B2057" s="145" t="str">
        <f>IF('gegevens uit databank'!D2057="","",'gegevens uit databank'!D2057)</f>
        <v>VBS Zulte</v>
      </c>
      <c r="C2057" s="145" t="str">
        <f>IF('gegevens uit databank'!E2057="","",'gegevens uit databank'!E2057)</f>
        <v>Staatsbaan 190</v>
      </c>
      <c r="D2057" s="145">
        <f>IF('gegevens uit databank'!F2057="","",'gegevens uit databank'!F2057)</f>
        <v>9870</v>
      </c>
      <c r="E2057" s="145" t="str">
        <f>IF('gegevens uit databank'!G2057="","",'gegevens uit databank'!G2057)</f>
        <v>ZULTE</v>
      </c>
      <c r="F2057" s="145" t="str">
        <f>IF('gegevens uit databank'!H2057="","",'gegevens uit databank'!H2057)</f>
        <v>09-388.69.41</v>
      </c>
    </row>
    <row r="2058" spans="1:6" ht="12.9" customHeight="1" x14ac:dyDescent="0.25">
      <c r="A2058" s="144">
        <f>IF('gegevens uit databank'!C2058="","",'gegevens uit databank'!C2058)</f>
        <v>106088</v>
      </c>
      <c r="B2058" s="145" t="str">
        <f>IF('gegevens uit databank'!D2058="","",'gegevens uit databank'!D2058)</f>
        <v>GO! BS Veltwijck</v>
      </c>
      <c r="C2058" s="145" t="str">
        <f>IF('gegevens uit databank'!E2058="","",'gegevens uit databank'!E2058)</f>
        <v>Veltwijcklaan 235</v>
      </c>
      <c r="D2058" s="145">
        <f>IF('gegevens uit databank'!F2058="","",'gegevens uit databank'!F2058)</f>
        <v>2180</v>
      </c>
      <c r="E2058" s="145" t="str">
        <f>IF('gegevens uit databank'!G2058="","",'gegevens uit databank'!G2058)</f>
        <v>EKEREN</v>
      </c>
      <c r="F2058" s="145" t="str">
        <f>IF('gegevens uit databank'!H2058="","",'gegevens uit databank'!H2058)</f>
        <v>03-645.10.33</v>
      </c>
    </row>
    <row r="2059" spans="1:6" ht="12.9" customHeight="1" x14ac:dyDescent="0.25">
      <c r="A2059" s="144">
        <f>IF('gegevens uit databank'!C2059="","",'gegevens uit databank'!C2059)</f>
        <v>106112</v>
      </c>
      <c r="B2059" s="145" t="str">
        <f>IF('gegevens uit databank'!D2059="","",'gegevens uit databank'!D2059)</f>
        <v>VLS Sint-Jan Berchmanscollege</v>
      </c>
      <c r="C2059" s="145" t="str">
        <f>IF('gegevens uit databank'!E2059="","",'gegevens uit databank'!E2059)</f>
        <v>Nieuwland 75</v>
      </c>
      <c r="D2059" s="145">
        <f>IF('gegevens uit databank'!F2059="","",'gegevens uit databank'!F2059)</f>
        <v>1000</v>
      </c>
      <c r="E2059" s="145" t="str">
        <f>IF('gegevens uit databank'!G2059="","",'gegevens uit databank'!G2059)</f>
        <v>BRUSSEL</v>
      </c>
      <c r="F2059" s="145" t="str">
        <f>IF('gegevens uit databank'!H2059="","",'gegevens uit databank'!H2059)</f>
        <v>02-512.32.81</v>
      </c>
    </row>
    <row r="2060" spans="1:6" ht="12.9" customHeight="1" x14ac:dyDescent="0.25">
      <c r="A2060" s="144">
        <f>IF('gegevens uit databank'!C2060="","",'gegevens uit databank'!C2060)</f>
        <v>106121</v>
      </c>
      <c r="B2060" s="145" t="str">
        <f>IF('gegevens uit databank'!D2060="","",'gegevens uit databank'!D2060)</f>
        <v>Gemeentelijke Lagere School</v>
      </c>
      <c r="C2060" s="145" t="str">
        <f>IF('gegevens uit databank'!E2060="","",'gegevens uit databank'!E2060)</f>
        <v>Kouterstraat 80_A</v>
      </c>
      <c r="D2060" s="145">
        <f>IF('gegevens uit databank'!F2060="","",'gegevens uit databank'!F2060)</f>
        <v>8550</v>
      </c>
      <c r="E2060" s="145" t="str">
        <f>IF('gegevens uit databank'!G2060="","",'gegevens uit databank'!G2060)</f>
        <v>ZWEVEGEM</v>
      </c>
      <c r="F2060" s="145" t="str">
        <f>IF('gegevens uit databank'!H2060="","",'gegevens uit databank'!H2060)</f>
        <v>056-28.54.50</v>
      </c>
    </row>
    <row r="2061" spans="1:6" ht="12.9" customHeight="1" x14ac:dyDescent="0.25">
      <c r="A2061" s="144">
        <f>IF('gegevens uit databank'!C2061="","",'gegevens uit databank'!C2061)</f>
        <v>106138</v>
      </c>
      <c r="B2061" s="145" t="str">
        <f>IF('gegevens uit databank'!D2061="","",'gegevens uit databank'!D2061)</f>
        <v>VBS School met de Bijbel De Ark</v>
      </c>
      <c r="C2061" s="145" t="str">
        <f>IF('gegevens uit databank'!E2061="","",'gegevens uit databank'!E2061)</f>
        <v>Bruyningstraat 56_a</v>
      </c>
      <c r="D2061" s="145">
        <f>IF('gegevens uit databank'!F2061="","",'gegevens uit databank'!F2061)</f>
        <v>8510</v>
      </c>
      <c r="E2061" s="145" t="str">
        <f>IF('gegevens uit databank'!G2061="","",'gegevens uit databank'!G2061)</f>
        <v>MARKE</v>
      </c>
      <c r="F2061" s="145" t="str">
        <f>IF('gegevens uit databank'!H2061="","",'gegevens uit databank'!H2061)</f>
        <v>056-24.04.40</v>
      </c>
    </row>
    <row r="2062" spans="1:6" ht="12.9" customHeight="1" x14ac:dyDescent="0.25">
      <c r="A2062" s="144">
        <f>IF('gegevens uit databank'!C2062="","",'gegevens uit databank'!C2062)</f>
        <v>106153</v>
      </c>
      <c r="B2062" s="145" t="str">
        <f>IF('gegevens uit databank'!D2062="","",'gegevens uit databank'!D2062)</f>
        <v>GBS De Toverboon</v>
      </c>
      <c r="C2062" s="145" t="str">
        <f>IF('gegevens uit databank'!E2062="","",'gegevens uit databank'!E2062)</f>
        <v>Denderbellestraat 2_A</v>
      </c>
      <c r="D2062" s="145">
        <f>IF('gegevens uit databank'!F2062="","",'gegevens uit databank'!F2062)</f>
        <v>9200</v>
      </c>
      <c r="E2062" s="145" t="str">
        <f>IF('gegevens uit databank'!G2062="","",'gegevens uit databank'!G2062)</f>
        <v>DENDERMONDE</v>
      </c>
      <c r="F2062" s="145" t="str">
        <f>IF('gegevens uit databank'!H2062="","",'gegevens uit databank'!H2062)</f>
        <v>052-21.46.03</v>
      </c>
    </row>
    <row r="2063" spans="1:6" ht="12.9" customHeight="1" x14ac:dyDescent="0.25">
      <c r="A2063" s="144">
        <f>IF('gegevens uit databank'!C2063="","",'gegevens uit databank'!C2063)</f>
        <v>106161</v>
      </c>
      <c r="B2063" s="145" t="str">
        <f>IF('gegevens uit databank'!D2063="","",'gegevens uit databank'!D2063)</f>
        <v>GO! BS leefschool De Vlieger_Oostende</v>
      </c>
      <c r="C2063" s="145" t="str">
        <f>IF('gegevens uit databank'!E2063="","",'gegevens uit databank'!E2063)</f>
        <v>Rogierlaan 12</v>
      </c>
      <c r="D2063" s="145">
        <f>IF('gegevens uit databank'!F2063="","",'gegevens uit databank'!F2063)</f>
        <v>8400</v>
      </c>
      <c r="E2063" s="145" t="str">
        <f>IF('gegevens uit databank'!G2063="","",'gegevens uit databank'!G2063)</f>
        <v>OOSTENDE</v>
      </c>
      <c r="F2063" s="145" t="str">
        <f>IF('gegevens uit databank'!H2063="","",'gegevens uit databank'!H2063)</f>
        <v>059-51.22.35</v>
      </c>
    </row>
    <row r="2064" spans="1:6" ht="12.9" customHeight="1" x14ac:dyDescent="0.25">
      <c r="A2064" s="144">
        <f>IF('gegevens uit databank'!C2064="","",'gegevens uit databank'!C2064)</f>
        <v>106179</v>
      </c>
      <c r="B2064" s="145" t="str">
        <f>IF('gegevens uit databank'!D2064="","",'gegevens uit databank'!D2064)</f>
        <v>Vrije Basisschool</v>
      </c>
      <c r="C2064" s="145" t="str">
        <f>IF('gegevens uit databank'!E2064="","",'gegevens uit databank'!E2064)</f>
        <v>Termerestraat 19_C</v>
      </c>
      <c r="D2064" s="145">
        <f>IF('gegevens uit databank'!F2064="","",'gegevens uit databank'!F2064)</f>
        <v>3020</v>
      </c>
      <c r="E2064" s="145" t="str">
        <f>IF('gegevens uit databank'!G2064="","",'gegevens uit databank'!G2064)</f>
        <v>WINKSELE</v>
      </c>
      <c r="F2064" s="145" t="str">
        <f>IF('gegevens uit databank'!H2064="","",'gegevens uit databank'!H2064)</f>
        <v>016-20.82.74</v>
      </c>
    </row>
    <row r="2065" spans="1:6" ht="12.9" customHeight="1" x14ac:dyDescent="0.25">
      <c r="A2065" s="144">
        <f>IF('gegevens uit databank'!C2065="","",'gegevens uit databank'!C2065)</f>
        <v>106187</v>
      </c>
      <c r="B2065" s="145" t="str">
        <f>IF('gegevens uit databank'!D2065="","",'gegevens uit databank'!D2065)</f>
        <v>VBS St- Theresia</v>
      </c>
      <c r="C2065" s="145" t="str">
        <f>IF('gegevens uit databank'!E2065="","",'gegevens uit databank'!E2065)</f>
        <v>Rollegemkerkstraat 53</v>
      </c>
      <c r="D2065" s="145">
        <f>IF('gegevens uit databank'!F2065="","",'gegevens uit databank'!F2065)</f>
        <v>8510</v>
      </c>
      <c r="E2065" s="145" t="str">
        <f>IF('gegevens uit databank'!G2065="","",'gegevens uit databank'!G2065)</f>
        <v>ROLLEGEM</v>
      </c>
      <c r="F2065" s="145" t="str">
        <f>IF('gegevens uit databank'!H2065="","",'gegevens uit databank'!H2065)</f>
        <v>056-21.34.16</v>
      </c>
    </row>
    <row r="2066" spans="1:6" ht="12.9" customHeight="1" x14ac:dyDescent="0.25">
      <c r="A2066" s="144">
        <f>IF('gegevens uit databank'!C2066="","",'gegevens uit databank'!C2066)</f>
        <v>106195</v>
      </c>
      <c r="B2066" s="145" t="str">
        <f>IF('gegevens uit databank'!D2066="","",'gegevens uit databank'!D2066)</f>
        <v>VBS Klavertjevier</v>
      </c>
      <c r="C2066" s="145" t="str">
        <f>IF('gegevens uit databank'!E2066="","",'gegevens uit databank'!E2066)</f>
        <v>Engelselei 10</v>
      </c>
      <c r="D2066" s="145">
        <f>IF('gegevens uit databank'!F2066="","",'gegevens uit databank'!F2066)</f>
        <v>2950</v>
      </c>
      <c r="E2066" s="145" t="str">
        <f>IF('gegevens uit databank'!G2066="","",'gegevens uit databank'!G2066)</f>
        <v>KAPELLEN</v>
      </c>
      <c r="F2066" s="145" t="str">
        <f>IF('gegevens uit databank'!H2066="","",'gegevens uit databank'!H2066)</f>
        <v>03-664.56.90</v>
      </c>
    </row>
    <row r="2067" spans="1:6" ht="12.9" customHeight="1" x14ac:dyDescent="0.25">
      <c r="A2067" s="144">
        <f>IF('gegevens uit databank'!C2067="","",'gegevens uit databank'!C2067)</f>
        <v>106203</v>
      </c>
      <c r="B2067" s="145" t="str">
        <f>IF('gegevens uit databank'!D2067="","",'gegevens uit databank'!D2067)</f>
        <v>Vrije Kleuterschool</v>
      </c>
      <c r="C2067" s="145" t="str">
        <f>IF('gegevens uit databank'!E2067="","",'gegevens uit databank'!E2067)</f>
        <v>Steenbakkersstraat 80</v>
      </c>
      <c r="D2067" s="145">
        <f>IF('gegevens uit databank'!F2067="","",'gegevens uit databank'!F2067)</f>
        <v>8400</v>
      </c>
      <c r="E2067" s="145" t="str">
        <f>IF('gegevens uit databank'!G2067="","",'gegevens uit databank'!G2067)</f>
        <v>OOSTENDE</v>
      </c>
      <c r="F2067" s="145" t="str">
        <f>IF('gegevens uit databank'!H2067="","",'gegevens uit databank'!H2067)</f>
        <v>059-70.07.85</v>
      </c>
    </row>
    <row r="2068" spans="1:6" ht="12.9" customHeight="1" x14ac:dyDescent="0.25">
      <c r="A2068" s="144">
        <f>IF('gegevens uit databank'!C2068="","",'gegevens uit databank'!C2068)</f>
        <v>106815</v>
      </c>
      <c r="B2068" s="145" t="str">
        <f>IF('gegevens uit databank'!D2068="","",'gegevens uit databank'!D2068)</f>
        <v>VBS De Step</v>
      </c>
      <c r="C2068" s="145" t="str">
        <f>IF('gegevens uit databank'!E2068="","",'gegevens uit databank'!E2068)</f>
        <v>Veltwijcklaan 134</v>
      </c>
      <c r="D2068" s="145">
        <f>IF('gegevens uit databank'!F2068="","",'gegevens uit databank'!F2068)</f>
        <v>2180</v>
      </c>
      <c r="E2068" s="145" t="str">
        <f>IF('gegevens uit databank'!G2068="","",'gegevens uit databank'!G2068)</f>
        <v>EKEREN</v>
      </c>
      <c r="F2068" s="145" t="str">
        <f>IF('gegevens uit databank'!H2068="","",'gegevens uit databank'!H2068)</f>
        <v>03-544.84.45</v>
      </c>
    </row>
    <row r="2069" spans="1:6" ht="12.9" customHeight="1" x14ac:dyDescent="0.25">
      <c r="A2069" s="144">
        <f>IF('gegevens uit databank'!C2069="","",'gegevens uit databank'!C2069)</f>
        <v>107524</v>
      </c>
      <c r="B2069" s="145" t="str">
        <f>IF('gegevens uit databank'!D2069="","",'gegevens uit databank'!D2069)</f>
        <v>VBS Prinses Juliana</v>
      </c>
      <c r="C2069" s="145" t="str">
        <f>IF('gegevens uit databank'!E2069="","",'gegevens uit databank'!E2069)</f>
        <v>d'Oultremontstraat 19</v>
      </c>
      <c r="D2069" s="145">
        <f>IF('gegevens uit databank'!F2069="","",'gegevens uit databank'!F2069)</f>
        <v>1040</v>
      </c>
      <c r="E2069" s="145" t="str">
        <f>IF('gegevens uit databank'!G2069="","",'gegevens uit databank'!G2069)</f>
        <v>ETTERBEEK</v>
      </c>
      <c r="F2069" s="145" t="str">
        <f>IF('gegevens uit databank'!H2069="","",'gegevens uit databank'!H2069)</f>
        <v>02-733.86.16</v>
      </c>
    </row>
    <row r="2070" spans="1:6" ht="12.9" customHeight="1" x14ac:dyDescent="0.25">
      <c r="A2070" s="144">
        <f>IF('gegevens uit databank'!C2070="","",'gegevens uit databank'!C2070)</f>
        <v>107532</v>
      </c>
      <c r="B2070" s="145" t="str">
        <f>IF('gegevens uit databank'!D2070="","",'gegevens uit databank'!D2070)</f>
        <v>VBS Mater Dei</v>
      </c>
      <c r="C2070" s="145" t="str">
        <f>IF('gegevens uit databank'!E2070="","",'gegevens uit databank'!E2070)</f>
        <v>Zalighedenlaan 16</v>
      </c>
      <c r="D2070" s="145">
        <f>IF('gegevens uit databank'!F2070="","",'gegevens uit databank'!F2070)</f>
        <v>1780</v>
      </c>
      <c r="E2070" s="145" t="str">
        <f>IF('gegevens uit databank'!G2070="","",'gegevens uit databank'!G2070)</f>
        <v>WEMMEL</v>
      </c>
      <c r="F2070" s="145" t="str">
        <f>IF('gegevens uit databank'!H2070="","",'gegevens uit databank'!H2070)</f>
        <v>02-461.39.56</v>
      </c>
    </row>
    <row r="2071" spans="1:6" ht="12.9" customHeight="1" x14ac:dyDescent="0.25">
      <c r="A2071" s="144">
        <f>IF('gegevens uit databank'!C2071="","",'gegevens uit databank'!C2071)</f>
        <v>107541</v>
      </c>
      <c r="B2071" s="145" t="str">
        <f>IF('gegevens uit databank'!D2071="","",'gegevens uit databank'!D2071)</f>
        <v>VBS Burgemeester Marnix</v>
      </c>
      <c r="C2071" s="145" t="str">
        <f>IF('gegevens uit databank'!E2071="","",'gegevens uit databank'!E2071)</f>
        <v>Amerlolaan 53</v>
      </c>
      <c r="D2071" s="145">
        <f>IF('gegevens uit databank'!F2071="","",'gegevens uit databank'!F2071)</f>
        <v>2900</v>
      </c>
      <c r="E2071" s="145" t="str">
        <f>IF('gegevens uit databank'!G2071="","",'gegevens uit databank'!G2071)</f>
        <v>SCHOTEN</v>
      </c>
      <c r="F2071" s="145" t="str">
        <f>IF('gegevens uit databank'!H2071="","",'gegevens uit databank'!H2071)</f>
        <v>03-658.00.40</v>
      </c>
    </row>
    <row r="2072" spans="1:6" ht="12.9" customHeight="1" x14ac:dyDescent="0.25">
      <c r="A2072" s="144">
        <f>IF('gegevens uit databank'!C2072="","",'gegevens uit databank'!C2072)</f>
        <v>107557</v>
      </c>
      <c r="B2072" s="145" t="str">
        <f>IF('gegevens uit databank'!D2072="","",'gegevens uit databank'!D2072)</f>
        <v>GBS Rode</v>
      </c>
      <c r="C2072" s="145" t="str">
        <f>IF('gegevens uit databank'!E2072="","",'gegevens uit databank'!E2072)</f>
        <v>Papenmeuter 8</v>
      </c>
      <c r="D2072" s="145">
        <f>IF('gegevens uit databank'!F2072="","",'gegevens uit databank'!F2072)</f>
        <v>1860</v>
      </c>
      <c r="E2072" s="145" t="str">
        <f>IF('gegevens uit databank'!G2072="","",'gegevens uit databank'!G2072)</f>
        <v>MEISE</v>
      </c>
      <c r="F2072" s="145" t="str">
        <f>IF('gegevens uit databank'!H2072="","",'gegevens uit databank'!H2072)</f>
        <v>02-892.23.80</v>
      </c>
    </row>
    <row r="2073" spans="1:6" ht="12.9" customHeight="1" x14ac:dyDescent="0.25">
      <c r="A2073" s="144">
        <f>IF('gegevens uit databank'!C2073="","",'gegevens uit databank'!C2073)</f>
        <v>107623</v>
      </c>
      <c r="B2073" s="145" t="str">
        <f>IF('gegevens uit databank'!D2073="","",'gegevens uit databank'!D2073)</f>
        <v>Vrije Basisschool</v>
      </c>
      <c r="C2073" s="145" t="str">
        <f>IF('gegevens uit databank'!E2073="","",'gegevens uit databank'!E2073)</f>
        <v>Kerkplein 3</v>
      </c>
      <c r="D2073" s="145">
        <f>IF('gegevens uit databank'!F2073="","",'gegevens uit databank'!F2073)</f>
        <v>3600</v>
      </c>
      <c r="E2073" s="145" t="str">
        <f>IF('gegevens uit databank'!G2073="","",'gegevens uit databank'!G2073)</f>
        <v>GENK</v>
      </c>
      <c r="F2073" s="145" t="str">
        <f>IF('gegevens uit databank'!H2073="","",'gegevens uit databank'!H2073)</f>
        <v>089-38.11.17</v>
      </c>
    </row>
    <row r="2074" spans="1:6" ht="12.9" customHeight="1" x14ac:dyDescent="0.25">
      <c r="A2074" s="144">
        <f>IF('gegevens uit databank'!C2074="","",'gegevens uit databank'!C2074)</f>
        <v>107631</v>
      </c>
      <c r="B2074" s="145" t="str">
        <f>IF('gegevens uit databank'!D2074="","",'gegevens uit databank'!D2074)</f>
        <v>VBS Mozaiek</v>
      </c>
      <c r="C2074" s="145" t="str">
        <f>IF('gegevens uit databank'!E2074="","",'gegevens uit databank'!E2074)</f>
        <v>Parklaan 3</v>
      </c>
      <c r="D2074" s="145">
        <f>IF('gegevens uit databank'!F2074="","",'gegevens uit databank'!F2074)</f>
        <v>3630</v>
      </c>
      <c r="E2074" s="145" t="str">
        <f>IF('gegevens uit databank'!G2074="","",'gegevens uit databank'!G2074)</f>
        <v>MAASMECHELEN</v>
      </c>
      <c r="F2074" s="145" t="str">
        <f>IF('gegevens uit databank'!H2074="","",'gegevens uit databank'!H2074)</f>
        <v>089-79.00.68</v>
      </c>
    </row>
    <row r="2075" spans="1:6" ht="12.9" customHeight="1" x14ac:dyDescent="0.25">
      <c r="A2075" s="144">
        <f>IF('gegevens uit databank'!C2075="","",'gegevens uit databank'!C2075)</f>
        <v>107649</v>
      </c>
      <c r="B2075" s="145" t="str">
        <f>IF('gegevens uit databank'!D2075="","",'gegevens uit databank'!D2075)</f>
        <v>VBS Sint-Janscollege De Krekel</v>
      </c>
      <c r="C2075" s="145" t="str">
        <f>IF('gegevens uit databank'!E2075="","",'gegevens uit databank'!E2075)</f>
        <v>Krekelberg 1</v>
      </c>
      <c r="D2075" s="145">
        <f>IF('gegevens uit databank'!F2075="","",'gegevens uit databank'!F2075)</f>
        <v>9040</v>
      </c>
      <c r="E2075" s="145" t="str">
        <f>IF('gegevens uit databank'!G2075="","",'gegevens uit databank'!G2075)</f>
        <v>SINT-AMANDSBERG</v>
      </c>
      <c r="F2075" s="145" t="str">
        <f>IF('gegevens uit databank'!H2075="","",'gegevens uit databank'!H2075)</f>
        <v>09-228.58.71</v>
      </c>
    </row>
    <row r="2076" spans="1:6" ht="12.9" customHeight="1" x14ac:dyDescent="0.25">
      <c r="A2076" s="144">
        <f>IF('gegevens uit databank'!C2076="","",'gegevens uit databank'!C2076)</f>
        <v>107656</v>
      </c>
      <c r="B2076" s="145" t="str">
        <f>IF('gegevens uit databank'!D2076="","",'gegevens uit databank'!D2076)</f>
        <v>VKS De Wegwijzer</v>
      </c>
      <c r="C2076" s="145" t="str">
        <f>IF('gegevens uit databank'!E2076="","",'gegevens uit databank'!E2076)</f>
        <v>Gemeenteplein 7</v>
      </c>
      <c r="D2076" s="145">
        <f>IF('gegevens uit databank'!F2076="","",'gegevens uit databank'!F2076)</f>
        <v>3560</v>
      </c>
      <c r="E2076" s="145" t="str">
        <f>IF('gegevens uit databank'!G2076="","",'gegevens uit databank'!G2076)</f>
        <v>LUMMEN</v>
      </c>
      <c r="F2076" s="145" t="str">
        <f>IF('gegevens uit databank'!H2076="","",'gegevens uit databank'!H2076)</f>
        <v>013-52.19.43</v>
      </c>
    </row>
    <row r="2077" spans="1:6" ht="12.9" customHeight="1" x14ac:dyDescent="0.25">
      <c r="A2077" s="144">
        <f>IF('gegevens uit databank'!C2077="","",'gegevens uit databank'!C2077)</f>
        <v>107681</v>
      </c>
      <c r="B2077" s="145" t="str">
        <f>IF('gegevens uit databank'!D2077="","",'gegevens uit databank'!D2077)</f>
        <v>GO! Next FS de Toverfluit</v>
      </c>
      <c r="C2077" s="145" t="str">
        <f>IF('gegevens uit databank'!E2077="","",'gegevens uit databank'!E2077)</f>
        <v>Alfons Jeurissenstraat 46</v>
      </c>
      <c r="D2077" s="145">
        <f>IF('gegevens uit databank'!F2077="","",'gegevens uit databank'!F2077)</f>
        <v>3500</v>
      </c>
      <c r="E2077" s="145" t="str">
        <f>IF('gegevens uit databank'!G2077="","",'gegevens uit databank'!G2077)</f>
        <v>HASSELT</v>
      </c>
      <c r="F2077" s="145" t="str">
        <f>IF('gegevens uit databank'!H2077="","",'gegevens uit databank'!H2077)</f>
        <v>011-26.23.46</v>
      </c>
    </row>
    <row r="2078" spans="1:6" ht="12.9" customHeight="1" x14ac:dyDescent="0.25">
      <c r="A2078" s="144">
        <f>IF('gegevens uit databank'!C2078="","",'gegevens uit databank'!C2078)</f>
        <v>107698</v>
      </c>
      <c r="B2078" s="145" t="str">
        <f>IF('gegevens uit databank'!D2078="","",'gegevens uit databank'!D2078)</f>
        <v>GO! BS De Letterfant</v>
      </c>
      <c r="C2078" s="145" t="str">
        <f>IF('gegevens uit databank'!E2078="","",'gegevens uit databank'!E2078)</f>
        <v>Driewilgenstraat 23</v>
      </c>
      <c r="D2078" s="145">
        <f>IF('gegevens uit databank'!F2078="","",'gegevens uit databank'!F2078)</f>
        <v>3800</v>
      </c>
      <c r="E2078" s="145" t="str">
        <f>IF('gegevens uit databank'!G2078="","",'gegevens uit databank'!G2078)</f>
        <v>SINT-TRUIDEN</v>
      </c>
      <c r="F2078" s="145" t="str">
        <f>IF('gegevens uit databank'!H2078="","",'gegevens uit databank'!H2078)</f>
        <v>011-48.46.18</v>
      </c>
    </row>
    <row r="2079" spans="1:6" ht="12.9" customHeight="1" x14ac:dyDescent="0.25">
      <c r="A2079" s="144">
        <f>IF('gegevens uit databank'!C2079="","",'gegevens uit databank'!C2079)</f>
        <v>107789</v>
      </c>
      <c r="B2079" s="145" t="str">
        <f>IF('gegevens uit databank'!D2079="","",'gegevens uit databank'!D2079)</f>
        <v>VLS KLIM</v>
      </c>
      <c r="C2079" s="145" t="str">
        <f>IF('gegevens uit databank'!E2079="","",'gegevens uit databank'!E2079)</f>
        <v>Sint-Pietersaalststraat 78_A</v>
      </c>
      <c r="D2079" s="145">
        <f>IF('gegevens uit databank'!F2079="","",'gegevens uit databank'!F2079)</f>
        <v>9000</v>
      </c>
      <c r="E2079" s="145" t="str">
        <f>IF('gegevens uit databank'!G2079="","",'gegevens uit databank'!G2079)</f>
        <v>GENT</v>
      </c>
      <c r="F2079" s="145" t="str">
        <f>IF('gegevens uit databank'!H2079="","",'gegevens uit databank'!H2079)</f>
        <v>09-220.62.79</v>
      </c>
    </row>
    <row r="2080" spans="1:6" ht="12.9" customHeight="1" x14ac:dyDescent="0.25">
      <c r="A2080" s="144">
        <f>IF('gegevens uit databank'!C2080="","",'gegevens uit databank'!C2080)</f>
        <v>107797</v>
      </c>
      <c r="B2080" s="145" t="str">
        <f>IF('gegevens uit databank'!D2080="","",'gegevens uit databank'!D2080)</f>
        <v>Vrije Basisschool</v>
      </c>
      <c r="C2080" s="145" t="str">
        <f>IF('gegevens uit databank'!E2080="","",'gegevens uit databank'!E2080)</f>
        <v>Ottergemsesteenweg 155</v>
      </c>
      <c r="D2080" s="145">
        <f>IF('gegevens uit databank'!F2080="","",'gegevens uit databank'!F2080)</f>
        <v>9000</v>
      </c>
      <c r="E2080" s="145" t="str">
        <f>IF('gegevens uit databank'!G2080="","",'gegevens uit databank'!G2080)</f>
        <v>GENT</v>
      </c>
      <c r="F2080" s="145" t="str">
        <f>IF('gegevens uit databank'!H2080="","",'gegevens uit databank'!H2080)</f>
        <v>0477-04.61.01</v>
      </c>
    </row>
    <row r="2081" spans="1:6" ht="12.9" customHeight="1" x14ac:dyDescent="0.25">
      <c r="A2081" s="144">
        <f>IF('gegevens uit databank'!C2081="","",'gegevens uit databank'!C2081)</f>
        <v>107805</v>
      </c>
      <c r="B2081" s="145" t="str">
        <f>IF('gegevens uit databank'!D2081="","",'gegevens uit databank'!D2081)</f>
        <v>SBS Mandala</v>
      </c>
      <c r="C2081" s="145" t="str">
        <f>IF('gegevens uit databank'!E2081="","",'gegevens uit databank'!E2081)</f>
        <v>Jozef II-straat 28</v>
      </c>
      <c r="D2081" s="145">
        <f>IF('gegevens uit databank'!F2081="","",'gegevens uit databank'!F2081)</f>
        <v>9000</v>
      </c>
      <c r="E2081" s="145" t="str">
        <f>IF('gegevens uit databank'!G2081="","",'gegevens uit databank'!G2081)</f>
        <v>GENT</v>
      </c>
      <c r="F2081" s="145" t="str">
        <f>IF('gegevens uit databank'!H2081="","",'gegevens uit databank'!H2081)</f>
        <v>09-323.57.21</v>
      </c>
    </row>
    <row r="2082" spans="1:6" ht="12.9" customHeight="1" x14ac:dyDescent="0.25">
      <c r="A2082" s="144">
        <f>IF('gegevens uit databank'!C2082="","",'gegevens uit databank'!C2082)</f>
        <v>107813</v>
      </c>
      <c r="B2082" s="145" t="str">
        <f>IF('gegevens uit databank'!D2082="","",'gegevens uit databank'!D2082)</f>
        <v>Vrije Basisschool</v>
      </c>
      <c r="C2082" s="145" t="str">
        <f>IF('gegevens uit databank'!E2082="","",'gegevens uit databank'!E2082)</f>
        <v>Wegvoeringstraat 59</v>
      </c>
      <c r="D2082" s="145">
        <f>IF('gegevens uit databank'!F2082="","",'gegevens uit databank'!F2082)</f>
        <v>9230</v>
      </c>
      <c r="E2082" s="145" t="str">
        <f>IF('gegevens uit databank'!G2082="","",'gegevens uit databank'!G2082)</f>
        <v>WETTEREN</v>
      </c>
      <c r="F2082" s="145" t="str">
        <f>IF('gegevens uit databank'!H2082="","",'gegevens uit databank'!H2082)</f>
        <v>09-369.23.91</v>
      </c>
    </row>
    <row r="2083" spans="1:6" ht="12.9" customHeight="1" x14ac:dyDescent="0.25">
      <c r="A2083" s="144">
        <f>IF('gegevens uit databank'!C2083="","",'gegevens uit databank'!C2083)</f>
        <v>107821</v>
      </c>
      <c r="B2083" s="145" t="str">
        <f>IF('gegevens uit databank'!D2083="","",'gegevens uit databank'!D2083)</f>
        <v>VBS De Bellewij</v>
      </c>
      <c r="C2083" s="145" t="str">
        <f>IF('gegevens uit databank'!E2083="","",'gegevens uit databank'!E2083)</f>
        <v>Kapellenstraat 43</v>
      </c>
      <c r="D2083" s="145">
        <f>IF('gegevens uit databank'!F2083="","",'gegevens uit databank'!F2083)</f>
        <v>9280</v>
      </c>
      <c r="E2083" s="145" t="str">
        <f>IF('gegevens uit databank'!G2083="","",'gegevens uit databank'!G2083)</f>
        <v>DENDERBELLE</v>
      </c>
      <c r="F2083" s="145" t="str">
        <f>IF('gegevens uit databank'!H2083="","",'gegevens uit databank'!H2083)</f>
        <v>052-41.09.64</v>
      </c>
    </row>
    <row r="2084" spans="1:6" ht="12.9" customHeight="1" x14ac:dyDescent="0.25">
      <c r="A2084" s="144">
        <f>IF('gegevens uit databank'!C2084="","",'gegevens uit databank'!C2084)</f>
        <v>107839</v>
      </c>
      <c r="B2084" s="145" t="str">
        <f>IF('gegevens uit databank'!D2084="","",'gegevens uit databank'!D2084)</f>
        <v>VBS Onze Lieve Vrouw Presentatie</v>
      </c>
      <c r="C2084" s="145" t="str">
        <f>IF('gegevens uit databank'!E2084="","",'gegevens uit databank'!E2084)</f>
        <v>Plezantstraat 135</v>
      </c>
      <c r="D2084" s="145">
        <f>IF('gegevens uit databank'!F2084="","",'gegevens uit databank'!F2084)</f>
        <v>9100</v>
      </c>
      <c r="E2084" s="145" t="str">
        <f>IF('gegevens uit databank'!G2084="","",'gegevens uit databank'!G2084)</f>
        <v>SINT-NIKLAAS</v>
      </c>
      <c r="F2084" s="145" t="str">
        <f>IF('gegevens uit databank'!H2084="","",'gegevens uit databank'!H2084)</f>
        <v>03-760.08.73</v>
      </c>
    </row>
    <row r="2085" spans="1:6" ht="12.9" customHeight="1" x14ac:dyDescent="0.25">
      <c r="A2085" s="144">
        <f>IF('gegevens uit databank'!C2085="","",'gegevens uit databank'!C2085)</f>
        <v>107847</v>
      </c>
      <c r="B2085" s="145" t="str">
        <f>IF('gegevens uit databank'!D2085="","",'gegevens uit databank'!D2085)</f>
        <v>Vrije Basischool</v>
      </c>
      <c r="C2085" s="145" t="str">
        <f>IF('gegevens uit databank'!E2085="","",'gegevens uit databank'!E2085)</f>
        <v>Patronagestraat 52</v>
      </c>
      <c r="D2085" s="145">
        <f>IF('gegevens uit databank'!F2085="","",'gegevens uit databank'!F2085)</f>
        <v>9060</v>
      </c>
      <c r="E2085" s="145" t="str">
        <f>IF('gegevens uit databank'!G2085="","",'gegevens uit databank'!G2085)</f>
        <v>ZELZATE</v>
      </c>
      <c r="F2085" s="145" t="str">
        <f>IF('gegevens uit databank'!H2085="","",'gegevens uit databank'!H2085)</f>
        <v>09-345.59.95</v>
      </c>
    </row>
    <row r="2086" spans="1:6" ht="12.9" customHeight="1" x14ac:dyDescent="0.25">
      <c r="A2086" s="144">
        <f>IF('gegevens uit databank'!C2086="","",'gegevens uit databank'!C2086)</f>
        <v>107862</v>
      </c>
      <c r="B2086" s="145" t="str">
        <f>IF('gegevens uit databank'!D2086="","",'gegevens uit databank'!D2086)</f>
        <v>VBS Sint-Amelbergaschool</v>
      </c>
      <c r="C2086" s="145" t="str">
        <f>IF('gegevens uit databank'!E2086="","",'gegevens uit databank'!E2086)</f>
        <v>Akkerstraat 42</v>
      </c>
      <c r="D2086" s="145">
        <f>IF('gegevens uit databank'!F2086="","",'gegevens uit databank'!F2086)</f>
        <v>9140</v>
      </c>
      <c r="E2086" s="145" t="str">
        <f>IF('gegevens uit databank'!G2086="","",'gegevens uit databank'!G2086)</f>
        <v>TEMSE</v>
      </c>
      <c r="F2086" s="145" t="str">
        <f>IF('gegevens uit databank'!H2086="","",'gegevens uit databank'!H2086)</f>
        <v>03-771.06.03</v>
      </c>
    </row>
    <row r="2087" spans="1:6" ht="12.9" customHeight="1" x14ac:dyDescent="0.25">
      <c r="A2087" s="144">
        <f>IF('gegevens uit databank'!C2087="","",'gegevens uit databank'!C2087)</f>
        <v>107904</v>
      </c>
      <c r="B2087" s="145" t="str">
        <f>IF('gegevens uit databank'!D2087="","",'gegevens uit databank'!D2087)</f>
        <v>VBS Zeveren-Vinkt</v>
      </c>
      <c r="C2087" s="145" t="str">
        <f>IF('gegevens uit databank'!E2087="","",'gegevens uit databank'!E2087)</f>
        <v>Leeuwstraat 12_A</v>
      </c>
      <c r="D2087" s="145">
        <f>IF('gegevens uit databank'!F2087="","",'gegevens uit databank'!F2087)</f>
        <v>9800</v>
      </c>
      <c r="E2087" s="145" t="str">
        <f>IF('gegevens uit databank'!G2087="","",'gegevens uit databank'!G2087)</f>
        <v>DEINZE</v>
      </c>
      <c r="F2087" s="145" t="str">
        <f>IF('gegevens uit databank'!H2087="","",'gegevens uit databank'!H2087)</f>
        <v>09-386.80.95</v>
      </c>
    </row>
    <row r="2088" spans="1:6" ht="12.9" customHeight="1" x14ac:dyDescent="0.25">
      <c r="A2088" s="144">
        <f>IF('gegevens uit databank'!C2088="","",'gegevens uit databank'!C2088)</f>
        <v>107912</v>
      </c>
      <c r="B2088" s="145" t="str">
        <f>IF('gegevens uit databank'!D2088="","",'gegevens uit databank'!D2088)</f>
        <v>VBS Leiebloem</v>
      </c>
      <c r="C2088" s="145" t="str">
        <f>IF('gegevens uit databank'!E2088="","",'gegevens uit databank'!E2088)</f>
        <v>Leihoekstraat 7</v>
      </c>
      <c r="D2088" s="145">
        <f>IF('gegevens uit databank'!F2088="","",'gegevens uit databank'!F2088)</f>
        <v>9870</v>
      </c>
      <c r="E2088" s="145" t="str">
        <f>IF('gegevens uit databank'!G2088="","",'gegevens uit databank'!G2088)</f>
        <v>MACHELEN</v>
      </c>
      <c r="F2088" s="145" t="str">
        <f>IF('gegevens uit databank'!H2088="","",'gegevens uit databank'!H2088)</f>
        <v>09-386.52.57</v>
      </c>
    </row>
    <row r="2089" spans="1:6" ht="12.9" customHeight="1" x14ac:dyDescent="0.25">
      <c r="A2089" s="144">
        <f>IF('gegevens uit databank'!C2089="","",'gegevens uit databank'!C2089)</f>
        <v>107921</v>
      </c>
      <c r="B2089" s="145" t="str">
        <f>IF('gegevens uit databank'!D2089="","",'gegevens uit databank'!D2089)</f>
        <v>GBS Kortrijk-Dutsel- De Gobbel</v>
      </c>
      <c r="C2089" s="145" t="str">
        <f>IF('gegevens uit databank'!E2089="","",'gegevens uit databank'!E2089)</f>
        <v>Gobbelsrode 5</v>
      </c>
      <c r="D2089" s="145">
        <f>IF('gegevens uit databank'!F2089="","",'gegevens uit databank'!F2089)</f>
        <v>3220</v>
      </c>
      <c r="E2089" s="145" t="str">
        <f>IF('gegevens uit databank'!G2089="","",'gegevens uit databank'!G2089)</f>
        <v>HOLSBEEK</v>
      </c>
      <c r="F2089" s="145" t="str">
        <f>IF('gegevens uit databank'!H2089="","",'gegevens uit databank'!H2089)</f>
        <v>016-62.22.29</v>
      </c>
    </row>
    <row r="2090" spans="1:6" ht="12.9" customHeight="1" x14ac:dyDescent="0.25">
      <c r="A2090" s="144">
        <f>IF('gegevens uit databank'!C2090="","",'gegevens uit databank'!C2090)</f>
        <v>107938</v>
      </c>
      <c r="B2090" s="145" t="str">
        <f>IF('gegevens uit databank'!D2090="","",'gegevens uit databank'!D2090)</f>
        <v>VBS De Kouter-basis Zele</v>
      </c>
      <c r="C2090" s="145" t="str">
        <f>IF('gegevens uit databank'!E2090="","",'gegevens uit databank'!E2090)</f>
        <v>Koevliet 1_A</v>
      </c>
      <c r="D2090" s="145">
        <f>IF('gegevens uit databank'!F2090="","",'gegevens uit databank'!F2090)</f>
        <v>9240</v>
      </c>
      <c r="E2090" s="145" t="str">
        <f>IF('gegevens uit databank'!G2090="","",'gegevens uit databank'!G2090)</f>
        <v>ZELE</v>
      </c>
      <c r="F2090" s="145" t="str">
        <f>IF('gegevens uit databank'!H2090="","",'gegevens uit databank'!H2090)</f>
        <v>052-44.69.31</v>
      </c>
    </row>
    <row r="2091" spans="1:6" ht="12.9" customHeight="1" x14ac:dyDescent="0.25">
      <c r="A2091" s="144">
        <f>IF('gegevens uit databank'!C2091="","",'gegevens uit databank'!C2091)</f>
        <v>107946</v>
      </c>
      <c r="B2091" s="145" t="str">
        <f>IF('gegevens uit databank'!D2091="","",'gegevens uit databank'!D2091)</f>
        <v>VBS Regina Pacis Campus Pioenen</v>
      </c>
      <c r="C2091" s="145" t="str">
        <f>IF('gegevens uit databank'!E2091="","",'gegevens uit databank'!E2091)</f>
        <v>Pioenenstraat 4</v>
      </c>
      <c r="D2091" s="145">
        <f>IF('gegevens uit databank'!F2091="","",'gegevens uit databank'!F2091)</f>
        <v>1020</v>
      </c>
      <c r="E2091" s="145" t="str">
        <f>IF('gegevens uit databank'!G2091="","",'gegevens uit databank'!G2091)</f>
        <v>LAKEN</v>
      </c>
      <c r="F2091" s="145" t="str">
        <f>IF('gegevens uit databank'!H2091="","",'gegevens uit databank'!H2091)</f>
        <v>02-478.52.36</v>
      </c>
    </row>
    <row r="2092" spans="1:6" ht="12.9" customHeight="1" x14ac:dyDescent="0.25">
      <c r="A2092" s="144">
        <f>IF('gegevens uit databank'!C2092="","",'gegevens uit databank'!C2092)</f>
        <v>107953</v>
      </c>
      <c r="B2092" s="145" t="str">
        <f>IF('gegevens uit databank'!D2092="","",'gegevens uit databank'!D2092)</f>
        <v>GBS De Zonne</v>
      </c>
      <c r="C2092" s="145" t="str">
        <f>IF('gegevens uit databank'!E2092="","",'gegevens uit databank'!E2092)</f>
        <v>Zonderschotsesteenweg 65</v>
      </c>
      <c r="D2092" s="145">
        <f>IF('gegevens uit databank'!F2092="","",'gegevens uit databank'!F2092)</f>
        <v>2220</v>
      </c>
      <c r="E2092" s="145" t="str">
        <f>IF('gegevens uit databank'!G2092="","",'gegevens uit databank'!G2092)</f>
        <v>HEIST-OP-DEN-BERG</v>
      </c>
      <c r="F2092" s="145" t="str">
        <f>IF('gegevens uit databank'!H2092="","",'gegevens uit databank'!H2092)</f>
        <v>015-22.05.62</v>
      </c>
    </row>
    <row r="2093" spans="1:6" ht="12.9" customHeight="1" x14ac:dyDescent="0.25">
      <c r="A2093" s="144">
        <f>IF('gegevens uit databank'!C2093="","",'gegevens uit databank'!C2093)</f>
        <v>107995</v>
      </c>
      <c r="B2093" s="145" t="str">
        <f>IF('gegevens uit databank'!D2093="","",'gegevens uit databank'!D2093)</f>
        <v>VBS Sint-Maarten</v>
      </c>
      <c r="C2093" s="145" t="str">
        <f>IF('gegevens uit databank'!E2093="","",'gegevens uit databank'!E2093)</f>
        <v>Raffelgemstraat 8</v>
      </c>
      <c r="D2093" s="145">
        <f>IF('gegevens uit databank'!F2093="","",'gegevens uit databank'!F2093)</f>
        <v>9300</v>
      </c>
      <c r="E2093" s="145" t="str">
        <f>IF('gegevens uit databank'!G2093="","",'gegevens uit databank'!G2093)</f>
        <v>AALST</v>
      </c>
      <c r="F2093" s="145" t="str">
        <f>IF('gegevens uit databank'!H2093="","",'gegevens uit databank'!H2093)</f>
        <v>053-70.19.16</v>
      </c>
    </row>
    <row r="2094" spans="1:6" ht="12.9" customHeight="1" x14ac:dyDescent="0.25">
      <c r="A2094" s="144">
        <f>IF('gegevens uit databank'!C2094="","",'gegevens uit databank'!C2094)</f>
        <v>108027</v>
      </c>
      <c r="B2094" s="145" t="str">
        <f>IF('gegevens uit databank'!D2094="","",'gegevens uit databank'!D2094)</f>
        <v>GO! KS Toverfluit</v>
      </c>
      <c r="C2094" s="145" t="str">
        <f>IF('gegevens uit databank'!E2094="","",'gegevens uit databank'!E2094)</f>
        <v>Toverfluitstraat 19</v>
      </c>
      <c r="D2094" s="145">
        <f>IF('gegevens uit databank'!F2094="","",'gegevens uit databank'!F2094)</f>
        <v>1080</v>
      </c>
      <c r="E2094" s="145" t="str">
        <f>IF('gegevens uit databank'!G2094="","",'gegevens uit databank'!G2094)</f>
        <v>SINT-JANS-MOLENBEEK</v>
      </c>
      <c r="F2094" s="145" t="str">
        <f>IF('gegevens uit databank'!H2094="","",'gegevens uit databank'!H2094)</f>
        <v>02-413.11.32</v>
      </c>
    </row>
    <row r="2095" spans="1:6" ht="12.9" customHeight="1" x14ac:dyDescent="0.25">
      <c r="A2095" s="144">
        <f>IF('gegevens uit databank'!C2095="","",'gegevens uit databank'!C2095)</f>
        <v>108043</v>
      </c>
      <c r="B2095" s="145" t="str">
        <f>IF('gegevens uit databank'!D2095="","",'gegevens uit databank'!D2095)</f>
        <v>VBS Rinkrank</v>
      </c>
      <c r="C2095" s="145" t="str">
        <f>IF('gegevens uit databank'!E2095="","",'gegevens uit databank'!E2095)</f>
        <v>Pastoor Hensstraatje 14</v>
      </c>
      <c r="D2095" s="145">
        <f>IF('gegevens uit databank'!F2095="","",'gegevens uit databank'!F2095)</f>
        <v>2920</v>
      </c>
      <c r="E2095" s="145" t="str">
        <f>IF('gegevens uit databank'!G2095="","",'gegevens uit databank'!G2095)</f>
        <v>KALMTHOUT</v>
      </c>
      <c r="F2095" s="145" t="str">
        <f>IF('gegevens uit databank'!H2095="","",'gegevens uit databank'!H2095)</f>
        <v>03-666.72.72</v>
      </c>
    </row>
    <row r="2096" spans="1:6" ht="12.9" customHeight="1" x14ac:dyDescent="0.25">
      <c r="A2096" s="144">
        <f>IF('gegevens uit databank'!C2096="","",'gegevens uit databank'!C2096)</f>
        <v>108051</v>
      </c>
      <c r="B2096" s="145" t="str">
        <f>IF('gegevens uit databank'!D2096="","",'gegevens uit databank'!D2096)</f>
        <v>GO! BS 't Regenboogje</v>
      </c>
      <c r="C2096" s="145" t="str">
        <f>IF('gegevens uit databank'!E2096="","",'gegevens uit databank'!E2096)</f>
        <v>Generaal Capiaumontstraat 73</v>
      </c>
      <c r="D2096" s="145">
        <f>IF('gegevens uit databank'!F2096="","",'gegevens uit databank'!F2096)</f>
        <v>1040</v>
      </c>
      <c r="E2096" s="145" t="str">
        <f>IF('gegevens uit databank'!G2096="","",'gegevens uit databank'!G2096)</f>
        <v>ETTERBEEK</v>
      </c>
      <c r="F2096" s="145" t="str">
        <f>IF('gegevens uit databank'!H2096="","",'gegevens uit databank'!H2096)</f>
        <v>02-646.22.97</v>
      </c>
    </row>
    <row r="2097" spans="1:6" ht="12.9" customHeight="1" x14ac:dyDescent="0.25">
      <c r="A2097" s="144">
        <f>IF('gegevens uit databank'!C2097="","",'gegevens uit databank'!C2097)</f>
        <v>108225</v>
      </c>
      <c r="B2097" s="145" t="str">
        <f>IF('gegevens uit databank'!D2097="","",'gegevens uit databank'!D2097)</f>
        <v>VBS Sint- Katrien</v>
      </c>
      <c r="C2097" s="145" t="str">
        <f>IF('gegevens uit databank'!E2097="","",'gegevens uit databank'!E2097)</f>
        <v>Heulsestraat 111</v>
      </c>
      <c r="D2097" s="145">
        <f>IF('gegevens uit databank'!F2097="","",'gegevens uit databank'!F2097)</f>
        <v>8860</v>
      </c>
      <c r="E2097" s="145" t="str">
        <f>IF('gegevens uit databank'!G2097="","",'gegevens uit databank'!G2097)</f>
        <v>LENDELEDE</v>
      </c>
      <c r="F2097" s="145" t="str">
        <f>IF('gegevens uit databank'!H2097="","",'gegevens uit databank'!H2097)</f>
        <v>056-35.03.28</v>
      </c>
    </row>
    <row r="2098" spans="1:6" ht="12.9" customHeight="1" x14ac:dyDescent="0.25">
      <c r="A2098" s="144">
        <f>IF('gegevens uit databank'!C2098="","",'gegevens uit databank'!C2098)</f>
        <v>109851</v>
      </c>
      <c r="B2098" s="145" t="str">
        <f>IF('gegevens uit databank'!D2098="","",'gegevens uit databank'!D2098)</f>
        <v>GO! freinetschool De Tandem</v>
      </c>
      <c r="C2098" s="145" t="str">
        <f>IF('gegevens uit databank'!E2098="","",'gegevens uit databank'!E2098)</f>
        <v>Leopold Debruynestraat 56</v>
      </c>
      <c r="D2098" s="145">
        <f>IF('gegevens uit databank'!F2098="","",'gegevens uit databank'!F2098)</f>
        <v>8310</v>
      </c>
      <c r="E2098" s="145" t="str">
        <f>IF('gegevens uit databank'!G2098="","",'gegevens uit databank'!G2098)</f>
        <v>SINT-KRUIS</v>
      </c>
      <c r="F2098" s="145" t="str">
        <f>IF('gegevens uit databank'!H2098="","",'gegevens uit databank'!H2098)</f>
        <v>050-37.76.78</v>
      </c>
    </row>
    <row r="2099" spans="1:6" ht="12.9" customHeight="1" x14ac:dyDescent="0.25">
      <c r="A2099" s="144">
        <f>IF('gegevens uit databank'!C2099="","",'gegevens uit databank'!C2099)</f>
        <v>110064</v>
      </c>
      <c r="B2099" s="145" t="str">
        <f>IF('gegevens uit databank'!D2099="","",'gegevens uit databank'!D2099)</f>
        <v>VBS De Meidoorn</v>
      </c>
      <c r="C2099" s="145" t="str">
        <f>IF('gegevens uit databank'!E2099="","",'gegevens uit databank'!E2099)</f>
        <v>Zuidmoerstraat 125</v>
      </c>
      <c r="D2099" s="145">
        <f>IF('gegevens uit databank'!F2099="","",'gegevens uit databank'!F2099)</f>
        <v>9900</v>
      </c>
      <c r="E2099" s="145" t="str">
        <f>IF('gegevens uit databank'!G2099="","",'gegevens uit databank'!G2099)</f>
        <v>EEKLO</v>
      </c>
      <c r="F2099" s="145" t="str">
        <f>IF('gegevens uit databank'!H2099="","",'gegevens uit databank'!H2099)</f>
        <v>09-341.82.36</v>
      </c>
    </row>
    <row r="2100" spans="1:6" ht="12.9" customHeight="1" x14ac:dyDescent="0.25">
      <c r="A2100" s="144">
        <f>IF('gegevens uit databank'!C2100="","",'gegevens uit databank'!C2100)</f>
        <v>110072</v>
      </c>
      <c r="B2100" s="145" t="str">
        <f>IF('gegevens uit databank'!D2100="","",'gegevens uit databank'!D2100)</f>
        <v>Vrije Basisschool</v>
      </c>
      <c r="C2100" s="145" t="str">
        <f>IF('gegevens uit databank'!E2100="","",'gegevens uit databank'!E2100)</f>
        <v>Rupelmondestraat 42</v>
      </c>
      <c r="D2100" s="145">
        <f>IF('gegevens uit databank'!F2100="","",'gegevens uit databank'!F2100)</f>
        <v>9150</v>
      </c>
      <c r="E2100" s="145" t="str">
        <f>IF('gegevens uit databank'!G2100="","",'gegevens uit databank'!G2100)</f>
        <v>BAZEL</v>
      </c>
      <c r="F2100" s="145" t="str">
        <f>IF('gegevens uit databank'!H2100="","",'gegevens uit databank'!H2100)</f>
        <v>03-774.15.64</v>
      </c>
    </row>
    <row r="2101" spans="1:6" ht="12.9" customHeight="1" x14ac:dyDescent="0.25">
      <c r="A2101" s="144">
        <f>IF('gegevens uit databank'!C2101="","",'gegevens uit databank'!C2101)</f>
        <v>110081</v>
      </c>
      <c r="B2101" s="145" t="str">
        <f>IF('gegevens uit databank'!D2101="","",'gegevens uit databank'!D2101)</f>
        <v>VBS De Schatkist Ertvelde</v>
      </c>
      <c r="C2101" s="145" t="str">
        <f>IF('gegevens uit databank'!E2101="","",'gegevens uit databank'!E2101)</f>
        <v>Eeklostraat 2</v>
      </c>
      <c r="D2101" s="145">
        <f>IF('gegevens uit databank'!F2101="","",'gegevens uit databank'!F2101)</f>
        <v>9940</v>
      </c>
      <c r="E2101" s="145" t="str">
        <f>IF('gegevens uit databank'!G2101="","",'gegevens uit databank'!G2101)</f>
        <v>ERTVELDE</v>
      </c>
      <c r="F2101" s="145" t="str">
        <f>IF('gegevens uit databank'!H2101="","",'gegevens uit databank'!H2101)</f>
        <v>09-344.91.41</v>
      </c>
    </row>
    <row r="2102" spans="1:6" ht="12.9" customHeight="1" x14ac:dyDescent="0.25">
      <c r="A2102" s="144">
        <f>IF('gegevens uit databank'!C2102="","",'gegevens uit databank'!C2102)</f>
        <v>110098</v>
      </c>
      <c r="B2102" s="145" t="str">
        <f>IF('gegevens uit databank'!D2102="","",'gegevens uit databank'!D2102)</f>
        <v>VBS 't Karmelieten</v>
      </c>
      <c r="C2102" s="145" t="str">
        <f>IF('gegevens uit databank'!E2102="","",'gegevens uit databank'!E2102)</f>
        <v>Karmelietenstraat 57</v>
      </c>
      <c r="D2102" s="145">
        <f>IF('gegevens uit databank'!F2102="","",'gegevens uit databank'!F2102)</f>
        <v>9500</v>
      </c>
      <c r="E2102" s="145" t="str">
        <f>IF('gegevens uit databank'!G2102="","",'gegevens uit databank'!G2102)</f>
        <v>GERAARDSBERGEN</v>
      </c>
      <c r="F2102" s="145" t="str">
        <f>IF('gegevens uit databank'!H2102="","",'gegevens uit databank'!H2102)</f>
        <v>054-41.07.10</v>
      </c>
    </row>
    <row r="2103" spans="1:6" ht="12.9" customHeight="1" x14ac:dyDescent="0.25">
      <c r="A2103" s="144">
        <f>IF('gegevens uit databank'!C2103="","",'gegevens uit databank'!C2103)</f>
        <v>110106</v>
      </c>
      <c r="B2103" s="145" t="str">
        <f>IF('gegevens uit databank'!D2103="","",'gegevens uit databank'!D2103)</f>
        <v>VBS Borsbeke</v>
      </c>
      <c r="C2103" s="145" t="str">
        <f>IF('gegevens uit databank'!E2103="","",'gegevens uit databank'!E2103)</f>
        <v>Provincieweg 73_B</v>
      </c>
      <c r="D2103" s="145">
        <f>IF('gegevens uit databank'!F2103="","",'gegevens uit databank'!F2103)</f>
        <v>9552</v>
      </c>
      <c r="E2103" s="145" t="str">
        <f>IF('gegevens uit databank'!G2103="","",'gegevens uit databank'!G2103)</f>
        <v>BORSBEKE</v>
      </c>
      <c r="F2103" s="145" t="str">
        <f>IF('gegevens uit databank'!H2103="","",'gegevens uit databank'!H2103)</f>
        <v>053-62.43.77</v>
      </c>
    </row>
    <row r="2104" spans="1:6" ht="12.9" customHeight="1" x14ac:dyDescent="0.25">
      <c r="A2104" s="144">
        <f>IF('gegevens uit databank'!C2104="","",'gegevens uit databank'!C2104)</f>
        <v>110205</v>
      </c>
      <c r="B2104" s="145" t="str">
        <f>IF('gegevens uit databank'!D2104="","",'gegevens uit databank'!D2104)</f>
        <v>VLS De Boomgaard</v>
      </c>
      <c r="C2104" s="145" t="str">
        <f>IF('gegevens uit databank'!E2104="","",'gegevens uit databank'!E2104)</f>
        <v>Eerste Straat 19</v>
      </c>
      <c r="D2104" s="145">
        <f>IF('gegevens uit databank'!F2104="","",'gegevens uit databank'!F2104)</f>
        <v>3680</v>
      </c>
      <c r="E2104" s="145" t="str">
        <f>IF('gegevens uit databank'!G2104="","",'gegevens uit databank'!G2104)</f>
        <v>MAASEIK</v>
      </c>
      <c r="F2104" s="145" t="str">
        <f>IF('gegevens uit databank'!H2104="","",'gegevens uit databank'!H2104)</f>
        <v>089-56.54.95</v>
      </c>
    </row>
    <row r="2105" spans="1:6" ht="12.9" customHeight="1" x14ac:dyDescent="0.25">
      <c r="A2105" s="144">
        <f>IF('gegevens uit databank'!C2105="","",'gegevens uit databank'!C2105)</f>
        <v>110213</v>
      </c>
      <c r="B2105" s="145" t="str">
        <f>IF('gegevens uit databank'!D2105="","",'gegevens uit databank'!D2105)</f>
        <v>SBS Mopertingen- Hees</v>
      </c>
      <c r="C2105" s="145" t="str">
        <f>IF('gegevens uit databank'!E2105="","",'gegevens uit databank'!E2105)</f>
        <v>St.Catarinastraat 4</v>
      </c>
      <c r="D2105" s="145">
        <f>IF('gegevens uit databank'!F2105="","",'gegevens uit databank'!F2105)</f>
        <v>3740</v>
      </c>
      <c r="E2105" s="145" t="str">
        <f>IF('gegevens uit databank'!G2105="","",'gegevens uit databank'!G2105)</f>
        <v>MOPERTINGEN</v>
      </c>
      <c r="F2105" s="145" t="str">
        <f>IF('gegevens uit databank'!H2105="","",'gegevens uit databank'!H2105)</f>
        <v>089-49.13.23</v>
      </c>
    </row>
    <row r="2106" spans="1:6" ht="12.9" customHeight="1" x14ac:dyDescent="0.25">
      <c r="A2106" s="144">
        <f>IF('gegevens uit databank'!C2106="","",'gegevens uit databank'!C2106)</f>
        <v>110221</v>
      </c>
      <c r="B2106" s="145" t="str">
        <f>IF('gegevens uit databank'!D2106="","",'gegevens uit databank'!D2106)</f>
        <v>VBS De Bladwijzer</v>
      </c>
      <c r="C2106" s="145" t="str">
        <f>IF('gegevens uit databank'!E2106="","",'gegevens uit databank'!E2106)</f>
        <v>Binnenlaan 1</v>
      </c>
      <c r="D2106" s="145">
        <f>IF('gegevens uit databank'!F2106="","",'gegevens uit databank'!F2106)</f>
        <v>3600</v>
      </c>
      <c r="E2106" s="145" t="str">
        <f>IF('gegevens uit databank'!G2106="","",'gegevens uit databank'!G2106)</f>
        <v>GENK</v>
      </c>
      <c r="F2106" s="145" t="str">
        <f>IF('gegevens uit databank'!H2106="","",'gegevens uit databank'!H2106)</f>
        <v>089-38.26.44</v>
      </c>
    </row>
    <row r="2107" spans="1:6" ht="12.9" customHeight="1" x14ac:dyDescent="0.25">
      <c r="A2107" s="144">
        <f>IF('gegevens uit databank'!C2107="","",'gegevens uit databank'!C2107)</f>
        <v>110239</v>
      </c>
      <c r="B2107" s="145" t="str">
        <f>IF('gegevens uit databank'!D2107="","",'gegevens uit databank'!D2107)</f>
        <v>VBS Sint-Augustinus</v>
      </c>
      <c r="C2107" s="145" t="str">
        <f>IF('gegevens uit databank'!E2107="","",'gegevens uit databank'!E2107)</f>
        <v>Driehoekstraat 42_A</v>
      </c>
      <c r="D2107" s="145">
        <f>IF('gegevens uit databank'!F2107="","",'gegevens uit databank'!F2107)</f>
        <v>9660</v>
      </c>
      <c r="E2107" s="145" t="str">
        <f>IF('gegevens uit databank'!G2107="","",'gegevens uit databank'!G2107)</f>
        <v>NEDERBRAKEL</v>
      </c>
      <c r="F2107" s="145" t="str">
        <f>IF('gegevens uit databank'!H2107="","",'gegevens uit databank'!H2107)</f>
        <v>055-42.35.79</v>
      </c>
    </row>
    <row r="2108" spans="1:6" ht="12.9" customHeight="1" x14ac:dyDescent="0.25">
      <c r="A2108" s="144">
        <f>IF('gegevens uit databank'!C2108="","",'gegevens uit databank'!C2108)</f>
        <v>110254</v>
      </c>
      <c r="B2108" s="145" t="str">
        <f>IF('gegevens uit databank'!D2108="","",'gegevens uit databank'!D2108)</f>
        <v>VKS De Kraal</v>
      </c>
      <c r="C2108" s="145" t="str">
        <f>IF('gegevens uit databank'!E2108="","",'gegevens uit databank'!E2108)</f>
        <v>Van Bladelstraat 29</v>
      </c>
      <c r="D2108" s="145">
        <f>IF('gegevens uit databank'!F2108="","",'gegevens uit databank'!F2108)</f>
        <v>3020</v>
      </c>
      <c r="E2108" s="145" t="str">
        <f>IF('gegevens uit databank'!G2108="","",'gegevens uit databank'!G2108)</f>
        <v>HERENT</v>
      </c>
      <c r="F2108" s="145" t="str">
        <f>IF('gegevens uit databank'!H2108="","",'gegevens uit databank'!H2108)</f>
        <v>016-20.82.74</v>
      </c>
    </row>
    <row r="2109" spans="1:6" ht="12.9" customHeight="1" x14ac:dyDescent="0.25">
      <c r="A2109" s="144">
        <f>IF('gegevens uit databank'!C2109="","",'gegevens uit databank'!C2109)</f>
        <v>110271</v>
      </c>
      <c r="B2109" s="145" t="str">
        <f>IF('gegevens uit databank'!D2109="","",'gegevens uit databank'!D2109)</f>
        <v>VBS Mozaiek</v>
      </c>
      <c r="C2109" s="145" t="str">
        <f>IF('gegevens uit databank'!E2109="","",'gegevens uit databank'!E2109)</f>
        <v>Pastorieweg 4</v>
      </c>
      <c r="D2109" s="145">
        <f>IF('gegevens uit databank'!F2109="","",'gegevens uit databank'!F2109)</f>
        <v>8310</v>
      </c>
      <c r="E2109" s="145" t="str">
        <f>IF('gegevens uit databank'!G2109="","",'gegevens uit databank'!G2109)</f>
        <v>SINT-KRUIS</v>
      </c>
      <c r="F2109" s="145" t="str">
        <f>IF('gegevens uit databank'!H2109="","",'gegevens uit databank'!H2109)</f>
        <v>050-35.12.10</v>
      </c>
    </row>
    <row r="2110" spans="1:6" ht="12.9" customHeight="1" x14ac:dyDescent="0.25">
      <c r="A2110" s="144">
        <f>IF('gegevens uit databank'!C2110="","",'gegevens uit databank'!C2110)</f>
        <v>110429</v>
      </c>
      <c r="B2110" s="145" t="str">
        <f>IF('gegevens uit databank'!D2110="","",'gegevens uit databank'!D2110)</f>
        <v>VBS SLHD De Smalle</v>
      </c>
      <c r="C2110" s="145" t="str">
        <f>IF('gegevens uit databank'!E2110="","",'gegevens uit databank'!E2110)</f>
        <v>Smallestraat 2</v>
      </c>
      <c r="D2110" s="145">
        <f>IF('gegevens uit databank'!F2110="","",'gegevens uit databank'!F2110)</f>
        <v>8000</v>
      </c>
      <c r="E2110" s="145" t="str">
        <f>IF('gegevens uit databank'!G2110="","",'gegevens uit databank'!G2110)</f>
        <v>BRUGGE</v>
      </c>
      <c r="F2110" s="145" t="str">
        <f>IF('gegevens uit databank'!H2110="","",'gegevens uit databank'!H2110)</f>
        <v>050-33.29.04</v>
      </c>
    </row>
    <row r="2111" spans="1:6" ht="12.9" customHeight="1" x14ac:dyDescent="0.25">
      <c r="A2111" s="144">
        <f>IF('gegevens uit databank'!C2111="","",'gegevens uit databank'!C2111)</f>
        <v>110437</v>
      </c>
      <c r="B2111" s="145" t="str">
        <f>IF('gegevens uit databank'!D2111="","",'gegevens uit databank'!D2111)</f>
        <v>VBS Prizma - De stadsparel</v>
      </c>
      <c r="C2111" s="145" t="str">
        <f>IF('gegevens uit databank'!E2111="","",'gegevens uit databank'!E2111)</f>
        <v>Baron de Pélichystraat 6</v>
      </c>
      <c r="D2111" s="145">
        <f>IF('gegevens uit databank'!F2111="","",'gegevens uit databank'!F2111)</f>
        <v>8870</v>
      </c>
      <c r="E2111" s="145" t="str">
        <f>IF('gegevens uit databank'!G2111="","",'gegevens uit databank'!G2111)</f>
        <v>IZEGEM</v>
      </c>
      <c r="F2111" s="145" t="str">
        <f>IF('gegevens uit databank'!H2111="","",'gegevens uit databank'!H2111)</f>
        <v>051-30.35.52</v>
      </c>
    </row>
    <row r="2112" spans="1:6" ht="12.9" customHeight="1" x14ac:dyDescent="0.25">
      <c r="A2112" s="144">
        <f>IF('gegevens uit databank'!C2112="","",'gegevens uit databank'!C2112)</f>
        <v>110445</v>
      </c>
      <c r="B2112" s="145" t="str">
        <f>IF('gegevens uit databank'!D2112="","",'gegevens uit databank'!D2112)</f>
        <v>VBS De Fontein</v>
      </c>
      <c r="C2112" s="145" t="str">
        <f>IF('gegevens uit databank'!E2112="","",'gegevens uit databank'!E2112)</f>
        <v>4e Regiment Karabiniersstraat 9</v>
      </c>
      <c r="D2112" s="145">
        <f>IF('gegevens uit databank'!F2112="","",'gegevens uit databank'!F2112)</f>
        <v>8980</v>
      </c>
      <c r="E2112" s="145" t="str">
        <f>IF('gegevens uit databank'!G2112="","",'gegevens uit databank'!G2112)</f>
        <v>PASSENDALE</v>
      </c>
      <c r="F2112" s="145" t="str">
        <f>IF('gegevens uit databank'!H2112="","",'gegevens uit databank'!H2112)</f>
        <v>051-77.00.49</v>
      </c>
    </row>
    <row r="2113" spans="1:6" ht="12.9" customHeight="1" x14ac:dyDescent="0.25">
      <c r="A2113" s="144">
        <f>IF('gegevens uit databank'!C2113="","",'gegevens uit databank'!C2113)</f>
        <v>110452</v>
      </c>
      <c r="B2113" s="145" t="str">
        <f>IF('gegevens uit databank'!D2113="","",'gegevens uit databank'!D2113)</f>
        <v>VBS De Brug</v>
      </c>
      <c r="C2113" s="145" t="str">
        <f>IF('gegevens uit databank'!E2113="","",'gegevens uit databank'!E2113)</f>
        <v>Statiestraat 35_A</v>
      </c>
      <c r="D2113" s="145">
        <f>IF('gegevens uit databank'!F2113="","",'gegevens uit databank'!F2113)</f>
        <v>1740</v>
      </c>
      <c r="E2113" s="145" t="str">
        <f>IF('gegevens uit databank'!G2113="","",'gegevens uit databank'!G2113)</f>
        <v>TERNAT</v>
      </c>
      <c r="F2113" s="145" t="str">
        <f>IF('gegevens uit databank'!H2113="","",'gegevens uit databank'!H2113)</f>
        <v>02-582.93.29</v>
      </c>
    </row>
    <row r="2114" spans="1:6" ht="12.9" customHeight="1" x14ac:dyDescent="0.25">
      <c r="A2114" s="144">
        <f>IF('gegevens uit databank'!C2114="","",'gegevens uit databank'!C2114)</f>
        <v>110461</v>
      </c>
      <c r="B2114" s="145" t="str">
        <f>IF('gegevens uit databank'!D2114="","",'gegevens uit databank'!D2114)</f>
        <v>Stedelijke Basisschool</v>
      </c>
      <c r="C2114" s="145" t="str">
        <f>IF('gegevens uit databank'!E2114="","",'gegevens uit databank'!E2114)</f>
        <v>Pompoenstraat 44</v>
      </c>
      <c r="D2114" s="145">
        <f>IF('gegevens uit databank'!F2114="","",'gegevens uit databank'!F2114)</f>
        <v>8792</v>
      </c>
      <c r="E2114" s="145" t="str">
        <f>IF('gegevens uit databank'!G2114="","",'gegevens uit databank'!G2114)</f>
        <v>DESSELGEM</v>
      </c>
      <c r="F2114" s="145" t="str">
        <f>IF('gegevens uit databank'!H2114="","",'gegevens uit databank'!H2114)</f>
        <v>056-71.38.36</v>
      </c>
    </row>
    <row r="2115" spans="1:6" ht="12.9" customHeight="1" x14ac:dyDescent="0.25">
      <c r="A2115" s="144">
        <f>IF('gegevens uit databank'!C2115="","",'gegevens uit databank'!C2115)</f>
        <v>110478</v>
      </c>
      <c r="B2115" s="145" t="str">
        <f>IF('gegevens uit databank'!D2115="","",'gegevens uit databank'!D2115)</f>
        <v>VLS Sint-Amandus</v>
      </c>
      <c r="C2115" s="145" t="str">
        <f>IF('gegevens uit databank'!E2115="","",'gegevens uit databank'!E2115)</f>
        <v>Schutterijstraat 6</v>
      </c>
      <c r="D2115" s="145">
        <f>IF('gegevens uit databank'!F2115="","",'gegevens uit databank'!F2115)</f>
        <v>8760</v>
      </c>
      <c r="E2115" s="145" t="str">
        <f>IF('gegevens uit databank'!G2115="","",'gegevens uit databank'!G2115)</f>
        <v>MEULEBEKE</v>
      </c>
      <c r="F2115" s="145" t="str">
        <f>IF('gegevens uit databank'!H2115="","",'gegevens uit databank'!H2115)</f>
        <v>051-48.71.49</v>
      </c>
    </row>
    <row r="2116" spans="1:6" ht="12.9" customHeight="1" x14ac:dyDescent="0.25">
      <c r="A2116" s="144">
        <f>IF('gegevens uit databank'!C2116="","",'gegevens uit databank'!C2116)</f>
        <v>110494</v>
      </c>
      <c r="B2116" s="145" t="str">
        <f>IF('gegevens uit databank'!D2116="","",'gegevens uit databank'!D2116)</f>
        <v>VBS Bais Chinuch</v>
      </c>
      <c r="C2116" s="145" t="str">
        <f>IF('gegevens uit databank'!E2116="","",'gegevens uit databank'!E2116)</f>
        <v>Lamorinièrestraat 83</v>
      </c>
      <c r="D2116" s="145">
        <f>IF('gegevens uit databank'!F2116="","",'gegevens uit databank'!F2116)</f>
        <v>2018</v>
      </c>
      <c r="E2116" s="145" t="str">
        <f>IF('gegevens uit databank'!G2116="","",'gegevens uit databank'!G2116)</f>
        <v>ANTWERPEN</v>
      </c>
      <c r="F2116" s="145" t="str">
        <f>IF('gegevens uit databank'!H2116="","",'gegevens uit databank'!H2116)</f>
        <v>03-281.54.13</v>
      </c>
    </row>
    <row r="2117" spans="1:6" ht="12.9" customHeight="1" x14ac:dyDescent="0.25">
      <c r="A2117" s="144">
        <f>IF('gegevens uit databank'!C2117="","",'gegevens uit databank'!C2117)</f>
        <v>110511</v>
      </c>
      <c r="B2117" s="145" t="str">
        <f>IF('gegevens uit databank'!D2117="","",'gegevens uit databank'!D2117)</f>
        <v>VLS Joma</v>
      </c>
      <c r="C2117" s="145" t="str">
        <f>IF('gegevens uit databank'!E2117="","",'gegevens uit databank'!E2117)</f>
        <v>Maantjessteenweg 130</v>
      </c>
      <c r="D2117" s="145">
        <f>IF('gegevens uit databank'!F2117="","",'gegevens uit databank'!F2117)</f>
        <v>2170</v>
      </c>
      <c r="E2117" s="145" t="str">
        <f>IF('gegevens uit databank'!G2117="","",'gegevens uit databank'!G2117)</f>
        <v>MERKSEM</v>
      </c>
      <c r="F2117" s="145" t="str">
        <f>IF('gegevens uit databank'!H2117="","",'gegevens uit databank'!H2117)</f>
        <v>03-331.00.77</v>
      </c>
    </row>
    <row r="2118" spans="1:6" ht="12.9" customHeight="1" x14ac:dyDescent="0.25">
      <c r="A2118" s="144">
        <f>IF('gegevens uit databank'!C2118="","",'gegevens uit databank'!C2118)</f>
        <v>110528</v>
      </c>
      <c r="B2118" s="145" t="str">
        <f>IF('gegevens uit databank'!D2118="","",'gegevens uit databank'!D2118)</f>
        <v>GO! leefschool Pluishoek</v>
      </c>
      <c r="C2118" s="145" t="str">
        <f>IF('gegevens uit databank'!E2118="","",'gegevens uit databank'!E2118)</f>
        <v>Pluishoekstraat 3</v>
      </c>
      <c r="D2118" s="145">
        <f>IF('gegevens uit databank'!F2118="","",'gegevens uit databank'!F2118)</f>
        <v>2220</v>
      </c>
      <c r="E2118" s="145" t="str">
        <f>IF('gegevens uit databank'!G2118="","",'gegevens uit databank'!G2118)</f>
        <v>HEIST-OP-DEN-BERG</v>
      </c>
      <c r="F2118" s="145" t="str">
        <f>IF('gegevens uit databank'!H2118="","",'gegevens uit databank'!H2118)</f>
        <v>0486-97.62.18</v>
      </c>
    </row>
    <row r="2119" spans="1:6" ht="12.9" customHeight="1" x14ac:dyDescent="0.25">
      <c r="A2119" s="144">
        <f>IF('gegevens uit databank'!C2119="","",'gegevens uit databank'!C2119)</f>
        <v>110551</v>
      </c>
      <c r="B2119" s="145" t="str">
        <f>IF('gegevens uit databank'!D2119="","",'gegevens uit databank'!D2119)</f>
        <v>VBS Sint-Ludgardis</v>
      </c>
      <c r="C2119" s="145" t="str">
        <f>IF('gegevens uit databank'!E2119="","",'gegevens uit databank'!E2119)</f>
        <v>Bervoetstraat 25</v>
      </c>
      <c r="D2119" s="145">
        <f>IF('gegevens uit databank'!F2119="","",'gegevens uit databank'!F2119)</f>
        <v>2000</v>
      </c>
      <c r="E2119" s="145" t="str">
        <f>IF('gegevens uit databank'!G2119="","",'gegevens uit databank'!G2119)</f>
        <v>ANTWERPEN</v>
      </c>
      <c r="F2119" s="145" t="str">
        <f>IF('gegevens uit databank'!H2119="","",'gegevens uit databank'!H2119)</f>
        <v>03-233.93.20</v>
      </c>
    </row>
    <row r="2120" spans="1:6" ht="12.9" customHeight="1" x14ac:dyDescent="0.25">
      <c r="A2120" s="144">
        <f>IF('gegevens uit databank'!C2120="","",'gegevens uit databank'!C2120)</f>
        <v>110569</v>
      </c>
      <c r="B2120" s="145" t="str">
        <f>IF('gegevens uit databank'!D2120="","",'gegevens uit databank'!D2120)</f>
        <v>VBS Het Hinkelpad</v>
      </c>
      <c r="C2120" s="145" t="str">
        <f>IF('gegevens uit databank'!E2120="","",'gegevens uit databank'!E2120)</f>
        <v>Geluwestraat 4</v>
      </c>
      <c r="D2120" s="145">
        <f>IF('gegevens uit databank'!F2120="","",'gegevens uit databank'!F2120)</f>
        <v>2600</v>
      </c>
      <c r="E2120" s="145" t="str">
        <f>IF('gegevens uit databank'!G2120="","",'gegevens uit databank'!G2120)</f>
        <v>BERCHEM</v>
      </c>
      <c r="F2120" s="145" t="str">
        <f>IF('gegevens uit databank'!H2120="","",'gegevens uit databank'!H2120)</f>
        <v>03-286.78.90</v>
      </c>
    </row>
    <row r="2121" spans="1:6" ht="12.9" customHeight="1" x14ac:dyDescent="0.25">
      <c r="A2121" s="144">
        <f>IF('gegevens uit databank'!C2121="","",'gegevens uit databank'!C2121)</f>
        <v>110577</v>
      </c>
      <c r="B2121" s="145" t="str">
        <f>IF('gegevens uit databank'!D2121="","",'gegevens uit databank'!D2121)</f>
        <v>VBS Droomboom</v>
      </c>
      <c r="C2121" s="145" t="str">
        <f>IF('gegevens uit databank'!E2121="","",'gegevens uit databank'!E2121)</f>
        <v>Schoolstraat 23</v>
      </c>
      <c r="D2121" s="145">
        <f>IF('gegevens uit databank'!F2121="","",'gegevens uit databank'!F2121)</f>
        <v>2222</v>
      </c>
      <c r="E2121" s="145" t="str">
        <f>IF('gegevens uit databank'!G2121="","",'gegevens uit databank'!G2121)</f>
        <v>ITEGEM</v>
      </c>
      <c r="F2121" s="145" t="str">
        <f>IF('gegevens uit databank'!H2121="","",'gegevens uit databank'!H2121)</f>
        <v>015-24.68.04</v>
      </c>
    </row>
    <row r="2122" spans="1:6" ht="12.9" customHeight="1" x14ac:dyDescent="0.25">
      <c r="A2122" s="144">
        <f>IF('gegevens uit databank'!C2122="","",'gegevens uit databank'!C2122)</f>
        <v>110601</v>
      </c>
      <c r="B2122" s="145" t="str">
        <f>IF('gegevens uit databank'!D2122="","",'gegevens uit databank'!D2122)</f>
        <v>VLS OLVP Bornem</v>
      </c>
      <c r="C2122" s="145" t="str">
        <f>IF('gegevens uit databank'!E2122="","",'gegevens uit databank'!E2122)</f>
        <v>Rijkenhoek 2</v>
      </c>
      <c r="D2122" s="145">
        <f>IF('gegevens uit databank'!F2122="","",'gegevens uit databank'!F2122)</f>
        <v>2880</v>
      </c>
      <c r="E2122" s="145" t="str">
        <f>IF('gegevens uit databank'!G2122="","",'gegevens uit databank'!G2122)</f>
        <v>BORNEM</v>
      </c>
      <c r="F2122" s="145" t="str">
        <f>IF('gegevens uit databank'!H2122="","",'gegevens uit databank'!H2122)</f>
        <v>03-889.44.74</v>
      </c>
    </row>
    <row r="2123" spans="1:6" ht="12.9" customHeight="1" x14ac:dyDescent="0.25">
      <c r="A2123" s="144">
        <f>IF('gegevens uit databank'!C2123="","",'gegevens uit databank'!C2123)</f>
        <v>110627</v>
      </c>
      <c r="B2123" s="145" t="str">
        <f>IF('gegevens uit databank'!D2123="","",'gegevens uit databank'!D2123)</f>
        <v>VKS De Link</v>
      </c>
      <c r="C2123" s="145" t="str">
        <f>IF('gegevens uit databank'!E2123="","",'gegevens uit databank'!E2123)</f>
        <v>Patronaatstraat 28</v>
      </c>
      <c r="D2123" s="145">
        <f>IF('gegevens uit databank'!F2123="","",'gegevens uit databank'!F2123)</f>
        <v>2650</v>
      </c>
      <c r="E2123" s="145" t="str">
        <f>IF('gegevens uit databank'!G2123="","",'gegevens uit databank'!G2123)</f>
        <v>EDEGEM</v>
      </c>
      <c r="F2123" s="145" t="str">
        <f>IF('gegevens uit databank'!H2123="","",'gegevens uit databank'!H2123)</f>
        <v>03-457.04.22</v>
      </c>
    </row>
    <row r="2124" spans="1:6" ht="12.9" customHeight="1" x14ac:dyDescent="0.25">
      <c r="A2124" s="144">
        <f>IF('gegevens uit databank'!C2124="","",'gegevens uit databank'!C2124)</f>
        <v>110643</v>
      </c>
      <c r="B2124" s="145" t="str">
        <f>IF('gegevens uit databank'!D2124="","",'gegevens uit databank'!D2124)</f>
        <v>GO! BS Europa_Bredene</v>
      </c>
      <c r="C2124" s="145" t="str">
        <f>IF('gegevens uit databank'!E2124="","",'gegevens uit databank'!E2124)</f>
        <v>Europastraat 2</v>
      </c>
      <c r="D2124" s="145">
        <f>IF('gegevens uit databank'!F2124="","",'gegevens uit databank'!F2124)</f>
        <v>8450</v>
      </c>
      <c r="E2124" s="145" t="str">
        <f>IF('gegevens uit databank'!G2124="","",'gegevens uit databank'!G2124)</f>
        <v>BREDENE</v>
      </c>
      <c r="F2124" s="145" t="str">
        <f>IF('gegevens uit databank'!H2124="","",'gegevens uit databank'!H2124)</f>
        <v>059-33.15.66</v>
      </c>
    </row>
    <row r="2125" spans="1:6" ht="12.9" customHeight="1" x14ac:dyDescent="0.25">
      <c r="A2125" s="144">
        <f>IF('gegevens uit databank'!C2125="","",'gegevens uit databank'!C2125)</f>
        <v>110676</v>
      </c>
      <c r="B2125" s="145" t="str">
        <f>IF('gegevens uit databank'!D2125="","",'gegevens uit databank'!D2125)</f>
        <v>GO! BS Zavelput</v>
      </c>
      <c r="C2125" s="145" t="str">
        <f>IF('gegevens uit databank'!E2125="","",'gegevens uit databank'!E2125)</f>
        <v>Gulden Koornstraat 15</v>
      </c>
      <c r="D2125" s="145">
        <f>IF('gegevens uit databank'!F2125="","",'gegevens uit databank'!F2125)</f>
        <v>1082</v>
      </c>
      <c r="E2125" s="145" t="str">
        <f>IF('gegevens uit databank'!G2125="","",'gegevens uit databank'!G2125)</f>
        <v>SINT-AGATHA-BERCHEM</v>
      </c>
      <c r="F2125" s="145" t="str">
        <f>IF('gegevens uit databank'!H2125="","",'gegevens uit databank'!H2125)</f>
        <v>02-465.44.39</v>
      </c>
    </row>
    <row r="2126" spans="1:6" ht="12.9" customHeight="1" x14ac:dyDescent="0.25">
      <c r="A2126" s="144">
        <f>IF('gegevens uit databank'!C2126="","",'gegevens uit databank'!C2126)</f>
        <v>110684</v>
      </c>
      <c r="B2126" s="145" t="str">
        <f>IF('gegevens uit databank'!D2126="","",'gegevens uit databank'!D2126)</f>
        <v>VBS Onafhank. Freinetschool De Klaproos</v>
      </c>
      <c r="C2126" s="145" t="str">
        <f>IF('gegevens uit databank'!E2126="","",'gegevens uit databank'!E2126)</f>
        <v>Groteweg 240</v>
      </c>
      <c r="D2126" s="145">
        <f>IF('gegevens uit databank'!F2126="","",'gegevens uit databank'!F2126)</f>
        <v>9500</v>
      </c>
      <c r="E2126" s="145" t="str">
        <f>IF('gegevens uit databank'!G2126="","",'gegevens uit databank'!G2126)</f>
        <v>GERAARDSBERGEN</v>
      </c>
      <c r="F2126" s="145" t="str">
        <f>IF('gegevens uit databank'!H2126="","",'gegevens uit databank'!H2126)</f>
        <v>054-42.21.71</v>
      </c>
    </row>
    <row r="2127" spans="1:6" ht="12.9" customHeight="1" x14ac:dyDescent="0.25">
      <c r="A2127" s="144">
        <f>IF('gegevens uit databank'!C2127="","",'gegevens uit databank'!C2127)</f>
        <v>110692</v>
      </c>
      <c r="B2127" s="145" t="str">
        <f>IF('gegevens uit databank'!D2127="","",'gegevens uit databank'!D2127)</f>
        <v>GO! BS De Zandlopertjes_Bredene</v>
      </c>
      <c r="C2127" s="145" t="str">
        <f>IF('gegevens uit databank'!E2127="","",'gegevens uit databank'!E2127)</f>
        <v>Schoollaan 10</v>
      </c>
      <c r="D2127" s="145">
        <f>IF('gegevens uit databank'!F2127="","",'gegevens uit databank'!F2127)</f>
        <v>8450</v>
      </c>
      <c r="E2127" s="145" t="str">
        <f>IF('gegevens uit databank'!G2127="","",'gegevens uit databank'!G2127)</f>
        <v>BREDENE</v>
      </c>
      <c r="F2127" s="145" t="str">
        <f>IF('gegevens uit databank'!H2127="","",'gegevens uit databank'!H2127)</f>
        <v>059-32.11.36</v>
      </c>
    </row>
    <row r="2128" spans="1:6" ht="12.9" customHeight="1" x14ac:dyDescent="0.25">
      <c r="A2128" s="144">
        <f>IF('gegevens uit databank'!C2128="","",'gegevens uit databank'!C2128)</f>
        <v>111047</v>
      </c>
      <c r="B2128" s="145" t="str">
        <f>IF('gegevens uit databank'!D2128="","",'gegevens uit databank'!D2128)</f>
        <v>VBS Sint-Norbertus</v>
      </c>
      <c r="C2128" s="145" t="str">
        <f>IF('gegevens uit databank'!E2128="","",'gegevens uit databank'!E2128)</f>
        <v>Geldenaaksebaan 200</v>
      </c>
      <c r="D2128" s="145">
        <f>IF('gegevens uit databank'!F2128="","",'gegevens uit databank'!F2128)</f>
        <v>3001</v>
      </c>
      <c r="E2128" s="145" t="str">
        <f>IF('gegevens uit databank'!G2128="","",'gegevens uit databank'!G2128)</f>
        <v>HEVERLEE</v>
      </c>
      <c r="F2128" s="145" t="str">
        <f>IF('gegevens uit databank'!H2128="","",'gegevens uit databank'!H2128)</f>
        <v>016-40.43.06</v>
      </c>
    </row>
    <row r="2129" spans="1:6" ht="12.9" customHeight="1" x14ac:dyDescent="0.25">
      <c r="A2129" s="144">
        <f>IF('gegevens uit databank'!C2129="","",'gegevens uit databank'!C2129)</f>
        <v>111104</v>
      </c>
      <c r="B2129" s="145" t="str">
        <f>IF('gegevens uit databank'!D2129="","",'gegevens uit databank'!D2129)</f>
        <v>GO! freinetschool Het Reuzenhuis Tielt</v>
      </c>
      <c r="C2129" s="145" t="str">
        <f>IF('gegevens uit databank'!E2129="","",'gegevens uit databank'!E2129)</f>
        <v>Gruuthusestraat 90</v>
      </c>
      <c r="D2129" s="145">
        <f>IF('gegevens uit databank'!F2129="","",'gegevens uit databank'!F2129)</f>
        <v>8700</v>
      </c>
      <c r="E2129" s="145" t="str">
        <f>IF('gegevens uit databank'!G2129="","",'gegevens uit databank'!G2129)</f>
        <v>TIELT</v>
      </c>
      <c r="F2129" s="145" t="str">
        <f>IF('gegevens uit databank'!H2129="","",'gegevens uit databank'!H2129)</f>
        <v>051-40.92.72</v>
      </c>
    </row>
    <row r="2130" spans="1:6" ht="12.9" customHeight="1" x14ac:dyDescent="0.25">
      <c r="A2130" s="144">
        <f>IF('gegevens uit databank'!C2130="","",'gegevens uit databank'!C2130)</f>
        <v>111138</v>
      </c>
      <c r="B2130" s="145" t="str">
        <f>IF('gegevens uit databank'!D2130="","",'gegevens uit databank'!D2130)</f>
        <v>GO! Freinetschool Villa Zonnebloem</v>
      </c>
      <c r="C2130" s="145" t="str">
        <f>IF('gegevens uit databank'!E2130="","",'gegevens uit databank'!E2130)</f>
        <v>Berthoudersplein 22</v>
      </c>
      <c r="D2130" s="145">
        <f>IF('gegevens uit databank'!F2130="","",'gegevens uit databank'!F2130)</f>
        <v>2800</v>
      </c>
      <c r="E2130" s="145" t="str">
        <f>IF('gegevens uit databank'!G2130="","",'gegevens uit databank'!G2130)</f>
        <v>MECHELEN</v>
      </c>
      <c r="F2130" s="145" t="str">
        <f>IF('gegevens uit databank'!H2130="","",'gegevens uit databank'!H2130)</f>
        <v>015-33.66.60</v>
      </c>
    </row>
    <row r="2131" spans="1:6" ht="12.9" customHeight="1" x14ac:dyDescent="0.25">
      <c r="A2131" s="144">
        <f>IF('gegevens uit databank'!C2131="","",'gegevens uit databank'!C2131)</f>
        <v>111914</v>
      </c>
      <c r="B2131" s="145" t="str">
        <f>IF('gegevens uit databank'!D2131="","",'gegevens uit databank'!D2131)</f>
        <v>GBS Mooi-Bos</v>
      </c>
      <c r="C2131" s="145" t="str">
        <f>IF('gegevens uit databank'!E2131="","",'gegevens uit databank'!E2131)</f>
        <v>Doorndal 3</v>
      </c>
      <c r="D2131" s="145">
        <f>IF('gegevens uit databank'!F2131="","",'gegevens uit databank'!F2131)</f>
        <v>1150</v>
      </c>
      <c r="E2131" s="145" t="str">
        <f>IF('gegevens uit databank'!G2131="","",'gegevens uit databank'!G2131)</f>
        <v>SINT-PIETERS-WOLUWE</v>
      </c>
      <c r="F2131" s="145" t="str">
        <f>IF('gegevens uit databank'!H2131="","",'gegevens uit databank'!H2131)</f>
        <v>02-773.18.03</v>
      </c>
    </row>
    <row r="2132" spans="1:6" ht="12.9" customHeight="1" x14ac:dyDescent="0.25">
      <c r="A2132" s="144">
        <f>IF('gegevens uit databank'!C2132="","",'gegevens uit databank'!C2132)</f>
        <v>111955</v>
      </c>
      <c r="B2132" s="145" t="str">
        <f>IF('gegevens uit databank'!D2132="","",'gegevens uit databank'!D2132)</f>
        <v>Vrije Kleuterschool</v>
      </c>
      <c r="C2132" s="145" t="str">
        <f>IF('gegevens uit databank'!E2132="","",'gegevens uit databank'!E2132)</f>
        <v>Stationsstraat 271</v>
      </c>
      <c r="D2132" s="145">
        <f>IF('gegevens uit databank'!F2132="","",'gegevens uit databank'!F2132)</f>
        <v>1700</v>
      </c>
      <c r="E2132" s="145" t="str">
        <f>IF('gegevens uit databank'!G2132="","",'gegevens uit databank'!G2132)</f>
        <v>DILBEEK</v>
      </c>
      <c r="F2132" s="145" t="str">
        <f>IF('gegevens uit databank'!H2132="","",'gegevens uit databank'!H2132)</f>
        <v>02-466.20.36</v>
      </c>
    </row>
    <row r="2133" spans="1:6" ht="12.9" customHeight="1" x14ac:dyDescent="0.25">
      <c r="A2133" s="144">
        <f>IF('gegevens uit databank'!C2133="","",'gegevens uit databank'!C2133)</f>
        <v>112177</v>
      </c>
      <c r="B2133" s="145" t="str">
        <f>IF('gegevens uit databank'!D2133="","",'gegevens uit databank'!D2133)</f>
        <v>VBS De Triangel</v>
      </c>
      <c r="C2133" s="145" t="str">
        <f>IF('gegevens uit databank'!E2133="","",'gegevens uit databank'!E2133)</f>
        <v>Gouv.H. Verwilghenlaan 37</v>
      </c>
      <c r="D2133" s="145">
        <f>IF('gegevens uit databank'!F2133="","",'gegevens uit databank'!F2133)</f>
        <v>3630</v>
      </c>
      <c r="E2133" s="145" t="str">
        <f>IF('gegevens uit databank'!G2133="","",'gegevens uit databank'!G2133)</f>
        <v>MAASMECHELEN</v>
      </c>
      <c r="F2133" s="145" t="str">
        <f>IF('gegevens uit databank'!H2133="","",'gegevens uit databank'!H2133)</f>
        <v>089-76.08.32</v>
      </c>
    </row>
    <row r="2134" spans="1:6" ht="12.9" customHeight="1" x14ac:dyDescent="0.25">
      <c r="A2134" s="144">
        <f>IF('gegevens uit databank'!C2134="","",'gegevens uit databank'!C2134)</f>
        <v>112185</v>
      </c>
      <c r="B2134" s="145" t="str">
        <f>IF('gegevens uit databank'!D2134="","",'gegevens uit databank'!D2134)</f>
        <v>VBS Wegwijs</v>
      </c>
      <c r="C2134" s="145" t="str">
        <f>IF('gegevens uit databank'!E2134="","",'gegevens uit databank'!E2134)</f>
        <v>Generaal de Wittestraat 29</v>
      </c>
      <c r="D2134" s="145">
        <f>IF('gegevens uit databank'!F2134="","",'gegevens uit databank'!F2134)</f>
        <v>3545</v>
      </c>
      <c r="E2134" s="145" t="str">
        <f>IF('gegevens uit databank'!G2134="","",'gegevens uit databank'!G2134)</f>
        <v>HALEN</v>
      </c>
      <c r="F2134" s="145" t="str">
        <f>IF('gegevens uit databank'!H2134="","",'gegevens uit databank'!H2134)</f>
        <v>013-44.43.61</v>
      </c>
    </row>
    <row r="2135" spans="1:6" ht="12.9" customHeight="1" x14ac:dyDescent="0.25">
      <c r="A2135" s="144">
        <f>IF('gegevens uit databank'!C2135="","",'gegevens uit databank'!C2135)</f>
        <v>112383</v>
      </c>
      <c r="B2135" s="145" t="str">
        <f>IF('gegevens uit databank'!D2135="","",'gegevens uit databank'!D2135)</f>
        <v>VBS 2 Bloemendaal</v>
      </c>
      <c r="C2135" s="145" t="str">
        <f>IF('gegevens uit databank'!E2135="","",'gegevens uit databank'!E2135)</f>
        <v>Paalstraat 309</v>
      </c>
      <c r="D2135" s="145">
        <f>IF('gegevens uit databank'!F2135="","",'gegevens uit databank'!F2135)</f>
        <v>2900</v>
      </c>
      <c r="E2135" s="145" t="str">
        <f>IF('gegevens uit databank'!G2135="","",'gegevens uit databank'!G2135)</f>
        <v>SCHOTEN</v>
      </c>
      <c r="F2135" s="145" t="str">
        <f>IF('gegevens uit databank'!H2135="","",'gegevens uit databank'!H2135)</f>
        <v>03-658.79.45</v>
      </c>
    </row>
    <row r="2136" spans="1:6" ht="12.9" customHeight="1" x14ac:dyDescent="0.25">
      <c r="A2136" s="144">
        <f>IF('gegevens uit databank'!C2136="","",'gegevens uit databank'!C2136)</f>
        <v>112474</v>
      </c>
      <c r="B2136" s="145" t="str">
        <f>IF('gegevens uit databank'!D2136="","",'gegevens uit databank'!D2136)</f>
        <v>GBS Cade</v>
      </c>
      <c r="C2136" s="145" t="str">
        <f>IF('gegevens uit databank'!E2136="","",'gegevens uit databank'!E2136)</f>
        <v>della Faillelaan 36</v>
      </c>
      <c r="D2136" s="145">
        <f>IF('gegevens uit databank'!F2136="","",'gegevens uit databank'!F2136)</f>
        <v>2630</v>
      </c>
      <c r="E2136" s="145" t="str">
        <f>IF('gegevens uit databank'!G2136="","",'gegevens uit databank'!G2136)</f>
        <v>AARTSELAAR</v>
      </c>
      <c r="F2136" s="145" t="str">
        <f>IF('gegevens uit databank'!H2136="","",'gegevens uit databank'!H2136)</f>
        <v>03-887.62.49</v>
      </c>
    </row>
    <row r="2137" spans="1:6" ht="12.9" customHeight="1" x14ac:dyDescent="0.25">
      <c r="A2137" s="144">
        <f>IF('gegevens uit databank'!C2137="","",'gegevens uit databank'!C2137)</f>
        <v>112482</v>
      </c>
      <c r="B2137" s="145" t="str">
        <f>IF('gegevens uit databank'!D2137="","",'gegevens uit databank'!D2137)</f>
        <v>VBS Axijoma</v>
      </c>
      <c r="C2137" s="145" t="str">
        <f>IF('gegevens uit databank'!E2137="","",'gegevens uit databank'!E2137)</f>
        <v>Sint-Fredegandusstraat 32</v>
      </c>
      <c r="D2137" s="145">
        <f>IF('gegevens uit databank'!F2137="","",'gegevens uit databank'!F2137)</f>
        <v>2100</v>
      </c>
      <c r="E2137" s="145" t="str">
        <f>IF('gegevens uit databank'!G2137="","",'gegevens uit databank'!G2137)</f>
        <v>DEURNE</v>
      </c>
      <c r="F2137" s="145" t="str">
        <f>IF('gegevens uit databank'!H2137="","",'gegevens uit databank'!H2137)</f>
        <v>03-324.79.92</v>
      </c>
    </row>
    <row r="2138" spans="1:6" ht="12.9" customHeight="1" x14ac:dyDescent="0.25">
      <c r="A2138" s="144">
        <f>IF('gegevens uit databank'!C2138="","",'gegevens uit databank'!C2138)</f>
        <v>112524</v>
      </c>
      <c r="B2138" s="145" t="str">
        <f>IF('gegevens uit databank'!D2138="","",'gegevens uit databank'!D2138)</f>
        <v>VBS 2 Sint-Cordula</v>
      </c>
      <c r="C2138" s="145" t="str">
        <f>IF('gegevens uit databank'!E2138="","",'gegevens uit databank'!E2138)</f>
        <v>Vordensteinstraat 32</v>
      </c>
      <c r="D2138" s="145">
        <f>IF('gegevens uit databank'!F2138="","",'gegevens uit databank'!F2138)</f>
        <v>2900</v>
      </c>
      <c r="E2138" s="145" t="str">
        <f>IF('gegevens uit databank'!G2138="","",'gegevens uit databank'!G2138)</f>
        <v>SCHOTEN</v>
      </c>
      <c r="F2138" s="145" t="str">
        <f>IF('gegevens uit databank'!H2138="","",'gegevens uit databank'!H2138)</f>
        <v>03-658.94.51</v>
      </c>
    </row>
    <row r="2139" spans="1:6" ht="12.9" customHeight="1" x14ac:dyDescent="0.25">
      <c r="A2139" s="144">
        <f>IF('gegevens uit databank'!C2139="","",'gegevens uit databank'!C2139)</f>
        <v>112565</v>
      </c>
      <c r="B2139" s="145" t="str">
        <f>IF('gegevens uit databank'!D2139="","",'gegevens uit databank'!D2139)</f>
        <v>VKS Sint- Clemensschool</v>
      </c>
      <c r="C2139" s="145" t="str">
        <f>IF('gegevens uit databank'!E2139="","",'gegevens uit databank'!E2139)</f>
        <v>Désiré Vandervaerenstraat 1_a</v>
      </c>
      <c r="D2139" s="145">
        <f>IF('gegevens uit databank'!F2139="","",'gegevens uit databank'!F2139)</f>
        <v>1560</v>
      </c>
      <c r="E2139" s="145" t="str">
        <f>IF('gegevens uit databank'!G2139="","",'gegevens uit databank'!G2139)</f>
        <v>HOEILAART</v>
      </c>
      <c r="F2139" s="145" t="str">
        <f>IF('gegevens uit databank'!H2139="","",'gegevens uit databank'!H2139)</f>
        <v>02-657.51.95</v>
      </c>
    </row>
    <row r="2140" spans="1:6" ht="12.9" customHeight="1" x14ac:dyDescent="0.25">
      <c r="A2140" s="144">
        <f>IF('gegevens uit databank'!C2140="","",'gegevens uit databank'!C2140)</f>
        <v>112623</v>
      </c>
      <c r="B2140" s="145" t="str">
        <f>IF('gegevens uit databank'!D2140="","",'gegevens uit databank'!D2140)</f>
        <v>VBS De Tandem</v>
      </c>
      <c r="C2140" s="145" t="str">
        <f>IF('gegevens uit databank'!E2140="","",'gegevens uit databank'!E2140)</f>
        <v>Sint-Benedictusstraat 14_A</v>
      </c>
      <c r="D2140" s="145">
        <f>IF('gegevens uit databank'!F2140="","",'gegevens uit databank'!F2140)</f>
        <v>2640</v>
      </c>
      <c r="E2140" s="145" t="str">
        <f>IF('gegevens uit databank'!G2140="","",'gegevens uit databank'!G2140)</f>
        <v>MORTSEL</v>
      </c>
      <c r="F2140" s="145" t="str">
        <f>IF('gegevens uit databank'!H2140="","",'gegevens uit databank'!H2140)</f>
        <v>03-440.51.19</v>
      </c>
    </row>
    <row r="2141" spans="1:6" ht="12.9" customHeight="1" x14ac:dyDescent="0.25">
      <c r="A2141" s="144">
        <f>IF('gegevens uit databank'!C2141="","",'gegevens uit databank'!C2141)</f>
        <v>112631</v>
      </c>
      <c r="B2141" s="145" t="str">
        <f>IF('gegevens uit databank'!D2141="","",'gegevens uit databank'!D2141)</f>
        <v>VBS OLFA Elsdonk</v>
      </c>
      <c r="C2141" s="145" t="str">
        <f>IF('gegevens uit databank'!E2141="","",'gegevens uit databank'!E2141)</f>
        <v>Ingenieur Haesaertslaan 4</v>
      </c>
      <c r="D2141" s="145">
        <f>IF('gegevens uit databank'!F2141="","",'gegevens uit databank'!F2141)</f>
        <v>2650</v>
      </c>
      <c r="E2141" s="145" t="str">
        <f>IF('gegevens uit databank'!G2141="","",'gegevens uit databank'!G2141)</f>
        <v>EDEGEM</v>
      </c>
      <c r="F2141" s="145" t="str">
        <f>IF('gegevens uit databank'!H2141="","",'gegevens uit databank'!H2141)</f>
        <v>03-449.85.59</v>
      </c>
    </row>
    <row r="2142" spans="1:6" ht="12.9" customHeight="1" x14ac:dyDescent="0.25">
      <c r="A2142" s="144">
        <f>IF('gegevens uit databank'!C2142="","",'gegevens uit databank'!C2142)</f>
        <v>112862</v>
      </c>
      <c r="B2142" s="145" t="str">
        <f>IF('gegevens uit databank'!D2142="","",'gegevens uit databank'!D2142)</f>
        <v>VLS De Basis</v>
      </c>
      <c r="C2142" s="145" t="str">
        <f>IF('gegevens uit databank'!E2142="","",'gegevens uit databank'!E2142)</f>
        <v>Stationsstraat 4</v>
      </c>
      <c r="D2142" s="145">
        <f>IF('gegevens uit databank'!F2142="","",'gegevens uit databank'!F2142)</f>
        <v>2570</v>
      </c>
      <c r="E2142" s="145" t="str">
        <f>IF('gegevens uit databank'!G2142="","",'gegevens uit databank'!G2142)</f>
        <v>DUFFEL</v>
      </c>
      <c r="F2142" s="145" t="str">
        <f>IF('gegevens uit databank'!H2142="","",'gegevens uit databank'!H2142)</f>
        <v>015-30.38.38</v>
      </c>
    </row>
    <row r="2143" spans="1:6" ht="12.9" customHeight="1" x14ac:dyDescent="0.25">
      <c r="A2143" s="144">
        <f>IF('gegevens uit databank'!C2143="","",'gegevens uit databank'!C2143)</f>
        <v>112871</v>
      </c>
      <c r="B2143" s="145" t="str">
        <f>IF('gegevens uit databank'!D2143="","",'gegevens uit databank'!D2143)</f>
        <v>VLS Wonderster</v>
      </c>
      <c r="C2143" s="145" t="str">
        <f>IF('gegevens uit databank'!E2143="","",'gegevens uit databank'!E2143)</f>
        <v>Kasteeldreef 63</v>
      </c>
      <c r="D2143" s="145">
        <f>IF('gegevens uit databank'!F2143="","",'gegevens uit databank'!F2143)</f>
        <v>9340</v>
      </c>
      <c r="E2143" s="145" t="str">
        <f>IF('gegevens uit databank'!G2143="","",'gegevens uit databank'!G2143)</f>
        <v>LEDE</v>
      </c>
      <c r="F2143" s="145" t="str">
        <f>IF('gegevens uit databank'!H2143="","",'gegevens uit databank'!H2143)</f>
        <v>053-80.19.50</v>
      </c>
    </row>
    <row r="2144" spans="1:6" ht="12.9" customHeight="1" x14ac:dyDescent="0.25">
      <c r="A2144" s="144">
        <f>IF('gegevens uit databank'!C2144="","",'gegevens uit databank'!C2144)</f>
        <v>112921</v>
      </c>
      <c r="B2144" s="145" t="str">
        <f>IF('gegevens uit databank'!D2144="","",'gegevens uit databank'!D2144)</f>
        <v>VBS St-Calasanz</v>
      </c>
      <c r="C2144" s="145" t="str">
        <f>IF('gegevens uit databank'!E2144="","",'gegevens uit databank'!E2144)</f>
        <v>Witvenstraat 59</v>
      </c>
      <c r="D2144" s="145">
        <f>IF('gegevens uit databank'!F2144="","",'gegevens uit databank'!F2144)</f>
        <v>2940</v>
      </c>
      <c r="E2144" s="145" t="str">
        <f>IF('gegevens uit databank'!G2144="","",'gegevens uit databank'!G2144)</f>
        <v>HOEVENEN</v>
      </c>
      <c r="F2144" s="145" t="str">
        <f>IF('gegevens uit databank'!H2144="","",'gegevens uit databank'!H2144)</f>
        <v>03-660.13.60</v>
      </c>
    </row>
    <row r="2145" spans="1:6" ht="12.9" customHeight="1" x14ac:dyDescent="0.25">
      <c r="A2145" s="144">
        <f>IF('gegevens uit databank'!C2145="","",'gegevens uit databank'!C2145)</f>
        <v>112938</v>
      </c>
      <c r="B2145" s="145" t="str">
        <f>IF('gegevens uit databank'!D2145="","",'gegevens uit databank'!D2145)</f>
        <v>VBS De Levensboom</v>
      </c>
      <c r="C2145" s="145" t="str">
        <f>IF('gegevens uit databank'!E2145="","",'gegevens uit databank'!E2145)</f>
        <v>Bruyningstraat 56_B</v>
      </c>
      <c r="D2145" s="145">
        <f>IF('gegevens uit databank'!F2145="","",'gegevens uit databank'!F2145)</f>
        <v>8510</v>
      </c>
      <c r="E2145" s="145" t="str">
        <f>IF('gegevens uit databank'!G2145="","",'gegevens uit databank'!G2145)</f>
        <v>MARKE</v>
      </c>
      <c r="F2145" s="145" t="str">
        <f>IF('gegevens uit databank'!H2145="","",'gegevens uit databank'!H2145)</f>
        <v>0472-11.37.79</v>
      </c>
    </row>
    <row r="2146" spans="1:6" ht="12.9" customHeight="1" x14ac:dyDescent="0.25">
      <c r="A2146" s="144">
        <f>IF('gegevens uit databank'!C2146="","",'gegevens uit databank'!C2146)</f>
        <v>112953</v>
      </c>
      <c r="B2146" s="145" t="str">
        <f>IF('gegevens uit databank'!D2146="","",'gegevens uit databank'!D2146)</f>
        <v>GO! BS De Wegwijzer_Assenede</v>
      </c>
      <c r="C2146" s="145" t="str">
        <f>IF('gegevens uit databank'!E2146="","",'gegevens uit databank'!E2146)</f>
        <v>Leegstraat 18</v>
      </c>
      <c r="D2146" s="145">
        <f>IF('gegevens uit databank'!F2146="","",'gegevens uit databank'!F2146)</f>
        <v>9960</v>
      </c>
      <c r="E2146" s="145" t="str">
        <f>IF('gegevens uit databank'!G2146="","",'gegevens uit databank'!G2146)</f>
        <v>ASSENEDE</v>
      </c>
      <c r="F2146" s="145" t="str">
        <f>IF('gegevens uit databank'!H2146="","",'gegevens uit databank'!H2146)</f>
        <v>09-344.67.84</v>
      </c>
    </row>
    <row r="2147" spans="1:6" ht="12.9" customHeight="1" x14ac:dyDescent="0.25">
      <c r="A2147" s="144">
        <f>IF('gegevens uit databank'!C2147="","",'gegevens uit databank'!C2147)</f>
        <v>112979</v>
      </c>
      <c r="B2147" s="145" t="str">
        <f>IF('gegevens uit databank'!D2147="","",'gegevens uit databank'!D2147)</f>
        <v>VBS Heilig Hart</v>
      </c>
      <c r="C2147" s="145" t="str">
        <f>IF('gegevens uit databank'!E2147="","",'gegevens uit databank'!E2147)</f>
        <v>Cauwerburg 2</v>
      </c>
      <c r="D2147" s="145">
        <f>IF('gegevens uit databank'!F2147="","",'gegevens uit databank'!F2147)</f>
        <v>9140</v>
      </c>
      <c r="E2147" s="145" t="str">
        <f>IF('gegevens uit databank'!G2147="","",'gegevens uit databank'!G2147)</f>
        <v>TEMSE</v>
      </c>
      <c r="F2147" s="145" t="str">
        <f>IF('gegevens uit databank'!H2147="","",'gegevens uit databank'!H2147)</f>
        <v>03-771.32.47</v>
      </c>
    </row>
    <row r="2148" spans="1:6" ht="12.9" customHeight="1" x14ac:dyDescent="0.25">
      <c r="A2148" s="144">
        <f>IF('gegevens uit databank'!C2148="","",'gegevens uit databank'!C2148)</f>
        <v>113076</v>
      </c>
      <c r="B2148" s="145" t="str">
        <f>IF('gegevens uit databank'!D2148="","",'gegevens uit databank'!D2148)</f>
        <v>VBS St.-Augustinus</v>
      </c>
      <c r="C2148" s="145" t="str">
        <f>IF('gegevens uit databank'!E2148="","",'gegevens uit databank'!E2148)</f>
        <v>Stasegemdorp 32</v>
      </c>
      <c r="D2148" s="145">
        <f>IF('gegevens uit databank'!F2148="","",'gegevens uit databank'!F2148)</f>
        <v>8530</v>
      </c>
      <c r="E2148" s="145" t="str">
        <f>IF('gegevens uit databank'!G2148="","",'gegevens uit databank'!G2148)</f>
        <v>HARELBEKE</v>
      </c>
      <c r="F2148" s="145" t="str">
        <f>IF('gegevens uit databank'!H2148="","",'gegevens uit databank'!H2148)</f>
        <v>056-20.37.76</v>
      </c>
    </row>
    <row r="2149" spans="1:6" ht="12.9" customHeight="1" x14ac:dyDescent="0.25">
      <c r="A2149" s="144">
        <f>IF('gegevens uit databank'!C2149="","",'gegevens uit databank'!C2149)</f>
        <v>113217</v>
      </c>
      <c r="B2149" s="145" t="str">
        <f>IF('gegevens uit databank'!D2149="","",'gegevens uit databank'!D2149)</f>
        <v>SBS De Toverboom</v>
      </c>
      <c r="C2149" s="145" t="str">
        <f>IF('gegevens uit databank'!E2149="","",'gegevens uit databank'!E2149)</f>
        <v>Sint-Gummarusstraat 2</v>
      </c>
      <c r="D2149" s="145">
        <f>IF('gegevens uit databank'!F2149="","",'gegevens uit databank'!F2149)</f>
        <v>2060</v>
      </c>
      <c r="E2149" s="145" t="str">
        <f>IF('gegevens uit databank'!G2149="","",'gegevens uit databank'!G2149)</f>
        <v>ANTWERPEN</v>
      </c>
      <c r="F2149" s="145" t="str">
        <f>IF('gegevens uit databank'!H2149="","",'gegevens uit databank'!H2149)</f>
        <v>03-432.92.50</v>
      </c>
    </row>
    <row r="2150" spans="1:6" ht="12.9" customHeight="1" x14ac:dyDescent="0.25">
      <c r="A2150" s="144">
        <f>IF('gegevens uit databank'!C2150="","",'gegevens uit databank'!C2150)</f>
        <v>113571</v>
      </c>
      <c r="B2150" s="145" t="str">
        <f>IF('gegevens uit databank'!D2150="","",'gegevens uit databank'!D2150)</f>
        <v>GLS OKIDO</v>
      </c>
      <c r="C2150" s="145" t="str">
        <f>IF('gegevens uit databank'!E2150="","",'gegevens uit databank'!E2150)</f>
        <v>Vijfwegenstraat 19</v>
      </c>
      <c r="D2150" s="145">
        <f>IF('gegevens uit databank'!F2150="","",'gegevens uit databank'!F2150)</f>
        <v>8840</v>
      </c>
      <c r="E2150" s="145" t="str">
        <f>IF('gegevens uit databank'!G2150="","",'gegevens uit databank'!G2150)</f>
        <v>WESTROZEBEKE</v>
      </c>
      <c r="F2150" s="145" t="str">
        <f>IF('gegevens uit databank'!H2150="","",'gegevens uit databank'!H2150)</f>
        <v>051-77.91.12</v>
      </c>
    </row>
    <row r="2151" spans="1:6" ht="12.9" customHeight="1" x14ac:dyDescent="0.25">
      <c r="A2151" s="144">
        <f>IF('gegevens uit databank'!C2151="","",'gegevens uit databank'!C2151)</f>
        <v>113589</v>
      </c>
      <c r="B2151" s="145" t="str">
        <f>IF('gegevens uit databank'!D2151="","",'gegevens uit databank'!D2151)</f>
        <v>SBS Appelterre</v>
      </c>
      <c r="C2151" s="145" t="str">
        <f>IF('gegevens uit databank'!E2151="","",'gegevens uit databank'!E2151)</f>
        <v>Appelterre-Dorp 48</v>
      </c>
      <c r="D2151" s="145">
        <f>IF('gegevens uit databank'!F2151="","",'gegevens uit databank'!F2151)</f>
        <v>9400</v>
      </c>
      <c r="E2151" s="145" t="str">
        <f>IF('gegevens uit databank'!G2151="","",'gegevens uit databank'!G2151)</f>
        <v>NINOVE</v>
      </c>
      <c r="F2151" s="145" t="str">
        <f>IF('gegevens uit databank'!H2151="","",'gegevens uit databank'!H2151)</f>
        <v>054-32.15.89</v>
      </c>
    </row>
    <row r="2152" spans="1:6" ht="12.9" customHeight="1" x14ac:dyDescent="0.25">
      <c r="A2152" s="144">
        <f>IF('gegevens uit databank'!C2152="","",'gegevens uit databank'!C2152)</f>
        <v>113613</v>
      </c>
      <c r="B2152" s="145" t="str">
        <f>IF('gegevens uit databank'!D2152="","",'gegevens uit databank'!D2152)</f>
        <v>GO! freinetschool De Speelplaneet</v>
      </c>
      <c r="C2152" s="145" t="str">
        <f>IF('gegevens uit databank'!E2152="","",'gegevens uit databank'!E2152)</f>
        <v>Meersstraat 10</v>
      </c>
      <c r="D2152" s="145">
        <f>IF('gegevens uit databank'!F2152="","",'gegevens uit databank'!F2152)</f>
        <v>9308</v>
      </c>
      <c r="E2152" s="145" t="str">
        <f>IF('gegevens uit databank'!G2152="","",'gegevens uit databank'!G2152)</f>
        <v>GIJZEGEM</v>
      </c>
      <c r="F2152" s="145" t="str">
        <f>IF('gegevens uit databank'!H2152="","",'gegevens uit databank'!H2152)</f>
        <v>053-41.62.70</v>
      </c>
    </row>
    <row r="2153" spans="1:6" ht="12.9" customHeight="1" x14ac:dyDescent="0.25">
      <c r="A2153" s="144">
        <f>IF('gegevens uit databank'!C2153="","",'gegevens uit databank'!C2153)</f>
        <v>113621</v>
      </c>
      <c r="B2153" s="145" t="str">
        <f>IF('gegevens uit databank'!D2153="","",'gegevens uit databank'!D2153)</f>
        <v>GO! freinetschool De Boomhut</v>
      </c>
      <c r="C2153" s="145" t="str">
        <f>IF('gegevens uit databank'!E2153="","",'gegevens uit databank'!E2153)</f>
        <v>Koning Leopold III-laan 102</v>
      </c>
      <c r="D2153" s="145">
        <f>IF('gegevens uit databank'!F2153="","",'gegevens uit databank'!F2153)</f>
        <v>8200</v>
      </c>
      <c r="E2153" s="145" t="str">
        <f>IF('gegevens uit databank'!G2153="","",'gegevens uit databank'!G2153)</f>
        <v>SINT-ANDRIES</v>
      </c>
      <c r="F2153" s="145" t="str">
        <f>IF('gegevens uit databank'!H2153="","",'gegevens uit databank'!H2153)</f>
        <v>050-39.68.90</v>
      </c>
    </row>
    <row r="2154" spans="1:6" ht="12.9" customHeight="1" x14ac:dyDescent="0.25">
      <c r="A2154" s="144">
        <f>IF('gegevens uit databank'!C2154="","",'gegevens uit databank'!C2154)</f>
        <v>113639</v>
      </c>
      <c r="B2154" s="145" t="str">
        <f>IF('gegevens uit databank'!D2154="","",'gegevens uit databank'!D2154)</f>
        <v>VBS Wiznitz</v>
      </c>
      <c r="C2154" s="145" t="str">
        <f>IF('gegevens uit databank'!E2154="","",'gegevens uit databank'!E2154)</f>
        <v>Belgiëlei 32</v>
      </c>
      <c r="D2154" s="145">
        <f>IF('gegevens uit databank'!F2154="","",'gegevens uit databank'!F2154)</f>
        <v>2018</v>
      </c>
      <c r="E2154" s="145" t="str">
        <f>IF('gegevens uit databank'!G2154="","",'gegevens uit databank'!G2154)</f>
        <v>ANTWERPEN</v>
      </c>
      <c r="F2154" s="145" t="str">
        <f>IF('gegevens uit databank'!H2154="","",'gegevens uit databank'!H2154)</f>
        <v>03-218.40.90</v>
      </c>
    </row>
    <row r="2155" spans="1:6" ht="12.9" customHeight="1" x14ac:dyDescent="0.25">
      <c r="A2155" s="144">
        <f>IF('gegevens uit databank'!C2155="","",'gegevens uit databank'!C2155)</f>
        <v>113662</v>
      </c>
      <c r="B2155" s="145" t="str">
        <f>IF('gegevens uit databank'!D2155="","",'gegevens uit databank'!D2155)</f>
        <v>VBS 't piepelke</v>
      </c>
      <c r="C2155" s="145" t="str">
        <f>IF('gegevens uit databank'!E2155="","",'gegevens uit databank'!E2155)</f>
        <v>Vlinderhof 1</v>
      </c>
      <c r="D2155" s="145">
        <f>IF('gegevens uit databank'!F2155="","",'gegevens uit databank'!F2155)</f>
        <v>3740</v>
      </c>
      <c r="E2155" s="145" t="str">
        <f>IF('gegevens uit databank'!G2155="","",'gegevens uit databank'!G2155)</f>
        <v>BILZEN</v>
      </c>
      <c r="F2155" s="145" t="str">
        <f>IF('gegevens uit databank'!H2155="","",'gegevens uit databank'!H2155)</f>
        <v>089-51.14.57</v>
      </c>
    </row>
    <row r="2156" spans="1:6" ht="12.9" customHeight="1" x14ac:dyDescent="0.25">
      <c r="A2156" s="144">
        <f>IF('gegevens uit databank'!C2156="","",'gegevens uit databank'!C2156)</f>
        <v>114091</v>
      </c>
      <c r="B2156" s="145" t="str">
        <f>IF('gegevens uit databank'!D2156="","",'gegevens uit databank'!D2156)</f>
        <v>VBS Steinerschool Brussel</v>
      </c>
      <c r="C2156" s="145" t="str">
        <f>IF('gegevens uit databank'!E2156="","",'gegevens uit databank'!E2156)</f>
        <v>Sint-Janskruidlaan 14</v>
      </c>
      <c r="D2156" s="145">
        <f>IF('gegevens uit databank'!F2156="","",'gegevens uit databank'!F2156)</f>
        <v>1070</v>
      </c>
      <c r="E2156" s="145" t="str">
        <f>IF('gegevens uit databank'!G2156="","",'gegevens uit databank'!G2156)</f>
        <v>ANDERLECHT</v>
      </c>
      <c r="F2156" s="145" t="str">
        <f>IF('gegevens uit databank'!H2156="","",'gegevens uit databank'!H2156)</f>
        <v>02-521.04.92</v>
      </c>
    </row>
    <row r="2157" spans="1:6" ht="12.9" customHeight="1" x14ac:dyDescent="0.25">
      <c r="A2157" s="144">
        <f>IF('gegevens uit databank'!C2157="","",'gegevens uit databank'!C2157)</f>
        <v>114124</v>
      </c>
      <c r="B2157" s="145" t="str">
        <f>IF('gegevens uit databank'!D2157="","",'gegevens uit databank'!D2157)</f>
        <v>GO! freinetschool De Boomhut</v>
      </c>
      <c r="C2157" s="145" t="str">
        <f>IF('gegevens uit databank'!E2157="","",'gegevens uit databank'!E2157)</f>
        <v>Oude Postweg 76</v>
      </c>
      <c r="D2157" s="145">
        <f>IF('gegevens uit databank'!F2157="","",'gegevens uit databank'!F2157)</f>
        <v>1652</v>
      </c>
      <c r="E2157" s="145" t="str">
        <f>IF('gegevens uit databank'!G2157="","",'gegevens uit databank'!G2157)</f>
        <v>ALSEMBERG</v>
      </c>
      <c r="F2157" s="145" t="str">
        <f>IF('gegevens uit databank'!H2157="","",'gegevens uit databank'!H2157)</f>
        <v>02-356.45.65</v>
      </c>
    </row>
    <row r="2158" spans="1:6" ht="12.9" customHeight="1" x14ac:dyDescent="0.25">
      <c r="A2158" s="144">
        <f>IF('gegevens uit databank'!C2158="","",'gegevens uit databank'!C2158)</f>
        <v>115386</v>
      </c>
      <c r="B2158" s="145" t="str">
        <f>IF('gegevens uit databank'!D2158="","",'gegevens uit databank'!D2158)</f>
        <v>VLS Campus "Sint-Jan"</v>
      </c>
      <c r="C2158" s="145" t="str">
        <f>IF('gegevens uit databank'!E2158="","",'gegevens uit databank'!E2158)</f>
        <v>Sint-Jansstraat 15</v>
      </c>
      <c r="D2158" s="145">
        <f>IF('gegevens uit databank'!F2158="","",'gegevens uit databank'!F2158)</f>
        <v>3700</v>
      </c>
      <c r="E2158" s="145" t="str">
        <f>IF('gegevens uit databank'!G2158="","",'gegevens uit databank'!G2158)</f>
        <v>TONGEREN</v>
      </c>
      <c r="F2158" s="145" t="str">
        <f>IF('gegevens uit databank'!H2158="","",'gegevens uit databank'!H2158)</f>
        <v>012-22.00.10</v>
      </c>
    </row>
    <row r="2159" spans="1:6" ht="12.9" customHeight="1" x14ac:dyDescent="0.25">
      <c r="A2159" s="144">
        <f>IF('gegevens uit databank'!C2159="","",'gegevens uit databank'!C2159)</f>
        <v>115402</v>
      </c>
      <c r="B2159" s="145" t="str">
        <f>IF('gegevens uit databank'!D2159="","",'gegevens uit databank'!D2159)</f>
        <v>VBS V.Z.W Hollebeke Voormezele</v>
      </c>
      <c r="C2159" s="145" t="str">
        <f>IF('gegevens uit databank'!E2159="","",'gegevens uit databank'!E2159)</f>
        <v>Neerwaastenstraat 3</v>
      </c>
      <c r="D2159" s="145">
        <f>IF('gegevens uit databank'!F2159="","",'gegevens uit databank'!F2159)</f>
        <v>8902</v>
      </c>
      <c r="E2159" s="145" t="str">
        <f>IF('gegevens uit databank'!G2159="","",'gegevens uit databank'!G2159)</f>
        <v>HOLLEBEKE</v>
      </c>
      <c r="F2159" s="145" t="str">
        <f>IF('gegevens uit databank'!H2159="","",'gegevens uit databank'!H2159)</f>
        <v>057-20.76.72</v>
      </c>
    </row>
    <row r="2160" spans="1:6" ht="12.9" customHeight="1" x14ac:dyDescent="0.25">
      <c r="A2160" s="144">
        <f>IF('gegevens uit databank'!C2160="","",'gegevens uit databank'!C2160)</f>
        <v>115428</v>
      </c>
      <c r="B2160" s="145" t="str">
        <f>IF('gegevens uit databank'!D2160="","",'gegevens uit databank'!D2160)</f>
        <v>VBS Sint-Niklaas</v>
      </c>
      <c r="C2160" s="145" t="str">
        <f>IF('gegevens uit databank'!E2160="","",'gegevens uit databank'!E2160)</f>
        <v>De Breyne Peellaertstraat 23</v>
      </c>
      <c r="D2160" s="145">
        <f>IF('gegevens uit databank'!F2160="","",'gegevens uit databank'!F2160)</f>
        <v>8600</v>
      </c>
      <c r="E2160" s="145" t="str">
        <f>IF('gegevens uit databank'!G2160="","",'gegevens uit databank'!G2160)</f>
        <v>DIKSMUIDE</v>
      </c>
      <c r="F2160" s="145" t="str">
        <f>IF('gegevens uit databank'!H2160="","",'gegevens uit databank'!H2160)</f>
        <v>051-50.43.12</v>
      </c>
    </row>
    <row r="2161" spans="1:6" ht="12.9" customHeight="1" x14ac:dyDescent="0.25">
      <c r="A2161" s="144">
        <f>IF('gegevens uit databank'!C2161="","",'gegevens uit databank'!C2161)</f>
        <v>115436</v>
      </c>
      <c r="B2161" s="145" t="str">
        <f>IF('gegevens uit databank'!D2161="","",'gegevens uit databank'!D2161)</f>
        <v>Vrije Lagere School</v>
      </c>
      <c r="C2161" s="145" t="str">
        <f>IF('gegevens uit databank'!E2161="","",'gegevens uit databank'!E2161)</f>
        <v>Gagelveldenstraat 71</v>
      </c>
      <c r="D2161" s="145">
        <f>IF('gegevens uit databank'!F2161="","",'gegevens uit databank'!F2161)</f>
        <v>2170</v>
      </c>
      <c r="E2161" s="145" t="str">
        <f>IF('gegevens uit databank'!G2161="","",'gegevens uit databank'!G2161)</f>
        <v>MERKSEM</v>
      </c>
      <c r="F2161" s="145" t="str">
        <f>IF('gegevens uit databank'!H2161="","",'gegevens uit databank'!H2161)</f>
        <v>03-645.74.40</v>
      </c>
    </row>
    <row r="2162" spans="1:6" ht="12.9" customHeight="1" x14ac:dyDescent="0.25">
      <c r="A2162" s="144">
        <f>IF('gegevens uit databank'!C2162="","",'gegevens uit databank'!C2162)</f>
        <v>115485</v>
      </c>
      <c r="B2162" s="145" t="str">
        <f>IF('gegevens uit databank'!D2162="","",'gegevens uit databank'!D2162)</f>
        <v>VLS Mater Dei</v>
      </c>
      <c r="C2162" s="145" t="str">
        <f>IF('gegevens uit databank'!E2162="","",'gegevens uit databank'!E2162)</f>
        <v>Sint-Jacobsplein 15</v>
      </c>
      <c r="D2162" s="145">
        <f>IF('gegevens uit databank'!F2162="","",'gegevens uit databank'!F2162)</f>
        <v>3000</v>
      </c>
      <c r="E2162" s="145" t="str">
        <f>IF('gegevens uit databank'!G2162="","",'gegevens uit databank'!G2162)</f>
        <v>LEUVEN</v>
      </c>
      <c r="F2162" s="145" t="str">
        <f>IF('gegevens uit databank'!H2162="","",'gegevens uit databank'!H2162)</f>
        <v>016-22.64.37</v>
      </c>
    </row>
    <row r="2163" spans="1:6" ht="12.9" customHeight="1" x14ac:dyDescent="0.25">
      <c r="A2163" s="144">
        <f>IF('gegevens uit databank'!C2163="","",'gegevens uit databank'!C2163)</f>
        <v>115493</v>
      </c>
      <c r="B2163" s="145" t="str">
        <f>IF('gegevens uit databank'!D2163="","",'gegevens uit databank'!D2163)</f>
        <v>VLS Sint-Niklaasinstituut</v>
      </c>
      <c r="C2163" s="145" t="str">
        <f>IF('gegevens uit databank'!E2163="","",'gegevens uit databank'!E2163)</f>
        <v>Bergense Steenweg 1421</v>
      </c>
      <c r="D2163" s="145">
        <f>IF('gegevens uit databank'!F2163="","",'gegevens uit databank'!F2163)</f>
        <v>1070</v>
      </c>
      <c r="E2163" s="145" t="str">
        <f>IF('gegevens uit databank'!G2163="","",'gegevens uit databank'!G2163)</f>
        <v>ANDERLECHT</v>
      </c>
      <c r="F2163" s="145" t="str">
        <f>IF('gegevens uit databank'!H2163="","",'gegevens uit databank'!H2163)</f>
        <v>02-523.15.20</v>
      </c>
    </row>
    <row r="2164" spans="1:6" ht="12.9" customHeight="1" x14ac:dyDescent="0.25">
      <c r="A2164" s="144">
        <f>IF('gegevens uit databank'!C2164="","",'gegevens uit databank'!C2164)</f>
        <v>115501</v>
      </c>
      <c r="B2164" s="145" t="str">
        <f>IF('gegevens uit databank'!D2164="","",'gegevens uit databank'!D2164)</f>
        <v>Gemeentelijke Basisschool</v>
      </c>
      <c r="C2164" s="145" t="str">
        <f>IF('gegevens uit databank'!E2164="","",'gegevens uit databank'!E2164)</f>
        <v>Hoogstraat 6</v>
      </c>
      <c r="D2164" s="145">
        <f>IF('gegevens uit databank'!F2164="","",'gegevens uit databank'!F2164)</f>
        <v>1570</v>
      </c>
      <c r="E2164" s="145" t="str">
        <f>IF('gegevens uit databank'!G2164="","",'gegevens uit databank'!G2164)</f>
        <v>GALMAARDEN</v>
      </c>
      <c r="F2164" s="145" t="str">
        <f>IF('gegevens uit databank'!H2164="","",'gegevens uit databank'!H2164)</f>
        <v>054-89.04.50</v>
      </c>
    </row>
    <row r="2165" spans="1:6" ht="12.9" customHeight="1" x14ac:dyDescent="0.25">
      <c r="A2165" s="144">
        <f>IF('gegevens uit databank'!C2165="","",'gegevens uit databank'!C2165)</f>
        <v>115519</v>
      </c>
      <c r="B2165" s="145" t="str">
        <f>IF('gegevens uit databank'!D2165="","",'gegevens uit databank'!D2165)</f>
        <v>GBS De Knipoog</v>
      </c>
      <c r="C2165" s="145" t="str">
        <f>IF('gegevens uit databank'!E2165="","",'gegevens uit databank'!E2165)</f>
        <v>Schoolstraat 2</v>
      </c>
      <c r="D2165" s="145">
        <f>IF('gegevens uit databank'!F2165="","",'gegevens uit databank'!F2165)</f>
        <v>1570</v>
      </c>
      <c r="E2165" s="145" t="str">
        <f>IF('gegevens uit databank'!G2165="","",'gegevens uit databank'!G2165)</f>
        <v>GALMAARDEN</v>
      </c>
      <c r="F2165" s="145" t="str">
        <f>IF('gegevens uit databank'!H2165="","",'gegevens uit databank'!H2165)</f>
        <v>054-89.04.55</v>
      </c>
    </row>
    <row r="2166" spans="1:6" ht="12.9" customHeight="1" x14ac:dyDescent="0.25">
      <c r="A2166" s="144">
        <f>IF('gegevens uit databank'!C2166="","",'gegevens uit databank'!C2166)</f>
        <v>115527</v>
      </c>
      <c r="B2166" s="145" t="str">
        <f>IF('gegevens uit databank'!D2166="","",'gegevens uit databank'!D2166)</f>
        <v>GO! BS Magnolia</v>
      </c>
      <c r="C2166" s="145" t="str">
        <f>IF('gegevens uit databank'!E2166="","",'gegevens uit databank'!E2166)</f>
        <v>Drogenbossesteenweg 156</v>
      </c>
      <c r="D2166" s="145">
        <f>IF('gegevens uit databank'!F2166="","",'gegevens uit databank'!F2166)</f>
        <v>1180</v>
      </c>
      <c r="E2166" s="145" t="str">
        <f>IF('gegevens uit databank'!G2166="","",'gegevens uit databank'!G2166)</f>
        <v>UKKEL</v>
      </c>
      <c r="F2166" s="145" t="str">
        <f>IF('gegevens uit databank'!H2166="","",'gegevens uit databank'!H2166)</f>
        <v>02-376.92.70</v>
      </c>
    </row>
    <row r="2167" spans="1:6" ht="12.9" customHeight="1" x14ac:dyDescent="0.25">
      <c r="A2167" s="144">
        <f>IF('gegevens uit databank'!C2167="","",'gegevens uit databank'!C2167)</f>
        <v>115535</v>
      </c>
      <c r="B2167" s="145" t="str">
        <f>IF('gegevens uit databank'!D2167="","",'gegevens uit databank'!D2167)</f>
        <v>GO! BS De Buurt Schaarbeek</v>
      </c>
      <c r="C2167" s="145" t="str">
        <f>IF('gegevens uit databank'!E2167="","",'gegevens uit databank'!E2167)</f>
        <v>Groenstraat 136</v>
      </c>
      <c r="D2167" s="145">
        <f>IF('gegevens uit databank'!F2167="","",'gegevens uit databank'!F2167)</f>
        <v>1030</v>
      </c>
      <c r="E2167" s="145" t="str">
        <f>IF('gegevens uit databank'!G2167="","",'gegevens uit databank'!G2167)</f>
        <v>SCHAARBEEK</v>
      </c>
      <c r="F2167" s="145" t="str">
        <f>IF('gegevens uit databank'!H2167="","",'gegevens uit databank'!H2167)</f>
        <v>02-217.18.58</v>
      </c>
    </row>
    <row r="2168" spans="1:6" ht="12.9" customHeight="1" x14ac:dyDescent="0.25">
      <c r="A2168" s="144">
        <f>IF('gegevens uit databank'!C2168="","",'gegevens uit databank'!C2168)</f>
        <v>115543</v>
      </c>
      <c r="B2168" s="145" t="str">
        <f>IF('gegevens uit databank'!D2168="","",'gegevens uit databank'!D2168)</f>
        <v>VLS KSD Sint- Jan</v>
      </c>
      <c r="C2168" s="145" t="str">
        <f>IF('gegevens uit databank'!E2168="","",'gegevens uit databank'!E2168)</f>
        <v>Peetersstraat 14</v>
      </c>
      <c r="D2168" s="145">
        <f>IF('gegevens uit databank'!F2168="","",'gegevens uit databank'!F2168)</f>
        <v>3290</v>
      </c>
      <c r="E2168" s="145" t="str">
        <f>IF('gegevens uit databank'!G2168="","",'gegevens uit databank'!G2168)</f>
        <v>DIEST</v>
      </c>
      <c r="F2168" s="145" t="str">
        <f>IF('gegevens uit databank'!H2168="","",'gegevens uit databank'!H2168)</f>
        <v>013-35.19.23</v>
      </c>
    </row>
    <row r="2169" spans="1:6" ht="12.9" customHeight="1" x14ac:dyDescent="0.25">
      <c r="A2169" s="144">
        <f>IF('gegevens uit databank'!C2169="","",'gegevens uit databank'!C2169)</f>
        <v>115551</v>
      </c>
      <c r="B2169" s="145" t="str">
        <f>IF('gegevens uit databank'!D2169="","",'gegevens uit databank'!D2169)</f>
        <v>VBS Maria-Assumpta</v>
      </c>
      <c r="C2169" s="145" t="str">
        <f>IF('gegevens uit databank'!E2169="","",'gegevens uit databank'!E2169)</f>
        <v>Paul Jansonstraat 51</v>
      </c>
      <c r="D2169" s="145">
        <f>IF('gegevens uit databank'!F2169="","",'gegevens uit databank'!F2169)</f>
        <v>1020</v>
      </c>
      <c r="E2169" s="145" t="str">
        <f>IF('gegevens uit databank'!G2169="","",'gegevens uit databank'!G2169)</f>
        <v>LAKEN</v>
      </c>
      <c r="F2169" s="145" t="str">
        <f>IF('gegevens uit databank'!H2169="","",'gegevens uit databank'!H2169)</f>
        <v>02-268.19.73</v>
      </c>
    </row>
    <row r="2170" spans="1:6" ht="12.9" customHeight="1" x14ac:dyDescent="0.25">
      <c r="A2170" s="144">
        <f>IF('gegevens uit databank'!C2170="","",'gegevens uit databank'!C2170)</f>
        <v>115568</v>
      </c>
      <c r="B2170" s="145" t="str">
        <f>IF('gegevens uit databank'!D2170="","",'gegevens uit databank'!D2170)</f>
        <v>VLS Terbank- Egenhoven</v>
      </c>
      <c r="C2170" s="145" t="str">
        <f>IF('gegevens uit databank'!E2170="","",'gegevens uit databank'!E2170)</f>
        <v>Egenhovenweg 43</v>
      </c>
      <c r="D2170" s="145">
        <f>IF('gegevens uit databank'!F2170="","",'gegevens uit databank'!F2170)</f>
        <v>3001</v>
      </c>
      <c r="E2170" s="145" t="str">
        <f>IF('gegevens uit databank'!G2170="","",'gegevens uit databank'!G2170)</f>
        <v>HEVERLEE</v>
      </c>
      <c r="F2170" s="145" t="str">
        <f>IF('gegevens uit databank'!H2170="","",'gegevens uit databank'!H2170)</f>
        <v>016-22.36.23</v>
      </c>
    </row>
    <row r="2171" spans="1:6" ht="12.9" customHeight="1" x14ac:dyDescent="0.25">
      <c r="A2171" s="144">
        <f>IF('gegevens uit databank'!C2171="","",'gegevens uit databank'!C2171)</f>
        <v>115576</v>
      </c>
      <c r="B2171" s="145" t="str">
        <f>IF('gegevens uit databank'!D2171="","",'gegevens uit databank'!D2171)</f>
        <v>GO! BS Daltonschool Xcl Eigenwijs</v>
      </c>
      <c r="C2171" s="145" t="str">
        <f>IF('gegevens uit databank'!E2171="","",'gegevens uit databank'!E2171)</f>
        <v>Mudakkers 25</v>
      </c>
      <c r="D2171" s="145">
        <f>IF('gegevens uit databank'!F2171="","",'gegevens uit databank'!F2171)</f>
        <v>3920</v>
      </c>
      <c r="E2171" s="145" t="str">
        <f>IF('gegevens uit databank'!G2171="","",'gegevens uit databank'!G2171)</f>
        <v>LOMMEL</v>
      </c>
      <c r="F2171" s="145" t="str">
        <f>IF('gegevens uit databank'!H2171="","",'gegevens uit databank'!H2171)</f>
        <v>011-54.25.25</v>
      </c>
    </row>
    <row r="2172" spans="1:6" ht="12.9" customHeight="1" x14ac:dyDescent="0.25">
      <c r="A2172" s="144">
        <f>IF('gegevens uit databank'!C2172="","",'gegevens uit databank'!C2172)</f>
        <v>115592</v>
      </c>
      <c r="B2172" s="145" t="str">
        <f>IF('gegevens uit databank'!D2172="","",'gegevens uit databank'!D2172)</f>
        <v>VBS Sint-Jan</v>
      </c>
      <c r="C2172" s="145" t="str">
        <f>IF('gegevens uit databank'!E2172="","",'gegevens uit databank'!E2172)</f>
        <v>Bloemenlaan 71</v>
      </c>
      <c r="D2172" s="145">
        <f>IF('gegevens uit databank'!F2172="","",'gegevens uit databank'!F2172)</f>
        <v>3630</v>
      </c>
      <c r="E2172" s="145" t="str">
        <f>IF('gegevens uit databank'!G2172="","",'gegevens uit databank'!G2172)</f>
        <v>MAASMECHELEN</v>
      </c>
      <c r="F2172" s="145" t="str">
        <f>IF('gegevens uit databank'!H2172="","",'gegevens uit databank'!H2172)</f>
        <v>089-76.03.10</v>
      </c>
    </row>
    <row r="2173" spans="1:6" ht="12.9" customHeight="1" x14ac:dyDescent="0.25">
      <c r="A2173" s="144">
        <f>IF('gegevens uit databank'!C2173="","",'gegevens uit databank'!C2173)</f>
        <v>115601</v>
      </c>
      <c r="B2173" s="145" t="str">
        <f>IF('gegevens uit databank'!D2173="","",'gegevens uit databank'!D2173)</f>
        <v>VBS 2 Maria Middelares</v>
      </c>
      <c r="C2173" s="145" t="str">
        <f>IF('gegevens uit databank'!E2173="","",'gegevens uit databank'!E2173)</f>
        <v>Hogebaan 2</v>
      </c>
      <c r="D2173" s="145">
        <f>IF('gegevens uit databank'!F2173="","",'gegevens uit databank'!F2173)</f>
        <v>2960</v>
      </c>
      <c r="E2173" s="145" t="str">
        <f>IF('gegevens uit databank'!G2173="","",'gegevens uit databank'!G2173)</f>
        <v>SINT-JOB-IN-'T-GOOR</v>
      </c>
      <c r="F2173" s="145" t="str">
        <f>IF('gegevens uit databank'!H2173="","",'gegevens uit databank'!H2173)</f>
        <v>03-636.12.29</v>
      </c>
    </row>
    <row r="2174" spans="1:6" ht="12.9" customHeight="1" x14ac:dyDescent="0.25">
      <c r="A2174" s="144">
        <f>IF('gegevens uit databank'!C2174="","",'gegevens uit databank'!C2174)</f>
        <v>115618</v>
      </c>
      <c r="B2174" s="145" t="str">
        <f>IF('gegevens uit databank'!D2174="","",'gegevens uit databank'!D2174)</f>
        <v>VLS Regina Ceali</v>
      </c>
      <c r="C2174" s="145" t="str">
        <f>IF('gegevens uit databank'!E2174="","",'gegevens uit databank'!E2174)</f>
        <v>H. Theresialaan 77</v>
      </c>
      <c r="D2174" s="145">
        <f>IF('gegevens uit databank'!F2174="","",'gegevens uit databank'!F2174)</f>
        <v>1700</v>
      </c>
      <c r="E2174" s="145" t="str">
        <f>IF('gegevens uit databank'!G2174="","",'gegevens uit databank'!G2174)</f>
        <v>DILBEEK</v>
      </c>
      <c r="F2174" s="145" t="str">
        <f>IF('gegevens uit databank'!H2174="","",'gegevens uit databank'!H2174)</f>
        <v>02-568.18.32</v>
      </c>
    </row>
    <row r="2175" spans="1:6" ht="12.9" customHeight="1" x14ac:dyDescent="0.25">
      <c r="A2175" s="144">
        <f>IF('gegevens uit databank'!C2175="","",'gegevens uit databank'!C2175)</f>
        <v>115626</v>
      </c>
      <c r="B2175" s="145" t="str">
        <f>IF('gegevens uit databank'!D2175="","",'gegevens uit databank'!D2175)</f>
        <v>VBS Don Bosco Halle 2</v>
      </c>
      <c r="C2175" s="145" t="str">
        <f>IF('gegevens uit databank'!E2175="","",'gegevens uit databank'!E2175)</f>
        <v>Lenniksesteenweg 2</v>
      </c>
      <c r="D2175" s="145">
        <f>IF('gegevens uit databank'!F2175="","",'gegevens uit databank'!F2175)</f>
        <v>1500</v>
      </c>
      <c r="E2175" s="145" t="str">
        <f>IF('gegevens uit databank'!G2175="","",'gegevens uit databank'!G2175)</f>
        <v>HALLE</v>
      </c>
      <c r="F2175" s="145" t="str">
        <f>IF('gegevens uit databank'!H2175="","",'gegevens uit databank'!H2175)</f>
        <v>02-360.01.44</v>
      </c>
    </row>
    <row r="2176" spans="1:6" ht="12.9" customHeight="1" x14ac:dyDescent="0.25">
      <c r="A2176" s="144">
        <f>IF('gegevens uit databank'!C2176="","",'gegevens uit databank'!C2176)</f>
        <v>115634</v>
      </c>
      <c r="B2176" s="145" t="str">
        <f>IF('gegevens uit databank'!D2176="","",'gegevens uit databank'!D2176)</f>
        <v>VLS Westdiep</v>
      </c>
      <c r="C2176" s="145" t="str">
        <f>IF('gegevens uit databank'!E2176="","",'gegevens uit databank'!E2176)</f>
        <v>Prof. Mac Leodstraat 11</v>
      </c>
      <c r="D2176" s="145">
        <f>IF('gegevens uit databank'!F2176="","",'gegevens uit databank'!F2176)</f>
        <v>8400</v>
      </c>
      <c r="E2176" s="145" t="str">
        <f>IF('gegevens uit databank'!G2176="","",'gegevens uit databank'!G2176)</f>
        <v>OOSTENDE</v>
      </c>
      <c r="F2176" s="145" t="str">
        <f>IF('gegevens uit databank'!H2176="","",'gegevens uit databank'!H2176)</f>
        <v>059-70.55.63</v>
      </c>
    </row>
    <row r="2177" spans="1:6" ht="12.9" customHeight="1" x14ac:dyDescent="0.25">
      <c r="A2177" s="144">
        <f>IF('gegevens uit databank'!C2177="","",'gegevens uit databank'!C2177)</f>
        <v>115642</v>
      </c>
      <c r="B2177" s="145" t="str">
        <f>IF('gegevens uit databank'!D2177="","",'gegevens uit databank'!D2177)</f>
        <v>VKS Sint-Andreaslyceum</v>
      </c>
      <c r="C2177" s="145" t="str">
        <f>IF('gegevens uit databank'!E2177="","",'gegevens uit databank'!E2177)</f>
        <v>Fortuinstraat 29</v>
      </c>
      <c r="D2177" s="145">
        <f>IF('gegevens uit databank'!F2177="","",'gegevens uit databank'!F2177)</f>
        <v>8310</v>
      </c>
      <c r="E2177" s="145" t="str">
        <f>IF('gegevens uit databank'!G2177="","",'gegevens uit databank'!G2177)</f>
        <v>SINT-KRUIS</v>
      </c>
      <c r="F2177" s="145" t="str">
        <f>IF('gegevens uit databank'!H2177="","",'gegevens uit databank'!H2177)</f>
        <v>050-28.85.10</v>
      </c>
    </row>
    <row r="2178" spans="1:6" ht="12.9" customHeight="1" x14ac:dyDescent="0.25">
      <c r="A2178" s="144">
        <f>IF('gegevens uit databank'!C2178="","",'gegevens uit databank'!C2178)</f>
        <v>115659</v>
      </c>
      <c r="B2178" s="145" t="str">
        <f>IF('gegevens uit databank'!D2178="","",'gegevens uit databank'!D2178)</f>
        <v>VBS De Boomgaard</v>
      </c>
      <c r="C2178" s="145" t="str">
        <f>IF('gegevens uit databank'!E2178="","",'gegevens uit databank'!E2178)</f>
        <v>Schoolstraat 40</v>
      </c>
      <c r="D2178" s="145">
        <f>IF('gegevens uit databank'!F2178="","",'gegevens uit databank'!F2178)</f>
        <v>3500</v>
      </c>
      <c r="E2178" s="145" t="str">
        <f>IF('gegevens uit databank'!G2178="","",'gegevens uit databank'!G2178)</f>
        <v>HASSELT</v>
      </c>
      <c r="F2178" s="145" t="str">
        <f>IF('gegevens uit databank'!H2178="","",'gegevens uit databank'!H2178)</f>
        <v>011-28.47.49</v>
      </c>
    </row>
    <row r="2179" spans="1:6" ht="12.9" customHeight="1" x14ac:dyDescent="0.25">
      <c r="A2179" s="144">
        <f>IF('gegevens uit databank'!C2179="","",'gegevens uit databank'!C2179)</f>
        <v>115667</v>
      </c>
      <c r="B2179" s="145" t="str">
        <f>IF('gegevens uit databank'!D2179="","",'gegevens uit databank'!D2179)</f>
        <v>Vrije Lagere School</v>
      </c>
      <c r="C2179" s="145" t="str">
        <f>IF('gegevens uit databank'!E2179="","",'gegevens uit databank'!E2179)</f>
        <v>De Schom 8</v>
      </c>
      <c r="D2179" s="145">
        <f>IF('gegevens uit databank'!F2179="","",'gegevens uit databank'!F2179)</f>
        <v>3600</v>
      </c>
      <c r="E2179" s="145" t="str">
        <f>IF('gegevens uit databank'!G2179="","",'gegevens uit databank'!G2179)</f>
        <v>GENK</v>
      </c>
      <c r="F2179" s="145" t="str">
        <f>IF('gegevens uit databank'!H2179="","",'gegevens uit databank'!H2179)</f>
        <v>089-36.78.13</v>
      </c>
    </row>
    <row r="2180" spans="1:6" ht="12.9" customHeight="1" x14ac:dyDescent="0.25">
      <c r="A2180" s="144">
        <f>IF('gegevens uit databank'!C2180="","",'gegevens uit databank'!C2180)</f>
        <v>115675</v>
      </c>
      <c r="B2180" s="145" t="str">
        <f>IF('gegevens uit databank'!D2180="","",'gegevens uit databank'!D2180)</f>
        <v>VBS Leieparel</v>
      </c>
      <c r="C2180" s="145" t="str">
        <f>IF('gegevens uit databank'!E2180="","",'gegevens uit databank'!E2180)</f>
        <v>Kaaistraat 9</v>
      </c>
      <c r="D2180" s="145">
        <f>IF('gegevens uit databank'!F2180="","",'gegevens uit databank'!F2180)</f>
        <v>9800</v>
      </c>
      <c r="E2180" s="145" t="str">
        <f>IF('gegevens uit databank'!G2180="","",'gegevens uit databank'!G2180)</f>
        <v>DEINZE</v>
      </c>
      <c r="F2180" s="145" t="str">
        <f>IF('gegevens uit databank'!H2180="","",'gegevens uit databank'!H2180)</f>
        <v>09-381.55.50</v>
      </c>
    </row>
    <row r="2181" spans="1:6" ht="12.9" customHeight="1" x14ac:dyDescent="0.25">
      <c r="A2181" s="144">
        <f>IF('gegevens uit databank'!C2181="","",'gegevens uit databank'!C2181)</f>
        <v>115683</v>
      </c>
      <c r="B2181" s="145" t="str">
        <f>IF('gegevens uit databank'!D2181="","",'gegevens uit databank'!D2181)</f>
        <v>VBS Driekoningen</v>
      </c>
      <c r="C2181" s="145" t="str">
        <f>IF('gegevens uit databank'!E2181="","",'gegevens uit databank'!E2181)</f>
        <v>Steenveldstraat 2</v>
      </c>
      <c r="D2181" s="145">
        <f>IF('gegevens uit databank'!F2181="","",'gegevens uit databank'!F2181)</f>
        <v>8820</v>
      </c>
      <c r="E2181" s="145" t="str">
        <f>IF('gegevens uit databank'!G2181="","",'gegevens uit databank'!G2181)</f>
        <v>TORHOUT</v>
      </c>
      <c r="F2181" s="145" t="str">
        <f>IF('gegevens uit databank'!H2181="","",'gegevens uit databank'!H2181)</f>
        <v>050-22.36.95</v>
      </c>
    </row>
    <row r="2182" spans="1:6" ht="12.9" customHeight="1" x14ac:dyDescent="0.25">
      <c r="A2182" s="144">
        <f>IF('gegevens uit databank'!C2182="","",'gegevens uit databank'!C2182)</f>
        <v>115691</v>
      </c>
      <c r="B2182" s="145" t="str">
        <f>IF('gegevens uit databank'!D2182="","",'gegevens uit databank'!D2182)</f>
        <v>Vrije Kleuterschool</v>
      </c>
      <c r="C2182" s="145" t="str">
        <f>IF('gegevens uit databank'!E2182="","",'gegevens uit databank'!E2182)</f>
        <v>Nieuwstraat 16</v>
      </c>
      <c r="D2182" s="145">
        <f>IF('gegevens uit databank'!F2182="","",'gegevens uit databank'!F2182)</f>
        <v>8750</v>
      </c>
      <c r="E2182" s="145" t="str">
        <f>IF('gegevens uit databank'!G2182="","",'gegevens uit databank'!G2182)</f>
        <v>WINGENE</v>
      </c>
      <c r="F2182" s="145" t="str">
        <f>IF('gegevens uit databank'!H2182="","",'gegevens uit databank'!H2182)</f>
        <v>051-65.68.52</v>
      </c>
    </row>
    <row r="2183" spans="1:6" ht="12.9" customHeight="1" x14ac:dyDescent="0.25">
      <c r="A2183" s="144">
        <f>IF('gegevens uit databank'!C2183="","",'gegevens uit databank'!C2183)</f>
        <v>115709</v>
      </c>
      <c r="B2183" s="145" t="str">
        <f>IF('gegevens uit databank'!D2183="","",'gegevens uit databank'!D2183)</f>
        <v>VBS 't Fort</v>
      </c>
      <c r="C2183" s="145" t="str">
        <f>IF('gegevens uit databank'!E2183="","",'gegevens uit databank'!E2183)</f>
        <v>Plein 9</v>
      </c>
      <c r="D2183" s="145">
        <f>IF('gegevens uit databank'!F2183="","",'gegevens uit databank'!F2183)</f>
        <v>8500</v>
      </c>
      <c r="E2183" s="145" t="str">
        <f>IF('gegevens uit databank'!G2183="","",'gegevens uit databank'!G2183)</f>
        <v>KORTRIJK</v>
      </c>
      <c r="F2183" s="145" t="str">
        <f>IF('gegevens uit databank'!H2183="","",'gegevens uit databank'!H2183)</f>
        <v>056-22.81.89</v>
      </c>
    </row>
    <row r="2184" spans="1:6" ht="12.9" customHeight="1" x14ac:dyDescent="0.25">
      <c r="A2184" s="144">
        <f>IF('gegevens uit databank'!C2184="","",'gegevens uit databank'!C2184)</f>
        <v>115733</v>
      </c>
      <c r="B2184" s="145" t="str">
        <f>IF('gegevens uit databank'!D2184="","",'gegevens uit databank'!D2184)</f>
        <v>VBS Don Bosco B</v>
      </c>
      <c r="C2184" s="145" t="str">
        <f>IF('gegevens uit databank'!E2184="","",'gegevens uit databank'!E2184)</f>
        <v>Tulpenstraat 16</v>
      </c>
      <c r="D2184" s="145">
        <f>IF('gegevens uit databank'!F2184="","",'gegevens uit databank'!F2184)</f>
        <v>9100</v>
      </c>
      <c r="E2184" s="145" t="str">
        <f>IF('gegevens uit databank'!G2184="","",'gegevens uit databank'!G2184)</f>
        <v>SINT-NIKLAAS</v>
      </c>
      <c r="F2184" s="145" t="str">
        <f>IF('gegevens uit databank'!H2184="","",'gegevens uit databank'!H2184)</f>
        <v>03-777.71.11</v>
      </c>
    </row>
    <row r="2185" spans="1:6" ht="12.9" customHeight="1" x14ac:dyDescent="0.25">
      <c r="A2185" s="144">
        <f>IF('gegevens uit databank'!C2185="","",'gegevens uit databank'!C2185)</f>
        <v>115741</v>
      </c>
      <c r="B2185" s="145" t="str">
        <f>IF('gegevens uit databank'!D2185="","",'gegevens uit databank'!D2185)</f>
        <v>Vrije Basisschool</v>
      </c>
      <c r="C2185" s="145" t="str">
        <f>IF('gegevens uit databank'!E2185="","",'gegevens uit databank'!E2185)</f>
        <v>Heistraat 206</v>
      </c>
      <c r="D2185" s="145">
        <f>IF('gegevens uit databank'!F2185="","",'gegevens uit databank'!F2185)</f>
        <v>9100</v>
      </c>
      <c r="E2185" s="145" t="str">
        <f>IF('gegevens uit databank'!G2185="","",'gegevens uit databank'!G2185)</f>
        <v>SINT-NIKLAAS</v>
      </c>
      <c r="F2185" s="145" t="str">
        <f>IF('gegevens uit databank'!H2185="","",'gegevens uit databank'!H2185)</f>
        <v>03-777.73.66</v>
      </c>
    </row>
    <row r="2186" spans="1:6" ht="12.9" customHeight="1" x14ac:dyDescent="0.25">
      <c r="A2186" s="144">
        <f>IF('gegevens uit databank'!C2186="","",'gegevens uit databank'!C2186)</f>
        <v>115758</v>
      </c>
      <c r="B2186" s="145" t="str">
        <f>IF('gegevens uit databank'!D2186="","",'gegevens uit databank'!D2186)</f>
        <v>VKS Heilige Familie</v>
      </c>
      <c r="C2186" s="145" t="str">
        <f>IF('gegevens uit databank'!E2186="","",'gegevens uit databank'!E2186)</f>
        <v>Rich. Van Britsomstraat 1</v>
      </c>
      <c r="D2186" s="145">
        <f>IF('gegevens uit databank'!F2186="","",'gegevens uit databank'!F2186)</f>
        <v>9100</v>
      </c>
      <c r="E2186" s="145" t="str">
        <f>IF('gegevens uit databank'!G2186="","",'gegevens uit databank'!G2186)</f>
        <v>SINT-NIKLAAS</v>
      </c>
      <c r="F2186" s="145" t="str">
        <f>IF('gegevens uit databank'!H2186="","",'gegevens uit databank'!H2186)</f>
        <v>03-777.82.82</v>
      </c>
    </row>
    <row r="2187" spans="1:6" ht="12.9" customHeight="1" x14ac:dyDescent="0.25">
      <c r="A2187" s="144">
        <f>IF('gegevens uit databank'!C2187="","",'gegevens uit databank'!C2187)</f>
        <v>115766</v>
      </c>
      <c r="B2187" s="145" t="str">
        <f>IF('gegevens uit databank'!D2187="","",'gegevens uit databank'!D2187)</f>
        <v>VBS Groeiweide</v>
      </c>
      <c r="C2187" s="145" t="str">
        <f>IF('gegevens uit databank'!E2187="","",'gegevens uit databank'!E2187)</f>
        <v>Groeiplein 1</v>
      </c>
      <c r="D2187" s="145">
        <f>IF('gegevens uit databank'!F2187="","",'gegevens uit databank'!F2187)</f>
        <v>9750</v>
      </c>
      <c r="E2187" s="145" t="str">
        <f>IF('gegevens uit databank'!G2187="","",'gegevens uit databank'!G2187)</f>
        <v>KRUISEM</v>
      </c>
      <c r="F2187" s="145" t="str">
        <f>IF('gegevens uit databank'!H2187="","",'gegevens uit databank'!H2187)</f>
        <v>09-384.95.47</v>
      </c>
    </row>
    <row r="2188" spans="1:6" ht="12.9" customHeight="1" x14ac:dyDescent="0.25">
      <c r="A2188" s="144">
        <f>IF('gegevens uit databank'!C2188="","",'gegevens uit databank'!C2188)</f>
        <v>115774</v>
      </c>
      <c r="B2188" s="145" t="str">
        <f>IF('gegevens uit databank'!D2188="","",'gegevens uit databank'!D2188)</f>
        <v>GBS De Droomballon</v>
      </c>
      <c r="C2188" s="145" t="str">
        <f>IF('gegevens uit databank'!E2188="","",'gegevens uit databank'!E2188)</f>
        <v>Gyselstraat 35</v>
      </c>
      <c r="D2188" s="145">
        <f>IF('gegevens uit databank'!F2188="","",'gegevens uit databank'!F2188)</f>
        <v>9100</v>
      </c>
      <c r="E2188" s="145" t="str">
        <f>IF('gegevens uit databank'!G2188="","",'gegevens uit databank'!G2188)</f>
        <v>NIEUWKERKEN-WAAS</v>
      </c>
      <c r="F2188" s="145" t="str">
        <f>IF('gegevens uit databank'!H2188="","",'gegevens uit databank'!H2188)</f>
        <v>03-778.38.90</v>
      </c>
    </row>
    <row r="2189" spans="1:6" ht="12.9" customHeight="1" x14ac:dyDescent="0.25">
      <c r="A2189" s="144">
        <f>IF('gegevens uit databank'!C2189="","",'gegevens uit databank'!C2189)</f>
        <v>115808</v>
      </c>
      <c r="B2189" s="145" t="str">
        <f>IF('gegevens uit databank'!D2189="","",'gegevens uit databank'!D2189)</f>
        <v>VBS_Broederschool Nieuwstraat</v>
      </c>
      <c r="C2189" s="145" t="str">
        <f>IF('gegevens uit databank'!E2189="","",'gegevens uit databank'!E2189)</f>
        <v>Nieuwstraat 75</v>
      </c>
      <c r="D2189" s="145">
        <f>IF('gegevens uit databank'!F2189="","",'gegevens uit databank'!F2189)</f>
        <v>9100</v>
      </c>
      <c r="E2189" s="145" t="str">
        <f>IF('gegevens uit databank'!G2189="","",'gegevens uit databank'!G2189)</f>
        <v>SINT-NIKLAAS</v>
      </c>
      <c r="F2189" s="145" t="str">
        <f>IF('gegevens uit databank'!H2189="","",'gegevens uit databank'!H2189)</f>
        <v>03-780.92.10</v>
      </c>
    </row>
    <row r="2190" spans="1:6" ht="12.9" customHeight="1" x14ac:dyDescent="0.25">
      <c r="A2190" s="144">
        <f>IF('gegevens uit databank'!C2190="","",'gegevens uit databank'!C2190)</f>
        <v>115824</v>
      </c>
      <c r="B2190" s="145" t="str">
        <f>IF('gegevens uit databank'!D2190="","",'gegevens uit databank'!D2190)</f>
        <v>VBS Glorieux 4</v>
      </c>
      <c r="C2190" s="145" t="str">
        <f>IF('gegevens uit databank'!E2190="","",'gegevens uit databank'!E2190)</f>
        <v>Stefaan Modest Glorieuxlaan 40</v>
      </c>
      <c r="D2190" s="145">
        <f>IF('gegevens uit databank'!F2190="","",'gegevens uit databank'!F2190)</f>
        <v>9600</v>
      </c>
      <c r="E2190" s="145" t="str">
        <f>IF('gegevens uit databank'!G2190="","",'gegevens uit databank'!G2190)</f>
        <v>RONSE</v>
      </c>
      <c r="F2190" s="145" t="str">
        <f>IF('gegevens uit databank'!H2190="","",'gegevens uit databank'!H2190)</f>
        <v>055-61.25.50</v>
      </c>
    </row>
    <row r="2191" spans="1:6" ht="12.9" customHeight="1" x14ac:dyDescent="0.25">
      <c r="A2191" s="144">
        <f>IF('gegevens uit databank'!C2191="","",'gegevens uit databank'!C2191)</f>
        <v>115832</v>
      </c>
      <c r="B2191" s="145" t="str">
        <f>IF('gegevens uit databank'!D2191="","",'gegevens uit databank'!D2191)</f>
        <v>VBS Sint Antonius 2</v>
      </c>
      <c r="C2191" s="145" t="str">
        <f>IF('gegevens uit databank'!E2191="","",'gegevens uit databank'!E2191)</f>
        <v>Charles de Gaullestraat 10</v>
      </c>
      <c r="D2191" s="145">
        <f>IF('gegevens uit databank'!F2191="","",'gegevens uit databank'!F2191)</f>
        <v>9600</v>
      </c>
      <c r="E2191" s="145" t="str">
        <f>IF('gegevens uit databank'!G2191="","",'gegevens uit databank'!G2191)</f>
        <v>RONSE</v>
      </c>
      <c r="F2191" s="145" t="str">
        <f>IF('gegevens uit databank'!H2191="","",'gegevens uit databank'!H2191)</f>
        <v>055-61.25.75</v>
      </c>
    </row>
    <row r="2192" spans="1:6" ht="12.9" customHeight="1" x14ac:dyDescent="0.25">
      <c r="A2192" s="144">
        <f>IF('gegevens uit databank'!C2192="","",'gegevens uit databank'!C2192)</f>
        <v>115841</v>
      </c>
      <c r="B2192" s="145" t="str">
        <f>IF('gegevens uit databank'!D2192="","",'gegevens uit databank'!D2192)</f>
        <v>VBS Sint-Antonius 3</v>
      </c>
      <c r="C2192" s="145" t="str">
        <f>IF('gegevens uit databank'!E2192="","",'gegevens uit databank'!E2192)</f>
        <v>Charles de Gaullestraat 10</v>
      </c>
      <c r="D2192" s="145">
        <f>IF('gegevens uit databank'!F2192="","",'gegevens uit databank'!F2192)</f>
        <v>9600</v>
      </c>
      <c r="E2192" s="145" t="str">
        <f>IF('gegevens uit databank'!G2192="","",'gegevens uit databank'!G2192)</f>
        <v>RONSE</v>
      </c>
      <c r="F2192" s="145" t="str">
        <f>IF('gegevens uit databank'!H2192="","",'gegevens uit databank'!H2192)</f>
        <v>055-61.25.75</v>
      </c>
    </row>
    <row r="2193" spans="1:6" ht="12.9" customHeight="1" x14ac:dyDescent="0.25">
      <c r="A2193" s="144">
        <f>IF('gegevens uit databank'!C2193="","",'gegevens uit databank'!C2193)</f>
        <v>115857</v>
      </c>
      <c r="B2193" s="145" t="str">
        <f>IF('gegevens uit databank'!D2193="","",'gegevens uit databank'!D2193)</f>
        <v>SBS Centrum</v>
      </c>
      <c r="C2193" s="145" t="str">
        <f>IF('gegevens uit databank'!E2193="","",'gegevens uit databank'!E2193)</f>
        <v>Paretteplein 21</v>
      </c>
      <c r="D2193" s="145">
        <f>IF('gegevens uit databank'!F2193="","",'gegevens uit databank'!F2193)</f>
        <v>8530</v>
      </c>
      <c r="E2193" s="145" t="str">
        <f>IF('gegevens uit databank'!G2193="","",'gegevens uit databank'!G2193)</f>
        <v>HARELBEKE</v>
      </c>
      <c r="F2193" s="145" t="str">
        <f>IF('gegevens uit databank'!H2193="","",'gegevens uit databank'!H2193)</f>
        <v>056-73.34.90</v>
      </c>
    </row>
    <row r="2194" spans="1:6" ht="12.9" customHeight="1" x14ac:dyDescent="0.25">
      <c r="A2194" s="144">
        <f>IF('gegevens uit databank'!C2194="","",'gegevens uit databank'!C2194)</f>
        <v>115865</v>
      </c>
      <c r="B2194" s="145" t="str">
        <f>IF('gegevens uit databank'!D2194="","",'gegevens uit databank'!D2194)</f>
        <v>VBS Sint-Martinus</v>
      </c>
      <c r="C2194" s="145" t="str">
        <f>IF('gegevens uit databank'!E2194="","",'gegevens uit databank'!E2194)</f>
        <v>Dreef 47</v>
      </c>
      <c r="D2194" s="145">
        <f>IF('gegevens uit databank'!F2194="","",'gegevens uit databank'!F2194)</f>
        <v>9930</v>
      </c>
      <c r="E2194" s="145" t="str">
        <f>IF('gegevens uit databank'!G2194="","",'gegevens uit databank'!G2194)</f>
        <v>LIEVEGEM</v>
      </c>
      <c r="F2194" s="145" t="str">
        <f>IF('gegevens uit databank'!H2194="","",'gegevens uit databank'!H2194)</f>
        <v>09-372.78.26</v>
      </c>
    </row>
    <row r="2195" spans="1:6" ht="12.9" customHeight="1" x14ac:dyDescent="0.25">
      <c r="A2195" s="144">
        <f>IF('gegevens uit databank'!C2195="","",'gegevens uit databank'!C2195)</f>
        <v>115873</v>
      </c>
      <c r="B2195" s="145" t="str">
        <f>IF('gegevens uit databank'!D2195="","",'gegevens uit databank'!D2195)</f>
        <v>Vrije Lagere School</v>
      </c>
      <c r="C2195" s="145" t="str">
        <f>IF('gegevens uit databank'!E2195="","",'gegevens uit databank'!E2195)</f>
        <v>Theophiel Toyeplein 8</v>
      </c>
      <c r="D2195" s="145">
        <f>IF('gegevens uit databank'!F2195="","",'gegevens uit databank'!F2195)</f>
        <v>8550</v>
      </c>
      <c r="E2195" s="145" t="str">
        <f>IF('gegevens uit databank'!G2195="","",'gegevens uit databank'!G2195)</f>
        <v>ZWEVEGEM</v>
      </c>
      <c r="F2195" s="145" t="str">
        <f>IF('gegevens uit databank'!H2195="","",'gegevens uit databank'!H2195)</f>
        <v>056-75.53.76</v>
      </c>
    </row>
    <row r="2196" spans="1:6" ht="12.9" customHeight="1" x14ac:dyDescent="0.25">
      <c r="A2196" s="144">
        <f>IF('gegevens uit databank'!C2196="","",'gegevens uit databank'!C2196)</f>
        <v>115881</v>
      </c>
      <c r="B2196" s="145" t="str">
        <f>IF('gegevens uit databank'!D2196="","",'gegevens uit databank'!D2196)</f>
        <v>VBS De Bron</v>
      </c>
      <c r="C2196" s="145" t="str">
        <f>IF('gegevens uit databank'!E2196="","",'gegevens uit databank'!E2196)</f>
        <v>Molendreef 16</v>
      </c>
      <c r="D2196" s="145">
        <f>IF('gegevens uit databank'!F2196="","",'gegevens uit databank'!F2196)</f>
        <v>9920</v>
      </c>
      <c r="E2196" s="145" t="str">
        <f>IF('gegevens uit databank'!G2196="","",'gegevens uit databank'!G2196)</f>
        <v>LIEVEGEM</v>
      </c>
      <c r="F2196" s="145" t="str">
        <f>IF('gegevens uit databank'!H2196="","",'gegevens uit databank'!H2196)</f>
        <v>09-355.68.76</v>
      </c>
    </row>
    <row r="2197" spans="1:6" ht="12.9" customHeight="1" x14ac:dyDescent="0.25">
      <c r="A2197" s="144">
        <f>IF('gegevens uit databank'!C2197="","",'gegevens uit databank'!C2197)</f>
        <v>115907</v>
      </c>
      <c r="B2197" s="145" t="str">
        <f>IF('gegevens uit databank'!D2197="","",'gegevens uit databank'!D2197)</f>
        <v>GO! BS De Vierklaver_Temse</v>
      </c>
      <c r="C2197" s="145" t="str">
        <f>IF('gegevens uit databank'!E2197="","",'gegevens uit databank'!E2197)</f>
        <v>Azalealaan 101</v>
      </c>
      <c r="D2197" s="145">
        <f>IF('gegevens uit databank'!F2197="","",'gegevens uit databank'!F2197)</f>
        <v>9140</v>
      </c>
      <c r="E2197" s="145" t="str">
        <f>IF('gegevens uit databank'!G2197="","",'gegevens uit databank'!G2197)</f>
        <v>TEMSE</v>
      </c>
      <c r="F2197" s="145" t="str">
        <f>IF('gegevens uit databank'!H2197="","",'gegevens uit databank'!H2197)</f>
        <v>03-771.08.84</v>
      </c>
    </row>
    <row r="2198" spans="1:6" ht="12.9" customHeight="1" x14ac:dyDescent="0.25">
      <c r="A2198" s="144">
        <f>IF('gegevens uit databank'!C2198="","",'gegevens uit databank'!C2198)</f>
        <v>115915</v>
      </c>
      <c r="B2198" s="145" t="str">
        <f>IF('gegevens uit databank'!D2198="","",'gegevens uit databank'!D2198)</f>
        <v>VBS De Meidoorn</v>
      </c>
      <c r="C2198" s="145" t="str">
        <f>IF('gegevens uit databank'!E2198="","",'gegevens uit databank'!E2198)</f>
        <v>Zuidmoerstraat 125</v>
      </c>
      <c r="D2198" s="145">
        <f>IF('gegevens uit databank'!F2198="","",'gegevens uit databank'!F2198)</f>
        <v>9900</v>
      </c>
      <c r="E2198" s="145" t="str">
        <f>IF('gegevens uit databank'!G2198="","",'gegevens uit databank'!G2198)</f>
        <v>EEKLO</v>
      </c>
      <c r="F2198" s="145" t="str">
        <f>IF('gegevens uit databank'!H2198="","",'gegevens uit databank'!H2198)</f>
        <v>09-341.82.36</v>
      </c>
    </row>
    <row r="2199" spans="1:6" ht="12.9" customHeight="1" x14ac:dyDescent="0.25">
      <c r="A2199" s="144">
        <f>IF('gegevens uit databank'!C2199="","",'gegevens uit databank'!C2199)</f>
        <v>115923</v>
      </c>
      <c r="B2199" s="145" t="str">
        <f>IF('gegevens uit databank'!D2199="","",'gegevens uit databank'!D2199)</f>
        <v>VBS Wegel B</v>
      </c>
      <c r="C2199" s="145" t="str">
        <f>IF('gegevens uit databank'!E2199="","",'gegevens uit databank'!E2199)</f>
        <v>Burg. Lionel Pussemierstraat 120</v>
      </c>
      <c r="D2199" s="145">
        <f>IF('gegevens uit databank'!F2199="","",'gegevens uit databank'!F2199)</f>
        <v>9900</v>
      </c>
      <c r="E2199" s="145" t="str">
        <f>IF('gegevens uit databank'!G2199="","",'gegevens uit databank'!G2199)</f>
        <v>EEKLO</v>
      </c>
      <c r="F2199" s="145" t="str">
        <f>IF('gegevens uit databank'!H2199="","",'gegevens uit databank'!H2199)</f>
        <v>09-377.29.65</v>
      </c>
    </row>
    <row r="2200" spans="1:6" ht="12.9" customHeight="1" x14ac:dyDescent="0.25">
      <c r="A2200" s="144">
        <f>IF('gegevens uit databank'!C2200="","",'gegevens uit databank'!C2200)</f>
        <v>115931</v>
      </c>
      <c r="B2200" s="145" t="str">
        <f>IF('gegevens uit databank'!D2200="","",'gegevens uit databank'!D2200)</f>
        <v>VKS Joma</v>
      </c>
      <c r="C2200" s="145" t="str">
        <f>IF('gegevens uit databank'!E2200="","",'gegevens uit databank'!E2200)</f>
        <v>Frans Adriaenssensstraat 123</v>
      </c>
      <c r="D2200" s="145">
        <f>IF('gegevens uit databank'!F2200="","",'gegevens uit databank'!F2200)</f>
        <v>2170</v>
      </c>
      <c r="E2200" s="145" t="str">
        <f>IF('gegevens uit databank'!G2200="","",'gegevens uit databank'!G2200)</f>
        <v>MERKSEM</v>
      </c>
      <c r="F2200" s="145" t="str">
        <f>IF('gegevens uit databank'!H2200="","",'gegevens uit databank'!H2200)</f>
        <v>03-331.00.77</v>
      </c>
    </row>
    <row r="2201" spans="1:6" ht="12.9" customHeight="1" x14ac:dyDescent="0.25">
      <c r="A2201" s="144">
        <f>IF('gegevens uit databank'!C2201="","",'gegevens uit databank'!C2201)</f>
        <v>115949</v>
      </c>
      <c r="B2201" s="145" t="str">
        <f>IF('gegevens uit databank'!D2201="","",'gegevens uit databank'!D2201)</f>
        <v>GLS Parkschool</v>
      </c>
      <c r="C2201" s="145" t="str">
        <f>IF('gegevens uit databank'!E2201="","",'gegevens uit databank'!E2201)</f>
        <v>Lusthovenlaan 12</v>
      </c>
      <c r="D2201" s="145">
        <f>IF('gegevens uit databank'!F2201="","",'gegevens uit databank'!F2201)</f>
        <v>2640</v>
      </c>
      <c r="E2201" s="145" t="str">
        <f>IF('gegevens uit databank'!G2201="","",'gegevens uit databank'!G2201)</f>
        <v>MORTSEL</v>
      </c>
      <c r="F2201" s="145" t="str">
        <f>IF('gegevens uit databank'!H2201="","",'gegevens uit databank'!H2201)</f>
        <v>03-449.77.41</v>
      </c>
    </row>
    <row r="2202" spans="1:6" ht="12.9" customHeight="1" x14ac:dyDescent="0.25">
      <c r="A2202" s="144">
        <f>IF('gegevens uit databank'!C2202="","",'gegevens uit databank'!C2202)</f>
        <v>115972</v>
      </c>
      <c r="B2202" s="145" t="str">
        <f>IF('gegevens uit databank'!D2202="","",'gegevens uit databank'!D2202)</f>
        <v>GO! BS Het Egeltje</v>
      </c>
      <c r="C2202" s="145" t="str">
        <f>IF('gegevens uit databank'!E2202="","",'gegevens uit databank'!E2202)</f>
        <v>Beukenbosstraat 24</v>
      </c>
      <c r="D2202" s="145">
        <f>IF('gegevens uit databank'!F2202="","",'gegevens uit databank'!F2202)</f>
        <v>2400</v>
      </c>
      <c r="E2202" s="145" t="str">
        <f>IF('gegevens uit databank'!G2202="","",'gegevens uit databank'!G2202)</f>
        <v>MOL</v>
      </c>
      <c r="F2202" s="145" t="str">
        <f>IF('gegevens uit databank'!H2202="","",'gegevens uit databank'!H2202)</f>
        <v>014-31.99.95</v>
      </c>
    </row>
    <row r="2203" spans="1:6" ht="12.9" customHeight="1" x14ac:dyDescent="0.25">
      <c r="A2203" s="144">
        <f>IF('gegevens uit databank'!C2203="","",'gegevens uit databank'!C2203)</f>
        <v>115981</v>
      </c>
      <c r="B2203" s="145" t="str">
        <f>IF('gegevens uit databank'!D2203="","",'gegevens uit databank'!D2203)</f>
        <v>VBS Wezel 2</v>
      </c>
      <c r="C2203" s="145" t="str">
        <f>IF('gegevens uit databank'!E2203="","",'gegevens uit databank'!E2203)</f>
        <v>Keiheuvelstraat 7_A</v>
      </c>
      <c r="D2203" s="145">
        <f>IF('gegevens uit databank'!F2203="","",'gegevens uit databank'!F2203)</f>
        <v>2400</v>
      </c>
      <c r="E2203" s="145" t="str">
        <f>IF('gegevens uit databank'!G2203="","",'gegevens uit databank'!G2203)</f>
        <v>MOL</v>
      </c>
      <c r="F2203" s="145" t="str">
        <f>IF('gegevens uit databank'!H2203="","",'gegevens uit databank'!H2203)</f>
        <v>014-81.03.16</v>
      </c>
    </row>
    <row r="2204" spans="1:6" ht="12.9" customHeight="1" x14ac:dyDescent="0.25">
      <c r="A2204" s="144">
        <f>IF('gegevens uit databank'!C2204="","",'gegevens uit databank'!C2204)</f>
        <v>116021</v>
      </c>
      <c r="B2204" s="145" t="str">
        <f>IF('gegevens uit databank'!D2204="","",'gegevens uit databank'!D2204)</f>
        <v>VBS KBO Eine 2</v>
      </c>
      <c r="C2204" s="145" t="str">
        <f>IF('gegevens uit databank'!E2204="","",'gegevens uit databank'!E2204)</f>
        <v>Nestor De Tièrestraat 102</v>
      </c>
      <c r="D2204" s="145">
        <f>IF('gegevens uit databank'!F2204="","",'gegevens uit databank'!F2204)</f>
        <v>9700</v>
      </c>
      <c r="E2204" s="145" t="str">
        <f>IF('gegevens uit databank'!G2204="","",'gegevens uit databank'!G2204)</f>
        <v>EINE</v>
      </c>
      <c r="F2204" s="145" t="str">
        <f>IF('gegevens uit databank'!H2204="","",'gegevens uit databank'!H2204)</f>
        <v>055-31.18.65</v>
      </c>
    </row>
    <row r="2205" spans="1:6" ht="12.9" customHeight="1" x14ac:dyDescent="0.25">
      <c r="A2205" s="144">
        <f>IF('gegevens uit databank'!C2205="","",'gegevens uit databank'!C2205)</f>
        <v>116038</v>
      </c>
      <c r="B2205" s="145" t="str">
        <f>IF('gegevens uit databank'!D2205="","",'gegevens uit databank'!D2205)</f>
        <v>VBS Montessorischool De Sterrenkijker</v>
      </c>
      <c r="C2205" s="145" t="str">
        <f>IF('gegevens uit databank'!E2205="","",'gegevens uit databank'!E2205)</f>
        <v>Volkegemberg 58</v>
      </c>
      <c r="D2205" s="145">
        <f>IF('gegevens uit databank'!F2205="","",'gegevens uit databank'!F2205)</f>
        <v>9700</v>
      </c>
      <c r="E2205" s="145" t="str">
        <f>IF('gegevens uit databank'!G2205="","",'gegevens uit databank'!G2205)</f>
        <v>OUDENAARDE</v>
      </c>
      <c r="F2205" s="145" t="str">
        <f>IF('gegevens uit databank'!H2205="","",'gegevens uit databank'!H2205)</f>
        <v>055-31.44.74</v>
      </c>
    </row>
    <row r="2206" spans="1:6" ht="12.9" customHeight="1" x14ac:dyDescent="0.25">
      <c r="A2206" s="144">
        <f>IF('gegevens uit databank'!C2206="","",'gegevens uit databank'!C2206)</f>
        <v>116046</v>
      </c>
      <c r="B2206" s="145" t="str">
        <f>IF('gegevens uit databank'!D2206="","",'gegevens uit databank'!D2206)</f>
        <v>VBS Bevere 2</v>
      </c>
      <c r="C2206" s="145" t="str">
        <f>IF('gegevens uit databank'!E2206="","",'gegevens uit databank'!E2206)</f>
        <v>Kortrijkstraat 3</v>
      </c>
      <c r="D2206" s="145">
        <f>IF('gegevens uit databank'!F2206="","",'gegevens uit databank'!F2206)</f>
        <v>9700</v>
      </c>
      <c r="E2206" s="145" t="str">
        <f>IF('gegevens uit databank'!G2206="","",'gegevens uit databank'!G2206)</f>
        <v>BEVERE</v>
      </c>
      <c r="F2206" s="145" t="str">
        <f>IF('gegevens uit databank'!H2206="","",'gegevens uit databank'!H2206)</f>
        <v>055-31.56.69</v>
      </c>
    </row>
    <row r="2207" spans="1:6" ht="12.9" customHeight="1" x14ac:dyDescent="0.25">
      <c r="A2207" s="144">
        <f>IF('gegevens uit databank'!C2207="","",'gegevens uit databank'!C2207)</f>
        <v>116053</v>
      </c>
      <c r="B2207" s="145" t="str">
        <f>IF('gegevens uit databank'!D2207="","",'gegevens uit databank'!D2207)</f>
        <v>VBS KBO-Sint-Jozef 2</v>
      </c>
      <c r="C2207" s="145" t="str">
        <f>IF('gegevens uit databank'!E2207="","",'gegevens uit databank'!E2207)</f>
        <v>Vlaanderenstraat 4</v>
      </c>
      <c r="D2207" s="145">
        <f>IF('gegevens uit databank'!F2207="","",'gegevens uit databank'!F2207)</f>
        <v>9700</v>
      </c>
      <c r="E2207" s="145" t="str">
        <f>IF('gegevens uit databank'!G2207="","",'gegevens uit databank'!G2207)</f>
        <v>OUDENAARDE</v>
      </c>
      <c r="F2207" s="145" t="str">
        <f>IF('gegevens uit databank'!H2207="","",'gegevens uit databank'!H2207)</f>
        <v>055-30.30.43</v>
      </c>
    </row>
    <row r="2208" spans="1:6" ht="12.9" customHeight="1" x14ac:dyDescent="0.25">
      <c r="A2208" s="144">
        <f>IF('gegevens uit databank'!C2208="","",'gegevens uit databank'!C2208)</f>
        <v>116061</v>
      </c>
      <c r="B2208" s="145" t="str">
        <f>IF('gegevens uit databank'!D2208="","",'gegevens uit databank'!D2208)</f>
        <v>VLS Kindercampus Mozaïek</v>
      </c>
      <c r="C2208" s="145" t="str">
        <f>IF('gegevens uit databank'!E2208="","",'gegevens uit databank'!E2208)</f>
        <v>Kiewitstraat 101</v>
      </c>
      <c r="D2208" s="145">
        <f>IF('gegevens uit databank'!F2208="","",'gegevens uit databank'!F2208)</f>
        <v>3500</v>
      </c>
      <c r="E2208" s="145" t="str">
        <f>IF('gegevens uit databank'!G2208="","",'gegevens uit databank'!G2208)</f>
        <v>HASSELT</v>
      </c>
      <c r="F2208" s="145" t="str">
        <f>IF('gegevens uit databank'!H2208="","",'gegevens uit databank'!H2208)</f>
        <v>011-21.02.20</v>
      </c>
    </row>
    <row r="2209" spans="1:6" ht="12.9" customHeight="1" x14ac:dyDescent="0.25">
      <c r="A2209" s="144">
        <f>IF('gegevens uit databank'!C2209="","",'gegevens uit databank'!C2209)</f>
        <v>116186</v>
      </c>
      <c r="B2209" s="145" t="str">
        <f>IF('gegevens uit databank'!D2209="","",'gegevens uit databank'!D2209)</f>
        <v>Vrije Lagere School</v>
      </c>
      <c r="C2209" s="145" t="str">
        <f>IF('gegevens uit databank'!E2209="","",'gegevens uit databank'!E2209)</f>
        <v>Terlindenhofstraat 206</v>
      </c>
      <c r="D2209" s="145">
        <f>IF('gegevens uit databank'!F2209="","",'gegevens uit databank'!F2209)</f>
        <v>2170</v>
      </c>
      <c r="E2209" s="145" t="str">
        <f>IF('gegevens uit databank'!G2209="","",'gegevens uit databank'!G2209)</f>
        <v>MERKSEM</v>
      </c>
      <c r="F2209" s="145" t="str">
        <f>IF('gegevens uit databank'!H2209="","",'gegevens uit databank'!H2209)</f>
        <v>03-645.97.96</v>
      </c>
    </row>
    <row r="2210" spans="1:6" ht="12.9" customHeight="1" x14ac:dyDescent="0.25">
      <c r="A2210" s="144">
        <f>IF('gegevens uit databank'!C2210="","",'gegevens uit databank'!C2210)</f>
        <v>117151</v>
      </c>
      <c r="B2210" s="145" t="str">
        <f>IF('gegevens uit databank'!D2210="","",'gegevens uit databank'!D2210)</f>
        <v>Vrije Basisschool</v>
      </c>
      <c r="C2210" s="145" t="str">
        <f>IF('gegevens uit databank'!E2210="","",'gegevens uit databank'!E2210)</f>
        <v>Annunciadenstraat 13</v>
      </c>
      <c r="D2210" s="145">
        <f>IF('gegevens uit databank'!F2210="","",'gegevens uit databank'!F2210)</f>
        <v>3600</v>
      </c>
      <c r="E2210" s="145" t="str">
        <f>IF('gegevens uit databank'!G2210="","",'gegevens uit databank'!G2210)</f>
        <v>GENK</v>
      </c>
      <c r="F2210" s="145" t="str">
        <f>IF('gegevens uit databank'!H2210="","",'gegevens uit databank'!H2210)</f>
        <v>089-30.74.01</v>
      </c>
    </row>
    <row r="2211" spans="1:6" ht="12.9" customHeight="1" x14ac:dyDescent="0.25">
      <c r="A2211" s="144">
        <f>IF('gegevens uit databank'!C2211="","",'gegevens uit databank'!C2211)</f>
        <v>117366</v>
      </c>
      <c r="B2211" s="145" t="str">
        <f>IF('gegevens uit databank'!D2211="","",'gegevens uit databank'!D2211)</f>
        <v>VBS De Dobbelsteen</v>
      </c>
      <c r="C2211" s="145" t="str">
        <f>IF('gegevens uit databank'!E2211="","",'gegevens uit databank'!E2211)</f>
        <v>Emile Verhaerenlaan 19</v>
      </c>
      <c r="D2211" s="145">
        <f>IF('gegevens uit databank'!F2211="","",'gegevens uit databank'!F2211)</f>
        <v>2050</v>
      </c>
      <c r="E2211" s="145" t="str">
        <f>IF('gegevens uit databank'!G2211="","",'gegevens uit databank'!G2211)</f>
        <v>ANTWERPEN</v>
      </c>
      <c r="F2211" s="145" t="str">
        <f>IF('gegevens uit databank'!H2211="","",'gegevens uit databank'!H2211)</f>
        <v>03-288.84.52</v>
      </c>
    </row>
    <row r="2212" spans="1:6" ht="12.9" customHeight="1" x14ac:dyDescent="0.25">
      <c r="A2212" s="144">
        <f>IF('gegevens uit databank'!C2212="","",'gegevens uit databank'!C2212)</f>
        <v>117374</v>
      </c>
      <c r="B2212" s="145" t="str">
        <f>IF('gegevens uit databank'!D2212="","",'gegevens uit databank'!D2212)</f>
        <v>VBS (W)onderwijs 2</v>
      </c>
      <c r="C2212" s="145" t="str">
        <f>IF('gegevens uit databank'!E2212="","",'gegevens uit databank'!E2212)</f>
        <v>Nonnenstraat 16</v>
      </c>
      <c r="D2212" s="145">
        <f>IF('gegevens uit databank'!F2212="","",'gegevens uit databank'!F2212)</f>
        <v>2200</v>
      </c>
      <c r="E2212" s="145" t="str">
        <f>IF('gegevens uit databank'!G2212="","",'gegevens uit databank'!G2212)</f>
        <v>HERENTALS</v>
      </c>
      <c r="F2212" s="145" t="str">
        <f>IF('gegevens uit databank'!H2212="","",'gegevens uit databank'!H2212)</f>
        <v>014-28.68.90</v>
      </c>
    </row>
    <row r="2213" spans="1:6" ht="12.9" customHeight="1" x14ac:dyDescent="0.25">
      <c r="A2213" s="144">
        <f>IF('gegevens uit databank'!C2213="","",'gegevens uit databank'!C2213)</f>
        <v>117382</v>
      </c>
      <c r="B2213" s="145" t="str">
        <f>IF('gegevens uit databank'!D2213="","",'gegevens uit databank'!D2213)</f>
        <v>VBS Sint-Barbaracollege</v>
      </c>
      <c r="C2213" s="145" t="str">
        <f>IF('gegevens uit databank'!E2213="","",'gegevens uit databank'!E2213)</f>
        <v>Heilig Hartplein 3</v>
      </c>
      <c r="D2213" s="145">
        <f>IF('gegevens uit databank'!F2213="","",'gegevens uit databank'!F2213)</f>
        <v>9620</v>
      </c>
      <c r="E2213" s="145" t="str">
        <f>IF('gegevens uit databank'!G2213="","",'gegevens uit databank'!G2213)</f>
        <v>ZOTTEGEM</v>
      </c>
      <c r="F2213" s="145" t="str">
        <f>IF('gegevens uit databank'!H2213="","",'gegevens uit databank'!H2213)</f>
        <v>09-360.05.96</v>
      </c>
    </row>
    <row r="2214" spans="1:6" ht="12.9" customHeight="1" x14ac:dyDescent="0.25">
      <c r="A2214" s="144">
        <f>IF('gegevens uit databank'!C2214="","",'gegevens uit databank'!C2214)</f>
        <v>117556</v>
      </c>
      <c r="B2214" s="145" t="str">
        <f>IF('gegevens uit databank'!D2214="","",'gegevens uit databank'!D2214)</f>
        <v>VBS Klimop (MS)</v>
      </c>
      <c r="C2214" s="145" t="str">
        <f>IF('gegevens uit databank'!E2214="","",'gegevens uit databank'!E2214)</f>
        <v>Fabiolalaan 2</v>
      </c>
      <c r="D2214" s="145">
        <f>IF('gegevens uit databank'!F2214="","",'gegevens uit databank'!F2214)</f>
        <v>8020</v>
      </c>
      <c r="E2214" s="145" t="str">
        <f>IF('gegevens uit databank'!G2214="","",'gegevens uit databank'!G2214)</f>
        <v>OOSTKAMP</v>
      </c>
      <c r="F2214" s="145" t="str">
        <f>IF('gegevens uit databank'!H2214="","",'gegevens uit databank'!H2214)</f>
        <v>050-39.69.79</v>
      </c>
    </row>
    <row r="2215" spans="1:6" ht="12.9" customHeight="1" x14ac:dyDescent="0.25">
      <c r="A2215" s="144">
        <f>IF('gegevens uit databank'!C2215="","",'gegevens uit databank'!C2215)</f>
        <v>117705</v>
      </c>
      <c r="B2215" s="145" t="str">
        <f>IF('gegevens uit databank'!D2215="","",'gegevens uit databank'!D2215)</f>
        <v>VLS De Zonnewijzer</v>
      </c>
      <c r="C2215" s="145" t="str">
        <f>IF('gegevens uit databank'!E2215="","",'gegevens uit databank'!E2215)</f>
        <v>Kleine Hemmenweg 2</v>
      </c>
      <c r="D2215" s="145">
        <f>IF('gegevens uit databank'!F2215="","",'gegevens uit databank'!F2215)</f>
        <v>3520</v>
      </c>
      <c r="E2215" s="145" t="str">
        <f>IF('gegevens uit databank'!G2215="","",'gegevens uit databank'!G2215)</f>
        <v>ZONHOVEN</v>
      </c>
      <c r="F2215" s="145" t="str">
        <f>IF('gegevens uit databank'!H2215="","",'gegevens uit databank'!H2215)</f>
        <v>011-81.35.28</v>
      </c>
    </row>
    <row r="2216" spans="1:6" ht="12.9" customHeight="1" x14ac:dyDescent="0.25">
      <c r="A2216" s="144">
        <f>IF('gegevens uit databank'!C2216="","",'gegevens uit databank'!C2216)</f>
        <v>117713</v>
      </c>
      <c r="B2216" s="145" t="str">
        <f>IF('gegevens uit databank'!D2216="","",'gegevens uit databank'!D2216)</f>
        <v>VLS De Robbert</v>
      </c>
      <c r="C2216" s="145" t="str">
        <f>IF('gegevens uit databank'!E2216="","",'gegevens uit databank'!E2216)</f>
        <v>Kloosterstraat 6</v>
      </c>
      <c r="D2216" s="145">
        <f>IF('gegevens uit databank'!F2216="","",'gegevens uit databank'!F2216)</f>
        <v>3930</v>
      </c>
      <c r="E2216" s="145" t="str">
        <f>IF('gegevens uit databank'!G2216="","",'gegevens uit databank'!G2216)</f>
        <v>HAMONT-ACHEL</v>
      </c>
      <c r="F2216" s="145" t="str">
        <f>IF('gegevens uit databank'!H2216="","",'gegevens uit databank'!H2216)</f>
        <v>011-44.55.61</v>
      </c>
    </row>
    <row r="2217" spans="1:6" ht="12.9" customHeight="1" x14ac:dyDescent="0.25">
      <c r="A2217" s="144">
        <f>IF('gegevens uit databank'!C2217="","",'gegevens uit databank'!C2217)</f>
        <v>117879</v>
      </c>
      <c r="B2217" s="145" t="str">
        <f>IF('gegevens uit databank'!D2217="","",'gegevens uit databank'!D2217)</f>
        <v>GBS Pierenbos</v>
      </c>
      <c r="C2217" s="145" t="str">
        <f>IF('gegevens uit databank'!E2217="","",'gegevens uit databank'!E2217)</f>
        <v>Halmolenweg 3</v>
      </c>
      <c r="D2217" s="145">
        <f>IF('gegevens uit databank'!F2217="","",'gegevens uit databank'!F2217)</f>
        <v>2980</v>
      </c>
      <c r="E2217" s="145" t="str">
        <f>IF('gegevens uit databank'!G2217="","",'gegevens uit databank'!G2217)</f>
        <v>ZOERSEL</v>
      </c>
      <c r="F2217" s="145" t="str">
        <f>IF('gegevens uit databank'!H2217="","",'gegevens uit databank'!H2217)</f>
        <v>03-298.08.31</v>
      </c>
    </row>
    <row r="2218" spans="1:6" ht="12.9" customHeight="1" x14ac:dyDescent="0.25">
      <c r="A2218" s="144">
        <f>IF('gegevens uit databank'!C2218="","",'gegevens uit databank'!C2218)</f>
        <v>117887</v>
      </c>
      <c r="B2218" s="145" t="str">
        <f>IF('gegevens uit databank'!D2218="","",'gegevens uit databank'!D2218)</f>
        <v>VBS HHC Vondel</v>
      </c>
      <c r="C2218" s="145" t="str">
        <f>IF('gegevens uit databank'!E2218="","",'gegevens uit databank'!E2218)</f>
        <v>Vondel 41</v>
      </c>
      <c r="D2218" s="145">
        <f>IF('gegevens uit databank'!F2218="","",'gegevens uit databank'!F2218)</f>
        <v>1500</v>
      </c>
      <c r="E2218" s="145" t="str">
        <f>IF('gegevens uit databank'!G2218="","",'gegevens uit databank'!G2218)</f>
        <v>HALLE</v>
      </c>
      <c r="F2218" s="145" t="str">
        <f>IF('gegevens uit databank'!H2218="","",'gegevens uit databank'!H2218)</f>
        <v>02-363.85.89</v>
      </c>
    </row>
    <row r="2219" spans="1:6" ht="12.9" customHeight="1" x14ac:dyDescent="0.25">
      <c r="A2219" s="144">
        <f>IF('gegevens uit databank'!C2219="","",'gegevens uit databank'!C2219)</f>
        <v>117937</v>
      </c>
      <c r="B2219" s="145" t="str">
        <f>IF('gegevens uit databank'!D2219="","",'gegevens uit databank'!D2219)</f>
        <v>VBS Sint-Lievensinstituut</v>
      </c>
      <c r="C2219" s="145" t="str">
        <f>IF('gegevens uit databank'!E2219="","",'gegevens uit databank'!E2219)</f>
        <v>Marktplein 13</v>
      </c>
      <c r="D2219" s="145">
        <f>IF('gegevens uit databank'!F2219="","",'gegevens uit databank'!F2219)</f>
        <v>9520</v>
      </c>
      <c r="E2219" s="145" t="str">
        <f>IF('gegevens uit databank'!G2219="","",'gegevens uit databank'!G2219)</f>
        <v>SINT-LIEVENS-HOUTEM</v>
      </c>
      <c r="F2219" s="145" t="str">
        <f>IF('gegevens uit databank'!H2219="","",'gegevens uit databank'!H2219)</f>
        <v>053-62.23.18</v>
      </c>
    </row>
    <row r="2220" spans="1:6" ht="12.9" customHeight="1" x14ac:dyDescent="0.25">
      <c r="A2220" s="144">
        <f>IF('gegevens uit databank'!C2220="","",'gegevens uit databank'!C2220)</f>
        <v>118232</v>
      </c>
      <c r="B2220" s="145" t="str">
        <f>IF('gegevens uit databank'!D2220="","",'gegevens uit databank'!D2220)</f>
        <v>VBS Wonderwijzer</v>
      </c>
      <c r="C2220" s="145" t="str">
        <f>IF('gegevens uit databank'!E2220="","",'gegevens uit databank'!E2220)</f>
        <v>Kerkelei 57</v>
      </c>
      <c r="D2220" s="145">
        <f>IF('gegevens uit databank'!F2220="","",'gegevens uit databank'!F2220)</f>
        <v>2970</v>
      </c>
      <c r="E2220" s="145" t="str">
        <f>IF('gegevens uit databank'!G2220="","",'gegevens uit databank'!G2220)</f>
        <v>SCHILDE</v>
      </c>
      <c r="F2220" s="145" t="str">
        <f>IF('gegevens uit databank'!H2220="","",'gegevens uit databank'!H2220)</f>
        <v>03-384.06.28</v>
      </c>
    </row>
    <row r="2221" spans="1:6" ht="12.9" customHeight="1" x14ac:dyDescent="0.25">
      <c r="A2221" s="144">
        <f>IF('gegevens uit databank'!C2221="","",'gegevens uit databank'!C2221)</f>
        <v>118241</v>
      </c>
      <c r="B2221" s="145" t="str">
        <f>IF('gegevens uit databank'!D2221="","",'gegevens uit databank'!D2221)</f>
        <v>VBS (W)onderwijs 3</v>
      </c>
      <c r="C2221" s="145" t="str">
        <f>IF('gegevens uit databank'!E2221="","",'gegevens uit databank'!E2221)</f>
        <v>Nonnenstraat 16</v>
      </c>
      <c r="D2221" s="145">
        <f>IF('gegevens uit databank'!F2221="","",'gegevens uit databank'!F2221)</f>
        <v>2200</v>
      </c>
      <c r="E2221" s="145" t="str">
        <f>IF('gegevens uit databank'!G2221="","",'gegevens uit databank'!G2221)</f>
        <v>HERENTALS</v>
      </c>
      <c r="F2221" s="145" t="str">
        <f>IF('gegevens uit databank'!H2221="","",'gegevens uit databank'!H2221)</f>
        <v>014-28.68.90</v>
      </c>
    </row>
    <row r="2222" spans="1:6" ht="12.9" customHeight="1" x14ac:dyDescent="0.25">
      <c r="A2222" s="144">
        <f>IF('gegevens uit databank'!C2222="","",'gegevens uit databank'!C2222)</f>
        <v>118414</v>
      </c>
      <c r="B2222" s="145" t="str">
        <f>IF('gegevens uit databank'!D2222="","",'gegevens uit databank'!D2222)</f>
        <v>VBS Sint-Lievenscollege</v>
      </c>
      <c r="C2222" s="145" t="str">
        <f>IF('gegevens uit databank'!E2222="","",'gegevens uit databank'!E2222)</f>
        <v>Kasteelpleinstraat 31</v>
      </c>
      <c r="D2222" s="145">
        <f>IF('gegevens uit databank'!F2222="","",'gegevens uit databank'!F2222)</f>
        <v>2000</v>
      </c>
      <c r="E2222" s="145" t="str">
        <f>IF('gegevens uit databank'!G2222="","",'gegevens uit databank'!G2222)</f>
        <v>ANTWERPEN</v>
      </c>
      <c r="F2222" s="145" t="str">
        <f>IF('gegevens uit databank'!H2222="","",'gegevens uit databank'!H2222)</f>
        <v>03-201.48.80</v>
      </c>
    </row>
    <row r="2223" spans="1:6" ht="12.9" customHeight="1" x14ac:dyDescent="0.25">
      <c r="A2223" s="144">
        <f>IF('gegevens uit databank'!C2223="","",'gegevens uit databank'!C2223)</f>
        <v>118448</v>
      </c>
      <c r="B2223" s="145" t="str">
        <f>IF('gegevens uit databank'!D2223="","",'gegevens uit databank'!D2223)</f>
        <v>VBS Jeugdland</v>
      </c>
      <c r="C2223" s="145" t="str">
        <f>IF('gegevens uit databank'!E2223="","",'gegevens uit databank'!E2223)</f>
        <v>Molenstraat 23</v>
      </c>
      <c r="D2223" s="145">
        <f>IF('gegevens uit databank'!F2223="","",'gegevens uit databank'!F2223)</f>
        <v>3700</v>
      </c>
      <c r="E2223" s="145" t="str">
        <f>IF('gegevens uit databank'!G2223="","",'gegevens uit databank'!G2223)</f>
        <v>TONGEREN</v>
      </c>
      <c r="F2223" s="145" t="str">
        <f>IF('gegevens uit databank'!H2223="","",'gegevens uit databank'!H2223)</f>
        <v>012-23.16.15</v>
      </c>
    </row>
    <row r="2224" spans="1:6" ht="12.9" customHeight="1" x14ac:dyDescent="0.25">
      <c r="A2224" s="144">
        <f>IF('gegevens uit databank'!C2224="","",'gegevens uit databank'!C2224)</f>
        <v>118455</v>
      </c>
      <c r="B2224" s="145" t="str">
        <f>IF('gegevens uit databank'!D2224="","",'gegevens uit databank'!D2224)</f>
        <v>VBS Sprankel Methodeschool Jenaplan</v>
      </c>
      <c r="C2224" s="145" t="str">
        <f>IF('gegevens uit databank'!E2224="","",'gegevens uit databank'!E2224)</f>
        <v>Elzenstraat 11</v>
      </c>
      <c r="D2224" s="145">
        <f>IF('gegevens uit databank'!F2224="","",'gegevens uit databank'!F2224)</f>
        <v>3530</v>
      </c>
      <c r="E2224" s="145" t="str">
        <f>IF('gegevens uit databank'!G2224="","",'gegevens uit databank'!G2224)</f>
        <v>HOUTHALEN-HELCHTEREN</v>
      </c>
      <c r="F2224" s="145" t="str">
        <f>IF('gegevens uit databank'!H2224="","",'gegevens uit databank'!H2224)</f>
        <v>011-52.28.68</v>
      </c>
    </row>
    <row r="2225" spans="1:6" ht="12.9" customHeight="1" x14ac:dyDescent="0.25">
      <c r="A2225" s="144">
        <f>IF('gegevens uit databank'!C2225="","",'gegevens uit databank'!C2225)</f>
        <v>118463</v>
      </c>
      <c r="B2225" s="145" t="str">
        <f>IF('gegevens uit databank'!D2225="","",'gegevens uit databank'!D2225)</f>
        <v>GO! BS De Linde Borgloon</v>
      </c>
      <c r="C2225" s="145" t="str">
        <f>IF('gegevens uit databank'!E2225="","",'gegevens uit databank'!E2225)</f>
        <v>Stationsstraat 32</v>
      </c>
      <c r="D2225" s="145">
        <f>IF('gegevens uit databank'!F2225="","",'gegevens uit databank'!F2225)</f>
        <v>3840</v>
      </c>
      <c r="E2225" s="145" t="str">
        <f>IF('gegevens uit databank'!G2225="","",'gegevens uit databank'!G2225)</f>
        <v>BORGLOON</v>
      </c>
      <c r="F2225" s="145" t="str">
        <f>IF('gegevens uit databank'!H2225="","",'gegevens uit databank'!H2225)</f>
        <v>012-74.13.95</v>
      </c>
    </row>
    <row r="2226" spans="1:6" ht="12.9" customHeight="1" x14ac:dyDescent="0.25">
      <c r="A2226" s="144">
        <f>IF('gegevens uit databank'!C2226="","",'gegevens uit databank'!C2226)</f>
        <v>118521</v>
      </c>
      <c r="B2226" s="145" t="str">
        <f>IF('gegevens uit databank'!D2226="","",'gegevens uit databank'!D2226)</f>
        <v>VBS De Luchtballon</v>
      </c>
      <c r="C2226" s="145" t="str">
        <f>IF('gegevens uit databank'!E2226="","",'gegevens uit databank'!E2226)</f>
        <v>Nieuwe Beggaardenstraat 50</v>
      </c>
      <c r="D2226" s="145">
        <f>IF('gegevens uit databank'!F2226="","",'gegevens uit databank'!F2226)</f>
        <v>2800</v>
      </c>
      <c r="E2226" s="145" t="str">
        <f>IF('gegevens uit databank'!G2226="","",'gegevens uit databank'!G2226)</f>
        <v>MECHELEN</v>
      </c>
      <c r="F2226" s="145" t="str">
        <f>IF('gegevens uit databank'!H2226="","",'gegevens uit databank'!H2226)</f>
        <v>015-21.86.23</v>
      </c>
    </row>
    <row r="2227" spans="1:6" ht="12.9" customHeight="1" x14ac:dyDescent="0.25">
      <c r="A2227" s="144">
        <f>IF('gegevens uit databank'!C2227="","",'gegevens uit databank'!C2227)</f>
        <v>118547</v>
      </c>
      <c r="B2227" s="145" t="str">
        <f>IF('gegevens uit databank'!D2227="","",'gegevens uit databank'!D2227)</f>
        <v>VBS Heilig-Hart</v>
      </c>
      <c r="C2227" s="145" t="str">
        <f>IF('gegevens uit databank'!E2227="","",'gegevens uit databank'!E2227)</f>
        <v>Thaelstraat 7</v>
      </c>
      <c r="D2227" s="145">
        <f>IF('gegevens uit databank'!F2227="","",'gegevens uit databank'!F2227)</f>
        <v>1800</v>
      </c>
      <c r="E2227" s="145" t="str">
        <f>IF('gegevens uit databank'!G2227="","",'gegevens uit databank'!G2227)</f>
        <v>VILVOORDE</v>
      </c>
      <c r="F2227" s="145" t="str">
        <f>IF('gegevens uit databank'!H2227="","",'gegevens uit databank'!H2227)</f>
        <v>02-251.67.67</v>
      </c>
    </row>
    <row r="2228" spans="1:6" ht="12.9" customHeight="1" x14ac:dyDescent="0.25">
      <c r="A2228" s="144">
        <f>IF('gegevens uit databank'!C2228="","",'gegevens uit databank'!C2228)</f>
        <v>118554</v>
      </c>
      <c r="B2228" s="145" t="str">
        <f>IF('gegevens uit databank'!D2228="","",'gegevens uit databank'!D2228)</f>
        <v>VBS De Vlinderboom</v>
      </c>
      <c r="C2228" s="145" t="str">
        <f>IF('gegevens uit databank'!E2228="","",'gegevens uit databank'!E2228)</f>
        <v>Avermaat 135_A</v>
      </c>
      <c r="D2228" s="145">
        <f>IF('gegevens uit databank'!F2228="","",'gegevens uit databank'!F2228)</f>
        <v>9240</v>
      </c>
      <c r="E2228" s="145" t="str">
        <f>IF('gegevens uit databank'!G2228="","",'gegevens uit databank'!G2228)</f>
        <v>ZELE</v>
      </c>
      <c r="F2228" s="145" t="str">
        <f>IF('gegevens uit databank'!H2228="","",'gegevens uit databank'!H2228)</f>
        <v>052-44.40.80</v>
      </c>
    </row>
    <row r="2229" spans="1:6" ht="12.9" customHeight="1" x14ac:dyDescent="0.25">
      <c r="A2229" s="144">
        <f>IF('gegevens uit databank'!C2229="","",'gegevens uit databank'!C2229)</f>
        <v>118571</v>
      </c>
      <c r="B2229" s="145" t="str">
        <f>IF('gegevens uit databank'!D2229="","",'gegevens uit databank'!D2229)</f>
        <v>VBS De Graankorrel Geluwe</v>
      </c>
      <c r="C2229" s="145" t="str">
        <f>IF('gegevens uit databank'!E2229="","",'gegevens uit databank'!E2229)</f>
        <v>Schoolstraat 1</v>
      </c>
      <c r="D2229" s="145">
        <f>IF('gegevens uit databank'!F2229="","",'gegevens uit databank'!F2229)</f>
        <v>8940</v>
      </c>
      <c r="E2229" s="145" t="str">
        <f>IF('gegevens uit databank'!G2229="","",'gegevens uit databank'!G2229)</f>
        <v>GELUWE</v>
      </c>
      <c r="F2229" s="145" t="str">
        <f>IF('gegevens uit databank'!H2229="","",'gegevens uit databank'!H2229)</f>
        <v>056-51.34.90</v>
      </c>
    </row>
    <row r="2230" spans="1:6" ht="12.9" customHeight="1" x14ac:dyDescent="0.25">
      <c r="A2230" s="144">
        <f>IF('gegevens uit databank'!C2230="","",'gegevens uit databank'!C2230)</f>
        <v>118588</v>
      </c>
      <c r="B2230" s="145" t="str">
        <f>IF('gegevens uit databank'!D2230="","",'gegevens uit databank'!D2230)</f>
        <v>VBS De Graankorrel</v>
      </c>
      <c r="C2230" s="145" t="str">
        <f>IF('gegevens uit databank'!E2230="","",'gegevens uit databank'!E2230)</f>
        <v>Magdalenastraat 29</v>
      </c>
      <c r="D2230" s="145">
        <f>IF('gegevens uit databank'!F2230="","",'gegevens uit databank'!F2230)</f>
        <v>8940</v>
      </c>
      <c r="E2230" s="145" t="str">
        <f>IF('gegevens uit databank'!G2230="","",'gegevens uit databank'!G2230)</f>
        <v>WERVIK</v>
      </c>
      <c r="F2230" s="145" t="str">
        <f>IF('gegevens uit databank'!H2230="","",'gegevens uit databank'!H2230)</f>
        <v>056-30.06.60</v>
      </c>
    </row>
    <row r="2231" spans="1:6" ht="12.9" customHeight="1" x14ac:dyDescent="0.25">
      <c r="A2231" s="144">
        <f>IF('gegevens uit databank'!C2231="","",'gegevens uit databank'!C2231)</f>
        <v>118596</v>
      </c>
      <c r="B2231" s="145" t="str">
        <f>IF('gegevens uit databank'!D2231="","",'gegevens uit databank'!D2231)</f>
        <v>GO! BS De Kleurenplaneet_Deinze</v>
      </c>
      <c r="C2231" s="145" t="str">
        <f>IF('gegevens uit databank'!E2231="","",'gegevens uit databank'!E2231)</f>
        <v>Peter Benoitlaan 10</v>
      </c>
      <c r="D2231" s="145">
        <f>IF('gegevens uit databank'!F2231="","",'gegevens uit databank'!F2231)</f>
        <v>9800</v>
      </c>
      <c r="E2231" s="145" t="str">
        <f>IF('gegevens uit databank'!G2231="","",'gegevens uit databank'!G2231)</f>
        <v>DEINZE</v>
      </c>
      <c r="F2231" s="145" t="str">
        <f>IF('gegevens uit databank'!H2231="","",'gegevens uit databank'!H2231)</f>
        <v>09-381.55.05</v>
      </c>
    </row>
    <row r="2232" spans="1:6" ht="12.9" customHeight="1" x14ac:dyDescent="0.25">
      <c r="A2232" s="144">
        <f>IF('gegevens uit databank'!C2232="","",'gegevens uit databank'!C2232)</f>
        <v>118604</v>
      </c>
      <c r="B2232" s="145" t="str">
        <f>IF('gegevens uit databank'!D2232="","",'gegevens uit databank'!D2232)</f>
        <v>GBS het kompas</v>
      </c>
      <c r="C2232" s="145" t="str">
        <f>IF('gegevens uit databank'!E2232="","",'gegevens uit databank'!E2232)</f>
        <v>Kardinaal J.Cardijnstraat 1</v>
      </c>
      <c r="D2232" s="145">
        <f>IF('gegevens uit databank'!F2232="","",'gegevens uit databank'!F2232)</f>
        <v>9170</v>
      </c>
      <c r="E2232" s="145" t="str">
        <f>IF('gegevens uit databank'!G2232="","",'gegevens uit databank'!G2232)</f>
        <v>SINT-GILLIS-WAAS</v>
      </c>
      <c r="F2232" s="145" t="str">
        <f>IF('gegevens uit databank'!H2232="","",'gegevens uit databank'!H2232)</f>
        <v>03-727.17.70</v>
      </c>
    </row>
    <row r="2233" spans="1:6" ht="12.9" customHeight="1" x14ac:dyDescent="0.25">
      <c r="A2233" s="144">
        <f>IF('gegevens uit databank'!C2233="","",'gegevens uit databank'!C2233)</f>
        <v>118621</v>
      </c>
      <c r="B2233" s="145" t="str">
        <f>IF('gegevens uit databank'!D2233="","",'gegevens uit databank'!D2233)</f>
        <v>VBS Het Ooievaarsnest</v>
      </c>
      <c r="C2233" s="145" t="str">
        <f>IF('gegevens uit databank'!E2233="","",'gegevens uit databank'!E2233)</f>
        <v>Leegstraat 19</v>
      </c>
      <c r="D2233" s="145">
        <f>IF('gegevens uit databank'!F2233="","",'gegevens uit databank'!F2233)</f>
        <v>9960</v>
      </c>
      <c r="E2233" s="145" t="str">
        <f>IF('gegevens uit databank'!G2233="","",'gegevens uit databank'!G2233)</f>
        <v>ASSENEDE</v>
      </c>
      <c r="F2233" s="145" t="str">
        <f>IF('gegevens uit databank'!H2233="","",'gegevens uit databank'!H2233)</f>
        <v>09-344.63.72</v>
      </c>
    </row>
    <row r="2234" spans="1:6" ht="12.9" customHeight="1" x14ac:dyDescent="0.25">
      <c r="A2234" s="144">
        <f>IF('gegevens uit databank'!C2234="","",'gegevens uit databank'!C2234)</f>
        <v>118646</v>
      </c>
      <c r="B2234" s="145" t="str">
        <f>IF('gegevens uit databank'!D2234="","",'gegevens uit databank'!D2234)</f>
        <v>GBS KLIM-OP</v>
      </c>
      <c r="C2234" s="145" t="str">
        <f>IF('gegevens uit databank'!E2234="","",'gegevens uit databank'!E2234)</f>
        <v>Berdenweg 5</v>
      </c>
      <c r="D2234" s="145">
        <f>IF('gegevens uit databank'!F2234="","",'gegevens uit databank'!F2234)</f>
        <v>2288</v>
      </c>
      <c r="E2234" s="145" t="str">
        <f>IF('gegevens uit databank'!G2234="","",'gegevens uit databank'!G2234)</f>
        <v>BOUWEL</v>
      </c>
      <c r="F2234" s="145" t="str">
        <f>IF('gegevens uit databank'!H2234="","",'gegevens uit databank'!H2234)</f>
        <v>014-51.37.15</v>
      </c>
    </row>
    <row r="2235" spans="1:6" ht="12.9" customHeight="1" x14ac:dyDescent="0.25">
      <c r="A2235" s="144">
        <f>IF('gegevens uit databank'!C2235="","",'gegevens uit databank'!C2235)</f>
        <v>118653</v>
      </c>
      <c r="B2235" s="145" t="str">
        <f>IF('gegevens uit databank'!D2235="","",'gegevens uit databank'!D2235)</f>
        <v>VBS De Dorpslinde</v>
      </c>
      <c r="C2235" s="145" t="str">
        <f>IF('gegevens uit databank'!E2235="","",'gegevens uit databank'!E2235)</f>
        <v>Dorpsstraat 142</v>
      </c>
      <c r="D2235" s="145">
        <f>IF('gegevens uit databank'!F2235="","",'gegevens uit databank'!F2235)</f>
        <v>8450</v>
      </c>
      <c r="E2235" s="145" t="str">
        <f>IF('gegevens uit databank'!G2235="","",'gegevens uit databank'!G2235)</f>
        <v>BREDENE</v>
      </c>
      <c r="F2235" s="145" t="str">
        <f>IF('gegevens uit databank'!H2235="","",'gegevens uit databank'!H2235)</f>
        <v>059-32.04.53</v>
      </c>
    </row>
    <row r="2236" spans="1:6" ht="12.9" customHeight="1" x14ac:dyDescent="0.25">
      <c r="A2236" s="144">
        <f>IF('gegevens uit databank'!C2236="","",'gegevens uit databank'!C2236)</f>
        <v>118661</v>
      </c>
      <c r="B2236" s="145" t="str">
        <f>IF('gegevens uit databank'!D2236="","",'gegevens uit databank'!D2236)</f>
        <v>GBS Goezo!</v>
      </c>
      <c r="C2236" s="145" t="str">
        <f>IF('gegevens uit databank'!E2236="","",'gegevens uit databank'!E2236)</f>
        <v>Klokkenlaan 25</v>
      </c>
      <c r="D2236" s="145">
        <f>IF('gegevens uit databank'!F2236="","",'gegevens uit databank'!F2236)</f>
        <v>2560</v>
      </c>
      <c r="E2236" s="145" t="str">
        <f>IF('gegevens uit databank'!G2236="","",'gegevens uit databank'!G2236)</f>
        <v>NIJLEN</v>
      </c>
      <c r="F2236" s="145" t="str">
        <f>IF('gegevens uit databank'!H2236="","",'gegevens uit databank'!H2236)</f>
        <v>03-410.01.40</v>
      </c>
    </row>
    <row r="2237" spans="1:6" ht="12.9" customHeight="1" x14ac:dyDescent="0.25">
      <c r="A2237" s="144">
        <f>IF('gegevens uit databank'!C2237="","",'gegevens uit databank'!C2237)</f>
        <v>118679</v>
      </c>
      <c r="B2237" s="145" t="str">
        <f>IF('gegevens uit databank'!D2237="","",'gegevens uit databank'!D2237)</f>
        <v>GO! BS De Wilg</v>
      </c>
      <c r="C2237" s="145" t="str">
        <f>IF('gegevens uit databank'!E2237="","",'gegevens uit databank'!E2237)</f>
        <v>Eikhof 20</v>
      </c>
      <c r="D2237" s="145">
        <f>IF('gegevens uit databank'!F2237="","",'gegevens uit databank'!F2237)</f>
        <v>2547</v>
      </c>
      <c r="E2237" s="145" t="str">
        <f>IF('gegevens uit databank'!G2237="","",'gegevens uit databank'!G2237)</f>
        <v>LINT</v>
      </c>
      <c r="F2237" s="145" t="str">
        <f>IF('gegevens uit databank'!H2237="","",'gegevens uit databank'!H2237)</f>
        <v>03-455.39.80</v>
      </c>
    </row>
    <row r="2238" spans="1:6" ht="12.9" customHeight="1" x14ac:dyDescent="0.25">
      <c r="A2238" s="144">
        <f>IF('gegevens uit databank'!C2238="","",'gegevens uit databank'!C2238)</f>
        <v>118687</v>
      </c>
      <c r="B2238" s="145" t="str">
        <f>IF('gegevens uit databank'!D2238="","",'gegevens uit databank'!D2238)</f>
        <v>VBS De Bosbes</v>
      </c>
      <c r="C2238" s="145" t="str">
        <f>IF('gegevens uit databank'!E2238="","",'gegevens uit databank'!E2238)</f>
        <v>Wingensestraat 10</v>
      </c>
      <c r="D2238" s="145">
        <f>IF('gegevens uit databank'!F2238="","",'gegevens uit databank'!F2238)</f>
        <v>8020</v>
      </c>
      <c r="E2238" s="145" t="str">
        <f>IF('gegevens uit databank'!G2238="","",'gegevens uit databank'!G2238)</f>
        <v>HERTSBERGE</v>
      </c>
      <c r="F2238" s="145" t="str">
        <f>IF('gegevens uit databank'!H2238="","",'gegevens uit databank'!H2238)</f>
        <v>050-54.51.57</v>
      </c>
    </row>
    <row r="2239" spans="1:6" ht="12.9" customHeight="1" x14ac:dyDescent="0.25">
      <c r="A2239" s="144">
        <f>IF('gegevens uit databank'!C2239="","",'gegevens uit databank'!C2239)</f>
        <v>118695</v>
      </c>
      <c r="B2239" s="145" t="str">
        <f>IF('gegevens uit databank'!D2239="","",'gegevens uit databank'!D2239)</f>
        <v>Vrije Basisschool</v>
      </c>
      <c r="C2239" s="145" t="str">
        <f>IF('gegevens uit databank'!E2239="","",'gegevens uit databank'!E2239)</f>
        <v>Halingenstraat 49</v>
      </c>
      <c r="D2239" s="145">
        <f>IF('gegevens uit databank'!F2239="","",'gegevens uit databank'!F2239)</f>
        <v>3806</v>
      </c>
      <c r="E2239" s="145" t="str">
        <f>IF('gegevens uit databank'!G2239="","",'gegevens uit databank'!G2239)</f>
        <v>VELM</v>
      </c>
      <c r="F2239" s="145" t="str">
        <f>IF('gegevens uit databank'!H2239="","",'gegevens uit databank'!H2239)</f>
        <v>011-68.07.09</v>
      </c>
    </row>
    <row r="2240" spans="1:6" ht="12.9" customHeight="1" x14ac:dyDescent="0.25">
      <c r="A2240" s="144">
        <f>IF('gegevens uit databank'!C2240="","",'gegevens uit databank'!C2240)</f>
        <v>118703</v>
      </c>
      <c r="B2240" s="145" t="str">
        <f>IF('gegevens uit databank'!D2240="","",'gegevens uit databank'!D2240)</f>
        <v>GO! freinetschool De Kring_Berchem</v>
      </c>
      <c r="C2240" s="145" t="str">
        <f>IF('gegevens uit databank'!E2240="","",'gegevens uit databank'!E2240)</f>
        <v>Uitbreidingstraat 251</v>
      </c>
      <c r="D2240" s="145">
        <f>IF('gegevens uit databank'!F2240="","",'gegevens uit databank'!F2240)</f>
        <v>2600</v>
      </c>
      <c r="E2240" s="145" t="str">
        <f>IF('gegevens uit databank'!G2240="","",'gegevens uit databank'!G2240)</f>
        <v>BERCHEM</v>
      </c>
      <c r="F2240" s="145" t="str">
        <f>IF('gegevens uit databank'!H2240="","",'gegevens uit databank'!H2240)</f>
        <v>03-239.30.22</v>
      </c>
    </row>
    <row r="2241" spans="1:6" ht="12.9" customHeight="1" x14ac:dyDescent="0.25">
      <c r="A2241" s="144">
        <f>IF('gegevens uit databank'!C2241="","",'gegevens uit databank'!C2241)</f>
        <v>122804</v>
      </c>
      <c r="B2241" s="145" t="str">
        <f>IF('gegevens uit databank'!D2241="","",'gegevens uit databank'!D2241)</f>
        <v>GO! freinetschool Klim-op</v>
      </c>
      <c r="C2241" s="145" t="str">
        <f>IF('gegevens uit databank'!E2241="","",'gegevens uit databank'!E2241)</f>
        <v>Blaasveldstraat 57</v>
      </c>
      <c r="D2241" s="145">
        <f>IF('gegevens uit databank'!F2241="","",'gegevens uit databank'!F2241)</f>
        <v>2830</v>
      </c>
      <c r="E2241" s="145" t="str">
        <f>IF('gegevens uit databank'!G2241="","",'gegevens uit databank'!G2241)</f>
        <v>TISSELT</v>
      </c>
      <c r="F2241" s="145" t="str">
        <f>IF('gegevens uit databank'!H2241="","",'gegevens uit databank'!H2241)</f>
        <v>03-290.76.18</v>
      </c>
    </row>
    <row r="2242" spans="1:6" ht="12.9" customHeight="1" x14ac:dyDescent="0.25">
      <c r="A2242" s="144">
        <f>IF('gegevens uit databank'!C2242="","",'gegevens uit databank'!C2242)</f>
        <v>123075</v>
      </c>
      <c r="B2242" s="145" t="str">
        <f>IF('gegevens uit databank'!D2242="","",'gegevens uit databank'!D2242)</f>
        <v>VBS Helibel Lille</v>
      </c>
      <c r="C2242" s="145" t="str">
        <f>IF('gegevens uit databank'!E2242="","",'gegevens uit databank'!E2242)</f>
        <v>Sint-Hubertusstraat 3</v>
      </c>
      <c r="D2242" s="145">
        <f>IF('gegevens uit databank'!F2242="","",'gegevens uit databank'!F2242)</f>
        <v>3910</v>
      </c>
      <c r="E2242" s="145" t="str">
        <f>IF('gegevens uit databank'!G2242="","",'gegevens uit databank'!G2242)</f>
        <v>SINT-HUIBRECHTS-LILLE</v>
      </c>
      <c r="F2242" s="145" t="str">
        <f>IF('gegevens uit databank'!H2242="","",'gegevens uit databank'!H2242)</f>
        <v>011-64.57.82</v>
      </c>
    </row>
    <row r="2243" spans="1:6" ht="12.9" customHeight="1" x14ac:dyDescent="0.25">
      <c r="A2243" s="144">
        <f>IF('gegevens uit databank'!C2243="","",'gegevens uit databank'!C2243)</f>
        <v>123083</v>
      </c>
      <c r="B2243" s="145" t="str">
        <f>IF('gegevens uit databank'!D2243="","",'gegevens uit databank'!D2243)</f>
        <v>VBS Kozen-Wijer</v>
      </c>
      <c r="C2243" s="145" t="str">
        <f>IF('gegevens uit databank'!E2243="","",'gegevens uit databank'!E2243)</f>
        <v>Opcosenstraat 22</v>
      </c>
      <c r="D2243" s="145">
        <f>IF('gegevens uit databank'!F2243="","",'gegevens uit databank'!F2243)</f>
        <v>3850</v>
      </c>
      <c r="E2243" s="145" t="str">
        <f>IF('gegevens uit databank'!G2243="","",'gegevens uit databank'!G2243)</f>
        <v>NIEUWERKERKEN</v>
      </c>
      <c r="F2243" s="145" t="str">
        <f>IF('gegevens uit databank'!H2243="","",'gegevens uit databank'!H2243)</f>
        <v>011-31.21.62</v>
      </c>
    </row>
    <row r="2244" spans="1:6" ht="12.9" customHeight="1" x14ac:dyDescent="0.25">
      <c r="A2244" s="144">
        <f>IF('gegevens uit databank'!C2244="","",'gegevens uit databank'!C2244)</f>
        <v>123091</v>
      </c>
      <c r="B2244" s="145" t="str">
        <f>IF('gegevens uit databank'!D2244="","",'gegevens uit databank'!D2244)</f>
        <v>GO! BS De Luchtballon_Tienen</v>
      </c>
      <c r="C2244" s="145" t="str">
        <f>IF('gegevens uit databank'!E2244="","",'gegevens uit databank'!E2244)</f>
        <v>Sliksteenvest 1</v>
      </c>
      <c r="D2244" s="145">
        <f>IF('gegevens uit databank'!F2244="","",'gegevens uit databank'!F2244)</f>
        <v>3300</v>
      </c>
      <c r="E2244" s="145" t="str">
        <f>IF('gegevens uit databank'!G2244="","",'gegevens uit databank'!G2244)</f>
        <v>TIENEN</v>
      </c>
      <c r="F2244" s="145" t="str">
        <f>IF('gegevens uit databank'!H2244="","",'gegevens uit databank'!H2244)</f>
        <v>016-81.49.72</v>
      </c>
    </row>
    <row r="2245" spans="1:6" ht="12.9" customHeight="1" x14ac:dyDescent="0.25">
      <c r="A2245" s="144">
        <f>IF('gegevens uit databank'!C2245="","",'gegevens uit databank'!C2245)</f>
        <v>123257</v>
      </c>
      <c r="B2245" s="145" t="str">
        <f>IF('gegevens uit databank'!D2245="","",'gegevens uit databank'!D2245)</f>
        <v>GBS De Twinkeling</v>
      </c>
      <c r="C2245" s="145" t="str">
        <f>IF('gegevens uit databank'!E2245="","",'gegevens uit databank'!E2245)</f>
        <v>Ossenberg 100</v>
      </c>
      <c r="D2245" s="145">
        <f>IF('gegevens uit databank'!F2245="","",'gegevens uit databank'!F2245)</f>
        <v>2490</v>
      </c>
      <c r="E2245" s="145" t="str">
        <f>IF('gegevens uit databank'!G2245="","",'gegevens uit databank'!G2245)</f>
        <v>BALEN</v>
      </c>
      <c r="F2245" s="145" t="str">
        <f>IF('gegevens uit databank'!H2245="","",'gegevens uit databank'!H2245)</f>
        <v>014-74.42.90</v>
      </c>
    </row>
    <row r="2246" spans="1:6" ht="12.9" customHeight="1" x14ac:dyDescent="0.25">
      <c r="A2246" s="144">
        <f>IF('gegevens uit databank'!C2246="","",'gegevens uit databank'!C2246)</f>
        <v>123448</v>
      </c>
      <c r="B2246" s="145" t="str">
        <f>IF('gegevens uit databank'!D2246="","",'gegevens uit databank'!D2246)</f>
        <v>GO!Next Wonderwijs</v>
      </c>
      <c r="C2246" s="145" t="str">
        <f>IF('gegevens uit databank'!E2246="","",'gegevens uit databank'!E2246)</f>
        <v>Hameestraat 11</v>
      </c>
      <c r="D2246" s="145">
        <f>IF('gegevens uit databank'!F2246="","",'gegevens uit databank'!F2246)</f>
        <v>3570</v>
      </c>
      <c r="E2246" s="145" t="str">
        <f>IF('gegevens uit databank'!G2246="","",'gegevens uit databank'!G2246)</f>
        <v>ALKEN</v>
      </c>
      <c r="F2246" s="145" t="str">
        <f>IF('gegevens uit databank'!H2246="","",'gegevens uit databank'!H2246)</f>
        <v>011-31.26.83</v>
      </c>
    </row>
    <row r="2247" spans="1:6" ht="12.9" customHeight="1" x14ac:dyDescent="0.25">
      <c r="A2247" s="144">
        <f>IF('gegevens uit databank'!C2247="","",'gegevens uit databank'!C2247)</f>
        <v>123455</v>
      </c>
      <c r="B2247" s="145" t="str">
        <f>IF('gegevens uit databank'!D2247="","",'gegevens uit databank'!D2247)</f>
        <v>GBS De Zandloper</v>
      </c>
      <c r="C2247" s="145" t="str">
        <f>IF('gegevens uit databank'!E2247="","",'gegevens uit databank'!E2247)</f>
        <v>Gemeenteheistraat 1</v>
      </c>
      <c r="D2247" s="145">
        <f>IF('gegevens uit databank'!F2247="","",'gegevens uit databank'!F2247)</f>
        <v>2400</v>
      </c>
      <c r="E2247" s="145" t="str">
        <f>IF('gegevens uit databank'!G2247="","",'gegevens uit databank'!G2247)</f>
        <v>MOL</v>
      </c>
      <c r="F2247" s="145" t="str">
        <f>IF('gegevens uit databank'!H2247="","",'gegevens uit databank'!H2247)</f>
        <v>014-81.00.33</v>
      </c>
    </row>
    <row r="2248" spans="1:6" ht="12.9" customHeight="1" x14ac:dyDescent="0.25">
      <c r="A2248" s="144">
        <f>IF('gegevens uit databank'!C2248="","",'gegevens uit databank'!C2248)</f>
        <v>124008</v>
      </c>
      <c r="B2248" s="145" t="str">
        <f>IF('gegevens uit databank'!D2248="","",'gegevens uit databank'!D2248)</f>
        <v>GBS De Oogappel</v>
      </c>
      <c r="C2248" s="145" t="str">
        <f>IF('gegevens uit databank'!E2248="","",'gegevens uit databank'!E2248)</f>
        <v>Nieuwe Baan 8</v>
      </c>
      <c r="D2248" s="145">
        <f>IF('gegevens uit databank'!F2248="","",'gegevens uit databank'!F2248)</f>
        <v>9120</v>
      </c>
      <c r="E2248" s="145" t="str">
        <f>IF('gegevens uit databank'!G2248="","",'gegevens uit databank'!G2248)</f>
        <v>VRASENE</v>
      </c>
      <c r="F2248" s="145" t="str">
        <f>IF('gegevens uit databank'!H2248="","",'gegevens uit databank'!H2248)</f>
        <v>03-750.17.65</v>
      </c>
    </row>
    <row r="2249" spans="1:6" ht="12.9" customHeight="1" x14ac:dyDescent="0.25">
      <c r="A2249" s="144">
        <f>IF('gegevens uit databank'!C2249="","",'gegevens uit databank'!C2249)</f>
        <v>124156</v>
      </c>
      <c r="B2249" s="145" t="str">
        <f>IF('gegevens uit databank'!D2249="","",'gegevens uit databank'!D2249)</f>
        <v>GBS De Waterleest</v>
      </c>
      <c r="C2249" s="145" t="str">
        <f>IF('gegevens uit databank'!E2249="","",'gegevens uit databank'!E2249)</f>
        <v>Waterleestweg 20</v>
      </c>
      <c r="D2249" s="145">
        <f>IF('gegevens uit databank'!F2249="","",'gegevens uit databank'!F2249)</f>
        <v>1980</v>
      </c>
      <c r="E2249" s="145" t="str">
        <f>IF('gegevens uit databank'!G2249="","",'gegevens uit databank'!G2249)</f>
        <v>EPPEGEM</v>
      </c>
      <c r="F2249" s="145" t="str">
        <f>IF('gegevens uit databank'!H2249="","",'gegevens uit databank'!H2249)</f>
        <v>015-61.88.40</v>
      </c>
    </row>
    <row r="2250" spans="1:6" ht="12.9" customHeight="1" x14ac:dyDescent="0.25">
      <c r="A2250" s="144">
        <f>IF('gegevens uit databank'!C2250="","",'gegevens uit databank'!C2250)</f>
        <v>124164</v>
      </c>
      <c r="B2250" s="145" t="str">
        <f>IF('gegevens uit databank'!D2250="","",'gegevens uit databank'!D2250)</f>
        <v>VBS Steinerschool Gent - De Teunisbloem</v>
      </c>
      <c r="C2250" s="145" t="str">
        <f>IF('gegevens uit databank'!E2250="","",'gegevens uit databank'!E2250)</f>
        <v>Elyzeese Velden 8</v>
      </c>
      <c r="D2250" s="145">
        <f>IF('gegevens uit databank'!F2250="","",'gegevens uit databank'!F2250)</f>
        <v>9000</v>
      </c>
      <c r="E2250" s="145" t="str">
        <f>IF('gegevens uit databank'!G2250="","",'gegevens uit databank'!G2250)</f>
        <v>GENT</v>
      </c>
      <c r="F2250" s="145" t="str">
        <f>IF('gegevens uit databank'!H2250="","",'gegevens uit databank'!H2250)</f>
        <v>09-234.39.08</v>
      </c>
    </row>
    <row r="2251" spans="1:6" ht="12.9" customHeight="1" x14ac:dyDescent="0.25">
      <c r="A2251" s="144">
        <f>IF('gegevens uit databank'!C2251="","",'gegevens uit databank'!C2251)</f>
        <v>124172</v>
      </c>
      <c r="B2251" s="145" t="str">
        <f>IF('gegevens uit databank'!D2251="","",'gegevens uit databank'!D2251)</f>
        <v>VBS Steinerschool Michaëli Aalst</v>
      </c>
      <c r="C2251" s="145" t="str">
        <f>IF('gegevens uit databank'!E2251="","",'gegevens uit databank'!E2251)</f>
        <v>Affligemdreef 71</v>
      </c>
      <c r="D2251" s="145">
        <f>IF('gegevens uit databank'!F2251="","",'gegevens uit databank'!F2251)</f>
        <v>9300</v>
      </c>
      <c r="E2251" s="145" t="str">
        <f>IF('gegevens uit databank'!G2251="","",'gegevens uit databank'!G2251)</f>
        <v>AALST</v>
      </c>
      <c r="F2251" s="145" t="str">
        <f>IF('gegevens uit databank'!H2251="","",'gegevens uit databank'!H2251)</f>
        <v>053-77.36.84</v>
      </c>
    </row>
    <row r="2252" spans="1:6" ht="12.9" customHeight="1" x14ac:dyDescent="0.25">
      <c r="A2252" s="144">
        <f>IF('gegevens uit databank'!C2252="","",'gegevens uit databank'!C2252)</f>
        <v>124198</v>
      </c>
      <c r="B2252" s="145" t="str">
        <f>IF('gegevens uit databank'!D2252="","",'gegevens uit databank'!D2252)</f>
        <v>VBS Andromeda</v>
      </c>
      <c r="C2252" s="145" t="str">
        <f>IF('gegevens uit databank'!E2252="","",'gegevens uit databank'!E2252)</f>
        <v>Herentalsebaan 482</v>
      </c>
      <c r="D2252" s="145">
        <f>IF('gegevens uit databank'!F2252="","",'gegevens uit databank'!F2252)</f>
        <v>2100</v>
      </c>
      <c r="E2252" s="145" t="str">
        <f>IF('gegevens uit databank'!G2252="","",'gegevens uit databank'!G2252)</f>
        <v>DEURNE</v>
      </c>
      <c r="F2252" s="145" t="str">
        <f>IF('gegevens uit databank'!H2252="","",'gegevens uit databank'!H2252)</f>
        <v>03-321.99.50</v>
      </c>
    </row>
    <row r="2253" spans="1:6" ht="12.9" customHeight="1" x14ac:dyDescent="0.25">
      <c r="A2253" s="144">
        <f>IF('gegevens uit databank'!C2253="","",'gegevens uit databank'!C2253)</f>
        <v>124206</v>
      </c>
      <c r="B2253" s="145" t="str">
        <f>IF('gegevens uit databank'!D2253="","",'gegevens uit databank'!D2253)</f>
        <v>GO! Futura Basisschool Menen</v>
      </c>
      <c r="C2253" s="145" t="str">
        <f>IF('gegevens uit databank'!E2253="","",'gegevens uit databank'!E2253)</f>
        <v>Onderwijsplein 10</v>
      </c>
      <c r="D2253" s="145">
        <f>IF('gegevens uit databank'!F2253="","",'gegevens uit databank'!F2253)</f>
        <v>8930</v>
      </c>
      <c r="E2253" s="145" t="str">
        <f>IF('gegevens uit databank'!G2253="","",'gegevens uit databank'!G2253)</f>
        <v>MENEN</v>
      </c>
      <c r="F2253" s="145" t="str">
        <f>IF('gegevens uit databank'!H2253="","",'gegevens uit databank'!H2253)</f>
        <v>056-51.35.78</v>
      </c>
    </row>
    <row r="2254" spans="1:6" ht="12.9" customHeight="1" x14ac:dyDescent="0.25">
      <c r="A2254" s="144">
        <f>IF('gegevens uit databank'!C2254="","",'gegevens uit databank'!C2254)</f>
        <v>124263</v>
      </c>
      <c r="B2254" s="145" t="str">
        <f>IF('gegevens uit databank'!D2254="","",'gegevens uit databank'!D2254)</f>
        <v>SBS De Letterdoos - MI school</v>
      </c>
      <c r="C2254" s="145" t="str">
        <f>IF('gegevens uit databank'!E2254="","",'gegevens uit databank'!E2254)</f>
        <v>Gentstraat 212</v>
      </c>
      <c r="D2254" s="145">
        <f>IF('gegevens uit databank'!F2254="","",'gegevens uit databank'!F2254)</f>
        <v>9041</v>
      </c>
      <c r="E2254" s="145" t="str">
        <f>IF('gegevens uit databank'!G2254="","",'gegevens uit databank'!G2254)</f>
        <v>OOSTAKKER</v>
      </c>
      <c r="F2254" s="145" t="str">
        <f>IF('gegevens uit databank'!H2254="","",'gegevens uit databank'!H2254)</f>
        <v>09-255.17.61</v>
      </c>
    </row>
    <row r="2255" spans="1:6" ht="12.9" customHeight="1" x14ac:dyDescent="0.25">
      <c r="A2255" s="144">
        <f>IF('gegevens uit databank'!C2255="","",'gegevens uit databank'!C2255)</f>
        <v>124339</v>
      </c>
      <c r="B2255" s="145" t="str">
        <f>IF('gegevens uit databank'!D2255="","",'gegevens uit databank'!D2255)</f>
        <v>VBS Lucernacollege Brussel</v>
      </c>
      <c r="C2255" s="145" t="str">
        <f>IF('gegevens uit databank'!E2255="","",'gegevens uit databank'!E2255)</f>
        <v>Poxcatstraat 6</v>
      </c>
      <c r="D2255" s="145">
        <f>IF('gegevens uit databank'!F2255="","",'gegevens uit databank'!F2255)</f>
        <v>1070</v>
      </c>
      <c r="E2255" s="145" t="str">
        <f>IF('gegevens uit databank'!G2255="","",'gegevens uit databank'!G2255)</f>
        <v>ANDERLECHT</v>
      </c>
      <c r="F2255" s="145" t="str">
        <f>IF('gegevens uit databank'!H2255="","",'gegevens uit databank'!H2255)</f>
        <v>02-521.82.98</v>
      </c>
    </row>
    <row r="2256" spans="1:6" ht="12.9" customHeight="1" x14ac:dyDescent="0.25">
      <c r="A2256" s="144">
        <f>IF('gegevens uit databank'!C2256="","",'gegevens uit databank'!C2256)</f>
        <v>125096</v>
      </c>
      <c r="B2256" s="145" t="str">
        <f>IF('gegevens uit databank'!D2256="","",'gegevens uit databank'!D2256)</f>
        <v>VBS (W)onderwijs 1</v>
      </c>
      <c r="C2256" s="145" t="str">
        <f>IF('gegevens uit databank'!E2256="","",'gegevens uit databank'!E2256)</f>
        <v>Nonnenstraat 16</v>
      </c>
      <c r="D2256" s="145">
        <f>IF('gegevens uit databank'!F2256="","",'gegevens uit databank'!F2256)</f>
        <v>2200</v>
      </c>
      <c r="E2256" s="145" t="str">
        <f>IF('gegevens uit databank'!G2256="","",'gegevens uit databank'!G2256)</f>
        <v>HERENTALS</v>
      </c>
      <c r="F2256" s="145" t="str">
        <f>IF('gegevens uit databank'!H2256="","",'gegevens uit databank'!H2256)</f>
        <v>014-28.68.90</v>
      </c>
    </row>
    <row r="2257" spans="1:6" ht="12.9" customHeight="1" x14ac:dyDescent="0.25">
      <c r="A2257" s="144">
        <f>IF('gegevens uit databank'!C2257="","",'gegevens uit databank'!C2257)</f>
        <v>125104</v>
      </c>
      <c r="B2257" s="145" t="str">
        <f>IF('gegevens uit databank'!D2257="","",'gegevens uit databank'!D2257)</f>
        <v>VBS De Parel</v>
      </c>
      <c r="C2257" s="145" t="str">
        <f>IF('gegevens uit databank'!E2257="","",'gegevens uit databank'!E2257)</f>
        <v>Sint-Jan-Berchmansstraat 1</v>
      </c>
      <c r="D2257" s="145">
        <f>IF('gegevens uit databank'!F2257="","",'gegevens uit databank'!F2257)</f>
        <v>2800</v>
      </c>
      <c r="E2257" s="145" t="str">
        <f>IF('gegevens uit databank'!G2257="","",'gegevens uit databank'!G2257)</f>
        <v>MECHELEN</v>
      </c>
      <c r="F2257" s="145" t="str">
        <f>IF('gegevens uit databank'!H2257="","",'gegevens uit databank'!H2257)</f>
        <v>015-41.57.63</v>
      </c>
    </row>
    <row r="2258" spans="1:6" ht="12.9" customHeight="1" x14ac:dyDescent="0.25">
      <c r="A2258" s="144">
        <f>IF('gegevens uit databank'!C2258="","",'gegevens uit databank'!C2258)</f>
        <v>125484</v>
      </c>
      <c r="B2258" s="145" t="str">
        <f>IF('gegevens uit databank'!D2258="","",'gegevens uit databank'!D2258)</f>
        <v>VBS Parkschool_Relst</v>
      </c>
      <c r="C2258" s="145" t="str">
        <f>IF('gegevens uit databank'!E2258="","",'gegevens uit databank'!E2258)</f>
        <v>Aarschotsebaan 130</v>
      </c>
      <c r="D2258" s="145">
        <f>IF('gegevens uit databank'!F2258="","",'gegevens uit databank'!F2258)</f>
        <v>1910</v>
      </c>
      <c r="E2258" s="145" t="str">
        <f>IF('gegevens uit databank'!G2258="","",'gegevens uit databank'!G2258)</f>
        <v>KAMPENHOUT</v>
      </c>
      <c r="F2258" s="145" t="str">
        <f>IF('gegevens uit databank'!H2258="","",'gegevens uit databank'!H2258)</f>
        <v>016-65.53.53</v>
      </c>
    </row>
    <row r="2259" spans="1:6" ht="12.9" customHeight="1" x14ac:dyDescent="0.25">
      <c r="A2259" s="144">
        <f>IF('gegevens uit databank'!C2259="","",'gegevens uit databank'!C2259)</f>
        <v>125492</v>
      </c>
      <c r="B2259" s="145" t="str">
        <f>IF('gegevens uit databank'!D2259="","",'gegevens uit databank'!D2259)</f>
        <v>GBS 't Populiertje</v>
      </c>
      <c r="C2259" s="145" t="str">
        <f>IF('gegevens uit databank'!E2259="","",'gegevens uit databank'!E2259)</f>
        <v>Jan Vanderstraetenstraat 91</v>
      </c>
      <c r="D2259" s="145">
        <f>IF('gegevens uit databank'!F2259="","",'gegevens uit databank'!F2259)</f>
        <v>1600</v>
      </c>
      <c r="E2259" s="145" t="str">
        <f>IF('gegevens uit databank'!G2259="","",'gegevens uit databank'!G2259)</f>
        <v>SINT-PIETERS-LEEUW</v>
      </c>
      <c r="F2259" s="145" t="str">
        <f>IF('gegevens uit databank'!H2259="","",'gegevens uit databank'!H2259)</f>
        <v>02-377.03.83</v>
      </c>
    </row>
    <row r="2260" spans="1:6" ht="12.9" customHeight="1" x14ac:dyDescent="0.25">
      <c r="A2260" s="144">
        <f>IF('gegevens uit databank'!C2260="","",'gegevens uit databank'!C2260)</f>
        <v>125501</v>
      </c>
      <c r="B2260" s="145" t="str">
        <f>IF('gegevens uit databank'!D2260="","",'gegevens uit databank'!D2260)</f>
        <v>VBS De Lampion</v>
      </c>
      <c r="C2260" s="145" t="str">
        <f>IF('gegevens uit databank'!E2260="","",'gegevens uit databank'!E2260)</f>
        <v>Kerkstraat 14</v>
      </c>
      <c r="D2260" s="145">
        <f>IF('gegevens uit databank'!F2260="","",'gegevens uit databank'!F2260)</f>
        <v>1800</v>
      </c>
      <c r="E2260" s="145" t="str">
        <f>IF('gegevens uit databank'!G2260="","",'gegevens uit databank'!G2260)</f>
        <v>PEUTIE</v>
      </c>
      <c r="F2260" s="145" t="str">
        <f>IF('gegevens uit databank'!H2260="","",'gegevens uit databank'!H2260)</f>
        <v>02-251.29.39</v>
      </c>
    </row>
    <row r="2261" spans="1:6" ht="12.9" customHeight="1" x14ac:dyDescent="0.25">
      <c r="A2261" s="144">
        <f>IF('gegevens uit databank'!C2261="","",'gegevens uit databank'!C2261)</f>
        <v>125609</v>
      </c>
      <c r="B2261" s="145" t="str">
        <f>IF('gegevens uit databank'!D2261="","",'gegevens uit databank'!D2261)</f>
        <v>GO! BS Linc Parc</v>
      </c>
      <c r="C2261" s="145" t="str">
        <f>IF('gegevens uit databank'!E2261="","",'gegevens uit databank'!E2261)</f>
        <v>Koning Albertlaan 58</v>
      </c>
      <c r="D2261" s="145">
        <f>IF('gegevens uit databank'!F2261="","",'gegevens uit databank'!F2261)</f>
        <v>3620</v>
      </c>
      <c r="E2261" s="145" t="str">
        <f>IF('gegevens uit databank'!G2261="","",'gegevens uit databank'!G2261)</f>
        <v>LANAKEN</v>
      </c>
      <c r="F2261" s="145" t="str">
        <f>IF('gegevens uit databank'!H2261="","",'gegevens uit databank'!H2261)</f>
        <v>089-73.06.72</v>
      </c>
    </row>
    <row r="2262" spans="1:6" ht="12.9" customHeight="1" x14ac:dyDescent="0.25">
      <c r="A2262" s="144">
        <f>IF('gegevens uit databank'!C2262="","",'gegevens uit databank'!C2262)</f>
        <v>125625</v>
      </c>
      <c r="B2262" s="145" t="str">
        <f>IF('gegevens uit databank'!D2262="","",'gegevens uit databank'!D2262)</f>
        <v>GO! freinetschool Het Wijdeland_Brustem</v>
      </c>
      <c r="C2262" s="145" t="str">
        <f>IF('gegevens uit databank'!E2262="","",'gegevens uit databank'!E2262)</f>
        <v>Geelstraat 51_A</v>
      </c>
      <c r="D2262" s="145">
        <f>IF('gegevens uit databank'!F2262="","",'gegevens uit databank'!F2262)</f>
        <v>3800</v>
      </c>
      <c r="E2262" s="145" t="str">
        <f>IF('gegevens uit databank'!G2262="","",'gegevens uit databank'!G2262)</f>
        <v>SINT-TRUIDEN</v>
      </c>
      <c r="F2262" s="145" t="str">
        <f>IF('gegevens uit databank'!H2262="","",'gegevens uit databank'!H2262)</f>
        <v>011-48.04.00</v>
      </c>
    </row>
    <row r="2263" spans="1:6" ht="12.9" customHeight="1" x14ac:dyDescent="0.25">
      <c r="A2263" s="144">
        <f>IF('gegevens uit databank'!C2263="","",'gegevens uit databank'!C2263)</f>
        <v>125641</v>
      </c>
      <c r="B2263" s="145" t="str">
        <f>IF('gegevens uit databank'!D2263="","",'gegevens uit databank'!D2263)</f>
        <v>VBS Sint- Rita</v>
      </c>
      <c r="C2263" s="145" t="str">
        <f>IF('gegevens uit databank'!E2263="","",'gegevens uit databank'!E2263)</f>
        <v>Zandbergstraat 24</v>
      </c>
      <c r="D2263" s="145">
        <f>IF('gegevens uit databank'!F2263="","",'gegevens uit databank'!F2263)</f>
        <v>8530</v>
      </c>
      <c r="E2263" s="145" t="str">
        <f>IF('gegevens uit databank'!G2263="","",'gegevens uit databank'!G2263)</f>
        <v>HARELBEKE</v>
      </c>
      <c r="F2263" s="145" t="str">
        <f>IF('gegevens uit databank'!H2263="","",'gegevens uit databank'!H2263)</f>
        <v>056-71.94.59</v>
      </c>
    </row>
    <row r="2264" spans="1:6" ht="12.9" customHeight="1" x14ac:dyDescent="0.25">
      <c r="A2264" s="144">
        <f>IF('gegevens uit databank'!C2264="","",'gegevens uit databank'!C2264)</f>
        <v>125682</v>
      </c>
      <c r="B2264" s="145" t="str">
        <f>IF('gegevens uit databank'!D2264="","",'gegevens uit databank'!D2264)</f>
        <v>GBS De Stip Linden</v>
      </c>
      <c r="C2264" s="145" t="str">
        <f>IF('gegevens uit databank'!E2264="","",'gegevens uit databank'!E2264)</f>
        <v>Martelarenplaats 1</v>
      </c>
      <c r="D2264" s="145">
        <f>IF('gegevens uit databank'!F2264="","",'gegevens uit databank'!F2264)</f>
        <v>3210</v>
      </c>
      <c r="E2264" s="145" t="str">
        <f>IF('gegevens uit databank'!G2264="","",'gegevens uit databank'!G2264)</f>
        <v>LINDEN</v>
      </c>
      <c r="F2264" s="145" t="str">
        <f>IF('gegevens uit databank'!H2264="","",'gegevens uit databank'!H2264)</f>
        <v>016-28.40.30</v>
      </c>
    </row>
    <row r="2265" spans="1:6" ht="12.9" customHeight="1" x14ac:dyDescent="0.25">
      <c r="A2265" s="144">
        <f>IF('gegevens uit databank'!C2265="","",'gegevens uit databank'!C2265)</f>
        <v>126301</v>
      </c>
      <c r="B2265" s="145" t="str">
        <f>IF('gegevens uit databank'!D2265="","",'gegevens uit databank'!D2265)</f>
        <v>GBS Gibo Driehoek</v>
      </c>
      <c r="C2265" s="145" t="str">
        <f>IF('gegevens uit databank'!E2265="","",'gegevens uit databank'!E2265)</f>
        <v>Het Heiken 47</v>
      </c>
      <c r="D2265" s="145">
        <f>IF('gegevens uit databank'!F2265="","",'gegevens uit databank'!F2265)</f>
        <v>2930</v>
      </c>
      <c r="E2265" s="145" t="str">
        <f>IF('gegevens uit databank'!G2265="","",'gegevens uit databank'!G2265)</f>
        <v>BRASSCHAAT</v>
      </c>
      <c r="F2265" s="145" t="str">
        <f>IF('gegevens uit databank'!H2265="","",'gegevens uit databank'!H2265)</f>
        <v>03-651.75.39</v>
      </c>
    </row>
    <row r="2266" spans="1:6" ht="12.9" customHeight="1" x14ac:dyDescent="0.25">
      <c r="A2266" s="144">
        <f>IF('gegevens uit databank'!C2266="","",'gegevens uit databank'!C2266)</f>
        <v>126318</v>
      </c>
      <c r="B2266" s="145" t="str">
        <f>IF('gegevens uit databank'!D2266="","",'gegevens uit databank'!D2266)</f>
        <v>Gemeentelijke Basisschool</v>
      </c>
      <c r="C2266" s="145" t="str">
        <f>IF('gegevens uit databank'!E2266="","",'gegevens uit databank'!E2266)</f>
        <v>Ninoofsesteenweg 72</v>
      </c>
      <c r="D2266" s="145">
        <f>IF('gegevens uit databank'!F2266="","",'gegevens uit databank'!F2266)</f>
        <v>1570</v>
      </c>
      <c r="E2266" s="145" t="str">
        <f>IF('gegevens uit databank'!G2266="","",'gegevens uit databank'!G2266)</f>
        <v>VOLLEZELE</v>
      </c>
      <c r="F2266" s="145" t="str">
        <f>IF('gegevens uit databank'!H2266="","",'gegevens uit databank'!H2266)</f>
        <v>054-89.04.60</v>
      </c>
    </row>
    <row r="2267" spans="1:6" ht="12.9" customHeight="1" x14ac:dyDescent="0.25">
      <c r="A2267" s="144">
        <f>IF('gegevens uit databank'!C2267="","",'gegevens uit databank'!C2267)</f>
        <v>126326</v>
      </c>
      <c r="B2267" s="145" t="str">
        <f>IF('gegevens uit databank'!D2267="","",'gegevens uit databank'!D2267)</f>
        <v>SBS Spalbeek</v>
      </c>
      <c r="C2267" s="145" t="str">
        <f>IF('gegevens uit databank'!E2267="","",'gegevens uit databank'!E2267)</f>
        <v>Spalbeekstraat 62</v>
      </c>
      <c r="D2267" s="145">
        <f>IF('gegevens uit databank'!F2267="","",'gegevens uit databank'!F2267)</f>
        <v>3510</v>
      </c>
      <c r="E2267" s="145" t="str">
        <f>IF('gegevens uit databank'!G2267="","",'gegevens uit databank'!G2267)</f>
        <v>SPALBEEK</v>
      </c>
      <c r="F2267" s="145" t="str">
        <f>IF('gegevens uit databank'!H2267="","",'gegevens uit databank'!H2267)</f>
        <v>011-25.08.31</v>
      </c>
    </row>
    <row r="2268" spans="1:6" ht="12.9" customHeight="1" x14ac:dyDescent="0.25">
      <c r="A2268" s="144">
        <f>IF('gegevens uit databank'!C2268="","",'gegevens uit databank'!C2268)</f>
        <v>126342</v>
      </c>
      <c r="B2268" s="145" t="str">
        <f>IF('gegevens uit databank'!D2268="","",'gegevens uit databank'!D2268)</f>
        <v>VBS Sancta Maria</v>
      </c>
      <c r="C2268" s="145" t="str">
        <f>IF('gegevens uit databank'!E2268="","",'gegevens uit databank'!E2268)</f>
        <v>Breendonkstraat 160</v>
      </c>
      <c r="D2268" s="145">
        <f>IF('gegevens uit databank'!F2268="","",'gegevens uit databank'!F2268)</f>
        <v>2830</v>
      </c>
      <c r="E2268" s="145" t="str">
        <f>IF('gegevens uit databank'!G2268="","",'gegevens uit databank'!G2268)</f>
        <v>WILLEBROEK</v>
      </c>
      <c r="F2268" s="145" t="str">
        <f>IF('gegevens uit databank'!H2268="","",'gegevens uit databank'!H2268)</f>
        <v>03-886.64.59</v>
      </c>
    </row>
    <row r="2269" spans="1:6" ht="12.9" customHeight="1" x14ac:dyDescent="0.25">
      <c r="A2269" s="144">
        <f>IF('gegevens uit databank'!C2269="","",'gegevens uit databank'!C2269)</f>
        <v>126367</v>
      </c>
      <c r="B2269" s="145" t="str">
        <f>IF('gegevens uit databank'!D2269="","",'gegevens uit databank'!D2269)</f>
        <v>GBS De Linde</v>
      </c>
      <c r="C2269" s="145" t="str">
        <f>IF('gegevens uit databank'!E2269="","",'gegevens uit databank'!E2269)</f>
        <v>Stadenstraat 14</v>
      </c>
      <c r="D2269" s="145">
        <f>IF('gegevens uit databank'!F2269="","",'gegevens uit databank'!F2269)</f>
        <v>8610</v>
      </c>
      <c r="E2269" s="145" t="str">
        <f>IF('gegevens uit databank'!G2269="","",'gegevens uit databank'!G2269)</f>
        <v>KORTEMARK</v>
      </c>
      <c r="F2269" s="145" t="str">
        <f>IF('gegevens uit databank'!H2269="","",'gegevens uit databank'!H2269)</f>
        <v>051-56.72.53</v>
      </c>
    </row>
    <row r="2270" spans="1:6" ht="12.9" customHeight="1" x14ac:dyDescent="0.25">
      <c r="A2270" s="144">
        <f>IF('gegevens uit databank'!C2270="","",'gegevens uit databank'!C2270)</f>
        <v>126375</v>
      </c>
      <c r="B2270" s="145" t="str">
        <f>IF('gegevens uit databank'!D2270="","",'gegevens uit databank'!D2270)</f>
        <v>VLS Arkorum 04 College Grauwzusters</v>
      </c>
      <c r="C2270" s="145" t="str">
        <f>IF('gegevens uit databank'!E2270="","",'gegevens uit databank'!E2270)</f>
        <v>Zuidstraat 33</v>
      </c>
      <c r="D2270" s="145">
        <f>IF('gegevens uit databank'!F2270="","",'gegevens uit databank'!F2270)</f>
        <v>8800</v>
      </c>
      <c r="E2270" s="145" t="str">
        <f>IF('gegevens uit databank'!G2270="","",'gegevens uit databank'!G2270)</f>
        <v>ROESELARE</v>
      </c>
      <c r="F2270" s="145" t="str">
        <f>IF('gegevens uit databank'!H2270="","",'gegevens uit databank'!H2270)</f>
        <v>051-26.47.33</v>
      </c>
    </row>
    <row r="2271" spans="1:6" ht="12.9" customHeight="1" x14ac:dyDescent="0.25">
      <c r="A2271" s="144">
        <f>IF('gegevens uit databank'!C2271="","",'gegevens uit databank'!C2271)</f>
        <v>126417</v>
      </c>
      <c r="B2271" s="145" t="str">
        <f>IF('gegevens uit databank'!D2271="","",'gegevens uit databank'!D2271)</f>
        <v>VBS Domino Meldert</v>
      </c>
      <c r="C2271" s="145" t="str">
        <f>IF('gegevens uit databank'!E2271="","",'gegevens uit databank'!E2271)</f>
        <v>Schoolstraat 2</v>
      </c>
      <c r="D2271" s="145">
        <f>IF('gegevens uit databank'!F2271="","",'gegevens uit databank'!F2271)</f>
        <v>3560</v>
      </c>
      <c r="E2271" s="145" t="str">
        <f>IF('gegevens uit databank'!G2271="","",'gegevens uit databank'!G2271)</f>
        <v>LUMMEN</v>
      </c>
      <c r="F2271" s="145" t="str">
        <f>IF('gegevens uit databank'!H2271="","",'gegevens uit databank'!H2271)</f>
        <v>013-31.16.28</v>
      </c>
    </row>
    <row r="2272" spans="1:6" ht="12.9" customHeight="1" x14ac:dyDescent="0.25">
      <c r="A2272" s="144">
        <f>IF('gegevens uit databank'!C2272="","",'gegevens uit databank'!C2272)</f>
        <v>127027</v>
      </c>
      <c r="B2272" s="145" t="str">
        <f>IF('gegevens uit databank'!D2272="","",'gegevens uit databank'!D2272)</f>
        <v>GBS De Puzzel</v>
      </c>
      <c r="C2272" s="145" t="str">
        <f>IF('gegevens uit databank'!E2272="","",'gegevens uit databank'!E2272)</f>
        <v>de Fierlantstraat 35</v>
      </c>
      <c r="D2272" s="145">
        <f>IF('gegevens uit databank'!F2272="","",'gegevens uit databank'!F2272)</f>
        <v>1190</v>
      </c>
      <c r="E2272" s="145" t="str">
        <f>IF('gegevens uit databank'!G2272="","",'gegevens uit databank'!G2272)</f>
        <v>VORST</v>
      </c>
      <c r="F2272" s="145" t="str">
        <f>IF('gegevens uit databank'!H2272="","",'gegevens uit databank'!H2272)</f>
        <v>02-538.49.29</v>
      </c>
    </row>
    <row r="2273" spans="1:6" ht="12.9" customHeight="1" x14ac:dyDescent="0.25">
      <c r="A2273" s="144">
        <f>IF('gegevens uit databank'!C2273="","",'gegevens uit databank'!C2273)</f>
        <v>127043</v>
      </c>
      <c r="B2273" s="145" t="str">
        <f>IF('gegevens uit databank'!D2273="","",'gegevens uit databank'!D2273)</f>
        <v>GBS Moorsel- De Fonkel</v>
      </c>
      <c r="C2273" s="145" t="str">
        <f>IF('gegevens uit databank'!E2273="","",'gegevens uit databank'!E2273)</f>
        <v>Moorselstraat 252</v>
      </c>
      <c r="D2273" s="145">
        <f>IF('gegevens uit databank'!F2273="","",'gegevens uit databank'!F2273)</f>
        <v>3080</v>
      </c>
      <c r="E2273" s="145" t="str">
        <f>IF('gegevens uit databank'!G2273="","",'gegevens uit databank'!G2273)</f>
        <v>TERVUREN</v>
      </c>
      <c r="F2273" s="145" t="str">
        <f>IF('gegevens uit databank'!H2273="","",'gegevens uit databank'!H2273)</f>
        <v>02-731.63.19</v>
      </c>
    </row>
    <row r="2274" spans="1:6" ht="12.9" customHeight="1" x14ac:dyDescent="0.25">
      <c r="A2274" s="144">
        <f>IF('gegevens uit databank'!C2274="","",'gegevens uit databank'!C2274)</f>
        <v>127051</v>
      </c>
      <c r="B2274" s="145" t="str">
        <f>IF('gegevens uit databank'!D2274="","",'gegevens uit databank'!D2274)</f>
        <v>VBS Sint-Annaschool</v>
      </c>
      <c r="C2274" s="145" t="str">
        <f>IF('gegevens uit databank'!E2274="","",'gegevens uit databank'!E2274)</f>
        <v>Rootstraat 34</v>
      </c>
      <c r="D2274" s="145">
        <f>IF('gegevens uit databank'!F2274="","",'gegevens uit databank'!F2274)</f>
        <v>3080</v>
      </c>
      <c r="E2274" s="145" t="str">
        <f>IF('gegevens uit databank'!G2274="","",'gegevens uit databank'!G2274)</f>
        <v>TERVUREN</v>
      </c>
      <c r="F2274" s="145" t="str">
        <f>IF('gegevens uit databank'!H2274="","",'gegevens uit databank'!H2274)</f>
        <v>02-768.13.83</v>
      </c>
    </row>
    <row r="2275" spans="1:6" ht="12.9" customHeight="1" x14ac:dyDescent="0.25">
      <c r="A2275" s="144">
        <f>IF('gegevens uit databank'!C2275="","",'gegevens uit databank'!C2275)</f>
        <v>127068</v>
      </c>
      <c r="B2275" s="145" t="str">
        <f>IF('gegevens uit databank'!D2275="","",'gegevens uit databank'!D2275)</f>
        <v>VBS De Lanetuin</v>
      </c>
      <c r="C2275" s="145" t="str">
        <f>IF('gegevens uit databank'!E2275="","",'gegevens uit databank'!E2275)</f>
        <v>Lanestraat 57</v>
      </c>
      <c r="D2275" s="145">
        <f>IF('gegevens uit databank'!F2275="","",'gegevens uit databank'!F2275)</f>
        <v>3090</v>
      </c>
      <c r="E2275" s="145" t="str">
        <f>IF('gegevens uit databank'!G2275="","",'gegevens uit databank'!G2275)</f>
        <v>OVERIJSE</v>
      </c>
      <c r="F2275" s="145" t="str">
        <f>IF('gegevens uit databank'!H2275="","",'gegevens uit databank'!H2275)</f>
        <v>02-687.29.05</v>
      </c>
    </row>
    <row r="2276" spans="1:6" ht="12.9" customHeight="1" x14ac:dyDescent="0.25">
      <c r="A2276" s="144">
        <f>IF('gegevens uit databank'!C2276="","",'gegevens uit databank'!C2276)</f>
        <v>127076</v>
      </c>
      <c r="B2276" s="145" t="str">
        <f>IF('gegevens uit databank'!D2276="","",'gegevens uit databank'!D2276)</f>
        <v>GBS De Oester</v>
      </c>
      <c r="C2276" s="145" t="str">
        <f>IF('gegevens uit databank'!E2276="","",'gegevens uit databank'!E2276)</f>
        <v>Strijlandstraat 40</v>
      </c>
      <c r="D2276" s="145">
        <f>IF('gegevens uit databank'!F2276="","",'gegevens uit databank'!F2276)</f>
        <v>1755</v>
      </c>
      <c r="E2276" s="145" t="str">
        <f>IF('gegevens uit databank'!G2276="","",'gegevens uit databank'!G2276)</f>
        <v>GOOIK</v>
      </c>
      <c r="F2276" s="145" t="str">
        <f>IF('gegevens uit databank'!H2276="","",'gegevens uit databank'!H2276)</f>
        <v>054-56.78.05</v>
      </c>
    </row>
    <row r="2277" spans="1:6" ht="12.9" customHeight="1" x14ac:dyDescent="0.25">
      <c r="A2277" s="144">
        <f>IF('gegevens uit databank'!C2277="","",'gegevens uit databank'!C2277)</f>
        <v>127084</v>
      </c>
      <c r="B2277" s="145" t="str">
        <f>IF('gegevens uit databank'!D2277="","",'gegevens uit databank'!D2277)</f>
        <v>VBS Campus Kajee</v>
      </c>
      <c r="C2277" s="145" t="str">
        <f>IF('gegevens uit databank'!E2277="","",'gegevens uit databank'!E2277)</f>
        <v>Alice Nahonlei 65</v>
      </c>
      <c r="D2277" s="145">
        <f>IF('gegevens uit databank'!F2277="","",'gegevens uit databank'!F2277)</f>
        <v>2900</v>
      </c>
      <c r="E2277" s="145" t="str">
        <f>IF('gegevens uit databank'!G2277="","",'gegevens uit databank'!G2277)</f>
        <v>SCHOTEN</v>
      </c>
      <c r="F2277" s="145" t="str">
        <f>IF('gegevens uit databank'!H2277="","",'gegevens uit databank'!H2277)</f>
        <v>03-641.86.70</v>
      </c>
    </row>
    <row r="2278" spans="1:6" ht="12.9" customHeight="1" x14ac:dyDescent="0.25">
      <c r="A2278" s="144">
        <f>IF('gegevens uit databank'!C2278="","",'gegevens uit databank'!C2278)</f>
        <v>127101</v>
      </c>
      <c r="B2278" s="145" t="str">
        <f>IF('gegevens uit databank'!D2278="","",'gegevens uit databank'!D2278)</f>
        <v>VBS Lo-Pollinkhove</v>
      </c>
      <c r="C2278" s="145" t="str">
        <f>IF('gegevens uit databank'!E2278="","",'gegevens uit databank'!E2278)</f>
        <v>Ooststraat 58</v>
      </c>
      <c r="D2278" s="145">
        <f>IF('gegevens uit databank'!F2278="","",'gegevens uit databank'!F2278)</f>
        <v>8647</v>
      </c>
      <c r="E2278" s="145" t="str">
        <f>IF('gegevens uit databank'!G2278="","",'gegevens uit databank'!G2278)</f>
        <v>LO</v>
      </c>
      <c r="F2278" s="145" t="str">
        <f>IF('gegevens uit databank'!H2278="","",'gegevens uit databank'!H2278)</f>
        <v>058-28.99.31</v>
      </c>
    </row>
    <row r="2279" spans="1:6" ht="12.9" customHeight="1" x14ac:dyDescent="0.25">
      <c r="A2279" s="144">
        <f>IF('gegevens uit databank'!C2279="","",'gegevens uit databank'!C2279)</f>
        <v>127175</v>
      </c>
      <c r="B2279" s="145" t="str">
        <f>IF('gegevens uit databank'!D2279="","",'gegevens uit databank'!D2279)</f>
        <v>VBS Freinet School de Vier Tuinen</v>
      </c>
      <c r="C2279" s="145" t="str">
        <f>IF('gegevens uit databank'!E2279="","",'gegevens uit databank'!E2279)</f>
        <v>Nederenamestraat 30</v>
      </c>
      <c r="D2279" s="145">
        <f>IF('gegevens uit databank'!F2279="","",'gegevens uit databank'!F2279)</f>
        <v>9700</v>
      </c>
      <c r="E2279" s="145" t="str">
        <f>IF('gegevens uit databank'!G2279="","",'gegevens uit databank'!G2279)</f>
        <v>OUDENAARDE</v>
      </c>
      <c r="F2279" s="145" t="str">
        <f>IF('gegevens uit databank'!H2279="","",'gegevens uit databank'!H2279)</f>
        <v>055-30.37.66</v>
      </c>
    </row>
    <row r="2280" spans="1:6" ht="12.9" customHeight="1" x14ac:dyDescent="0.25">
      <c r="A2280" s="144">
        <f>IF('gegevens uit databank'!C2280="","",'gegevens uit databank'!C2280)</f>
        <v>128033</v>
      </c>
      <c r="B2280" s="145" t="str">
        <f>IF('gegevens uit databank'!D2280="","",'gegevens uit databank'!D2280)</f>
        <v>Gemeentelijke Basisschool</v>
      </c>
      <c r="C2280" s="145" t="str">
        <f>IF('gegevens uit databank'!E2280="","",'gegevens uit databank'!E2280)</f>
        <v>Schapenweg 30</v>
      </c>
      <c r="D2280" s="145">
        <f>IF('gegevens uit databank'!F2280="","",'gegevens uit databank'!F2280)</f>
        <v>1933</v>
      </c>
      <c r="E2280" s="145" t="str">
        <f>IF('gegevens uit databank'!G2280="","",'gegevens uit databank'!G2280)</f>
        <v>STERREBEEK</v>
      </c>
      <c r="F2280" s="145" t="str">
        <f>IF('gegevens uit databank'!H2280="","",'gegevens uit databank'!H2280)</f>
        <v>02-731.95.43</v>
      </c>
    </row>
    <row r="2281" spans="1:6" ht="12.9" customHeight="1" x14ac:dyDescent="0.25">
      <c r="A2281" s="144">
        <f>IF('gegevens uit databank'!C2281="","",'gegevens uit databank'!C2281)</f>
        <v>128058</v>
      </c>
      <c r="B2281" s="145" t="str">
        <f>IF('gegevens uit databank'!D2281="","",'gegevens uit databank'!D2281)</f>
        <v>GBS Het Anker</v>
      </c>
      <c r="C2281" s="145" t="str">
        <f>IF('gegevens uit databank'!E2281="","",'gegevens uit databank'!E2281)</f>
        <v>Kortrijksebaan 2</v>
      </c>
      <c r="D2281" s="145">
        <f>IF('gegevens uit databank'!F2281="","",'gegevens uit databank'!F2281)</f>
        <v>3220</v>
      </c>
      <c r="E2281" s="145" t="str">
        <f>IF('gegevens uit databank'!G2281="","",'gegevens uit databank'!G2281)</f>
        <v>HOLSBEEK</v>
      </c>
      <c r="F2281" s="145" t="str">
        <f>IF('gegevens uit databank'!H2281="","",'gegevens uit databank'!H2281)</f>
        <v>016-56.09.93</v>
      </c>
    </row>
    <row r="2282" spans="1:6" ht="12.9" customHeight="1" x14ac:dyDescent="0.25">
      <c r="A2282" s="144">
        <f>IF('gegevens uit databank'!C2282="","",'gegevens uit databank'!C2282)</f>
        <v>128116</v>
      </c>
      <c r="B2282" s="145" t="str">
        <f>IF('gegevens uit databank'!D2282="","",'gegevens uit databank'!D2282)</f>
        <v>GO! Freinetschool De Koorddanser</v>
      </c>
      <c r="C2282" s="145" t="str">
        <f>IF('gegevens uit databank'!E2282="","",'gegevens uit databank'!E2282)</f>
        <v>Baljuw Vermeulenstraat 1</v>
      </c>
      <c r="D2282" s="145">
        <f>IF('gegevens uit databank'!F2282="","",'gegevens uit databank'!F2282)</f>
        <v>8760</v>
      </c>
      <c r="E2282" s="145" t="str">
        <f>IF('gegevens uit databank'!G2282="","",'gegevens uit databank'!G2282)</f>
        <v>MEULEBEKE</v>
      </c>
      <c r="F2282" s="145" t="str">
        <f>IF('gegevens uit databank'!H2282="","",'gegevens uit databank'!H2282)</f>
        <v>051-48.85.76</v>
      </c>
    </row>
    <row r="2283" spans="1:6" ht="12.9" customHeight="1" x14ac:dyDescent="0.25">
      <c r="A2283" s="144">
        <f>IF('gegevens uit databank'!C2283="","",'gegevens uit databank'!C2283)</f>
        <v>128124</v>
      </c>
      <c r="B2283" s="145" t="str">
        <f>IF('gegevens uit databank'!D2283="","",'gegevens uit databank'!D2283)</f>
        <v>GBS Spoele</v>
      </c>
      <c r="C2283" s="145" t="str">
        <f>IF('gegevens uit databank'!E2283="","",'gegevens uit databank'!E2283)</f>
        <v>Spoele 40</v>
      </c>
      <c r="D2283" s="145">
        <f>IF('gegevens uit databank'!F2283="","",'gegevens uit databank'!F2283)</f>
        <v>9160</v>
      </c>
      <c r="E2283" s="145" t="str">
        <f>IF('gegevens uit databank'!G2283="","",'gegevens uit databank'!G2283)</f>
        <v>LOKEREN</v>
      </c>
      <c r="F2283" s="145" t="str">
        <f>IF('gegevens uit databank'!H2283="","",'gegevens uit databank'!H2283)</f>
        <v>09-348.26.51</v>
      </c>
    </row>
    <row r="2284" spans="1:6" ht="12.9" customHeight="1" x14ac:dyDescent="0.25">
      <c r="A2284" s="144">
        <f>IF('gegevens uit databank'!C2284="","",'gegevens uit databank'!C2284)</f>
        <v>128132</v>
      </c>
      <c r="B2284" s="145" t="str">
        <f>IF('gegevens uit databank'!D2284="","",'gegevens uit databank'!D2284)</f>
        <v>GBS Staakte</v>
      </c>
      <c r="C2284" s="145" t="str">
        <f>IF('gegevens uit databank'!E2284="","",'gegevens uit databank'!E2284)</f>
        <v>Hoogstraat 192</v>
      </c>
      <c r="D2284" s="145">
        <f>IF('gegevens uit databank'!F2284="","",'gegevens uit databank'!F2284)</f>
        <v>9160</v>
      </c>
      <c r="E2284" s="145" t="str">
        <f>IF('gegevens uit databank'!G2284="","",'gegevens uit databank'!G2284)</f>
        <v>LOKEREN</v>
      </c>
      <c r="F2284" s="145" t="str">
        <f>IF('gegevens uit databank'!H2284="","",'gegevens uit databank'!H2284)</f>
        <v>09-235.31.10</v>
      </c>
    </row>
    <row r="2285" spans="1:6" ht="12.9" customHeight="1" x14ac:dyDescent="0.25">
      <c r="A2285" s="144">
        <f>IF('gegevens uit databank'!C2285="","",'gegevens uit databank'!C2285)</f>
        <v>128141</v>
      </c>
      <c r="B2285" s="145" t="str">
        <f>IF('gegevens uit databank'!D2285="","",'gegevens uit databank'!D2285)</f>
        <v>VBS Landelijke Steinerschool Munte</v>
      </c>
      <c r="C2285" s="145" t="str">
        <f>IF('gegevens uit databank'!E2285="","",'gegevens uit databank'!E2285)</f>
        <v>Munteplein 5_A</v>
      </c>
      <c r="D2285" s="145">
        <f>IF('gegevens uit databank'!F2285="","",'gegevens uit databank'!F2285)</f>
        <v>9820</v>
      </c>
      <c r="E2285" s="145" t="str">
        <f>IF('gegevens uit databank'!G2285="","",'gegevens uit databank'!G2285)</f>
        <v>MERELBEKE</v>
      </c>
      <c r="F2285" s="145" t="str">
        <f>IF('gegevens uit databank'!H2285="","",'gegevens uit databank'!H2285)</f>
        <v>09-330.62.96</v>
      </c>
    </row>
    <row r="2286" spans="1:6" ht="12.9" customHeight="1" x14ac:dyDescent="0.25">
      <c r="A2286" s="144">
        <f>IF('gegevens uit databank'!C2286="","",'gegevens uit databank'!C2286)</f>
        <v>128173</v>
      </c>
      <c r="B2286" s="145" t="str">
        <f>IF('gegevens uit databank'!D2286="","",'gegevens uit databank'!D2286)</f>
        <v>SBS Freinetschool Het Eiland</v>
      </c>
      <c r="C2286" s="145" t="str">
        <f>IF('gegevens uit databank'!E2286="","",'gegevens uit databank'!E2286)</f>
        <v>Heldenplein 45</v>
      </c>
      <c r="D2286" s="145">
        <f>IF('gegevens uit databank'!F2286="","",'gegevens uit databank'!F2286)</f>
        <v>9000</v>
      </c>
      <c r="E2286" s="145" t="str">
        <f>IF('gegevens uit databank'!G2286="","",'gegevens uit databank'!G2286)</f>
        <v>GENT</v>
      </c>
      <c r="F2286" s="145" t="str">
        <f>IF('gegevens uit databank'!H2286="","",'gegevens uit databank'!H2286)</f>
        <v>09-323.55.40</v>
      </c>
    </row>
    <row r="2287" spans="1:6" ht="12.9" customHeight="1" x14ac:dyDescent="0.25">
      <c r="A2287" s="144">
        <f>IF('gegevens uit databank'!C2287="","",'gegevens uit databank'!C2287)</f>
        <v>128231</v>
      </c>
      <c r="B2287" s="145" t="str">
        <f>IF('gegevens uit databank'!D2287="","",'gegevens uit databank'!D2287)</f>
        <v>GO! freinetschool Tinteltuin</v>
      </c>
      <c r="C2287" s="145" t="str">
        <f>IF('gegevens uit databank'!E2287="","",'gegevens uit databank'!E2287)</f>
        <v>Budingenweg 2</v>
      </c>
      <c r="D2287" s="145">
        <f>IF('gegevens uit databank'!F2287="","",'gegevens uit databank'!F2287)</f>
        <v>3440</v>
      </c>
      <c r="E2287" s="145" t="str">
        <f>IF('gegevens uit databank'!G2287="","",'gegevens uit databank'!G2287)</f>
        <v>ZOUTLEEUW</v>
      </c>
      <c r="F2287" s="145" t="str">
        <f>IF('gegevens uit databank'!H2287="","",'gegevens uit databank'!H2287)</f>
        <v>011-78.13.29</v>
      </c>
    </row>
    <row r="2288" spans="1:6" ht="12.9" customHeight="1" x14ac:dyDescent="0.25">
      <c r="A2288" s="144">
        <f>IF('gegevens uit databank'!C2288="","",'gegevens uit databank'!C2288)</f>
        <v>128249</v>
      </c>
      <c r="B2288" s="145" t="str">
        <f>IF('gegevens uit databank'!D2288="","",'gegevens uit databank'!D2288)</f>
        <v>VBS De Springplank School Met De Bijbel</v>
      </c>
      <c r="C2288" s="145" t="str">
        <f>IF('gegevens uit databank'!E2288="","",'gegevens uit databank'!E2288)</f>
        <v>Godshertogestraat 36</v>
      </c>
      <c r="D2288" s="145">
        <f>IF('gegevens uit databank'!F2288="","",'gegevens uit databank'!F2288)</f>
        <v>3200</v>
      </c>
      <c r="E2288" s="145" t="str">
        <f>IF('gegevens uit databank'!G2288="","",'gegevens uit databank'!G2288)</f>
        <v>AARSCHOT</v>
      </c>
      <c r="F2288" s="145" t="str">
        <f>IF('gegevens uit databank'!H2288="","",'gegevens uit databank'!H2288)</f>
        <v>016-43.78.79</v>
      </c>
    </row>
    <row r="2289" spans="1:6" ht="12.9" customHeight="1" x14ac:dyDescent="0.25">
      <c r="A2289" s="144">
        <f>IF('gegevens uit databank'!C2289="","",'gegevens uit databank'!C2289)</f>
        <v>128256</v>
      </c>
      <c r="B2289" s="145" t="str">
        <f>IF('gegevens uit databank'!D2289="","",'gegevens uit databank'!D2289)</f>
        <v>VBS Lucerna</v>
      </c>
      <c r="C2289" s="145" t="str">
        <f>IF('gegevens uit databank'!E2289="","",'gegevens uit databank'!E2289)</f>
        <v>Hendriklei 209</v>
      </c>
      <c r="D2289" s="145">
        <f>IF('gegevens uit databank'!F2289="","",'gegevens uit databank'!F2289)</f>
        <v>2660</v>
      </c>
      <c r="E2289" s="145" t="str">
        <f>IF('gegevens uit databank'!G2289="","",'gegevens uit databank'!G2289)</f>
        <v>HOBOKEN</v>
      </c>
      <c r="F2289" s="145" t="str">
        <f>IF('gegevens uit databank'!H2289="","",'gegevens uit databank'!H2289)</f>
        <v>03-808.01.57</v>
      </c>
    </row>
    <row r="2290" spans="1:6" ht="12.9" customHeight="1" x14ac:dyDescent="0.25">
      <c r="A2290" s="144">
        <f>IF('gegevens uit databank'!C2290="","",'gegevens uit databank'!C2290)</f>
        <v>128471</v>
      </c>
      <c r="B2290" s="145" t="str">
        <f>IF('gegevens uit databank'!D2290="","",'gegevens uit databank'!D2290)</f>
        <v>VBS De Biekorf</v>
      </c>
      <c r="C2290" s="145" t="str">
        <f>IF('gegevens uit databank'!E2290="","",'gegevens uit databank'!E2290)</f>
        <v>Trekelsstraat (Karel) 42</v>
      </c>
      <c r="D2290" s="145">
        <f>IF('gegevens uit databank'!F2290="","",'gegevens uit databank'!F2290)</f>
        <v>1800</v>
      </c>
      <c r="E2290" s="145" t="str">
        <f>IF('gegevens uit databank'!G2290="","",'gegevens uit databank'!G2290)</f>
        <v>VILVOORDE</v>
      </c>
      <c r="F2290" s="145" t="str">
        <f>IF('gegevens uit databank'!H2290="","",'gegevens uit databank'!H2290)</f>
        <v>02-757.08.72</v>
      </c>
    </row>
    <row r="2291" spans="1:6" ht="12.9" customHeight="1" x14ac:dyDescent="0.25">
      <c r="A2291" s="144">
        <f>IF('gegevens uit databank'!C2291="","",'gegevens uit databank'!C2291)</f>
        <v>128488</v>
      </c>
      <c r="B2291" s="145" t="str">
        <f>IF('gegevens uit databank'!D2291="","",'gegevens uit databank'!D2291)</f>
        <v>VBS De Kraal</v>
      </c>
      <c r="C2291" s="145" t="str">
        <f>IF('gegevens uit databank'!E2291="","",'gegevens uit databank'!E2291)</f>
        <v>Schaffelkantstraat 47</v>
      </c>
      <c r="D2291" s="145">
        <f>IF('gegevens uit databank'!F2291="","",'gegevens uit databank'!F2291)</f>
        <v>3020</v>
      </c>
      <c r="E2291" s="145" t="str">
        <f>IF('gegevens uit databank'!G2291="","",'gegevens uit databank'!G2291)</f>
        <v>HERENT</v>
      </c>
      <c r="F2291" s="145" t="str">
        <f>IF('gegevens uit databank'!H2291="","",'gegevens uit databank'!H2291)</f>
        <v>016-20.82.74</v>
      </c>
    </row>
    <row r="2292" spans="1:6" ht="12.9" customHeight="1" x14ac:dyDescent="0.25">
      <c r="A2292" s="144">
        <f>IF('gegevens uit databank'!C2292="","",'gegevens uit databank'!C2292)</f>
        <v>128496</v>
      </c>
      <c r="B2292" s="145" t="str">
        <f>IF('gegevens uit databank'!D2292="","",'gegevens uit databank'!D2292)</f>
        <v>Vrije Basisschool</v>
      </c>
      <c r="C2292" s="145" t="str">
        <f>IF('gegevens uit databank'!E2292="","",'gegevens uit databank'!E2292)</f>
        <v>Margrietstraat 15</v>
      </c>
      <c r="D2292" s="145">
        <f>IF('gegevens uit databank'!F2292="","",'gegevens uit databank'!F2292)</f>
        <v>9310</v>
      </c>
      <c r="E2292" s="145" t="str">
        <f>IF('gegevens uit databank'!G2292="","",'gegevens uit databank'!G2292)</f>
        <v>BAARDEGEM</v>
      </c>
      <c r="F2292" s="145" t="str">
        <f>IF('gegevens uit databank'!H2292="","",'gegevens uit databank'!H2292)</f>
        <v>052-35.05.97</v>
      </c>
    </row>
    <row r="2293" spans="1:6" ht="12.9" customHeight="1" x14ac:dyDescent="0.25">
      <c r="A2293" s="144">
        <f>IF('gegevens uit databank'!C2293="","",'gegevens uit databank'!C2293)</f>
        <v>128504</v>
      </c>
      <c r="B2293" s="145" t="str">
        <f>IF('gegevens uit databank'!D2293="","",'gegevens uit databank'!D2293)</f>
        <v>VBS De Graankorrel Kruiseke</v>
      </c>
      <c r="C2293" s="145" t="str">
        <f>IF('gegevens uit databank'!E2293="","",'gegevens uit databank'!E2293)</f>
        <v>Kruisekestraat 461_A</v>
      </c>
      <c r="D2293" s="145">
        <f>IF('gegevens uit databank'!F2293="","",'gegevens uit databank'!F2293)</f>
        <v>8940</v>
      </c>
      <c r="E2293" s="145" t="str">
        <f>IF('gegevens uit databank'!G2293="","",'gegevens uit databank'!G2293)</f>
        <v>WERVIK</v>
      </c>
      <c r="F2293" s="145" t="str">
        <f>IF('gegevens uit databank'!H2293="","",'gegevens uit databank'!H2293)</f>
        <v>056-31.42.55</v>
      </c>
    </row>
    <row r="2294" spans="1:6" ht="12.9" customHeight="1" x14ac:dyDescent="0.25">
      <c r="A2294" s="144">
        <f>IF('gegevens uit databank'!C2294="","",'gegevens uit databank'!C2294)</f>
        <v>128587</v>
      </c>
      <c r="B2294" s="145" t="str">
        <f>IF('gegevens uit databank'!D2294="","",'gegevens uit databank'!D2294)</f>
        <v>VBS De Tandem</v>
      </c>
      <c r="C2294" s="145" t="str">
        <f>IF('gegevens uit databank'!E2294="","",'gegevens uit databank'!E2294)</f>
        <v>Brugsesteenweg 91</v>
      </c>
      <c r="D2294" s="145">
        <f>IF('gegevens uit databank'!F2294="","",'gegevens uit databank'!F2294)</f>
        <v>8460</v>
      </c>
      <c r="E2294" s="145" t="str">
        <f>IF('gegevens uit databank'!G2294="","",'gegevens uit databank'!G2294)</f>
        <v>OUDENBURG</v>
      </c>
      <c r="F2294" s="145" t="str">
        <f>IF('gegevens uit databank'!H2294="","",'gegevens uit databank'!H2294)</f>
        <v>059-26.52.37</v>
      </c>
    </row>
    <row r="2295" spans="1:6" ht="12.9" customHeight="1" x14ac:dyDescent="0.25">
      <c r="A2295" s="144">
        <f>IF('gegevens uit databank'!C2295="","",'gegevens uit databank'!C2295)</f>
        <v>128595</v>
      </c>
      <c r="B2295" s="145" t="str">
        <f>IF('gegevens uit databank'!D2295="","",'gegevens uit databank'!D2295)</f>
        <v>VBS Gits Groeit!</v>
      </c>
      <c r="C2295" s="145" t="str">
        <f>IF('gegevens uit databank'!E2295="","",'gegevens uit databank'!E2295)</f>
        <v>Gitsbergstraat 15</v>
      </c>
      <c r="D2295" s="145">
        <f>IF('gegevens uit databank'!F2295="","",'gegevens uit databank'!F2295)</f>
        <v>8830</v>
      </c>
      <c r="E2295" s="145" t="str">
        <f>IF('gegevens uit databank'!G2295="","",'gegevens uit databank'!G2295)</f>
        <v>HOOGLEDE</v>
      </c>
      <c r="F2295" s="145" t="str">
        <f>IF('gegevens uit databank'!H2295="","",'gegevens uit databank'!H2295)</f>
        <v>051-20.11.86</v>
      </c>
    </row>
    <row r="2296" spans="1:6" ht="12.9" customHeight="1" x14ac:dyDescent="0.25">
      <c r="A2296" s="144">
        <f>IF('gegevens uit databank'!C2296="","",'gegevens uit databank'!C2296)</f>
        <v>128611</v>
      </c>
      <c r="B2296" s="145" t="str">
        <f>IF('gegevens uit databank'!D2296="","",'gegevens uit databank'!D2296)</f>
        <v>VBS De Wonder-wijzer</v>
      </c>
      <c r="C2296" s="145" t="str">
        <f>IF('gegevens uit databank'!E2296="","",'gegevens uit databank'!E2296)</f>
        <v>Hoogstraat 41</v>
      </c>
      <c r="D2296" s="145">
        <f>IF('gegevens uit databank'!F2296="","",'gegevens uit databank'!F2296)</f>
        <v>3690</v>
      </c>
      <c r="E2296" s="145" t="str">
        <f>IF('gegevens uit databank'!G2296="","",'gegevens uit databank'!G2296)</f>
        <v>ZUTENDAAL</v>
      </c>
      <c r="F2296" s="145" t="str">
        <f>IF('gegevens uit databank'!H2296="","",'gegevens uit databank'!H2296)</f>
        <v>089-25.61.71</v>
      </c>
    </row>
    <row r="2297" spans="1:6" ht="12.9" customHeight="1" x14ac:dyDescent="0.25">
      <c r="A2297" s="144">
        <f>IF('gegevens uit databank'!C2297="","",'gegevens uit databank'!C2297)</f>
        <v>128652</v>
      </c>
      <c r="B2297" s="145" t="str">
        <f>IF('gegevens uit databank'!D2297="","",'gegevens uit databank'!D2297)</f>
        <v>Vrije Basisschool</v>
      </c>
      <c r="C2297" s="145" t="str">
        <f>IF('gegevens uit databank'!E2297="","",'gegevens uit databank'!E2297)</f>
        <v>Meldert-Dorp 19</v>
      </c>
      <c r="D2297" s="145">
        <f>IF('gegevens uit databank'!F2297="","",'gegevens uit databank'!F2297)</f>
        <v>9310</v>
      </c>
      <c r="E2297" s="145" t="str">
        <f>IF('gegevens uit databank'!G2297="","",'gegevens uit databank'!G2297)</f>
        <v>MELDERT</v>
      </c>
      <c r="F2297" s="145" t="str">
        <f>IF('gegevens uit databank'!H2297="","",'gegevens uit databank'!H2297)</f>
        <v>052-35.65.03</v>
      </c>
    </row>
    <row r="2298" spans="1:6" ht="12.9" customHeight="1" x14ac:dyDescent="0.25">
      <c r="A2298" s="144">
        <f>IF('gegevens uit databank'!C2298="","",'gegevens uit databank'!C2298)</f>
        <v>128661</v>
      </c>
      <c r="B2298" s="145" t="str">
        <f>IF('gegevens uit databank'!D2298="","",'gegevens uit databank'!D2298)</f>
        <v>VBS De Levensboom Wevelgem-Kortrijk</v>
      </c>
      <c r="C2298" s="145" t="str">
        <f>IF('gegevens uit databank'!E2298="","",'gegevens uit databank'!E2298)</f>
        <v>Kijkuitstraat 10</v>
      </c>
      <c r="D2298" s="145">
        <f>IF('gegevens uit databank'!F2298="","",'gegevens uit databank'!F2298)</f>
        <v>8560</v>
      </c>
      <c r="E2298" s="145" t="str">
        <f>IF('gegevens uit databank'!G2298="","",'gegevens uit databank'!G2298)</f>
        <v>WEVELGEM</v>
      </c>
      <c r="F2298" s="145" t="str">
        <f>IF('gegevens uit databank'!H2298="","",'gegevens uit databank'!H2298)</f>
        <v>056-42.80.49</v>
      </c>
    </row>
    <row r="2299" spans="1:6" ht="12.9" customHeight="1" x14ac:dyDescent="0.25">
      <c r="A2299" s="144">
        <f>IF('gegevens uit databank'!C2299="","",'gegevens uit databank'!C2299)</f>
        <v>128678</v>
      </c>
      <c r="B2299" s="145" t="str">
        <f>IF('gegevens uit databank'!D2299="","",'gegevens uit databank'!D2299)</f>
        <v>GO! BS Freinet De Ark</v>
      </c>
      <c r="C2299" s="145" t="str">
        <f>IF('gegevens uit databank'!E2299="","",'gegevens uit databank'!E2299)</f>
        <v>Beneluxstraat 50</v>
      </c>
      <c r="D2299" s="145">
        <f>IF('gegevens uit databank'!F2299="","",'gegevens uit databank'!F2299)</f>
        <v>9100</v>
      </c>
      <c r="E2299" s="145" t="str">
        <f>IF('gegevens uit databank'!G2299="","",'gegevens uit databank'!G2299)</f>
        <v>SINT-NIKLAAS</v>
      </c>
      <c r="F2299" s="145" t="str">
        <f>IF('gegevens uit databank'!H2299="","",'gegevens uit databank'!H2299)</f>
        <v>0468-04.71.29</v>
      </c>
    </row>
    <row r="2300" spans="1:6" ht="12.9" customHeight="1" x14ac:dyDescent="0.25">
      <c r="A2300" s="144">
        <f>IF('gegevens uit databank'!C2300="","",'gegevens uit databank'!C2300)</f>
        <v>128686</v>
      </c>
      <c r="B2300" s="145" t="str">
        <f>IF('gegevens uit databank'!D2300="","",'gegevens uit databank'!D2300)</f>
        <v>VBS De Bosuiltjes</v>
      </c>
      <c r="C2300" s="145" t="str">
        <f>IF('gegevens uit databank'!E2300="","",'gegevens uit databank'!E2300)</f>
        <v>Bieststraat 229</v>
      </c>
      <c r="D2300" s="145">
        <f>IF('gegevens uit databank'!F2300="","",'gegevens uit databank'!F2300)</f>
        <v>3191</v>
      </c>
      <c r="E2300" s="145" t="str">
        <f>IF('gegevens uit databank'!G2300="","",'gegevens uit databank'!G2300)</f>
        <v>HEVER</v>
      </c>
      <c r="F2300" s="145" t="str">
        <f>IF('gegevens uit databank'!H2300="","",'gegevens uit databank'!H2300)</f>
        <v>015-61.10.73</v>
      </c>
    </row>
    <row r="2301" spans="1:6" ht="12.9" customHeight="1" x14ac:dyDescent="0.25">
      <c r="A2301" s="144">
        <f>IF('gegevens uit databank'!C2301="","",'gegevens uit databank'!C2301)</f>
        <v>128702</v>
      </c>
      <c r="B2301" s="145" t="str">
        <f>IF('gegevens uit databank'!D2301="","",'gegevens uit databank'!D2301)</f>
        <v>SBS De Kleurenboom</v>
      </c>
      <c r="C2301" s="145" t="str">
        <f>IF('gegevens uit databank'!E2301="","",'gegevens uit databank'!E2301)</f>
        <v>Pastoor Goetschalckxstraat 57</v>
      </c>
      <c r="D2301" s="145">
        <f>IF('gegevens uit databank'!F2301="","",'gegevens uit databank'!F2301)</f>
        <v>2180</v>
      </c>
      <c r="E2301" s="145" t="str">
        <f>IF('gegevens uit databank'!G2301="","",'gegevens uit databank'!G2301)</f>
        <v>EKEREN</v>
      </c>
      <c r="F2301" s="145" t="str">
        <f>IF('gegevens uit databank'!H2301="","",'gegevens uit databank'!H2301)</f>
        <v>03-502.18.50</v>
      </c>
    </row>
    <row r="2302" spans="1:6" ht="12.9" customHeight="1" x14ac:dyDescent="0.25">
      <c r="A2302" s="144">
        <f>IF('gegevens uit databank'!C2302="","",'gegevens uit databank'!C2302)</f>
        <v>128711</v>
      </c>
      <c r="B2302" s="145" t="str">
        <f>IF('gegevens uit databank'!D2302="","",'gegevens uit databank'!D2302)</f>
        <v>VBS Speelscholeke</v>
      </c>
      <c r="C2302" s="145" t="str">
        <f>IF('gegevens uit databank'!E2302="","",'gegevens uit databank'!E2302)</f>
        <v>Hertstraat 7</v>
      </c>
      <c r="D2302" s="145">
        <f>IF('gegevens uit databank'!F2302="","",'gegevens uit databank'!F2302)</f>
        <v>2100</v>
      </c>
      <c r="E2302" s="145" t="str">
        <f>IF('gegevens uit databank'!G2302="","",'gegevens uit databank'!G2302)</f>
        <v>DEURNE</v>
      </c>
      <c r="F2302" s="145" t="str">
        <f>IF('gegevens uit databank'!H2302="","",'gegevens uit databank'!H2302)</f>
        <v>03-324.71.71</v>
      </c>
    </row>
    <row r="2303" spans="1:6" ht="12.9" customHeight="1" x14ac:dyDescent="0.25">
      <c r="A2303" s="144">
        <f>IF('gegevens uit databank'!C2303="","",'gegevens uit databank'!C2303)</f>
        <v>128785</v>
      </c>
      <c r="B2303" s="145" t="str">
        <f>IF('gegevens uit databank'!D2303="","",'gegevens uit databank'!D2303)</f>
        <v>GBS 't Keperke</v>
      </c>
      <c r="C2303" s="145" t="str">
        <f>IF('gegevens uit databank'!E2303="","",'gegevens uit databank'!E2303)</f>
        <v>Keperenbergstraat 37_A</v>
      </c>
      <c r="D2303" s="145">
        <f>IF('gegevens uit databank'!F2303="","",'gegevens uit databank'!F2303)</f>
        <v>1701</v>
      </c>
      <c r="E2303" s="145" t="str">
        <f>IF('gegevens uit databank'!G2303="","",'gegevens uit databank'!G2303)</f>
        <v>ITTERBEEK</v>
      </c>
      <c r="F2303" s="145" t="str">
        <f>IF('gegevens uit databank'!H2303="","",'gegevens uit databank'!H2303)</f>
        <v>02-456.81.80</v>
      </c>
    </row>
    <row r="2304" spans="1:6" ht="12.9" customHeight="1" x14ac:dyDescent="0.25">
      <c r="A2304" s="144">
        <f>IF('gegevens uit databank'!C2304="","",'gegevens uit databank'!C2304)</f>
        <v>128819</v>
      </c>
      <c r="B2304" s="145" t="str">
        <f>IF('gegevens uit databank'!D2304="","",'gegevens uit databank'!D2304)</f>
        <v>VBS Steinerschool De Kleine Wereldburger</v>
      </c>
      <c r="C2304" s="145" t="str">
        <f>IF('gegevens uit databank'!E2304="","",'gegevens uit databank'!E2304)</f>
        <v>Generaal De Wetstraat 16</v>
      </c>
      <c r="D2304" s="145">
        <f>IF('gegevens uit databank'!F2304="","",'gegevens uit databank'!F2304)</f>
        <v>2140</v>
      </c>
      <c r="E2304" s="145" t="str">
        <f>IF('gegevens uit databank'!G2304="","",'gegevens uit databank'!G2304)</f>
        <v>BORGERHOUT</v>
      </c>
      <c r="F2304" s="145" t="str">
        <f>IF('gegevens uit databank'!H2304="","",'gegevens uit databank'!H2304)</f>
        <v>03-297.91.28</v>
      </c>
    </row>
    <row r="2305" spans="1:6" ht="12.9" customHeight="1" x14ac:dyDescent="0.25">
      <c r="A2305" s="144">
        <f>IF('gegevens uit databank'!C2305="","",'gegevens uit databank'!C2305)</f>
        <v>128827</v>
      </c>
      <c r="B2305" s="145" t="str">
        <f>IF('gegevens uit databank'!D2305="","",'gegevens uit databank'!D2305)</f>
        <v>GO! freinetschool De Pientere Piste</v>
      </c>
      <c r="C2305" s="145" t="str">
        <f>IF('gegevens uit databank'!E2305="","",'gegevens uit databank'!E2305)</f>
        <v>Ruggeveldlaan 375</v>
      </c>
      <c r="D2305" s="145">
        <f>IF('gegevens uit databank'!F2305="","",'gegevens uit databank'!F2305)</f>
        <v>2100</v>
      </c>
      <c r="E2305" s="145" t="str">
        <f>IF('gegevens uit databank'!G2305="","",'gegevens uit databank'!G2305)</f>
        <v>DEURNE</v>
      </c>
      <c r="F2305" s="145" t="str">
        <f>IF('gegevens uit databank'!H2305="","",'gegevens uit databank'!H2305)</f>
        <v>03-336.25.27</v>
      </c>
    </row>
    <row r="2306" spans="1:6" ht="12.9" customHeight="1" x14ac:dyDescent="0.25">
      <c r="A2306" s="144">
        <f>IF('gegevens uit databank'!C2306="","",'gegevens uit databank'!C2306)</f>
        <v>128835</v>
      </c>
      <c r="B2306" s="145" t="str">
        <f>IF('gegevens uit databank'!D2306="","",'gegevens uit databank'!D2306)</f>
        <v>GBS Kameleon</v>
      </c>
      <c r="C2306" s="145" t="str">
        <f>IF('gegevens uit databank'!E2306="","",'gegevens uit databank'!E2306)</f>
        <v>Ropsy Chaudronstraat 7</v>
      </c>
      <c r="D2306" s="145">
        <f>IF('gegevens uit databank'!F2306="","",'gegevens uit databank'!F2306)</f>
        <v>1070</v>
      </c>
      <c r="E2306" s="145" t="str">
        <f>IF('gegevens uit databank'!G2306="","",'gegevens uit databank'!G2306)</f>
        <v>ANDERLECHT</v>
      </c>
      <c r="F2306" s="145" t="str">
        <f>IF('gegevens uit databank'!H2306="","",'gegevens uit databank'!H2306)</f>
        <v>0492-91.55.66</v>
      </c>
    </row>
    <row r="2307" spans="1:6" ht="12.9" customHeight="1" x14ac:dyDescent="0.25">
      <c r="A2307" s="144">
        <f>IF('gegevens uit databank'!C2307="","",'gegevens uit databank'!C2307)</f>
        <v>128868</v>
      </c>
      <c r="B2307" s="145" t="str">
        <f>IF('gegevens uit databank'!D2307="","",'gegevens uit databank'!D2307)</f>
        <v>GO! Freinetschool Het Avontuur</v>
      </c>
      <c r="C2307" s="145" t="str">
        <f>IF('gegevens uit databank'!E2307="","",'gegevens uit databank'!E2307)</f>
        <v>Filip Williotstraat 11</v>
      </c>
      <c r="D2307" s="145">
        <f>IF('gegevens uit databank'!F2307="","",'gegevens uit databank'!F2307)</f>
        <v>2600</v>
      </c>
      <c r="E2307" s="145" t="str">
        <f>IF('gegevens uit databank'!G2307="","",'gegevens uit databank'!G2307)</f>
        <v>BERCHEM</v>
      </c>
      <c r="F2307" s="145" t="str">
        <f>IF('gegevens uit databank'!H2307="","",'gegevens uit databank'!H2307)</f>
        <v>03-281.84.27</v>
      </c>
    </row>
    <row r="2308" spans="1:6" ht="12.9" customHeight="1" x14ac:dyDescent="0.25">
      <c r="A2308" s="144">
        <f>IF('gegevens uit databank'!C2308="","",'gegevens uit databank'!C2308)</f>
        <v>128876</v>
      </c>
      <c r="B2308" s="145" t="str">
        <f>IF('gegevens uit databank'!D2308="","",'gegevens uit databank'!D2308)</f>
        <v>VBS De leertuin</v>
      </c>
      <c r="C2308" s="145" t="str">
        <f>IF('gegevens uit databank'!E2308="","",'gegevens uit databank'!E2308)</f>
        <v>Korte Altaarstraat 19</v>
      </c>
      <c r="D2308" s="145">
        <f>IF('gegevens uit databank'!F2308="","",'gegevens uit databank'!F2308)</f>
        <v>2018</v>
      </c>
      <c r="E2308" s="145" t="str">
        <f>IF('gegevens uit databank'!G2308="","",'gegevens uit databank'!G2308)</f>
        <v>ANTWERPEN</v>
      </c>
      <c r="F2308" s="145" t="str">
        <f>IF('gegevens uit databank'!H2308="","",'gegevens uit databank'!H2308)</f>
        <v>03-293.06.08</v>
      </c>
    </row>
    <row r="2309" spans="1:6" ht="12.9" customHeight="1" x14ac:dyDescent="0.25">
      <c r="A2309" s="144">
        <f>IF('gegevens uit databank'!C2309="","",'gegevens uit databank'!C2309)</f>
        <v>129007</v>
      </c>
      <c r="B2309" s="145" t="str">
        <f>IF('gegevens uit databank'!D2309="","",'gegevens uit databank'!D2309)</f>
        <v>GO!BS 't Dorp campus Steenweg</v>
      </c>
      <c r="C2309" s="145" t="str">
        <f>IF('gegevens uit databank'!E2309="","",'gegevens uit databank'!E2309)</f>
        <v>Diestsesteenweg 387_A</v>
      </c>
      <c r="D2309" s="145">
        <f>IF('gegevens uit databank'!F2309="","",'gegevens uit databank'!F2309)</f>
        <v>3202</v>
      </c>
      <c r="E2309" s="145" t="str">
        <f>IF('gegevens uit databank'!G2309="","",'gegevens uit databank'!G2309)</f>
        <v>RILLAAR</v>
      </c>
      <c r="F2309" s="145" t="str">
        <f>IF('gegevens uit databank'!H2309="","",'gegevens uit databank'!H2309)</f>
        <v>016-50.06.50</v>
      </c>
    </row>
    <row r="2310" spans="1:6" ht="12.9" customHeight="1" x14ac:dyDescent="0.25">
      <c r="A2310" s="144">
        <f>IF('gegevens uit databank'!C2310="","",'gegevens uit databank'!C2310)</f>
        <v>129015</v>
      </c>
      <c r="B2310" s="145" t="str">
        <f>IF('gegevens uit databank'!D2310="","",'gegevens uit databank'!D2310)</f>
        <v>GO! Freinetschool Krullevaar't</v>
      </c>
      <c r="C2310" s="145" t="str">
        <f>IF('gegevens uit databank'!E2310="","",'gegevens uit databank'!E2310)</f>
        <v>Oudstrijderslaan 2_C</v>
      </c>
      <c r="D2310" s="145">
        <f>IF('gegevens uit databank'!F2310="","",'gegevens uit databank'!F2310)</f>
        <v>3012</v>
      </c>
      <c r="E2310" s="145" t="str">
        <f>IF('gegevens uit databank'!G2310="","",'gegevens uit databank'!G2310)</f>
        <v>WILSELE</v>
      </c>
      <c r="F2310" s="145" t="str">
        <f>IF('gegevens uit databank'!H2310="","",'gegevens uit databank'!H2310)</f>
        <v>016-67.01.49</v>
      </c>
    </row>
    <row r="2311" spans="1:6" ht="12.9" customHeight="1" x14ac:dyDescent="0.25">
      <c r="A2311" s="144">
        <f>IF('gegevens uit databank'!C2311="","",'gegevens uit databank'!C2311)</f>
        <v>129023</v>
      </c>
      <c r="B2311" s="145" t="str">
        <f>IF('gegevens uit databank'!D2311="","",'gegevens uit databank'!D2311)</f>
        <v>GBS De Knipoog</v>
      </c>
      <c r="C2311" s="145" t="str">
        <f>IF('gegevens uit databank'!E2311="","",'gegevens uit databank'!E2311)</f>
        <v>Zaadstraat 30</v>
      </c>
      <c r="D2311" s="145">
        <f>IF('gegevens uit databank'!F2311="","",'gegevens uit databank'!F2311)</f>
        <v>1080</v>
      </c>
      <c r="E2311" s="145" t="str">
        <f>IF('gegevens uit databank'!G2311="","",'gegevens uit databank'!G2311)</f>
        <v>SINT-JANS-MOLENBEEK</v>
      </c>
      <c r="F2311" s="145" t="str">
        <f>IF('gegevens uit databank'!H2311="","",'gegevens uit databank'!H2311)</f>
        <v>02-414.35.40</v>
      </c>
    </row>
    <row r="2312" spans="1:6" ht="12.9" customHeight="1" x14ac:dyDescent="0.25">
      <c r="A2312" s="144">
        <f>IF('gegevens uit databank'!C2312="","",'gegevens uit databank'!C2312)</f>
        <v>129056</v>
      </c>
      <c r="B2312" s="145" t="str">
        <f>IF('gegevens uit databank'!D2312="","",'gegevens uit databank'!D2312)</f>
        <v>GO! Freinetschool De Zwierezwaai</v>
      </c>
      <c r="C2312" s="145" t="str">
        <f>IF('gegevens uit databank'!E2312="","",'gegevens uit databank'!E2312)</f>
        <v>de Bavaylei 134 bus 1</v>
      </c>
      <c r="D2312" s="145">
        <f>IF('gegevens uit databank'!F2312="","",'gegevens uit databank'!F2312)</f>
        <v>1800</v>
      </c>
      <c r="E2312" s="145" t="str">
        <f>IF('gegevens uit databank'!G2312="","",'gegevens uit databank'!G2312)</f>
        <v>VILVOORDE</v>
      </c>
      <c r="F2312" s="145" t="str">
        <f>IF('gegevens uit databank'!H2312="","",'gegevens uit databank'!H2312)</f>
        <v>02-252.62.04</v>
      </c>
    </row>
    <row r="2313" spans="1:6" ht="12.9" customHeight="1" x14ac:dyDescent="0.25">
      <c r="A2313" s="144">
        <f>IF('gegevens uit databank'!C2313="","",'gegevens uit databank'!C2313)</f>
        <v>129064</v>
      </c>
      <c r="B2313" s="145" t="str">
        <f>IF('gegevens uit databank'!D2313="","",'gegevens uit databank'!D2313)</f>
        <v>VBS DE LINDE</v>
      </c>
      <c r="C2313" s="145" t="str">
        <f>IF('gegevens uit databank'!E2313="","",'gegevens uit databank'!E2313)</f>
        <v>Van Steenlandstraat 15</v>
      </c>
      <c r="D2313" s="145">
        <f>IF('gegevens uit databank'!F2313="","",'gegevens uit databank'!F2313)</f>
        <v>2100</v>
      </c>
      <c r="E2313" s="145" t="str">
        <f>IF('gegevens uit databank'!G2313="","",'gegevens uit databank'!G2313)</f>
        <v>DEURNE</v>
      </c>
      <c r="F2313" s="145" t="str">
        <f>IF('gegevens uit databank'!H2313="","",'gegevens uit databank'!H2313)</f>
        <v>03-321.02.58</v>
      </c>
    </row>
    <row r="2314" spans="1:6" ht="12.9" customHeight="1" x14ac:dyDescent="0.25">
      <c r="A2314" s="144">
        <f>IF('gegevens uit databank'!C2314="","",'gegevens uit databank'!C2314)</f>
        <v>129072</v>
      </c>
      <c r="B2314" s="145" t="str">
        <f>IF('gegevens uit databank'!D2314="","",'gegevens uit databank'!D2314)</f>
        <v>GO! BS De Klimpaal_St-Jans Molenbeek</v>
      </c>
      <c r="C2314" s="145" t="str">
        <f>IF('gegevens uit databank'!E2314="","",'gegevens uit databank'!E2314)</f>
        <v>Paalstraat 61</v>
      </c>
      <c r="D2314" s="145">
        <f>IF('gegevens uit databank'!F2314="","",'gegevens uit databank'!F2314)</f>
        <v>1080</v>
      </c>
      <c r="E2314" s="145" t="str">
        <f>IF('gegevens uit databank'!G2314="","",'gegevens uit databank'!G2314)</f>
        <v>SINT-JANS-MOLENBEEK</v>
      </c>
      <c r="F2314" s="145" t="str">
        <f>IF('gegevens uit databank'!H2314="","",'gegevens uit databank'!H2314)</f>
        <v>02-411.56.04</v>
      </c>
    </row>
    <row r="2315" spans="1:6" ht="12.9" customHeight="1" x14ac:dyDescent="0.25">
      <c r="A2315" s="144">
        <f>IF('gegevens uit databank'!C2315="","",'gegevens uit databank'!C2315)</f>
        <v>129081</v>
      </c>
      <c r="B2315" s="145" t="str">
        <f>IF('gegevens uit databank'!D2315="","",'gegevens uit databank'!D2315)</f>
        <v>SBS De Gele Ballon</v>
      </c>
      <c r="C2315" s="145" t="str">
        <f>IF('gegevens uit databank'!E2315="","",'gegevens uit databank'!E2315)</f>
        <v>Lamorinièrestraat 93</v>
      </c>
      <c r="D2315" s="145">
        <f>IF('gegevens uit databank'!F2315="","",'gegevens uit databank'!F2315)</f>
        <v>2018</v>
      </c>
      <c r="E2315" s="145" t="str">
        <f>IF('gegevens uit databank'!G2315="","",'gegevens uit databank'!G2315)</f>
        <v>ANTWERPEN</v>
      </c>
      <c r="F2315" s="145" t="str">
        <f>IF('gegevens uit databank'!H2315="","",'gegevens uit databank'!H2315)</f>
        <v>03-502.19.50</v>
      </c>
    </row>
    <row r="2316" spans="1:6" ht="12.9" customHeight="1" x14ac:dyDescent="0.25">
      <c r="A2316" s="144">
        <f>IF('gegevens uit databank'!C2316="","",'gegevens uit databank'!C2316)</f>
        <v>129098</v>
      </c>
      <c r="B2316" s="145" t="str">
        <f>IF('gegevens uit databank'!D2316="","",'gegevens uit databank'!D2316)</f>
        <v>SBS Omnimundo</v>
      </c>
      <c r="C2316" s="145" t="str">
        <f>IF('gegevens uit databank'!E2316="","",'gegevens uit databank'!E2316)</f>
        <v>Van Maerlantstraat 30</v>
      </c>
      <c r="D2316" s="145">
        <f>IF('gegevens uit databank'!F2316="","",'gegevens uit databank'!F2316)</f>
        <v>2060</v>
      </c>
      <c r="E2316" s="145" t="str">
        <f>IF('gegevens uit databank'!G2316="","",'gegevens uit databank'!G2316)</f>
        <v>ANTWERPEN</v>
      </c>
      <c r="F2316" s="145" t="str">
        <f>IF('gegevens uit databank'!H2316="","",'gegevens uit databank'!H2316)</f>
        <v>03-298.16.50</v>
      </c>
    </row>
    <row r="2317" spans="1:6" ht="12.9" customHeight="1" x14ac:dyDescent="0.25">
      <c r="A2317" s="144">
        <f>IF('gegevens uit databank'!C2317="","",'gegevens uit databank'!C2317)</f>
        <v>129106</v>
      </c>
      <c r="B2317" s="145" t="str">
        <f>IF('gegevens uit databank'!D2317="","",'gegevens uit databank'!D2317)</f>
        <v>VBS De Wingerd Terhagen</v>
      </c>
      <c r="C2317" s="145" t="str">
        <f>IF('gegevens uit databank'!E2317="","",'gegevens uit databank'!E2317)</f>
        <v>Stille Weg 2</v>
      </c>
      <c r="D2317" s="145">
        <f>IF('gegevens uit databank'!F2317="","",'gegevens uit databank'!F2317)</f>
        <v>2840</v>
      </c>
      <c r="E2317" s="145" t="str">
        <f>IF('gegevens uit databank'!G2317="","",'gegevens uit databank'!G2317)</f>
        <v>TERHAGEN</v>
      </c>
      <c r="F2317" s="145" t="str">
        <f>IF('gegevens uit databank'!H2317="","",'gegevens uit databank'!H2317)</f>
        <v>03-888.57.81</v>
      </c>
    </row>
    <row r="2318" spans="1:6" ht="12.9" customHeight="1" x14ac:dyDescent="0.25">
      <c r="A2318" s="144">
        <f>IF('gegevens uit databank'!C2318="","",'gegevens uit databank'!C2318)</f>
        <v>129114</v>
      </c>
      <c r="B2318" s="145" t="str">
        <f>IF('gegevens uit databank'!D2318="","",'gegevens uit databank'!D2318)</f>
        <v>GBS Evergem</v>
      </c>
      <c r="C2318" s="145" t="str">
        <f>IF('gegevens uit databank'!E2318="","",'gegevens uit databank'!E2318)</f>
        <v>Reibroekstraat 2_A</v>
      </c>
      <c r="D2318" s="145">
        <f>IF('gegevens uit databank'!F2318="","",'gegevens uit databank'!F2318)</f>
        <v>9940</v>
      </c>
      <c r="E2318" s="145" t="str">
        <f>IF('gegevens uit databank'!G2318="","",'gegevens uit databank'!G2318)</f>
        <v>EVERGEM</v>
      </c>
      <c r="F2318" s="145" t="str">
        <f>IF('gegevens uit databank'!H2318="","",'gegevens uit databank'!H2318)</f>
        <v>09-210.31.10</v>
      </c>
    </row>
    <row r="2319" spans="1:6" ht="12.9" customHeight="1" x14ac:dyDescent="0.25">
      <c r="A2319" s="144">
        <f>IF('gegevens uit databank'!C2319="","",'gegevens uit databank'!C2319)</f>
        <v>129122</v>
      </c>
      <c r="B2319" s="145" t="str">
        <f>IF('gegevens uit databank'!D2319="","",'gegevens uit databank'!D2319)</f>
        <v>GBS Wippelgem</v>
      </c>
      <c r="C2319" s="145" t="str">
        <f>IF('gegevens uit databank'!E2319="","",'gegevens uit databank'!E2319)</f>
        <v>Droogte 208</v>
      </c>
      <c r="D2319" s="145">
        <f>IF('gegevens uit databank'!F2319="","",'gegevens uit databank'!F2319)</f>
        <v>9940</v>
      </c>
      <c r="E2319" s="145" t="str">
        <f>IF('gegevens uit databank'!G2319="","",'gegevens uit databank'!G2319)</f>
        <v>EVERGEM</v>
      </c>
      <c r="F2319" s="145" t="str">
        <f>IF('gegevens uit databank'!H2319="","",'gegevens uit databank'!H2319)</f>
        <v>09-210.31.30</v>
      </c>
    </row>
    <row r="2320" spans="1:6" ht="12.9" customHeight="1" x14ac:dyDescent="0.25">
      <c r="A2320" s="144">
        <f>IF('gegevens uit databank'!C2320="","",'gegevens uit databank'!C2320)</f>
        <v>129131</v>
      </c>
      <c r="B2320" s="145" t="str">
        <f>IF('gegevens uit databank'!D2320="","",'gegevens uit databank'!D2320)</f>
        <v>GBS De Vierklaver B/G/V</v>
      </c>
      <c r="C2320" s="145" t="str">
        <f>IF('gegevens uit databank'!E2320="","",'gegevens uit databank'!E2320)</f>
        <v>Baaigemstraat 26</v>
      </c>
      <c r="D2320" s="145">
        <f>IF('gegevens uit databank'!F2320="","",'gegevens uit databank'!F2320)</f>
        <v>9890</v>
      </c>
      <c r="E2320" s="145" t="str">
        <f>IF('gegevens uit databank'!G2320="","",'gegevens uit databank'!G2320)</f>
        <v>GAVERE</v>
      </c>
      <c r="F2320" s="145" t="str">
        <f>IF('gegevens uit databank'!H2320="","",'gegevens uit databank'!H2320)</f>
        <v>09-384.31.68</v>
      </c>
    </row>
    <row r="2321" spans="1:6" ht="12.9" customHeight="1" x14ac:dyDescent="0.25">
      <c r="A2321" s="144">
        <f>IF('gegevens uit databank'!C2321="","",'gegevens uit databank'!C2321)</f>
        <v>129189</v>
      </c>
      <c r="B2321" s="145" t="str">
        <f>IF('gegevens uit databank'!D2321="","",'gegevens uit databank'!D2321)</f>
        <v>GBS Jenaplanschool Lieven Gevaert</v>
      </c>
      <c r="C2321" s="145" t="str">
        <f>IF('gegevens uit databank'!E2321="","",'gegevens uit databank'!E2321)</f>
        <v>Osylei 86</v>
      </c>
      <c r="D2321" s="145">
        <f>IF('gegevens uit databank'!F2321="","",'gegevens uit databank'!F2321)</f>
        <v>2640</v>
      </c>
      <c r="E2321" s="145" t="str">
        <f>IF('gegevens uit databank'!G2321="","",'gegevens uit databank'!G2321)</f>
        <v>MORTSEL</v>
      </c>
      <c r="F2321" s="145" t="str">
        <f>IF('gegevens uit databank'!H2321="","",'gegevens uit databank'!H2321)</f>
        <v>03-449.36.70</v>
      </c>
    </row>
    <row r="2322" spans="1:6" ht="12.9" customHeight="1" x14ac:dyDescent="0.25">
      <c r="A2322" s="144">
        <f>IF('gegevens uit databank'!C2322="","",'gegevens uit databank'!C2322)</f>
        <v>129197</v>
      </c>
      <c r="B2322" s="145" t="str">
        <f>IF('gegevens uit databank'!D2322="","",'gegevens uit databank'!D2322)</f>
        <v>GO! BS Het Bollebos Anzegem</v>
      </c>
      <c r="C2322" s="145" t="str">
        <f>IF('gegevens uit databank'!E2322="","",'gegevens uit databank'!E2322)</f>
        <v>Kerkstraat 30</v>
      </c>
      <c r="D2322" s="145">
        <f>IF('gegevens uit databank'!F2322="","",'gegevens uit databank'!F2322)</f>
        <v>8570</v>
      </c>
      <c r="E2322" s="145" t="str">
        <f>IF('gegevens uit databank'!G2322="","",'gegevens uit databank'!G2322)</f>
        <v>ANZEGEM</v>
      </c>
      <c r="F2322" s="145" t="str">
        <f>IF('gegevens uit databank'!H2322="","",'gegevens uit databank'!H2322)</f>
        <v>056-68.88.30</v>
      </c>
    </row>
    <row r="2323" spans="1:6" ht="12.9" customHeight="1" x14ac:dyDescent="0.25">
      <c r="A2323" s="144">
        <f>IF('gegevens uit databank'!C2323="","",'gegevens uit databank'!C2323)</f>
        <v>129205</v>
      </c>
      <c r="B2323" s="145" t="str">
        <f>IF('gegevens uit databank'!D2323="","",'gegevens uit databank'!D2323)</f>
        <v>GBS De Doening</v>
      </c>
      <c r="C2323" s="145" t="str">
        <f>IF('gegevens uit databank'!E2323="","",'gegevens uit databank'!E2323)</f>
        <v>Aarschotsestraat 94</v>
      </c>
      <c r="D2323" s="145">
        <f>IF('gegevens uit databank'!F2323="","",'gegevens uit databank'!F2323)</f>
        <v>1800</v>
      </c>
      <c r="E2323" s="145" t="str">
        <f>IF('gegevens uit databank'!G2323="","",'gegevens uit databank'!G2323)</f>
        <v>VILVOORDE</v>
      </c>
      <c r="F2323" s="145" t="str">
        <f>IF('gegevens uit databank'!H2323="","",'gegevens uit databank'!H2323)</f>
        <v>02-251.92.21</v>
      </c>
    </row>
    <row r="2324" spans="1:6" ht="12.9" customHeight="1" x14ac:dyDescent="0.25">
      <c r="A2324" s="144">
        <f>IF('gegevens uit databank'!C2324="","",'gegevens uit databank'!C2324)</f>
        <v>129213</v>
      </c>
      <c r="B2324" s="145" t="str">
        <f>IF('gegevens uit databank'!D2324="","",'gegevens uit databank'!D2324)</f>
        <v>SBS Het Prisma</v>
      </c>
      <c r="C2324" s="145" t="str">
        <f>IF('gegevens uit databank'!E2324="","",'gegevens uit databank'!E2324)</f>
        <v>Steenakker 4</v>
      </c>
      <c r="D2324" s="145">
        <f>IF('gegevens uit databank'!F2324="","",'gegevens uit databank'!F2324)</f>
        <v>9000</v>
      </c>
      <c r="E2324" s="145" t="str">
        <f>IF('gegevens uit databank'!G2324="","",'gegevens uit databank'!G2324)</f>
        <v>GENT</v>
      </c>
      <c r="F2324" s="145" t="str">
        <f>IF('gegevens uit databank'!H2324="","",'gegevens uit databank'!H2324)</f>
        <v>09-222.08.22</v>
      </c>
    </row>
    <row r="2325" spans="1:6" ht="12.9" customHeight="1" x14ac:dyDescent="0.25">
      <c r="A2325" s="144">
        <f>IF('gegevens uit databank'!C2325="","",'gegevens uit databank'!C2325)</f>
        <v>129221</v>
      </c>
      <c r="B2325" s="145" t="str">
        <f>IF('gegevens uit databank'!D2325="","",'gegevens uit databank'!D2325)</f>
        <v>GO! freinetschool De Pluim Hoboken</v>
      </c>
      <c r="C2325" s="145" t="str">
        <f>IF('gegevens uit databank'!E2325="","",'gegevens uit databank'!E2325)</f>
        <v>Pauwenlaan 55</v>
      </c>
      <c r="D2325" s="145">
        <f>IF('gegevens uit databank'!F2325="","",'gegevens uit databank'!F2325)</f>
        <v>2660</v>
      </c>
      <c r="E2325" s="145" t="str">
        <f>IF('gegevens uit databank'!G2325="","",'gegevens uit databank'!G2325)</f>
        <v>HOBOKEN</v>
      </c>
      <c r="F2325" s="145" t="str">
        <f>IF('gegevens uit databank'!H2325="","",'gegevens uit databank'!H2325)</f>
        <v>03-899.37.70</v>
      </c>
    </row>
    <row r="2326" spans="1:6" ht="12.9" customHeight="1" x14ac:dyDescent="0.25">
      <c r="A2326" s="144">
        <f>IF('gegevens uit databank'!C2326="","",'gegevens uit databank'!C2326)</f>
        <v>129239</v>
      </c>
      <c r="B2326" s="145" t="str">
        <f>IF('gegevens uit databank'!D2326="","",'gegevens uit databank'!D2326)</f>
        <v>VBS De Cirkel</v>
      </c>
      <c r="C2326" s="145" t="str">
        <f>IF('gegevens uit databank'!E2326="","",'gegevens uit databank'!E2326)</f>
        <v>Dorpsstraat 24</v>
      </c>
      <c r="D2326" s="145">
        <f>IF('gegevens uit databank'!F2326="","",'gegevens uit databank'!F2326)</f>
        <v>1851</v>
      </c>
      <c r="E2326" s="145" t="str">
        <f>IF('gegevens uit databank'!G2326="","",'gegevens uit databank'!G2326)</f>
        <v>HUMBEEK</v>
      </c>
      <c r="F2326" s="145" t="str">
        <f>IF('gegevens uit databank'!H2326="","",'gegevens uit databank'!H2326)</f>
        <v>02-269.39.41</v>
      </c>
    </row>
    <row r="2327" spans="1:6" ht="12.9" customHeight="1" x14ac:dyDescent="0.25">
      <c r="A2327" s="144">
        <f>IF('gegevens uit databank'!C2327="","",'gegevens uit databank'!C2327)</f>
        <v>129254</v>
      </c>
      <c r="B2327" s="145" t="str">
        <f>IF('gegevens uit databank'!D2327="","",'gegevens uit databank'!D2327)</f>
        <v>SBS Hét Talent</v>
      </c>
      <c r="C2327" s="145" t="str">
        <f>IF('gegevens uit databank'!E2327="","",'gegevens uit databank'!E2327)</f>
        <v>Juul Grietensstraat 8</v>
      </c>
      <c r="D2327" s="145">
        <f>IF('gegevens uit databank'!F2327="","",'gegevens uit databank'!F2327)</f>
        <v>2140</v>
      </c>
      <c r="E2327" s="145" t="str">
        <f>IF('gegevens uit databank'!G2327="","",'gegevens uit databank'!G2327)</f>
        <v>BORGERHOUT</v>
      </c>
      <c r="F2327" s="145" t="str">
        <f>IF('gegevens uit databank'!H2327="","",'gegevens uit databank'!H2327)</f>
        <v>03-298.16.80</v>
      </c>
    </row>
    <row r="2328" spans="1:6" ht="12.9" customHeight="1" x14ac:dyDescent="0.25">
      <c r="A2328" s="144">
        <f>IF('gegevens uit databank'!C2328="","",'gegevens uit databank'!C2328)</f>
        <v>129271</v>
      </c>
      <c r="B2328" s="145" t="str">
        <f>IF('gegevens uit databank'!D2328="","",'gegevens uit databank'!D2328)</f>
        <v>GO! BS Carolus Magnus</v>
      </c>
      <c r="C2328" s="145" t="str">
        <f>IF('gegevens uit databank'!E2328="","",'gegevens uit databank'!E2328)</f>
        <v>de Jamblinne de Meuxplein 8</v>
      </c>
      <c r="D2328" s="145">
        <f>IF('gegevens uit databank'!F2328="","",'gegevens uit databank'!F2328)</f>
        <v>1030</v>
      </c>
      <c r="E2328" s="145" t="str">
        <f>IF('gegevens uit databank'!G2328="","",'gegevens uit databank'!G2328)</f>
        <v>SCHAARBEEK</v>
      </c>
      <c r="F2328" s="145" t="str">
        <f>IF('gegevens uit databank'!H2328="","",'gegevens uit databank'!H2328)</f>
        <v>02-733.10.97</v>
      </c>
    </row>
    <row r="2329" spans="1:6" ht="12.9" customHeight="1" x14ac:dyDescent="0.25">
      <c r="A2329" s="144">
        <f>IF('gegevens uit databank'!C2329="","",'gegevens uit databank'!C2329)</f>
        <v>129304</v>
      </c>
      <c r="B2329" s="145" t="str">
        <f>IF('gegevens uit databank'!D2329="","",'gegevens uit databank'!D2329)</f>
        <v>VBS Wondere Wereld</v>
      </c>
      <c r="C2329" s="145" t="str">
        <f>IF('gegevens uit databank'!E2329="","",'gegevens uit databank'!E2329)</f>
        <v>Dr. Vanderhoeydonckstraat 14</v>
      </c>
      <c r="D2329" s="145">
        <f>IF('gegevens uit databank'!F2329="","",'gegevens uit databank'!F2329)</f>
        <v>3560</v>
      </c>
      <c r="E2329" s="145" t="str">
        <f>IF('gegevens uit databank'!G2329="","",'gegevens uit databank'!G2329)</f>
        <v>LUMMEN</v>
      </c>
      <c r="F2329" s="145" t="str">
        <f>IF('gegevens uit databank'!H2329="","",'gegevens uit databank'!H2329)</f>
        <v>013-29.65.77</v>
      </c>
    </row>
    <row r="2330" spans="1:6" ht="12.9" customHeight="1" x14ac:dyDescent="0.25">
      <c r="A2330" s="144">
        <f>IF('gegevens uit databank'!C2330="","",'gegevens uit databank'!C2330)</f>
        <v>129312</v>
      </c>
      <c r="B2330" s="145" t="str">
        <f>IF('gegevens uit databank'!D2330="","",'gegevens uit databank'!D2330)</f>
        <v>GBS De Kriek</v>
      </c>
      <c r="C2330" s="145" t="str">
        <f>IF('gegevens uit databank'!E2330="","",'gegevens uit databank'!E2330)</f>
        <v>Grote Bosstraat 70</v>
      </c>
      <c r="D2330" s="145">
        <f>IF('gegevens uit databank'!F2330="","",'gegevens uit databank'!F2330)</f>
        <v>1030</v>
      </c>
      <c r="E2330" s="145" t="str">
        <f>IF('gegevens uit databank'!G2330="","",'gegevens uit databank'!G2330)</f>
        <v>SCHAARBEEK</v>
      </c>
      <c r="F2330" s="145" t="str">
        <f>IF('gegevens uit databank'!H2330="","",'gegevens uit databank'!H2330)</f>
        <v>0491-62.56.19</v>
      </c>
    </row>
    <row r="2331" spans="1:6" ht="12.9" customHeight="1" x14ac:dyDescent="0.25">
      <c r="A2331" s="144">
        <f>IF('gegevens uit databank'!C2331="","",'gegevens uit databank'!C2331)</f>
        <v>129321</v>
      </c>
      <c r="B2331" s="145" t="str">
        <f>IF('gegevens uit databank'!D2331="","",'gegevens uit databank'!D2331)</f>
        <v>VBS De Zonnebloem</v>
      </c>
      <c r="C2331" s="145" t="str">
        <f>IF('gegevens uit databank'!E2331="","",'gegevens uit databank'!E2331)</f>
        <v>Van Trierstraat 28</v>
      </c>
      <c r="D2331" s="145">
        <f>IF('gegevens uit databank'!F2331="","",'gegevens uit databank'!F2331)</f>
        <v>2018</v>
      </c>
      <c r="E2331" s="145" t="str">
        <f>IF('gegevens uit databank'!G2331="","",'gegevens uit databank'!G2331)</f>
        <v>ANTWERPEN</v>
      </c>
      <c r="F2331" s="145" t="str">
        <f>IF('gegevens uit databank'!H2331="","",'gegevens uit databank'!H2331)</f>
        <v>03-237.77.73</v>
      </c>
    </row>
    <row r="2332" spans="1:6" ht="12.9" customHeight="1" x14ac:dyDescent="0.25">
      <c r="A2332" s="144">
        <f>IF('gegevens uit databank'!C2332="","",'gegevens uit databank'!C2332)</f>
        <v>129338</v>
      </c>
      <c r="B2332" s="145" t="str">
        <f>IF('gegevens uit databank'!D2332="","",'gegevens uit databank'!D2332)</f>
        <v>GO! BS Papageno</v>
      </c>
      <c r="C2332" s="145" t="str">
        <f>IF('gegevens uit databank'!E2332="","",'gegevens uit databank'!E2332)</f>
        <v>Twee Huizenstraat 43</v>
      </c>
      <c r="D2332" s="145">
        <f>IF('gegevens uit databank'!F2332="","",'gegevens uit databank'!F2332)</f>
        <v>1140</v>
      </c>
      <c r="E2332" s="145" t="str">
        <f>IF('gegevens uit databank'!G2332="","",'gegevens uit databank'!G2332)</f>
        <v>EVERE</v>
      </c>
      <c r="F2332" s="145" t="str">
        <f>IF('gegevens uit databank'!H2332="","",'gegevens uit databank'!H2332)</f>
        <v>02-705.24.92</v>
      </c>
    </row>
    <row r="2333" spans="1:6" ht="12.9" customHeight="1" x14ac:dyDescent="0.25">
      <c r="A2333" s="144">
        <f>IF('gegevens uit databank'!C2333="","",'gegevens uit databank'!C2333)</f>
        <v>129346</v>
      </c>
      <c r="B2333" s="145" t="str">
        <f>IF('gegevens uit databank'!D2333="","",'gegevens uit databank'!D2333)</f>
        <v>GO! BS De Muziekladder</v>
      </c>
      <c r="C2333" s="145" t="str">
        <f>IF('gegevens uit databank'!E2333="","",'gegevens uit databank'!E2333)</f>
        <v>Jan Blockxstraat 23</v>
      </c>
      <c r="D2333" s="145">
        <f>IF('gegevens uit databank'!F2333="","",'gegevens uit databank'!F2333)</f>
        <v>1030</v>
      </c>
      <c r="E2333" s="145" t="str">
        <f>IF('gegevens uit databank'!G2333="","",'gegevens uit databank'!G2333)</f>
        <v>SCHAARBEEK</v>
      </c>
      <c r="F2333" s="145" t="str">
        <f>IF('gegevens uit databank'!H2333="","",'gegevens uit databank'!H2333)</f>
        <v>02-216.55.80</v>
      </c>
    </row>
    <row r="2334" spans="1:6" ht="12.9" customHeight="1" x14ac:dyDescent="0.25">
      <c r="A2334" s="144">
        <f>IF('gegevens uit databank'!C2334="","",'gegevens uit databank'!C2334)</f>
        <v>129445</v>
      </c>
      <c r="B2334" s="145" t="str">
        <f>IF('gegevens uit databank'!D2334="","",'gegevens uit databank'!D2334)</f>
        <v>GBS De Buitenkans</v>
      </c>
      <c r="C2334" s="145" t="str">
        <f>IF('gegevens uit databank'!E2334="","",'gegevens uit databank'!E2334)</f>
        <v>Dorpsstraat 82</v>
      </c>
      <c r="D2334" s="145">
        <f>IF('gegevens uit databank'!F2334="","",'gegevens uit databank'!F2334)</f>
        <v>3294</v>
      </c>
      <c r="E2334" s="145" t="str">
        <f>IF('gegevens uit databank'!G2334="","",'gegevens uit databank'!G2334)</f>
        <v>MOLENSTEDE</v>
      </c>
      <c r="F2334" s="145" t="str">
        <f>IF('gegevens uit databank'!H2334="","",'gegevens uit databank'!H2334)</f>
        <v>013-32.69.28</v>
      </c>
    </row>
    <row r="2335" spans="1:6" ht="12.9" customHeight="1" x14ac:dyDescent="0.25">
      <c r="A2335" s="144">
        <f>IF('gegevens uit databank'!C2335="","",'gegevens uit databank'!C2335)</f>
        <v>129478</v>
      </c>
      <c r="B2335" s="145" t="str">
        <f>IF('gegevens uit databank'!D2335="","",'gegevens uit databank'!D2335)</f>
        <v>GO! Next MS de Loep</v>
      </c>
      <c r="C2335" s="145" t="str">
        <f>IF('gegevens uit databank'!E2335="","",'gegevens uit databank'!E2335)</f>
        <v>Toekomststraat 45</v>
      </c>
      <c r="D2335" s="145">
        <f>IF('gegevens uit databank'!F2335="","",'gegevens uit databank'!F2335)</f>
        <v>3590</v>
      </c>
      <c r="E2335" s="145" t="str">
        <f>IF('gegevens uit databank'!G2335="","",'gegevens uit databank'!G2335)</f>
        <v>DIEPENBEEK</v>
      </c>
      <c r="F2335" s="145" t="str">
        <f>IF('gegevens uit databank'!H2335="","",'gegevens uit databank'!H2335)</f>
        <v>011-32.32.13</v>
      </c>
    </row>
    <row r="2336" spans="1:6" ht="12.9" customHeight="1" x14ac:dyDescent="0.25">
      <c r="A2336" s="144">
        <f>IF('gegevens uit databank'!C2336="","",'gegevens uit databank'!C2336)</f>
        <v>129486</v>
      </c>
      <c r="B2336" s="145" t="str">
        <f>IF('gegevens uit databank'!D2336="","",'gegevens uit databank'!D2336)</f>
        <v>VBS Sint-Vincentiusschool</v>
      </c>
      <c r="C2336" s="145" t="str">
        <f>IF('gegevens uit databank'!E2336="","",'gegevens uit databank'!E2336)</f>
        <v>Camille Van der Cruyssenstraat 1_A</v>
      </c>
      <c r="D2336" s="145">
        <f>IF('gegevens uit databank'!F2336="","",'gegevens uit databank'!F2336)</f>
        <v>9850</v>
      </c>
      <c r="E2336" s="145" t="str">
        <f>IF('gegevens uit databank'!G2336="","",'gegevens uit databank'!G2336)</f>
        <v>DEINZE</v>
      </c>
      <c r="F2336" s="145" t="str">
        <f>IF('gegevens uit databank'!H2336="","",'gegevens uit databank'!H2336)</f>
        <v>09-371.70.57</v>
      </c>
    </row>
    <row r="2337" spans="1:6" ht="12.9" customHeight="1" x14ac:dyDescent="0.25">
      <c r="A2337" s="144">
        <f>IF('gegevens uit databank'!C2337="","",'gegevens uit databank'!C2337)</f>
        <v>129502</v>
      </c>
      <c r="B2337" s="145" t="str">
        <f>IF('gegevens uit databank'!D2337="","",'gegevens uit databank'!D2337)</f>
        <v>VBS Etikhove</v>
      </c>
      <c r="C2337" s="145" t="str">
        <f>IF('gegevens uit databank'!E2337="","",'gegevens uit databank'!E2337)</f>
        <v>Etikhoveplein 16</v>
      </c>
      <c r="D2337" s="145">
        <f>IF('gegevens uit databank'!F2337="","",'gegevens uit databank'!F2337)</f>
        <v>9680</v>
      </c>
      <c r="E2337" s="145" t="str">
        <f>IF('gegevens uit databank'!G2337="","",'gegevens uit databank'!G2337)</f>
        <v>ETIKHOVE</v>
      </c>
      <c r="F2337" s="145" t="str">
        <f>IF('gegevens uit databank'!H2337="","",'gegevens uit databank'!H2337)</f>
        <v>055-31.54.33</v>
      </c>
    </row>
    <row r="2338" spans="1:6" ht="12.9" customHeight="1" x14ac:dyDescent="0.25">
      <c r="A2338" s="144">
        <f>IF('gegevens uit databank'!C2338="","",'gegevens uit databank'!C2338)</f>
        <v>129511</v>
      </c>
      <c r="B2338" s="145" t="str">
        <f>IF('gegevens uit databank'!D2338="","",'gegevens uit databank'!D2338)</f>
        <v>VBS Klim-Op</v>
      </c>
      <c r="C2338" s="145" t="str">
        <f>IF('gegevens uit databank'!E2338="","",'gegevens uit databank'!E2338)</f>
        <v>Kerkkouterstraat 58</v>
      </c>
      <c r="D2338" s="145">
        <f>IF('gegevens uit databank'!F2338="","",'gegevens uit databank'!F2338)</f>
        <v>9520</v>
      </c>
      <c r="E2338" s="145" t="str">
        <f>IF('gegevens uit databank'!G2338="","",'gegevens uit databank'!G2338)</f>
        <v>BAVEGEM</v>
      </c>
      <c r="F2338" s="145" t="str">
        <f>IF('gegevens uit databank'!H2338="","",'gegevens uit databank'!H2338)</f>
        <v>09-362.98.03</v>
      </c>
    </row>
    <row r="2339" spans="1:6" ht="12.9" customHeight="1" x14ac:dyDescent="0.25">
      <c r="A2339" s="144">
        <f>IF('gegevens uit databank'!C2339="","",'gegevens uit databank'!C2339)</f>
        <v>129536</v>
      </c>
      <c r="B2339" s="145" t="str">
        <f>IF('gegevens uit databank'!D2339="","",'gegevens uit databank'!D2339)</f>
        <v>VBS Moerkerke</v>
      </c>
      <c r="C2339" s="145" t="str">
        <f>IF('gegevens uit databank'!E2339="","",'gegevens uit databank'!E2339)</f>
        <v>Vissersstraat 71_B</v>
      </c>
      <c r="D2339" s="145">
        <f>IF('gegevens uit databank'!F2339="","",'gegevens uit databank'!F2339)</f>
        <v>8340</v>
      </c>
      <c r="E2339" s="145" t="str">
        <f>IF('gegevens uit databank'!G2339="","",'gegevens uit databank'!G2339)</f>
        <v>MOERKERKE</v>
      </c>
      <c r="F2339" s="145" t="str">
        <f>IF('gegevens uit databank'!H2339="","",'gegevens uit databank'!H2339)</f>
        <v>050-50.09.66</v>
      </c>
    </row>
    <row r="2340" spans="1:6" ht="12.9" customHeight="1" x14ac:dyDescent="0.25">
      <c r="A2340" s="144">
        <f>IF('gegevens uit databank'!C2340="","",'gegevens uit databank'!C2340)</f>
        <v>129544</v>
      </c>
      <c r="B2340" s="145" t="str">
        <f>IF('gegevens uit databank'!D2340="","",'gegevens uit databank'!D2340)</f>
        <v>GO! Leefschool Klavertje 4 Nevele</v>
      </c>
      <c r="C2340" s="145" t="str">
        <f>IF('gegevens uit databank'!E2340="","",'gegevens uit databank'!E2340)</f>
        <v>Biebuyckstraat 1</v>
      </c>
      <c r="D2340" s="145">
        <f>IF('gegevens uit databank'!F2340="","",'gegevens uit databank'!F2340)</f>
        <v>9850</v>
      </c>
      <c r="E2340" s="145" t="str">
        <f>IF('gegevens uit databank'!G2340="","",'gegevens uit databank'!G2340)</f>
        <v>DEINZE</v>
      </c>
      <c r="F2340" s="145" t="str">
        <f>IF('gegevens uit databank'!H2340="","",'gegevens uit databank'!H2340)</f>
        <v>09-371.57.79</v>
      </c>
    </row>
    <row r="2341" spans="1:6" ht="12.9" customHeight="1" x14ac:dyDescent="0.25">
      <c r="A2341" s="144">
        <f>IF('gegevens uit databank'!C2341="","",'gegevens uit databank'!C2341)</f>
        <v>129551</v>
      </c>
      <c r="B2341" s="145" t="str">
        <f>IF('gegevens uit databank'!D2341="","",'gegevens uit databank'!D2341)</f>
        <v>VBS De Mozaïek Bis</v>
      </c>
      <c r="C2341" s="145" t="str">
        <f>IF('gegevens uit databank'!E2341="","",'gegevens uit databank'!E2341)</f>
        <v>Kaprijkestraat 12</v>
      </c>
      <c r="D2341" s="145">
        <f>IF('gegevens uit databank'!F2341="","",'gegevens uit databank'!F2341)</f>
        <v>9000</v>
      </c>
      <c r="E2341" s="145" t="str">
        <f>IF('gegevens uit databank'!G2341="","",'gegevens uit databank'!G2341)</f>
        <v>GENT</v>
      </c>
      <c r="F2341" s="145" t="str">
        <f>IF('gegevens uit databank'!H2341="","",'gegevens uit databank'!H2341)</f>
        <v>09-233.78.64</v>
      </c>
    </row>
    <row r="2342" spans="1:6" ht="12.9" customHeight="1" x14ac:dyDescent="0.25">
      <c r="A2342" s="144">
        <f>IF('gegevens uit databank'!C2342="","",'gegevens uit databank'!C2342)</f>
        <v>129569</v>
      </c>
      <c r="B2342" s="145" t="str">
        <f>IF('gegevens uit databank'!D2342="","",'gegevens uit databank'!D2342)</f>
        <v>GO! BS Nellie Melba_Anderlecht</v>
      </c>
      <c r="C2342" s="145" t="str">
        <f>IF('gegevens uit databank'!E2342="","",'gegevens uit databank'!E2342)</f>
        <v>Nellie Melbalaan 71</v>
      </c>
      <c r="D2342" s="145">
        <f>IF('gegevens uit databank'!F2342="","",'gegevens uit databank'!F2342)</f>
        <v>1070</v>
      </c>
      <c r="E2342" s="145" t="str">
        <f>IF('gegevens uit databank'!G2342="","",'gegevens uit databank'!G2342)</f>
        <v>ANDERLECHT</v>
      </c>
      <c r="F2342" s="145" t="str">
        <f>IF('gegevens uit databank'!H2342="","",'gegevens uit databank'!H2342)</f>
        <v>02-521.04.84</v>
      </c>
    </row>
    <row r="2343" spans="1:6" ht="12.9" customHeight="1" x14ac:dyDescent="0.25">
      <c r="A2343" s="144">
        <f>IF('gegevens uit databank'!C2343="","",'gegevens uit databank'!C2343)</f>
        <v>129577</v>
      </c>
      <c r="B2343" s="145" t="str">
        <f>IF('gegevens uit databank'!D2343="","",'gegevens uit databank'!D2343)</f>
        <v>GO! BS De kleine geuzen jette</v>
      </c>
      <c r="C2343" s="145" t="str">
        <f>IF('gegevens uit databank'!E2343="","",'gegevens uit databank'!E2343)</f>
        <v>Dieleghemse Steenweg 24</v>
      </c>
      <c r="D2343" s="145">
        <f>IF('gegevens uit databank'!F2343="","",'gegevens uit databank'!F2343)</f>
        <v>1090</v>
      </c>
      <c r="E2343" s="145" t="str">
        <f>IF('gegevens uit databank'!G2343="","",'gegevens uit databank'!G2343)</f>
        <v>JETTE</v>
      </c>
      <c r="F2343" s="145" t="str">
        <f>IF('gegevens uit databank'!H2343="","",'gegevens uit databank'!H2343)</f>
        <v>02-479.26.82</v>
      </c>
    </row>
    <row r="2344" spans="1:6" ht="12.9" customHeight="1" x14ac:dyDescent="0.25">
      <c r="A2344" s="144">
        <f>IF('gegevens uit databank'!C2344="","",'gegevens uit databank'!C2344)</f>
        <v>129593</v>
      </c>
      <c r="B2344" s="145" t="str">
        <f>IF('gegevens uit databank'!D2344="","",'gegevens uit databank'!D2344)</f>
        <v>VBS Sint-Lukas</v>
      </c>
      <c r="C2344" s="145" t="str">
        <f>IF('gegevens uit databank'!E2344="","",'gegevens uit databank'!E2344)</f>
        <v>Groenstraat 156</v>
      </c>
      <c r="D2344" s="145">
        <f>IF('gegevens uit databank'!F2344="","",'gegevens uit databank'!F2344)</f>
        <v>1030</v>
      </c>
      <c r="E2344" s="145" t="str">
        <f>IF('gegevens uit databank'!G2344="","",'gegevens uit databank'!G2344)</f>
        <v>SCHAARBEEK</v>
      </c>
      <c r="F2344" s="145" t="str">
        <f>IF('gegevens uit databank'!H2344="","",'gegevens uit databank'!H2344)</f>
        <v>02-217.77.00</v>
      </c>
    </row>
    <row r="2345" spans="1:6" ht="12.9" customHeight="1" x14ac:dyDescent="0.25">
      <c r="A2345" s="144">
        <f>IF('gegevens uit databank'!C2345="","",'gegevens uit databank'!C2345)</f>
        <v>129601</v>
      </c>
      <c r="B2345" s="145" t="str">
        <f>IF('gegevens uit databank'!D2345="","",'gegevens uit databank'!D2345)</f>
        <v>GO! BS Wonderwijs</v>
      </c>
      <c r="C2345" s="145" t="str">
        <f>IF('gegevens uit databank'!E2345="","",'gegevens uit databank'!E2345)</f>
        <v>Bovenweg 17</v>
      </c>
      <c r="D2345" s="145">
        <f>IF('gegevens uit databank'!F2345="","",'gegevens uit databank'!F2345)</f>
        <v>1980</v>
      </c>
      <c r="E2345" s="145" t="str">
        <f>IF('gegevens uit databank'!G2345="","",'gegevens uit databank'!G2345)</f>
        <v>ZEMST</v>
      </c>
      <c r="F2345" s="145" t="str">
        <f>IF('gegevens uit databank'!H2345="","",'gegevens uit databank'!H2345)</f>
        <v>015-61.27.29</v>
      </c>
    </row>
    <row r="2346" spans="1:6" ht="12.9" customHeight="1" x14ac:dyDescent="0.25">
      <c r="A2346" s="144">
        <f>IF('gegevens uit databank'!C2346="","",'gegevens uit databank'!C2346)</f>
        <v>129619</v>
      </c>
      <c r="B2346" s="145" t="str">
        <f>IF('gegevens uit databank'!D2346="","",'gegevens uit databank'!D2346)</f>
        <v>SBS Kleine Muze</v>
      </c>
      <c r="C2346" s="145" t="str">
        <f>IF('gegevens uit databank'!E2346="","",'gegevens uit databank'!E2346)</f>
        <v>Maarschalk Montgomeryplein 8</v>
      </c>
      <c r="D2346" s="145">
        <f>IF('gegevens uit databank'!F2346="","",'gegevens uit databank'!F2346)</f>
        <v>2140</v>
      </c>
      <c r="E2346" s="145" t="str">
        <f>IF('gegevens uit databank'!G2346="","",'gegevens uit databank'!G2346)</f>
        <v>BORGERHOUT</v>
      </c>
      <c r="F2346" s="145" t="str">
        <f>IF('gegevens uit databank'!H2346="","",'gegevens uit databank'!H2346)</f>
        <v>03-289.19.30</v>
      </c>
    </row>
    <row r="2347" spans="1:6" ht="12.9" customHeight="1" x14ac:dyDescent="0.25">
      <c r="A2347" s="144">
        <f>IF('gegevens uit databank'!C2347="","",'gegevens uit databank'!C2347)</f>
        <v>129627</v>
      </c>
      <c r="B2347" s="145" t="str">
        <f>IF('gegevens uit databank'!D2347="","",'gegevens uit databank'!D2347)</f>
        <v>SBS Het GroeneEilandje</v>
      </c>
      <c r="C2347" s="145" t="str">
        <f>IF('gegevens uit databank'!E2347="","",'gegevens uit databank'!E2347)</f>
        <v>Hardenvoort 41</v>
      </c>
      <c r="D2347" s="145">
        <f>IF('gegevens uit databank'!F2347="","",'gegevens uit databank'!F2347)</f>
        <v>2060</v>
      </c>
      <c r="E2347" s="145" t="str">
        <f>IF('gegevens uit databank'!G2347="","",'gegevens uit databank'!G2347)</f>
        <v>ANTWERPEN</v>
      </c>
      <c r="F2347" s="145" t="str">
        <f>IF('gegevens uit databank'!H2347="","",'gegevens uit databank'!H2347)</f>
        <v>03-291.16.60</v>
      </c>
    </row>
    <row r="2348" spans="1:6" ht="12.9" customHeight="1" x14ac:dyDescent="0.25">
      <c r="A2348" s="144">
        <f>IF('gegevens uit databank'!C2348="","",'gegevens uit databank'!C2348)</f>
        <v>129635</v>
      </c>
      <c r="B2348" s="145" t="str">
        <f>IF('gegevens uit databank'!D2348="","",'gegevens uit databank'!D2348)</f>
        <v>SBS Kosmos</v>
      </c>
      <c r="C2348" s="145" t="str">
        <f>IF('gegevens uit databank'!E2348="","",'gegevens uit databank'!E2348)</f>
        <v>Gerard Le Grellelaan 5</v>
      </c>
      <c r="D2348" s="145">
        <f>IF('gegevens uit databank'!F2348="","",'gegevens uit databank'!F2348)</f>
        <v>2020</v>
      </c>
      <c r="E2348" s="145" t="str">
        <f>IF('gegevens uit databank'!G2348="","",'gegevens uit databank'!G2348)</f>
        <v>ANTWERPEN</v>
      </c>
      <c r="F2348" s="145" t="str">
        <f>IF('gegevens uit databank'!H2348="","",'gegevens uit databank'!H2348)</f>
        <v>03-820.81.50</v>
      </c>
    </row>
    <row r="2349" spans="1:6" ht="12.9" customHeight="1" x14ac:dyDescent="0.25">
      <c r="A2349" s="144">
        <f>IF('gegevens uit databank'!C2349="","",'gegevens uit databank'!C2349)</f>
        <v>129643</v>
      </c>
      <c r="B2349" s="145" t="str">
        <f>IF('gegevens uit databank'!D2349="","",'gegevens uit databank'!D2349)</f>
        <v>GO! BS STEM De Trampoline</v>
      </c>
      <c r="C2349" s="145" t="str">
        <f>IF('gegevens uit databank'!E2349="","",'gegevens uit databank'!E2349)</f>
        <v>August Van de Wielelei 136</v>
      </c>
      <c r="D2349" s="145">
        <f>IF('gegevens uit databank'!F2349="","",'gegevens uit databank'!F2349)</f>
        <v>2100</v>
      </c>
      <c r="E2349" s="145" t="str">
        <f>IF('gegevens uit databank'!G2349="","",'gegevens uit databank'!G2349)</f>
        <v>DEURNE</v>
      </c>
      <c r="F2349" s="145" t="str">
        <f>IF('gegevens uit databank'!H2349="","",'gegevens uit databank'!H2349)</f>
        <v>0478-48.12.69</v>
      </c>
    </row>
    <row r="2350" spans="1:6" ht="12.9" customHeight="1" x14ac:dyDescent="0.25">
      <c r="A2350" s="144">
        <f>IF('gegevens uit databank'!C2350="","",'gegevens uit databank'!C2350)</f>
        <v>129651</v>
      </c>
      <c r="B2350" s="145" t="str">
        <f>IF('gegevens uit databank'!D2350="","",'gegevens uit databank'!D2350)</f>
        <v>GO! Muzische BS K'DO</v>
      </c>
      <c r="C2350" s="145" t="str">
        <f>IF('gegevens uit databank'!E2350="","",'gegevens uit databank'!E2350)</f>
        <v>Schildersstraat 41</v>
      </c>
      <c r="D2350" s="145">
        <f>IF('gegevens uit databank'!F2350="","",'gegevens uit databank'!F2350)</f>
        <v>2000</v>
      </c>
      <c r="E2350" s="145" t="str">
        <f>IF('gegevens uit databank'!G2350="","",'gegevens uit databank'!G2350)</f>
        <v>ANTWERPEN</v>
      </c>
      <c r="F2350" s="145" t="str">
        <f>IF('gegevens uit databank'!H2350="","",'gegevens uit databank'!H2350)</f>
        <v>03-290.68.08</v>
      </c>
    </row>
    <row r="2351" spans="1:6" ht="12.9" customHeight="1" x14ac:dyDescent="0.25">
      <c r="A2351" s="144">
        <f>IF('gegevens uit databank'!C2351="","",'gegevens uit databank'!C2351)</f>
        <v>129973</v>
      </c>
      <c r="B2351" s="145" t="str">
        <f>IF('gegevens uit databank'!D2351="","",'gegevens uit databank'!D2351)</f>
        <v>VBS Helibel Herent</v>
      </c>
      <c r="C2351" s="145" t="str">
        <f>IF('gegevens uit databank'!E2351="","",'gegevens uit databank'!E2351)</f>
        <v>Herent 122</v>
      </c>
      <c r="D2351" s="145">
        <f>IF('gegevens uit databank'!F2351="","",'gegevens uit databank'!F2351)</f>
        <v>3910</v>
      </c>
      <c r="E2351" s="145" t="str">
        <f>IF('gegevens uit databank'!G2351="","",'gegevens uit databank'!G2351)</f>
        <v>PELT</v>
      </c>
      <c r="F2351" s="145" t="str">
        <f>IF('gegevens uit databank'!H2351="","",'gegevens uit databank'!H2351)</f>
        <v>011-64.19.05</v>
      </c>
    </row>
    <row r="2352" spans="1:6" ht="12.9" customHeight="1" x14ac:dyDescent="0.25">
      <c r="A2352" s="144">
        <f>IF('gegevens uit databank'!C2352="","",'gegevens uit databank'!C2352)</f>
        <v>129999</v>
      </c>
      <c r="B2352" s="145" t="str">
        <f>IF('gegevens uit databank'!D2352="","",'gegevens uit databank'!D2352)</f>
        <v>VBS 't Schommelbootje</v>
      </c>
      <c r="C2352" s="145" t="str">
        <f>IF('gegevens uit databank'!E2352="","",'gegevens uit databank'!E2352)</f>
        <v>Dieregaertstraat 9</v>
      </c>
      <c r="D2352" s="145">
        <f>IF('gegevens uit databank'!F2352="","",'gegevens uit databank'!F2352)</f>
        <v>3570</v>
      </c>
      <c r="E2352" s="145" t="str">
        <f>IF('gegevens uit databank'!G2352="","",'gegevens uit databank'!G2352)</f>
        <v>ALKEN</v>
      </c>
      <c r="F2352" s="145" t="str">
        <f>IF('gegevens uit databank'!H2352="","",'gegevens uit databank'!H2352)</f>
        <v>011-72.92.26</v>
      </c>
    </row>
    <row r="2353" spans="1:6" ht="12.9" customHeight="1" x14ac:dyDescent="0.25">
      <c r="A2353" s="144">
        <f>IF('gegevens uit databank'!C2353="","",'gegevens uit databank'!C2353)</f>
        <v>130013</v>
      </c>
      <c r="B2353" s="145" t="str">
        <f>IF('gegevens uit databank'!D2353="","",'gegevens uit databank'!D2353)</f>
        <v>GO! Next DS de Talentuin</v>
      </c>
      <c r="C2353" s="145" t="str">
        <f>IF('gegevens uit databank'!E2353="","",'gegevens uit databank'!E2353)</f>
        <v>Windmolenstraat 9</v>
      </c>
      <c r="D2353" s="145">
        <f>IF('gegevens uit databank'!F2353="","",'gegevens uit databank'!F2353)</f>
        <v>3560</v>
      </c>
      <c r="E2353" s="145" t="str">
        <f>IF('gegevens uit databank'!G2353="","",'gegevens uit databank'!G2353)</f>
        <v>LUMMEN</v>
      </c>
      <c r="F2353" s="145" t="str">
        <f>IF('gegevens uit databank'!H2353="","",'gegevens uit databank'!H2353)</f>
        <v>013-52.13.42</v>
      </c>
    </row>
    <row r="2354" spans="1:6" ht="12.9" customHeight="1" x14ac:dyDescent="0.25">
      <c r="A2354" s="144">
        <f>IF('gegevens uit databank'!C2354="","",'gegevens uit databank'!C2354)</f>
        <v>130021</v>
      </c>
      <c r="B2354" s="145" t="str">
        <f>IF('gegevens uit databank'!D2354="","",'gegevens uit databank'!D2354)</f>
        <v>GO! BS De Bijenkorf</v>
      </c>
      <c r="C2354" s="145" t="str">
        <f>IF('gegevens uit databank'!E2354="","",'gegevens uit databank'!E2354)</f>
        <v>Mechelsesteenweg 397</v>
      </c>
      <c r="D2354" s="145">
        <f>IF('gegevens uit databank'!F2354="","",'gegevens uit databank'!F2354)</f>
        <v>3020</v>
      </c>
      <c r="E2354" s="145" t="str">
        <f>IF('gegevens uit databank'!G2354="","",'gegevens uit databank'!G2354)</f>
        <v>HERENT</v>
      </c>
      <c r="F2354" s="145" t="str">
        <f>IF('gegevens uit databank'!H2354="","",'gegevens uit databank'!H2354)</f>
        <v>016-23.61.63</v>
      </c>
    </row>
    <row r="2355" spans="1:6" ht="12.9" customHeight="1" x14ac:dyDescent="0.25">
      <c r="A2355" s="144">
        <f>IF('gegevens uit databank'!C2355="","",'gegevens uit databank'!C2355)</f>
        <v>130054</v>
      </c>
      <c r="B2355" s="145" t="str">
        <f>IF('gegevens uit databank'!D2355="","",'gegevens uit databank'!D2355)</f>
        <v>VBS Sint-Godelieve</v>
      </c>
      <c r="C2355" s="145" t="str">
        <f>IF('gegevens uit databank'!E2355="","",'gegevens uit databank'!E2355)</f>
        <v>Van Cortbeemdelei 277</v>
      </c>
      <c r="D2355" s="145">
        <f>IF('gegevens uit databank'!F2355="","",'gegevens uit databank'!F2355)</f>
        <v>2100</v>
      </c>
      <c r="E2355" s="145" t="str">
        <f>IF('gegevens uit databank'!G2355="","",'gegevens uit databank'!G2355)</f>
        <v>DEURNE</v>
      </c>
      <c r="F2355" s="145" t="str">
        <f>IF('gegevens uit databank'!H2355="","",'gegevens uit databank'!H2355)</f>
        <v>03-324.16.25</v>
      </c>
    </row>
    <row r="2356" spans="1:6" ht="12.9" customHeight="1" x14ac:dyDescent="0.25">
      <c r="A2356" s="144">
        <f>IF('gegevens uit databank'!C2356="","",'gegevens uit databank'!C2356)</f>
        <v>130088</v>
      </c>
      <c r="B2356" s="145" t="str">
        <f>IF('gegevens uit databank'!D2356="","",'gegevens uit databank'!D2356)</f>
        <v>GO! BS Kadee</v>
      </c>
      <c r="C2356" s="145" t="str">
        <f>IF('gegevens uit databank'!E2356="","",'gegevens uit databank'!E2356)</f>
        <v>Frank Craeybeckxlaan 24</v>
      </c>
      <c r="D2356" s="145">
        <f>IF('gegevens uit databank'!F2356="","",'gegevens uit databank'!F2356)</f>
        <v>2100</v>
      </c>
      <c r="E2356" s="145" t="str">
        <f>IF('gegevens uit databank'!G2356="","",'gegevens uit databank'!G2356)</f>
        <v>DEURNE</v>
      </c>
      <c r="F2356" s="145" t="str">
        <f>IF('gegevens uit databank'!H2356="","",'gegevens uit databank'!H2356)</f>
        <v>03-328.02.30</v>
      </c>
    </row>
    <row r="2357" spans="1:6" ht="12.9" customHeight="1" x14ac:dyDescent="0.25">
      <c r="A2357" s="144">
        <f>IF('gegevens uit databank'!C2357="","",'gegevens uit databank'!C2357)</f>
        <v>130096</v>
      </c>
      <c r="B2357" s="145" t="str">
        <f>IF('gegevens uit databank'!D2357="","",'gegevens uit databank'!D2357)</f>
        <v>GO! BS De Rozen</v>
      </c>
      <c r="C2357" s="145" t="str">
        <f>IF('gegevens uit databank'!E2357="","",'gegevens uit databank'!E2357)</f>
        <v>Kerkhofstraat 29</v>
      </c>
      <c r="D2357" s="145">
        <f>IF('gegevens uit databank'!F2357="","",'gegevens uit databank'!F2357)</f>
        <v>9160</v>
      </c>
      <c r="E2357" s="145" t="str">
        <f>IF('gegevens uit databank'!G2357="","",'gegevens uit databank'!G2357)</f>
        <v>LOKEREN</v>
      </c>
      <c r="F2357" s="145" t="str">
        <f>IF('gegevens uit databank'!H2357="","",'gegevens uit databank'!H2357)</f>
        <v>09-348.25.48</v>
      </c>
    </row>
    <row r="2358" spans="1:6" ht="12.9" customHeight="1" x14ac:dyDescent="0.25">
      <c r="A2358" s="144">
        <f>IF('gegevens uit databank'!C2358="","",'gegevens uit databank'!C2358)</f>
        <v>130121</v>
      </c>
      <c r="B2358" s="145" t="str">
        <f>IF('gegevens uit databank'!D2358="","",'gegevens uit databank'!D2358)</f>
        <v>VBS IQRA</v>
      </c>
      <c r="C2358" s="145" t="str">
        <f>IF('gegevens uit databank'!E2358="","",'gegevens uit databank'!E2358)</f>
        <v>Hogeweg 51</v>
      </c>
      <c r="D2358" s="145">
        <f>IF('gegevens uit databank'!F2358="","",'gegevens uit databank'!F2358)</f>
        <v>2140</v>
      </c>
      <c r="E2358" s="145" t="str">
        <f>IF('gegevens uit databank'!G2358="","",'gegevens uit databank'!G2358)</f>
        <v>BORGERHOUT</v>
      </c>
      <c r="F2358" s="145" t="str">
        <f>IF('gegevens uit databank'!H2358="","",'gegevens uit databank'!H2358)</f>
        <v>03-667.17.40</v>
      </c>
    </row>
    <row r="2359" spans="1:6" ht="12.9" customHeight="1" x14ac:dyDescent="0.25">
      <c r="A2359" s="144">
        <f>IF('gegevens uit databank'!C2359="","",'gegevens uit databank'!C2359)</f>
        <v>130138</v>
      </c>
      <c r="B2359" s="145" t="str">
        <f>IF('gegevens uit databank'!D2359="","",'gegevens uit databank'!D2359)</f>
        <v>SBS Melopee</v>
      </c>
      <c r="C2359" s="145" t="str">
        <f>IF('gegevens uit databank'!E2359="","",'gegevens uit databank'!E2359)</f>
        <v>Kompasplein 1</v>
      </c>
      <c r="D2359" s="145">
        <f>IF('gegevens uit databank'!F2359="","",'gegevens uit databank'!F2359)</f>
        <v>9000</v>
      </c>
      <c r="E2359" s="145" t="str">
        <f>IF('gegevens uit databank'!G2359="","",'gegevens uit databank'!G2359)</f>
        <v>GENT</v>
      </c>
      <c r="F2359" s="145" t="str">
        <f>IF('gegevens uit databank'!H2359="","",'gegevens uit databank'!H2359)</f>
        <v>09-323.56.00</v>
      </c>
    </row>
    <row r="2360" spans="1:6" ht="12.9" customHeight="1" x14ac:dyDescent="0.25">
      <c r="A2360" s="144">
        <f>IF('gegevens uit databank'!C2360="","",'gegevens uit databank'!C2360)</f>
        <v>130146</v>
      </c>
      <c r="B2360" s="145" t="str">
        <f>IF('gegevens uit databank'!D2360="","",'gegevens uit databank'!D2360)</f>
        <v>VBS Klimrek - Van Beverenplein</v>
      </c>
      <c r="C2360" s="145" t="str">
        <f>IF('gegevens uit databank'!E2360="","",'gegevens uit databank'!E2360)</f>
        <v>Edmond van Beverenplein 15</v>
      </c>
      <c r="D2360" s="145">
        <f>IF('gegevens uit databank'!F2360="","",'gegevens uit databank'!F2360)</f>
        <v>9000</v>
      </c>
      <c r="E2360" s="145" t="str">
        <f>IF('gegevens uit databank'!G2360="","",'gegevens uit databank'!G2360)</f>
        <v>GENT</v>
      </c>
      <c r="F2360" s="145" t="str">
        <f>IF('gegevens uit databank'!H2360="","",'gegevens uit databank'!H2360)</f>
        <v>09-226.02.66</v>
      </c>
    </row>
    <row r="2361" spans="1:6" ht="12.9" customHeight="1" x14ac:dyDescent="0.25">
      <c r="A2361" s="144">
        <f>IF('gegevens uit databank'!C2361="","",'gegevens uit databank'!C2361)</f>
        <v>130153</v>
      </c>
      <c r="B2361" s="145" t="str">
        <f>IF('gegevens uit databank'!D2361="","",'gegevens uit databank'!D2361)</f>
        <v>VBS De Knikkerbaan</v>
      </c>
      <c r="C2361" s="145" t="str">
        <f>IF('gegevens uit databank'!E2361="","",'gegevens uit databank'!E2361)</f>
        <v>Frederik de Merodestraat 36</v>
      </c>
      <c r="D2361" s="145">
        <f>IF('gegevens uit databank'!F2361="","",'gegevens uit databank'!F2361)</f>
        <v>2600</v>
      </c>
      <c r="E2361" s="145" t="str">
        <f>IF('gegevens uit databank'!G2361="","",'gegevens uit databank'!G2361)</f>
        <v>BERCHEM</v>
      </c>
      <c r="F2361" s="145" t="str">
        <f>IF('gegevens uit databank'!H2361="","",'gegevens uit databank'!H2361)</f>
        <v>03-285.94.30</v>
      </c>
    </row>
    <row r="2362" spans="1:6" ht="12.9" customHeight="1" x14ac:dyDescent="0.25">
      <c r="A2362" s="144">
        <f>IF('gegevens uit databank'!C2362="","",'gegevens uit databank'!C2362)</f>
        <v>130161</v>
      </c>
      <c r="B2362" s="145" t="str">
        <f>IF('gegevens uit databank'!D2362="","",'gegevens uit databank'!D2362)</f>
        <v>GO! Next BS de Schans</v>
      </c>
      <c r="C2362" s="145" t="str">
        <f>IF('gegevens uit databank'!E2362="","",'gegevens uit databank'!E2362)</f>
        <v>Schansstraat 137</v>
      </c>
      <c r="D2362" s="145">
        <f>IF('gegevens uit databank'!F2362="","",'gegevens uit databank'!F2362)</f>
        <v>3550</v>
      </c>
      <c r="E2362" s="145" t="str">
        <f>IF('gegevens uit databank'!G2362="","",'gegevens uit databank'!G2362)</f>
        <v>HEUSDEN-ZOLDER</v>
      </c>
      <c r="F2362" s="145" t="str">
        <f>IF('gegevens uit databank'!H2362="","",'gegevens uit databank'!H2362)</f>
        <v>011-57.26.51</v>
      </c>
    </row>
    <row r="2363" spans="1:6" ht="12.9" customHeight="1" x14ac:dyDescent="0.25">
      <c r="A2363" s="144">
        <f>IF('gegevens uit databank'!C2363="","",'gegevens uit databank'!C2363)</f>
        <v>130179</v>
      </c>
      <c r="B2363" s="145" t="str">
        <f>IF('gegevens uit databank'!D2363="","",'gegevens uit databank'!D2363)</f>
        <v>VBS Sint-Catharinacollege</v>
      </c>
      <c r="C2363" s="145" t="str">
        <f>IF('gegevens uit databank'!E2363="","",'gegevens uit databank'!E2363)</f>
        <v>Kloosterstraat 60</v>
      </c>
      <c r="D2363" s="145">
        <f>IF('gegevens uit databank'!F2363="","",'gegevens uit databank'!F2363)</f>
        <v>9500</v>
      </c>
      <c r="E2363" s="145" t="str">
        <f>IF('gegevens uit databank'!G2363="","",'gegevens uit databank'!G2363)</f>
        <v>GERAARDSBERGEN</v>
      </c>
      <c r="F2363" s="145" t="str">
        <f>IF('gegevens uit databank'!H2363="","",'gegevens uit databank'!H2363)</f>
        <v>054-41.00.33</v>
      </c>
    </row>
    <row r="2364" spans="1:6" ht="12.9" customHeight="1" x14ac:dyDescent="0.25">
      <c r="A2364" s="144">
        <f>IF('gegevens uit databank'!C2364="","",'gegevens uit databank'!C2364)</f>
        <v>130195</v>
      </c>
      <c r="B2364" s="145" t="str">
        <f>IF('gegevens uit databank'!D2364="","",'gegevens uit databank'!D2364)</f>
        <v>SBS Land van Nu</v>
      </c>
      <c r="C2364" s="145" t="str">
        <f>IF('gegevens uit databank'!E2364="","",'gegevens uit databank'!E2364)</f>
        <v>Boekenberglei 279</v>
      </c>
      <c r="D2364" s="145">
        <f>IF('gegevens uit databank'!F2364="","",'gegevens uit databank'!F2364)</f>
        <v>2100</v>
      </c>
      <c r="E2364" s="145" t="str">
        <f>IF('gegevens uit databank'!G2364="","",'gegevens uit databank'!G2364)</f>
        <v>DEURNE</v>
      </c>
      <c r="F2364" s="145" t="str">
        <f>IF('gegevens uit databank'!H2364="","",'gegevens uit databank'!H2364)</f>
        <v>03-432.41.90</v>
      </c>
    </row>
    <row r="2365" spans="1:6" ht="12.9" customHeight="1" x14ac:dyDescent="0.25">
      <c r="A2365" s="144">
        <f>IF('gegevens uit databank'!C2365="","",'gegevens uit databank'!C2365)</f>
        <v>130278</v>
      </c>
      <c r="B2365" s="145" t="str">
        <f>IF('gegevens uit databank'!D2365="","",'gegevens uit databank'!D2365)</f>
        <v>GO! BS De Telescoop</v>
      </c>
      <c r="C2365" s="145" t="str">
        <f>IF('gegevens uit databank'!E2365="","",'gegevens uit databank'!E2365)</f>
        <v>Mathieu Desmaréstraat 16</v>
      </c>
      <c r="D2365" s="145">
        <f>IF('gegevens uit databank'!F2365="","",'gegevens uit databank'!F2365)</f>
        <v>1020</v>
      </c>
      <c r="E2365" s="145" t="str">
        <f>IF('gegevens uit databank'!G2365="","",'gegevens uit databank'!G2365)</f>
        <v>LAKEN</v>
      </c>
      <c r="F2365" s="145" t="str">
        <f>IF('gegevens uit databank'!H2365="","",'gegevens uit databank'!H2365)</f>
        <v>02-424.14.12</v>
      </c>
    </row>
    <row r="2366" spans="1:6" ht="12.9" customHeight="1" x14ac:dyDescent="0.25">
      <c r="A2366" s="144">
        <f>IF('gegevens uit databank'!C2366="","",'gegevens uit databank'!C2366)</f>
        <v>130872</v>
      </c>
      <c r="B2366" s="145" t="str">
        <f>IF('gegevens uit databank'!D2366="","",'gegevens uit databank'!D2366)</f>
        <v>VBS 't Oogappeltje</v>
      </c>
      <c r="C2366" s="145" t="str">
        <f>IF('gegevens uit databank'!E2366="","",'gegevens uit databank'!E2366)</f>
        <v>Loksbergenstraat 42</v>
      </c>
      <c r="D2366" s="145">
        <f>IF('gegevens uit databank'!F2366="","",'gegevens uit databank'!F2366)</f>
        <v>3545</v>
      </c>
      <c r="E2366" s="145" t="str">
        <f>IF('gegevens uit databank'!G2366="","",'gegevens uit databank'!G2366)</f>
        <v>HALEN</v>
      </c>
      <c r="F2366" s="145" t="str">
        <f>IF('gegevens uit databank'!H2366="","",'gegevens uit databank'!H2366)</f>
        <v>013-46.10.88</v>
      </c>
    </row>
    <row r="2367" spans="1:6" ht="12.9" customHeight="1" x14ac:dyDescent="0.25">
      <c r="A2367" s="144">
        <f>IF('gegevens uit databank'!C2367="","",'gegevens uit databank'!C2367)</f>
        <v>130881</v>
      </c>
      <c r="B2367" s="145" t="str">
        <f>IF('gegevens uit databank'!D2367="","",'gegevens uit databank'!D2367)</f>
        <v>VBS De Leerheide</v>
      </c>
      <c r="C2367" s="145" t="str">
        <f>IF('gegevens uit databank'!E2367="","",'gegevens uit databank'!E2367)</f>
        <v>Kapellestraat 9</v>
      </c>
      <c r="D2367" s="145">
        <f>IF('gegevens uit databank'!F2367="","",'gegevens uit databank'!F2367)</f>
        <v>1730</v>
      </c>
      <c r="E2367" s="145" t="str">
        <f>IF('gegevens uit databank'!G2367="","",'gegevens uit databank'!G2367)</f>
        <v>ASSE</v>
      </c>
      <c r="F2367" s="145" t="str">
        <f>IF('gegevens uit databank'!H2367="","",'gegevens uit databank'!H2367)</f>
        <v>02-452.70.45</v>
      </c>
    </row>
    <row r="2368" spans="1:6" ht="12.9" customHeight="1" x14ac:dyDescent="0.25">
      <c r="A2368" s="144">
        <f>IF('gegevens uit databank'!C2368="","",'gegevens uit databank'!C2368)</f>
        <v>130898</v>
      </c>
      <c r="B2368" s="145" t="str">
        <f>IF('gegevens uit databank'!D2368="","",'gegevens uit databank'!D2368)</f>
        <v>GBS De Kiem</v>
      </c>
      <c r="C2368" s="145" t="str">
        <f>IF('gegevens uit databank'!E2368="","",'gegevens uit databank'!E2368)</f>
        <v>Langestraat 4</v>
      </c>
      <c r="D2368" s="145">
        <f>IF('gegevens uit databank'!F2368="","",'gegevens uit databank'!F2368)</f>
        <v>1741</v>
      </c>
      <c r="E2368" s="145" t="str">
        <f>IF('gegevens uit databank'!G2368="","",'gegevens uit databank'!G2368)</f>
        <v>WAMBEEK</v>
      </c>
      <c r="F2368" s="145" t="str">
        <f>IF('gegevens uit databank'!H2368="","",'gegevens uit databank'!H2368)</f>
        <v>02-582.72.13</v>
      </c>
    </row>
    <row r="2369" spans="1:6" ht="12.9" customHeight="1" x14ac:dyDescent="0.25">
      <c r="A2369" s="144">
        <f>IF('gegevens uit databank'!C2369="","",'gegevens uit databank'!C2369)</f>
        <v>130906</v>
      </c>
      <c r="B2369" s="145" t="str">
        <f>IF('gegevens uit databank'!D2369="","",'gegevens uit databank'!D2369)</f>
        <v>VBS De Kraal</v>
      </c>
      <c r="C2369" s="145" t="str">
        <f>IF('gegevens uit databank'!E2369="","",'gegevens uit databank'!E2369)</f>
        <v>Elststraat 95</v>
      </c>
      <c r="D2369" s="145">
        <f>IF('gegevens uit databank'!F2369="","",'gegevens uit databank'!F2369)</f>
        <v>3020</v>
      </c>
      <c r="E2369" s="145" t="str">
        <f>IF('gegevens uit databank'!G2369="","",'gegevens uit databank'!G2369)</f>
        <v>HERENT</v>
      </c>
      <c r="F2369" s="145" t="str">
        <f>IF('gegevens uit databank'!H2369="","",'gegevens uit databank'!H2369)</f>
        <v>016-20.82.74</v>
      </c>
    </row>
    <row r="2370" spans="1:6" ht="12.9" customHeight="1" x14ac:dyDescent="0.25">
      <c r="A2370" s="144">
        <f>IF('gegevens uit databank'!C2370="","",'gegevens uit databank'!C2370)</f>
        <v>130914</v>
      </c>
      <c r="B2370" s="145" t="str">
        <f>IF('gegevens uit databank'!D2370="","",'gegevens uit databank'!D2370)</f>
        <v>GBS De Stip</v>
      </c>
      <c r="C2370" s="145" t="str">
        <f>IF('gegevens uit databank'!E2370="","",'gegevens uit databank'!E2370)</f>
        <v>Schoolstraat 4</v>
      </c>
      <c r="D2370" s="145">
        <f>IF('gegevens uit databank'!F2370="","",'gegevens uit databank'!F2370)</f>
        <v>3211</v>
      </c>
      <c r="E2370" s="145" t="str">
        <f>IF('gegevens uit databank'!G2370="","",'gegevens uit databank'!G2370)</f>
        <v>BINKOM</v>
      </c>
      <c r="F2370" s="145" t="str">
        <f>IF('gegevens uit databank'!H2370="","",'gegevens uit databank'!H2370)</f>
        <v>016-63.11.54</v>
      </c>
    </row>
    <row r="2371" spans="1:6" ht="12.9" customHeight="1" x14ac:dyDescent="0.25">
      <c r="A2371" s="144">
        <f>IF('gegevens uit databank'!C2371="","",'gegevens uit databank'!C2371)</f>
        <v>130922</v>
      </c>
      <c r="B2371" s="145" t="str">
        <f>IF('gegevens uit databank'!D2371="","",'gegevens uit databank'!D2371)</f>
        <v>GO! BS De Notelaar</v>
      </c>
      <c r="C2371" s="145" t="str">
        <f>IF('gegevens uit databank'!E2371="","",'gegevens uit databank'!E2371)</f>
        <v>Stationsstraat 81</v>
      </c>
      <c r="D2371" s="145">
        <f>IF('gegevens uit databank'!F2371="","",'gegevens uit databank'!F2371)</f>
        <v>3370</v>
      </c>
      <c r="E2371" s="145" t="str">
        <f>IF('gegevens uit databank'!G2371="","",'gegevens uit databank'!G2371)</f>
        <v>BOUTERSEM</v>
      </c>
      <c r="F2371" s="145" t="str">
        <f>IF('gegevens uit databank'!H2371="","",'gegevens uit databank'!H2371)</f>
        <v>016-73.34.29</v>
      </c>
    </row>
    <row r="2372" spans="1:6" ht="12.9" customHeight="1" x14ac:dyDescent="0.25">
      <c r="A2372" s="144">
        <f>IF('gegevens uit databank'!C2372="","",'gegevens uit databank'!C2372)</f>
        <v>130948</v>
      </c>
      <c r="B2372" s="145" t="str">
        <f>IF('gegevens uit databank'!D2372="","",'gegevens uit databank'!D2372)</f>
        <v>VBS Lucerna</v>
      </c>
      <c r="C2372" s="145" t="str">
        <f>IF('gegevens uit databank'!E2372="","",'gegevens uit databank'!E2372)</f>
        <v>Huidevettersstraat 5_A</v>
      </c>
      <c r="D2372" s="145">
        <f>IF('gegevens uit databank'!F2372="","",'gegevens uit databank'!F2372)</f>
        <v>3530</v>
      </c>
      <c r="E2372" s="145" t="str">
        <f>IF('gegevens uit databank'!G2372="","",'gegevens uit databank'!G2372)</f>
        <v>HOUTHALEN-HELCHTEREN</v>
      </c>
      <c r="F2372" s="145" t="str">
        <f>IF('gegevens uit databank'!H2372="","",'gegevens uit databank'!H2372)</f>
        <v>011-89.17.22</v>
      </c>
    </row>
    <row r="2373" spans="1:6" ht="12.9" customHeight="1" x14ac:dyDescent="0.25">
      <c r="A2373" s="144">
        <f>IF('gegevens uit databank'!C2373="","",'gegevens uit databank'!C2373)</f>
        <v>130955</v>
      </c>
      <c r="B2373" s="145" t="str">
        <f>IF('gegevens uit databank'!D2373="","",'gegevens uit databank'!D2373)</f>
        <v>GO! BS Theodoortje</v>
      </c>
      <c r="C2373" s="145" t="str">
        <f>IF('gegevens uit databank'!E2373="","",'gegevens uit databank'!E2373)</f>
        <v>Laarbeeklaan 117</v>
      </c>
      <c r="D2373" s="145">
        <f>IF('gegevens uit databank'!F2373="","",'gegevens uit databank'!F2373)</f>
        <v>1090</v>
      </c>
      <c r="E2373" s="145" t="str">
        <f>IF('gegevens uit databank'!G2373="","",'gegevens uit databank'!G2373)</f>
        <v>JETTE</v>
      </c>
      <c r="F2373" s="145" t="str">
        <f>IF('gegevens uit databank'!H2373="","",'gegevens uit databank'!H2373)</f>
        <v>02-479.61.28</v>
      </c>
    </row>
    <row r="2374" spans="1:6" ht="12.9" customHeight="1" x14ac:dyDescent="0.25">
      <c r="A2374" s="144">
        <f>IF('gegevens uit databank'!C2374="","",'gegevens uit databank'!C2374)</f>
        <v>131029</v>
      </c>
      <c r="B2374" s="145" t="str">
        <f>IF('gegevens uit databank'!D2374="","",'gegevens uit databank'!D2374)</f>
        <v>GO! BS Atlantis</v>
      </c>
      <c r="C2374" s="145" t="str">
        <f>IF('gegevens uit databank'!E2374="","",'gegevens uit databank'!E2374)</f>
        <v>De Maaskens 18</v>
      </c>
      <c r="D2374" s="145">
        <f>IF('gegevens uit databank'!F2374="","",'gegevens uit databank'!F2374)</f>
        <v>2370</v>
      </c>
      <c r="E2374" s="145" t="str">
        <f>IF('gegevens uit databank'!G2374="","",'gegevens uit databank'!G2374)</f>
        <v>ARENDONK</v>
      </c>
      <c r="F2374" s="145" t="str">
        <f>IF('gegevens uit databank'!H2374="","",'gegevens uit databank'!H2374)</f>
        <v>014-65.47.65</v>
      </c>
    </row>
    <row r="2375" spans="1:6" ht="12.9" customHeight="1" x14ac:dyDescent="0.25">
      <c r="A2375" s="144">
        <f>IF('gegevens uit databank'!C2375="","",'gegevens uit databank'!C2375)</f>
        <v>131037</v>
      </c>
      <c r="B2375" s="145" t="str">
        <f>IF('gegevens uit databank'!D2375="","",'gegevens uit databank'!D2375)</f>
        <v>VBS De Reuzenpoort</v>
      </c>
      <c r="C2375" s="145" t="str">
        <f>IF('gegevens uit databank'!E2375="","",'gegevens uit databank'!E2375)</f>
        <v>Zonstraat 71</v>
      </c>
      <c r="D2375" s="145">
        <f>IF('gegevens uit databank'!F2375="","",'gegevens uit databank'!F2375)</f>
        <v>2140</v>
      </c>
      <c r="E2375" s="145" t="str">
        <f>IF('gegevens uit databank'!G2375="","",'gegevens uit databank'!G2375)</f>
        <v>BORGERHOUT</v>
      </c>
      <c r="F2375" s="145" t="str">
        <f>IF('gegevens uit databank'!H2375="","",'gegevens uit databank'!H2375)</f>
        <v>03-291.30.83</v>
      </c>
    </row>
    <row r="2376" spans="1:6" ht="12.9" customHeight="1" x14ac:dyDescent="0.25">
      <c r="A2376" s="144">
        <f>IF('gegevens uit databank'!C2376="","",'gegevens uit databank'!C2376)</f>
        <v>131045</v>
      </c>
      <c r="B2376" s="145" t="str">
        <f>IF('gegevens uit databank'!D2376="","",'gegevens uit databank'!D2376)</f>
        <v>SBS De Zonnebloem</v>
      </c>
      <c r="C2376" s="145" t="str">
        <f>IF('gegevens uit databank'!E2376="","",'gegevens uit databank'!E2376)</f>
        <v>Boomsesteenweg 387</v>
      </c>
      <c r="D2376" s="145">
        <f>IF('gegevens uit databank'!F2376="","",'gegevens uit databank'!F2376)</f>
        <v>2610</v>
      </c>
      <c r="E2376" s="145" t="str">
        <f>IF('gegevens uit databank'!G2376="","",'gegevens uit databank'!G2376)</f>
        <v>WILRIJK</v>
      </c>
      <c r="F2376" s="145" t="str">
        <f>IF('gegevens uit databank'!H2376="","",'gegevens uit databank'!H2376)</f>
        <v>03-432.16.40</v>
      </c>
    </row>
    <row r="2377" spans="1:6" ht="12.9" customHeight="1" x14ac:dyDescent="0.25">
      <c r="A2377" s="144">
        <f>IF('gegevens uit databank'!C2377="","",'gegevens uit databank'!C2377)</f>
        <v>131052</v>
      </c>
      <c r="B2377" s="145" t="str">
        <f>IF('gegevens uit databank'!D2377="","",'gegevens uit databank'!D2377)</f>
        <v>SBS Elisabeth</v>
      </c>
      <c r="C2377" s="145" t="str">
        <f>IF('gegevens uit databank'!E2377="","",'gegevens uit databank'!E2377)</f>
        <v>Sint-Elisabethstraat 38_A</v>
      </c>
      <c r="D2377" s="145">
        <f>IF('gegevens uit databank'!F2377="","",'gegevens uit databank'!F2377)</f>
        <v>2060</v>
      </c>
      <c r="E2377" s="145" t="str">
        <f>IF('gegevens uit databank'!G2377="","",'gegevens uit databank'!G2377)</f>
        <v>ANTWERPEN</v>
      </c>
      <c r="F2377" s="145" t="str">
        <f>IF('gegevens uit databank'!H2377="","",'gegevens uit databank'!H2377)</f>
        <v>03-334.45.20</v>
      </c>
    </row>
    <row r="2378" spans="1:6" ht="12.9" customHeight="1" x14ac:dyDescent="0.25">
      <c r="A2378" s="144">
        <f>IF('gegevens uit databank'!C2378="","",'gegevens uit databank'!C2378)</f>
        <v>131061</v>
      </c>
      <c r="B2378" s="145" t="str">
        <f>IF('gegevens uit databank'!D2378="","",'gegevens uit databank'!D2378)</f>
        <v>VBS Sint-Ludgardis Merksem Bredabaan</v>
      </c>
      <c r="C2378" s="145" t="str">
        <f>IF('gegevens uit databank'!E2378="","",'gegevens uit databank'!E2378)</f>
        <v>Bredabaan 814_A</v>
      </c>
      <c r="D2378" s="145">
        <f>IF('gegevens uit databank'!F2378="","",'gegevens uit databank'!F2378)</f>
        <v>2170</v>
      </c>
      <c r="E2378" s="145" t="str">
        <f>IF('gegevens uit databank'!G2378="","",'gegevens uit databank'!G2378)</f>
        <v>MERKSEM</v>
      </c>
      <c r="F2378" s="145" t="str">
        <f>IF('gegevens uit databank'!H2378="","",'gegevens uit databank'!H2378)</f>
        <v>03-502.50.10</v>
      </c>
    </row>
    <row r="2379" spans="1:6" ht="12.9" customHeight="1" x14ac:dyDescent="0.25">
      <c r="A2379" s="144">
        <f>IF('gegevens uit databank'!C2379="","",'gegevens uit databank'!C2379)</f>
        <v>131284</v>
      </c>
      <c r="B2379" s="145" t="str">
        <f>IF('gegevens uit databank'!D2379="","",'gegevens uit databank'!D2379)</f>
        <v>VBS De Kleine Tovenaar</v>
      </c>
      <c r="C2379" s="145" t="str">
        <f>IF('gegevens uit databank'!E2379="","",'gegevens uit databank'!E2379)</f>
        <v>Tinnenpotstraat 43</v>
      </c>
      <c r="D2379" s="145">
        <f>IF('gegevens uit databank'!F2379="","",'gegevens uit databank'!F2379)</f>
        <v>8870</v>
      </c>
      <c r="E2379" s="145" t="str">
        <f>IF('gegevens uit databank'!G2379="","",'gegevens uit databank'!G2379)</f>
        <v>IZEGEM</v>
      </c>
      <c r="F2379" s="145" t="str">
        <f>IF('gegevens uit databank'!H2379="","",'gegevens uit databank'!H2379)</f>
        <v>051-80.90.42</v>
      </c>
    </row>
    <row r="2380" spans="1:6" ht="12.9" customHeight="1" x14ac:dyDescent="0.25">
      <c r="A2380" s="144">
        <f>IF('gegevens uit databank'!C2380="","",'gegevens uit databank'!C2380)</f>
        <v>131367</v>
      </c>
      <c r="B2380" s="145" t="str">
        <f>IF('gegevens uit databank'!D2380="","",'gegevens uit databank'!D2380)</f>
        <v>VBS Sint-Jozefsschool</v>
      </c>
      <c r="C2380" s="145" t="str">
        <f>IF('gegevens uit databank'!E2380="","",'gegevens uit databank'!E2380)</f>
        <v>Halmstraat 5</v>
      </c>
      <c r="D2380" s="145">
        <f>IF('gegevens uit databank'!F2380="","",'gegevens uit databank'!F2380)</f>
        <v>3600</v>
      </c>
      <c r="E2380" s="145" t="str">
        <f>IF('gegevens uit databank'!G2380="","",'gegevens uit databank'!G2380)</f>
        <v>GENK</v>
      </c>
      <c r="F2380" s="145" t="str">
        <f>IF('gegevens uit databank'!H2380="","",'gegevens uit databank'!H2380)</f>
        <v>089-38.36.45</v>
      </c>
    </row>
    <row r="2381" spans="1:6" ht="12.9" customHeight="1" x14ac:dyDescent="0.25">
      <c r="A2381" s="144">
        <f>IF('gegevens uit databank'!C2381="","",'gegevens uit databank'!C2381)</f>
        <v>131417</v>
      </c>
      <c r="B2381" s="145" t="str">
        <f>IF('gegevens uit databank'!D2381="","",'gegevens uit databank'!D2381)</f>
        <v>GBS 't Steltje</v>
      </c>
      <c r="C2381" s="145" t="str">
        <f>IF('gegevens uit databank'!E2381="","",'gegevens uit databank'!E2381)</f>
        <v>Teekbroek 22</v>
      </c>
      <c r="D2381" s="145">
        <f>IF('gegevens uit databank'!F2381="","",'gegevens uit databank'!F2381)</f>
        <v>3272</v>
      </c>
      <c r="E2381" s="145" t="str">
        <f>IF('gegevens uit databank'!G2381="","",'gegevens uit databank'!G2381)</f>
        <v>TESTELT</v>
      </c>
      <c r="F2381" s="145" t="str">
        <f>IF('gegevens uit databank'!H2381="","",'gegevens uit databank'!H2381)</f>
        <v>013-77.27.38</v>
      </c>
    </row>
    <row r="2382" spans="1:6" ht="12.9" customHeight="1" x14ac:dyDescent="0.25">
      <c r="A2382" s="144">
        <f>IF('gegevens uit databank'!C2382="","",'gegevens uit databank'!C2382)</f>
        <v>131441</v>
      </c>
      <c r="B2382" s="145" t="str">
        <f>IF('gegevens uit databank'!D2382="","",'gegevens uit databank'!D2382)</f>
        <v>VBS Steinerschool Michaëlschool</v>
      </c>
      <c r="C2382" s="145" t="str">
        <f>IF('gegevens uit databank'!E2382="","",'gegevens uit databank'!E2382)</f>
        <v>Hoveniersstraat 53_A</v>
      </c>
      <c r="D2382" s="145">
        <f>IF('gegevens uit databank'!F2382="","",'gegevens uit databank'!F2382)</f>
        <v>2300</v>
      </c>
      <c r="E2382" s="145" t="str">
        <f>IF('gegevens uit databank'!G2382="","",'gegevens uit databank'!G2382)</f>
        <v>TURNHOUT</v>
      </c>
      <c r="F2382" s="145" t="str">
        <f>IF('gegevens uit databank'!H2382="","",'gegevens uit databank'!H2382)</f>
        <v>014-42.37.82</v>
      </c>
    </row>
    <row r="2383" spans="1:6" ht="12.9" customHeight="1" x14ac:dyDescent="0.25">
      <c r="A2383" s="144">
        <f>IF('gegevens uit databank'!C2383="","",'gegevens uit databank'!C2383)</f>
        <v>131458</v>
      </c>
      <c r="B2383" s="145" t="str">
        <f>IF('gegevens uit databank'!D2383="","",'gegevens uit databank'!D2383)</f>
        <v>GO! BS Hamme</v>
      </c>
      <c r="C2383" s="145" t="str">
        <f>IF('gegevens uit databank'!E2383="","",'gegevens uit databank'!E2383)</f>
        <v>Zouavenstraat 1_A</v>
      </c>
      <c r="D2383" s="145">
        <f>IF('gegevens uit databank'!F2383="","",'gegevens uit databank'!F2383)</f>
        <v>9220</v>
      </c>
      <c r="E2383" s="145" t="str">
        <f>IF('gegevens uit databank'!G2383="","",'gegevens uit databank'!G2383)</f>
        <v>HAMME</v>
      </c>
      <c r="F2383" s="145" t="str">
        <f>IF('gegevens uit databank'!H2383="","",'gegevens uit databank'!H2383)</f>
        <v>052-49.97.20</v>
      </c>
    </row>
    <row r="2384" spans="1:6" ht="12.9" customHeight="1" x14ac:dyDescent="0.25">
      <c r="A2384" s="144">
        <f>IF('gegevens uit databank'!C2384="","",'gegevens uit databank'!C2384)</f>
        <v>131466</v>
      </c>
      <c r="B2384" s="145" t="str">
        <f>IF('gegevens uit databank'!D2384="","",'gegevens uit databank'!D2384)</f>
        <v>VBS Sancta Maria</v>
      </c>
      <c r="C2384" s="145" t="str">
        <f>IF('gegevens uit databank'!E2384="","",'gegevens uit databank'!E2384)</f>
        <v>Latemstraat 30</v>
      </c>
      <c r="D2384" s="145">
        <f>IF('gegevens uit databank'!F2384="","",'gegevens uit databank'!F2384)</f>
        <v>9830</v>
      </c>
      <c r="E2384" s="145" t="str">
        <f>IF('gegevens uit databank'!G2384="","",'gegevens uit databank'!G2384)</f>
        <v>SINT-MARTENS-LATEM</v>
      </c>
      <c r="F2384" s="145" t="str">
        <f>IF('gegevens uit databank'!H2384="","",'gegevens uit databank'!H2384)</f>
        <v>09-282.63.97</v>
      </c>
    </row>
    <row r="2385" spans="1:6" ht="12.9" customHeight="1" x14ac:dyDescent="0.25">
      <c r="A2385" s="144">
        <f>IF('gegevens uit databank'!C2385="","",'gegevens uit databank'!C2385)</f>
        <v>131474</v>
      </c>
      <c r="B2385" s="145" t="str">
        <f>IF('gegevens uit databank'!D2385="","",'gegevens uit databank'!D2385)</f>
        <v>SBS Freinetschool 't Groen Drieske</v>
      </c>
      <c r="C2385" s="145" t="str">
        <f>IF('gegevens uit databank'!E2385="","",'gegevens uit databank'!E2385)</f>
        <v>Voordries 31</v>
      </c>
      <c r="D2385" s="145">
        <f>IF('gegevens uit databank'!F2385="","",'gegevens uit databank'!F2385)</f>
        <v>9050</v>
      </c>
      <c r="E2385" s="145" t="str">
        <f>IF('gegevens uit databank'!G2385="","",'gegevens uit databank'!G2385)</f>
        <v>GENTBRUGGE</v>
      </c>
      <c r="F2385" s="145" t="str">
        <f>IF('gegevens uit databank'!H2385="","",'gegevens uit databank'!H2385)</f>
        <v>09-323.54.00</v>
      </c>
    </row>
    <row r="2386" spans="1:6" ht="12.9" customHeight="1" x14ac:dyDescent="0.25">
      <c r="A2386" s="144">
        <f>IF('gegevens uit databank'!C2386="","",'gegevens uit databank'!C2386)</f>
        <v>131491</v>
      </c>
      <c r="B2386" s="145" t="str">
        <f>IF('gegevens uit databank'!D2386="","",'gegevens uit databank'!D2386)</f>
        <v>GO! BS De Puzzel</v>
      </c>
      <c r="C2386" s="145" t="str">
        <f>IF('gegevens uit databank'!E2386="","",'gegevens uit databank'!E2386)</f>
        <v>Zandvoordedorpstraat 53</v>
      </c>
      <c r="D2386" s="145">
        <f>IF('gegevens uit databank'!F2386="","",'gegevens uit databank'!F2386)</f>
        <v>8400</v>
      </c>
      <c r="E2386" s="145" t="str">
        <f>IF('gegevens uit databank'!G2386="","",'gegevens uit databank'!G2386)</f>
        <v>OOSTENDE</v>
      </c>
      <c r="F2386" s="145" t="str">
        <f>IF('gegevens uit databank'!H2386="","",'gegevens uit databank'!H2386)</f>
        <v>059-26.74.95</v>
      </c>
    </row>
    <row r="2387" spans="1:6" ht="12.9" customHeight="1" x14ac:dyDescent="0.25">
      <c r="A2387" s="144">
        <f>IF('gegevens uit databank'!C2387="","",'gegevens uit databank'!C2387)</f>
        <v>131508</v>
      </c>
      <c r="B2387" s="145" t="str">
        <f>IF('gegevens uit databank'!D2387="","",'gegevens uit databank'!D2387)</f>
        <v>VBS Steinerschool Koningsdale Ieper</v>
      </c>
      <c r="C2387" s="145" t="str">
        <f>IF('gegevens uit databank'!E2387="","",'gegevens uit databank'!E2387)</f>
        <v>Oudstrijderslaan 1</v>
      </c>
      <c r="D2387" s="145">
        <f>IF('gegevens uit databank'!F2387="","",'gegevens uit databank'!F2387)</f>
        <v>8900</v>
      </c>
      <c r="E2387" s="145" t="str">
        <f>IF('gegevens uit databank'!G2387="","",'gegevens uit databank'!G2387)</f>
        <v>IEPER</v>
      </c>
      <c r="F2387" s="145" t="str">
        <f>IF('gegevens uit databank'!H2387="","",'gegevens uit databank'!H2387)</f>
        <v>057-61.10.97</v>
      </c>
    </row>
    <row r="2388" spans="1:6" ht="12.9" customHeight="1" x14ac:dyDescent="0.25">
      <c r="A2388" s="144">
        <f>IF('gegevens uit databank'!C2388="","",'gegevens uit databank'!C2388)</f>
        <v>131516</v>
      </c>
      <c r="B2388" s="145" t="str">
        <f>IF('gegevens uit databank'!D2388="","",'gegevens uit databank'!D2388)</f>
        <v>VBS De Schatkist Evangelische BS</v>
      </c>
      <c r="C2388" s="145" t="str">
        <f>IF('gegevens uit databank'!E2388="","",'gegevens uit databank'!E2388)</f>
        <v>Arthur Maesstraat 58</v>
      </c>
      <c r="D2388" s="145">
        <f>IF('gegevens uit databank'!F2388="","",'gegevens uit databank'!F2388)</f>
        <v>1130</v>
      </c>
      <c r="E2388" s="145" t="str">
        <f>IF('gegevens uit databank'!G2388="","",'gegevens uit databank'!G2388)</f>
        <v>HAREN</v>
      </c>
      <c r="F2388" s="145" t="str">
        <f>IF('gegevens uit databank'!H2388="","",'gegevens uit databank'!H2388)</f>
        <v>02-208.25.41</v>
      </c>
    </row>
    <row r="2389" spans="1:6" ht="12.9" customHeight="1" x14ac:dyDescent="0.25">
      <c r="A2389" s="144">
        <f>IF('gegevens uit databank'!C2389="","",'gegevens uit databank'!C2389)</f>
        <v>131524</v>
      </c>
      <c r="B2389" s="145" t="str">
        <f>IF('gegevens uit databank'!D2389="","",'gegevens uit databank'!D2389)</f>
        <v>GO! BS De Iris_Ukkel</v>
      </c>
      <c r="C2389" s="145" t="str">
        <f>IF('gegevens uit databank'!E2389="","",'gegevens uit databank'!E2389)</f>
        <v>Nekkersgatlaan 17</v>
      </c>
      <c r="D2389" s="145">
        <f>IF('gegevens uit databank'!F2389="","",'gegevens uit databank'!F2389)</f>
        <v>1180</v>
      </c>
      <c r="E2389" s="145" t="str">
        <f>IF('gegevens uit databank'!G2389="","",'gegevens uit databank'!G2389)</f>
        <v>UKKEL</v>
      </c>
      <c r="F2389" s="145" t="str">
        <f>IF('gegevens uit databank'!H2389="","",'gegevens uit databank'!H2389)</f>
        <v>02-332.57.52</v>
      </c>
    </row>
    <row r="2390" spans="1:6" ht="12.9" customHeight="1" x14ac:dyDescent="0.25">
      <c r="A2390" s="144">
        <f>IF('gegevens uit databank'!C2390="","",'gegevens uit databank'!C2390)</f>
        <v>131532</v>
      </c>
      <c r="B2390" s="145" t="str">
        <f>IF('gegevens uit databank'!D2390="","",'gegevens uit databank'!D2390)</f>
        <v>GO! BS Balder St-Gillis</v>
      </c>
      <c r="C2390" s="145" t="str">
        <f>IF('gegevens uit databank'!E2390="","",'gegevens uit databank'!E2390)</f>
        <v>de Mérodestraat 105</v>
      </c>
      <c r="D2390" s="145">
        <f>IF('gegevens uit databank'!F2390="","",'gegevens uit databank'!F2390)</f>
        <v>1060</v>
      </c>
      <c r="E2390" s="145" t="str">
        <f>IF('gegevens uit databank'!G2390="","",'gegevens uit databank'!G2390)</f>
        <v>SINT-GILLIS</v>
      </c>
      <c r="F2390" s="145" t="str">
        <f>IF('gegevens uit databank'!H2390="","",'gegevens uit databank'!H2390)</f>
        <v>02-897.56.10</v>
      </c>
    </row>
    <row r="2391" spans="1:6" ht="12.9" customHeight="1" x14ac:dyDescent="0.25">
      <c r="A2391" s="144">
        <f>IF('gegevens uit databank'!C2391="","",'gegevens uit databank'!C2391)</f>
        <v>131557</v>
      </c>
      <c r="B2391" s="145" t="str">
        <f>IF('gegevens uit databank'!D2391="","",'gegevens uit databank'!D2391)</f>
        <v>GO! BS Pacheco</v>
      </c>
      <c r="C2391" s="145" t="str">
        <f>IF('gegevens uit databank'!E2391="","",'gegevens uit databank'!E2391)</f>
        <v>Oratoriënberg 20</v>
      </c>
      <c r="D2391" s="145">
        <f>IF('gegevens uit databank'!F2391="","",'gegevens uit databank'!F2391)</f>
        <v>1000</v>
      </c>
      <c r="E2391" s="145" t="str">
        <f>IF('gegevens uit databank'!G2391="","",'gegevens uit databank'!G2391)</f>
        <v>BRUSSEL</v>
      </c>
      <c r="F2391" s="145" t="str">
        <f>IF('gegevens uit databank'!H2391="","",'gegevens uit databank'!H2391)</f>
        <v>02-313.50.37</v>
      </c>
    </row>
    <row r="2392" spans="1:6" ht="12.9" customHeight="1" x14ac:dyDescent="0.25">
      <c r="A2392" s="144">
        <f>IF('gegevens uit databank'!C2392="","",'gegevens uit databank'!C2392)</f>
        <v>131573</v>
      </c>
      <c r="B2392" s="145" t="str">
        <f>IF('gegevens uit databank'!D2392="","",'gegevens uit databank'!D2392)</f>
        <v>VBS De Hoek</v>
      </c>
      <c r="C2392" s="145" t="str">
        <f>IF('gegevens uit databank'!E2392="","",'gegevens uit databank'!E2392)</f>
        <v>Gehuchtstraat 170</v>
      </c>
      <c r="D2392" s="145">
        <f>IF('gegevens uit databank'!F2392="","",'gegevens uit databank'!F2392)</f>
        <v>1640</v>
      </c>
      <c r="E2392" s="145" t="str">
        <f>IF('gegevens uit databank'!G2392="","",'gegevens uit databank'!G2392)</f>
        <v>SINT-GENESIUS-RODE</v>
      </c>
      <c r="F2392" s="145" t="str">
        <f>IF('gegevens uit databank'!H2392="","",'gegevens uit databank'!H2392)</f>
        <v>02-358.24.27</v>
      </c>
    </row>
    <row r="2393" spans="1:6" ht="12.9" customHeight="1" x14ac:dyDescent="0.25">
      <c r="A2393" s="144">
        <f>IF('gegevens uit databank'!C2393="","",'gegevens uit databank'!C2393)</f>
        <v>131615</v>
      </c>
      <c r="B2393" s="145" t="str">
        <f>IF('gegevens uit databank'!D2393="","",'gegevens uit databank'!D2393)</f>
        <v>VBS De Kleine Wereld</v>
      </c>
      <c r="C2393" s="145" t="str">
        <f>IF('gegevens uit databank'!E2393="","",'gegevens uit databank'!E2393)</f>
        <v>Nokerseweg 105</v>
      </c>
      <c r="D2393" s="145">
        <f>IF('gegevens uit databank'!F2393="","",'gegevens uit databank'!F2393)</f>
        <v>8790</v>
      </c>
      <c r="E2393" s="145" t="str">
        <f>IF('gegevens uit databank'!G2393="","",'gegevens uit databank'!G2393)</f>
        <v>WAREGEM</v>
      </c>
      <c r="F2393" s="145" t="str">
        <f>IF('gegevens uit databank'!H2393="","",'gegevens uit databank'!H2393)</f>
        <v>0470-41.75.12</v>
      </c>
    </row>
    <row r="2394" spans="1:6" ht="12.9" customHeight="1" x14ac:dyDescent="0.25">
      <c r="A2394" s="144">
        <f>IF('gegevens uit databank'!C2394="","",'gegevens uit databank'!C2394)</f>
        <v>131797</v>
      </c>
      <c r="B2394" s="145" t="str">
        <f>IF('gegevens uit databank'!D2394="","",'gegevens uit databank'!D2394)</f>
        <v>VBS Buurtschool De Winde</v>
      </c>
      <c r="C2394" s="145" t="str">
        <f>IF('gegevens uit databank'!E2394="","",'gegevens uit databank'!E2394)</f>
        <v>Albertstraat 2</v>
      </c>
      <c r="D2394" s="145">
        <f>IF('gegevens uit databank'!F2394="","",'gegevens uit databank'!F2394)</f>
        <v>1500</v>
      </c>
      <c r="E2394" s="145" t="str">
        <f>IF('gegevens uit databank'!G2394="","",'gegevens uit databank'!G2394)</f>
        <v>HALLE</v>
      </c>
      <c r="F2394" s="145" t="str">
        <f>IF('gegevens uit databank'!H2394="","",'gegevens uit databank'!H2394)</f>
        <v>02-426.46.41</v>
      </c>
    </row>
    <row r="2395" spans="1:6" ht="12.9" customHeight="1" x14ac:dyDescent="0.25">
      <c r="A2395" s="144">
        <f>IF('gegevens uit databank'!C2395="","",'gegevens uit databank'!C2395)</f>
        <v>131896</v>
      </c>
      <c r="B2395" s="145" t="str">
        <f>IF('gegevens uit databank'!D2395="","",'gegevens uit databank'!D2395)</f>
        <v>GBS De Kameleon</v>
      </c>
      <c r="C2395" s="145" t="str">
        <f>IF('gegevens uit databank'!E2395="","",'gegevens uit databank'!E2395)</f>
        <v>Sint Jansstraat 82</v>
      </c>
      <c r="D2395" s="145">
        <f>IF('gegevens uit databank'!F2395="","",'gegevens uit databank'!F2395)</f>
        <v>3118</v>
      </c>
      <c r="E2395" s="145" t="str">
        <f>IF('gegevens uit databank'!G2395="","",'gegevens uit databank'!G2395)</f>
        <v>WERCHTER</v>
      </c>
      <c r="F2395" s="145" t="str">
        <f>IF('gegevens uit databank'!H2395="","",'gegevens uit databank'!H2395)</f>
        <v>0473-39.62.03</v>
      </c>
    </row>
    <row r="2396" spans="1:6" ht="12.9" customHeight="1" x14ac:dyDescent="0.25">
      <c r="A2396" s="144">
        <f>IF('gegevens uit databank'!C2396="","",'gegevens uit databank'!C2396)</f>
        <v>131904</v>
      </c>
      <c r="B2396" s="145" t="str">
        <f>IF('gegevens uit databank'!D2396="","",'gegevens uit databank'!D2396)</f>
        <v>VBS De Negensprong_2</v>
      </c>
      <c r="C2396" s="145" t="str">
        <f>IF('gegevens uit databank'!E2396="","",'gegevens uit databank'!E2396)</f>
        <v>Oudstrijdersstraat 4</v>
      </c>
      <c r="D2396" s="145">
        <f>IF('gegevens uit databank'!F2396="","",'gegevens uit databank'!F2396)</f>
        <v>8680</v>
      </c>
      <c r="E2396" s="145" t="str">
        <f>IF('gegevens uit databank'!G2396="","",'gegevens uit databank'!G2396)</f>
        <v>KOEKELARE</v>
      </c>
      <c r="F2396" s="145" t="str">
        <f>IF('gegevens uit databank'!H2396="","",'gegevens uit databank'!H2396)</f>
        <v>051-58.90.26</v>
      </c>
    </row>
    <row r="2397" spans="1:6" ht="12.9" customHeight="1" x14ac:dyDescent="0.25">
      <c r="A2397" s="144">
        <f>IF('gegevens uit databank'!C2397="","",'gegevens uit databank'!C2397)</f>
        <v>131912</v>
      </c>
      <c r="B2397" s="145" t="str">
        <f>IF('gegevens uit databank'!D2397="","",'gegevens uit databank'!D2397)</f>
        <v>VBS Reninge-Nieuwkapelle</v>
      </c>
      <c r="C2397" s="145" t="str">
        <f>IF('gegevens uit databank'!E2397="","",'gegevens uit databank'!E2397)</f>
        <v>Ieperstraat 7_A</v>
      </c>
      <c r="D2397" s="145">
        <f>IF('gegevens uit databank'!F2397="","",'gegevens uit databank'!F2397)</f>
        <v>8647</v>
      </c>
      <c r="E2397" s="145" t="str">
        <f>IF('gegevens uit databank'!G2397="","",'gegevens uit databank'!G2397)</f>
        <v>RENINGE</v>
      </c>
      <c r="F2397" s="145" t="str">
        <f>IF('gegevens uit databank'!H2397="","",'gegevens uit databank'!H2397)</f>
        <v>057-40.16.50</v>
      </c>
    </row>
    <row r="2398" spans="1:6" ht="12.9" customHeight="1" x14ac:dyDescent="0.25">
      <c r="A2398" s="144">
        <f>IF('gegevens uit databank'!C2398="","",'gegevens uit databank'!C2398)</f>
        <v>131921</v>
      </c>
      <c r="B2398" s="145" t="str">
        <f>IF('gegevens uit databank'!D2398="","",'gegevens uit databank'!D2398)</f>
        <v>VBS Wijnhuize_Hillegem</v>
      </c>
      <c r="C2398" s="145" t="str">
        <f>IF('gegevens uit databank'!E2398="","",'gegevens uit databank'!E2398)</f>
        <v>Ledebergstraat 106</v>
      </c>
      <c r="D2398" s="145">
        <f>IF('gegevens uit databank'!F2398="","",'gegevens uit databank'!F2398)</f>
        <v>9550</v>
      </c>
      <c r="E2398" s="145" t="str">
        <f>IF('gegevens uit databank'!G2398="","",'gegevens uit databank'!G2398)</f>
        <v>HILLEGEM</v>
      </c>
      <c r="F2398" s="145" t="str">
        <f>IF('gegevens uit databank'!H2398="","",'gegevens uit databank'!H2398)</f>
        <v>09-360.17.56</v>
      </c>
    </row>
    <row r="2399" spans="1:6" ht="12.9" customHeight="1" x14ac:dyDescent="0.25">
      <c r="A2399" s="144">
        <f>IF('gegevens uit databank'!C2399="","",'gegevens uit databank'!C2399)</f>
        <v>131938</v>
      </c>
      <c r="B2399" s="145" t="str">
        <f>IF('gegevens uit databank'!D2399="","",'gegevens uit databank'!D2399)</f>
        <v>GO! BS De Lotusbloem</v>
      </c>
      <c r="C2399" s="145" t="str">
        <f>IF('gegevens uit databank'!E2399="","",'gegevens uit databank'!E2399)</f>
        <v>Zomerstraat 27</v>
      </c>
      <c r="D2399" s="145">
        <f>IF('gegevens uit databank'!F2399="","",'gegevens uit databank'!F2399)</f>
        <v>2590</v>
      </c>
      <c r="E2399" s="145" t="str">
        <f>IF('gegevens uit databank'!G2399="","",'gegevens uit databank'!G2399)</f>
        <v>BERLAAR</v>
      </c>
      <c r="F2399" s="145" t="str">
        <f>IF('gegevens uit databank'!H2399="","",'gegevens uit databank'!H2399)</f>
        <v>03-482.12.60</v>
      </c>
    </row>
    <row r="2400" spans="1:6" ht="12.9" customHeight="1" x14ac:dyDescent="0.25">
      <c r="A2400" s="144">
        <f>IF('gegevens uit databank'!C2400="","",'gegevens uit databank'!C2400)</f>
        <v>131946</v>
      </c>
      <c r="B2400" s="145" t="str">
        <f>IF('gegevens uit databank'!D2400="","",'gegevens uit databank'!D2400)</f>
        <v>GO! BS Leefschool Heyerdahl</v>
      </c>
      <c r="C2400" s="145" t="str">
        <f>IF('gegevens uit databank'!E2400="","",'gegevens uit databank'!E2400)</f>
        <v>Merelstraat 48_ bus a</v>
      </c>
      <c r="D2400" s="145">
        <f>IF('gegevens uit databank'!F2400="","",'gegevens uit databank'!F2400)</f>
        <v>9100</v>
      </c>
      <c r="E2400" s="145" t="str">
        <f>IF('gegevens uit databank'!G2400="","",'gegevens uit databank'!G2400)</f>
        <v>SINT-NIKLAAS</v>
      </c>
      <c r="F2400" s="145" t="str">
        <f>IF('gegevens uit databank'!H2400="","",'gegevens uit databank'!H2400)</f>
        <v>03-284.57.53</v>
      </c>
    </row>
    <row r="2401" spans="1:6" ht="15" x14ac:dyDescent="0.25">
      <c r="A2401" s="144">
        <f>IF('gegevens uit databank'!C2401="","",'gegevens uit databank'!C2401)</f>
        <v>131953</v>
      </c>
      <c r="B2401" s="145" t="str">
        <f>IF('gegevens uit databank'!D2401="","",'gegevens uit databank'!D2401)</f>
        <v>GBS De Vaart</v>
      </c>
      <c r="C2401" s="145" t="str">
        <f>IF('gegevens uit databank'!E2401="","",'gegevens uit databank'!E2401)</f>
        <v>Vaart Links 23</v>
      </c>
      <c r="D2401" s="145">
        <f>IF('gegevens uit databank'!F2401="","",'gegevens uit databank'!F2401)</f>
        <v>9850</v>
      </c>
      <c r="E2401" s="145" t="str">
        <f>IF('gegevens uit databank'!G2401="","",'gegevens uit databank'!G2401)</f>
        <v>DEINZE</v>
      </c>
      <c r="F2401" s="145" t="str">
        <f>IF('gegevens uit databank'!H2401="","",'gegevens uit databank'!H2401)</f>
        <v>09-321.92.60</v>
      </c>
    </row>
    <row r="2402" spans="1:6" ht="15" x14ac:dyDescent="0.25">
      <c r="A2402" s="144">
        <f>IF('gegevens uit databank'!C2402="","",'gegevens uit databank'!C2402)</f>
        <v>131961</v>
      </c>
      <c r="B2402" s="145" t="str">
        <f>IF('gegevens uit databank'!D2402="","",'gegevens uit databank'!D2402)</f>
        <v>SBS Jenaplanschool Hippo's Hof</v>
      </c>
      <c r="C2402" s="145" t="str">
        <f>IF('gegevens uit databank'!E2402="","",'gegevens uit databank'!E2402)</f>
        <v>Hippoliet Lammensstraat 10</v>
      </c>
      <c r="D2402" s="145">
        <f>IF('gegevens uit databank'!F2402="","",'gegevens uit databank'!F2402)</f>
        <v>9000</v>
      </c>
      <c r="E2402" s="145" t="str">
        <f>IF('gegevens uit databank'!G2402="","",'gegevens uit databank'!G2402)</f>
        <v>GENT</v>
      </c>
      <c r="F2402" s="145" t="str">
        <f>IF('gegevens uit databank'!H2402="","",'gegevens uit databank'!H2402)</f>
        <v>0470-20.43.68</v>
      </c>
    </row>
    <row r="2403" spans="1:6" ht="15" x14ac:dyDescent="0.25">
      <c r="A2403" s="144">
        <f>IF('gegevens uit databank'!C2403="","",'gegevens uit databank'!C2403)</f>
        <v>131979</v>
      </c>
      <c r="B2403" s="145" t="str">
        <f>IF('gegevens uit databank'!D2403="","",'gegevens uit databank'!D2403)</f>
        <v>SBS Freinetschool De Loods</v>
      </c>
      <c r="C2403" s="145" t="str">
        <f>IF('gegevens uit databank'!E2403="","",'gegevens uit databank'!E2403)</f>
        <v>Patrijsstraat 12</v>
      </c>
      <c r="D2403" s="145">
        <f>IF('gegevens uit databank'!F2403="","",'gegevens uit databank'!F2403)</f>
        <v>9000</v>
      </c>
      <c r="E2403" s="145" t="str">
        <f>IF('gegevens uit databank'!G2403="","",'gegevens uit databank'!G2403)</f>
        <v>GENT</v>
      </c>
      <c r="F2403" s="145" t="str">
        <f>IF('gegevens uit databank'!H2403="","",'gegevens uit databank'!H2403)</f>
        <v>09-251.06.61</v>
      </c>
    </row>
    <row r="2404" spans="1:6" ht="15" x14ac:dyDescent="0.25">
      <c r="A2404" s="144">
        <f>IF('gegevens uit databank'!C2404="","",'gegevens uit databank'!C2404)</f>
        <v>131987</v>
      </c>
      <c r="B2404" s="145" t="str">
        <f>IF('gegevens uit databank'!D2404="","",'gegevens uit databank'!D2404)</f>
        <v>GBS Deurle</v>
      </c>
      <c r="C2404" s="145" t="str">
        <f>IF('gegevens uit databank'!E2404="","",'gegevens uit databank'!E2404)</f>
        <v>Dorpsstraat 28</v>
      </c>
      <c r="D2404" s="145">
        <f>IF('gegevens uit databank'!F2404="","",'gegevens uit databank'!F2404)</f>
        <v>9831</v>
      </c>
      <c r="E2404" s="145" t="str">
        <f>IF('gegevens uit databank'!G2404="","",'gegevens uit databank'!G2404)</f>
        <v>DEURLE</v>
      </c>
      <c r="F2404" s="145" t="str">
        <f>IF('gegevens uit databank'!H2404="","",'gegevens uit databank'!H2404)</f>
        <v>09-282.59.19</v>
      </c>
    </row>
    <row r="2405" spans="1:6" ht="15" x14ac:dyDescent="0.25">
      <c r="A2405" s="144">
        <f>IF('gegevens uit databank'!C2405="","",'gegevens uit databank'!C2405)</f>
        <v>132043</v>
      </c>
      <c r="B2405" s="145" t="str">
        <f>IF('gegevens uit databank'!D2405="","",'gegevens uit databank'!D2405)</f>
        <v>VBS Kindercampus De Startlijn</v>
      </c>
      <c r="C2405" s="145" t="str">
        <f>IF('gegevens uit databank'!E2405="","",'gegevens uit databank'!E2405)</f>
        <v>Sint-Amandusstraat 43</v>
      </c>
      <c r="D2405" s="145">
        <f>IF('gegevens uit databank'!F2405="","",'gegevens uit databank'!F2405)</f>
        <v>3511</v>
      </c>
      <c r="E2405" s="145" t="str">
        <f>IF('gegevens uit databank'!G2405="","",'gegevens uit databank'!G2405)</f>
        <v>STOKROOIE</v>
      </c>
      <c r="F2405" s="145" t="str">
        <f>IF('gegevens uit databank'!H2405="","",'gegevens uit databank'!H2405)</f>
        <v>011-25.03.93</v>
      </c>
    </row>
    <row r="2406" spans="1:6" ht="15" x14ac:dyDescent="0.25">
      <c r="A2406" s="144">
        <f>IF('gegevens uit databank'!C2406="","",'gegevens uit databank'!C2406)</f>
        <v>132076</v>
      </c>
      <c r="B2406" s="145" t="str">
        <f>IF('gegevens uit databank'!D2406="","",'gegevens uit databank'!D2406)</f>
        <v>VBS Arkades</v>
      </c>
      <c r="C2406" s="145" t="str">
        <f>IF('gegevens uit databank'!E2406="","",'gegevens uit databank'!E2406)</f>
        <v>Herenthoutseweg 124</v>
      </c>
      <c r="D2406" s="145">
        <f>IF('gegevens uit databank'!F2406="","",'gegevens uit databank'!F2406)</f>
        <v>2200</v>
      </c>
      <c r="E2406" s="145" t="str">
        <f>IF('gegevens uit databank'!G2406="","",'gegevens uit databank'!G2406)</f>
        <v>HERENTALS</v>
      </c>
      <c r="F2406" s="145" t="str">
        <f>IF('gegevens uit databank'!H2406="","",'gegevens uit databank'!H2406)</f>
        <v>014-74.96.94</v>
      </c>
    </row>
    <row r="2407" spans="1:6" ht="15" x14ac:dyDescent="0.25">
      <c r="A2407" s="144">
        <f>IF('gegevens uit databank'!C2407="","",'gegevens uit databank'!C2407)</f>
        <v>132233</v>
      </c>
      <c r="B2407" s="145" t="str">
        <f>IF('gegevens uit databank'!D2407="","",'gegevens uit databank'!D2407)</f>
        <v>GBS 't Sprinkhaantje</v>
      </c>
      <c r="C2407" s="145" t="str">
        <f>IF('gegevens uit databank'!E2407="","",'gegevens uit databank'!E2407)</f>
        <v>Collegestraat 1</v>
      </c>
      <c r="D2407" s="145">
        <f>IF('gegevens uit databank'!F2407="","",'gegevens uit databank'!F2407)</f>
        <v>9255</v>
      </c>
      <c r="E2407" s="145" t="str">
        <f>IF('gegevens uit databank'!G2407="","",'gegevens uit databank'!G2407)</f>
        <v>BUGGENHOUT</v>
      </c>
      <c r="F2407" s="145" t="str">
        <f>IF('gegevens uit databank'!H2407="","",'gegevens uit databank'!H2407)</f>
        <v>052-33.95.67</v>
      </c>
    </row>
    <row r="2408" spans="1:6" ht="15" x14ac:dyDescent="0.25">
      <c r="A2408" s="144">
        <f>IF('gegevens uit databank'!C2408="","",'gegevens uit databank'!C2408)</f>
        <v>132241</v>
      </c>
      <c r="B2408" s="145" t="str">
        <f>IF('gegevens uit databank'!D2408="","",'gegevens uit databank'!D2408)</f>
        <v>GO! BS Wonderwijs Neerwinden</v>
      </c>
      <c r="C2408" s="145" t="str">
        <f>IF('gegevens uit databank'!E2408="","",'gegevens uit databank'!E2408)</f>
        <v>Laarstraat 21</v>
      </c>
      <c r="D2408" s="145">
        <f>IF('gegevens uit databank'!F2408="","",'gegevens uit databank'!F2408)</f>
        <v>3400</v>
      </c>
      <c r="E2408" s="145" t="str">
        <f>IF('gegevens uit databank'!G2408="","",'gegevens uit databank'!G2408)</f>
        <v>NEERWINDEN</v>
      </c>
      <c r="F2408" s="145" t="str">
        <f>IF('gegevens uit databank'!H2408="","",'gegevens uit databank'!H2408)</f>
        <v>016-78.81.62</v>
      </c>
    </row>
    <row r="2409" spans="1:6" ht="15" x14ac:dyDescent="0.25">
      <c r="A2409" s="144">
        <f>IF('gegevens uit databank'!C2409="","",'gegevens uit databank'!C2409)</f>
        <v>132258</v>
      </c>
      <c r="B2409" s="145" t="str">
        <f>IF('gegevens uit databank'!D2409="","",'gegevens uit databank'!D2409)</f>
        <v>GO! BS De Wereldboom</v>
      </c>
      <c r="C2409" s="145" t="str">
        <f>IF('gegevens uit databank'!E2409="","",'gegevens uit databank'!E2409)</f>
        <v>Steenveldlaan 34</v>
      </c>
      <c r="D2409" s="145">
        <f>IF('gegevens uit databank'!F2409="","",'gegevens uit databank'!F2409)</f>
        <v>9470</v>
      </c>
      <c r="E2409" s="145" t="str">
        <f>IF('gegevens uit databank'!G2409="","",'gegevens uit databank'!G2409)</f>
        <v>DENDERLEEUW</v>
      </c>
      <c r="F2409" s="145" t="str">
        <f>IF('gegevens uit databank'!H2409="","",'gegevens uit databank'!H2409)</f>
        <v>053-46.02.10</v>
      </c>
    </row>
    <row r="2410" spans="1:6" ht="15" x14ac:dyDescent="0.25">
      <c r="A2410" s="144">
        <f>IF('gegevens uit databank'!C2410="","",'gegevens uit databank'!C2410)</f>
        <v>132266</v>
      </c>
      <c r="B2410" s="145" t="str">
        <f>IF('gegevens uit databank'!D2410="","",'gegevens uit databank'!D2410)</f>
        <v>SBS Het Pieterke</v>
      </c>
      <c r="C2410" s="145" t="str">
        <f>IF('gegevens uit databank'!E2410="","",'gegevens uit databank'!E2410)</f>
        <v>Pieter Van Isackerlaan 1_A</v>
      </c>
      <c r="D2410" s="145">
        <f>IF('gegevens uit databank'!F2410="","",'gegevens uit databank'!F2410)</f>
        <v>2100</v>
      </c>
      <c r="E2410" s="145" t="str">
        <f>IF('gegevens uit databank'!G2410="","",'gegevens uit databank'!G2410)</f>
        <v>DEURNE</v>
      </c>
      <c r="F2410" s="145" t="str">
        <f>IF('gegevens uit databank'!H2410="","",'gegevens uit databank'!H2410)</f>
        <v>03-320.81.20</v>
      </c>
    </row>
    <row r="2411" spans="1:6" ht="15" x14ac:dyDescent="0.25">
      <c r="A2411" s="144">
        <f>IF('gegevens uit databank'!C2411="","",'gegevens uit databank'!C2411)</f>
        <v>132274</v>
      </c>
      <c r="B2411" s="145" t="str">
        <f>IF('gegevens uit databank'!D2411="","",'gegevens uit databank'!D2411)</f>
        <v>GO! BS XCL Wegwijs</v>
      </c>
      <c r="C2411" s="145" t="str">
        <f>IF('gegevens uit databank'!E2411="","",'gegevens uit databank'!E2411)</f>
        <v>Hendrik van Veldekestraat 55</v>
      </c>
      <c r="D2411" s="145">
        <f>IF('gegevens uit databank'!F2411="","",'gegevens uit databank'!F2411)</f>
        <v>3920</v>
      </c>
      <c r="E2411" s="145" t="str">
        <f>IF('gegevens uit databank'!G2411="","",'gegevens uit databank'!G2411)</f>
        <v>LOMMEL</v>
      </c>
      <c r="F2411" s="145" t="str">
        <f>IF('gegevens uit databank'!H2411="","",'gegevens uit databank'!H2411)</f>
        <v>011-54.44.48</v>
      </c>
    </row>
    <row r="2412" spans="1:6" ht="15" x14ac:dyDescent="0.25">
      <c r="A2412" s="144">
        <f>IF('gegevens uit databank'!C2412="","",'gegevens uit databank'!C2412)</f>
        <v>132282</v>
      </c>
      <c r="B2412" s="145" t="str">
        <f>IF('gegevens uit databank'!D2412="","",'gegevens uit databank'!D2412)</f>
        <v>SBS Studio Dynamo</v>
      </c>
      <c r="C2412" s="145" t="str">
        <f>IF('gegevens uit databank'!E2412="","",'gegevens uit databank'!E2412)</f>
        <v>Verschansingstraat 29</v>
      </c>
      <c r="D2412" s="145">
        <f>IF('gegevens uit databank'!F2412="","",'gegevens uit databank'!F2412)</f>
        <v>2000</v>
      </c>
      <c r="E2412" s="145" t="str">
        <f>IF('gegevens uit databank'!G2412="","",'gegevens uit databank'!G2412)</f>
        <v>ANTWERPEN</v>
      </c>
      <c r="F2412" s="145" t="str">
        <f>IF('gegevens uit databank'!H2412="","",'gegevens uit databank'!H2412)</f>
        <v>03-334.43.83</v>
      </c>
    </row>
    <row r="2413" spans="1:6" ht="15" x14ac:dyDescent="0.25">
      <c r="A2413" s="144">
        <f>IF('gegevens uit databank'!C2413="","",'gegevens uit databank'!C2413)</f>
        <v>132291</v>
      </c>
      <c r="B2413" s="145" t="str">
        <f>IF('gegevens uit databank'!D2413="","",'gegevens uit databank'!D2413)</f>
        <v>GO! BS Ondersteboven</v>
      </c>
      <c r="C2413" s="145" t="str">
        <f>IF('gegevens uit databank'!E2413="","",'gegevens uit databank'!E2413)</f>
        <v>Boskantstraat 152</v>
      </c>
      <c r="D2413" s="145">
        <f>IF('gegevens uit databank'!F2413="","",'gegevens uit databank'!F2413)</f>
        <v>3970</v>
      </c>
      <c r="E2413" s="145" t="str">
        <f>IF('gegevens uit databank'!G2413="","",'gegevens uit databank'!G2413)</f>
        <v>LEOPOLDSBURG</v>
      </c>
      <c r="F2413" s="145" t="str">
        <f>IF('gegevens uit databank'!H2413="","",'gegevens uit databank'!H2413)</f>
        <v>011-34.28.90</v>
      </c>
    </row>
    <row r="2414" spans="1:6" ht="15" x14ac:dyDescent="0.25">
      <c r="A2414" s="144">
        <f>IF('gegevens uit databank'!C2414="","",'gegevens uit databank'!C2414)</f>
        <v>132308</v>
      </c>
      <c r="B2414" s="145" t="str">
        <f>IF('gegevens uit databank'!D2414="","",'gegevens uit databank'!D2414)</f>
        <v>VBS De Zonnebloem</v>
      </c>
      <c r="C2414" s="145" t="str">
        <f>IF('gegevens uit databank'!E2414="","",'gegevens uit databank'!E2414)</f>
        <v>Ortolanenstraat 2</v>
      </c>
      <c r="D2414" s="145">
        <f>IF('gegevens uit databank'!F2414="","",'gegevens uit databank'!F2414)</f>
        <v>3010</v>
      </c>
      <c r="E2414" s="145" t="str">
        <f>IF('gegevens uit databank'!G2414="","",'gegevens uit databank'!G2414)</f>
        <v>KESSEL-LO</v>
      </c>
      <c r="F2414" s="145" t="str">
        <f>IF('gegevens uit databank'!H2414="","",'gegevens uit databank'!H2414)</f>
        <v>0490-11.84.33</v>
      </c>
    </row>
    <row r="2415" spans="1:6" ht="15" x14ac:dyDescent="0.25">
      <c r="A2415" s="144">
        <f>IF('gegevens uit databank'!C2415="","",'gegevens uit databank'!C2415)</f>
        <v>132316</v>
      </c>
      <c r="B2415" s="145" t="str">
        <f>IF('gegevens uit databank'!D2415="","",'gegevens uit databank'!D2415)</f>
        <v>GO!BS De Pannebeke</v>
      </c>
      <c r="C2415" s="145" t="str">
        <f>IF('gegevens uit databank'!E2415="","",'gegevens uit databank'!E2415)</f>
        <v>Pannebekestraat 34</v>
      </c>
      <c r="D2415" s="145">
        <f>IF('gegevens uit databank'!F2415="","",'gegevens uit databank'!F2415)</f>
        <v>8000</v>
      </c>
      <c r="E2415" s="145" t="str">
        <f>IF('gegevens uit databank'!G2415="","",'gegevens uit databank'!G2415)</f>
        <v>BRUGGE</v>
      </c>
      <c r="F2415" s="145" t="str">
        <f>IF('gegevens uit databank'!H2415="","",'gegevens uit databank'!H2415)</f>
        <v>050-33.75.30</v>
      </c>
    </row>
    <row r="2416" spans="1:6" ht="15" x14ac:dyDescent="0.25">
      <c r="A2416" s="144">
        <f>IF('gegevens uit databank'!C2416="","",'gegevens uit databank'!C2416)</f>
        <v>132324</v>
      </c>
      <c r="B2416" s="145" t="str">
        <f>IF('gegevens uit databank'!D2416="","",'gegevens uit databank'!D2416)</f>
        <v>GO! BS Terra</v>
      </c>
      <c r="C2416" s="145" t="str">
        <f>IF('gegevens uit databank'!E2416="","",'gegevens uit databank'!E2416)</f>
        <v>Slachthuislaan 68</v>
      </c>
      <c r="D2416" s="145">
        <f>IF('gegevens uit databank'!F2416="","",'gegevens uit databank'!F2416)</f>
        <v>2060</v>
      </c>
      <c r="E2416" s="145" t="str">
        <f>IF('gegevens uit databank'!G2416="","",'gegevens uit databank'!G2416)</f>
        <v>ANTWERPEN</v>
      </c>
      <c r="F2416" s="145" t="str">
        <f>IF('gegevens uit databank'!H2416="","",'gegevens uit databank'!H2416)</f>
        <v>03-344.50.94</v>
      </c>
    </row>
    <row r="2417" spans="1:6" ht="15" x14ac:dyDescent="0.25">
      <c r="A2417" s="144">
        <f>IF('gegevens uit databank'!C2417="","",'gegevens uit databank'!C2417)</f>
        <v>132332</v>
      </c>
      <c r="B2417" s="145" t="str">
        <f>IF('gegevens uit databank'!D2417="","",'gegevens uit databank'!D2417)</f>
        <v>GO! Daltonschool in 't Groen</v>
      </c>
      <c r="C2417" s="145" t="str">
        <f>IF('gegevens uit databank'!E2417="","",'gegevens uit databank'!E2417)</f>
        <v>Leopoldstraat 15</v>
      </c>
      <c r="D2417" s="145">
        <f>IF('gegevens uit databank'!F2417="","",'gegevens uit databank'!F2417)</f>
        <v>2960</v>
      </c>
      <c r="E2417" s="145" t="str">
        <f>IF('gegevens uit databank'!G2417="","",'gegevens uit databank'!G2417)</f>
        <v>BRECHT</v>
      </c>
      <c r="F2417" s="145" t="str">
        <f>IF('gegevens uit databank'!H2417="","",'gegevens uit databank'!H2417)</f>
        <v>03-313.86.63</v>
      </c>
    </row>
    <row r="2418" spans="1:6" ht="15" x14ac:dyDescent="0.25">
      <c r="A2418" s="144">
        <f>IF('gegevens uit databank'!C2418="","",'gegevens uit databank'!C2418)</f>
        <v>132365</v>
      </c>
      <c r="B2418" s="145" t="str">
        <f>IF('gegevens uit databank'!D2418="","",'gegevens uit databank'!D2418)</f>
        <v>VBS Sint-Vincentius</v>
      </c>
      <c r="C2418" s="145" t="str">
        <f>IF('gegevens uit databank'!E2418="","",'gegevens uit databank'!E2418)</f>
        <v>Beeckmanstraat 99</v>
      </c>
      <c r="D2418" s="145">
        <f>IF('gegevens uit databank'!F2418="","",'gegevens uit databank'!F2418)</f>
        <v>1180</v>
      </c>
      <c r="E2418" s="145" t="str">
        <f>IF('gegevens uit databank'!G2418="","",'gegevens uit databank'!G2418)</f>
        <v>UKKEL</v>
      </c>
      <c r="F2418" s="145" t="str">
        <f>IF('gegevens uit databank'!H2418="","",'gegevens uit databank'!H2418)</f>
        <v>02-346.64.57</v>
      </c>
    </row>
    <row r="2419" spans="1:6" ht="15" x14ac:dyDescent="0.25">
      <c r="A2419" s="144">
        <f>IF('gegevens uit databank'!C2419="","",'gegevens uit databank'!C2419)</f>
        <v>132621</v>
      </c>
      <c r="B2419" s="145" t="str">
        <f>IF('gegevens uit databank'!D2419="","",'gegevens uit databank'!D2419)</f>
        <v>VBS Familiale school Edward Poppe</v>
      </c>
      <c r="C2419" s="145" t="str">
        <f>IF('gegevens uit databank'!E2419="","",'gegevens uit databank'!E2419)</f>
        <v>Fodderiestraat 12</v>
      </c>
      <c r="D2419" s="145">
        <f>IF('gegevens uit databank'!F2419="","",'gegevens uit databank'!F2419)</f>
        <v>2660</v>
      </c>
      <c r="E2419" s="145" t="str">
        <f>IF('gegevens uit databank'!G2419="","",'gegevens uit databank'!G2419)</f>
        <v>HOBOKEN</v>
      </c>
      <c r="F2419" s="145" t="str">
        <f>IF('gegevens uit databank'!H2419="","",'gegevens uit databank'!H2419)</f>
        <v>03-430.26.71</v>
      </c>
    </row>
    <row r="2420" spans="1:6" ht="15" x14ac:dyDescent="0.25">
      <c r="A2420" s="144">
        <f>IF('gegevens uit databank'!C2420="","",'gegevens uit databank'!C2420)</f>
        <v>132829</v>
      </c>
      <c r="B2420" s="145" t="str">
        <f>IF('gegevens uit databank'!D2420="","",'gegevens uit databank'!D2420)</f>
        <v>GBS Freinetschool De Beverboom</v>
      </c>
      <c r="C2420" s="145" t="str">
        <f>IF('gegevens uit databank'!E2420="","",'gegevens uit databank'!E2420)</f>
        <v>Itterbeekse Laan 226</v>
      </c>
      <c r="D2420" s="145">
        <f>IF('gegevens uit databank'!F2420="","",'gegevens uit databank'!F2420)</f>
        <v>1070</v>
      </c>
      <c r="E2420" s="145" t="str">
        <f>IF('gegevens uit databank'!G2420="","",'gegevens uit databank'!G2420)</f>
        <v>ANDERLECHT</v>
      </c>
      <c r="F2420" s="145" t="str">
        <f>IF('gegevens uit databank'!H2420="","",'gegevens uit databank'!H2420)</f>
        <v>02-431.94.60</v>
      </c>
    </row>
    <row r="2421" spans="1:6" ht="15" x14ac:dyDescent="0.25">
      <c r="A2421" s="144">
        <f>IF('gegevens uit databank'!C2421="","",'gegevens uit databank'!C2421)</f>
        <v>132837</v>
      </c>
      <c r="B2421" s="145" t="str">
        <f>IF('gegevens uit databank'!D2421="","",'gegevens uit databank'!D2421)</f>
        <v>GBS Paviljoen</v>
      </c>
      <c r="C2421" s="145" t="str">
        <f>IF('gegevens uit databank'!E2421="","",'gegevens uit databank'!E2421)</f>
        <v>François-Joseph Navezstraat 59</v>
      </c>
      <c r="D2421" s="145">
        <f>IF('gegevens uit databank'!F2421="","",'gegevens uit databank'!F2421)</f>
        <v>1030</v>
      </c>
      <c r="E2421" s="145" t="str">
        <f>IF('gegevens uit databank'!G2421="","",'gegevens uit databank'!G2421)</f>
        <v>SCHAARBEEK</v>
      </c>
      <c r="F2421" s="145" t="str">
        <f>IF('gegevens uit databank'!H2421="","",'gegevens uit databank'!H2421)</f>
        <v>02-431.68.11</v>
      </c>
    </row>
    <row r="2422" spans="1:6" ht="15" x14ac:dyDescent="0.25">
      <c r="A2422" s="144">
        <f>IF('gegevens uit databank'!C2422="","",'gegevens uit databank'!C2422)</f>
        <v>133371</v>
      </c>
      <c r="B2422" s="145" t="str">
        <f>IF('gegevens uit databank'!D2422="","",'gegevens uit databank'!D2422)</f>
        <v>GO! BS Campus Comenius</v>
      </c>
      <c r="C2422" s="145" t="str">
        <f>IF('gegevens uit databank'!E2422="","",'gegevens uit databank'!E2422)</f>
        <v>Félix Vande Sandestraat 15</v>
      </c>
      <c r="D2422" s="145">
        <f>IF('gegevens uit databank'!F2422="","",'gegevens uit databank'!F2422)</f>
        <v>1081</v>
      </c>
      <c r="E2422" s="145" t="str">
        <f>IF('gegevens uit databank'!G2422="","",'gegevens uit databank'!G2422)</f>
        <v>KOEKELBERG</v>
      </c>
      <c r="F2422" s="145" t="str">
        <f>IF('gegevens uit databank'!H2422="","",'gegevens uit databank'!H2422)</f>
        <v>02-897.50.37</v>
      </c>
    </row>
    <row r="2423" spans="1:6" ht="15" x14ac:dyDescent="0.25">
      <c r="A2423" s="144">
        <f>IF('gegevens uit databank'!C2423="","",'gegevens uit databank'!C2423)</f>
        <v>133397</v>
      </c>
      <c r="B2423" s="145" t="str">
        <f>IF('gegevens uit databank'!D2423="","",'gegevens uit databank'!D2423)</f>
        <v>GBS Triangel Strijtem/O.L.V.-Lombeek</v>
      </c>
      <c r="C2423" s="145" t="str">
        <f>IF('gegevens uit databank'!E2423="","",'gegevens uit databank'!E2423)</f>
        <v>Strijtemplein 30</v>
      </c>
      <c r="D2423" s="145">
        <f>IF('gegevens uit databank'!F2423="","",'gegevens uit databank'!F2423)</f>
        <v>1760</v>
      </c>
      <c r="E2423" s="145" t="str">
        <f>IF('gegevens uit databank'!G2423="","",'gegevens uit databank'!G2423)</f>
        <v>ROOSDAAL</v>
      </c>
      <c r="F2423" s="145" t="str">
        <f>IF('gegevens uit databank'!H2423="","",'gegevens uit databank'!H2423)</f>
        <v>054-32.61.27</v>
      </c>
    </row>
    <row r="2424" spans="1:6" ht="15" x14ac:dyDescent="0.25">
      <c r="A2424" s="144">
        <f>IF('gegevens uit databank'!C2424="","",'gegevens uit databank'!C2424)</f>
        <v>133405</v>
      </c>
      <c r="B2424" s="145" t="str">
        <f>IF('gegevens uit databank'!D2424="","",'gegevens uit databank'!D2424)</f>
        <v>VBS Maria Assumpta Donderberg</v>
      </c>
      <c r="C2424" s="145" t="str">
        <f>IF('gegevens uit databank'!E2424="","",'gegevens uit databank'!E2424)</f>
        <v>Donderberg 28</v>
      </c>
      <c r="D2424" s="145">
        <f>IF('gegevens uit databank'!F2424="","",'gegevens uit databank'!F2424)</f>
        <v>1120</v>
      </c>
      <c r="E2424" s="145" t="str">
        <f>IF('gegevens uit databank'!G2424="","",'gegevens uit databank'!G2424)</f>
        <v>NEDER-OVER-HEEMBEEK</v>
      </c>
      <c r="F2424" s="145" t="str">
        <f>IF('gegevens uit databank'!H2424="","",'gegevens uit databank'!H2424)</f>
        <v>02-269.09.79</v>
      </c>
    </row>
    <row r="2425" spans="1:6" ht="15" x14ac:dyDescent="0.25">
      <c r="A2425" s="144">
        <f>IF('gegevens uit databank'!C2425="","",'gegevens uit databank'!C2425)</f>
        <v>133413</v>
      </c>
      <c r="B2425" s="145" t="str">
        <f>IF('gegevens uit databank'!D2425="","",'gegevens uit databank'!D2425)</f>
        <v>GBS Spring in 't Veldeke</v>
      </c>
      <c r="C2425" s="145" t="str">
        <f>IF('gegevens uit databank'!E2425="","",'gegevens uit databank'!E2425)</f>
        <v>Leuvensebaan 299</v>
      </c>
      <c r="D2425" s="145">
        <f>IF('gegevens uit databank'!F2425="","",'gegevens uit databank'!F2425)</f>
        <v>3040</v>
      </c>
      <c r="E2425" s="145" t="str">
        <f>IF('gegevens uit databank'!G2425="","",'gegevens uit databank'!G2425)</f>
        <v>SINT-AGATHA-RODE</v>
      </c>
      <c r="F2425" s="145" t="str">
        <f>IF('gegevens uit databank'!H2425="","",'gegevens uit databank'!H2425)</f>
        <v>02-302.43.95</v>
      </c>
    </row>
    <row r="2426" spans="1:6" ht="15" x14ac:dyDescent="0.25">
      <c r="A2426" s="144">
        <f>IF('gegevens uit databank'!C2426="","",'gegevens uit databank'!C2426)</f>
        <v>133421</v>
      </c>
      <c r="B2426" s="145" t="str">
        <f>IF('gegevens uit databank'!D2426="","",'gegevens uit databank'!D2426)</f>
        <v>GO! BS O.B.A.M.A.</v>
      </c>
      <c r="C2426" s="145" t="str">
        <f>IF('gegevens uit databank'!E2426="","",'gegevens uit databank'!E2426)</f>
        <v>Hospitaalstraat 99</v>
      </c>
      <c r="D2426" s="145">
        <f>IF('gegevens uit databank'!F2426="","",'gegevens uit databank'!F2426)</f>
        <v>3582</v>
      </c>
      <c r="E2426" s="145" t="str">
        <f>IF('gegevens uit databank'!G2426="","",'gegevens uit databank'!G2426)</f>
        <v>KOERSEL</v>
      </c>
      <c r="F2426" s="145" t="str">
        <f>IF('gegevens uit databank'!H2426="","",'gegevens uit databank'!H2426)</f>
        <v>011-46.01.53</v>
      </c>
    </row>
    <row r="2427" spans="1:6" ht="15" x14ac:dyDescent="0.25">
      <c r="A2427" s="144">
        <f>IF('gegevens uit databank'!C2427="","",'gegevens uit databank'!C2427)</f>
        <v>133447</v>
      </c>
      <c r="B2427" s="145" t="str">
        <f>IF('gegevens uit databank'!D2427="","",'gegevens uit databank'!D2427)</f>
        <v>GO! BS Freinetschool Het Toverbos</v>
      </c>
      <c r="C2427" s="145" t="str">
        <f>IF('gegevens uit databank'!E2427="","",'gegevens uit databank'!E2427)</f>
        <v>Lage Kaart 542</v>
      </c>
      <c r="D2427" s="145">
        <f>IF('gegevens uit databank'!F2427="","",'gegevens uit databank'!F2427)</f>
        <v>2930</v>
      </c>
      <c r="E2427" s="145" t="str">
        <f>IF('gegevens uit databank'!G2427="","",'gegevens uit databank'!G2427)</f>
        <v>BRASSCHAAT</v>
      </c>
      <c r="F2427" s="145" t="str">
        <f>IF('gegevens uit databank'!H2427="","",'gegevens uit databank'!H2427)</f>
        <v>03-653.51.37</v>
      </c>
    </row>
    <row r="2428" spans="1:6" ht="15" x14ac:dyDescent="0.25">
      <c r="A2428" s="144">
        <f>IF('gegevens uit databank'!C2428="","",'gegevens uit databank'!C2428)</f>
        <v>133454</v>
      </c>
      <c r="B2428" s="145" t="str">
        <f>IF('gegevens uit databank'!D2428="","",'gegevens uit databank'!D2428)</f>
        <v>GO! BS Deuzeldpark</v>
      </c>
      <c r="C2428" s="145" t="str">
        <f>IF('gegevens uit databank'!E2428="","",'gegevens uit databank'!E2428)</f>
        <v>Sterrestraat 1</v>
      </c>
      <c r="D2428" s="145">
        <f>IF('gegevens uit databank'!F2428="","",'gegevens uit databank'!F2428)</f>
        <v>2900</v>
      </c>
      <c r="E2428" s="145" t="str">
        <f>IF('gegevens uit databank'!G2428="","",'gegevens uit databank'!G2428)</f>
        <v>SCHOTEN</v>
      </c>
      <c r="F2428" s="145" t="str">
        <f>IF('gegevens uit databank'!H2428="","",'gegevens uit databank'!H2428)</f>
        <v>03-645.55.62</v>
      </c>
    </row>
    <row r="2429" spans="1:6" ht="15" x14ac:dyDescent="0.25">
      <c r="A2429" s="144">
        <f>IF('gegevens uit databank'!C2429="","",'gegevens uit databank'!C2429)</f>
        <v>133462</v>
      </c>
      <c r="B2429" s="145" t="str">
        <f>IF('gegevens uit databank'!D2429="","",'gegevens uit databank'!D2429)</f>
        <v>GO! BS De Bel</v>
      </c>
      <c r="C2429" s="145" t="str">
        <f>IF('gegevens uit databank'!E2429="","",'gegevens uit databank'!E2429)</f>
        <v>Peter Benoitstraat 2_A</v>
      </c>
      <c r="D2429" s="145">
        <f>IF('gegevens uit databank'!F2429="","",'gegevens uit databank'!F2429)</f>
        <v>2812</v>
      </c>
      <c r="E2429" s="145" t="str">
        <f>IF('gegevens uit databank'!G2429="","",'gegevens uit databank'!G2429)</f>
        <v>MUIZEN</v>
      </c>
      <c r="F2429" s="145" t="str">
        <f>IF('gegevens uit databank'!H2429="","",'gegevens uit databank'!H2429)</f>
        <v>015-67.69.21</v>
      </c>
    </row>
    <row r="2430" spans="1:6" ht="15" x14ac:dyDescent="0.25">
      <c r="A2430" s="144">
        <f>IF('gegevens uit databank'!C2430="","",'gegevens uit databank'!C2430)</f>
        <v>133471</v>
      </c>
      <c r="B2430" s="145" t="str">
        <f>IF('gegevens uit databank'!D2430="","",'gegevens uit databank'!D2430)</f>
        <v>VBS Steinerschool Skellig Michaël</v>
      </c>
      <c r="C2430" s="145" t="str">
        <f>IF('gegevens uit databank'!E2430="","",'gegevens uit databank'!E2430)</f>
        <v>Lamorinièrestraat 231</v>
      </c>
      <c r="D2430" s="145">
        <f>IF('gegevens uit databank'!F2430="","",'gegevens uit databank'!F2430)</f>
        <v>2018</v>
      </c>
      <c r="E2430" s="145" t="str">
        <f>IF('gegevens uit databank'!G2430="","",'gegevens uit databank'!G2430)</f>
        <v>ANTWERPEN</v>
      </c>
      <c r="F2430" s="145" t="str">
        <f>IF('gegevens uit databank'!H2430="","",'gegevens uit databank'!H2430)</f>
        <v>03-344.72.88</v>
      </c>
    </row>
    <row r="2431" spans="1:6" ht="15" x14ac:dyDescent="0.25">
      <c r="A2431" s="144">
        <f>IF('gegevens uit databank'!C2431="","",'gegevens uit databank'!C2431)</f>
        <v>133496</v>
      </c>
      <c r="B2431" s="145" t="str">
        <f>IF('gegevens uit databank'!D2431="","",'gegevens uit databank'!D2431)</f>
        <v>VBS De Toverwijzer</v>
      </c>
      <c r="C2431" s="145" t="str">
        <f>IF('gegevens uit databank'!E2431="","",'gegevens uit databank'!E2431)</f>
        <v>Nieuw Overlaar 3</v>
      </c>
      <c r="D2431" s="145">
        <f>IF('gegevens uit databank'!F2431="","",'gegevens uit databank'!F2431)</f>
        <v>3300</v>
      </c>
      <c r="E2431" s="145" t="str">
        <f>IF('gegevens uit databank'!G2431="","",'gegevens uit databank'!G2431)</f>
        <v>TIENEN</v>
      </c>
      <c r="F2431" s="145" t="str">
        <f>IF('gegevens uit databank'!H2431="","",'gegevens uit databank'!H2431)</f>
        <v>016-46.40.74</v>
      </c>
    </row>
    <row r="2432" spans="1:6" ht="15" x14ac:dyDescent="0.25">
      <c r="A2432" s="144">
        <f>IF('gegevens uit databank'!C2432="","",'gegevens uit databank'!C2432)</f>
        <v>133595</v>
      </c>
      <c r="B2432" s="145" t="str">
        <f>IF('gegevens uit databank'!D2432="","",'gegevens uit databank'!D2432)</f>
        <v>SBS Het Atelier</v>
      </c>
      <c r="C2432" s="145" t="str">
        <f>IF('gegevens uit databank'!E2432="","",'gegevens uit databank'!E2432)</f>
        <v>Duinstraat 16</v>
      </c>
      <c r="D2432" s="145">
        <f>IF('gegevens uit databank'!F2432="","",'gegevens uit databank'!F2432)</f>
        <v>2060</v>
      </c>
      <c r="E2432" s="145" t="str">
        <f>IF('gegevens uit databank'!G2432="","",'gegevens uit databank'!G2432)</f>
        <v>ANTWERPEN</v>
      </c>
      <c r="F2432" s="145" t="str">
        <f>IF('gegevens uit databank'!H2432="","",'gegevens uit databank'!H2432)</f>
        <v>03-291.14.90</v>
      </c>
    </row>
    <row r="2433" spans="1:6" ht="15" x14ac:dyDescent="0.25">
      <c r="A2433" s="144">
        <f>IF('gegevens uit databank'!C2433="","",'gegevens uit databank'!C2433)</f>
        <v>133603</v>
      </c>
      <c r="B2433" s="145" t="str">
        <f>IF('gegevens uit databank'!D2433="","",'gegevens uit databank'!D2433)</f>
        <v>SBS TipTop</v>
      </c>
      <c r="C2433" s="145" t="str">
        <f>IF('gegevens uit databank'!E2433="","",'gegevens uit databank'!E2433)</f>
        <v>Van den Hautelei 79_A</v>
      </c>
      <c r="D2433" s="145">
        <f>IF('gegevens uit databank'!F2433="","",'gegevens uit databank'!F2433)</f>
        <v>2100</v>
      </c>
      <c r="E2433" s="145" t="str">
        <f>IF('gegevens uit databank'!G2433="","",'gegevens uit databank'!G2433)</f>
        <v>DEURNE</v>
      </c>
      <c r="F2433" s="145" t="str">
        <f>IF('gegevens uit databank'!H2433="","",'gegevens uit databank'!H2433)</f>
        <v>03-283.49.79</v>
      </c>
    </row>
    <row r="2434" spans="1:6" ht="15" x14ac:dyDescent="0.25">
      <c r="A2434" s="144">
        <f>IF('gegevens uit databank'!C2434="","",'gegevens uit databank'!C2434)</f>
        <v>137463</v>
      </c>
      <c r="B2434" s="145" t="str">
        <f>IF('gegevens uit databank'!D2434="","",'gegevens uit databank'!D2434)</f>
        <v>VBS Sint-Jozefsschool</v>
      </c>
      <c r="C2434" s="145" t="str">
        <f>IF('gegevens uit databank'!E2434="","",'gegevens uit databank'!E2434)</f>
        <v>Eikeveldstraat 15</v>
      </c>
      <c r="D2434" s="145">
        <f>IF('gegevens uit databank'!F2434="","",'gegevens uit databank'!F2434)</f>
        <v>3272</v>
      </c>
      <c r="E2434" s="145" t="str">
        <f>IF('gegevens uit databank'!G2434="","",'gegevens uit databank'!G2434)</f>
        <v>MESSELBROEK</v>
      </c>
      <c r="F2434" s="145" t="str">
        <f>IF('gegevens uit databank'!H2434="","",'gegevens uit databank'!H2434)</f>
        <v>013-77.80.58</v>
      </c>
    </row>
    <row r="2435" spans="1:6" ht="15" x14ac:dyDescent="0.25">
      <c r="A2435" s="144">
        <f>IF('gegevens uit databank'!C2435="","",'gegevens uit databank'!C2435)</f>
        <v>137471</v>
      </c>
      <c r="B2435" s="145" t="str">
        <f>IF('gegevens uit databank'!D2435="","",'gegevens uit databank'!D2435)</f>
        <v>VBS De Wante Schorisse</v>
      </c>
      <c r="C2435" s="145" t="str">
        <f>IF('gegevens uit databank'!E2435="","",'gegevens uit databank'!E2435)</f>
        <v>Essestraat 3</v>
      </c>
      <c r="D2435" s="145">
        <f>IF('gegevens uit databank'!F2435="","",'gegevens uit databank'!F2435)</f>
        <v>9688</v>
      </c>
      <c r="E2435" s="145" t="str">
        <f>IF('gegevens uit databank'!G2435="","",'gegevens uit databank'!G2435)</f>
        <v>SCHORISSE</v>
      </c>
      <c r="F2435" s="145" t="str">
        <f>IF('gegevens uit databank'!H2435="","",'gegevens uit databank'!H2435)</f>
        <v>055-45.65.45</v>
      </c>
    </row>
    <row r="2436" spans="1:6" ht="15" x14ac:dyDescent="0.25">
      <c r="A2436" s="144">
        <f>IF('gegevens uit databank'!C2436="","",'gegevens uit databank'!C2436)</f>
        <v>137489</v>
      </c>
      <c r="B2436" s="145" t="str">
        <f>IF('gegevens uit databank'!D2436="","",'gegevens uit databank'!D2436)</f>
        <v>GBS De Bever</v>
      </c>
      <c r="C2436" s="145" t="str">
        <f>IF('gegevens uit databank'!E2436="","",'gegevens uit databank'!E2436)</f>
        <v>Engelstraat 52</v>
      </c>
      <c r="D2436" s="145">
        <f>IF('gegevens uit databank'!F2436="","",'gegevens uit databank'!F2436)</f>
        <v>8480</v>
      </c>
      <c r="E2436" s="145" t="str">
        <f>IF('gegevens uit databank'!G2436="","",'gegevens uit databank'!G2436)</f>
        <v>ICHTEGEM</v>
      </c>
      <c r="F2436" s="145" t="str">
        <f>IF('gegevens uit databank'!H2436="","",'gegevens uit databank'!H2436)</f>
        <v>051-58.85.10</v>
      </c>
    </row>
    <row r="2437" spans="1:6" ht="15" x14ac:dyDescent="0.25">
      <c r="A2437" s="144">
        <f>IF('gegevens uit databank'!C2437="","",'gegevens uit databank'!C2437)</f>
        <v>137497</v>
      </c>
      <c r="B2437" s="145" t="str">
        <f>IF('gegevens uit databank'!D2437="","",'gegevens uit databank'!D2437)</f>
        <v>VBS 't Hoge</v>
      </c>
      <c r="C2437" s="145" t="str">
        <f>IF('gegevens uit databank'!E2437="","",'gegevens uit databank'!E2437)</f>
        <v>Steenbakkersstraat 2</v>
      </c>
      <c r="D2437" s="145">
        <f>IF('gegevens uit databank'!F2437="","",'gegevens uit databank'!F2437)</f>
        <v>8500</v>
      </c>
      <c r="E2437" s="145" t="str">
        <f>IF('gegevens uit databank'!G2437="","",'gegevens uit databank'!G2437)</f>
        <v>KORTRIJK</v>
      </c>
      <c r="F2437" s="145" t="str">
        <f>IF('gegevens uit databank'!H2437="","",'gegevens uit databank'!H2437)</f>
        <v>056-22.74.72</v>
      </c>
    </row>
    <row r="2438" spans="1:6" ht="15" x14ac:dyDescent="0.25">
      <c r="A2438" s="144">
        <f>IF('gegevens uit databank'!C2438="","",'gegevens uit databank'!C2438)</f>
        <v>137505</v>
      </c>
      <c r="B2438" s="145" t="str">
        <f>IF('gegevens uit databank'!D2438="","",'gegevens uit databank'!D2438)</f>
        <v>GO! Freinetschool De Baai Kortrijk</v>
      </c>
      <c r="C2438" s="145" t="str">
        <f>IF('gegevens uit databank'!E2438="","",'gegevens uit databank'!E2438)</f>
        <v>Baaistraat 10</v>
      </c>
      <c r="D2438" s="145">
        <f>IF('gegevens uit databank'!F2438="","",'gegevens uit databank'!F2438)</f>
        <v>8500</v>
      </c>
      <c r="E2438" s="145" t="str">
        <f>IF('gegevens uit databank'!G2438="","",'gegevens uit databank'!G2438)</f>
        <v>KORTRIJK</v>
      </c>
      <c r="F2438" s="145" t="str">
        <f>IF('gegevens uit databank'!H2438="","",'gegevens uit databank'!H2438)</f>
        <v>056-21.37.93</v>
      </c>
    </row>
    <row r="2439" spans="1:6" ht="15" x14ac:dyDescent="0.25">
      <c r="A2439" s="144">
        <f>IF('gegevens uit databank'!C2439="","",'gegevens uit databank'!C2439)</f>
        <v>137521</v>
      </c>
      <c r="B2439" s="145" t="str">
        <f>IF('gegevens uit databank'!D2439="","",'gegevens uit databank'!D2439)</f>
        <v>VBS Steinerschool De Ringelwikke Ronse</v>
      </c>
      <c r="C2439" s="145" t="str">
        <f>IF('gegevens uit databank'!E2439="","",'gegevens uit databank'!E2439)</f>
        <v>Elzeelsesteenweg 647</v>
      </c>
      <c r="D2439" s="145">
        <f>IF('gegevens uit databank'!F2439="","",'gegevens uit databank'!F2439)</f>
        <v>9600</v>
      </c>
      <c r="E2439" s="145" t="str">
        <f>IF('gegevens uit databank'!G2439="","",'gegevens uit databank'!G2439)</f>
        <v>RONSE</v>
      </c>
      <c r="F2439" s="145" t="str">
        <f>IF('gegevens uit databank'!H2439="","",'gegevens uit databank'!H2439)</f>
        <v>055-60.52.45</v>
      </c>
    </row>
    <row r="2440" spans="1:6" ht="15" x14ac:dyDescent="0.25">
      <c r="A2440" s="144">
        <f>IF('gegevens uit databank'!C2440="","",'gegevens uit databank'!C2440)</f>
        <v>137539</v>
      </c>
      <c r="B2440" s="145" t="str">
        <f>IF('gegevens uit databank'!D2440="","",'gegevens uit databank'!D2440)</f>
        <v>GBS klavertje vier Keiem</v>
      </c>
      <c r="C2440" s="145" t="str">
        <f>IF('gegevens uit databank'!E2440="","",'gegevens uit databank'!E2440)</f>
        <v>Keiemdorpstraat 51</v>
      </c>
      <c r="D2440" s="145">
        <f>IF('gegevens uit databank'!F2440="","",'gegevens uit databank'!F2440)</f>
        <v>8600</v>
      </c>
      <c r="E2440" s="145" t="str">
        <f>IF('gegevens uit databank'!G2440="","",'gegevens uit databank'!G2440)</f>
        <v>KEIEM</v>
      </c>
      <c r="F2440" s="145" t="str">
        <f>IF('gegevens uit databank'!H2440="","",'gegevens uit databank'!H2440)</f>
        <v>0475-78.21.19</v>
      </c>
    </row>
    <row r="2441" spans="1:6" ht="15" x14ac:dyDescent="0.25">
      <c r="A2441" s="144">
        <f>IF('gegevens uit databank'!C2441="","",'gegevens uit databank'!C2441)</f>
        <v>137554</v>
      </c>
      <c r="B2441" s="145" t="str">
        <f>IF('gegevens uit databank'!D2441="","",'gegevens uit databank'!D2441)</f>
        <v>GO! BS De Grasspriet</v>
      </c>
      <c r="C2441" s="145" t="str">
        <f>IF('gegevens uit databank'!E2441="","",'gegevens uit databank'!E2441)</f>
        <v>Ommegangstraat 51</v>
      </c>
      <c r="D2441" s="145">
        <f>IF('gegevens uit databank'!F2441="","",'gegevens uit databank'!F2441)</f>
        <v>9420</v>
      </c>
      <c r="E2441" s="145" t="str">
        <f>IF('gegevens uit databank'!G2441="","",'gegevens uit databank'!G2441)</f>
        <v>ERPE-MERE</v>
      </c>
      <c r="F2441" s="145" t="str">
        <f>IF('gegevens uit databank'!H2441="","",'gegevens uit databank'!H2441)</f>
        <v>053-83.59.74</v>
      </c>
    </row>
    <row r="2442" spans="1:6" ht="15" x14ac:dyDescent="0.25">
      <c r="A2442" s="144">
        <f>IF('gegevens uit databank'!C2442="","",'gegevens uit databank'!C2442)</f>
        <v>137562</v>
      </c>
      <c r="B2442" s="145" t="str">
        <f>IF('gegevens uit databank'!D2442="","",'gegevens uit databank'!D2442)</f>
        <v>VBS OLFA Drie Eiken</v>
      </c>
      <c r="C2442" s="145" t="str">
        <f>IF('gegevens uit databank'!E2442="","",'gegevens uit databank'!E2442)</f>
        <v>Renaat de Rudderlaan 35</v>
      </c>
      <c r="D2442" s="145">
        <f>IF('gegevens uit databank'!F2442="","",'gegevens uit databank'!F2442)</f>
        <v>2650</v>
      </c>
      <c r="E2442" s="145" t="str">
        <f>IF('gegevens uit databank'!G2442="","",'gegevens uit databank'!G2442)</f>
        <v>EDEGEM</v>
      </c>
      <c r="F2442" s="145" t="str">
        <f>IF('gegevens uit databank'!H2442="","",'gegevens uit databank'!H2442)</f>
        <v>03-458.47.88</v>
      </c>
    </row>
    <row r="2443" spans="1:6" ht="15" x14ac:dyDescent="0.25">
      <c r="A2443" s="144">
        <f>IF('gegevens uit databank'!C2443="","",'gegevens uit databank'!C2443)</f>
        <v>137588</v>
      </c>
      <c r="B2443" s="145" t="str">
        <f>IF('gegevens uit databank'!D2443="","",'gegevens uit databank'!D2443)</f>
        <v>SBS De Tovertuin</v>
      </c>
      <c r="C2443" s="145" t="str">
        <f>IF('gegevens uit databank'!E2443="","",'gegevens uit databank'!E2443)</f>
        <v>Francisco Ferrerlaan 42</v>
      </c>
      <c r="D2443" s="145">
        <f>IF('gegevens uit databank'!F2443="","",'gegevens uit databank'!F2443)</f>
        <v>9000</v>
      </c>
      <c r="E2443" s="145" t="str">
        <f>IF('gegevens uit databank'!G2443="","",'gegevens uit databank'!G2443)</f>
        <v>GENT</v>
      </c>
      <c r="F2443" s="145" t="str">
        <f>IF('gegevens uit databank'!H2443="","",'gegevens uit databank'!H2443)</f>
        <v>09-323.54.10</v>
      </c>
    </row>
    <row r="2444" spans="1:6" ht="15" x14ac:dyDescent="0.25">
      <c r="A2444" s="144">
        <f>IF('gegevens uit databank'!C2444="","",'gegevens uit databank'!C2444)</f>
        <v>137604</v>
      </c>
      <c r="B2444" s="145" t="str">
        <f>IF('gegevens uit databank'!D2444="","",'gegevens uit databank'!D2444)</f>
        <v>GO! BS 't Vlasbloempje</v>
      </c>
      <c r="C2444" s="145" t="str">
        <f>IF('gegevens uit databank'!E2444="","",'gegevens uit databank'!E2444)</f>
        <v>Verbindingsstraat 24</v>
      </c>
      <c r="D2444" s="145">
        <f>IF('gegevens uit databank'!F2444="","",'gegevens uit databank'!F2444)</f>
        <v>9200</v>
      </c>
      <c r="E2444" s="145" t="str">
        <f>IF('gegevens uit databank'!G2444="","",'gegevens uit databank'!G2444)</f>
        <v>DENDERMONDE</v>
      </c>
      <c r="F2444" s="145" t="str">
        <f>IF('gegevens uit databank'!H2444="","",'gegevens uit databank'!H2444)</f>
        <v>052-21.34.23</v>
      </c>
    </row>
    <row r="2445" spans="1:6" ht="15" x14ac:dyDescent="0.25">
      <c r="A2445" s="144">
        <f>IF('gegevens uit databank'!C2445="","",'gegevens uit databank'!C2445)</f>
        <v>137612</v>
      </c>
      <c r="B2445" s="145" t="str">
        <f>IF('gegevens uit databank'!D2445="","",'gegevens uit databank'!D2445)</f>
        <v>GO! BS Ten Dorpe</v>
      </c>
      <c r="C2445" s="145" t="str">
        <f>IF('gegevens uit databank'!E2445="","",'gegevens uit databank'!E2445)</f>
        <v>Theofiel Reynlaan 13</v>
      </c>
      <c r="D2445" s="145">
        <f>IF('gegevens uit databank'!F2445="","",'gegevens uit databank'!F2445)</f>
        <v>2640</v>
      </c>
      <c r="E2445" s="145" t="str">
        <f>IF('gegevens uit databank'!G2445="","",'gegevens uit databank'!G2445)</f>
        <v>MORTSEL</v>
      </c>
      <c r="F2445" s="145" t="str">
        <f>IF('gegevens uit databank'!H2445="","",'gegevens uit databank'!H2445)</f>
        <v>03-440.27.59</v>
      </c>
    </row>
    <row r="2446" spans="1:6" ht="15" x14ac:dyDescent="0.25">
      <c r="A2446" s="144">
        <f>IF('gegevens uit databank'!C2446="","",'gegevens uit databank'!C2446)</f>
        <v>137621</v>
      </c>
      <c r="B2446" s="145" t="str">
        <f>IF('gegevens uit databank'!D2446="","",'gegevens uit databank'!D2446)</f>
        <v>GO! BS Blik</v>
      </c>
      <c r="C2446" s="145" t="str">
        <f>IF('gegevens uit databank'!E2446="","",'gegevens uit databank'!E2446)</f>
        <v>Kontichstraat 43</v>
      </c>
      <c r="D2446" s="145">
        <f>IF('gegevens uit databank'!F2446="","",'gegevens uit databank'!F2446)</f>
        <v>2650</v>
      </c>
      <c r="E2446" s="145" t="str">
        <f>IF('gegevens uit databank'!G2446="","",'gegevens uit databank'!G2446)</f>
        <v>EDEGEM</v>
      </c>
      <c r="F2446" s="145" t="str">
        <f>IF('gegevens uit databank'!H2446="","",'gegevens uit databank'!H2446)</f>
        <v>03-550.53.48</v>
      </c>
    </row>
    <row r="2447" spans="1:6" ht="15" x14ac:dyDescent="0.25">
      <c r="A2447" s="144">
        <f>IF('gegevens uit databank'!C2447="","",'gegevens uit databank'!C2447)</f>
        <v>137638</v>
      </c>
      <c r="B2447" s="145" t="str">
        <f>IF('gegevens uit databank'!D2447="","",'gegevens uit databank'!D2447)</f>
        <v>VBS Zeppelin</v>
      </c>
      <c r="C2447" s="145" t="str">
        <f>IF('gegevens uit databank'!E2447="","",'gegevens uit databank'!E2447)</f>
        <v>Lieven Gevaertstraat 54</v>
      </c>
      <c r="D2447" s="145">
        <f>IF('gegevens uit databank'!F2447="","",'gegevens uit databank'!F2447)</f>
        <v>2640</v>
      </c>
      <c r="E2447" s="145" t="str">
        <f>IF('gegevens uit databank'!G2447="","",'gegevens uit databank'!G2447)</f>
        <v>MORTSEL</v>
      </c>
      <c r="F2447" s="145" t="str">
        <f>IF('gegevens uit databank'!H2447="","",'gegevens uit databank'!H2447)</f>
        <v>03-449.40.18</v>
      </c>
    </row>
    <row r="2448" spans="1:6" ht="15" x14ac:dyDescent="0.25">
      <c r="A2448" s="144">
        <f>IF('gegevens uit databank'!C2448="","",'gegevens uit databank'!C2448)</f>
        <v>137653</v>
      </c>
      <c r="B2448" s="145" t="str">
        <f>IF('gegevens uit databank'!D2448="","",'gegevens uit databank'!D2448)</f>
        <v>VBS Steinerschool Kristoffel Tervuren</v>
      </c>
      <c r="C2448" s="145" t="str">
        <f>IF('gegevens uit databank'!E2448="","",'gegevens uit databank'!E2448)</f>
        <v>Kasteelstraat 10</v>
      </c>
      <c r="D2448" s="145">
        <f>IF('gegevens uit databank'!F2448="","",'gegevens uit databank'!F2448)</f>
        <v>3080</v>
      </c>
      <c r="E2448" s="145" t="str">
        <f>IF('gegevens uit databank'!G2448="","",'gegevens uit databank'!G2448)</f>
        <v>TERVUREN</v>
      </c>
      <c r="F2448" s="145" t="str">
        <f>IF('gegevens uit databank'!H2448="","",'gegevens uit databank'!H2448)</f>
        <v>02-366.31.77</v>
      </c>
    </row>
    <row r="2449" spans="1:6" ht="15" x14ac:dyDescent="0.25">
      <c r="A2449" s="144">
        <f>IF('gegevens uit databank'!C2449="","",'gegevens uit databank'!C2449)</f>
        <v>137679</v>
      </c>
      <c r="B2449" s="145" t="str">
        <f>IF('gegevens uit databank'!D2449="","",'gegevens uit databank'!D2449)</f>
        <v>VBS De Droomgaard 2</v>
      </c>
      <c r="C2449" s="145" t="str">
        <f>IF('gegevens uit databank'!E2449="","",'gegevens uit databank'!E2449)</f>
        <v>Dahlialaan 1</v>
      </c>
      <c r="D2449" s="145">
        <f>IF('gegevens uit databank'!F2449="","",'gegevens uit databank'!F2449)</f>
        <v>1742</v>
      </c>
      <c r="E2449" s="145" t="str">
        <f>IF('gegevens uit databank'!G2449="","",'gegevens uit databank'!G2449)</f>
        <v>SINT-KATHERINA-LOMBEEK</v>
      </c>
      <c r="F2449" s="145" t="str">
        <f>IF('gegevens uit databank'!H2449="","",'gegevens uit databank'!H2449)</f>
        <v>053-66.67.27</v>
      </c>
    </row>
    <row r="2450" spans="1:6" ht="15" x14ac:dyDescent="0.25">
      <c r="A2450" s="144">
        <f>IF('gegevens uit databank'!C2450="","",'gegevens uit databank'!C2450)</f>
        <v>137761</v>
      </c>
      <c r="B2450" s="145" t="str">
        <f>IF('gegevens uit databank'!D2450="","",'gegevens uit databank'!D2450)</f>
        <v>GO!BS De Glinster</v>
      </c>
      <c r="C2450" s="145" t="str">
        <f>IF('gegevens uit databank'!E2450="","",'gegevens uit databank'!E2450)</f>
        <v>Cesar Van Malderenstraat 35</v>
      </c>
      <c r="D2450" s="145">
        <f>IF('gegevens uit databank'!F2450="","",'gegevens uit databank'!F2450)</f>
        <v>1731</v>
      </c>
      <c r="E2450" s="145" t="str">
        <f>IF('gegevens uit databank'!G2450="","",'gegevens uit databank'!G2450)</f>
        <v>ZELLIK</v>
      </c>
      <c r="F2450" s="145" t="str">
        <f>IF('gegevens uit databank'!H2450="","",'gegevens uit databank'!H2450)</f>
        <v>02-466.26.13</v>
      </c>
    </row>
    <row r="2451" spans="1:6" ht="15" x14ac:dyDescent="0.25">
      <c r="A2451" s="144">
        <f>IF('gegevens uit databank'!C2451="","",'gegevens uit databank'!C2451)</f>
        <v>137794</v>
      </c>
      <c r="B2451" s="145" t="str">
        <f>IF('gegevens uit databank'!D2451="","",'gegevens uit databank'!D2451)</f>
        <v>VBS Sint-Pieterscollege De Zenne</v>
      </c>
      <c r="C2451" s="145" t="str">
        <f>IF('gegevens uit databank'!E2451="","",'gegevens uit databank'!E2451)</f>
        <v>Drootbeekstraat 8</v>
      </c>
      <c r="D2451" s="145">
        <f>IF('gegevens uit databank'!F2451="","",'gegevens uit databank'!F2451)</f>
        <v>1020</v>
      </c>
      <c r="E2451" s="145" t="str">
        <f>IF('gegevens uit databank'!G2451="","",'gegevens uit databank'!G2451)</f>
        <v>LAKEN</v>
      </c>
      <c r="F2451" s="145" t="str">
        <f>IF('gegevens uit databank'!H2451="","",'gegevens uit databank'!H2451)</f>
        <v>02-420.14.40</v>
      </c>
    </row>
    <row r="2452" spans="1:6" ht="15" x14ac:dyDescent="0.25">
      <c r="A2452" s="144">
        <f>IF('gegevens uit databank'!C2452="","",'gegevens uit databank'!C2452)</f>
        <v>137802</v>
      </c>
      <c r="B2452" s="145" t="str">
        <f>IF('gegevens uit databank'!D2452="","",'gegevens uit databank'!D2452)</f>
        <v>SBS Zottegem De Smidse</v>
      </c>
      <c r="C2452" s="145" t="str">
        <f>IF('gegevens uit databank'!E2452="","",'gegevens uit databank'!E2452)</f>
        <v>Smissenhoek 103</v>
      </c>
      <c r="D2452" s="145">
        <f>IF('gegevens uit databank'!F2452="","",'gegevens uit databank'!F2452)</f>
        <v>9620</v>
      </c>
      <c r="E2452" s="145" t="str">
        <f>IF('gegevens uit databank'!G2452="","",'gegevens uit databank'!G2452)</f>
        <v>ZOTTEGEM</v>
      </c>
      <c r="F2452" s="145" t="str">
        <f>IF('gegevens uit databank'!H2452="","",'gegevens uit databank'!H2452)</f>
        <v>09-360.79.57</v>
      </c>
    </row>
    <row r="2453" spans="1:6" ht="15" x14ac:dyDescent="0.25">
      <c r="A2453" s="144">
        <f>IF('gegevens uit databank'!C2453="","",'gegevens uit databank'!C2453)</f>
        <v>137811</v>
      </c>
      <c r="B2453" s="145" t="str">
        <f>IF('gegevens uit databank'!D2453="","",'gegevens uit databank'!D2453)</f>
        <v>GO! BS De Dorpsparel</v>
      </c>
      <c r="C2453" s="145" t="str">
        <f>IF('gegevens uit databank'!E2453="","",'gegevens uit databank'!E2453)</f>
        <v>Henri D'Hontstraat 42</v>
      </c>
      <c r="D2453" s="145">
        <f>IF('gegevens uit databank'!F2453="","",'gegevens uit databank'!F2453)</f>
        <v>8700</v>
      </c>
      <c r="E2453" s="145" t="str">
        <f>IF('gegevens uit databank'!G2453="","",'gegevens uit databank'!G2453)</f>
        <v>SCHUIFERSKAPELLE</v>
      </c>
      <c r="F2453" s="145" t="str">
        <f>IF('gegevens uit databank'!H2453="","",'gegevens uit databank'!H2453)</f>
        <v>051-40.46.87</v>
      </c>
    </row>
    <row r="2454" spans="1:6" ht="15" x14ac:dyDescent="0.25">
      <c r="A2454" s="144">
        <f>IF('gegevens uit databank'!C2454="","",'gegevens uit databank'!C2454)</f>
        <v>138347</v>
      </c>
      <c r="B2454" s="145" t="str">
        <f>IF('gegevens uit databank'!D2454="","",'gegevens uit databank'!D2454)</f>
        <v>VBS De KaBaZ</v>
      </c>
      <c r="C2454" s="145" t="str">
        <f>IF('gegevens uit databank'!E2454="","",'gegevens uit databank'!E2454)</f>
        <v>Bevrijdingslaan 255</v>
      </c>
      <c r="D2454" s="145">
        <f>IF('gegevens uit databank'!F2454="","",'gegevens uit databank'!F2454)</f>
        <v>2450</v>
      </c>
      <c r="E2454" s="145" t="str">
        <f>IF('gegevens uit databank'!G2454="","",'gegevens uit databank'!G2454)</f>
        <v>MEERHOUT</v>
      </c>
      <c r="F2454" s="145" t="str">
        <f>IF('gegevens uit databank'!H2454="","",'gegevens uit databank'!H2454)</f>
        <v>0495-57.06.62</v>
      </c>
    </row>
    <row r="2455" spans="1:6" ht="15" x14ac:dyDescent="0.25">
      <c r="A2455" s="144">
        <f>IF('gegevens uit databank'!C2455="","",'gegevens uit databank'!C2455)</f>
        <v>138371</v>
      </c>
      <c r="B2455" s="145" t="str">
        <f>IF('gegevens uit databank'!D2455="","",'gegevens uit databank'!D2455)</f>
        <v>VBS Sleihage</v>
      </c>
      <c r="C2455" s="145" t="str">
        <f>IF('gegevens uit databank'!E2455="","",'gegevens uit databank'!E2455)</f>
        <v>Diksmuidesteenweg 93</v>
      </c>
      <c r="D2455" s="145">
        <f>IF('gegevens uit databank'!F2455="","",'gegevens uit databank'!F2455)</f>
        <v>8830</v>
      </c>
      <c r="E2455" s="145" t="str">
        <f>IF('gegevens uit databank'!G2455="","",'gegevens uit databank'!G2455)</f>
        <v>HOOGLEDE</v>
      </c>
      <c r="F2455" s="145" t="str">
        <f>IF('gegevens uit databank'!H2455="","",'gegevens uit databank'!H2455)</f>
        <v>0485-68.86.93</v>
      </c>
    </row>
    <row r="2456" spans="1:6" ht="15" x14ac:dyDescent="0.25">
      <c r="A2456" s="144">
        <f>IF('gegevens uit databank'!C2456="","",'gegevens uit databank'!C2456)</f>
        <v>138388</v>
      </c>
      <c r="B2456" s="145" t="str">
        <f>IF('gegevens uit databank'!D2456="","",'gegevens uit databank'!D2456)</f>
        <v>VBS Tabor Aalter-Brug</v>
      </c>
      <c r="C2456" s="145" t="str">
        <f>IF('gegevens uit databank'!E2456="","",'gegevens uit databank'!E2456)</f>
        <v>Middelweg 105</v>
      </c>
      <c r="D2456" s="145">
        <f>IF('gegevens uit databank'!F2456="","",'gegevens uit databank'!F2456)</f>
        <v>9880</v>
      </c>
      <c r="E2456" s="145" t="str">
        <f>IF('gegevens uit databank'!G2456="","",'gegevens uit databank'!G2456)</f>
        <v>AALTER</v>
      </c>
      <c r="F2456" s="145" t="str">
        <f>IF('gegevens uit databank'!H2456="","",'gegevens uit databank'!H2456)</f>
        <v>09-374.02.00</v>
      </c>
    </row>
    <row r="2457" spans="1:6" ht="15" x14ac:dyDescent="0.25">
      <c r="A2457" s="144">
        <f>IF('gegevens uit databank'!C2457="","",'gegevens uit databank'!C2457)</f>
        <v>138396</v>
      </c>
      <c r="B2457" s="145" t="str">
        <f>IF('gegevens uit databank'!D2457="","",'gegevens uit databank'!D2457)</f>
        <v>GO!BS XCL Stapsgewijs</v>
      </c>
      <c r="C2457" s="145" t="str">
        <f>IF('gegevens uit databank'!E2457="","",'gegevens uit databank'!E2457)</f>
        <v>Buntstraat 117</v>
      </c>
      <c r="D2457" s="145">
        <f>IF('gegevens uit databank'!F2457="","",'gegevens uit databank'!F2457)</f>
        <v>3920</v>
      </c>
      <c r="E2457" s="145" t="str">
        <f>IF('gegevens uit databank'!G2457="","",'gegevens uit databank'!G2457)</f>
        <v>LOMMEL</v>
      </c>
      <c r="F2457" s="145" t="str">
        <f>IF('gegevens uit databank'!H2457="","",'gegevens uit databank'!H2457)</f>
        <v>011-64.19.63</v>
      </c>
    </row>
    <row r="2458" spans="1:6" ht="15" x14ac:dyDescent="0.25">
      <c r="A2458" s="144">
        <f>IF('gegevens uit databank'!C2458="","",'gegevens uit databank'!C2458)</f>
        <v>138404</v>
      </c>
      <c r="B2458" s="145" t="str">
        <f>IF('gegevens uit databank'!D2458="","",'gegevens uit databank'!D2458)</f>
        <v>GO! Freinetschool De Bonte Specht</v>
      </c>
      <c r="C2458" s="145" t="str">
        <f>IF('gegevens uit databank'!E2458="","",'gegevens uit databank'!E2458)</f>
        <v>Spechtenwegel 1</v>
      </c>
      <c r="D2458" s="145">
        <f>IF('gegevens uit databank'!F2458="","",'gegevens uit databank'!F2458)</f>
        <v>8800</v>
      </c>
      <c r="E2458" s="145" t="str">
        <f>IF('gegevens uit databank'!G2458="","",'gegevens uit databank'!G2458)</f>
        <v>ROESELARE</v>
      </c>
      <c r="F2458" s="145" t="str">
        <f>IF('gegevens uit databank'!H2458="","",'gegevens uit databank'!H2458)</f>
        <v>051-20.63.40</v>
      </c>
    </row>
    <row r="2459" spans="1:6" ht="15" x14ac:dyDescent="0.25">
      <c r="A2459" s="144">
        <f>IF('gegevens uit databank'!C2459="","",'gegevens uit databank'!C2459)</f>
        <v>138412</v>
      </c>
      <c r="B2459" s="145" t="str">
        <f>IF('gegevens uit databank'!D2459="","",'gegevens uit databank'!D2459)</f>
        <v>GO! BS Leefschool de WonderWijzer</v>
      </c>
      <c r="C2459" s="145" t="str">
        <f>IF('gegevens uit databank'!E2459="","",'gegevens uit databank'!E2459)</f>
        <v>Pastorijstraat 5</v>
      </c>
      <c r="D2459" s="145">
        <f>IF('gegevens uit databank'!F2459="","",'gegevens uit databank'!F2459)</f>
        <v>3850</v>
      </c>
      <c r="E2459" s="145" t="str">
        <f>IF('gegevens uit databank'!G2459="","",'gegevens uit databank'!G2459)</f>
        <v>NIEUWERKERKEN</v>
      </c>
      <c r="F2459" s="145" t="str">
        <f>IF('gegevens uit databank'!H2459="","",'gegevens uit databank'!H2459)</f>
        <v>0497-54.52.71</v>
      </c>
    </row>
    <row r="2460" spans="1:6" ht="15" x14ac:dyDescent="0.25">
      <c r="A2460" s="144">
        <f>IF('gegevens uit databank'!C2460="","",'gegevens uit databank'!C2460)</f>
        <v>138421</v>
      </c>
      <c r="B2460" s="145" t="str">
        <f>IF('gegevens uit databank'!D2460="","",'gegevens uit databank'!D2460)</f>
        <v>GO!BS Freinet Op Stelten</v>
      </c>
      <c r="C2460" s="145" t="str">
        <f>IF('gegevens uit databank'!E2460="","",'gegevens uit databank'!E2460)</f>
        <v>Europalaan 95_A</v>
      </c>
      <c r="D2460" s="145">
        <f>IF('gegevens uit databank'!F2460="","",'gegevens uit databank'!F2460)</f>
        <v>3650</v>
      </c>
      <c r="E2460" s="145" t="str">
        <f>IF('gegevens uit databank'!G2460="","",'gegevens uit databank'!G2460)</f>
        <v>DILSEN-STOKKEM</v>
      </c>
      <c r="F2460" s="145" t="str">
        <f>IF('gegevens uit databank'!H2460="","",'gegevens uit databank'!H2460)</f>
        <v>089-79-27.25</v>
      </c>
    </row>
    <row r="2461" spans="1:6" ht="15" x14ac:dyDescent="0.25">
      <c r="A2461" s="144">
        <f>IF('gegevens uit databank'!C2461="","",'gegevens uit databank'!C2461)</f>
        <v>138438</v>
      </c>
      <c r="B2461" s="145" t="str">
        <f>IF('gegevens uit databank'!D2461="","",'gegevens uit databank'!D2461)</f>
        <v>VBS Methodeschool De Muze - Serafijn</v>
      </c>
      <c r="C2461" s="145" t="str">
        <f>IF('gegevens uit databank'!E2461="","",'gegevens uit databank'!E2461)</f>
        <v>Rijmenamsesteenweg 194</v>
      </c>
      <c r="D2461" s="145">
        <f>IF('gegevens uit databank'!F2461="","",'gegevens uit databank'!F2461)</f>
        <v>3150</v>
      </c>
      <c r="E2461" s="145" t="str">
        <f>IF('gegevens uit databank'!G2461="","",'gegevens uit databank'!G2461)</f>
        <v>HAACHT</v>
      </c>
      <c r="F2461" s="145" t="str">
        <f>IF('gegevens uit databank'!H2461="","",'gegevens uit databank'!H2461)</f>
        <v>016-26.09.00</v>
      </c>
    </row>
    <row r="2462" spans="1:6" ht="15" x14ac:dyDescent="0.25">
      <c r="A2462" s="144">
        <f>IF('gegevens uit databank'!C2462="","",'gegevens uit databank'!C2462)</f>
        <v>138446</v>
      </c>
      <c r="B2462" s="145" t="str">
        <f>IF('gegevens uit databank'!D2462="","",'gegevens uit databank'!D2462)</f>
        <v>VBS Sint-Franciscusschool</v>
      </c>
      <c r="C2462" s="145" t="str">
        <f>IF('gegevens uit databank'!E2462="","",'gegevens uit databank'!E2462)</f>
        <v>Burstdorp 1</v>
      </c>
      <c r="D2462" s="145">
        <f>IF('gegevens uit databank'!F2462="","",'gegevens uit databank'!F2462)</f>
        <v>9420</v>
      </c>
      <c r="E2462" s="145" t="str">
        <f>IF('gegevens uit databank'!G2462="","",'gegevens uit databank'!G2462)</f>
        <v>ERPE-MERE</v>
      </c>
      <c r="F2462" s="145" t="str">
        <f>IF('gegevens uit databank'!H2462="","",'gegevens uit databank'!H2462)</f>
        <v>053-62.61.78</v>
      </c>
    </row>
    <row r="2463" spans="1:6" ht="15" x14ac:dyDescent="0.25">
      <c r="A2463" s="144">
        <f>IF('gegevens uit databank'!C2463="","",'gegevens uit databank'!C2463)</f>
        <v>138453</v>
      </c>
      <c r="B2463" s="145" t="str">
        <f>IF('gegevens uit databank'!D2463="","",'gegevens uit databank'!D2463)</f>
        <v>GO! BS Eugeen Laermans</v>
      </c>
      <c r="C2463" s="145" t="str">
        <f>IF('gegevens uit databank'!E2463="","",'gegevens uit databank'!E2463)</f>
        <v>Ninoofsesteenweg 191</v>
      </c>
      <c r="D2463" s="145">
        <f>IF('gegevens uit databank'!F2463="","",'gegevens uit databank'!F2463)</f>
        <v>1080</v>
      </c>
      <c r="E2463" s="145" t="str">
        <f>IF('gegevens uit databank'!G2463="","",'gegevens uit databank'!G2463)</f>
        <v>SINT-JANS-MOLENBEEK</v>
      </c>
      <c r="F2463" s="145" t="str">
        <f>IF('gegevens uit databank'!H2463="","",'gegevens uit databank'!H2463)</f>
        <v>02-313.80.80</v>
      </c>
    </row>
    <row r="2464" spans="1:6" ht="15" x14ac:dyDescent="0.25">
      <c r="A2464" s="144">
        <f>IF('gegevens uit databank'!C2464="","",'gegevens uit databank'!C2464)</f>
        <v>138461</v>
      </c>
      <c r="B2464" s="145" t="str">
        <f>IF('gegevens uit databank'!D2464="","",'gegevens uit databank'!D2464)</f>
        <v>VBS KieM, natuur- en montessorischool</v>
      </c>
      <c r="C2464" s="145" t="str">
        <f>IF('gegevens uit databank'!E2464="","",'gegevens uit databank'!E2464)</f>
        <v>Zavelstraat 78</v>
      </c>
      <c r="D2464" s="145">
        <f>IF('gegevens uit databank'!F2464="","",'gegevens uit databank'!F2464)</f>
        <v>3010</v>
      </c>
      <c r="E2464" s="145" t="str">
        <f>IF('gegevens uit databank'!G2464="","",'gegevens uit databank'!G2464)</f>
        <v>KESSEL-LO</v>
      </c>
      <c r="F2464" s="145" t="str">
        <f>IF('gegevens uit databank'!H2464="","",'gegevens uit databank'!H2464)</f>
        <v>0477-83.05.70</v>
      </c>
    </row>
    <row r="2465" spans="1:6" ht="15" x14ac:dyDescent="0.25">
      <c r="A2465" s="144">
        <f>IF('gegevens uit databank'!C2465="","",'gegevens uit databank'!C2465)</f>
        <v>138479</v>
      </c>
      <c r="B2465" s="145" t="str">
        <f>IF('gegevens uit databank'!D2465="","",'gegevens uit databank'!D2465)</f>
        <v>VBS De Sterrebloem</v>
      </c>
      <c r="C2465" s="145" t="str">
        <f>IF('gegevens uit databank'!E2465="","",'gegevens uit databank'!E2465)</f>
        <v>Lange Akkerstraat 17_A</v>
      </c>
      <c r="D2465" s="145">
        <f>IF('gegevens uit databank'!F2465="","",'gegevens uit databank'!F2465)</f>
        <v>9800</v>
      </c>
      <c r="E2465" s="145" t="str">
        <f>IF('gegevens uit databank'!G2465="","",'gegevens uit databank'!G2465)</f>
        <v>DEINZE</v>
      </c>
      <c r="F2465" s="145" t="str">
        <f>IF('gegevens uit databank'!H2465="","",'gegevens uit databank'!H2465)</f>
        <v>09-386.14.10</v>
      </c>
    </row>
    <row r="2466" spans="1:6" ht="15" x14ac:dyDescent="0.25">
      <c r="A2466" s="144">
        <f>IF('gegevens uit databank'!C2466="","",'gegevens uit databank'!C2466)</f>
        <v>138487</v>
      </c>
      <c r="B2466" s="145" t="str">
        <f>IF('gegevens uit databank'!D2466="","",'gegevens uit databank'!D2466)</f>
        <v>VBS ORS Harduynschool Oudegem</v>
      </c>
      <c r="C2466" s="145" t="str">
        <f>IF('gegevens uit databank'!E2466="","",'gegevens uit databank'!E2466)</f>
        <v>Hofstraat 37_A</v>
      </c>
      <c r="D2466" s="145">
        <f>IF('gegevens uit databank'!F2466="","",'gegevens uit databank'!F2466)</f>
        <v>9200</v>
      </c>
      <c r="E2466" s="145" t="str">
        <f>IF('gegevens uit databank'!G2466="","",'gegevens uit databank'!G2466)</f>
        <v>DENDERMONDE</v>
      </c>
      <c r="F2466" s="145" t="str">
        <f>IF('gegevens uit databank'!H2466="","",'gegevens uit databank'!H2466)</f>
        <v>052-21.04.58</v>
      </c>
    </row>
    <row r="2467" spans="1:6" ht="15" x14ac:dyDescent="0.25">
      <c r="A2467" s="144">
        <f>IF('gegevens uit databank'!C2467="","",'gegevens uit databank'!C2467)</f>
        <v>138495</v>
      </c>
      <c r="B2467" s="145" t="str">
        <f>IF('gegevens uit databank'!D2467="","",'gegevens uit databank'!D2467)</f>
        <v>GO! BS Klim Op</v>
      </c>
      <c r="C2467" s="145" t="str">
        <f>IF('gegevens uit databank'!E2467="","",'gegevens uit databank'!E2467)</f>
        <v>Schoolstraat 10</v>
      </c>
      <c r="D2467" s="145">
        <f>IF('gegevens uit databank'!F2467="","",'gegevens uit databank'!F2467)</f>
        <v>2820</v>
      </c>
      <c r="E2467" s="145" t="str">
        <f>IF('gegevens uit databank'!G2467="","",'gegevens uit databank'!G2467)</f>
        <v>BONHEIDEN</v>
      </c>
      <c r="F2467" s="145" t="str">
        <f>IF('gegevens uit databank'!H2467="","",'gegevens uit databank'!H2467)</f>
        <v>015-51.26.44</v>
      </c>
    </row>
    <row r="2468" spans="1:6" ht="15" x14ac:dyDescent="0.25">
      <c r="A2468" s="144">
        <f>IF('gegevens uit databank'!C2468="","",'gegevens uit databank'!C2468)</f>
        <v>138503</v>
      </c>
      <c r="B2468" s="145" t="str">
        <f>IF('gegevens uit databank'!D2468="","",'gegevens uit databank'!D2468)</f>
        <v>SBS Het Tandwiel</v>
      </c>
      <c r="C2468" s="145" t="str">
        <f>IF('gegevens uit databank'!E2468="","",'gegevens uit databank'!E2468)</f>
        <v>Sint-Bernadettestraat 258</v>
      </c>
      <c r="D2468" s="145">
        <f>IF('gegevens uit databank'!F2468="","",'gegevens uit databank'!F2468)</f>
        <v>9000</v>
      </c>
      <c r="E2468" s="145" t="str">
        <f>IF('gegevens uit databank'!G2468="","",'gegevens uit databank'!G2468)</f>
        <v>GENT</v>
      </c>
      <c r="F2468" s="145" t="str">
        <f>IF('gegevens uit databank'!H2468="","",'gegevens uit databank'!H2468)</f>
        <v>09-323.51.80</v>
      </c>
    </row>
    <row r="2469" spans="1:6" ht="15" x14ac:dyDescent="0.25">
      <c r="A2469" s="144">
        <f>IF('gegevens uit databank'!C2469="","",'gegevens uit databank'!C2469)</f>
        <v>138511</v>
      </c>
      <c r="B2469" s="145" t="str">
        <f>IF('gegevens uit databank'!D2469="","",'gegevens uit databank'!D2469)</f>
        <v>GO! BS De Zonnebloem</v>
      </c>
      <c r="C2469" s="145" t="str">
        <f>IF('gegevens uit databank'!E2469="","",'gegevens uit databank'!E2469)</f>
        <v>Nerenweg 7</v>
      </c>
      <c r="D2469" s="145">
        <f>IF('gegevens uit databank'!F2469="","",'gegevens uit databank'!F2469)</f>
        <v>9270</v>
      </c>
      <c r="E2469" s="145" t="str">
        <f>IF('gegevens uit databank'!G2469="","",'gegevens uit databank'!G2469)</f>
        <v>LAARNE</v>
      </c>
      <c r="F2469" s="145" t="str">
        <f>IF('gegevens uit databank'!H2469="","",'gegevens uit databank'!H2469)</f>
        <v>09-367.56.88</v>
      </c>
    </row>
    <row r="2470" spans="1:6" ht="15" x14ac:dyDescent="0.25">
      <c r="A2470" s="144">
        <f>IF('gegevens uit databank'!C2470="","",'gegevens uit databank'!C2470)</f>
        <v>138529</v>
      </c>
      <c r="B2470" s="145" t="str">
        <f>IF('gegevens uit databank'!D2470="","",'gegevens uit databank'!D2470)</f>
        <v>GBS De Start Ruien</v>
      </c>
      <c r="C2470" s="145" t="str">
        <f>IF('gegevens uit databank'!E2470="","",'gegevens uit databank'!E2470)</f>
        <v>De Pacht 12</v>
      </c>
      <c r="D2470" s="145">
        <f>IF('gegevens uit databank'!F2470="","",'gegevens uit databank'!F2470)</f>
        <v>9690</v>
      </c>
      <c r="E2470" s="145" t="str">
        <f>IF('gegevens uit databank'!G2470="","",'gegevens uit databank'!G2470)</f>
        <v>KLUISBERGEN</v>
      </c>
      <c r="F2470" s="145" t="str">
        <f>IF('gegevens uit databank'!H2470="","",'gegevens uit databank'!H2470)</f>
        <v>055-38.94.89</v>
      </c>
    </row>
    <row r="2471" spans="1:6" ht="15" x14ac:dyDescent="0.25">
      <c r="A2471" s="144">
        <f>IF('gegevens uit databank'!C2471="","",'gegevens uit databank'!C2471)</f>
        <v>138537</v>
      </c>
      <c r="B2471" s="145" t="str">
        <f>IF('gegevens uit databank'!D2471="","",'gegevens uit databank'!D2471)</f>
        <v>VBS 't Spoor</v>
      </c>
      <c r="C2471" s="145" t="str">
        <f>IF('gegevens uit databank'!E2471="","",'gegevens uit databank'!E2471)</f>
        <v>Bredaseweg 52</v>
      </c>
      <c r="D2471" s="145">
        <f>IF('gegevens uit databank'!F2471="","",'gegevens uit databank'!F2471)</f>
        <v>2381</v>
      </c>
      <c r="E2471" s="145" t="str">
        <f>IF('gegevens uit databank'!G2471="","",'gegevens uit databank'!G2471)</f>
        <v>WEELDE</v>
      </c>
      <c r="F2471" s="145" t="str">
        <f>IF('gegevens uit databank'!H2471="","",'gegevens uit databank'!H2471)</f>
        <v>014-63.37.10</v>
      </c>
    </row>
    <row r="2472" spans="1:6" ht="15" x14ac:dyDescent="0.25">
      <c r="A2472" s="144">
        <f>IF('gegevens uit databank'!C2472="","",'gegevens uit databank'!C2472)</f>
        <v>138545</v>
      </c>
      <c r="B2472" s="145" t="str">
        <f>IF('gegevens uit databank'!D2472="","",'gegevens uit databank'!D2472)</f>
        <v>VBS De Leeroase</v>
      </c>
      <c r="C2472" s="145" t="str">
        <f>IF('gegevens uit databank'!E2472="","",'gegevens uit databank'!E2472)</f>
        <v>Stelen 17</v>
      </c>
      <c r="D2472" s="145">
        <f>IF('gegevens uit databank'!F2472="","",'gegevens uit databank'!F2472)</f>
        <v>2440</v>
      </c>
      <c r="E2472" s="145" t="str">
        <f>IF('gegevens uit databank'!G2472="","",'gegevens uit databank'!G2472)</f>
        <v>GEEL</v>
      </c>
      <c r="F2472" s="145" t="str">
        <f>IF('gegevens uit databank'!H2472="","",'gegevens uit databank'!H2472)</f>
        <v>0486-13.03.35</v>
      </c>
    </row>
    <row r="2473" spans="1:6" ht="15" x14ac:dyDescent="0.25">
      <c r="A2473" s="144">
        <f>IF('gegevens uit databank'!C2473="","",'gegevens uit databank'!C2473)</f>
        <v>138552</v>
      </c>
      <c r="B2473" s="145" t="str">
        <f>IF('gegevens uit databank'!D2473="","",'gegevens uit databank'!D2473)</f>
        <v>GBS GILKO</v>
      </c>
      <c r="C2473" s="145" t="str">
        <f>IF('gegevens uit databank'!E2473="","",'gegevens uit databank'!E2473)</f>
        <v>Burg. Maenhautstraat 1</v>
      </c>
      <c r="D2473" s="145">
        <f>IF('gegevens uit databank'!F2473="","",'gegevens uit databank'!F2473)</f>
        <v>9820</v>
      </c>
      <c r="E2473" s="145" t="str">
        <f>IF('gegevens uit databank'!G2473="","",'gegevens uit databank'!G2473)</f>
        <v>MERELBEKE</v>
      </c>
      <c r="F2473" s="145" t="str">
        <f>IF('gegevens uit databank'!H2473="","",'gegevens uit databank'!H2473)</f>
        <v>09-210.35.40</v>
      </c>
    </row>
    <row r="2474" spans="1:6" ht="15" x14ac:dyDescent="0.25">
      <c r="A2474" s="144">
        <f>IF('gegevens uit databank'!C2474="","",'gegevens uit databank'!C2474)</f>
        <v>138561</v>
      </c>
      <c r="B2474" s="145" t="str">
        <f>IF('gegevens uit databank'!D2474="","",'gegevens uit databank'!D2474)</f>
        <v>GBS Eke De Vlinderboom</v>
      </c>
      <c r="C2474" s="145" t="str">
        <f>IF('gegevens uit databank'!E2474="","",'gegevens uit databank'!E2474)</f>
        <v>Steenweg 132</v>
      </c>
      <c r="D2474" s="145">
        <f>IF('gegevens uit databank'!F2474="","",'gegevens uit databank'!F2474)</f>
        <v>9810</v>
      </c>
      <c r="E2474" s="145" t="str">
        <f>IF('gegevens uit databank'!G2474="","",'gegevens uit databank'!G2474)</f>
        <v>NAZARETH</v>
      </c>
      <c r="F2474" s="145" t="str">
        <f>IF('gegevens uit databank'!H2474="","",'gegevens uit databank'!H2474)</f>
        <v>09-385.59.08</v>
      </c>
    </row>
    <row r="2475" spans="1:6" ht="15" x14ac:dyDescent="0.25">
      <c r="A2475" s="144">
        <f>IF('gegevens uit databank'!C2475="","",'gegevens uit databank'!C2475)</f>
        <v>138586</v>
      </c>
      <c r="B2475" s="145" t="str">
        <f>IF('gegevens uit databank'!D2475="","",'gegevens uit databank'!D2475)</f>
        <v>VBS Sinaai</v>
      </c>
      <c r="C2475" s="145" t="str">
        <f>IF('gegevens uit databank'!E2475="","",'gegevens uit databank'!E2475)</f>
        <v>Leebrugstraat 65</v>
      </c>
      <c r="D2475" s="145">
        <f>IF('gegevens uit databank'!F2475="","",'gegevens uit databank'!F2475)</f>
        <v>9112</v>
      </c>
      <c r="E2475" s="145" t="str">
        <f>IF('gegevens uit databank'!G2475="","",'gegevens uit databank'!G2475)</f>
        <v>SINAAI-WAAS</v>
      </c>
      <c r="F2475" s="145" t="str">
        <f>IF('gegevens uit databank'!H2475="","",'gegevens uit databank'!H2475)</f>
        <v>03-772.47.61</v>
      </c>
    </row>
    <row r="2476" spans="1:6" ht="15" x14ac:dyDescent="0.25">
      <c r="A2476" s="144">
        <f>IF('gegevens uit databank'!C2476="","",'gegevens uit databank'!C2476)</f>
        <v>138594</v>
      </c>
      <c r="B2476" s="145" t="str">
        <f>IF('gegevens uit databank'!D2476="","",'gegevens uit databank'!D2476)</f>
        <v>GO! BS Zele</v>
      </c>
      <c r="C2476" s="145" t="str">
        <f>IF('gegevens uit databank'!E2476="","",'gegevens uit databank'!E2476)</f>
        <v>Alois De Beulelaan 17</v>
      </c>
      <c r="D2476" s="145">
        <f>IF('gegevens uit databank'!F2476="","",'gegevens uit databank'!F2476)</f>
        <v>9240</v>
      </c>
      <c r="E2476" s="145" t="str">
        <f>IF('gegevens uit databank'!G2476="","",'gegevens uit databank'!G2476)</f>
        <v>ZELE</v>
      </c>
      <c r="F2476" s="145" t="str">
        <f>IF('gegevens uit databank'!H2476="","",'gegevens uit databank'!H2476)</f>
        <v>052-44.54.78</v>
      </c>
    </row>
    <row r="2477" spans="1:6" ht="15" x14ac:dyDescent="0.25">
      <c r="A2477" s="144">
        <f>IF('gegevens uit databank'!C2477="","",'gegevens uit databank'!C2477)</f>
        <v>138602</v>
      </c>
      <c r="B2477" s="145" t="str">
        <f>IF('gegevens uit databank'!D2477="","",'gegevens uit databank'!D2477)</f>
        <v>GVBS Hertenhof</v>
      </c>
      <c r="C2477" s="145" t="str">
        <f>IF('gegevens uit databank'!E2477="","",'gegevens uit databank'!E2477)</f>
        <v>Schotensesteenweg 69</v>
      </c>
      <c r="D2477" s="145">
        <f>IF('gegevens uit databank'!F2477="","",'gegevens uit databank'!F2477)</f>
        <v>2100</v>
      </c>
      <c r="E2477" s="145" t="str">
        <f>IF('gegevens uit databank'!G2477="","",'gegevens uit databank'!G2477)</f>
        <v>DEURNE</v>
      </c>
      <c r="F2477" s="145" t="str">
        <f>IF('gegevens uit databank'!H2477="","",'gegevens uit databank'!H2477)</f>
        <v>03-324.00.76</v>
      </c>
    </row>
    <row r="2478" spans="1:6" ht="15" x14ac:dyDescent="0.25">
      <c r="A2478" s="144">
        <f>IF('gegevens uit databank'!C2478="","",'gegevens uit databank'!C2478)</f>
        <v>138611</v>
      </c>
      <c r="B2478" s="145" t="str">
        <f>IF('gegevens uit databank'!D2478="","",'gegevens uit databank'!D2478)</f>
        <v>VBS De Kleine Helden</v>
      </c>
      <c r="C2478" s="145" t="str">
        <f>IF('gegevens uit databank'!E2478="","",'gegevens uit databank'!E2478)</f>
        <v>Boelare 145</v>
      </c>
      <c r="D2478" s="145">
        <f>IF('gegevens uit databank'!F2478="","",'gegevens uit databank'!F2478)</f>
        <v>9900</v>
      </c>
      <c r="E2478" s="145" t="str">
        <f>IF('gegevens uit databank'!G2478="","",'gegevens uit databank'!G2478)</f>
        <v>EEKLO</v>
      </c>
      <c r="F2478" s="145" t="str">
        <f>IF('gegevens uit databank'!H2478="","",'gegevens uit databank'!H2478)</f>
        <v>09-282.39.54</v>
      </c>
    </row>
    <row r="2479" spans="1:6" ht="15" x14ac:dyDescent="0.25">
      <c r="A2479" s="144">
        <f>IF('gegevens uit databank'!C2479="","",'gegevens uit databank'!C2479)</f>
        <v>138628</v>
      </c>
      <c r="B2479" s="145" t="str">
        <f>IF('gegevens uit databank'!D2479="","",'gegevens uit databank'!D2479)</f>
        <v>VBS De Ritsheuvel Berkenboom</v>
      </c>
      <c r="C2479" s="145" t="str">
        <f>IF('gegevens uit databank'!E2479="","",'gegevens uit databank'!E2479)</f>
        <v>Kemzekestraat 20</v>
      </c>
      <c r="D2479" s="145">
        <f>IF('gegevens uit databank'!F2479="","",'gegevens uit databank'!F2479)</f>
        <v>9111</v>
      </c>
      <c r="E2479" s="145" t="str">
        <f>IF('gegevens uit databank'!G2479="","",'gegevens uit databank'!G2479)</f>
        <v>BELSELE</v>
      </c>
      <c r="F2479" s="145" t="str">
        <f>IF('gegevens uit databank'!H2479="","",'gegevens uit databank'!H2479)</f>
        <v>03-772.52.44</v>
      </c>
    </row>
    <row r="2480" spans="1:6" ht="15" x14ac:dyDescent="0.25">
      <c r="A2480" s="144">
        <f>IF('gegevens uit databank'!C2480="","",'gegevens uit databank'!C2480)</f>
        <v>138644</v>
      </c>
      <c r="B2480" s="145" t="str">
        <f>IF('gegevens uit databank'!D2480="","",'gegevens uit databank'!D2480)</f>
        <v>GO! BS De Stempel</v>
      </c>
      <c r="C2480" s="145" t="str">
        <f>IF('gegevens uit databank'!E2480="","",'gegevens uit databank'!E2480)</f>
        <v>Karel Ledeganckstraat 3</v>
      </c>
      <c r="D2480" s="145">
        <f>IF('gegevens uit databank'!F2480="","",'gegevens uit databank'!F2480)</f>
        <v>8000</v>
      </c>
      <c r="E2480" s="145" t="str">
        <f>IF('gegevens uit databank'!G2480="","",'gegevens uit databank'!G2480)</f>
        <v>BRUGGE</v>
      </c>
      <c r="F2480" s="145" t="str">
        <f>IF('gegevens uit databank'!H2480="","",'gegevens uit databank'!H2480)</f>
        <v>050-32.89.50</v>
      </c>
    </row>
    <row r="2481" spans="1:6" ht="15" x14ac:dyDescent="0.25">
      <c r="A2481" s="144">
        <f>IF('gegevens uit databank'!C2481="","",'gegevens uit databank'!C2481)</f>
        <v>138651</v>
      </c>
      <c r="B2481" s="145" t="str">
        <f>IF('gegevens uit databank'!D2481="","",'gegevens uit databank'!D2481)</f>
        <v>VBS Het Leerbos</v>
      </c>
      <c r="C2481" s="145" t="str">
        <f>IF('gegevens uit databank'!E2481="","",'gegevens uit databank'!E2481)</f>
        <v>Ten Bosse 140</v>
      </c>
      <c r="D2481" s="145">
        <f>IF('gegevens uit databank'!F2481="","",'gegevens uit databank'!F2481)</f>
        <v>9800</v>
      </c>
      <c r="E2481" s="145" t="str">
        <f>IF('gegevens uit databank'!G2481="","",'gegevens uit databank'!G2481)</f>
        <v>DEINZE</v>
      </c>
      <c r="F2481" s="145" t="str">
        <f>IF('gegevens uit databank'!H2481="","",'gegevens uit databank'!H2481)</f>
        <v>0465-00.79.25</v>
      </c>
    </row>
    <row r="2482" spans="1:6" ht="15" x14ac:dyDescent="0.25">
      <c r="A2482" s="144">
        <f>IF('gegevens uit databank'!C2482="","",'gegevens uit databank'!C2482)</f>
        <v>138685</v>
      </c>
      <c r="B2482" s="145" t="str">
        <f>IF('gegevens uit databank'!D2482="","",'gegevens uit databank'!D2482)</f>
        <v>GBS De Kersentuin</v>
      </c>
      <c r="C2482" s="145" t="str">
        <f>IF('gegevens uit databank'!E2482="","",'gegevens uit databank'!E2482)</f>
        <v>Tuinwijkstraat 2</v>
      </c>
      <c r="D2482" s="145">
        <f>IF('gegevens uit databank'!F2482="","",'gegevens uit databank'!F2482)</f>
        <v>9550</v>
      </c>
      <c r="E2482" s="145" t="str">
        <f>IF('gegevens uit databank'!G2482="","",'gegevens uit databank'!G2482)</f>
        <v>HERZELE</v>
      </c>
      <c r="F2482" s="145" t="str">
        <f>IF('gegevens uit databank'!H2482="","",'gegevens uit databank'!H2482)</f>
        <v>053-62.21.58</v>
      </c>
    </row>
    <row r="2483" spans="1:6" ht="15" x14ac:dyDescent="0.25">
      <c r="A2483" s="144">
        <f>IF('gegevens uit databank'!C2483="","",'gegevens uit databank'!C2483)</f>
        <v>138693</v>
      </c>
      <c r="B2483" s="145" t="str">
        <f>IF('gegevens uit databank'!D2483="","",'gegevens uit databank'!D2483)</f>
        <v>VBS Schooltrio afdeling Klerken</v>
      </c>
      <c r="C2483" s="145" t="str">
        <f>IF('gegevens uit databank'!E2483="","",'gegevens uit databank'!E2483)</f>
        <v>Smissestraat 7</v>
      </c>
      <c r="D2483" s="145">
        <f>IF('gegevens uit databank'!F2483="","",'gegevens uit databank'!F2483)</f>
        <v>8650</v>
      </c>
      <c r="E2483" s="145" t="str">
        <f>IF('gegevens uit databank'!G2483="","",'gegevens uit databank'!G2483)</f>
        <v>KLERKEN</v>
      </c>
      <c r="F2483" s="145" t="str">
        <f>IF('gegevens uit databank'!H2483="","",'gegevens uit databank'!H2483)</f>
        <v>051-50.41.52</v>
      </c>
    </row>
    <row r="2484" spans="1:6" ht="15" x14ac:dyDescent="0.25">
      <c r="A2484" s="144">
        <f>IF('gegevens uit databank'!C2484="","",'gegevens uit databank'!C2484)</f>
        <v>138909</v>
      </c>
      <c r="B2484" s="145" t="str">
        <f>IF('gegevens uit databank'!D2484="","",'gegevens uit databank'!D2484)</f>
        <v>VBS Kindcentrum Straal</v>
      </c>
      <c r="C2484" s="145" t="str">
        <f>IF('gegevens uit databank'!E2484="","",'gegevens uit databank'!E2484)</f>
        <v>Stevoortse kiezel 119</v>
      </c>
      <c r="D2484" s="145">
        <f>IF('gegevens uit databank'!F2484="","",'gegevens uit databank'!F2484)</f>
        <v>3511</v>
      </c>
      <c r="E2484" s="145" t="str">
        <f>IF('gegevens uit databank'!G2484="","",'gegevens uit databank'!G2484)</f>
        <v>KURINGEN</v>
      </c>
      <c r="F2484" s="145" t="str">
        <f>IF('gegevens uit databank'!H2484="","",'gegevens uit databank'!H2484)</f>
        <v>0467-00.90.31</v>
      </c>
    </row>
    <row r="2485" spans="1:6" ht="15" x14ac:dyDescent="0.25">
      <c r="A2485" s="144">
        <f>IF('gegevens uit databank'!C2485="","",'gegevens uit databank'!C2485)</f>
        <v>139113</v>
      </c>
      <c r="B2485" s="145" t="str">
        <f>IF('gegevens uit databank'!D2485="","",'gegevens uit databank'!D2485)</f>
        <v>VBS Freinetschool De Kasteeltuin</v>
      </c>
      <c r="C2485" s="145" t="str">
        <f>IF('gegevens uit databank'!E2485="","",'gegevens uit databank'!E2485)</f>
        <v>Koolskampstraat 26</v>
      </c>
      <c r="D2485" s="145">
        <f>IF('gegevens uit databank'!F2485="","",'gegevens uit databank'!F2485)</f>
        <v>8830</v>
      </c>
      <c r="E2485" s="145" t="str">
        <f>IF('gegevens uit databank'!G2485="","",'gegevens uit databank'!G2485)</f>
        <v>HOOGLEDE</v>
      </c>
      <c r="F2485" s="145" t="str">
        <f>IF('gegevens uit databank'!H2485="","",'gegevens uit databank'!H2485)</f>
        <v>0497-10.48.92</v>
      </c>
    </row>
    <row r="2486" spans="1:6" ht="30" x14ac:dyDescent="0.25">
      <c r="A2486" s="144">
        <f>IF('gegevens uit databank'!C2486="","",'gegevens uit databank'!C2486)</f>
        <v>139121</v>
      </c>
      <c r="B2486" s="145" t="str">
        <f>IF('gegevens uit databank'!D2486="","",'gegevens uit databank'!D2486)</f>
        <v>GO! BS De Kleine Kunstgalerij</v>
      </c>
      <c r="C2486" s="145" t="str">
        <f>IF('gegevens uit databank'!E2486="","",'gegevens uit databank'!E2486)</f>
        <v>Burgemeester Felix de Bethunelaa 4 bus A</v>
      </c>
      <c r="D2486" s="145">
        <f>IF('gegevens uit databank'!F2486="","",'gegevens uit databank'!F2486)</f>
        <v>8500</v>
      </c>
      <c r="E2486" s="145" t="str">
        <f>IF('gegevens uit databank'!G2486="","",'gegevens uit databank'!G2486)</f>
        <v>KORTRIJK</v>
      </c>
      <c r="F2486" s="145" t="str">
        <f>IF('gegevens uit databank'!H2486="","",'gegevens uit databank'!H2486)</f>
        <v>056-24.56.69</v>
      </c>
    </row>
    <row r="2487" spans="1:6" ht="15" x14ac:dyDescent="0.25">
      <c r="A2487" s="144">
        <f>IF('gegevens uit databank'!C2487="","",'gegevens uit databank'!C2487)</f>
        <v>143511</v>
      </c>
      <c r="B2487" s="145" t="str">
        <f>IF('gegevens uit databank'!D2487="","",'gegevens uit databank'!D2487)</f>
        <v>VBS Sint-Elooi</v>
      </c>
      <c r="C2487" s="145" t="str">
        <f>IF('gegevens uit databank'!E2487="","",'gegevens uit databank'!E2487)</f>
        <v>Rozendalestraat 125</v>
      </c>
      <c r="D2487" s="145">
        <f>IF('gegevens uit databank'!F2487="","",'gegevens uit databank'!F2487)</f>
        <v>8750</v>
      </c>
      <c r="E2487" s="145" t="str">
        <f>IF('gegevens uit databank'!G2487="","",'gegevens uit databank'!G2487)</f>
        <v>WINGENE</v>
      </c>
      <c r="F2487" s="145" t="str">
        <f>IF('gegevens uit databank'!H2487="","",'gegevens uit databank'!H2487)</f>
        <v>051-65.75.78</v>
      </c>
    </row>
    <row r="2488" spans="1:6" ht="15" x14ac:dyDescent="0.25">
      <c r="A2488" s="144">
        <f>IF('gegevens uit databank'!C2488="","",'gegevens uit databank'!C2488)</f>
        <v>143529</v>
      </c>
      <c r="B2488" s="145" t="str">
        <f>IF('gegevens uit databank'!D2488="","",'gegevens uit databank'!D2488)</f>
        <v>GO!BS tienerschool Tangram</v>
      </c>
      <c r="C2488" s="145" t="str">
        <f>IF('gegevens uit databank'!E2488="","",'gegevens uit databank'!E2488)</f>
        <v>Broekplein 9</v>
      </c>
      <c r="D2488" s="145">
        <f>IF('gegevens uit databank'!F2488="","",'gegevens uit databank'!F2488)</f>
        <v>1800</v>
      </c>
      <c r="E2488" s="145" t="str">
        <f>IF('gegevens uit databank'!G2488="","",'gegevens uit databank'!G2488)</f>
        <v>VILVOORDE</v>
      </c>
      <c r="F2488" s="145" t="str">
        <f>IF('gegevens uit databank'!H2488="","",'gegevens uit databank'!H2488)</f>
        <v>02-669.20.12</v>
      </c>
    </row>
    <row r="2489" spans="1:6" ht="15" x14ac:dyDescent="0.25">
      <c r="A2489" s="144">
        <f>IF('gegevens uit databank'!C2489="","",'gegevens uit databank'!C2489)</f>
        <v>143537</v>
      </c>
      <c r="B2489" s="145" t="str">
        <f>IF('gegevens uit databank'!D2489="","",'gegevens uit databank'!D2489)</f>
        <v>GO! BS Kameleon</v>
      </c>
      <c r="C2489" s="145" t="str">
        <f>IF('gegevens uit databank'!E2489="","",'gegevens uit databank'!E2489)</f>
        <v>Diepestraat 28</v>
      </c>
      <c r="D2489" s="145">
        <f>IF('gegevens uit databank'!F2489="","",'gegevens uit databank'!F2489)</f>
        <v>1780</v>
      </c>
      <c r="E2489" s="145" t="str">
        <f>IF('gegevens uit databank'!G2489="","",'gegevens uit databank'!G2489)</f>
        <v>WEMMEL</v>
      </c>
      <c r="F2489" s="145" t="str">
        <f>IF('gegevens uit databank'!H2489="","",'gegevens uit databank'!H2489)</f>
        <v>02-460.43.62</v>
      </c>
    </row>
    <row r="2490" spans="1:6" ht="15" x14ac:dyDescent="0.25">
      <c r="A2490" s="144">
        <f>IF('gegevens uit databank'!C2490="","",'gegevens uit databank'!C2490)</f>
        <v>143545</v>
      </c>
      <c r="B2490" s="145" t="str">
        <f>IF('gegevens uit databank'!D2490="","",'gegevens uit databank'!D2490)</f>
        <v>GO! BS Freinet De Kolibrie</v>
      </c>
      <c r="C2490" s="145" t="str">
        <f>IF('gegevens uit databank'!E2490="","",'gegevens uit databank'!E2490)</f>
        <v>Kerkstraat 14</v>
      </c>
      <c r="D2490" s="145">
        <f>IF('gegevens uit databank'!F2490="","",'gegevens uit databank'!F2490)</f>
        <v>9140</v>
      </c>
      <c r="E2490" s="145" t="str">
        <f>IF('gegevens uit databank'!G2490="","",'gegevens uit databank'!G2490)</f>
        <v>TEMSE</v>
      </c>
      <c r="F2490" s="145" t="str">
        <f>IF('gegevens uit databank'!H2490="","",'gegevens uit databank'!H2490)</f>
        <v>03-771.39.31</v>
      </c>
    </row>
    <row r="2491" spans="1:6" ht="15" x14ac:dyDescent="0.25">
      <c r="A2491" s="144">
        <f>IF('gegevens uit databank'!C2491="","",'gegevens uit databank'!C2491)</f>
        <v>143552</v>
      </c>
      <c r="B2491" s="145" t="str">
        <f>IF('gegevens uit databank'!D2491="","",'gegevens uit databank'!D2491)</f>
        <v>VBS Spring in't Veld</v>
      </c>
      <c r="C2491" s="145" t="str">
        <f>IF('gegevens uit databank'!E2491="","",'gegevens uit databank'!E2491)</f>
        <v>Kareelstraat 19</v>
      </c>
      <c r="D2491" s="145">
        <f>IF('gegevens uit databank'!F2491="","",'gegevens uit databank'!F2491)</f>
        <v>1674</v>
      </c>
      <c r="E2491" s="145" t="str">
        <f>IF('gegevens uit databank'!G2491="","",'gegevens uit databank'!G2491)</f>
        <v>BELLINGEN</v>
      </c>
      <c r="F2491" s="145" t="str">
        <f>IF('gegevens uit databank'!H2491="","",'gegevens uit databank'!H2491)</f>
        <v>02-360.32.78</v>
      </c>
    </row>
    <row r="2492" spans="1:6" ht="15" x14ac:dyDescent="0.25">
      <c r="A2492" s="144">
        <f>IF('gegevens uit databank'!C2492="","",'gegevens uit databank'!C2492)</f>
        <v>143578</v>
      </c>
      <c r="B2492" s="145" t="str">
        <f>IF('gegevens uit databank'!D2492="","",'gegevens uit databank'!D2492)</f>
        <v>GO! BS Leefschool De Wollewei</v>
      </c>
      <c r="C2492" s="145" t="str">
        <f>IF('gegevens uit databank'!E2492="","",'gegevens uit databank'!E2492)</f>
        <v>Zandstraat 26 bus B</v>
      </c>
      <c r="D2492" s="145">
        <f>IF('gegevens uit databank'!F2492="","",'gegevens uit databank'!F2492)</f>
        <v>9120</v>
      </c>
      <c r="E2492" s="145" t="str">
        <f>IF('gegevens uit databank'!G2492="","",'gegevens uit databank'!G2492)</f>
        <v>BEVEREN-WAAS</v>
      </c>
      <c r="F2492" s="145" t="str">
        <f>IF('gegevens uit databank'!H2492="","",'gegevens uit databank'!H2492)</f>
        <v>03-775.88.34</v>
      </c>
    </row>
    <row r="2493" spans="1:6" ht="15" x14ac:dyDescent="0.25">
      <c r="A2493" s="144">
        <f>IF('gegevens uit databank'!C2493="","",'gegevens uit databank'!C2493)</f>
        <v>143586</v>
      </c>
      <c r="B2493" s="145" t="str">
        <f>IF('gegevens uit databank'!D2493="","",'gegevens uit databank'!D2493)</f>
        <v>VBS 't Zarlarhartje</v>
      </c>
      <c r="C2493" s="145" t="str">
        <f>IF('gegevens uit databank'!E2493="","",'gegevens uit databank'!E2493)</f>
        <v>Rekestraat 13</v>
      </c>
      <c r="D2493" s="145">
        <f>IF('gegevens uit databank'!F2493="","",'gegevens uit databank'!F2493)</f>
        <v>9500</v>
      </c>
      <c r="E2493" s="145" t="str">
        <f>IF('gegevens uit databank'!G2493="","",'gegevens uit databank'!G2493)</f>
        <v>GERAARDSBERGEN</v>
      </c>
      <c r="F2493" s="145" t="str">
        <f>IF('gegevens uit databank'!H2493="","",'gegevens uit databank'!H2493)</f>
        <v>054-41.10.38</v>
      </c>
    </row>
    <row r="2494" spans="1:6" ht="15" x14ac:dyDescent="0.25">
      <c r="A2494" s="144">
        <f>IF('gegevens uit databank'!C2494="","",'gegevens uit databank'!C2494)</f>
        <v>143594</v>
      </c>
      <c r="B2494" s="145" t="str">
        <f>IF('gegevens uit databank'!D2494="","",'gegevens uit databank'!D2494)</f>
        <v>VBS Dromenvanger</v>
      </c>
      <c r="C2494" s="145" t="str">
        <f>IF('gegevens uit databank'!E2494="","",'gegevens uit databank'!E2494)</f>
        <v>Coeveltstraat 7_A</v>
      </c>
      <c r="D2494" s="145">
        <f>IF('gegevens uit databank'!F2494="","",'gegevens uit databank'!F2494)</f>
        <v>2100</v>
      </c>
      <c r="E2494" s="145" t="str">
        <f>IF('gegevens uit databank'!G2494="","",'gegevens uit databank'!G2494)</f>
        <v>DEURNE</v>
      </c>
      <c r="F2494" s="145" t="str">
        <f>IF('gegevens uit databank'!H2494="","",'gegevens uit databank'!H2494)</f>
        <v>033-24.00.63</v>
      </c>
    </row>
    <row r="2495" spans="1:6" ht="15" x14ac:dyDescent="0.25">
      <c r="A2495" s="144">
        <f>IF('gegevens uit databank'!C2495="","",'gegevens uit databank'!C2495)</f>
        <v>143602</v>
      </c>
      <c r="B2495" s="145" t="str">
        <f>IF('gegevens uit databank'!D2495="","",'gegevens uit databank'!D2495)</f>
        <v>GBS Berlaar-Heikant</v>
      </c>
      <c r="C2495" s="145" t="str">
        <f>IF('gegevens uit databank'!E2495="","",'gegevens uit databank'!E2495)</f>
        <v>Aarschotsebaan 60</v>
      </c>
      <c r="D2495" s="145">
        <f>IF('gegevens uit databank'!F2495="","",'gegevens uit databank'!F2495)</f>
        <v>2590</v>
      </c>
      <c r="E2495" s="145" t="str">
        <f>IF('gegevens uit databank'!G2495="","",'gegevens uit databank'!G2495)</f>
        <v>BERLAAR</v>
      </c>
      <c r="F2495" s="145" t="str">
        <f>IF('gegevens uit databank'!H2495="","",'gegevens uit databank'!H2495)</f>
        <v>015-24.57.43</v>
      </c>
    </row>
    <row r="2496" spans="1:6" ht="15" x14ac:dyDescent="0.25">
      <c r="A2496" s="144">
        <f>IF('gegevens uit databank'!C2496="","",'gegevens uit databank'!C2496)</f>
        <v>143611</v>
      </c>
      <c r="B2496" s="145" t="str">
        <f>IF('gegevens uit databank'!D2496="","",'gegevens uit databank'!D2496)</f>
        <v>VBS De Vlieger</v>
      </c>
      <c r="C2496" s="145" t="str">
        <f>IF('gegevens uit databank'!E2496="","",'gegevens uit databank'!E2496)</f>
        <v>Steenweg op Heindonk 8</v>
      </c>
      <c r="D2496" s="145">
        <f>IF('gegevens uit databank'!F2496="","",'gegevens uit databank'!F2496)</f>
        <v>2801</v>
      </c>
      <c r="E2496" s="145" t="str">
        <f>IF('gegevens uit databank'!G2496="","",'gegevens uit databank'!G2496)</f>
        <v>HEFFEN</v>
      </c>
      <c r="F2496" s="145" t="str">
        <f>IF('gegevens uit databank'!H2496="","",'gegevens uit databank'!H2496)</f>
        <v>015-27.26.75</v>
      </c>
    </row>
    <row r="2497" spans="1:6" ht="15" x14ac:dyDescent="0.25">
      <c r="A2497" s="144">
        <f>IF('gegevens uit databank'!C2497="","",'gegevens uit databank'!C2497)</f>
        <v>143743</v>
      </c>
      <c r="B2497" s="145" t="str">
        <f>IF('gegevens uit databank'!D2497="","",'gegevens uit databank'!D2497)</f>
        <v>GO! BS Ter Duinen</v>
      </c>
      <c r="C2497" s="145" t="str">
        <f>IF('gegevens uit databank'!E2497="","",'gegevens uit databank'!E2497)</f>
        <v>Rode Kruisplein 8</v>
      </c>
      <c r="D2497" s="145">
        <f>IF('gegevens uit databank'!F2497="","",'gegevens uit databank'!F2497)</f>
        <v>3940</v>
      </c>
      <c r="E2497" s="145" t="str">
        <f>IF('gegevens uit databank'!G2497="","",'gegevens uit databank'!G2497)</f>
        <v>HECHTEL</v>
      </c>
      <c r="F2497" s="145" t="str">
        <f>IF('gegevens uit databank'!H2497="","",'gegevens uit databank'!H2497)</f>
        <v>011-73.47.11</v>
      </c>
    </row>
    <row r="2498" spans="1:6" ht="15" x14ac:dyDescent="0.25">
      <c r="A2498" s="144">
        <f>IF('gegevens uit databank'!C2498="","",'gegevens uit databank'!C2498)</f>
        <v>143768</v>
      </c>
      <c r="B2498" s="145" t="str">
        <f>IF('gegevens uit databank'!D2498="","",'gegevens uit databank'!D2498)</f>
        <v>VBS Steinerschool De Nieuwe Maan Geel</v>
      </c>
      <c r="C2498" s="145" t="str">
        <f>IF('gegevens uit databank'!E2498="","",'gegevens uit databank'!E2498)</f>
        <v>Larum 8</v>
      </c>
      <c r="D2498" s="145">
        <f>IF('gegevens uit databank'!F2498="","",'gegevens uit databank'!F2498)</f>
        <v>2440</v>
      </c>
      <c r="E2498" s="145" t="str">
        <f>IF('gegevens uit databank'!G2498="","",'gegevens uit databank'!G2498)</f>
        <v>GEEL</v>
      </c>
      <c r="F2498" s="145" t="str">
        <f>IF('gegevens uit databank'!H2498="","",'gegevens uit databank'!H2498)</f>
        <v>014-59.44.21</v>
      </c>
    </row>
    <row r="2499" spans="1:6" ht="15" x14ac:dyDescent="0.25">
      <c r="A2499" s="144">
        <f>IF('gegevens uit databank'!C2499="","",'gegevens uit databank'!C2499)</f>
        <v>143834</v>
      </c>
      <c r="B2499" s="145" t="str">
        <f>IF('gegevens uit databank'!D2499="","",'gegevens uit databank'!D2499)</f>
        <v>VBS Kompas</v>
      </c>
      <c r="C2499" s="145" t="str">
        <f>IF('gegevens uit databank'!E2499="","",'gegevens uit databank'!E2499)</f>
        <v>Gallaitstraat 58</v>
      </c>
      <c r="D2499" s="145">
        <f>IF('gegevens uit databank'!F2499="","",'gegevens uit databank'!F2499)</f>
        <v>1030</v>
      </c>
      <c r="E2499" s="145" t="str">
        <f>IF('gegevens uit databank'!G2499="","",'gegevens uit databank'!G2499)</f>
        <v>SCHAARBEEK</v>
      </c>
      <c r="F2499" s="145" t="str">
        <f>IF('gegevens uit databank'!H2499="","",'gegevens uit databank'!H2499)</f>
        <v>02-321.00.20</v>
      </c>
    </row>
    <row r="2500" spans="1:6" ht="15" x14ac:dyDescent="0.25">
      <c r="A2500" s="144">
        <f>IF('gegevens uit databank'!C2500="","",'gegevens uit databank'!C2500)</f>
        <v>143867</v>
      </c>
      <c r="B2500" s="145" t="str">
        <f>IF('gegevens uit databank'!D2500="","",'gegevens uit databank'!D2500)</f>
        <v>GBS Zwevegem-Knokke</v>
      </c>
      <c r="C2500" s="145" t="str">
        <f>IF('gegevens uit databank'!E2500="","",'gegevens uit databank'!E2500)</f>
        <v>Maria Bernardastraat 1_A</v>
      </c>
      <c r="D2500" s="145">
        <f>IF('gegevens uit databank'!F2500="","",'gegevens uit databank'!F2500)</f>
        <v>8550</v>
      </c>
      <c r="E2500" s="145" t="str">
        <f>IF('gegevens uit databank'!G2500="","",'gegevens uit databank'!G2500)</f>
        <v>ZWEVEGEM</v>
      </c>
      <c r="F2500" s="145" t="str">
        <f>IF('gegevens uit databank'!H2500="","",'gegevens uit databank'!H2500)</f>
        <v>056-28.54.95</v>
      </c>
    </row>
    <row r="2501" spans="1:6" ht="15" x14ac:dyDescent="0.25">
      <c r="A2501" s="144">
        <f>IF('gegevens uit databank'!C2501="","",'gegevens uit databank'!C2501)</f>
        <v>143883</v>
      </c>
      <c r="B2501" s="145" t="str">
        <f>IF('gegevens uit databank'!D2501="","",'gegevens uit databank'!D2501)</f>
        <v>VBS School met de Bijbel Mijn Oogappel</v>
      </c>
      <c r="C2501" s="145" t="str">
        <f>IF('gegevens uit databank'!E2501="","",'gegevens uit databank'!E2501)</f>
        <v>Peter Benoitstraat 17</v>
      </c>
      <c r="D2501" s="145">
        <f>IF('gegevens uit databank'!F2501="","",'gegevens uit databank'!F2501)</f>
        <v>8570</v>
      </c>
      <c r="E2501" s="145" t="str">
        <f>IF('gegevens uit databank'!G2501="","",'gegevens uit databank'!G2501)</f>
        <v>ANZEGEM</v>
      </c>
      <c r="F2501" s="145" t="str">
        <f>IF('gegevens uit databank'!H2501="","",'gegevens uit databank'!H2501)</f>
        <v>056-18.57.60</v>
      </c>
    </row>
    <row r="2502" spans="1:6" ht="15" x14ac:dyDescent="0.25">
      <c r="A2502" s="144">
        <f>IF('gegevens uit databank'!C2502="","",'gegevens uit databank'!C2502)</f>
        <v>144675</v>
      </c>
      <c r="B2502" s="145" t="str">
        <f>IF('gegevens uit databank'!D2502="","",'gegevens uit databank'!D2502)</f>
        <v>VBS De kleine TOEKAN</v>
      </c>
      <c r="C2502" s="145" t="str">
        <f>IF('gegevens uit databank'!E2502="","",'gegevens uit databank'!E2502)</f>
        <v>Kerkstraat 11</v>
      </c>
      <c r="D2502" s="145">
        <f>IF('gegevens uit databank'!F2502="","",'gegevens uit databank'!F2502)</f>
        <v>3290</v>
      </c>
      <c r="E2502" s="145" t="str">
        <f>IF('gegevens uit databank'!G2502="","",'gegevens uit databank'!G2502)</f>
        <v>DIEST</v>
      </c>
      <c r="F2502" s="145" t="str">
        <f>IF('gegevens uit databank'!H2502="","",'gegevens uit databank'!H2502)</f>
        <v>0479-81.53.63</v>
      </c>
    </row>
    <row r="2503" spans="1:6" ht="15" x14ac:dyDescent="0.25">
      <c r="A2503" s="144">
        <f>IF('gegevens uit databank'!C2503="","",'gegevens uit databank'!C2503)</f>
        <v>144683</v>
      </c>
      <c r="B2503" s="145" t="str">
        <f>IF('gegevens uit databank'!D2503="","",'gegevens uit databank'!D2503)</f>
        <v>SBS Expedissimo</v>
      </c>
      <c r="C2503" s="145" t="str">
        <f>IF('gegevens uit databank'!E2503="","",'gegevens uit databank'!E2503)</f>
        <v>Molenstraat 24</v>
      </c>
      <c r="D2503" s="145">
        <f>IF('gegevens uit databank'!F2503="","",'gegevens uit databank'!F2503)</f>
        <v>2018</v>
      </c>
      <c r="E2503" s="145" t="str">
        <f>IF('gegevens uit databank'!G2503="","",'gegevens uit databank'!G2503)</f>
        <v>ANTWERPEN</v>
      </c>
      <c r="F2503" s="145" t="str">
        <f>IF('gegevens uit databank'!H2503="","",'gegevens uit databank'!H2503)</f>
        <v>035-02.14.30</v>
      </c>
    </row>
    <row r="2504" spans="1:6" ht="15" x14ac:dyDescent="0.25">
      <c r="A2504" s="144">
        <f>IF('gegevens uit databank'!C2504="","",'gegevens uit databank'!C2504)</f>
        <v>144691</v>
      </c>
      <c r="B2504" s="145" t="str">
        <f>IF('gegevens uit databank'!D2504="","",'gegevens uit databank'!D2504)</f>
        <v>VBS Kanne</v>
      </c>
      <c r="C2504" s="145" t="str">
        <f>IF('gegevens uit databank'!E2504="","",'gegevens uit databank'!E2504)</f>
        <v>St.-Hubertusstraat 9</v>
      </c>
      <c r="D2504" s="145">
        <f>IF('gegevens uit databank'!F2504="","",'gegevens uit databank'!F2504)</f>
        <v>3770</v>
      </c>
      <c r="E2504" s="145" t="str">
        <f>IF('gegevens uit databank'!G2504="","",'gegevens uit databank'!G2504)</f>
        <v>RIEMST</v>
      </c>
      <c r="F2504" s="145" t="str">
        <f>IF('gegevens uit databank'!H2504="","",'gegevens uit databank'!H2504)</f>
        <v>012-45.74.16</v>
      </c>
    </row>
    <row r="2505" spans="1:6" ht="15" x14ac:dyDescent="0.25">
      <c r="A2505" s="144">
        <f>IF('gegevens uit databank'!C2505="","",'gegevens uit databank'!C2505)</f>
        <v>144709</v>
      </c>
      <c r="B2505" s="145" t="str">
        <f>IF('gegevens uit databank'!D2505="","",'gegevens uit databank'!D2505)</f>
        <v>GO! BS Ulens</v>
      </c>
      <c r="C2505" s="145" t="str">
        <f>IF('gegevens uit databank'!E2505="","",'gegevens uit databank'!E2505)</f>
        <v>Ulensstraat 40</v>
      </c>
      <c r="D2505" s="145">
        <f>IF('gegevens uit databank'!F2505="","",'gegevens uit databank'!F2505)</f>
        <v>1080</v>
      </c>
      <c r="E2505" s="145" t="str">
        <f>IF('gegevens uit databank'!G2505="","",'gegevens uit databank'!G2505)</f>
        <v>SINT-JANS-MOLENBEEK</v>
      </c>
      <c r="F2505" s="145" t="str">
        <f>IF('gegevens uit databank'!H2505="","",'gegevens uit databank'!H2505)</f>
        <v>02-313.50.36</v>
      </c>
    </row>
    <row r="2506" spans="1:6" ht="15" x14ac:dyDescent="0.25">
      <c r="A2506" s="144">
        <f>IF('gegevens uit databank'!C2506="","",'gegevens uit databank'!C2506)</f>
        <v>144725</v>
      </c>
      <c r="B2506" s="145" t="str">
        <f>IF('gegevens uit databank'!D2506="","",'gegevens uit databank'!D2506)</f>
        <v>GBS Iddergem "De Toverlelie"</v>
      </c>
      <c r="C2506" s="145" t="str">
        <f>IF('gegevens uit databank'!E2506="","",'gegevens uit databank'!E2506)</f>
        <v>Leliestraat 1</v>
      </c>
      <c r="D2506" s="145">
        <f>IF('gegevens uit databank'!F2506="","",'gegevens uit databank'!F2506)</f>
        <v>9472</v>
      </c>
      <c r="E2506" s="145" t="str">
        <f>IF('gegevens uit databank'!G2506="","",'gegevens uit databank'!G2506)</f>
        <v>IDDERGEM</v>
      </c>
      <c r="F2506" s="145" t="str">
        <f>IF('gegevens uit databank'!H2506="","",'gegevens uit databank'!H2506)</f>
        <v>053-66.72.47</v>
      </c>
    </row>
    <row r="2507" spans="1:6" ht="15" x14ac:dyDescent="0.25">
      <c r="A2507" s="144">
        <f>IF('gegevens uit databank'!C2507="","",'gegevens uit databank'!C2507)</f>
        <v>144733</v>
      </c>
      <c r="B2507" s="145" t="str">
        <f>IF('gegevens uit databank'!D2507="","",'gegevens uit databank'!D2507)</f>
        <v>GO! BS VONK!</v>
      </c>
      <c r="C2507" s="145" t="str">
        <f>IF('gegevens uit databank'!E2507="","",'gegevens uit databank'!E2507)</f>
        <v>Lamorinièrestraat 231</v>
      </c>
      <c r="D2507" s="145">
        <f>IF('gegevens uit databank'!F2507="","",'gegevens uit databank'!F2507)</f>
        <v>2018</v>
      </c>
      <c r="E2507" s="145" t="str">
        <f>IF('gegevens uit databank'!G2507="","",'gegevens uit databank'!G2507)</f>
        <v>ANTWERPEN</v>
      </c>
      <c r="F2507" s="145" t="str">
        <f>IF('gegevens uit databank'!H2507="","",'gegevens uit databank'!H2507)</f>
        <v>03-256.23.88</v>
      </c>
    </row>
    <row r="2508" spans="1:6" ht="15" x14ac:dyDescent="0.25">
      <c r="A2508" s="144">
        <f>IF('gegevens uit databank'!C2508="","",'gegevens uit databank'!C2508)</f>
        <v>144741</v>
      </c>
      <c r="B2508" s="145" t="str">
        <f>IF('gegevens uit databank'!D2508="","",'gegevens uit databank'!D2508)</f>
        <v>VBS Clementiaanschool</v>
      </c>
      <c r="C2508" s="145" t="str">
        <f>IF('gegevens uit databank'!E2508="","",'gegevens uit databank'!E2508)</f>
        <v>Holvenstraat 82</v>
      </c>
      <c r="D2508" s="145">
        <f>IF('gegevens uit databank'!F2508="","",'gegevens uit databank'!F2508)</f>
        <v>3900</v>
      </c>
      <c r="E2508" s="145" t="str">
        <f>IF('gegevens uit databank'!G2508="","",'gegevens uit databank'!G2508)</f>
        <v>PELT</v>
      </c>
      <c r="F2508" s="145" t="str">
        <f>IF('gegevens uit databank'!H2508="","",'gegevens uit databank'!H2508)</f>
        <v>011-64.23.97</v>
      </c>
    </row>
    <row r="2509" spans="1:6" ht="15" x14ac:dyDescent="0.25">
      <c r="A2509" s="144">
        <f>IF('gegevens uit databank'!C2509="","",'gegevens uit databank'!C2509)</f>
        <v>144758</v>
      </c>
      <c r="B2509" s="145" t="str">
        <f>IF('gegevens uit databank'!D2509="","",'gegevens uit databank'!D2509)</f>
        <v>VBS De Goede Basis: De Verrekijker</v>
      </c>
      <c r="C2509" s="145" t="str">
        <f>IF('gegevens uit databank'!E2509="","",'gegevens uit databank'!E2509)</f>
        <v>Blaarhoekstraat 5</v>
      </c>
      <c r="D2509" s="145">
        <f>IF('gegevens uit databank'!F2509="","",'gegevens uit databank'!F2509)</f>
        <v>8570</v>
      </c>
      <c r="E2509" s="145" t="str">
        <f>IF('gegevens uit databank'!G2509="","",'gegevens uit databank'!G2509)</f>
        <v>ANZEGEM</v>
      </c>
      <c r="F2509" s="145" t="str">
        <f>IF('gegevens uit databank'!H2509="","",'gegevens uit databank'!H2509)</f>
        <v>056-65.18.91</v>
      </c>
    </row>
    <row r="2510" spans="1:6" ht="15" x14ac:dyDescent="0.25">
      <c r="A2510" s="144">
        <f>IF('gegevens uit databank'!C2510="","",'gegevens uit databank'!C2510)</f>
        <v>146076</v>
      </c>
      <c r="B2510" s="145" t="str">
        <f>IF('gegevens uit databank'!D2510="","",'gegevens uit databank'!D2510)</f>
        <v>GO! BS Het Biezebos</v>
      </c>
      <c r="C2510" s="145" t="str">
        <f>IF('gegevens uit databank'!E2510="","",'gegevens uit databank'!E2510)</f>
        <v>Zultseweg 11</v>
      </c>
      <c r="D2510" s="145">
        <f>IF('gegevens uit databank'!F2510="","",'gegevens uit databank'!F2510)</f>
        <v>8790</v>
      </c>
      <c r="E2510" s="145" t="str">
        <f>IF('gegevens uit databank'!G2510="","",'gegevens uit databank'!G2510)</f>
        <v>WAREGEM</v>
      </c>
      <c r="F2510" s="145" t="str">
        <f>IF('gegevens uit databank'!H2510="","",'gegevens uit databank'!H2510)</f>
        <v>056-60.08.18</v>
      </c>
    </row>
    <row r="2511" spans="1:6" ht="15" x14ac:dyDescent="0.25">
      <c r="A2511" s="144">
        <f>IF('gegevens uit databank'!C2511="","",'gegevens uit databank'!C2511)</f>
        <v>146084</v>
      </c>
      <c r="B2511" s="145" t="str">
        <f>IF('gegevens uit databank'!D2511="","",'gegevens uit databank'!D2511)</f>
        <v>VBS POER</v>
      </c>
      <c r="C2511" s="145" t="str">
        <f>IF('gegevens uit databank'!E2511="","",'gegevens uit databank'!E2511)</f>
        <v>Zeger van Heulestraat 47</v>
      </c>
      <c r="D2511" s="145">
        <f>IF('gegevens uit databank'!F2511="","",'gegevens uit databank'!F2511)</f>
        <v>8501</v>
      </c>
      <c r="E2511" s="145" t="str">
        <f>IF('gegevens uit databank'!G2511="","",'gegevens uit databank'!G2511)</f>
        <v>HEULE</v>
      </c>
      <c r="F2511" s="145" t="str">
        <f>IF('gegevens uit databank'!H2511="","",'gegevens uit databank'!H2511)</f>
        <v>0499-21.23.89</v>
      </c>
    </row>
    <row r="2512" spans="1:6" ht="15" x14ac:dyDescent="0.25">
      <c r="A2512" s="144">
        <f>IF('gegevens uit databank'!C2512="","",'gegevens uit databank'!C2512)</f>
        <v>146118</v>
      </c>
      <c r="B2512" s="145" t="str">
        <f>IF('gegevens uit databank'!D2512="","",'gegevens uit databank'!D2512)</f>
        <v>VBS Belz</v>
      </c>
      <c r="C2512" s="145" t="str">
        <f>IF('gegevens uit databank'!E2512="","",'gegevens uit databank'!E2512)</f>
        <v>Isabellalei 63</v>
      </c>
      <c r="D2512" s="145">
        <f>IF('gegevens uit databank'!F2512="","",'gegevens uit databank'!F2512)</f>
        <v>2018</v>
      </c>
      <c r="E2512" s="145" t="str">
        <f>IF('gegevens uit databank'!G2512="","",'gegevens uit databank'!G2512)</f>
        <v>ANTWERPEN</v>
      </c>
      <c r="F2512" s="145" t="str">
        <f>IF('gegevens uit databank'!H2512="","",'gegevens uit databank'!H2512)</f>
        <v>0489-02.27.20</v>
      </c>
    </row>
    <row r="2513" spans="1:6" ht="15" x14ac:dyDescent="0.25">
      <c r="A2513" s="144">
        <f>IF('gegevens uit databank'!C2513="","",'gegevens uit databank'!C2513)</f>
        <v>146126</v>
      </c>
      <c r="B2513" s="145" t="str">
        <f>IF('gegevens uit databank'!D2513="","",'gegevens uit databank'!D2513)</f>
        <v>GO! Daltonschool Merelbeke</v>
      </c>
      <c r="C2513" s="145" t="str">
        <f>IF('gegevens uit databank'!E2513="","",'gegevens uit databank'!E2513)</f>
        <v>Gaversesteenweg 195</v>
      </c>
      <c r="D2513" s="145">
        <f>IF('gegevens uit databank'!F2513="","",'gegevens uit databank'!F2513)</f>
        <v>9820</v>
      </c>
      <c r="E2513" s="145" t="str">
        <f>IF('gegevens uit databank'!G2513="","",'gegevens uit databank'!G2513)</f>
        <v>MERELBEKE</v>
      </c>
      <c r="F2513" s="145" t="str">
        <f>IF('gegevens uit databank'!H2513="","",'gegevens uit databank'!H2513)</f>
        <v>09-231.64.57</v>
      </c>
    </row>
    <row r="2514" spans="1:6" ht="15" x14ac:dyDescent="0.25">
      <c r="A2514" s="144">
        <f>IF('gegevens uit databank'!C2514="","",'gegevens uit databank'!C2514)</f>
        <v>146142</v>
      </c>
      <c r="B2514" s="145" t="str">
        <f>IF('gegevens uit databank'!D2514="","",'gegevens uit databank'!D2514)</f>
        <v>VBS BuitenWijs</v>
      </c>
      <c r="C2514" s="145" t="str">
        <f>IF('gegevens uit databank'!E2514="","",'gegevens uit databank'!E2514)</f>
        <v>Pastorijstraat 1</v>
      </c>
      <c r="D2514" s="145">
        <f>IF('gegevens uit databank'!F2514="","",'gegevens uit databank'!F2514)</f>
        <v>9403</v>
      </c>
      <c r="E2514" s="145" t="str">
        <f>IF('gegevens uit databank'!G2514="","",'gegevens uit databank'!G2514)</f>
        <v>NEIGEM</v>
      </c>
      <c r="F2514" s="145" t="str">
        <f>IF('gegevens uit databank'!H2514="","",'gegevens uit databank'!H2514)</f>
        <v>0474-08.52.50</v>
      </c>
    </row>
    <row r="2515" spans="1:6" ht="15" x14ac:dyDescent="0.25">
      <c r="A2515" s="144">
        <f>IF('gegevens uit databank'!C2515="","",'gegevens uit databank'!C2515)</f>
        <v>146159</v>
      </c>
      <c r="B2515" s="145" t="str">
        <f>IF('gegevens uit databank'!D2515="","",'gegevens uit databank'!D2515)</f>
        <v>HSBS De Zennestraal</v>
      </c>
      <c r="C2515" s="145" t="str">
        <f>IF('gegevens uit databank'!E2515="","",'gegevens uit databank'!E2515)</f>
        <v>Zennestraat 82</v>
      </c>
      <c r="D2515" s="145">
        <f>IF('gegevens uit databank'!F2515="","",'gegevens uit databank'!F2515)</f>
        <v>1000</v>
      </c>
      <c r="E2515" s="145" t="str">
        <f>IF('gegevens uit databank'!G2515="","",'gegevens uit databank'!G2515)</f>
        <v>BRUSSEL</v>
      </c>
      <c r="F2515" s="145" t="str">
        <f>IF('gegevens uit databank'!H2515="","",'gegevens uit databank'!H2515)</f>
        <v>0490-67.78.98</v>
      </c>
    </row>
    <row r="2516" spans="1:6" ht="15" x14ac:dyDescent="0.25">
      <c r="A2516" s="144">
        <f>IF('gegevens uit databank'!C2516="","",'gegevens uit databank'!C2516)</f>
        <v>146167</v>
      </c>
      <c r="B2516" s="145" t="str">
        <f>IF('gegevens uit databank'!D2516="","",'gegevens uit databank'!D2516)</f>
        <v>VBS Nachtegaai</v>
      </c>
      <c r="C2516" s="145" t="str">
        <f>IF('gegevens uit databank'!E2516="","",'gegevens uit databank'!E2516)</f>
        <v>Leopold II straat 5</v>
      </c>
      <c r="D2516" s="145">
        <f>IF('gegevens uit databank'!F2516="","",'gegevens uit databank'!F2516)</f>
        <v>3800</v>
      </c>
      <c r="E2516" s="145" t="str">
        <f>IF('gegevens uit databank'!G2516="","",'gegevens uit databank'!G2516)</f>
        <v>SINT-TRUIDEN</v>
      </c>
      <c r="F2516" s="145" t="str">
        <f>IF('gegevens uit databank'!H2516="","",'gegevens uit databank'!H2516)</f>
        <v>0471-85.01.60</v>
      </c>
    </row>
    <row r="2517" spans="1:6" ht="15" x14ac:dyDescent="0.25">
      <c r="A2517" s="144">
        <f>IF('gegevens uit databank'!C2517="","",'gegevens uit databank'!C2517)</f>
        <v>146175</v>
      </c>
      <c r="B2517" s="145" t="str">
        <f>IF('gegevens uit databank'!D2517="","",'gegevens uit databank'!D2517)</f>
        <v>VBS Sint-Joris Basisschool</v>
      </c>
      <c r="C2517" s="145" t="str">
        <f>IF('gegevens uit databank'!E2517="","",'gegevens uit databank'!E2517)</f>
        <v>Cellebroersstraat 16</v>
      </c>
      <c r="D2517" s="145">
        <f>IF('gegevens uit databank'!F2517="","",'gegevens uit databank'!F2517)</f>
        <v>1000</v>
      </c>
      <c r="E2517" s="145" t="str">
        <f>IF('gegevens uit databank'!G2517="","",'gegevens uit databank'!G2517)</f>
        <v>BRUSSEL</v>
      </c>
      <c r="F2517" s="145" t="str">
        <f>IF('gegevens uit databank'!H2517="","",'gegevens uit databank'!H2517)</f>
        <v>0472-21.59.53</v>
      </c>
    </row>
    <row r="2518" spans="1:6" ht="15" x14ac:dyDescent="0.25">
      <c r="A2518" s="144">
        <f>IF('gegevens uit databank'!C2518="","",'gegevens uit databank'!C2518)</f>
        <v>146191</v>
      </c>
      <c r="B2518" s="145" t="str">
        <f>IF('gegevens uit databank'!D2518="","",'gegevens uit databank'!D2518)</f>
        <v>VBS Optimum Genk</v>
      </c>
      <c r="C2518" s="145" t="str">
        <f>IF('gegevens uit databank'!E2518="","",'gegevens uit databank'!E2518)</f>
        <v>Bijlkestraat 26</v>
      </c>
      <c r="D2518" s="145">
        <f>IF('gegevens uit databank'!F2518="","",'gegevens uit databank'!F2518)</f>
        <v>3600</v>
      </c>
      <c r="E2518" s="145" t="str">
        <f>IF('gegevens uit databank'!G2518="","",'gegevens uit databank'!G2518)</f>
        <v>GENK</v>
      </c>
      <c r="F2518" s="145" t="str">
        <f>IF('gegevens uit databank'!H2518="","",'gegevens uit databank'!H2518)</f>
        <v>089-78.37.83</v>
      </c>
    </row>
    <row r="2519" spans="1:6" ht="15" x14ac:dyDescent="0.25">
      <c r="A2519" s="144">
        <f>IF('gegevens uit databank'!C2519="","",'gegevens uit databank'!C2519)</f>
        <v>146209</v>
      </c>
      <c r="B2519" s="145" t="str">
        <f>IF('gegevens uit databank'!D2519="","",'gegevens uit databank'!D2519)</f>
        <v>VBS Montessorischool Nieuwrode</v>
      </c>
      <c r="C2519" s="145" t="str">
        <f>IF('gegevens uit databank'!E2519="","",'gegevens uit databank'!E2519)</f>
        <v>Losting 43</v>
      </c>
      <c r="D2519" s="145">
        <f>IF('gegevens uit databank'!F2519="","",'gegevens uit databank'!F2519)</f>
        <v>3221</v>
      </c>
      <c r="E2519" s="145" t="str">
        <f>IF('gegevens uit databank'!G2519="","",'gegevens uit databank'!G2519)</f>
        <v>NIEUWRODE</v>
      </c>
      <c r="F2519" s="145" t="str">
        <f>IF('gegevens uit databank'!H2519="","",'gegevens uit databank'!H2519)</f>
        <v>0485-04.00.95</v>
      </c>
    </row>
    <row r="2520" spans="1:6" ht="15" x14ac:dyDescent="0.25">
      <c r="A2520" s="144" t="str">
        <f>IF('gegevens uit databank'!C2520="","",'gegevens uit databank'!C2520)</f>
        <v/>
      </c>
      <c r="B2520" s="145" t="str">
        <f>IF('gegevens uit databank'!D2520="","",'gegevens uit databank'!D2520)</f>
        <v/>
      </c>
      <c r="C2520" s="145" t="str">
        <f>IF('gegevens uit databank'!E2520="","",'gegevens uit databank'!E2520)</f>
        <v/>
      </c>
      <c r="D2520" s="145" t="str">
        <f>IF('gegevens uit databank'!F2520="","",'gegevens uit databank'!F2520)</f>
        <v/>
      </c>
      <c r="E2520" s="145" t="str">
        <f>IF('gegevens uit databank'!G2520="","",'gegevens uit databank'!G2520)</f>
        <v/>
      </c>
      <c r="F2520" s="145" t="str">
        <f>IF('gegevens uit databank'!H2520="","",'gegevens uit databank'!H2520)</f>
        <v/>
      </c>
    </row>
    <row r="2521" spans="1:6" ht="15" x14ac:dyDescent="0.25">
      <c r="A2521" s="144" t="str">
        <f>IF('gegevens uit databank'!C2521="","",'gegevens uit databank'!C2521)</f>
        <v/>
      </c>
      <c r="B2521" s="145" t="str">
        <f>IF('gegevens uit databank'!D2521="","",'gegevens uit databank'!D2521)</f>
        <v/>
      </c>
      <c r="C2521" s="145" t="str">
        <f>IF('gegevens uit databank'!E2521="","",'gegevens uit databank'!E2521)</f>
        <v/>
      </c>
      <c r="D2521" s="145" t="str">
        <f>IF('gegevens uit databank'!F2521="","",'gegevens uit databank'!F2521)</f>
        <v/>
      </c>
      <c r="E2521" s="145" t="str">
        <f>IF('gegevens uit databank'!G2521="","",'gegevens uit databank'!G2521)</f>
        <v/>
      </c>
      <c r="F2521" s="145" t="str">
        <f>IF('gegevens uit databank'!H2521="","",'gegevens uit databank'!H2521)</f>
        <v/>
      </c>
    </row>
    <row r="2522" spans="1:6" ht="15" x14ac:dyDescent="0.25">
      <c r="A2522" s="144" t="str">
        <f>IF('gegevens uit databank'!C2522="","",'gegevens uit databank'!C2522)</f>
        <v/>
      </c>
      <c r="B2522" s="145" t="str">
        <f>IF('gegevens uit databank'!D2522="","",'gegevens uit databank'!D2522)</f>
        <v/>
      </c>
      <c r="C2522" s="145" t="str">
        <f>IF('gegevens uit databank'!E2522="","",'gegevens uit databank'!E2522)</f>
        <v/>
      </c>
      <c r="D2522" s="145" t="str">
        <f>IF('gegevens uit databank'!F2522="","",'gegevens uit databank'!F2522)</f>
        <v/>
      </c>
      <c r="E2522" s="145" t="str">
        <f>IF('gegevens uit databank'!G2522="","",'gegevens uit databank'!G2522)</f>
        <v/>
      </c>
      <c r="F2522" s="145" t="str">
        <f>IF('gegevens uit databank'!H2522="","",'gegevens uit databank'!H2522)</f>
        <v/>
      </c>
    </row>
    <row r="2523" spans="1:6" ht="15" x14ac:dyDescent="0.25">
      <c r="A2523" s="144" t="str">
        <f>IF('gegevens uit databank'!C2523="","",'gegevens uit databank'!C2523)</f>
        <v/>
      </c>
      <c r="B2523" s="145" t="str">
        <f>IF('gegevens uit databank'!D2523="","",'gegevens uit databank'!D2523)</f>
        <v/>
      </c>
      <c r="C2523" s="145" t="str">
        <f>IF('gegevens uit databank'!E2523="","",'gegevens uit databank'!E2523)</f>
        <v/>
      </c>
      <c r="D2523" s="145" t="str">
        <f>IF('gegevens uit databank'!F2523="","",'gegevens uit databank'!F2523)</f>
        <v/>
      </c>
      <c r="E2523" s="145" t="str">
        <f>IF('gegevens uit databank'!G2523="","",'gegevens uit databank'!G2523)</f>
        <v/>
      </c>
      <c r="F2523" s="145" t="str">
        <f>IF('gegevens uit databank'!H2523="","",'gegevens uit databank'!H2523)</f>
        <v/>
      </c>
    </row>
    <row r="2524" spans="1:6" ht="15" x14ac:dyDescent="0.25">
      <c r="A2524" s="144" t="str">
        <f>IF('gegevens uit databank'!C2524="","",'gegevens uit databank'!C2524)</f>
        <v/>
      </c>
      <c r="B2524" s="145" t="str">
        <f>IF('gegevens uit databank'!D2524="","",'gegevens uit databank'!D2524)</f>
        <v/>
      </c>
      <c r="C2524" s="145" t="str">
        <f>IF('gegevens uit databank'!E2524="","",'gegevens uit databank'!E2524)</f>
        <v/>
      </c>
      <c r="D2524" s="145" t="str">
        <f>IF('gegevens uit databank'!F2524="","",'gegevens uit databank'!F2524)</f>
        <v/>
      </c>
      <c r="E2524" s="145" t="str">
        <f>IF('gegevens uit databank'!G2524="","",'gegevens uit databank'!G2524)</f>
        <v/>
      </c>
      <c r="F2524" s="145" t="str">
        <f>IF('gegevens uit databank'!H2524="","",'gegevens uit databank'!H2524)</f>
        <v/>
      </c>
    </row>
    <row r="2525" spans="1:6" ht="15" x14ac:dyDescent="0.25">
      <c r="A2525" s="144" t="str">
        <f>IF('gegevens uit databank'!C2525="","",'gegevens uit databank'!C2525)</f>
        <v/>
      </c>
      <c r="B2525" s="145" t="str">
        <f>IF('gegevens uit databank'!D2525="","",'gegevens uit databank'!D2525)</f>
        <v/>
      </c>
      <c r="C2525" s="145" t="str">
        <f>IF('gegevens uit databank'!E2525="","",'gegevens uit databank'!E2525)</f>
        <v/>
      </c>
      <c r="D2525" s="145" t="str">
        <f>IF('gegevens uit databank'!F2525="","",'gegevens uit databank'!F2525)</f>
        <v/>
      </c>
      <c r="E2525" s="145" t="str">
        <f>IF('gegevens uit databank'!G2525="","",'gegevens uit databank'!G2525)</f>
        <v/>
      </c>
      <c r="F2525" s="145" t="str">
        <f>IF('gegevens uit databank'!H2525="","",'gegevens uit databank'!H2525)</f>
        <v/>
      </c>
    </row>
    <row r="2526" spans="1:6" ht="15" x14ac:dyDescent="0.25">
      <c r="A2526" s="144" t="str">
        <f>IF('gegevens uit databank'!C2526="","",'gegevens uit databank'!C2526)</f>
        <v/>
      </c>
      <c r="B2526" s="145" t="str">
        <f>IF('gegevens uit databank'!D2526="","",'gegevens uit databank'!D2526)</f>
        <v/>
      </c>
      <c r="C2526" s="145" t="str">
        <f>IF('gegevens uit databank'!E2526="","",'gegevens uit databank'!E2526)</f>
        <v/>
      </c>
      <c r="D2526" s="145" t="str">
        <f>IF('gegevens uit databank'!F2526="","",'gegevens uit databank'!F2526)</f>
        <v/>
      </c>
      <c r="E2526" s="145" t="str">
        <f>IF('gegevens uit databank'!G2526="","",'gegevens uit databank'!G2526)</f>
        <v/>
      </c>
      <c r="F2526" s="145" t="str">
        <f>IF('gegevens uit databank'!H2526="","",'gegevens uit databank'!H2526)</f>
        <v/>
      </c>
    </row>
    <row r="2527" spans="1:6" ht="15" x14ac:dyDescent="0.25">
      <c r="A2527" s="144" t="str">
        <f>IF('gegevens uit databank'!C2527="","",'gegevens uit databank'!C2527)</f>
        <v/>
      </c>
      <c r="B2527" s="145" t="str">
        <f>IF('gegevens uit databank'!D2527="","",'gegevens uit databank'!D2527)</f>
        <v/>
      </c>
      <c r="C2527" s="145" t="str">
        <f>IF('gegevens uit databank'!E2527="","",'gegevens uit databank'!E2527)</f>
        <v/>
      </c>
      <c r="D2527" s="145" t="str">
        <f>IF('gegevens uit databank'!F2527="","",'gegevens uit databank'!F2527)</f>
        <v/>
      </c>
      <c r="E2527" s="145" t="str">
        <f>IF('gegevens uit databank'!G2527="","",'gegevens uit databank'!G2527)</f>
        <v/>
      </c>
      <c r="F2527" s="145" t="str">
        <f>IF('gegevens uit databank'!H2527="","",'gegevens uit databank'!H2527)</f>
        <v/>
      </c>
    </row>
    <row r="2528" spans="1:6" ht="15" x14ac:dyDescent="0.25">
      <c r="A2528" s="144" t="str">
        <f>IF('gegevens uit databank'!C2528="","",'gegevens uit databank'!C2528)</f>
        <v/>
      </c>
      <c r="B2528" s="145" t="str">
        <f>IF('gegevens uit databank'!D2528="","",'gegevens uit databank'!D2528)</f>
        <v/>
      </c>
      <c r="C2528" s="145" t="str">
        <f>IF('gegevens uit databank'!E2528="","",'gegevens uit databank'!E2528)</f>
        <v/>
      </c>
      <c r="D2528" s="145" t="str">
        <f>IF('gegevens uit databank'!F2528="","",'gegevens uit databank'!F2528)</f>
        <v/>
      </c>
      <c r="E2528" s="145" t="str">
        <f>IF('gegevens uit databank'!G2528="","",'gegevens uit databank'!G2528)</f>
        <v/>
      </c>
      <c r="F2528" s="145" t="str">
        <f>IF('gegevens uit databank'!H2528="","",'gegevens uit databank'!H2528)</f>
        <v/>
      </c>
    </row>
    <row r="2529" spans="1:6" ht="15" x14ac:dyDescent="0.25">
      <c r="A2529" s="144" t="str">
        <f>IF('gegevens uit databank'!C2529="","",'gegevens uit databank'!C2529)</f>
        <v/>
      </c>
      <c r="B2529" s="145" t="str">
        <f>IF('gegevens uit databank'!D2529="","",'gegevens uit databank'!D2529)</f>
        <v/>
      </c>
      <c r="C2529" s="145" t="str">
        <f>IF('gegevens uit databank'!E2529="","",'gegevens uit databank'!E2529)</f>
        <v/>
      </c>
      <c r="D2529" s="145" t="str">
        <f>IF('gegevens uit databank'!F2529="","",'gegevens uit databank'!F2529)</f>
        <v/>
      </c>
      <c r="E2529" s="145" t="str">
        <f>IF('gegevens uit databank'!G2529="","",'gegevens uit databank'!G2529)</f>
        <v/>
      </c>
      <c r="F2529" s="145" t="str">
        <f>IF('gegevens uit databank'!H2529="","",'gegevens uit databank'!H2529)</f>
        <v/>
      </c>
    </row>
    <row r="2530" spans="1:6" ht="15" x14ac:dyDescent="0.25">
      <c r="A2530" s="144" t="str">
        <f>IF('gegevens uit databank'!C2530="","",'gegevens uit databank'!C2530)</f>
        <v/>
      </c>
      <c r="B2530" s="145" t="str">
        <f>IF('gegevens uit databank'!D2530="","",'gegevens uit databank'!D2530)</f>
        <v/>
      </c>
      <c r="C2530" s="145" t="str">
        <f>IF('gegevens uit databank'!E2530="","",'gegevens uit databank'!E2530)</f>
        <v/>
      </c>
      <c r="D2530" s="145" t="str">
        <f>IF('gegevens uit databank'!F2530="","",'gegevens uit databank'!F2530)</f>
        <v/>
      </c>
      <c r="E2530" s="145" t="str">
        <f>IF('gegevens uit databank'!G2530="","",'gegevens uit databank'!G2530)</f>
        <v/>
      </c>
      <c r="F2530" s="145" t="str">
        <f>IF('gegevens uit databank'!H2530="","",'gegevens uit databank'!H2530)</f>
        <v/>
      </c>
    </row>
    <row r="2531" spans="1:6" ht="15" x14ac:dyDescent="0.25">
      <c r="A2531" s="144" t="str">
        <f>IF('gegevens uit databank'!C2531="","",'gegevens uit databank'!C2531)</f>
        <v/>
      </c>
      <c r="B2531" s="145" t="str">
        <f>IF('gegevens uit databank'!D2531="","",'gegevens uit databank'!D2531)</f>
        <v/>
      </c>
      <c r="C2531" s="145" t="str">
        <f>IF('gegevens uit databank'!E2531="","",'gegevens uit databank'!E2531)</f>
        <v/>
      </c>
      <c r="D2531" s="145" t="str">
        <f>IF('gegevens uit databank'!F2531="","",'gegevens uit databank'!F2531)</f>
        <v/>
      </c>
      <c r="E2531" s="145" t="str">
        <f>IF('gegevens uit databank'!G2531="","",'gegevens uit databank'!G2531)</f>
        <v/>
      </c>
      <c r="F2531" s="145" t="str">
        <f>IF('gegevens uit databank'!H2531="","",'gegevens uit databank'!H2531)</f>
        <v/>
      </c>
    </row>
    <row r="2532" spans="1:6" ht="15" x14ac:dyDescent="0.25">
      <c r="A2532" s="144" t="str">
        <f>IF('gegevens uit databank'!C2532="","",'gegevens uit databank'!C2532)</f>
        <v/>
      </c>
      <c r="B2532" s="145" t="str">
        <f>IF('gegevens uit databank'!D2532="","",'gegevens uit databank'!D2532)</f>
        <v/>
      </c>
      <c r="C2532" s="145" t="str">
        <f>IF('gegevens uit databank'!E2532="","",'gegevens uit databank'!E2532)</f>
        <v/>
      </c>
      <c r="D2532" s="145" t="str">
        <f>IF('gegevens uit databank'!F2532="","",'gegevens uit databank'!F2532)</f>
        <v/>
      </c>
      <c r="E2532" s="145" t="str">
        <f>IF('gegevens uit databank'!G2532="","",'gegevens uit databank'!G2532)</f>
        <v/>
      </c>
      <c r="F2532" s="145" t="str">
        <f>IF('gegevens uit databank'!H2532="","",'gegevens uit databank'!H2532)</f>
        <v/>
      </c>
    </row>
    <row r="2533" spans="1:6" ht="15" x14ac:dyDescent="0.25">
      <c r="A2533" s="144" t="str">
        <f>IF('gegevens uit databank'!C2533="","",'gegevens uit databank'!C2533)</f>
        <v/>
      </c>
      <c r="B2533" s="145" t="str">
        <f>IF('gegevens uit databank'!D2533="","",'gegevens uit databank'!D2533)</f>
        <v/>
      </c>
      <c r="C2533" s="145" t="str">
        <f>IF('gegevens uit databank'!E2533="","",'gegevens uit databank'!E2533)</f>
        <v/>
      </c>
      <c r="D2533" s="145" t="str">
        <f>IF('gegevens uit databank'!F2533="","",'gegevens uit databank'!F2533)</f>
        <v/>
      </c>
      <c r="E2533" s="145" t="str">
        <f>IF('gegevens uit databank'!G2533="","",'gegevens uit databank'!G2533)</f>
        <v/>
      </c>
      <c r="F2533" s="145" t="str">
        <f>IF('gegevens uit databank'!H2533="","",'gegevens uit databank'!H2533)</f>
        <v/>
      </c>
    </row>
    <row r="2534" spans="1:6" ht="15" x14ac:dyDescent="0.25">
      <c r="A2534" s="144" t="str">
        <f>IF('gegevens uit databank'!C2534="","",'gegevens uit databank'!C2534)</f>
        <v/>
      </c>
      <c r="B2534" s="145" t="str">
        <f>IF('gegevens uit databank'!D2534="","",'gegevens uit databank'!D2534)</f>
        <v/>
      </c>
      <c r="C2534" s="145" t="str">
        <f>IF('gegevens uit databank'!E2534="","",'gegevens uit databank'!E2534)</f>
        <v/>
      </c>
      <c r="D2534" s="145" t="str">
        <f>IF('gegevens uit databank'!F2534="","",'gegevens uit databank'!F2534)</f>
        <v/>
      </c>
      <c r="E2534" s="145" t="str">
        <f>IF('gegevens uit databank'!G2534="","",'gegevens uit databank'!G2534)</f>
        <v/>
      </c>
      <c r="F2534" s="145" t="str">
        <f>IF('gegevens uit databank'!H2534="","",'gegevens uit databank'!H2534)</f>
        <v/>
      </c>
    </row>
    <row r="2535" spans="1:6" ht="15" x14ac:dyDescent="0.25">
      <c r="A2535" s="144" t="str">
        <f>IF('gegevens uit databank'!C2535="","",'gegevens uit databank'!C2535)</f>
        <v/>
      </c>
      <c r="B2535" s="145" t="str">
        <f>IF('gegevens uit databank'!D2535="","",'gegevens uit databank'!D2535)</f>
        <v/>
      </c>
      <c r="C2535" s="145" t="str">
        <f>IF('gegevens uit databank'!E2535="","",'gegevens uit databank'!E2535)</f>
        <v/>
      </c>
      <c r="D2535" s="145" t="str">
        <f>IF('gegevens uit databank'!F2535="","",'gegevens uit databank'!F2535)</f>
        <v/>
      </c>
      <c r="E2535" s="145" t="str">
        <f>IF('gegevens uit databank'!G2535="","",'gegevens uit databank'!G2535)</f>
        <v/>
      </c>
      <c r="F2535" s="145" t="str">
        <f>IF('gegevens uit databank'!H2535="","",'gegevens uit databank'!H2535)</f>
        <v/>
      </c>
    </row>
    <row r="2536" spans="1:6" ht="15" x14ac:dyDescent="0.25">
      <c r="A2536" s="144" t="str">
        <f>IF('gegevens uit databank'!C2536="","",'gegevens uit databank'!C2536)</f>
        <v/>
      </c>
      <c r="B2536" s="145" t="str">
        <f>IF('gegevens uit databank'!D2536="","",'gegevens uit databank'!D2536)</f>
        <v/>
      </c>
      <c r="C2536" s="145" t="str">
        <f>IF('gegevens uit databank'!E2536="","",'gegevens uit databank'!E2536)</f>
        <v/>
      </c>
      <c r="D2536" s="145" t="str">
        <f>IF('gegevens uit databank'!F2536="","",'gegevens uit databank'!F2536)</f>
        <v/>
      </c>
      <c r="E2536" s="145" t="str">
        <f>IF('gegevens uit databank'!G2536="","",'gegevens uit databank'!G2536)</f>
        <v/>
      </c>
      <c r="F2536" s="145" t="str">
        <f>IF('gegevens uit databank'!H2536="","",'gegevens uit databank'!H2536)</f>
        <v/>
      </c>
    </row>
    <row r="2537" spans="1:6" ht="15" x14ac:dyDescent="0.25">
      <c r="A2537" s="144" t="str">
        <f>IF('gegevens uit databank'!C2537="","",'gegevens uit databank'!C2537)</f>
        <v/>
      </c>
      <c r="B2537" s="145" t="str">
        <f>IF('gegevens uit databank'!D2537="","",'gegevens uit databank'!D2537)</f>
        <v/>
      </c>
      <c r="C2537" s="145" t="str">
        <f>IF('gegevens uit databank'!E2537="","",'gegevens uit databank'!E2537)</f>
        <v/>
      </c>
      <c r="D2537" s="145" t="str">
        <f>IF('gegevens uit databank'!F2537="","",'gegevens uit databank'!F2537)</f>
        <v/>
      </c>
      <c r="E2537" s="145" t="str">
        <f>IF('gegevens uit databank'!G2537="","",'gegevens uit databank'!G2537)</f>
        <v/>
      </c>
      <c r="F2537" s="145" t="str">
        <f>IF('gegevens uit databank'!H2537="","",'gegevens uit databank'!H2537)</f>
        <v/>
      </c>
    </row>
    <row r="2538" spans="1:6" ht="15" x14ac:dyDescent="0.25">
      <c r="A2538" s="144" t="str">
        <f>IF('gegevens uit databank'!C2538="","",'gegevens uit databank'!C2538)</f>
        <v/>
      </c>
      <c r="B2538" s="145" t="str">
        <f>IF('gegevens uit databank'!D2538="","",'gegevens uit databank'!D2538)</f>
        <v/>
      </c>
      <c r="C2538" s="145" t="str">
        <f>IF('gegevens uit databank'!E2538="","",'gegevens uit databank'!E2538)</f>
        <v/>
      </c>
      <c r="D2538" s="145" t="str">
        <f>IF('gegevens uit databank'!F2538="","",'gegevens uit databank'!F2538)</f>
        <v/>
      </c>
      <c r="E2538" s="145" t="str">
        <f>IF('gegevens uit databank'!G2538="","",'gegevens uit databank'!G2538)</f>
        <v/>
      </c>
      <c r="F2538" s="145" t="str">
        <f>IF('gegevens uit databank'!H2538="","",'gegevens uit databank'!H2538)</f>
        <v/>
      </c>
    </row>
    <row r="2539" spans="1:6" ht="15" x14ac:dyDescent="0.25">
      <c r="A2539" s="144" t="str">
        <f>IF('gegevens uit databank'!C2539="","",'gegevens uit databank'!C2539)</f>
        <v/>
      </c>
      <c r="B2539" s="145" t="str">
        <f>IF('gegevens uit databank'!D2539="","",'gegevens uit databank'!D2539)</f>
        <v/>
      </c>
      <c r="C2539" s="145" t="str">
        <f>IF('gegevens uit databank'!E2539="","",'gegevens uit databank'!E2539)</f>
        <v/>
      </c>
      <c r="D2539" s="145" t="str">
        <f>IF('gegevens uit databank'!F2539="","",'gegevens uit databank'!F2539)</f>
        <v/>
      </c>
      <c r="E2539" s="145" t="str">
        <f>IF('gegevens uit databank'!G2539="","",'gegevens uit databank'!G2539)</f>
        <v/>
      </c>
      <c r="F2539" s="145" t="str">
        <f>IF('gegevens uit databank'!H2539="","",'gegevens uit databank'!H2539)</f>
        <v/>
      </c>
    </row>
    <row r="2540" spans="1:6" ht="15" x14ac:dyDescent="0.25">
      <c r="A2540" s="144" t="str">
        <f>IF('gegevens uit databank'!C2540="","",'gegevens uit databank'!C2540)</f>
        <v/>
      </c>
      <c r="B2540" s="145" t="str">
        <f>IF('gegevens uit databank'!D2540="","",'gegevens uit databank'!D2540)</f>
        <v/>
      </c>
      <c r="C2540" s="145" t="str">
        <f>IF('gegevens uit databank'!E2540="","",'gegevens uit databank'!E2540)</f>
        <v/>
      </c>
      <c r="D2540" s="145" t="str">
        <f>IF('gegevens uit databank'!F2540="","",'gegevens uit databank'!F2540)</f>
        <v/>
      </c>
      <c r="E2540" s="145" t="str">
        <f>IF('gegevens uit databank'!G2540="","",'gegevens uit databank'!G2540)</f>
        <v/>
      </c>
      <c r="F2540" s="145" t="str">
        <f>IF('gegevens uit databank'!H2540="","",'gegevens uit databank'!H2540)</f>
        <v/>
      </c>
    </row>
    <row r="2541" spans="1:6" ht="15" x14ac:dyDescent="0.25">
      <c r="A2541" s="144" t="str">
        <f>IF('gegevens uit databank'!C2541="","",'gegevens uit databank'!C2541)</f>
        <v/>
      </c>
      <c r="B2541" s="145" t="str">
        <f>IF('gegevens uit databank'!D2541="","",'gegevens uit databank'!D2541)</f>
        <v/>
      </c>
      <c r="C2541" s="145" t="str">
        <f>IF('gegevens uit databank'!E2541="","",'gegevens uit databank'!E2541)</f>
        <v/>
      </c>
      <c r="D2541" s="145" t="str">
        <f>IF('gegevens uit databank'!F2541="","",'gegevens uit databank'!F2541)</f>
        <v/>
      </c>
      <c r="E2541" s="145" t="str">
        <f>IF('gegevens uit databank'!G2541="","",'gegevens uit databank'!G2541)</f>
        <v/>
      </c>
      <c r="F2541" s="145" t="str">
        <f>IF('gegevens uit databank'!H2541="","",'gegevens uit databank'!H2541)</f>
        <v/>
      </c>
    </row>
    <row r="2542" spans="1:6" ht="15" x14ac:dyDescent="0.25">
      <c r="A2542" s="144" t="str">
        <f>IF('gegevens uit databank'!C2542="","",'gegevens uit databank'!C2542)</f>
        <v/>
      </c>
      <c r="B2542" s="145" t="str">
        <f>IF('gegevens uit databank'!D2542="","",'gegevens uit databank'!D2542)</f>
        <v/>
      </c>
      <c r="C2542" s="145" t="str">
        <f>IF('gegevens uit databank'!E2542="","",'gegevens uit databank'!E2542)</f>
        <v/>
      </c>
      <c r="D2542" s="145" t="str">
        <f>IF('gegevens uit databank'!F2542="","",'gegevens uit databank'!F2542)</f>
        <v/>
      </c>
      <c r="E2542" s="145" t="str">
        <f>IF('gegevens uit databank'!G2542="","",'gegevens uit databank'!G2542)</f>
        <v/>
      </c>
      <c r="F2542" s="145" t="str">
        <f>IF('gegevens uit databank'!H2542="","",'gegevens uit databank'!H2542)</f>
        <v/>
      </c>
    </row>
    <row r="2543" spans="1:6" ht="15" x14ac:dyDescent="0.25">
      <c r="A2543" s="144" t="str">
        <f>IF('gegevens uit databank'!C2543="","",'gegevens uit databank'!C2543)</f>
        <v/>
      </c>
      <c r="B2543" s="145" t="str">
        <f>IF('gegevens uit databank'!D2543="","",'gegevens uit databank'!D2543)</f>
        <v/>
      </c>
      <c r="C2543" s="145" t="str">
        <f>IF('gegevens uit databank'!E2543="","",'gegevens uit databank'!E2543)</f>
        <v/>
      </c>
      <c r="D2543" s="145" t="str">
        <f>IF('gegevens uit databank'!F2543="","",'gegevens uit databank'!F2543)</f>
        <v/>
      </c>
      <c r="E2543" s="145" t="str">
        <f>IF('gegevens uit databank'!G2543="","",'gegevens uit databank'!G2543)</f>
        <v/>
      </c>
      <c r="F2543" s="145" t="str">
        <f>IF('gegevens uit databank'!H2543="","",'gegevens uit databank'!H2543)</f>
        <v/>
      </c>
    </row>
    <row r="2544" spans="1:6" ht="15" x14ac:dyDescent="0.25">
      <c r="A2544" s="144" t="str">
        <f>IF('gegevens uit databank'!C2544="","",'gegevens uit databank'!C2544)</f>
        <v/>
      </c>
      <c r="B2544" s="145" t="str">
        <f>IF('gegevens uit databank'!D2544="","",'gegevens uit databank'!D2544)</f>
        <v/>
      </c>
      <c r="C2544" s="145" t="str">
        <f>IF('gegevens uit databank'!E2544="","",'gegevens uit databank'!E2544)</f>
        <v/>
      </c>
      <c r="D2544" s="145" t="str">
        <f>IF('gegevens uit databank'!F2544="","",'gegevens uit databank'!F2544)</f>
        <v/>
      </c>
      <c r="E2544" s="145" t="str">
        <f>IF('gegevens uit databank'!G2544="","",'gegevens uit databank'!G2544)</f>
        <v/>
      </c>
      <c r="F2544" s="145" t="str">
        <f>IF('gegevens uit databank'!H2544="","",'gegevens uit databank'!H2544)</f>
        <v/>
      </c>
    </row>
    <row r="2545" spans="1:6" ht="15" x14ac:dyDescent="0.25">
      <c r="A2545" s="144" t="str">
        <f>IF('gegevens uit databank'!C2545="","",'gegevens uit databank'!C2545)</f>
        <v/>
      </c>
      <c r="B2545" s="145" t="str">
        <f>IF('gegevens uit databank'!D2545="","",'gegevens uit databank'!D2545)</f>
        <v/>
      </c>
      <c r="C2545" s="145" t="str">
        <f>IF('gegevens uit databank'!E2545="","",'gegevens uit databank'!E2545)</f>
        <v/>
      </c>
      <c r="D2545" s="145" t="str">
        <f>IF('gegevens uit databank'!F2545="","",'gegevens uit databank'!F2545)</f>
        <v/>
      </c>
      <c r="E2545" s="145" t="str">
        <f>IF('gegevens uit databank'!G2545="","",'gegevens uit databank'!G2545)</f>
        <v/>
      </c>
      <c r="F2545" s="145" t="str">
        <f>IF('gegevens uit databank'!H2545="","",'gegevens uit databank'!H2545)</f>
        <v/>
      </c>
    </row>
    <row r="2546" spans="1:6" ht="15" x14ac:dyDescent="0.25">
      <c r="A2546" s="144" t="str">
        <f>IF('gegevens uit databank'!C2546="","",'gegevens uit databank'!C2546)</f>
        <v/>
      </c>
      <c r="B2546" s="145" t="str">
        <f>IF('gegevens uit databank'!D2546="","",'gegevens uit databank'!D2546)</f>
        <v/>
      </c>
      <c r="C2546" s="145" t="str">
        <f>IF('gegevens uit databank'!E2546="","",'gegevens uit databank'!E2546)</f>
        <v/>
      </c>
      <c r="D2546" s="145" t="str">
        <f>IF('gegevens uit databank'!F2546="","",'gegevens uit databank'!F2546)</f>
        <v/>
      </c>
      <c r="E2546" s="145" t="str">
        <f>IF('gegevens uit databank'!G2546="","",'gegevens uit databank'!G2546)</f>
        <v/>
      </c>
      <c r="F2546" s="145" t="str">
        <f>IF('gegevens uit databank'!H2546="","",'gegevens uit databank'!H2546)</f>
        <v/>
      </c>
    </row>
    <row r="2547" spans="1:6" ht="15" x14ac:dyDescent="0.25">
      <c r="A2547" s="144" t="str">
        <f>IF('gegevens uit databank'!C2547="","",'gegevens uit databank'!C2547)</f>
        <v/>
      </c>
      <c r="B2547" s="145" t="str">
        <f>IF('gegevens uit databank'!D2547="","",'gegevens uit databank'!D2547)</f>
        <v/>
      </c>
      <c r="C2547" s="145" t="str">
        <f>IF('gegevens uit databank'!E2547="","",'gegevens uit databank'!E2547)</f>
        <v/>
      </c>
      <c r="D2547" s="145" t="str">
        <f>IF('gegevens uit databank'!F2547="","",'gegevens uit databank'!F2547)</f>
        <v/>
      </c>
      <c r="E2547" s="145" t="str">
        <f>IF('gegevens uit databank'!G2547="","",'gegevens uit databank'!G2547)</f>
        <v/>
      </c>
      <c r="F2547" s="145" t="str">
        <f>IF('gegevens uit databank'!H2547="","",'gegevens uit databank'!H2547)</f>
        <v/>
      </c>
    </row>
    <row r="2548" spans="1:6" ht="15" x14ac:dyDescent="0.25">
      <c r="A2548" s="144" t="str">
        <f>IF('gegevens uit databank'!C2548="","",'gegevens uit databank'!C2548)</f>
        <v/>
      </c>
      <c r="B2548" s="145" t="str">
        <f>IF('gegevens uit databank'!D2548="","",'gegevens uit databank'!D2548)</f>
        <v/>
      </c>
      <c r="C2548" s="145" t="str">
        <f>IF('gegevens uit databank'!E2548="","",'gegevens uit databank'!E2548)</f>
        <v/>
      </c>
      <c r="D2548" s="145" t="str">
        <f>IF('gegevens uit databank'!F2548="","",'gegevens uit databank'!F2548)</f>
        <v/>
      </c>
      <c r="E2548" s="145" t="str">
        <f>IF('gegevens uit databank'!G2548="","",'gegevens uit databank'!G2548)</f>
        <v/>
      </c>
      <c r="F2548" s="145" t="str">
        <f>IF('gegevens uit databank'!H2548="","",'gegevens uit databank'!H2548)</f>
        <v/>
      </c>
    </row>
    <row r="2549" spans="1:6" ht="15" x14ac:dyDescent="0.25">
      <c r="A2549" s="144" t="str">
        <f>IF('gegevens uit databank'!C2549="","",'gegevens uit databank'!C2549)</f>
        <v/>
      </c>
      <c r="B2549" s="145" t="str">
        <f>IF('gegevens uit databank'!D2549="","",'gegevens uit databank'!D2549)</f>
        <v/>
      </c>
      <c r="C2549" s="145" t="str">
        <f>IF('gegevens uit databank'!E2549="","",'gegevens uit databank'!E2549)</f>
        <v/>
      </c>
      <c r="D2549" s="145" t="str">
        <f>IF('gegevens uit databank'!F2549="","",'gegevens uit databank'!F2549)</f>
        <v/>
      </c>
      <c r="E2549" s="145" t="str">
        <f>IF('gegevens uit databank'!G2549="","",'gegevens uit databank'!G2549)</f>
        <v/>
      </c>
      <c r="F2549" s="145" t="str">
        <f>IF('gegevens uit databank'!H2549="","",'gegevens uit databank'!H2549)</f>
        <v/>
      </c>
    </row>
    <row r="2550" spans="1:6" ht="15" x14ac:dyDescent="0.25">
      <c r="A2550" s="144" t="str">
        <f>IF('gegevens uit databank'!C2550="","",'gegevens uit databank'!C2550)</f>
        <v/>
      </c>
      <c r="B2550" s="145" t="str">
        <f>IF('gegevens uit databank'!D2550="","",'gegevens uit databank'!D2550)</f>
        <v/>
      </c>
      <c r="C2550" s="145" t="str">
        <f>IF('gegevens uit databank'!E2550="","",'gegevens uit databank'!E2550)</f>
        <v/>
      </c>
      <c r="D2550" s="145" t="str">
        <f>IF('gegevens uit databank'!F2550="","",'gegevens uit databank'!F2550)</f>
        <v/>
      </c>
      <c r="E2550" s="145" t="str">
        <f>IF('gegevens uit databank'!G2550="","",'gegevens uit databank'!G2550)</f>
        <v/>
      </c>
      <c r="F2550" s="145" t="str">
        <f>IF('gegevens uit databank'!H2550="","",'gegevens uit databank'!H2550)</f>
        <v/>
      </c>
    </row>
    <row r="2551" spans="1:6" ht="15" x14ac:dyDescent="0.25">
      <c r="A2551" s="144" t="str">
        <f>IF('gegevens uit databank'!C2551="","",'gegevens uit databank'!C2551)</f>
        <v/>
      </c>
      <c r="B2551" s="145" t="str">
        <f>IF('gegevens uit databank'!D2551="","",'gegevens uit databank'!D2551)</f>
        <v/>
      </c>
      <c r="C2551" s="145" t="str">
        <f>IF('gegevens uit databank'!E2551="","",'gegevens uit databank'!E2551)</f>
        <v/>
      </c>
      <c r="D2551" s="145" t="str">
        <f>IF('gegevens uit databank'!F2551="","",'gegevens uit databank'!F2551)</f>
        <v/>
      </c>
      <c r="E2551" s="145" t="str">
        <f>IF('gegevens uit databank'!G2551="","",'gegevens uit databank'!G2551)</f>
        <v/>
      </c>
      <c r="F2551" s="145" t="str">
        <f>IF('gegevens uit databank'!H2551="","",'gegevens uit databank'!H2551)</f>
        <v/>
      </c>
    </row>
    <row r="2552" spans="1:6" ht="15" x14ac:dyDescent="0.25">
      <c r="A2552" s="144" t="str">
        <f>IF('gegevens uit databank'!C2552="","",'gegevens uit databank'!C2552)</f>
        <v/>
      </c>
      <c r="B2552" s="145" t="str">
        <f>IF('gegevens uit databank'!D2552="","",'gegevens uit databank'!D2552)</f>
        <v/>
      </c>
      <c r="C2552" s="145" t="str">
        <f>IF('gegevens uit databank'!E2552="","",'gegevens uit databank'!E2552)</f>
        <v/>
      </c>
      <c r="D2552" s="145" t="str">
        <f>IF('gegevens uit databank'!F2552="","",'gegevens uit databank'!F2552)</f>
        <v/>
      </c>
      <c r="E2552" s="145" t="str">
        <f>IF('gegevens uit databank'!G2552="","",'gegevens uit databank'!G2552)</f>
        <v/>
      </c>
      <c r="F2552" s="145" t="str">
        <f>IF('gegevens uit databank'!H2552="","",'gegevens uit databank'!H2552)</f>
        <v/>
      </c>
    </row>
    <row r="2553" spans="1:6" ht="15" x14ac:dyDescent="0.25">
      <c r="A2553" s="144" t="str">
        <f>IF('gegevens uit databank'!C2553="","",'gegevens uit databank'!C2553)</f>
        <v/>
      </c>
      <c r="B2553" s="145" t="str">
        <f>IF('gegevens uit databank'!D2553="","",'gegevens uit databank'!D2553)</f>
        <v/>
      </c>
      <c r="C2553" s="145" t="str">
        <f>IF('gegevens uit databank'!E2553="","",'gegevens uit databank'!E2553)</f>
        <v/>
      </c>
      <c r="D2553" s="145" t="str">
        <f>IF('gegevens uit databank'!F2553="","",'gegevens uit databank'!F2553)</f>
        <v/>
      </c>
      <c r="E2553" s="145" t="str">
        <f>IF('gegevens uit databank'!G2553="","",'gegevens uit databank'!G2553)</f>
        <v/>
      </c>
      <c r="F2553" s="145" t="str">
        <f>IF('gegevens uit databank'!H2553="","",'gegevens uit databank'!H2553)</f>
        <v/>
      </c>
    </row>
    <row r="2554" spans="1:6" ht="15" x14ac:dyDescent="0.25">
      <c r="A2554" s="144" t="str">
        <f>IF('gegevens uit databank'!C2554="","",'gegevens uit databank'!C2554)</f>
        <v/>
      </c>
      <c r="B2554" s="145" t="str">
        <f>IF('gegevens uit databank'!D2554="","",'gegevens uit databank'!D2554)</f>
        <v/>
      </c>
      <c r="C2554" s="145" t="str">
        <f>IF('gegevens uit databank'!E2554="","",'gegevens uit databank'!E2554)</f>
        <v/>
      </c>
      <c r="D2554" s="145" t="str">
        <f>IF('gegevens uit databank'!F2554="","",'gegevens uit databank'!F2554)</f>
        <v/>
      </c>
      <c r="E2554" s="145" t="str">
        <f>IF('gegevens uit databank'!G2554="","",'gegevens uit databank'!G2554)</f>
        <v/>
      </c>
      <c r="F2554" s="145" t="str">
        <f>IF('gegevens uit databank'!H2554="","",'gegevens uit databank'!H2554)</f>
        <v/>
      </c>
    </row>
    <row r="2555" spans="1:6" ht="15" x14ac:dyDescent="0.25">
      <c r="A2555" s="144" t="str">
        <f>IF('gegevens uit databank'!C2555="","",'gegevens uit databank'!C2555)</f>
        <v/>
      </c>
      <c r="B2555" s="145" t="str">
        <f>IF('gegevens uit databank'!D2555="","",'gegevens uit databank'!D2555)</f>
        <v/>
      </c>
      <c r="C2555" s="145" t="str">
        <f>IF('gegevens uit databank'!E2555="","",'gegevens uit databank'!E2555)</f>
        <v/>
      </c>
      <c r="D2555" s="145" t="str">
        <f>IF('gegevens uit databank'!F2555="","",'gegevens uit databank'!F2555)</f>
        <v/>
      </c>
      <c r="E2555" s="145" t="str">
        <f>IF('gegevens uit databank'!G2555="","",'gegevens uit databank'!G2555)</f>
        <v/>
      </c>
      <c r="F2555" s="145" t="str">
        <f>IF('gegevens uit databank'!H2555="","",'gegevens uit databank'!H2555)</f>
        <v/>
      </c>
    </row>
    <row r="2556" spans="1:6" ht="15" x14ac:dyDescent="0.25">
      <c r="A2556" s="144" t="str">
        <f>IF('gegevens uit databank'!C2556="","",'gegevens uit databank'!C2556)</f>
        <v/>
      </c>
      <c r="B2556" s="145" t="str">
        <f>IF('gegevens uit databank'!D2556="","",'gegevens uit databank'!D2556)</f>
        <v/>
      </c>
      <c r="C2556" s="145" t="str">
        <f>IF('gegevens uit databank'!E2556="","",'gegevens uit databank'!E2556)</f>
        <v/>
      </c>
      <c r="D2556" s="145" t="str">
        <f>IF('gegevens uit databank'!F2556="","",'gegevens uit databank'!F2556)</f>
        <v/>
      </c>
      <c r="E2556" s="145" t="str">
        <f>IF('gegevens uit databank'!G2556="","",'gegevens uit databank'!G2556)</f>
        <v/>
      </c>
      <c r="F2556" s="145" t="str">
        <f>IF('gegevens uit databank'!H2556="","",'gegevens uit databank'!H2556)</f>
        <v/>
      </c>
    </row>
    <row r="2557" spans="1:6" ht="15" x14ac:dyDescent="0.25">
      <c r="A2557" s="144" t="str">
        <f>IF('gegevens uit databank'!C2557="","",'gegevens uit databank'!C2557)</f>
        <v/>
      </c>
      <c r="B2557" s="145" t="str">
        <f>IF('gegevens uit databank'!D2557="","",'gegevens uit databank'!D2557)</f>
        <v/>
      </c>
      <c r="C2557" s="145" t="str">
        <f>IF('gegevens uit databank'!E2557="","",'gegevens uit databank'!E2557)</f>
        <v/>
      </c>
      <c r="D2557" s="145" t="str">
        <f>IF('gegevens uit databank'!F2557="","",'gegevens uit databank'!F2557)</f>
        <v/>
      </c>
      <c r="E2557" s="145" t="str">
        <f>IF('gegevens uit databank'!G2557="","",'gegevens uit databank'!G2557)</f>
        <v/>
      </c>
      <c r="F2557" s="145" t="str">
        <f>IF('gegevens uit databank'!H2557="","",'gegevens uit databank'!H2557)</f>
        <v/>
      </c>
    </row>
    <row r="2558" spans="1:6" ht="15" x14ac:dyDescent="0.25">
      <c r="A2558" s="144" t="str">
        <f>IF('gegevens uit databank'!C2558="","",'gegevens uit databank'!C2558)</f>
        <v/>
      </c>
      <c r="B2558" s="145" t="str">
        <f>IF('gegevens uit databank'!D2558="","",'gegevens uit databank'!D2558)</f>
        <v/>
      </c>
      <c r="C2558" s="145" t="str">
        <f>IF('gegevens uit databank'!E2558="","",'gegevens uit databank'!E2558)</f>
        <v/>
      </c>
      <c r="D2558" s="145" t="str">
        <f>IF('gegevens uit databank'!F2558="","",'gegevens uit databank'!F2558)</f>
        <v/>
      </c>
      <c r="E2558" s="145" t="str">
        <f>IF('gegevens uit databank'!G2558="","",'gegevens uit databank'!G2558)</f>
        <v/>
      </c>
      <c r="F2558" s="145" t="str">
        <f>IF('gegevens uit databank'!H2558="","",'gegevens uit databank'!H2558)</f>
        <v/>
      </c>
    </row>
    <row r="2559" spans="1:6" ht="15" x14ac:dyDescent="0.25">
      <c r="A2559" s="144" t="str">
        <f>IF('gegevens uit databank'!C2559="","",'gegevens uit databank'!C2559)</f>
        <v/>
      </c>
      <c r="B2559" s="145" t="str">
        <f>IF('gegevens uit databank'!D2559="","",'gegevens uit databank'!D2559)</f>
        <v/>
      </c>
      <c r="C2559" s="145" t="str">
        <f>IF('gegevens uit databank'!E2559="","",'gegevens uit databank'!E2559)</f>
        <v/>
      </c>
      <c r="D2559" s="145" t="str">
        <f>IF('gegevens uit databank'!F2559="","",'gegevens uit databank'!F2559)</f>
        <v/>
      </c>
      <c r="E2559" s="145" t="str">
        <f>IF('gegevens uit databank'!G2559="","",'gegevens uit databank'!G2559)</f>
        <v/>
      </c>
      <c r="F2559" s="145" t="str">
        <f>IF('gegevens uit databank'!H2559="","",'gegevens uit databank'!H2559)</f>
        <v/>
      </c>
    </row>
    <row r="2560" spans="1:6" ht="15" x14ac:dyDescent="0.25">
      <c r="A2560" s="144" t="str">
        <f>IF('gegevens uit databank'!C2560="","",'gegevens uit databank'!C2560)</f>
        <v/>
      </c>
      <c r="B2560" s="145" t="str">
        <f>IF('gegevens uit databank'!D2560="","",'gegevens uit databank'!D2560)</f>
        <v/>
      </c>
      <c r="C2560" s="145" t="str">
        <f>IF('gegevens uit databank'!E2560="","",'gegevens uit databank'!E2560)</f>
        <v/>
      </c>
      <c r="D2560" s="145" t="str">
        <f>IF('gegevens uit databank'!F2560="","",'gegevens uit databank'!F2560)</f>
        <v/>
      </c>
      <c r="E2560" s="145" t="str">
        <f>IF('gegevens uit databank'!G2560="","",'gegevens uit databank'!G2560)</f>
        <v/>
      </c>
      <c r="F2560" s="145" t="str">
        <f>IF('gegevens uit databank'!H2560="","",'gegevens uit databank'!H2560)</f>
        <v/>
      </c>
    </row>
    <row r="2561" spans="1:6" ht="15" x14ac:dyDescent="0.25">
      <c r="A2561" s="144" t="str">
        <f>IF('gegevens uit databank'!C2561="","",'gegevens uit databank'!C2561)</f>
        <v/>
      </c>
      <c r="B2561" s="145" t="str">
        <f>IF('gegevens uit databank'!D2561="","",'gegevens uit databank'!D2561)</f>
        <v/>
      </c>
      <c r="C2561" s="145" t="str">
        <f>IF('gegevens uit databank'!E2561="","",'gegevens uit databank'!E2561)</f>
        <v/>
      </c>
      <c r="D2561" s="145" t="str">
        <f>IF('gegevens uit databank'!F2561="","",'gegevens uit databank'!F2561)</f>
        <v/>
      </c>
      <c r="E2561" s="145" t="str">
        <f>IF('gegevens uit databank'!G2561="","",'gegevens uit databank'!G2561)</f>
        <v/>
      </c>
      <c r="F2561" s="145" t="str">
        <f>IF('gegevens uit databank'!H2561="","",'gegevens uit databank'!H2561)</f>
        <v/>
      </c>
    </row>
    <row r="2562" spans="1:6" ht="15" x14ac:dyDescent="0.25">
      <c r="A2562" s="144" t="str">
        <f>IF('gegevens uit databank'!C2562="","",'gegevens uit databank'!C2562)</f>
        <v/>
      </c>
      <c r="B2562" s="145" t="str">
        <f>IF('gegevens uit databank'!D2562="","",'gegevens uit databank'!D2562)</f>
        <v/>
      </c>
      <c r="C2562" s="145" t="str">
        <f>IF('gegevens uit databank'!E2562="","",'gegevens uit databank'!E2562)</f>
        <v/>
      </c>
      <c r="D2562" s="145" t="str">
        <f>IF('gegevens uit databank'!F2562="","",'gegevens uit databank'!F2562)</f>
        <v/>
      </c>
      <c r="E2562" s="145" t="str">
        <f>IF('gegevens uit databank'!G2562="","",'gegevens uit databank'!G2562)</f>
        <v/>
      </c>
      <c r="F2562" s="145" t="str">
        <f>IF('gegevens uit databank'!H2562="","",'gegevens uit databank'!H2562)</f>
        <v/>
      </c>
    </row>
    <row r="2563" spans="1:6" ht="15" x14ac:dyDescent="0.25">
      <c r="A2563" s="144" t="str">
        <f>IF('gegevens uit databank'!C2563="","",'gegevens uit databank'!C2563)</f>
        <v/>
      </c>
      <c r="B2563" s="145" t="str">
        <f>IF('gegevens uit databank'!D2563="","",'gegevens uit databank'!D2563)</f>
        <v/>
      </c>
      <c r="C2563" s="145" t="str">
        <f>IF('gegevens uit databank'!E2563="","",'gegevens uit databank'!E2563)</f>
        <v/>
      </c>
      <c r="D2563" s="145" t="str">
        <f>IF('gegevens uit databank'!F2563="","",'gegevens uit databank'!F2563)</f>
        <v/>
      </c>
      <c r="E2563" s="145" t="str">
        <f>IF('gegevens uit databank'!G2563="","",'gegevens uit databank'!G2563)</f>
        <v/>
      </c>
      <c r="F2563" s="145" t="str">
        <f>IF('gegevens uit databank'!H2563="","",'gegevens uit databank'!H2563)</f>
        <v/>
      </c>
    </row>
    <row r="2564" spans="1:6" ht="15" x14ac:dyDescent="0.25">
      <c r="A2564" s="144" t="str">
        <f>IF('gegevens uit databank'!C2564="","",'gegevens uit databank'!C2564)</f>
        <v/>
      </c>
      <c r="B2564" s="145" t="str">
        <f>IF('gegevens uit databank'!D2564="","",'gegevens uit databank'!D2564)</f>
        <v/>
      </c>
      <c r="C2564" s="145" t="str">
        <f>IF('gegevens uit databank'!E2564="","",'gegevens uit databank'!E2564)</f>
        <v/>
      </c>
      <c r="D2564" s="145" t="str">
        <f>IF('gegevens uit databank'!F2564="","",'gegevens uit databank'!F2564)</f>
        <v/>
      </c>
      <c r="E2564" s="145" t="str">
        <f>IF('gegevens uit databank'!G2564="","",'gegevens uit databank'!G2564)</f>
        <v/>
      </c>
      <c r="F2564" s="145" t="str">
        <f>IF('gegevens uit databank'!H2564="","",'gegevens uit databank'!H2564)</f>
        <v/>
      </c>
    </row>
    <row r="2565" spans="1:6" ht="15" x14ac:dyDescent="0.25">
      <c r="A2565" s="144" t="str">
        <f>IF('gegevens uit databank'!C2565="","",'gegevens uit databank'!C2565)</f>
        <v/>
      </c>
      <c r="B2565" s="145" t="str">
        <f>IF('gegevens uit databank'!D2565="","",'gegevens uit databank'!D2565)</f>
        <v/>
      </c>
      <c r="C2565" s="145" t="str">
        <f>IF('gegevens uit databank'!E2565="","",'gegevens uit databank'!E2565)</f>
        <v/>
      </c>
      <c r="D2565" s="145" t="str">
        <f>IF('gegevens uit databank'!F2565="","",'gegevens uit databank'!F2565)</f>
        <v/>
      </c>
      <c r="E2565" s="145" t="str">
        <f>IF('gegevens uit databank'!G2565="","",'gegevens uit databank'!G2565)</f>
        <v/>
      </c>
      <c r="F2565" s="145" t="str">
        <f>IF('gegevens uit databank'!H2565="","",'gegevens uit databank'!H2565)</f>
        <v/>
      </c>
    </row>
    <row r="2566" spans="1:6" ht="15" x14ac:dyDescent="0.25">
      <c r="A2566" s="144" t="str">
        <f>IF('gegevens uit databank'!C2566="","",'gegevens uit databank'!C2566)</f>
        <v/>
      </c>
      <c r="B2566" s="145" t="str">
        <f>IF('gegevens uit databank'!D2566="","",'gegevens uit databank'!D2566)</f>
        <v/>
      </c>
      <c r="C2566" s="145" t="str">
        <f>IF('gegevens uit databank'!E2566="","",'gegevens uit databank'!E2566)</f>
        <v/>
      </c>
      <c r="D2566" s="145" t="str">
        <f>IF('gegevens uit databank'!F2566="","",'gegevens uit databank'!F2566)</f>
        <v/>
      </c>
      <c r="E2566" s="145" t="str">
        <f>IF('gegevens uit databank'!G2566="","",'gegevens uit databank'!G2566)</f>
        <v/>
      </c>
      <c r="F2566" s="145" t="str">
        <f>IF('gegevens uit databank'!H2566="","",'gegevens uit databank'!H2566)</f>
        <v/>
      </c>
    </row>
    <row r="2567" spans="1:6" ht="15" x14ac:dyDescent="0.25">
      <c r="A2567" s="144" t="str">
        <f>IF('gegevens uit databank'!C2567="","",'gegevens uit databank'!C2567)</f>
        <v/>
      </c>
      <c r="B2567" s="145" t="str">
        <f>IF('gegevens uit databank'!D2567="","",'gegevens uit databank'!D2567)</f>
        <v/>
      </c>
      <c r="C2567" s="145" t="str">
        <f>IF('gegevens uit databank'!E2567="","",'gegevens uit databank'!E2567)</f>
        <v/>
      </c>
      <c r="D2567" s="145" t="str">
        <f>IF('gegevens uit databank'!F2567="","",'gegevens uit databank'!F2567)</f>
        <v/>
      </c>
      <c r="E2567" s="145" t="str">
        <f>IF('gegevens uit databank'!G2567="","",'gegevens uit databank'!G2567)</f>
        <v/>
      </c>
      <c r="F2567" s="145" t="str">
        <f>IF('gegevens uit databank'!H2567="","",'gegevens uit databank'!H2567)</f>
        <v/>
      </c>
    </row>
    <row r="2568" spans="1:6" ht="15" x14ac:dyDescent="0.25">
      <c r="A2568" s="144" t="str">
        <f>IF('gegevens uit databank'!C2568="","",'gegevens uit databank'!C2568)</f>
        <v/>
      </c>
      <c r="B2568" s="145" t="str">
        <f>IF('gegevens uit databank'!D2568="","",'gegevens uit databank'!D2568)</f>
        <v/>
      </c>
      <c r="C2568" s="145" t="str">
        <f>IF('gegevens uit databank'!E2568="","",'gegevens uit databank'!E2568)</f>
        <v/>
      </c>
      <c r="D2568" s="145" t="str">
        <f>IF('gegevens uit databank'!F2568="","",'gegevens uit databank'!F2568)</f>
        <v/>
      </c>
      <c r="E2568" s="145" t="str">
        <f>IF('gegevens uit databank'!G2568="","",'gegevens uit databank'!G2568)</f>
        <v/>
      </c>
      <c r="F2568" s="145" t="str">
        <f>IF('gegevens uit databank'!H2568="","",'gegevens uit databank'!H2568)</f>
        <v/>
      </c>
    </row>
    <row r="2569" spans="1:6" ht="15" x14ac:dyDescent="0.25">
      <c r="A2569" s="144" t="str">
        <f>IF('gegevens uit databank'!C2569="","",'gegevens uit databank'!C2569)</f>
        <v/>
      </c>
      <c r="B2569" s="145" t="str">
        <f>IF('gegevens uit databank'!D2569="","",'gegevens uit databank'!D2569)</f>
        <v/>
      </c>
      <c r="C2569" s="145" t="str">
        <f>IF('gegevens uit databank'!E2569="","",'gegevens uit databank'!E2569)</f>
        <v/>
      </c>
      <c r="D2569" s="145" t="str">
        <f>IF('gegevens uit databank'!F2569="","",'gegevens uit databank'!F2569)</f>
        <v/>
      </c>
      <c r="E2569" s="145" t="str">
        <f>IF('gegevens uit databank'!G2569="","",'gegevens uit databank'!G2569)</f>
        <v/>
      </c>
      <c r="F2569" s="145" t="str">
        <f>IF('gegevens uit databank'!H2569="","",'gegevens uit databank'!H2569)</f>
        <v/>
      </c>
    </row>
    <row r="2570" spans="1:6" ht="15" x14ac:dyDescent="0.25">
      <c r="A2570" s="144" t="str">
        <f>IF('gegevens uit databank'!C2570="","",'gegevens uit databank'!C2570)</f>
        <v/>
      </c>
      <c r="B2570" s="145" t="str">
        <f>IF('gegevens uit databank'!D2570="","",'gegevens uit databank'!D2570)</f>
        <v/>
      </c>
      <c r="C2570" s="145" t="str">
        <f>IF('gegevens uit databank'!E2570="","",'gegevens uit databank'!E2570)</f>
        <v/>
      </c>
      <c r="D2570" s="145" t="str">
        <f>IF('gegevens uit databank'!F2570="","",'gegevens uit databank'!F2570)</f>
        <v/>
      </c>
      <c r="E2570" s="145" t="str">
        <f>IF('gegevens uit databank'!G2570="","",'gegevens uit databank'!G2570)</f>
        <v/>
      </c>
      <c r="F2570" s="145" t="str">
        <f>IF('gegevens uit databank'!H2570="","",'gegevens uit databank'!H2570)</f>
        <v/>
      </c>
    </row>
    <row r="2571" spans="1:6" ht="15" x14ac:dyDescent="0.25">
      <c r="A2571" s="144" t="str">
        <f>IF('gegevens uit databank'!C2571="","",'gegevens uit databank'!C2571)</f>
        <v/>
      </c>
      <c r="B2571" s="145" t="str">
        <f>IF('gegevens uit databank'!D2571="","",'gegevens uit databank'!D2571)</f>
        <v/>
      </c>
      <c r="C2571" s="145" t="str">
        <f>IF('gegevens uit databank'!E2571="","",'gegevens uit databank'!E2571)</f>
        <v/>
      </c>
      <c r="D2571" s="145" t="str">
        <f>IF('gegevens uit databank'!F2571="","",'gegevens uit databank'!F2571)</f>
        <v/>
      </c>
      <c r="E2571" s="145" t="str">
        <f>IF('gegevens uit databank'!G2571="","",'gegevens uit databank'!G2571)</f>
        <v/>
      </c>
      <c r="F2571" s="145" t="str">
        <f>IF('gegevens uit databank'!H2571="","",'gegevens uit databank'!H2571)</f>
        <v/>
      </c>
    </row>
    <row r="2572" spans="1:6" ht="15" x14ac:dyDescent="0.25">
      <c r="A2572" s="144" t="str">
        <f>IF('gegevens uit databank'!C2572="","",'gegevens uit databank'!C2572)</f>
        <v/>
      </c>
      <c r="B2572" s="145" t="str">
        <f>IF('gegevens uit databank'!D2572="","",'gegevens uit databank'!D2572)</f>
        <v/>
      </c>
      <c r="C2572" s="145" t="str">
        <f>IF('gegevens uit databank'!E2572="","",'gegevens uit databank'!E2572)</f>
        <v/>
      </c>
      <c r="D2572" s="145" t="str">
        <f>IF('gegevens uit databank'!F2572="","",'gegevens uit databank'!F2572)</f>
        <v/>
      </c>
      <c r="E2572" s="145" t="str">
        <f>IF('gegevens uit databank'!G2572="","",'gegevens uit databank'!G2572)</f>
        <v/>
      </c>
      <c r="F2572" s="145" t="str">
        <f>IF('gegevens uit databank'!H2572="","",'gegevens uit databank'!H2572)</f>
        <v/>
      </c>
    </row>
    <row r="2573" spans="1:6" ht="15" x14ac:dyDescent="0.25">
      <c r="A2573" s="144" t="str">
        <f>IF('gegevens uit databank'!C2573="","",'gegevens uit databank'!C2573)</f>
        <v/>
      </c>
      <c r="B2573" s="145" t="str">
        <f>IF('gegevens uit databank'!D2573="","",'gegevens uit databank'!D2573)</f>
        <v/>
      </c>
      <c r="C2573" s="145" t="str">
        <f>IF('gegevens uit databank'!E2573="","",'gegevens uit databank'!E2573)</f>
        <v/>
      </c>
      <c r="D2573" s="145" t="str">
        <f>IF('gegevens uit databank'!F2573="","",'gegevens uit databank'!F2573)</f>
        <v/>
      </c>
      <c r="E2573" s="145" t="str">
        <f>IF('gegevens uit databank'!G2573="","",'gegevens uit databank'!G2573)</f>
        <v/>
      </c>
      <c r="F2573" s="145" t="str">
        <f>IF('gegevens uit databank'!H2573="","",'gegevens uit databank'!H2573)</f>
        <v/>
      </c>
    </row>
    <row r="2574" spans="1:6" ht="15" x14ac:dyDescent="0.25">
      <c r="A2574" s="144" t="str">
        <f>IF('gegevens uit databank'!C2574="","",'gegevens uit databank'!C2574)</f>
        <v/>
      </c>
      <c r="B2574" s="145" t="str">
        <f>IF('gegevens uit databank'!D2574="","",'gegevens uit databank'!D2574)</f>
        <v/>
      </c>
      <c r="C2574" s="145" t="str">
        <f>IF('gegevens uit databank'!E2574="","",'gegevens uit databank'!E2574)</f>
        <v/>
      </c>
      <c r="D2574" s="145" t="str">
        <f>IF('gegevens uit databank'!F2574="","",'gegevens uit databank'!F2574)</f>
        <v/>
      </c>
      <c r="E2574" s="145" t="str">
        <f>IF('gegevens uit databank'!G2574="","",'gegevens uit databank'!G2574)</f>
        <v/>
      </c>
      <c r="F2574" s="145" t="str">
        <f>IF('gegevens uit databank'!H2574="","",'gegevens uit databank'!H2574)</f>
        <v/>
      </c>
    </row>
    <row r="2575" spans="1:6" ht="15" x14ac:dyDescent="0.25">
      <c r="A2575" s="144" t="str">
        <f>IF('gegevens uit databank'!C2575="","",'gegevens uit databank'!C2575)</f>
        <v/>
      </c>
      <c r="B2575" s="145" t="str">
        <f>IF('gegevens uit databank'!D2575="","",'gegevens uit databank'!D2575)</f>
        <v/>
      </c>
      <c r="C2575" s="145" t="str">
        <f>IF('gegevens uit databank'!E2575="","",'gegevens uit databank'!E2575)</f>
        <v/>
      </c>
      <c r="D2575" s="145" t="str">
        <f>IF('gegevens uit databank'!F2575="","",'gegevens uit databank'!F2575)</f>
        <v/>
      </c>
      <c r="E2575" s="145" t="str">
        <f>IF('gegevens uit databank'!G2575="","",'gegevens uit databank'!G2575)</f>
        <v/>
      </c>
      <c r="F2575" s="145" t="str">
        <f>IF('gegevens uit databank'!H2575="","",'gegevens uit databank'!H2575)</f>
        <v/>
      </c>
    </row>
    <row r="2576" spans="1:6" ht="15" x14ac:dyDescent="0.25">
      <c r="A2576" s="144" t="str">
        <f>IF('gegevens uit databank'!C2576="","",'gegevens uit databank'!C2576)</f>
        <v/>
      </c>
      <c r="B2576" s="145" t="str">
        <f>IF('gegevens uit databank'!D2576="","",'gegevens uit databank'!D2576)</f>
        <v/>
      </c>
      <c r="C2576" s="145" t="str">
        <f>IF('gegevens uit databank'!E2576="","",'gegevens uit databank'!E2576)</f>
        <v/>
      </c>
      <c r="D2576" s="145" t="str">
        <f>IF('gegevens uit databank'!F2576="","",'gegevens uit databank'!F2576)</f>
        <v/>
      </c>
      <c r="E2576" s="145" t="str">
        <f>IF('gegevens uit databank'!G2576="","",'gegevens uit databank'!G2576)</f>
        <v/>
      </c>
      <c r="F2576" s="145" t="str">
        <f>IF('gegevens uit databank'!H2576="","",'gegevens uit databank'!H2576)</f>
        <v/>
      </c>
    </row>
    <row r="2577" spans="1:6" ht="15" x14ac:dyDescent="0.25">
      <c r="A2577" s="144" t="str">
        <f>IF('gegevens uit databank'!C2577="","",'gegevens uit databank'!C2577)</f>
        <v/>
      </c>
      <c r="B2577" s="145" t="str">
        <f>IF('gegevens uit databank'!D2577="","",'gegevens uit databank'!D2577)</f>
        <v/>
      </c>
      <c r="C2577" s="145" t="str">
        <f>IF('gegevens uit databank'!E2577="","",'gegevens uit databank'!E2577)</f>
        <v/>
      </c>
      <c r="D2577" s="145" t="str">
        <f>IF('gegevens uit databank'!F2577="","",'gegevens uit databank'!F2577)</f>
        <v/>
      </c>
      <c r="E2577" s="145" t="str">
        <f>IF('gegevens uit databank'!G2577="","",'gegevens uit databank'!G2577)</f>
        <v/>
      </c>
      <c r="F2577" s="145" t="str">
        <f>IF('gegevens uit databank'!H2577="","",'gegevens uit databank'!H2577)</f>
        <v/>
      </c>
    </row>
    <row r="2578" spans="1:6" ht="15" x14ac:dyDescent="0.25">
      <c r="A2578" s="144" t="str">
        <f>IF('gegevens uit databank'!C2578="","",'gegevens uit databank'!C2578)</f>
        <v/>
      </c>
      <c r="B2578" s="145" t="str">
        <f>IF('gegevens uit databank'!D2578="","",'gegevens uit databank'!D2578)</f>
        <v/>
      </c>
      <c r="C2578" s="145" t="str">
        <f>IF('gegevens uit databank'!E2578="","",'gegevens uit databank'!E2578)</f>
        <v/>
      </c>
      <c r="D2578" s="145" t="str">
        <f>IF('gegevens uit databank'!F2578="","",'gegevens uit databank'!F2578)</f>
        <v/>
      </c>
      <c r="E2578" s="145" t="str">
        <f>IF('gegevens uit databank'!G2578="","",'gegevens uit databank'!G2578)</f>
        <v/>
      </c>
      <c r="F2578" s="145" t="str">
        <f>IF('gegevens uit databank'!H2578="","",'gegevens uit databank'!H2578)</f>
        <v/>
      </c>
    </row>
    <row r="2579" spans="1:6" ht="15" x14ac:dyDescent="0.25">
      <c r="A2579" s="144" t="str">
        <f>IF('gegevens uit databank'!C2579="","",'gegevens uit databank'!C2579)</f>
        <v/>
      </c>
      <c r="B2579" s="145" t="str">
        <f>IF('gegevens uit databank'!D2579="","",'gegevens uit databank'!D2579)</f>
        <v/>
      </c>
      <c r="C2579" s="145" t="str">
        <f>IF('gegevens uit databank'!E2579="","",'gegevens uit databank'!E2579)</f>
        <v/>
      </c>
      <c r="D2579" s="145" t="str">
        <f>IF('gegevens uit databank'!F2579="","",'gegevens uit databank'!F2579)</f>
        <v/>
      </c>
      <c r="E2579" s="145" t="str">
        <f>IF('gegevens uit databank'!G2579="","",'gegevens uit databank'!G2579)</f>
        <v/>
      </c>
      <c r="F2579" s="145" t="str">
        <f>IF('gegevens uit databank'!H2579="","",'gegevens uit databank'!H2579)</f>
        <v/>
      </c>
    </row>
    <row r="2580" spans="1:6" ht="15" x14ac:dyDescent="0.25">
      <c r="A2580" s="144" t="str">
        <f>IF('gegevens uit databank'!C2580="","",'gegevens uit databank'!C2580)</f>
        <v/>
      </c>
      <c r="B2580" s="145" t="str">
        <f>IF('gegevens uit databank'!D2580="","",'gegevens uit databank'!D2580)</f>
        <v/>
      </c>
      <c r="C2580" s="145" t="str">
        <f>IF('gegevens uit databank'!E2580="","",'gegevens uit databank'!E2580)</f>
        <v/>
      </c>
      <c r="D2580" s="145" t="str">
        <f>IF('gegevens uit databank'!F2580="","",'gegevens uit databank'!F2580)</f>
        <v/>
      </c>
      <c r="E2580" s="145" t="str">
        <f>IF('gegevens uit databank'!G2580="","",'gegevens uit databank'!G2580)</f>
        <v/>
      </c>
      <c r="F2580" s="145" t="str">
        <f>IF('gegevens uit databank'!H2580="","",'gegevens uit databank'!H2580)</f>
        <v/>
      </c>
    </row>
    <row r="2581" spans="1:6" ht="15" x14ac:dyDescent="0.25">
      <c r="A2581" s="144" t="str">
        <f>IF('gegevens uit databank'!C2581="","",'gegevens uit databank'!C2581)</f>
        <v/>
      </c>
      <c r="B2581" s="145" t="str">
        <f>IF('gegevens uit databank'!D2581="","",'gegevens uit databank'!D2581)</f>
        <v/>
      </c>
      <c r="C2581" s="145" t="str">
        <f>IF('gegevens uit databank'!E2581="","",'gegevens uit databank'!E2581)</f>
        <v/>
      </c>
      <c r="D2581" s="145" t="str">
        <f>IF('gegevens uit databank'!F2581="","",'gegevens uit databank'!F2581)</f>
        <v/>
      </c>
      <c r="E2581" s="145" t="str">
        <f>IF('gegevens uit databank'!G2581="","",'gegevens uit databank'!G2581)</f>
        <v/>
      </c>
      <c r="F2581" s="145" t="str">
        <f>IF('gegevens uit databank'!H2581="","",'gegevens uit databank'!H2581)</f>
        <v/>
      </c>
    </row>
    <row r="2582" spans="1:6" ht="15" x14ac:dyDescent="0.25">
      <c r="A2582" s="144" t="str">
        <f>IF('gegevens uit databank'!C2582="","",'gegevens uit databank'!C2582)</f>
        <v/>
      </c>
      <c r="B2582" s="145" t="str">
        <f>IF('gegevens uit databank'!D2582="","",'gegevens uit databank'!D2582)</f>
        <v/>
      </c>
      <c r="C2582" s="145" t="str">
        <f>IF('gegevens uit databank'!E2582="","",'gegevens uit databank'!E2582)</f>
        <v/>
      </c>
      <c r="D2582" s="145" t="str">
        <f>IF('gegevens uit databank'!F2582="","",'gegevens uit databank'!F2582)</f>
        <v/>
      </c>
      <c r="E2582" s="145" t="str">
        <f>IF('gegevens uit databank'!G2582="","",'gegevens uit databank'!G2582)</f>
        <v/>
      </c>
      <c r="F2582" s="145" t="str">
        <f>IF('gegevens uit databank'!H2582="","",'gegevens uit databank'!H2582)</f>
        <v/>
      </c>
    </row>
    <row r="2583" spans="1:6" ht="15" x14ac:dyDescent="0.25">
      <c r="A2583" s="144" t="str">
        <f>IF('gegevens uit databank'!C2583="","",'gegevens uit databank'!C2583)</f>
        <v/>
      </c>
      <c r="B2583" s="145" t="str">
        <f>IF('gegevens uit databank'!D2583="","",'gegevens uit databank'!D2583)</f>
        <v/>
      </c>
      <c r="C2583" s="145" t="str">
        <f>IF('gegevens uit databank'!E2583="","",'gegevens uit databank'!E2583)</f>
        <v/>
      </c>
      <c r="D2583" s="145" t="str">
        <f>IF('gegevens uit databank'!F2583="","",'gegevens uit databank'!F2583)</f>
        <v/>
      </c>
      <c r="E2583" s="145" t="str">
        <f>IF('gegevens uit databank'!G2583="","",'gegevens uit databank'!G2583)</f>
        <v/>
      </c>
      <c r="F2583" s="145" t="str">
        <f>IF('gegevens uit databank'!H2583="","",'gegevens uit databank'!H2583)</f>
        <v/>
      </c>
    </row>
    <row r="2584" spans="1:6" ht="15" x14ac:dyDescent="0.25">
      <c r="A2584" s="144" t="str">
        <f>IF('gegevens uit databank'!C2584="","",'gegevens uit databank'!C2584)</f>
        <v/>
      </c>
      <c r="B2584" s="145" t="str">
        <f>IF('gegevens uit databank'!D2584="","",'gegevens uit databank'!D2584)</f>
        <v/>
      </c>
      <c r="C2584" s="145" t="str">
        <f>IF('gegevens uit databank'!E2584="","",'gegevens uit databank'!E2584)</f>
        <v/>
      </c>
      <c r="D2584" s="145" t="str">
        <f>IF('gegevens uit databank'!F2584="","",'gegevens uit databank'!F2584)</f>
        <v/>
      </c>
      <c r="E2584" s="145" t="str">
        <f>IF('gegevens uit databank'!G2584="","",'gegevens uit databank'!G2584)</f>
        <v/>
      </c>
      <c r="F2584" s="145" t="str">
        <f>IF('gegevens uit databank'!H2584="","",'gegevens uit databank'!H2584)</f>
        <v/>
      </c>
    </row>
    <row r="2585" spans="1:6" ht="15" x14ac:dyDescent="0.25">
      <c r="A2585" s="144" t="str">
        <f>IF('gegevens uit databank'!C2585="","",'gegevens uit databank'!C2585)</f>
        <v/>
      </c>
      <c r="B2585" s="145" t="str">
        <f>IF('gegevens uit databank'!D2585="","",'gegevens uit databank'!D2585)</f>
        <v/>
      </c>
      <c r="C2585" s="145" t="str">
        <f>IF('gegevens uit databank'!E2585="","",'gegevens uit databank'!E2585)</f>
        <v/>
      </c>
      <c r="D2585" s="145" t="str">
        <f>IF('gegevens uit databank'!F2585="","",'gegevens uit databank'!F2585)</f>
        <v/>
      </c>
      <c r="E2585" s="145" t="str">
        <f>IF('gegevens uit databank'!G2585="","",'gegevens uit databank'!G2585)</f>
        <v/>
      </c>
      <c r="F2585" s="145" t="str">
        <f>IF('gegevens uit databank'!H2585="","",'gegevens uit databank'!H2585)</f>
        <v/>
      </c>
    </row>
    <row r="2586" spans="1:6" ht="15" x14ac:dyDescent="0.25">
      <c r="A2586" s="144" t="str">
        <f>IF('gegevens uit databank'!C2586="","",'gegevens uit databank'!C2586)</f>
        <v/>
      </c>
      <c r="B2586" s="145" t="str">
        <f>IF('gegevens uit databank'!D2586="","",'gegevens uit databank'!D2586)</f>
        <v/>
      </c>
      <c r="C2586" s="145" t="str">
        <f>IF('gegevens uit databank'!E2586="","",'gegevens uit databank'!E2586)</f>
        <v/>
      </c>
      <c r="D2586" s="145" t="str">
        <f>IF('gegevens uit databank'!F2586="","",'gegevens uit databank'!F2586)</f>
        <v/>
      </c>
      <c r="E2586" s="145" t="str">
        <f>IF('gegevens uit databank'!G2586="","",'gegevens uit databank'!G2586)</f>
        <v/>
      </c>
      <c r="F2586" s="145" t="str">
        <f>IF('gegevens uit databank'!H2586="","",'gegevens uit databank'!H2586)</f>
        <v/>
      </c>
    </row>
    <row r="2587" spans="1:6" ht="15" x14ac:dyDescent="0.25">
      <c r="A2587" s="144" t="str">
        <f>IF('gegevens uit databank'!C2587="","",'gegevens uit databank'!C2587)</f>
        <v/>
      </c>
      <c r="B2587" s="145" t="str">
        <f>IF('gegevens uit databank'!D2587="","",'gegevens uit databank'!D2587)</f>
        <v/>
      </c>
      <c r="C2587" s="145" t="str">
        <f>IF('gegevens uit databank'!E2587="","",'gegevens uit databank'!E2587)</f>
        <v/>
      </c>
      <c r="D2587" s="145" t="str">
        <f>IF('gegevens uit databank'!F2587="","",'gegevens uit databank'!F2587)</f>
        <v/>
      </c>
      <c r="E2587" s="145" t="str">
        <f>IF('gegevens uit databank'!G2587="","",'gegevens uit databank'!G2587)</f>
        <v/>
      </c>
      <c r="F2587" s="145" t="str">
        <f>IF('gegevens uit databank'!H2587="","",'gegevens uit databank'!H2587)</f>
        <v/>
      </c>
    </row>
    <row r="2588" spans="1:6" ht="15" x14ac:dyDescent="0.25">
      <c r="A2588" s="144" t="str">
        <f>IF('gegevens uit databank'!C2588="","",'gegevens uit databank'!C2588)</f>
        <v/>
      </c>
      <c r="B2588" s="145" t="str">
        <f>IF('gegevens uit databank'!D2588="","",'gegevens uit databank'!D2588)</f>
        <v/>
      </c>
      <c r="C2588" s="145" t="str">
        <f>IF('gegevens uit databank'!E2588="","",'gegevens uit databank'!E2588)</f>
        <v/>
      </c>
      <c r="D2588" s="145" t="str">
        <f>IF('gegevens uit databank'!F2588="","",'gegevens uit databank'!F2588)</f>
        <v/>
      </c>
      <c r="E2588" s="145" t="str">
        <f>IF('gegevens uit databank'!G2588="","",'gegevens uit databank'!G2588)</f>
        <v/>
      </c>
      <c r="F2588" s="145" t="str">
        <f>IF('gegevens uit databank'!H2588="","",'gegevens uit databank'!H2588)</f>
        <v/>
      </c>
    </row>
    <row r="2589" spans="1:6" ht="15" x14ac:dyDescent="0.25">
      <c r="A2589" s="144" t="str">
        <f>IF('gegevens uit databank'!C2589="","",'gegevens uit databank'!C2589)</f>
        <v/>
      </c>
      <c r="B2589" s="145" t="str">
        <f>IF('gegevens uit databank'!D2589="","",'gegevens uit databank'!D2589)</f>
        <v/>
      </c>
      <c r="C2589" s="145" t="str">
        <f>IF('gegevens uit databank'!E2589="","",'gegevens uit databank'!E2589)</f>
        <v/>
      </c>
      <c r="D2589" s="145" t="str">
        <f>IF('gegevens uit databank'!F2589="","",'gegevens uit databank'!F2589)</f>
        <v/>
      </c>
      <c r="E2589" s="145" t="str">
        <f>IF('gegevens uit databank'!G2589="","",'gegevens uit databank'!G2589)</f>
        <v/>
      </c>
      <c r="F2589" s="145" t="str">
        <f>IF('gegevens uit databank'!H2589="","",'gegevens uit databank'!H2589)</f>
        <v/>
      </c>
    </row>
    <row r="2590" spans="1:6" ht="15" x14ac:dyDescent="0.25">
      <c r="A2590" s="144" t="str">
        <f>IF('gegevens uit databank'!C2590="","",'gegevens uit databank'!C2590)</f>
        <v/>
      </c>
      <c r="B2590" s="145" t="str">
        <f>IF('gegevens uit databank'!D2590="","",'gegevens uit databank'!D2590)</f>
        <v/>
      </c>
      <c r="C2590" s="145" t="str">
        <f>IF('gegevens uit databank'!E2590="","",'gegevens uit databank'!E2590)</f>
        <v/>
      </c>
      <c r="D2590" s="145" t="str">
        <f>IF('gegevens uit databank'!F2590="","",'gegevens uit databank'!F2590)</f>
        <v/>
      </c>
      <c r="E2590" s="145" t="str">
        <f>IF('gegevens uit databank'!G2590="","",'gegevens uit databank'!G2590)</f>
        <v/>
      </c>
      <c r="F2590" s="145" t="str">
        <f>IF('gegevens uit databank'!H2590="","",'gegevens uit databank'!H2590)</f>
        <v/>
      </c>
    </row>
    <row r="2591" spans="1:6" ht="15" x14ac:dyDescent="0.25">
      <c r="A2591" s="144" t="str">
        <f>IF('gegevens uit databank'!C2591="","",'gegevens uit databank'!C2591)</f>
        <v/>
      </c>
      <c r="B2591" s="145" t="str">
        <f>IF('gegevens uit databank'!D2591="","",'gegevens uit databank'!D2591)</f>
        <v/>
      </c>
      <c r="C2591" s="145" t="str">
        <f>IF('gegevens uit databank'!E2591="","",'gegevens uit databank'!E2591)</f>
        <v/>
      </c>
      <c r="D2591" s="145" t="str">
        <f>IF('gegevens uit databank'!F2591="","",'gegevens uit databank'!F2591)</f>
        <v/>
      </c>
      <c r="E2591" s="145" t="str">
        <f>IF('gegevens uit databank'!G2591="","",'gegevens uit databank'!G2591)</f>
        <v/>
      </c>
      <c r="F2591" s="145" t="str">
        <f>IF('gegevens uit databank'!H2591="","",'gegevens uit databank'!H2591)</f>
        <v/>
      </c>
    </row>
    <row r="2592" spans="1:6" ht="15" x14ac:dyDescent="0.25">
      <c r="A2592" s="144" t="str">
        <f>IF('gegevens uit databank'!C2592="","",'gegevens uit databank'!C2592)</f>
        <v/>
      </c>
      <c r="B2592" s="145" t="str">
        <f>IF('gegevens uit databank'!D2592="","",'gegevens uit databank'!D2592)</f>
        <v/>
      </c>
      <c r="C2592" s="145" t="str">
        <f>IF('gegevens uit databank'!E2592="","",'gegevens uit databank'!E2592)</f>
        <v/>
      </c>
      <c r="D2592" s="145" t="str">
        <f>IF('gegevens uit databank'!F2592="","",'gegevens uit databank'!F2592)</f>
        <v/>
      </c>
      <c r="E2592" s="145" t="str">
        <f>IF('gegevens uit databank'!G2592="","",'gegevens uit databank'!G2592)</f>
        <v/>
      </c>
      <c r="F2592" s="145" t="str">
        <f>IF('gegevens uit databank'!H2592="","",'gegevens uit databank'!H2592)</f>
        <v/>
      </c>
    </row>
    <row r="2593" spans="1:6" ht="15" x14ac:dyDescent="0.25">
      <c r="A2593" s="144" t="str">
        <f>IF('gegevens uit databank'!C2593="","",'gegevens uit databank'!C2593)</f>
        <v/>
      </c>
      <c r="B2593" s="145" t="str">
        <f>IF('gegevens uit databank'!D2593="","",'gegevens uit databank'!D2593)</f>
        <v/>
      </c>
      <c r="C2593" s="145" t="str">
        <f>IF('gegevens uit databank'!E2593="","",'gegevens uit databank'!E2593)</f>
        <v/>
      </c>
      <c r="D2593" s="145" t="str">
        <f>IF('gegevens uit databank'!F2593="","",'gegevens uit databank'!F2593)</f>
        <v/>
      </c>
      <c r="E2593" s="145" t="str">
        <f>IF('gegevens uit databank'!G2593="","",'gegevens uit databank'!G2593)</f>
        <v/>
      </c>
      <c r="F2593" s="145" t="str">
        <f>IF('gegevens uit databank'!H2593="","",'gegevens uit databank'!H2593)</f>
        <v/>
      </c>
    </row>
    <row r="2594" spans="1:6" ht="15" x14ac:dyDescent="0.25">
      <c r="A2594" s="144" t="str">
        <f>IF('gegevens uit databank'!C2594="","",'gegevens uit databank'!C2594)</f>
        <v/>
      </c>
      <c r="B2594" s="145" t="str">
        <f>IF('gegevens uit databank'!D2594="","",'gegevens uit databank'!D2594)</f>
        <v/>
      </c>
      <c r="C2594" s="145" t="str">
        <f>IF('gegevens uit databank'!E2594="","",'gegevens uit databank'!E2594)</f>
        <v/>
      </c>
      <c r="D2594" s="145" t="str">
        <f>IF('gegevens uit databank'!F2594="","",'gegevens uit databank'!F2594)</f>
        <v/>
      </c>
      <c r="E2594" s="145" t="str">
        <f>IF('gegevens uit databank'!G2594="","",'gegevens uit databank'!G2594)</f>
        <v/>
      </c>
      <c r="F2594" s="145" t="str">
        <f>IF('gegevens uit databank'!H2594="","",'gegevens uit databank'!H2594)</f>
        <v/>
      </c>
    </row>
    <row r="2595" spans="1:6" ht="15" x14ac:dyDescent="0.25">
      <c r="A2595" s="144" t="str">
        <f>IF('gegevens uit databank'!C2595="","",'gegevens uit databank'!C2595)</f>
        <v/>
      </c>
      <c r="B2595" s="145" t="str">
        <f>IF('gegevens uit databank'!D2595="","",'gegevens uit databank'!D2595)</f>
        <v/>
      </c>
      <c r="C2595" s="145" t="str">
        <f>IF('gegevens uit databank'!E2595="","",'gegevens uit databank'!E2595)</f>
        <v/>
      </c>
      <c r="D2595" s="145" t="str">
        <f>IF('gegevens uit databank'!F2595="","",'gegevens uit databank'!F2595)</f>
        <v/>
      </c>
      <c r="E2595" s="145" t="str">
        <f>IF('gegevens uit databank'!G2595="","",'gegevens uit databank'!G2595)</f>
        <v/>
      </c>
      <c r="F2595" s="145" t="str">
        <f>IF('gegevens uit databank'!H2595="","",'gegevens uit databank'!H2595)</f>
        <v/>
      </c>
    </row>
    <row r="2596" spans="1:6" ht="15" x14ac:dyDescent="0.25">
      <c r="A2596" s="144" t="str">
        <f>IF('gegevens uit databank'!C2596="","",'gegevens uit databank'!C2596)</f>
        <v/>
      </c>
      <c r="B2596" s="145" t="str">
        <f>IF('gegevens uit databank'!D2596="","",'gegevens uit databank'!D2596)</f>
        <v/>
      </c>
      <c r="C2596" s="145" t="str">
        <f>IF('gegevens uit databank'!E2596="","",'gegevens uit databank'!E2596)</f>
        <v/>
      </c>
      <c r="D2596" s="145" t="str">
        <f>IF('gegevens uit databank'!F2596="","",'gegevens uit databank'!F2596)</f>
        <v/>
      </c>
      <c r="E2596" s="145" t="str">
        <f>IF('gegevens uit databank'!G2596="","",'gegevens uit databank'!G2596)</f>
        <v/>
      </c>
      <c r="F2596" s="145" t="str">
        <f>IF('gegevens uit databank'!H2596="","",'gegevens uit databank'!H2596)</f>
        <v/>
      </c>
    </row>
    <row r="2597" spans="1:6" ht="15" x14ac:dyDescent="0.25">
      <c r="A2597" s="144" t="str">
        <f>IF('gegevens uit databank'!C2597="","",'gegevens uit databank'!C2597)</f>
        <v/>
      </c>
      <c r="B2597" s="145" t="str">
        <f>IF('gegevens uit databank'!D2597="","",'gegevens uit databank'!D2597)</f>
        <v/>
      </c>
      <c r="C2597" s="145" t="str">
        <f>IF('gegevens uit databank'!E2597="","",'gegevens uit databank'!E2597)</f>
        <v/>
      </c>
      <c r="D2597" s="145" t="str">
        <f>IF('gegevens uit databank'!F2597="","",'gegevens uit databank'!F2597)</f>
        <v/>
      </c>
      <c r="E2597" s="145" t="str">
        <f>IF('gegevens uit databank'!G2597="","",'gegevens uit databank'!G2597)</f>
        <v/>
      </c>
      <c r="F2597" s="145" t="str">
        <f>IF('gegevens uit databank'!H2597="","",'gegevens uit databank'!H2597)</f>
        <v/>
      </c>
    </row>
    <row r="2598" spans="1:6" ht="15" x14ac:dyDescent="0.25">
      <c r="A2598" s="144" t="str">
        <f>IF('gegevens uit databank'!C2598="","",'gegevens uit databank'!C2598)</f>
        <v/>
      </c>
      <c r="B2598" s="145" t="str">
        <f>IF('gegevens uit databank'!D2598="","",'gegevens uit databank'!D2598)</f>
        <v/>
      </c>
      <c r="C2598" s="145" t="str">
        <f>IF('gegevens uit databank'!E2598="","",'gegevens uit databank'!E2598)</f>
        <v/>
      </c>
      <c r="D2598" s="145" t="str">
        <f>IF('gegevens uit databank'!F2598="","",'gegevens uit databank'!F2598)</f>
        <v/>
      </c>
      <c r="E2598" s="145" t="str">
        <f>IF('gegevens uit databank'!G2598="","",'gegevens uit databank'!G2598)</f>
        <v/>
      </c>
      <c r="F2598" s="145" t="str">
        <f>IF('gegevens uit databank'!H2598="","",'gegevens uit databank'!H2598)</f>
        <v/>
      </c>
    </row>
    <row r="2599" spans="1:6" ht="15" x14ac:dyDescent="0.25">
      <c r="A2599" s="144" t="str">
        <f>IF('gegevens uit databank'!C2599="","",'gegevens uit databank'!C2599)</f>
        <v/>
      </c>
      <c r="B2599" s="145" t="str">
        <f>IF('gegevens uit databank'!D2599="","",'gegevens uit databank'!D2599)</f>
        <v/>
      </c>
      <c r="C2599" s="145" t="str">
        <f>IF('gegevens uit databank'!E2599="","",'gegevens uit databank'!E2599)</f>
        <v/>
      </c>
      <c r="D2599" s="145" t="str">
        <f>IF('gegevens uit databank'!F2599="","",'gegevens uit databank'!F2599)</f>
        <v/>
      </c>
      <c r="E2599" s="145" t="str">
        <f>IF('gegevens uit databank'!G2599="","",'gegevens uit databank'!G2599)</f>
        <v/>
      </c>
      <c r="F2599" s="145" t="str">
        <f>IF('gegevens uit databank'!H2599="","",'gegevens uit databank'!H2599)</f>
        <v/>
      </c>
    </row>
    <row r="2600" spans="1:6" ht="15" x14ac:dyDescent="0.25">
      <c r="A2600" s="144" t="str">
        <f>IF('gegevens uit databank'!C2600="","",'gegevens uit databank'!C2600)</f>
        <v/>
      </c>
      <c r="B2600" s="145" t="str">
        <f>IF('gegevens uit databank'!D2600="","",'gegevens uit databank'!D2600)</f>
        <v/>
      </c>
      <c r="C2600" s="145" t="str">
        <f>IF('gegevens uit databank'!E2600="","",'gegevens uit databank'!E2600)</f>
        <v/>
      </c>
      <c r="D2600" s="145" t="str">
        <f>IF('gegevens uit databank'!F2600="","",'gegevens uit databank'!F2600)</f>
        <v/>
      </c>
      <c r="E2600" s="145" t="str">
        <f>IF('gegevens uit databank'!G2600="","",'gegevens uit databank'!G2600)</f>
        <v/>
      </c>
      <c r="F2600" s="145" t="str">
        <f>IF('gegevens uit databank'!H2600="","",'gegevens uit databank'!H2600)</f>
        <v/>
      </c>
    </row>
    <row r="2601" spans="1:6" ht="15" x14ac:dyDescent="0.25">
      <c r="A2601" s="144" t="str">
        <f>IF('gegevens uit databank'!C2601="","",'gegevens uit databank'!C2601)</f>
        <v/>
      </c>
      <c r="B2601" s="145" t="str">
        <f>IF('gegevens uit databank'!D2601="","",'gegevens uit databank'!D2601)</f>
        <v/>
      </c>
      <c r="C2601" s="145" t="str">
        <f>IF('gegevens uit databank'!E2601="","",'gegevens uit databank'!E2601)</f>
        <v/>
      </c>
      <c r="D2601" s="145" t="str">
        <f>IF('gegevens uit databank'!F2601="","",'gegevens uit databank'!F2601)</f>
        <v/>
      </c>
      <c r="E2601" s="145" t="str">
        <f>IF('gegevens uit databank'!G2601="","",'gegevens uit databank'!G2601)</f>
        <v/>
      </c>
      <c r="F2601" s="145" t="str">
        <f>IF('gegevens uit databank'!H2601="","",'gegevens uit databank'!H2601)</f>
        <v/>
      </c>
    </row>
    <row r="2602" spans="1:6" ht="15" x14ac:dyDescent="0.25">
      <c r="A2602" s="144" t="str">
        <f>IF('gegevens uit databank'!C2602="","",'gegevens uit databank'!C2602)</f>
        <v/>
      </c>
      <c r="B2602" s="145" t="str">
        <f>IF('gegevens uit databank'!D2602="","",'gegevens uit databank'!D2602)</f>
        <v/>
      </c>
      <c r="C2602" s="145" t="str">
        <f>IF('gegevens uit databank'!E2602="","",'gegevens uit databank'!E2602)</f>
        <v/>
      </c>
      <c r="D2602" s="145" t="str">
        <f>IF('gegevens uit databank'!F2602="","",'gegevens uit databank'!F2602)</f>
        <v/>
      </c>
      <c r="E2602" s="145" t="str">
        <f>IF('gegevens uit databank'!G2602="","",'gegevens uit databank'!G2602)</f>
        <v/>
      </c>
      <c r="F2602" s="145" t="str">
        <f>IF('gegevens uit databank'!H2602="","",'gegevens uit databank'!H2602)</f>
        <v/>
      </c>
    </row>
    <row r="2603" spans="1:6" ht="15" x14ac:dyDescent="0.25">
      <c r="A2603" s="144" t="str">
        <f>IF('gegevens uit databank'!C2603="","",'gegevens uit databank'!C2603)</f>
        <v/>
      </c>
      <c r="B2603" s="145" t="str">
        <f>IF('gegevens uit databank'!D2603="","",'gegevens uit databank'!D2603)</f>
        <v/>
      </c>
      <c r="C2603" s="145" t="str">
        <f>IF('gegevens uit databank'!E2603="","",'gegevens uit databank'!E2603)</f>
        <v/>
      </c>
      <c r="D2603" s="145" t="str">
        <f>IF('gegevens uit databank'!F2603="","",'gegevens uit databank'!F2603)</f>
        <v/>
      </c>
      <c r="E2603" s="145" t="str">
        <f>IF('gegevens uit databank'!G2603="","",'gegevens uit databank'!G2603)</f>
        <v/>
      </c>
      <c r="F2603" s="145" t="str">
        <f>IF('gegevens uit databank'!H2603="","",'gegevens uit databank'!H2603)</f>
        <v/>
      </c>
    </row>
    <row r="2604" spans="1:6" ht="15" x14ac:dyDescent="0.25">
      <c r="A2604" s="144" t="str">
        <f>IF('gegevens uit databank'!C2604="","",'gegevens uit databank'!C2604)</f>
        <v/>
      </c>
      <c r="B2604" s="145" t="str">
        <f>IF('gegevens uit databank'!D2604="","",'gegevens uit databank'!D2604)</f>
        <v/>
      </c>
      <c r="C2604" s="145" t="str">
        <f>IF('gegevens uit databank'!E2604="","",'gegevens uit databank'!E2604)</f>
        <v/>
      </c>
      <c r="D2604" s="145" t="str">
        <f>IF('gegevens uit databank'!F2604="","",'gegevens uit databank'!F2604)</f>
        <v/>
      </c>
      <c r="E2604" s="145" t="str">
        <f>IF('gegevens uit databank'!G2604="","",'gegevens uit databank'!G2604)</f>
        <v/>
      </c>
      <c r="F2604" s="145" t="str">
        <f>IF('gegevens uit databank'!H2604="","",'gegevens uit databank'!H2604)</f>
        <v/>
      </c>
    </row>
    <row r="2605" spans="1:6" ht="15" x14ac:dyDescent="0.25">
      <c r="A2605" s="144" t="str">
        <f>IF('gegevens uit databank'!C2605="","",'gegevens uit databank'!C2605)</f>
        <v/>
      </c>
      <c r="B2605" s="145" t="str">
        <f>IF('gegevens uit databank'!D2605="","",'gegevens uit databank'!D2605)</f>
        <v/>
      </c>
      <c r="C2605" s="145" t="str">
        <f>IF('gegevens uit databank'!E2605="","",'gegevens uit databank'!E2605)</f>
        <v/>
      </c>
      <c r="D2605" s="145" t="str">
        <f>IF('gegevens uit databank'!F2605="","",'gegevens uit databank'!F2605)</f>
        <v/>
      </c>
      <c r="E2605" s="145" t="str">
        <f>IF('gegevens uit databank'!G2605="","",'gegevens uit databank'!G2605)</f>
        <v/>
      </c>
      <c r="F2605" s="145" t="str">
        <f>IF('gegevens uit databank'!H2605="","",'gegevens uit databank'!H2605)</f>
        <v/>
      </c>
    </row>
    <row r="2606" spans="1:6" ht="15" x14ac:dyDescent="0.25">
      <c r="A2606" s="144" t="str">
        <f>IF('gegevens uit databank'!C2606="","",'gegevens uit databank'!C2606)</f>
        <v/>
      </c>
      <c r="B2606" s="145" t="str">
        <f>IF('gegevens uit databank'!D2606="","",'gegevens uit databank'!D2606)</f>
        <v/>
      </c>
      <c r="C2606" s="145" t="str">
        <f>IF('gegevens uit databank'!E2606="","",'gegevens uit databank'!E2606)</f>
        <v/>
      </c>
      <c r="D2606" s="145" t="str">
        <f>IF('gegevens uit databank'!F2606="","",'gegevens uit databank'!F2606)</f>
        <v/>
      </c>
      <c r="E2606" s="145" t="str">
        <f>IF('gegevens uit databank'!G2606="","",'gegevens uit databank'!G2606)</f>
        <v/>
      </c>
      <c r="F2606" s="145" t="str">
        <f>IF('gegevens uit databank'!H2606="","",'gegevens uit databank'!H2606)</f>
        <v/>
      </c>
    </row>
    <row r="2607" spans="1:6" ht="15" x14ac:dyDescent="0.25">
      <c r="A2607" s="144" t="str">
        <f>IF('gegevens uit databank'!C2607="","",'gegevens uit databank'!C2607)</f>
        <v/>
      </c>
      <c r="B2607" s="145" t="str">
        <f>IF('gegevens uit databank'!D2607="","",'gegevens uit databank'!D2607)</f>
        <v/>
      </c>
      <c r="C2607" s="145" t="str">
        <f>IF('gegevens uit databank'!E2607="","",'gegevens uit databank'!E2607)</f>
        <v/>
      </c>
      <c r="D2607" s="145" t="str">
        <f>IF('gegevens uit databank'!F2607="","",'gegevens uit databank'!F2607)</f>
        <v/>
      </c>
      <c r="E2607" s="145" t="str">
        <f>IF('gegevens uit databank'!G2607="","",'gegevens uit databank'!G2607)</f>
        <v/>
      </c>
      <c r="F2607" s="145" t="str">
        <f>IF('gegevens uit databank'!H2607="","",'gegevens uit databank'!H2607)</f>
        <v/>
      </c>
    </row>
    <row r="2608" spans="1:6" ht="15" x14ac:dyDescent="0.25">
      <c r="A2608" s="144" t="str">
        <f>IF('gegevens uit databank'!C2608="","",'gegevens uit databank'!C2608)</f>
        <v/>
      </c>
      <c r="B2608" s="145" t="str">
        <f>IF('gegevens uit databank'!D2608="","",'gegevens uit databank'!D2608)</f>
        <v/>
      </c>
      <c r="C2608" s="145" t="str">
        <f>IF('gegevens uit databank'!E2608="","",'gegevens uit databank'!E2608)</f>
        <v/>
      </c>
      <c r="D2608" s="145" t="str">
        <f>IF('gegevens uit databank'!F2608="","",'gegevens uit databank'!F2608)</f>
        <v/>
      </c>
      <c r="E2608" s="145" t="str">
        <f>IF('gegevens uit databank'!G2608="","",'gegevens uit databank'!G2608)</f>
        <v/>
      </c>
      <c r="F2608" s="145" t="str">
        <f>IF('gegevens uit databank'!H2608="","",'gegevens uit databank'!H2608)</f>
        <v/>
      </c>
    </row>
    <row r="2609" spans="1:6" ht="15" x14ac:dyDescent="0.25">
      <c r="A2609" s="144" t="str">
        <f>IF('gegevens uit databank'!C2609="","",'gegevens uit databank'!C2609)</f>
        <v/>
      </c>
      <c r="B2609" s="145" t="str">
        <f>IF('gegevens uit databank'!D2609="","",'gegevens uit databank'!D2609)</f>
        <v/>
      </c>
      <c r="C2609" s="145" t="str">
        <f>IF('gegevens uit databank'!E2609="","",'gegevens uit databank'!E2609)</f>
        <v/>
      </c>
      <c r="D2609" s="145" t="str">
        <f>IF('gegevens uit databank'!F2609="","",'gegevens uit databank'!F2609)</f>
        <v/>
      </c>
      <c r="E2609" s="145" t="str">
        <f>IF('gegevens uit databank'!G2609="","",'gegevens uit databank'!G2609)</f>
        <v/>
      </c>
      <c r="F2609" s="145" t="str">
        <f>IF('gegevens uit databank'!H2609="","",'gegevens uit databank'!H2609)</f>
        <v/>
      </c>
    </row>
    <row r="2610" spans="1:6" ht="15" x14ac:dyDescent="0.25">
      <c r="A2610" s="144" t="str">
        <f>IF('gegevens uit databank'!C2610="","",'gegevens uit databank'!C2610)</f>
        <v/>
      </c>
      <c r="B2610" s="145" t="str">
        <f>IF('gegevens uit databank'!D2610="","",'gegevens uit databank'!D2610)</f>
        <v/>
      </c>
      <c r="C2610" s="145" t="str">
        <f>IF('gegevens uit databank'!E2610="","",'gegevens uit databank'!E2610)</f>
        <v/>
      </c>
      <c r="D2610" s="145" t="str">
        <f>IF('gegevens uit databank'!F2610="","",'gegevens uit databank'!F2610)</f>
        <v/>
      </c>
      <c r="E2610" s="145" t="str">
        <f>IF('gegevens uit databank'!G2610="","",'gegevens uit databank'!G2610)</f>
        <v/>
      </c>
      <c r="F2610" s="145" t="str">
        <f>IF('gegevens uit databank'!H2610="","",'gegevens uit databank'!H2610)</f>
        <v/>
      </c>
    </row>
    <row r="2611" spans="1:6" ht="15" x14ac:dyDescent="0.25">
      <c r="A2611" s="144" t="str">
        <f>IF('gegevens uit databank'!C2611="","",'gegevens uit databank'!C2611)</f>
        <v/>
      </c>
      <c r="B2611" s="145" t="str">
        <f>IF('gegevens uit databank'!D2611="","",'gegevens uit databank'!D2611)</f>
        <v/>
      </c>
      <c r="C2611" s="145" t="str">
        <f>IF('gegevens uit databank'!E2611="","",'gegevens uit databank'!E2611)</f>
        <v/>
      </c>
      <c r="D2611" s="145" t="str">
        <f>IF('gegevens uit databank'!F2611="","",'gegevens uit databank'!F2611)</f>
        <v/>
      </c>
      <c r="E2611" s="145" t="str">
        <f>IF('gegevens uit databank'!G2611="","",'gegevens uit databank'!G2611)</f>
        <v/>
      </c>
      <c r="F2611" s="145" t="str">
        <f>IF('gegevens uit databank'!H2611="","",'gegevens uit databank'!H2611)</f>
        <v/>
      </c>
    </row>
    <row r="2612" spans="1:6" ht="15" x14ac:dyDescent="0.25">
      <c r="A2612" s="144" t="str">
        <f>IF('gegevens uit databank'!C2612="","",'gegevens uit databank'!C2612)</f>
        <v/>
      </c>
      <c r="B2612" s="145" t="str">
        <f>IF('gegevens uit databank'!D2612="","",'gegevens uit databank'!D2612)</f>
        <v/>
      </c>
      <c r="C2612" s="145" t="str">
        <f>IF('gegevens uit databank'!E2612="","",'gegevens uit databank'!E2612)</f>
        <v/>
      </c>
      <c r="D2612" s="145" t="str">
        <f>IF('gegevens uit databank'!F2612="","",'gegevens uit databank'!F2612)</f>
        <v/>
      </c>
      <c r="E2612" s="145" t="str">
        <f>IF('gegevens uit databank'!G2612="","",'gegevens uit databank'!G2612)</f>
        <v/>
      </c>
      <c r="F2612" s="145" t="str">
        <f>IF('gegevens uit databank'!H2612="","",'gegevens uit databank'!H2612)</f>
        <v/>
      </c>
    </row>
    <row r="2613" spans="1:6" ht="15" x14ac:dyDescent="0.25">
      <c r="A2613" s="144" t="str">
        <f>IF('gegevens uit databank'!C2613="","",'gegevens uit databank'!C2613)</f>
        <v/>
      </c>
      <c r="B2613" s="145" t="str">
        <f>IF('gegevens uit databank'!D2613="","",'gegevens uit databank'!D2613)</f>
        <v/>
      </c>
      <c r="C2613" s="145" t="str">
        <f>IF('gegevens uit databank'!E2613="","",'gegevens uit databank'!E2613)</f>
        <v/>
      </c>
      <c r="D2613" s="145" t="str">
        <f>IF('gegevens uit databank'!F2613="","",'gegevens uit databank'!F2613)</f>
        <v/>
      </c>
      <c r="E2613" s="145" t="str">
        <f>IF('gegevens uit databank'!G2613="","",'gegevens uit databank'!G2613)</f>
        <v/>
      </c>
      <c r="F2613" s="145" t="str">
        <f>IF('gegevens uit databank'!H2613="","",'gegevens uit databank'!H2613)</f>
        <v/>
      </c>
    </row>
    <row r="2614" spans="1:6" ht="15" x14ac:dyDescent="0.25">
      <c r="A2614" s="144" t="str">
        <f>IF('gegevens uit databank'!C2614="","",'gegevens uit databank'!C2614)</f>
        <v/>
      </c>
      <c r="B2614" s="145" t="str">
        <f>IF('gegevens uit databank'!D2614="","",'gegevens uit databank'!D2614)</f>
        <v/>
      </c>
      <c r="C2614" s="145" t="str">
        <f>IF('gegevens uit databank'!E2614="","",'gegevens uit databank'!E2614)</f>
        <v/>
      </c>
      <c r="D2614" s="145" t="str">
        <f>IF('gegevens uit databank'!F2614="","",'gegevens uit databank'!F2614)</f>
        <v/>
      </c>
      <c r="E2614" s="145" t="str">
        <f>IF('gegevens uit databank'!G2614="","",'gegevens uit databank'!G2614)</f>
        <v/>
      </c>
      <c r="F2614" s="145" t="str">
        <f>IF('gegevens uit databank'!H2614="","",'gegevens uit databank'!H2614)</f>
        <v/>
      </c>
    </row>
    <row r="2615" spans="1:6" ht="15" x14ac:dyDescent="0.25">
      <c r="A2615" s="144" t="str">
        <f>IF('gegevens uit databank'!C2615="","",'gegevens uit databank'!C2615)</f>
        <v/>
      </c>
      <c r="B2615" s="145" t="str">
        <f>IF('gegevens uit databank'!D2615="","",'gegevens uit databank'!D2615)</f>
        <v/>
      </c>
      <c r="C2615" s="145" t="str">
        <f>IF('gegevens uit databank'!E2615="","",'gegevens uit databank'!E2615)</f>
        <v/>
      </c>
      <c r="D2615" s="145" t="str">
        <f>IF('gegevens uit databank'!F2615="","",'gegevens uit databank'!F2615)</f>
        <v/>
      </c>
      <c r="E2615" s="145" t="str">
        <f>IF('gegevens uit databank'!G2615="","",'gegevens uit databank'!G2615)</f>
        <v/>
      </c>
      <c r="F2615" s="145" t="str">
        <f>IF('gegevens uit databank'!H2615="","",'gegevens uit databank'!H2615)</f>
        <v/>
      </c>
    </row>
    <row r="2616" spans="1:6" ht="15" x14ac:dyDescent="0.25">
      <c r="A2616" s="144" t="str">
        <f>IF('gegevens uit databank'!C2616="","",'gegevens uit databank'!C2616)</f>
        <v/>
      </c>
      <c r="B2616" s="145" t="str">
        <f>IF('gegevens uit databank'!D2616="","",'gegevens uit databank'!D2616)</f>
        <v/>
      </c>
      <c r="C2616" s="145" t="str">
        <f>IF('gegevens uit databank'!E2616="","",'gegevens uit databank'!E2616)</f>
        <v/>
      </c>
      <c r="D2616" s="145" t="str">
        <f>IF('gegevens uit databank'!F2616="","",'gegevens uit databank'!F2616)</f>
        <v/>
      </c>
      <c r="E2616" s="145" t="str">
        <f>IF('gegevens uit databank'!G2616="","",'gegevens uit databank'!G2616)</f>
        <v/>
      </c>
      <c r="F2616" s="145" t="str">
        <f>IF('gegevens uit databank'!H2616="","",'gegevens uit databank'!H2616)</f>
        <v/>
      </c>
    </row>
    <row r="2617" spans="1:6" ht="15" x14ac:dyDescent="0.25">
      <c r="A2617" s="144" t="str">
        <f>IF('gegevens uit databank'!C2617="","",'gegevens uit databank'!C2617)</f>
        <v/>
      </c>
      <c r="B2617" s="145" t="str">
        <f>IF('gegevens uit databank'!D2617="","",'gegevens uit databank'!D2617)</f>
        <v/>
      </c>
      <c r="C2617" s="145" t="str">
        <f>IF('gegevens uit databank'!E2617="","",'gegevens uit databank'!E2617)</f>
        <v/>
      </c>
      <c r="D2617" s="145" t="str">
        <f>IF('gegevens uit databank'!F2617="","",'gegevens uit databank'!F2617)</f>
        <v/>
      </c>
      <c r="E2617" s="145" t="str">
        <f>IF('gegevens uit databank'!G2617="","",'gegevens uit databank'!G2617)</f>
        <v/>
      </c>
      <c r="F2617" s="145" t="str">
        <f>IF('gegevens uit databank'!H2617="","",'gegevens uit databank'!H2617)</f>
        <v/>
      </c>
    </row>
    <row r="2618" spans="1:6" ht="15" x14ac:dyDescent="0.25">
      <c r="A2618" s="144" t="str">
        <f>IF('gegevens uit databank'!C2618="","",'gegevens uit databank'!C2618)</f>
        <v/>
      </c>
      <c r="B2618" s="145" t="str">
        <f>IF('gegevens uit databank'!D2618="","",'gegevens uit databank'!D2618)</f>
        <v/>
      </c>
      <c r="C2618" s="145" t="str">
        <f>IF('gegevens uit databank'!E2618="","",'gegevens uit databank'!E2618)</f>
        <v/>
      </c>
      <c r="D2618" s="145" t="str">
        <f>IF('gegevens uit databank'!F2618="","",'gegevens uit databank'!F2618)</f>
        <v/>
      </c>
      <c r="E2618" s="145" t="str">
        <f>IF('gegevens uit databank'!G2618="","",'gegevens uit databank'!G2618)</f>
        <v/>
      </c>
      <c r="F2618" s="145" t="str">
        <f>IF('gegevens uit databank'!H2618="","",'gegevens uit databank'!H2618)</f>
        <v/>
      </c>
    </row>
    <row r="2619" spans="1:6" ht="15" x14ac:dyDescent="0.25">
      <c r="A2619" s="144" t="str">
        <f>IF('gegevens uit databank'!C2619="","",'gegevens uit databank'!C2619)</f>
        <v/>
      </c>
      <c r="B2619" s="145" t="str">
        <f>IF('gegevens uit databank'!D2619="","",'gegevens uit databank'!D2619)</f>
        <v/>
      </c>
      <c r="C2619" s="145" t="str">
        <f>IF('gegevens uit databank'!E2619="","",'gegevens uit databank'!E2619)</f>
        <v/>
      </c>
      <c r="D2619" s="145" t="str">
        <f>IF('gegevens uit databank'!F2619="","",'gegevens uit databank'!F2619)</f>
        <v/>
      </c>
      <c r="E2619" s="145" t="str">
        <f>IF('gegevens uit databank'!G2619="","",'gegevens uit databank'!G2619)</f>
        <v/>
      </c>
      <c r="F2619" s="145" t="str">
        <f>IF('gegevens uit databank'!H2619="","",'gegevens uit databank'!H2619)</f>
        <v/>
      </c>
    </row>
    <row r="2620" spans="1:6" ht="15" x14ac:dyDescent="0.25">
      <c r="A2620" s="144" t="str">
        <f>IF('gegevens uit databank'!C2620="","",'gegevens uit databank'!C2620)</f>
        <v/>
      </c>
      <c r="B2620" s="145" t="str">
        <f>IF('gegevens uit databank'!D2620="","",'gegevens uit databank'!D2620)</f>
        <v/>
      </c>
      <c r="C2620" s="145" t="str">
        <f>IF('gegevens uit databank'!E2620="","",'gegevens uit databank'!E2620)</f>
        <v/>
      </c>
      <c r="D2620" s="145" t="str">
        <f>IF('gegevens uit databank'!F2620="","",'gegevens uit databank'!F2620)</f>
        <v/>
      </c>
      <c r="E2620" s="145" t="str">
        <f>IF('gegevens uit databank'!G2620="","",'gegevens uit databank'!G2620)</f>
        <v/>
      </c>
      <c r="F2620" s="145" t="str">
        <f>IF('gegevens uit databank'!H2620="","",'gegevens uit databank'!H2620)</f>
        <v/>
      </c>
    </row>
    <row r="2621" spans="1:6" ht="15" x14ac:dyDescent="0.25">
      <c r="A2621" s="144" t="str">
        <f>IF('gegevens uit databank'!C2621="","",'gegevens uit databank'!C2621)</f>
        <v/>
      </c>
      <c r="B2621" s="145" t="str">
        <f>IF('gegevens uit databank'!D2621="","",'gegevens uit databank'!D2621)</f>
        <v/>
      </c>
      <c r="C2621" s="145" t="str">
        <f>IF('gegevens uit databank'!E2621="","",'gegevens uit databank'!E2621)</f>
        <v/>
      </c>
      <c r="D2621" s="145" t="str">
        <f>IF('gegevens uit databank'!F2621="","",'gegevens uit databank'!F2621)</f>
        <v/>
      </c>
      <c r="E2621" s="145" t="str">
        <f>IF('gegevens uit databank'!G2621="","",'gegevens uit databank'!G2621)</f>
        <v/>
      </c>
      <c r="F2621" s="145" t="str">
        <f>IF('gegevens uit databank'!H2621="","",'gegevens uit databank'!H2621)</f>
        <v/>
      </c>
    </row>
    <row r="2622" spans="1:6" ht="15" x14ac:dyDescent="0.25">
      <c r="A2622" s="144" t="str">
        <f>IF('gegevens uit databank'!C2622="","",'gegevens uit databank'!C2622)</f>
        <v/>
      </c>
      <c r="B2622" s="145" t="str">
        <f>IF('gegevens uit databank'!D2622="","",'gegevens uit databank'!D2622)</f>
        <v/>
      </c>
      <c r="C2622" s="145" t="str">
        <f>IF('gegevens uit databank'!E2622="","",'gegevens uit databank'!E2622)</f>
        <v/>
      </c>
      <c r="D2622" s="145" t="str">
        <f>IF('gegevens uit databank'!F2622="","",'gegevens uit databank'!F2622)</f>
        <v/>
      </c>
      <c r="E2622" s="145" t="str">
        <f>IF('gegevens uit databank'!G2622="","",'gegevens uit databank'!G2622)</f>
        <v/>
      </c>
      <c r="F2622" s="145" t="str">
        <f>IF('gegevens uit databank'!H2622="","",'gegevens uit databank'!H2622)</f>
        <v/>
      </c>
    </row>
    <row r="2623" spans="1:6" ht="15" x14ac:dyDescent="0.25">
      <c r="A2623" s="144" t="str">
        <f>IF('gegevens uit databank'!C2623="","",'gegevens uit databank'!C2623)</f>
        <v/>
      </c>
      <c r="B2623" s="145" t="str">
        <f>IF('gegevens uit databank'!D2623="","",'gegevens uit databank'!D2623)</f>
        <v/>
      </c>
      <c r="C2623" s="145" t="str">
        <f>IF('gegevens uit databank'!E2623="","",'gegevens uit databank'!E2623)</f>
        <v/>
      </c>
      <c r="D2623" s="145" t="str">
        <f>IF('gegevens uit databank'!F2623="","",'gegevens uit databank'!F2623)</f>
        <v/>
      </c>
      <c r="E2623" s="145" t="str">
        <f>IF('gegevens uit databank'!G2623="","",'gegevens uit databank'!G2623)</f>
        <v/>
      </c>
      <c r="F2623" s="145" t="str">
        <f>IF('gegevens uit databank'!H2623="","",'gegevens uit databank'!H2623)</f>
        <v/>
      </c>
    </row>
    <row r="2624" spans="1:6" ht="15" x14ac:dyDescent="0.25">
      <c r="A2624" s="144" t="str">
        <f>IF('gegevens uit databank'!C2624="","",'gegevens uit databank'!C2624)</f>
        <v/>
      </c>
      <c r="B2624" s="145" t="str">
        <f>IF('gegevens uit databank'!D2624="","",'gegevens uit databank'!D2624)</f>
        <v/>
      </c>
      <c r="C2624" s="145" t="str">
        <f>IF('gegevens uit databank'!E2624="","",'gegevens uit databank'!E2624)</f>
        <v/>
      </c>
      <c r="D2624" s="145" t="str">
        <f>IF('gegevens uit databank'!F2624="","",'gegevens uit databank'!F2624)</f>
        <v/>
      </c>
      <c r="E2624" s="145" t="str">
        <f>IF('gegevens uit databank'!G2624="","",'gegevens uit databank'!G2624)</f>
        <v/>
      </c>
      <c r="F2624" s="145" t="str">
        <f>IF('gegevens uit databank'!H2624="","",'gegevens uit databank'!H2624)</f>
        <v/>
      </c>
    </row>
    <row r="2625" spans="1:6" ht="15" x14ac:dyDescent="0.25">
      <c r="A2625" s="144" t="str">
        <f>IF('gegevens uit databank'!C2625="","",'gegevens uit databank'!C2625)</f>
        <v/>
      </c>
      <c r="B2625" s="145" t="str">
        <f>IF('gegevens uit databank'!D2625="","",'gegevens uit databank'!D2625)</f>
        <v/>
      </c>
      <c r="C2625" s="145" t="str">
        <f>IF('gegevens uit databank'!E2625="","",'gegevens uit databank'!E2625)</f>
        <v/>
      </c>
      <c r="D2625" s="145" t="str">
        <f>IF('gegevens uit databank'!F2625="","",'gegevens uit databank'!F2625)</f>
        <v/>
      </c>
      <c r="E2625" s="145" t="str">
        <f>IF('gegevens uit databank'!G2625="","",'gegevens uit databank'!G2625)</f>
        <v/>
      </c>
      <c r="F2625" s="145" t="str">
        <f>IF('gegevens uit databank'!H2625="","",'gegevens uit databank'!H2625)</f>
        <v/>
      </c>
    </row>
    <row r="2626" spans="1:6" ht="15" x14ac:dyDescent="0.25">
      <c r="A2626" s="144" t="str">
        <f>IF('gegevens uit databank'!C2626="","",'gegevens uit databank'!C2626)</f>
        <v/>
      </c>
      <c r="B2626" s="145" t="str">
        <f>IF('gegevens uit databank'!D2626="","",'gegevens uit databank'!D2626)</f>
        <v/>
      </c>
      <c r="C2626" s="145" t="str">
        <f>IF('gegevens uit databank'!E2626="","",'gegevens uit databank'!E2626)</f>
        <v/>
      </c>
      <c r="D2626" s="145" t="str">
        <f>IF('gegevens uit databank'!F2626="","",'gegevens uit databank'!F2626)</f>
        <v/>
      </c>
      <c r="E2626" s="145" t="str">
        <f>IF('gegevens uit databank'!G2626="","",'gegevens uit databank'!G2626)</f>
        <v/>
      </c>
      <c r="F2626" s="145" t="str">
        <f>IF('gegevens uit databank'!H2626="","",'gegevens uit databank'!H2626)</f>
        <v/>
      </c>
    </row>
    <row r="2627" spans="1:6" ht="15" x14ac:dyDescent="0.25">
      <c r="A2627" s="144" t="str">
        <f>IF('gegevens uit databank'!C2627="","",'gegevens uit databank'!C2627)</f>
        <v/>
      </c>
      <c r="B2627" s="145" t="str">
        <f>IF('gegevens uit databank'!D2627="","",'gegevens uit databank'!D2627)</f>
        <v/>
      </c>
      <c r="C2627" s="145" t="str">
        <f>IF('gegevens uit databank'!E2627="","",'gegevens uit databank'!E2627)</f>
        <v/>
      </c>
      <c r="D2627" s="145" t="str">
        <f>IF('gegevens uit databank'!F2627="","",'gegevens uit databank'!F2627)</f>
        <v/>
      </c>
      <c r="E2627" s="145" t="str">
        <f>IF('gegevens uit databank'!G2627="","",'gegevens uit databank'!G2627)</f>
        <v/>
      </c>
      <c r="F2627" s="145" t="str">
        <f>IF('gegevens uit databank'!H2627="","",'gegevens uit databank'!H2627)</f>
        <v/>
      </c>
    </row>
    <row r="2628" spans="1:6" ht="15" x14ac:dyDescent="0.25">
      <c r="A2628" s="144" t="str">
        <f>IF('gegevens uit databank'!C2628="","",'gegevens uit databank'!C2628)</f>
        <v/>
      </c>
      <c r="B2628" s="145" t="str">
        <f>IF('gegevens uit databank'!D2628="","",'gegevens uit databank'!D2628)</f>
        <v/>
      </c>
      <c r="C2628" s="145" t="str">
        <f>IF('gegevens uit databank'!E2628="","",'gegevens uit databank'!E2628)</f>
        <v/>
      </c>
      <c r="D2628" s="145" t="str">
        <f>IF('gegevens uit databank'!F2628="","",'gegevens uit databank'!F2628)</f>
        <v/>
      </c>
      <c r="E2628" s="145" t="str">
        <f>IF('gegevens uit databank'!G2628="","",'gegevens uit databank'!G2628)</f>
        <v/>
      </c>
      <c r="F2628" s="145" t="str">
        <f>IF('gegevens uit databank'!H2628="","",'gegevens uit databank'!H2628)</f>
        <v/>
      </c>
    </row>
    <row r="2629" spans="1:6" ht="15" x14ac:dyDescent="0.25">
      <c r="A2629" s="144" t="str">
        <f>IF('gegevens uit databank'!C2629="","",'gegevens uit databank'!C2629)</f>
        <v/>
      </c>
      <c r="B2629" s="145" t="str">
        <f>IF('gegevens uit databank'!D2629="","",'gegevens uit databank'!D2629)</f>
        <v/>
      </c>
      <c r="C2629" s="145" t="str">
        <f>IF('gegevens uit databank'!E2629="","",'gegevens uit databank'!E2629)</f>
        <v/>
      </c>
      <c r="D2629" s="145" t="str">
        <f>IF('gegevens uit databank'!F2629="","",'gegevens uit databank'!F2629)</f>
        <v/>
      </c>
      <c r="E2629" s="145" t="str">
        <f>IF('gegevens uit databank'!G2629="","",'gegevens uit databank'!G2629)</f>
        <v/>
      </c>
      <c r="F2629" s="145" t="str">
        <f>IF('gegevens uit databank'!H2629="","",'gegevens uit databank'!H2629)</f>
        <v/>
      </c>
    </row>
    <row r="2630" spans="1:6" ht="15" x14ac:dyDescent="0.25">
      <c r="A2630" s="144" t="str">
        <f>IF('gegevens uit databank'!C2630="","",'gegevens uit databank'!C2630)</f>
        <v/>
      </c>
      <c r="B2630" s="145" t="str">
        <f>IF('gegevens uit databank'!D2630="","",'gegevens uit databank'!D2630)</f>
        <v/>
      </c>
      <c r="C2630" s="145" t="str">
        <f>IF('gegevens uit databank'!E2630="","",'gegevens uit databank'!E2630)</f>
        <v/>
      </c>
      <c r="D2630" s="145" t="str">
        <f>IF('gegevens uit databank'!F2630="","",'gegevens uit databank'!F2630)</f>
        <v/>
      </c>
      <c r="E2630" s="145" t="str">
        <f>IF('gegevens uit databank'!G2630="","",'gegevens uit databank'!G2630)</f>
        <v/>
      </c>
      <c r="F2630" s="145" t="str">
        <f>IF('gegevens uit databank'!H2630="","",'gegevens uit databank'!H2630)</f>
        <v/>
      </c>
    </row>
    <row r="2631" spans="1:6" ht="15" x14ac:dyDescent="0.25">
      <c r="A2631" s="144" t="str">
        <f>IF('gegevens uit databank'!C2631="","",'gegevens uit databank'!C2631)</f>
        <v/>
      </c>
      <c r="B2631" s="145" t="str">
        <f>IF('gegevens uit databank'!D2631="","",'gegevens uit databank'!D2631)</f>
        <v/>
      </c>
      <c r="C2631" s="145" t="str">
        <f>IF('gegevens uit databank'!E2631="","",'gegevens uit databank'!E2631)</f>
        <v/>
      </c>
      <c r="D2631" s="145" t="str">
        <f>IF('gegevens uit databank'!F2631="","",'gegevens uit databank'!F2631)</f>
        <v/>
      </c>
      <c r="E2631" s="145" t="str">
        <f>IF('gegevens uit databank'!G2631="","",'gegevens uit databank'!G2631)</f>
        <v/>
      </c>
      <c r="F2631" s="145" t="str">
        <f>IF('gegevens uit databank'!H2631="","",'gegevens uit databank'!H2631)</f>
        <v/>
      </c>
    </row>
    <row r="2632" spans="1:6" ht="15" x14ac:dyDescent="0.25">
      <c r="A2632" s="144" t="str">
        <f>IF('gegevens uit databank'!C2632="","",'gegevens uit databank'!C2632)</f>
        <v/>
      </c>
      <c r="B2632" s="145" t="str">
        <f>IF('gegevens uit databank'!D2632="","",'gegevens uit databank'!D2632)</f>
        <v/>
      </c>
      <c r="C2632" s="145" t="str">
        <f>IF('gegevens uit databank'!E2632="","",'gegevens uit databank'!E2632)</f>
        <v/>
      </c>
      <c r="D2632" s="145" t="str">
        <f>IF('gegevens uit databank'!F2632="","",'gegevens uit databank'!F2632)</f>
        <v/>
      </c>
      <c r="E2632" s="145" t="str">
        <f>IF('gegevens uit databank'!G2632="","",'gegevens uit databank'!G2632)</f>
        <v/>
      </c>
      <c r="F2632" s="145" t="str">
        <f>IF('gegevens uit databank'!H2632="","",'gegevens uit databank'!H2632)</f>
        <v/>
      </c>
    </row>
    <row r="2633" spans="1:6" ht="15" x14ac:dyDescent="0.25">
      <c r="A2633" s="144" t="str">
        <f>IF('gegevens uit databank'!C2633="","",'gegevens uit databank'!C2633)</f>
        <v/>
      </c>
      <c r="B2633" s="145" t="str">
        <f>IF('gegevens uit databank'!D2633="","",'gegevens uit databank'!D2633)</f>
        <v/>
      </c>
      <c r="C2633" s="145" t="str">
        <f>IF('gegevens uit databank'!E2633="","",'gegevens uit databank'!E2633)</f>
        <v/>
      </c>
      <c r="D2633" s="145" t="str">
        <f>IF('gegevens uit databank'!F2633="","",'gegevens uit databank'!F2633)</f>
        <v/>
      </c>
      <c r="E2633" s="145" t="str">
        <f>IF('gegevens uit databank'!G2633="","",'gegevens uit databank'!G2633)</f>
        <v/>
      </c>
      <c r="F2633" s="145" t="str">
        <f>IF('gegevens uit databank'!H2633="","",'gegevens uit databank'!H2633)</f>
        <v/>
      </c>
    </row>
    <row r="2634" spans="1:6" ht="15" x14ac:dyDescent="0.25">
      <c r="A2634" s="144" t="str">
        <f>IF('gegevens uit databank'!C2634="","",'gegevens uit databank'!C2634)</f>
        <v/>
      </c>
      <c r="B2634" s="145" t="str">
        <f>IF('gegevens uit databank'!D2634="","",'gegevens uit databank'!D2634)</f>
        <v/>
      </c>
      <c r="C2634" s="145" t="str">
        <f>IF('gegevens uit databank'!E2634="","",'gegevens uit databank'!E2634)</f>
        <v/>
      </c>
      <c r="D2634" s="145" t="str">
        <f>IF('gegevens uit databank'!F2634="","",'gegevens uit databank'!F2634)</f>
        <v/>
      </c>
      <c r="E2634" s="145" t="str">
        <f>IF('gegevens uit databank'!G2634="","",'gegevens uit databank'!G2634)</f>
        <v/>
      </c>
      <c r="F2634" s="145" t="str">
        <f>IF('gegevens uit databank'!H2634="","",'gegevens uit databank'!H2634)</f>
        <v/>
      </c>
    </row>
    <row r="2635" spans="1:6" ht="15" x14ac:dyDescent="0.25">
      <c r="A2635" s="144" t="str">
        <f>IF('gegevens uit databank'!C2635="","",'gegevens uit databank'!C2635)</f>
        <v/>
      </c>
      <c r="B2635" s="145" t="str">
        <f>IF('gegevens uit databank'!D2635="","",'gegevens uit databank'!D2635)</f>
        <v/>
      </c>
      <c r="C2635" s="145" t="str">
        <f>IF('gegevens uit databank'!E2635="","",'gegevens uit databank'!E2635)</f>
        <v/>
      </c>
      <c r="D2635" s="145" t="str">
        <f>IF('gegevens uit databank'!F2635="","",'gegevens uit databank'!F2635)</f>
        <v/>
      </c>
      <c r="E2635" s="145" t="str">
        <f>IF('gegevens uit databank'!G2635="","",'gegevens uit databank'!G2635)</f>
        <v/>
      </c>
      <c r="F2635" s="145" t="str">
        <f>IF('gegevens uit databank'!H2635="","",'gegevens uit databank'!H2635)</f>
        <v/>
      </c>
    </row>
    <row r="2636" spans="1:6" ht="15" x14ac:dyDescent="0.25">
      <c r="A2636" s="144" t="str">
        <f>IF('gegevens uit databank'!C2636="","",'gegevens uit databank'!C2636)</f>
        <v/>
      </c>
      <c r="B2636" s="145" t="str">
        <f>IF('gegevens uit databank'!D2636="","",'gegevens uit databank'!D2636)</f>
        <v/>
      </c>
      <c r="C2636" s="145" t="str">
        <f>IF('gegevens uit databank'!E2636="","",'gegevens uit databank'!E2636)</f>
        <v/>
      </c>
      <c r="D2636" s="145" t="str">
        <f>IF('gegevens uit databank'!F2636="","",'gegevens uit databank'!F2636)</f>
        <v/>
      </c>
      <c r="E2636" s="145" t="str">
        <f>IF('gegevens uit databank'!G2636="","",'gegevens uit databank'!G2636)</f>
        <v/>
      </c>
      <c r="F2636" s="145" t="str">
        <f>IF('gegevens uit databank'!H2636="","",'gegevens uit databank'!H2636)</f>
        <v/>
      </c>
    </row>
    <row r="2637" spans="1:6" ht="15" x14ac:dyDescent="0.25">
      <c r="A2637" s="144" t="str">
        <f>IF('gegevens uit databank'!C2637="","",'gegevens uit databank'!C2637)</f>
        <v/>
      </c>
      <c r="B2637" s="145" t="str">
        <f>IF('gegevens uit databank'!D2637="","",'gegevens uit databank'!D2637)</f>
        <v/>
      </c>
      <c r="C2637" s="145" t="str">
        <f>IF('gegevens uit databank'!E2637="","",'gegevens uit databank'!E2637)</f>
        <v/>
      </c>
      <c r="D2637" s="145" t="str">
        <f>IF('gegevens uit databank'!F2637="","",'gegevens uit databank'!F2637)</f>
        <v/>
      </c>
      <c r="E2637" s="145" t="str">
        <f>IF('gegevens uit databank'!G2637="","",'gegevens uit databank'!G2637)</f>
        <v/>
      </c>
      <c r="F2637" s="145" t="str">
        <f>IF('gegevens uit databank'!H2637="","",'gegevens uit databank'!H2637)</f>
        <v/>
      </c>
    </row>
    <row r="2638" spans="1:6" ht="15" x14ac:dyDescent="0.25">
      <c r="A2638" s="144" t="str">
        <f>IF('gegevens uit databank'!C2638="","",'gegevens uit databank'!C2638)</f>
        <v/>
      </c>
      <c r="B2638" s="145" t="str">
        <f>IF('gegevens uit databank'!D2638="","",'gegevens uit databank'!D2638)</f>
        <v/>
      </c>
      <c r="C2638" s="145" t="str">
        <f>IF('gegevens uit databank'!E2638="","",'gegevens uit databank'!E2638)</f>
        <v/>
      </c>
      <c r="D2638" s="145" t="str">
        <f>IF('gegevens uit databank'!F2638="","",'gegevens uit databank'!F2638)</f>
        <v/>
      </c>
      <c r="E2638" s="145" t="str">
        <f>IF('gegevens uit databank'!G2638="","",'gegevens uit databank'!G2638)</f>
        <v/>
      </c>
      <c r="F2638" s="145" t="str">
        <f>IF('gegevens uit databank'!H2638="","",'gegevens uit databank'!H2638)</f>
        <v/>
      </c>
    </row>
    <row r="2639" spans="1:6" ht="15" x14ac:dyDescent="0.25">
      <c r="A2639" s="144" t="str">
        <f>IF('gegevens uit databank'!C2639="","",'gegevens uit databank'!C2639)</f>
        <v/>
      </c>
      <c r="B2639" s="145" t="str">
        <f>IF('gegevens uit databank'!D2639="","",'gegevens uit databank'!D2639)</f>
        <v/>
      </c>
      <c r="C2639" s="145" t="str">
        <f>IF('gegevens uit databank'!E2639="","",'gegevens uit databank'!E2639)</f>
        <v/>
      </c>
      <c r="D2639" s="145" t="str">
        <f>IF('gegevens uit databank'!F2639="","",'gegevens uit databank'!F2639)</f>
        <v/>
      </c>
      <c r="E2639" s="145" t="str">
        <f>IF('gegevens uit databank'!G2639="","",'gegevens uit databank'!G2639)</f>
        <v/>
      </c>
      <c r="F2639" s="145" t="str">
        <f>IF('gegevens uit databank'!H2639="","",'gegevens uit databank'!H2639)</f>
        <v/>
      </c>
    </row>
    <row r="2640" spans="1:6" ht="15" x14ac:dyDescent="0.25">
      <c r="A2640" s="144" t="str">
        <f>IF('gegevens uit databank'!C2640="","",'gegevens uit databank'!C2640)</f>
        <v/>
      </c>
      <c r="B2640" s="145" t="str">
        <f>IF('gegevens uit databank'!D2640="","",'gegevens uit databank'!D2640)</f>
        <v/>
      </c>
      <c r="C2640" s="145" t="str">
        <f>IF('gegevens uit databank'!E2640="","",'gegevens uit databank'!E2640)</f>
        <v/>
      </c>
      <c r="D2640" s="145" t="str">
        <f>IF('gegevens uit databank'!F2640="","",'gegevens uit databank'!F2640)</f>
        <v/>
      </c>
      <c r="E2640" s="145" t="str">
        <f>IF('gegevens uit databank'!G2640="","",'gegevens uit databank'!G2640)</f>
        <v/>
      </c>
      <c r="F2640" s="145" t="str">
        <f>IF('gegevens uit databank'!H2640="","",'gegevens uit databank'!H2640)</f>
        <v/>
      </c>
    </row>
    <row r="2641" spans="1:6" ht="15" x14ac:dyDescent="0.25">
      <c r="A2641" s="144" t="str">
        <f>IF('gegevens uit databank'!C2641="","",'gegevens uit databank'!C2641)</f>
        <v/>
      </c>
      <c r="B2641" s="145" t="str">
        <f>IF('gegevens uit databank'!D2641="","",'gegevens uit databank'!D2641)</f>
        <v/>
      </c>
      <c r="C2641" s="145" t="str">
        <f>IF('gegevens uit databank'!E2641="","",'gegevens uit databank'!E2641)</f>
        <v/>
      </c>
      <c r="D2641" s="145" t="str">
        <f>IF('gegevens uit databank'!F2641="","",'gegevens uit databank'!F2641)</f>
        <v/>
      </c>
      <c r="E2641" s="145" t="str">
        <f>IF('gegevens uit databank'!G2641="","",'gegevens uit databank'!G2641)</f>
        <v/>
      </c>
      <c r="F2641" s="145" t="str">
        <f>IF('gegevens uit databank'!H2641="","",'gegevens uit databank'!H2641)</f>
        <v/>
      </c>
    </row>
    <row r="2642" spans="1:6" ht="15" x14ac:dyDescent="0.25">
      <c r="A2642" s="144" t="str">
        <f>IF('gegevens uit databank'!C2642="","",'gegevens uit databank'!C2642)</f>
        <v/>
      </c>
      <c r="B2642" s="145" t="str">
        <f>IF('gegevens uit databank'!D2642="","",'gegevens uit databank'!D2642)</f>
        <v/>
      </c>
      <c r="C2642" s="145" t="str">
        <f>IF('gegevens uit databank'!E2642="","",'gegevens uit databank'!E2642)</f>
        <v/>
      </c>
      <c r="D2642" s="145" t="str">
        <f>IF('gegevens uit databank'!F2642="","",'gegevens uit databank'!F2642)</f>
        <v/>
      </c>
      <c r="E2642" s="145" t="str">
        <f>IF('gegevens uit databank'!G2642="","",'gegevens uit databank'!G2642)</f>
        <v/>
      </c>
      <c r="F2642" s="145" t="str">
        <f>IF('gegevens uit databank'!H2642="","",'gegevens uit databank'!H2642)</f>
        <v/>
      </c>
    </row>
    <row r="2643" spans="1:6" ht="15" x14ac:dyDescent="0.25">
      <c r="A2643" s="144" t="str">
        <f>IF('gegevens uit databank'!C2643="","",'gegevens uit databank'!C2643)</f>
        <v/>
      </c>
      <c r="B2643" s="145" t="str">
        <f>IF('gegevens uit databank'!D2643="","",'gegevens uit databank'!D2643)</f>
        <v/>
      </c>
      <c r="C2643" s="145" t="str">
        <f>IF('gegevens uit databank'!E2643="","",'gegevens uit databank'!E2643)</f>
        <v/>
      </c>
      <c r="D2643" s="145" t="str">
        <f>IF('gegevens uit databank'!F2643="","",'gegevens uit databank'!F2643)</f>
        <v/>
      </c>
      <c r="E2643" s="145" t="str">
        <f>IF('gegevens uit databank'!G2643="","",'gegevens uit databank'!G2643)</f>
        <v/>
      </c>
      <c r="F2643" s="145" t="str">
        <f>IF('gegevens uit databank'!H2643="","",'gegevens uit databank'!H2643)</f>
        <v/>
      </c>
    </row>
    <row r="2644" spans="1:6" ht="15" x14ac:dyDescent="0.25">
      <c r="A2644" s="144"/>
      <c r="B2644" s="145"/>
      <c r="C2644" s="145"/>
      <c r="D2644" s="145"/>
      <c r="E2644" s="145"/>
      <c r="F2644" s="145"/>
    </row>
    <row r="2645" spans="1:6" ht="15" x14ac:dyDescent="0.25">
      <c r="A2645" s="144"/>
      <c r="B2645" s="145"/>
      <c r="C2645" s="145"/>
      <c r="D2645" s="145"/>
      <c r="E2645" s="145"/>
      <c r="F2645" s="145"/>
    </row>
    <row r="2646" spans="1:6" ht="15" x14ac:dyDescent="0.25">
      <c r="A2646" s="144"/>
      <c r="B2646" s="145"/>
      <c r="C2646" s="145"/>
      <c r="D2646" s="145"/>
      <c r="E2646" s="145"/>
      <c r="F2646" s="145"/>
    </row>
    <row r="2647" spans="1:6" ht="15" x14ac:dyDescent="0.25">
      <c r="A2647" s="144"/>
      <c r="B2647" s="145"/>
      <c r="C2647" s="145"/>
      <c r="D2647" s="145"/>
      <c r="E2647" s="145"/>
      <c r="F2647" s="145"/>
    </row>
  </sheetData>
  <sheetProtection algorithmName="SHA-512" hashValue="blSaIM5oXJ0Du3QAtPOzlrOfcXGMRza3e/VydW2YDVB64S/tG/AOuEl5/Bfa8jonYfvew4T3to/DVWyXZMJ0/A==" saltValue="EgRcq0bMaLXlWC/Q1QM7vg==" spinCount="100000" sheet="1"/>
  <phoneticPr fontId="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63140-F583-4510-9734-F93109768FAD}">
  <dimension ref="A1:AN2724"/>
  <sheetViews>
    <sheetView workbookViewId="0"/>
  </sheetViews>
  <sheetFormatPr defaultRowHeight="13.2" x14ac:dyDescent="0.25"/>
  <cols>
    <col min="1" max="1" width="9.88671875" bestFit="1" customWidth="1"/>
    <col min="2" max="2" width="15.109375" bestFit="1" customWidth="1"/>
    <col min="3" max="3" width="17.6640625" bestFit="1" customWidth="1"/>
    <col min="4" max="4" width="42.109375" bestFit="1" customWidth="1"/>
    <col min="5" max="5" width="38.21875" bestFit="1" customWidth="1"/>
    <col min="6" max="6" width="12.109375" bestFit="1" customWidth="1"/>
    <col min="7" max="7" width="26.109375" bestFit="1" customWidth="1"/>
    <col min="8" max="8" width="12.88671875" bestFit="1" customWidth="1"/>
    <col min="9" max="9" width="5.44140625" bestFit="1" customWidth="1"/>
    <col min="10" max="10" width="47.33203125" bestFit="1" customWidth="1"/>
    <col min="11" max="11" width="21" bestFit="1" customWidth="1"/>
    <col min="12" max="12" width="41.33203125" bestFit="1" customWidth="1"/>
    <col min="13" max="13" width="11.33203125" bestFit="1" customWidth="1"/>
    <col min="14" max="14" width="30.77734375" bestFit="1" customWidth="1"/>
    <col min="15" max="15" width="7" bestFit="1" customWidth="1"/>
    <col min="16" max="16" width="21.77734375" bestFit="1" customWidth="1"/>
    <col min="17" max="17" width="38.21875" bestFit="1" customWidth="1"/>
    <col min="18" max="18" width="7" bestFit="1" customWidth="1"/>
    <col min="19" max="19" width="15.5546875" bestFit="1" customWidth="1"/>
    <col min="20" max="20" width="10" bestFit="1" customWidth="1"/>
    <col min="21" max="21" width="16.33203125" bestFit="1" customWidth="1"/>
    <col min="22" max="22" width="30" bestFit="1" customWidth="1"/>
    <col min="23" max="23" width="20" bestFit="1" customWidth="1"/>
    <col min="24" max="24" width="22.44140625" bestFit="1" customWidth="1"/>
    <col min="25" max="25" width="20" bestFit="1" customWidth="1"/>
    <col min="26" max="26" width="12.33203125" bestFit="1" customWidth="1"/>
    <col min="27" max="27" width="10.44140625" bestFit="1" customWidth="1"/>
    <col min="28" max="29" width="8.88671875" bestFit="1" customWidth="1"/>
    <col min="30" max="30" width="16.77734375" bestFit="1" customWidth="1"/>
    <col min="31" max="31" width="24" bestFit="1" customWidth="1"/>
    <col min="32" max="32" width="11" bestFit="1" customWidth="1"/>
    <col min="33" max="33" width="42.21875" bestFit="1" customWidth="1"/>
    <col min="34" max="34" width="18.6640625" bestFit="1" customWidth="1"/>
    <col min="35" max="35" width="10" bestFit="1" customWidth="1"/>
    <col min="36" max="36" width="31.21875" bestFit="1" customWidth="1"/>
    <col min="37" max="37" width="26.5546875" bestFit="1" customWidth="1"/>
    <col min="38" max="38" width="16" bestFit="1" customWidth="1"/>
    <col min="39" max="39" width="26.109375" bestFit="1" customWidth="1"/>
    <col min="40" max="40" width="12.109375" bestFit="1" customWidth="1"/>
  </cols>
  <sheetData>
    <row r="1" spans="1:40" ht="14.4" x14ac:dyDescent="0.25">
      <c r="A1" s="139" t="s">
        <v>7722</v>
      </c>
      <c r="B1" s="140" t="s">
        <v>7723</v>
      </c>
      <c r="C1" s="139" t="s">
        <v>5149</v>
      </c>
      <c r="D1" s="140" t="s">
        <v>5150</v>
      </c>
      <c r="E1" s="140" t="s">
        <v>5151</v>
      </c>
      <c r="F1" s="139" t="s">
        <v>5152</v>
      </c>
      <c r="G1" s="140" t="s">
        <v>248</v>
      </c>
      <c r="H1" s="140" t="s">
        <v>897</v>
      </c>
      <c r="I1" s="140" t="s">
        <v>7724</v>
      </c>
      <c r="J1" s="140" t="s">
        <v>7725</v>
      </c>
      <c r="K1" s="140" t="s">
        <v>7726</v>
      </c>
      <c r="L1" s="140" t="s">
        <v>7727</v>
      </c>
      <c r="M1" s="140" t="s">
        <v>7728</v>
      </c>
      <c r="N1" s="140" t="s">
        <v>7729</v>
      </c>
      <c r="O1" s="139" t="s">
        <v>7730</v>
      </c>
      <c r="P1" s="139" t="s">
        <v>7731</v>
      </c>
      <c r="Q1" s="140" t="s">
        <v>7732</v>
      </c>
      <c r="R1" s="139" t="s">
        <v>7733</v>
      </c>
      <c r="S1" s="139" t="s">
        <v>7734</v>
      </c>
      <c r="T1" s="140" t="s">
        <v>7735</v>
      </c>
      <c r="U1" s="141" t="s">
        <v>7736</v>
      </c>
      <c r="V1" s="140" t="s">
        <v>7737</v>
      </c>
      <c r="W1" s="140" t="s">
        <v>7738</v>
      </c>
      <c r="X1" s="140" t="s">
        <v>7739</v>
      </c>
      <c r="Y1" s="140" t="s">
        <v>7740</v>
      </c>
      <c r="Z1" s="140" t="s">
        <v>7741</v>
      </c>
      <c r="AA1" s="139" t="s">
        <v>7742</v>
      </c>
      <c r="AB1" s="141" t="s">
        <v>7743</v>
      </c>
      <c r="AC1" s="141" t="s">
        <v>7744</v>
      </c>
      <c r="AD1" s="140" t="s">
        <v>7745</v>
      </c>
      <c r="AE1" s="140" t="s">
        <v>7746</v>
      </c>
      <c r="AF1" s="140" t="s">
        <v>7747</v>
      </c>
      <c r="AG1" s="140" t="s">
        <v>7748</v>
      </c>
      <c r="AH1" s="140" t="s">
        <v>7749</v>
      </c>
      <c r="AI1" s="140" t="s">
        <v>7750</v>
      </c>
      <c r="AJ1" s="140" t="s">
        <v>7751</v>
      </c>
      <c r="AK1" s="140" t="s">
        <v>7752</v>
      </c>
      <c r="AL1" s="139" t="s">
        <v>7753</v>
      </c>
      <c r="AM1" s="140" t="s">
        <v>7754</v>
      </c>
      <c r="AN1" s="140" t="s">
        <v>7755</v>
      </c>
    </row>
    <row r="2" spans="1:40" ht="28.8" x14ac:dyDescent="0.25">
      <c r="A2" s="139" t="s">
        <v>7756</v>
      </c>
      <c r="B2" s="140" t="s">
        <v>7757</v>
      </c>
      <c r="C2" s="139">
        <v>18</v>
      </c>
      <c r="D2" s="140" t="s">
        <v>7037</v>
      </c>
      <c r="E2" s="140" t="s">
        <v>2963</v>
      </c>
      <c r="F2" s="139">
        <v>1000</v>
      </c>
      <c r="G2" s="140" t="s">
        <v>2908</v>
      </c>
      <c r="H2" s="140" t="s">
        <v>923</v>
      </c>
      <c r="I2" s="140" t="s">
        <v>7758</v>
      </c>
      <c r="J2" s="140" t="s">
        <v>7934</v>
      </c>
      <c r="K2" s="140" t="s">
        <v>7881</v>
      </c>
      <c r="L2" s="140" t="s">
        <v>7761</v>
      </c>
      <c r="M2" s="140" t="s">
        <v>6824</v>
      </c>
      <c r="N2" s="140" t="s">
        <v>7762</v>
      </c>
      <c r="O2" s="139">
        <v>122069</v>
      </c>
      <c r="P2" s="139">
        <v>42</v>
      </c>
      <c r="Q2" s="140" t="s">
        <v>7040</v>
      </c>
      <c r="R2" s="139">
        <v>113878</v>
      </c>
      <c r="S2" s="139">
        <v>113878</v>
      </c>
      <c r="T2" s="140" t="s">
        <v>7935</v>
      </c>
      <c r="U2" s="141">
        <v>367</v>
      </c>
      <c r="V2" s="140" t="s">
        <v>7936</v>
      </c>
      <c r="W2" s="140" t="s">
        <v>7937</v>
      </c>
      <c r="X2" s="140" t="s">
        <v>7765</v>
      </c>
      <c r="Y2" s="140" t="s">
        <v>7766</v>
      </c>
      <c r="Z2" s="140" t="s">
        <v>7767</v>
      </c>
      <c r="AA2" s="139">
        <v>1</v>
      </c>
      <c r="AB2" s="141">
        <v>45322</v>
      </c>
      <c r="AC2" s="141">
        <v>45322</v>
      </c>
      <c r="AD2" s="140" t="s">
        <v>7938</v>
      </c>
      <c r="AE2" s="140" t="s">
        <v>7939</v>
      </c>
      <c r="AF2" s="140" t="s">
        <v>7940</v>
      </c>
      <c r="AG2" s="140" t="s">
        <v>7941</v>
      </c>
      <c r="AH2" s="140" t="s">
        <v>7942</v>
      </c>
      <c r="AI2" s="140" t="s">
        <v>7943</v>
      </c>
      <c r="AJ2" s="140" t="s">
        <v>7944</v>
      </c>
      <c r="AK2" s="140" t="s">
        <v>7945</v>
      </c>
      <c r="AL2" s="139">
        <v>1140</v>
      </c>
      <c r="AM2" s="140" t="s">
        <v>258</v>
      </c>
      <c r="AN2" s="140" t="s">
        <v>7946</v>
      </c>
    </row>
    <row r="3" spans="1:40" ht="28.8" x14ac:dyDescent="0.25">
      <c r="A3" s="139" t="s">
        <v>7756</v>
      </c>
      <c r="B3" s="140" t="s">
        <v>7757</v>
      </c>
      <c r="C3" s="139">
        <v>26</v>
      </c>
      <c r="D3" s="140" t="s">
        <v>7038</v>
      </c>
      <c r="E3" s="140" t="s">
        <v>2964</v>
      </c>
      <c r="F3" s="139">
        <v>1020</v>
      </c>
      <c r="G3" s="140" t="s">
        <v>249</v>
      </c>
      <c r="H3" s="140" t="s">
        <v>924</v>
      </c>
      <c r="I3" s="140" t="s">
        <v>7758</v>
      </c>
      <c r="J3" s="140" t="s">
        <v>7947</v>
      </c>
      <c r="K3" s="140" t="s">
        <v>7881</v>
      </c>
      <c r="L3" s="140" t="s">
        <v>7761</v>
      </c>
      <c r="M3" s="140" t="s">
        <v>6824</v>
      </c>
      <c r="N3" s="140" t="s">
        <v>7762</v>
      </c>
      <c r="O3" s="139">
        <v>124149</v>
      </c>
      <c r="P3" s="139">
        <v>26</v>
      </c>
      <c r="Q3" s="140" t="s">
        <v>7038</v>
      </c>
      <c r="R3" s="139">
        <v>113878</v>
      </c>
      <c r="S3" s="139">
        <v>113878</v>
      </c>
      <c r="T3" s="140" t="s">
        <v>7758</v>
      </c>
      <c r="U3" s="141">
        <v>367</v>
      </c>
      <c r="V3" s="140" t="s">
        <v>7948</v>
      </c>
      <c r="W3" s="140" t="s">
        <v>7949</v>
      </c>
      <c r="X3" s="140" t="s">
        <v>7765</v>
      </c>
      <c r="Y3" s="140" t="s">
        <v>7766</v>
      </c>
      <c r="Z3" s="140" t="s">
        <v>7767</v>
      </c>
      <c r="AA3" s="139">
        <v>2</v>
      </c>
      <c r="AB3" s="141">
        <v>45322</v>
      </c>
      <c r="AC3" s="141">
        <v>45322</v>
      </c>
      <c r="AD3" s="140" t="s">
        <v>7938</v>
      </c>
      <c r="AE3" s="140" t="s">
        <v>7939</v>
      </c>
      <c r="AF3" s="140" t="s">
        <v>7940</v>
      </c>
      <c r="AG3" s="140" t="s">
        <v>7941</v>
      </c>
      <c r="AH3" s="140" t="s">
        <v>7942</v>
      </c>
      <c r="AI3" s="140" t="s">
        <v>7943</v>
      </c>
      <c r="AJ3" s="140" t="s">
        <v>7944</v>
      </c>
      <c r="AK3" s="140" t="s">
        <v>7945</v>
      </c>
      <c r="AL3" s="139">
        <v>1140</v>
      </c>
      <c r="AM3" s="140" t="s">
        <v>258</v>
      </c>
      <c r="AN3" s="140" t="s">
        <v>7946</v>
      </c>
    </row>
    <row r="4" spans="1:40" ht="28.8" x14ac:dyDescent="0.25">
      <c r="A4" s="139" t="s">
        <v>7756</v>
      </c>
      <c r="B4" s="140" t="s">
        <v>7757</v>
      </c>
      <c r="C4" s="139">
        <v>34</v>
      </c>
      <c r="D4" s="140" t="s">
        <v>7039</v>
      </c>
      <c r="E4" s="140" t="s">
        <v>2965</v>
      </c>
      <c r="F4" s="139">
        <v>1030</v>
      </c>
      <c r="G4" s="140" t="s">
        <v>250</v>
      </c>
      <c r="H4" s="140" t="s">
        <v>925</v>
      </c>
      <c r="I4" s="140" t="s">
        <v>7758</v>
      </c>
      <c r="J4" s="140" t="s">
        <v>7950</v>
      </c>
      <c r="K4" s="140" t="s">
        <v>7881</v>
      </c>
      <c r="L4" s="140" t="s">
        <v>7761</v>
      </c>
      <c r="M4" s="140" t="s">
        <v>6824</v>
      </c>
      <c r="N4" s="140" t="s">
        <v>7762</v>
      </c>
      <c r="O4" s="139">
        <v>124149</v>
      </c>
      <c r="P4" s="139">
        <v>26</v>
      </c>
      <c r="Q4" s="140" t="s">
        <v>7038</v>
      </c>
      <c r="R4" s="139">
        <v>113878</v>
      </c>
      <c r="S4" s="139">
        <v>113878</v>
      </c>
      <c r="T4" s="140" t="s">
        <v>7758</v>
      </c>
      <c r="U4" s="141">
        <v>367</v>
      </c>
      <c r="V4" s="140" t="s">
        <v>7951</v>
      </c>
      <c r="W4" s="140" t="s">
        <v>7952</v>
      </c>
      <c r="X4" s="140" t="s">
        <v>7765</v>
      </c>
      <c r="Y4" s="140" t="s">
        <v>7766</v>
      </c>
      <c r="Z4" s="140" t="s">
        <v>7767</v>
      </c>
      <c r="AA4" s="139">
        <v>1</v>
      </c>
      <c r="AB4" s="141">
        <v>45322</v>
      </c>
      <c r="AC4" s="141">
        <v>45322</v>
      </c>
      <c r="AD4" s="140" t="s">
        <v>7953</v>
      </c>
      <c r="AE4" s="140" t="s">
        <v>7954</v>
      </c>
      <c r="AF4" s="140" t="s">
        <v>7955</v>
      </c>
      <c r="AG4" s="140" t="s">
        <v>7956</v>
      </c>
      <c r="AH4" s="140" t="s">
        <v>7942</v>
      </c>
      <c r="AI4" s="140" t="s">
        <v>7943</v>
      </c>
      <c r="AJ4" s="140" t="s">
        <v>7944</v>
      </c>
      <c r="AK4" s="140" t="s">
        <v>7945</v>
      </c>
      <c r="AL4" s="139">
        <v>1140</v>
      </c>
      <c r="AM4" s="140" t="s">
        <v>258</v>
      </c>
      <c r="AN4" s="140" t="s">
        <v>7946</v>
      </c>
    </row>
    <row r="5" spans="1:40" ht="28.8" x14ac:dyDescent="0.25">
      <c r="A5" s="139" t="s">
        <v>7756</v>
      </c>
      <c r="B5" s="140" t="s">
        <v>7757</v>
      </c>
      <c r="C5" s="139">
        <v>42</v>
      </c>
      <c r="D5" s="140" t="s">
        <v>7040</v>
      </c>
      <c r="E5" s="140" t="s">
        <v>2966</v>
      </c>
      <c r="F5" s="139">
        <v>1040</v>
      </c>
      <c r="G5" s="140" t="s">
        <v>251</v>
      </c>
      <c r="H5" s="140" t="s">
        <v>926</v>
      </c>
      <c r="I5" s="140" t="s">
        <v>7758</v>
      </c>
      <c r="J5" s="140" t="s">
        <v>7957</v>
      </c>
      <c r="K5" s="140" t="s">
        <v>7881</v>
      </c>
      <c r="L5" s="140" t="s">
        <v>7761</v>
      </c>
      <c r="M5" s="140" t="s">
        <v>6824</v>
      </c>
      <c r="N5" s="140" t="s">
        <v>7762</v>
      </c>
      <c r="O5" s="139">
        <v>122069</v>
      </c>
      <c r="P5" s="139">
        <v>42</v>
      </c>
      <c r="Q5" s="140" t="s">
        <v>7040</v>
      </c>
      <c r="R5" s="139">
        <v>113878</v>
      </c>
      <c r="S5" s="139">
        <v>113878</v>
      </c>
      <c r="T5" s="140" t="s">
        <v>7758</v>
      </c>
      <c r="U5" s="141">
        <v>367</v>
      </c>
      <c r="V5" s="140" t="s">
        <v>7958</v>
      </c>
      <c r="W5" s="140" t="s">
        <v>7959</v>
      </c>
      <c r="X5" s="140" t="s">
        <v>7765</v>
      </c>
      <c r="Y5" s="140" t="s">
        <v>7766</v>
      </c>
      <c r="Z5" s="140" t="s">
        <v>7767</v>
      </c>
      <c r="AA5" s="139">
        <v>1</v>
      </c>
      <c r="AB5" s="141">
        <v>45322</v>
      </c>
      <c r="AC5" s="141">
        <v>45322</v>
      </c>
      <c r="AD5" s="140" t="s">
        <v>7938</v>
      </c>
      <c r="AE5" s="140" t="s">
        <v>7939</v>
      </c>
      <c r="AF5" s="140" t="s">
        <v>7940</v>
      </c>
      <c r="AG5" s="140" t="s">
        <v>7941</v>
      </c>
      <c r="AH5" s="140" t="s">
        <v>7942</v>
      </c>
      <c r="AI5" s="140" t="s">
        <v>7943</v>
      </c>
      <c r="AJ5" s="140" t="s">
        <v>7944</v>
      </c>
      <c r="AK5" s="140" t="s">
        <v>7945</v>
      </c>
      <c r="AL5" s="139">
        <v>1140</v>
      </c>
      <c r="AM5" s="140" t="s">
        <v>258</v>
      </c>
      <c r="AN5" s="140" t="s">
        <v>7946</v>
      </c>
    </row>
    <row r="6" spans="1:40" ht="28.8" x14ac:dyDescent="0.25">
      <c r="A6" s="139" t="s">
        <v>7756</v>
      </c>
      <c r="B6" s="140" t="s">
        <v>7757</v>
      </c>
      <c r="C6" s="139">
        <v>59</v>
      </c>
      <c r="D6" s="140" t="s">
        <v>7041</v>
      </c>
      <c r="E6" s="140" t="s">
        <v>2967</v>
      </c>
      <c r="F6" s="139">
        <v>1040</v>
      </c>
      <c r="G6" s="140" t="s">
        <v>251</v>
      </c>
      <c r="H6" s="140" t="s">
        <v>927</v>
      </c>
      <c r="I6" s="140" t="s">
        <v>7758</v>
      </c>
      <c r="J6" s="140" t="s">
        <v>7960</v>
      </c>
      <c r="K6" s="140" t="s">
        <v>7881</v>
      </c>
      <c r="L6" s="140" t="s">
        <v>7761</v>
      </c>
      <c r="M6" s="140" t="s">
        <v>6824</v>
      </c>
      <c r="N6" s="140" t="s">
        <v>7762</v>
      </c>
      <c r="O6" s="139">
        <v>124149</v>
      </c>
      <c r="P6" s="139">
        <v>26</v>
      </c>
      <c r="Q6" s="140" t="s">
        <v>7038</v>
      </c>
      <c r="R6" s="139">
        <v>113878</v>
      </c>
      <c r="S6" s="139">
        <v>113878</v>
      </c>
      <c r="T6" s="140" t="s">
        <v>7758</v>
      </c>
      <c r="U6" s="141">
        <v>367</v>
      </c>
      <c r="V6" s="140" t="s">
        <v>7961</v>
      </c>
      <c r="W6" s="140" t="s">
        <v>7962</v>
      </c>
      <c r="X6" s="140" t="s">
        <v>7765</v>
      </c>
      <c r="Y6" s="140" t="s">
        <v>7766</v>
      </c>
      <c r="Z6" s="140" t="s">
        <v>7767</v>
      </c>
      <c r="AA6" s="139">
        <v>1</v>
      </c>
      <c r="AB6" s="141">
        <v>45322</v>
      </c>
      <c r="AC6" s="141">
        <v>45322</v>
      </c>
      <c r="AD6" s="140" t="s">
        <v>7938</v>
      </c>
      <c r="AE6" s="140" t="s">
        <v>7939</v>
      </c>
      <c r="AF6" s="140" t="s">
        <v>7940</v>
      </c>
      <c r="AG6" s="140" t="s">
        <v>7941</v>
      </c>
      <c r="AH6" s="140" t="s">
        <v>7942</v>
      </c>
      <c r="AI6" s="140" t="s">
        <v>7943</v>
      </c>
      <c r="AJ6" s="140" t="s">
        <v>7944</v>
      </c>
      <c r="AK6" s="140" t="s">
        <v>7945</v>
      </c>
      <c r="AL6" s="139">
        <v>1140</v>
      </c>
      <c r="AM6" s="140" t="s">
        <v>258</v>
      </c>
      <c r="AN6" s="140" t="s">
        <v>7946</v>
      </c>
    </row>
    <row r="7" spans="1:40" ht="28.8" x14ac:dyDescent="0.25">
      <c r="A7" s="139" t="s">
        <v>7756</v>
      </c>
      <c r="B7" s="140" t="s">
        <v>7757</v>
      </c>
      <c r="C7" s="139">
        <v>67</v>
      </c>
      <c r="D7" s="140" t="s">
        <v>7042</v>
      </c>
      <c r="E7" s="140" t="s">
        <v>2968</v>
      </c>
      <c r="F7" s="139">
        <v>1050</v>
      </c>
      <c r="G7" s="140" t="s">
        <v>252</v>
      </c>
      <c r="H7" s="140" t="s">
        <v>928</v>
      </c>
      <c r="I7" s="140" t="s">
        <v>7758</v>
      </c>
      <c r="J7" s="140" t="s">
        <v>7963</v>
      </c>
      <c r="K7" s="140" t="s">
        <v>7881</v>
      </c>
      <c r="L7" s="140" t="s">
        <v>7761</v>
      </c>
      <c r="M7" s="140" t="s">
        <v>6824</v>
      </c>
      <c r="N7" s="140" t="s">
        <v>7762</v>
      </c>
      <c r="O7" s="139">
        <v>122069</v>
      </c>
      <c r="P7" s="139">
        <v>42</v>
      </c>
      <c r="Q7" s="140" t="s">
        <v>7040</v>
      </c>
      <c r="R7" s="139">
        <v>113878</v>
      </c>
      <c r="S7" s="139">
        <v>113878</v>
      </c>
      <c r="T7" s="140" t="s">
        <v>7758</v>
      </c>
      <c r="U7" s="141">
        <v>367</v>
      </c>
      <c r="V7" s="140" t="s">
        <v>7964</v>
      </c>
      <c r="W7" s="140" t="s">
        <v>7965</v>
      </c>
      <c r="X7" s="140" t="s">
        <v>7765</v>
      </c>
      <c r="Y7" s="140" t="s">
        <v>7766</v>
      </c>
      <c r="Z7" s="140" t="s">
        <v>7767</v>
      </c>
      <c r="AA7" s="139">
        <v>3</v>
      </c>
      <c r="AB7" s="141">
        <v>45322</v>
      </c>
      <c r="AC7" s="141">
        <v>45322</v>
      </c>
      <c r="AD7" s="140" t="s">
        <v>7953</v>
      </c>
      <c r="AE7" s="140" t="s">
        <v>7954</v>
      </c>
      <c r="AF7" s="140" t="s">
        <v>7955</v>
      </c>
      <c r="AG7" s="140" t="s">
        <v>7956</v>
      </c>
      <c r="AH7" s="140" t="s">
        <v>7942</v>
      </c>
      <c r="AI7" s="140" t="s">
        <v>7943</v>
      </c>
      <c r="AJ7" s="140" t="s">
        <v>7944</v>
      </c>
      <c r="AK7" s="140" t="s">
        <v>7945</v>
      </c>
      <c r="AL7" s="139">
        <v>1140</v>
      </c>
      <c r="AM7" s="140" t="s">
        <v>258</v>
      </c>
      <c r="AN7" s="140" t="s">
        <v>7946</v>
      </c>
    </row>
    <row r="8" spans="1:40" ht="28.8" x14ac:dyDescent="0.25">
      <c r="A8" s="139" t="s">
        <v>7756</v>
      </c>
      <c r="B8" s="140" t="s">
        <v>7757</v>
      </c>
      <c r="C8" s="139">
        <v>75</v>
      </c>
      <c r="D8" s="140" t="s">
        <v>6625</v>
      </c>
      <c r="E8" s="140" t="s">
        <v>2969</v>
      </c>
      <c r="F8" s="139">
        <v>1060</v>
      </c>
      <c r="G8" s="140" t="s">
        <v>253</v>
      </c>
      <c r="H8" s="140" t="s">
        <v>929</v>
      </c>
      <c r="I8" s="140" t="s">
        <v>7758</v>
      </c>
      <c r="J8" s="140" t="s">
        <v>7966</v>
      </c>
      <c r="K8" s="140" t="s">
        <v>7881</v>
      </c>
      <c r="L8" s="140" t="s">
        <v>7761</v>
      </c>
      <c r="M8" s="140" t="s">
        <v>6824</v>
      </c>
      <c r="N8" s="140" t="s">
        <v>7762</v>
      </c>
      <c r="O8" s="139">
        <v>129049</v>
      </c>
      <c r="P8" s="139">
        <v>109</v>
      </c>
      <c r="Q8" s="140" t="s">
        <v>7043</v>
      </c>
      <c r="R8" s="139">
        <v>113878</v>
      </c>
      <c r="S8" s="139">
        <v>113878</v>
      </c>
      <c r="T8" s="140" t="s">
        <v>7758</v>
      </c>
      <c r="U8" s="141">
        <v>367</v>
      </c>
      <c r="V8" s="140" t="s">
        <v>7967</v>
      </c>
      <c r="W8" s="140" t="s">
        <v>7968</v>
      </c>
      <c r="X8" s="140" t="s">
        <v>7765</v>
      </c>
      <c r="Y8" s="140" t="s">
        <v>7766</v>
      </c>
      <c r="Z8" s="140" t="s">
        <v>7767</v>
      </c>
      <c r="AA8" s="139">
        <v>2</v>
      </c>
      <c r="AB8" s="141">
        <v>45322</v>
      </c>
      <c r="AC8" s="141">
        <v>45322</v>
      </c>
      <c r="AD8" s="140" t="s">
        <v>7938</v>
      </c>
      <c r="AE8" s="140" t="s">
        <v>7939</v>
      </c>
      <c r="AF8" s="140" t="s">
        <v>7940</v>
      </c>
      <c r="AG8" s="140" t="s">
        <v>7941</v>
      </c>
      <c r="AH8" s="140" t="s">
        <v>7942</v>
      </c>
      <c r="AI8" s="140" t="s">
        <v>7943</v>
      </c>
      <c r="AJ8" s="140" t="s">
        <v>7944</v>
      </c>
      <c r="AK8" s="140" t="s">
        <v>7945</v>
      </c>
      <c r="AL8" s="139">
        <v>1140</v>
      </c>
      <c r="AM8" s="140" t="s">
        <v>258</v>
      </c>
      <c r="AN8" s="140" t="s">
        <v>7946</v>
      </c>
    </row>
    <row r="9" spans="1:40" ht="28.8" x14ac:dyDescent="0.25">
      <c r="A9" s="139" t="s">
        <v>7756</v>
      </c>
      <c r="B9" s="140" t="s">
        <v>7757</v>
      </c>
      <c r="C9" s="139">
        <v>83</v>
      </c>
      <c r="D9" s="140" t="s">
        <v>5153</v>
      </c>
      <c r="E9" s="140" t="s">
        <v>2970</v>
      </c>
      <c r="F9" s="139">
        <v>1080</v>
      </c>
      <c r="G9" s="140" t="s">
        <v>489</v>
      </c>
      <c r="H9" s="140" t="s">
        <v>930</v>
      </c>
      <c r="I9" s="140" t="s">
        <v>7758</v>
      </c>
      <c r="J9" s="140" t="s">
        <v>7969</v>
      </c>
      <c r="K9" s="140" t="s">
        <v>7881</v>
      </c>
      <c r="L9" s="140" t="s">
        <v>7761</v>
      </c>
      <c r="M9" s="140" t="s">
        <v>6824</v>
      </c>
      <c r="N9" s="140" t="s">
        <v>7762</v>
      </c>
      <c r="O9" s="139">
        <v>129049</v>
      </c>
      <c r="P9" s="139">
        <v>109</v>
      </c>
      <c r="Q9" s="140" t="s">
        <v>7043</v>
      </c>
      <c r="R9" s="139">
        <v>113878</v>
      </c>
      <c r="S9" s="139">
        <v>113878</v>
      </c>
      <c r="T9" s="140" t="s">
        <v>7758</v>
      </c>
      <c r="U9" s="141">
        <v>367</v>
      </c>
      <c r="V9" s="140" t="s">
        <v>7970</v>
      </c>
      <c r="W9" s="140" t="s">
        <v>7971</v>
      </c>
      <c r="X9" s="140" t="s">
        <v>7972</v>
      </c>
      <c r="Y9" s="140" t="s">
        <v>7973</v>
      </c>
      <c r="Z9" s="140" t="s">
        <v>7974</v>
      </c>
      <c r="AA9" s="139">
        <v>1</v>
      </c>
      <c r="AB9" s="141">
        <v>45322</v>
      </c>
      <c r="AC9" s="141">
        <v>45322</v>
      </c>
      <c r="AD9" s="140" t="s">
        <v>7938</v>
      </c>
      <c r="AE9" s="140" t="s">
        <v>7939</v>
      </c>
      <c r="AF9" s="140" t="s">
        <v>7940</v>
      </c>
      <c r="AG9" s="140" t="s">
        <v>7941</v>
      </c>
      <c r="AH9" s="140" t="s">
        <v>7942</v>
      </c>
      <c r="AI9" s="140" t="s">
        <v>7943</v>
      </c>
      <c r="AJ9" s="140" t="s">
        <v>7944</v>
      </c>
      <c r="AK9" s="140" t="s">
        <v>7945</v>
      </c>
      <c r="AL9" s="139">
        <v>1140</v>
      </c>
      <c r="AM9" s="140" t="s">
        <v>258</v>
      </c>
      <c r="AN9" s="140" t="s">
        <v>7946</v>
      </c>
    </row>
    <row r="10" spans="1:40" ht="28.8" x14ac:dyDescent="0.25">
      <c r="A10" s="139" t="s">
        <v>7756</v>
      </c>
      <c r="B10" s="140" t="s">
        <v>7757</v>
      </c>
      <c r="C10" s="139">
        <v>91</v>
      </c>
      <c r="D10" s="140" t="s">
        <v>6626</v>
      </c>
      <c r="E10" s="140" t="s">
        <v>2971</v>
      </c>
      <c r="F10" s="139">
        <v>1083</v>
      </c>
      <c r="G10" s="140" t="s">
        <v>254</v>
      </c>
      <c r="H10" s="140" t="s">
        <v>931</v>
      </c>
      <c r="I10" s="140" t="s">
        <v>7758</v>
      </c>
      <c r="J10" s="140" t="s">
        <v>7975</v>
      </c>
      <c r="K10" s="140" t="s">
        <v>7881</v>
      </c>
      <c r="L10" s="140" t="s">
        <v>7761</v>
      </c>
      <c r="M10" s="140" t="s">
        <v>6824</v>
      </c>
      <c r="N10" s="140" t="s">
        <v>7762</v>
      </c>
      <c r="O10" s="139">
        <v>129049</v>
      </c>
      <c r="P10" s="139">
        <v>109</v>
      </c>
      <c r="Q10" s="140" t="s">
        <v>7043</v>
      </c>
      <c r="R10" s="139">
        <v>113878</v>
      </c>
      <c r="S10" s="139">
        <v>113878</v>
      </c>
      <c r="T10" s="140" t="s">
        <v>7758</v>
      </c>
      <c r="U10" s="141">
        <v>367</v>
      </c>
      <c r="V10" s="140" t="s">
        <v>7976</v>
      </c>
      <c r="W10" s="140" t="s">
        <v>7977</v>
      </c>
      <c r="X10" s="140" t="s">
        <v>7765</v>
      </c>
      <c r="Y10" s="140" t="s">
        <v>7766</v>
      </c>
      <c r="Z10" s="140" t="s">
        <v>7767</v>
      </c>
      <c r="AA10" s="139">
        <v>1</v>
      </c>
      <c r="AB10" s="141">
        <v>45322</v>
      </c>
      <c r="AC10" s="141">
        <v>45322</v>
      </c>
      <c r="AD10" s="140" t="s">
        <v>7938</v>
      </c>
      <c r="AE10" s="140" t="s">
        <v>7939</v>
      </c>
      <c r="AF10" s="140" t="s">
        <v>7940</v>
      </c>
      <c r="AG10" s="140" t="s">
        <v>7941</v>
      </c>
      <c r="AH10" s="140" t="s">
        <v>7942</v>
      </c>
      <c r="AI10" s="140" t="s">
        <v>7943</v>
      </c>
      <c r="AJ10" s="140" t="s">
        <v>7944</v>
      </c>
      <c r="AK10" s="140" t="s">
        <v>7945</v>
      </c>
      <c r="AL10" s="139">
        <v>1140</v>
      </c>
      <c r="AM10" s="140" t="s">
        <v>258</v>
      </c>
      <c r="AN10" s="140" t="s">
        <v>7946</v>
      </c>
    </row>
    <row r="11" spans="1:40" ht="28.8" x14ac:dyDescent="0.25">
      <c r="A11" s="139" t="s">
        <v>7756</v>
      </c>
      <c r="B11" s="140" t="s">
        <v>7757</v>
      </c>
      <c r="C11" s="139">
        <v>109</v>
      </c>
      <c r="D11" s="140" t="s">
        <v>7043</v>
      </c>
      <c r="E11" s="140" t="s">
        <v>5154</v>
      </c>
      <c r="F11" s="139">
        <v>1081</v>
      </c>
      <c r="G11" s="140" t="s">
        <v>255</v>
      </c>
      <c r="H11" s="140" t="s">
        <v>932</v>
      </c>
      <c r="I11" s="140" t="s">
        <v>7758</v>
      </c>
      <c r="J11" s="140" t="s">
        <v>7978</v>
      </c>
      <c r="K11" s="140" t="s">
        <v>7881</v>
      </c>
      <c r="L11" s="140" t="s">
        <v>7761</v>
      </c>
      <c r="M11" s="140" t="s">
        <v>6824</v>
      </c>
      <c r="N11" s="140" t="s">
        <v>7762</v>
      </c>
      <c r="O11" s="139">
        <v>129049</v>
      </c>
      <c r="P11" s="139">
        <v>109</v>
      </c>
      <c r="Q11" s="140" t="s">
        <v>7043</v>
      </c>
      <c r="R11" s="139">
        <v>113878</v>
      </c>
      <c r="S11" s="139">
        <v>113878</v>
      </c>
      <c r="T11" s="140" t="s">
        <v>7758</v>
      </c>
      <c r="U11" s="141">
        <v>367</v>
      </c>
      <c r="V11" s="140" t="s">
        <v>7979</v>
      </c>
      <c r="W11" s="140" t="s">
        <v>7980</v>
      </c>
      <c r="X11" s="140" t="s">
        <v>7765</v>
      </c>
      <c r="Y11" s="140" t="s">
        <v>7766</v>
      </c>
      <c r="Z11" s="140" t="s">
        <v>7767</v>
      </c>
      <c r="AA11" s="139">
        <v>1</v>
      </c>
      <c r="AB11" s="141">
        <v>45322</v>
      </c>
      <c r="AC11" s="141">
        <v>45322</v>
      </c>
      <c r="AD11" s="140" t="s">
        <v>7938</v>
      </c>
      <c r="AE11" s="140" t="s">
        <v>7939</v>
      </c>
      <c r="AF11" s="140" t="s">
        <v>7940</v>
      </c>
      <c r="AG11" s="140" t="s">
        <v>7941</v>
      </c>
      <c r="AH11" s="140" t="s">
        <v>7942</v>
      </c>
      <c r="AI11" s="140" t="s">
        <v>7943</v>
      </c>
      <c r="AJ11" s="140" t="s">
        <v>7944</v>
      </c>
      <c r="AK11" s="140" t="s">
        <v>7945</v>
      </c>
      <c r="AL11" s="139">
        <v>1140</v>
      </c>
      <c r="AM11" s="140" t="s">
        <v>258</v>
      </c>
      <c r="AN11" s="140" t="s">
        <v>7946</v>
      </c>
    </row>
    <row r="12" spans="1:40" ht="28.8" x14ac:dyDescent="0.25">
      <c r="A12" s="139" t="s">
        <v>7756</v>
      </c>
      <c r="B12" s="140" t="s">
        <v>7757</v>
      </c>
      <c r="C12" s="139">
        <v>117</v>
      </c>
      <c r="D12" s="140" t="s">
        <v>7044</v>
      </c>
      <c r="E12" s="140" t="s">
        <v>2972</v>
      </c>
      <c r="F12" s="139">
        <v>1082</v>
      </c>
      <c r="G12" s="140" t="s">
        <v>256</v>
      </c>
      <c r="H12" s="140" t="s">
        <v>933</v>
      </c>
      <c r="I12" s="140" t="s">
        <v>7758</v>
      </c>
      <c r="J12" s="140" t="s">
        <v>7981</v>
      </c>
      <c r="K12" s="140" t="s">
        <v>7881</v>
      </c>
      <c r="L12" s="140" t="s">
        <v>7761</v>
      </c>
      <c r="M12" s="140" t="s">
        <v>6824</v>
      </c>
      <c r="N12" s="140" t="s">
        <v>7762</v>
      </c>
      <c r="O12" s="139">
        <v>138842</v>
      </c>
      <c r="P12" s="139">
        <v>129577</v>
      </c>
      <c r="Q12" s="140" t="s">
        <v>7441</v>
      </c>
      <c r="R12" s="139">
        <v>113878</v>
      </c>
      <c r="S12" s="139">
        <v>113878</v>
      </c>
      <c r="T12" s="140" t="s">
        <v>7758</v>
      </c>
      <c r="U12" s="141">
        <v>367</v>
      </c>
      <c r="V12" s="140" t="s">
        <v>7982</v>
      </c>
      <c r="W12" s="140" t="s">
        <v>7983</v>
      </c>
      <c r="X12" s="140" t="s">
        <v>7765</v>
      </c>
      <c r="Y12" s="140" t="s">
        <v>7766</v>
      </c>
      <c r="Z12" s="140" t="s">
        <v>7767</v>
      </c>
      <c r="AA12" s="139">
        <v>2</v>
      </c>
      <c r="AB12" s="141">
        <v>45322</v>
      </c>
      <c r="AC12" s="141">
        <v>45322</v>
      </c>
      <c r="AD12" s="140" t="s">
        <v>7938</v>
      </c>
      <c r="AE12" s="140" t="s">
        <v>7939</v>
      </c>
      <c r="AF12" s="140" t="s">
        <v>7940</v>
      </c>
      <c r="AG12" s="140" t="s">
        <v>7941</v>
      </c>
      <c r="AH12" s="140" t="s">
        <v>7942</v>
      </c>
      <c r="AI12" s="140" t="s">
        <v>7943</v>
      </c>
      <c r="AJ12" s="140" t="s">
        <v>7944</v>
      </c>
      <c r="AK12" s="140" t="s">
        <v>7945</v>
      </c>
      <c r="AL12" s="139">
        <v>1140</v>
      </c>
      <c r="AM12" s="140" t="s">
        <v>258</v>
      </c>
      <c r="AN12" s="140" t="s">
        <v>7946</v>
      </c>
    </row>
    <row r="13" spans="1:40" ht="28.8" x14ac:dyDescent="0.25">
      <c r="A13" s="139" t="s">
        <v>7756</v>
      </c>
      <c r="B13" s="140" t="s">
        <v>7757</v>
      </c>
      <c r="C13" s="139">
        <v>125</v>
      </c>
      <c r="D13" s="140" t="s">
        <v>5155</v>
      </c>
      <c r="E13" s="140" t="s">
        <v>2973</v>
      </c>
      <c r="F13" s="139">
        <v>1120</v>
      </c>
      <c r="G13" s="140" t="s">
        <v>257</v>
      </c>
      <c r="H13" s="140" t="s">
        <v>934</v>
      </c>
      <c r="I13" s="140" t="s">
        <v>7758</v>
      </c>
      <c r="J13" s="140" t="s">
        <v>7984</v>
      </c>
      <c r="K13" s="140" t="s">
        <v>7881</v>
      </c>
      <c r="L13" s="140" t="s">
        <v>7761</v>
      </c>
      <c r="M13" s="140" t="s">
        <v>6824</v>
      </c>
      <c r="N13" s="140" t="s">
        <v>7762</v>
      </c>
      <c r="O13" s="139">
        <v>124149</v>
      </c>
      <c r="P13" s="139">
        <v>26</v>
      </c>
      <c r="Q13" s="140" t="s">
        <v>7038</v>
      </c>
      <c r="R13" s="139">
        <v>113878</v>
      </c>
      <c r="S13" s="139">
        <v>113878</v>
      </c>
      <c r="T13" s="140" t="s">
        <v>7758</v>
      </c>
      <c r="U13" s="141">
        <v>367</v>
      </c>
      <c r="V13" s="140" t="s">
        <v>7985</v>
      </c>
      <c r="W13" s="140" t="s">
        <v>7780</v>
      </c>
      <c r="X13" s="140" t="s">
        <v>7765</v>
      </c>
      <c r="Y13" s="140" t="s">
        <v>7766</v>
      </c>
      <c r="Z13" s="140" t="s">
        <v>7767</v>
      </c>
      <c r="AA13" s="139">
        <v>1</v>
      </c>
      <c r="AB13" s="141">
        <v>45322</v>
      </c>
      <c r="AC13" s="141">
        <v>45322</v>
      </c>
      <c r="AD13" s="140" t="s">
        <v>7938</v>
      </c>
      <c r="AE13" s="140" t="s">
        <v>7939</v>
      </c>
      <c r="AF13" s="140" t="s">
        <v>7940</v>
      </c>
      <c r="AG13" s="140" t="s">
        <v>7941</v>
      </c>
      <c r="AH13" s="140" t="s">
        <v>7942</v>
      </c>
      <c r="AI13" s="140" t="s">
        <v>7943</v>
      </c>
      <c r="AJ13" s="140" t="s">
        <v>7944</v>
      </c>
      <c r="AK13" s="140" t="s">
        <v>7945</v>
      </c>
      <c r="AL13" s="139">
        <v>1140</v>
      </c>
      <c r="AM13" s="140" t="s">
        <v>258</v>
      </c>
      <c r="AN13" s="140" t="s">
        <v>7946</v>
      </c>
    </row>
    <row r="14" spans="1:40" ht="28.8" x14ac:dyDescent="0.25">
      <c r="A14" s="139" t="s">
        <v>7756</v>
      </c>
      <c r="B14" s="140" t="s">
        <v>7757</v>
      </c>
      <c r="C14" s="139">
        <v>133</v>
      </c>
      <c r="D14" s="140" t="s">
        <v>7045</v>
      </c>
      <c r="E14" s="140" t="s">
        <v>2974</v>
      </c>
      <c r="F14" s="139">
        <v>1140</v>
      </c>
      <c r="G14" s="140" t="s">
        <v>258</v>
      </c>
      <c r="H14" s="140" t="s">
        <v>935</v>
      </c>
      <c r="I14" s="140" t="s">
        <v>7758</v>
      </c>
      <c r="J14" s="140" t="s">
        <v>7986</v>
      </c>
      <c r="K14" s="140" t="s">
        <v>7881</v>
      </c>
      <c r="L14" s="140" t="s">
        <v>7761</v>
      </c>
      <c r="M14" s="140" t="s">
        <v>6824</v>
      </c>
      <c r="N14" s="140" t="s">
        <v>7762</v>
      </c>
      <c r="O14" s="139">
        <v>124149</v>
      </c>
      <c r="P14" s="139">
        <v>26</v>
      </c>
      <c r="Q14" s="140" t="s">
        <v>7038</v>
      </c>
      <c r="R14" s="139">
        <v>113878</v>
      </c>
      <c r="S14" s="139">
        <v>113878</v>
      </c>
      <c r="T14" s="140" t="s">
        <v>7758</v>
      </c>
      <c r="U14" s="141">
        <v>367</v>
      </c>
      <c r="V14" s="140" t="s">
        <v>7987</v>
      </c>
      <c r="W14" s="140" t="s">
        <v>7988</v>
      </c>
      <c r="X14" s="140" t="s">
        <v>7765</v>
      </c>
      <c r="Y14" s="140" t="s">
        <v>7766</v>
      </c>
      <c r="Z14" s="140" t="s">
        <v>7767</v>
      </c>
      <c r="AA14" s="139">
        <v>1</v>
      </c>
      <c r="AB14" s="141">
        <v>45322</v>
      </c>
      <c r="AC14" s="141">
        <v>45322</v>
      </c>
      <c r="AD14" s="140" t="s">
        <v>7953</v>
      </c>
      <c r="AE14" s="140" t="s">
        <v>7954</v>
      </c>
      <c r="AF14" s="140" t="s">
        <v>7955</v>
      </c>
      <c r="AG14" s="140" t="s">
        <v>7956</v>
      </c>
      <c r="AH14" s="140" t="s">
        <v>7942</v>
      </c>
      <c r="AI14" s="140" t="s">
        <v>7943</v>
      </c>
      <c r="AJ14" s="140" t="s">
        <v>7944</v>
      </c>
      <c r="AK14" s="140" t="s">
        <v>7945</v>
      </c>
      <c r="AL14" s="139">
        <v>1140</v>
      </c>
      <c r="AM14" s="140" t="s">
        <v>258</v>
      </c>
      <c r="AN14" s="140" t="s">
        <v>7946</v>
      </c>
    </row>
    <row r="15" spans="1:40" ht="28.8" x14ac:dyDescent="0.25">
      <c r="A15" s="139" t="s">
        <v>7756</v>
      </c>
      <c r="B15" s="140" t="s">
        <v>7757</v>
      </c>
      <c r="C15" s="139">
        <v>141</v>
      </c>
      <c r="D15" s="140" t="s">
        <v>5195</v>
      </c>
      <c r="E15" s="140" t="s">
        <v>2975</v>
      </c>
      <c r="F15" s="139">
        <v>1150</v>
      </c>
      <c r="G15" s="140" t="s">
        <v>259</v>
      </c>
      <c r="H15" s="140" t="s">
        <v>936</v>
      </c>
      <c r="I15" s="140" t="s">
        <v>7758</v>
      </c>
      <c r="J15" s="140" t="s">
        <v>7989</v>
      </c>
      <c r="K15" s="140" t="s">
        <v>7881</v>
      </c>
      <c r="L15" s="140" t="s">
        <v>7761</v>
      </c>
      <c r="M15" s="140" t="s">
        <v>6824</v>
      </c>
      <c r="N15" s="140" t="s">
        <v>7762</v>
      </c>
      <c r="O15" s="139">
        <v>122069</v>
      </c>
      <c r="P15" s="139">
        <v>42</v>
      </c>
      <c r="Q15" s="140" t="s">
        <v>7040</v>
      </c>
      <c r="R15" s="139">
        <v>113878</v>
      </c>
      <c r="S15" s="139">
        <v>113878</v>
      </c>
      <c r="T15" s="140" t="s">
        <v>7758</v>
      </c>
      <c r="U15" s="141">
        <v>367</v>
      </c>
      <c r="V15" s="140" t="s">
        <v>7990</v>
      </c>
      <c r="W15" s="140" t="s">
        <v>7991</v>
      </c>
      <c r="X15" s="140" t="s">
        <v>7765</v>
      </c>
      <c r="Y15" s="140" t="s">
        <v>7766</v>
      </c>
      <c r="Z15" s="140" t="s">
        <v>7767</v>
      </c>
      <c r="AA15" s="139">
        <v>2</v>
      </c>
      <c r="AB15" s="141">
        <v>45322</v>
      </c>
      <c r="AC15" s="141">
        <v>45322</v>
      </c>
      <c r="AD15" s="140" t="s">
        <v>7953</v>
      </c>
      <c r="AE15" s="140" t="s">
        <v>7954</v>
      </c>
      <c r="AF15" s="140" t="s">
        <v>7955</v>
      </c>
      <c r="AG15" s="140" t="s">
        <v>7956</v>
      </c>
      <c r="AH15" s="140" t="s">
        <v>7942</v>
      </c>
      <c r="AI15" s="140" t="s">
        <v>7943</v>
      </c>
      <c r="AJ15" s="140" t="s">
        <v>7944</v>
      </c>
      <c r="AK15" s="140" t="s">
        <v>7945</v>
      </c>
      <c r="AL15" s="139">
        <v>1140</v>
      </c>
      <c r="AM15" s="140" t="s">
        <v>258</v>
      </c>
      <c r="AN15" s="140" t="s">
        <v>7946</v>
      </c>
    </row>
    <row r="16" spans="1:40" ht="28.8" x14ac:dyDescent="0.25">
      <c r="A16" s="139" t="s">
        <v>7756</v>
      </c>
      <c r="B16" s="140" t="s">
        <v>7757</v>
      </c>
      <c r="C16" s="139">
        <v>158</v>
      </c>
      <c r="D16" s="140" t="s">
        <v>7046</v>
      </c>
      <c r="E16" s="140" t="s">
        <v>2976</v>
      </c>
      <c r="F16" s="139">
        <v>1160</v>
      </c>
      <c r="G16" s="140" t="s">
        <v>260</v>
      </c>
      <c r="H16" s="140" t="s">
        <v>937</v>
      </c>
      <c r="I16" s="140" t="s">
        <v>7758</v>
      </c>
      <c r="J16" s="140" t="s">
        <v>7992</v>
      </c>
      <c r="K16" s="140" t="s">
        <v>7881</v>
      </c>
      <c r="L16" s="140" t="s">
        <v>7761</v>
      </c>
      <c r="M16" s="140" t="s">
        <v>6824</v>
      </c>
      <c r="N16" s="140" t="s">
        <v>7762</v>
      </c>
      <c r="O16" s="139">
        <v>122069</v>
      </c>
      <c r="P16" s="139">
        <v>42</v>
      </c>
      <c r="Q16" s="140" t="s">
        <v>7040</v>
      </c>
      <c r="R16" s="139">
        <v>113878</v>
      </c>
      <c r="S16" s="139">
        <v>113878</v>
      </c>
      <c r="T16" s="140" t="s">
        <v>7758</v>
      </c>
      <c r="U16" s="141">
        <v>367</v>
      </c>
      <c r="V16" s="140" t="s">
        <v>7993</v>
      </c>
      <c r="W16" s="140" t="s">
        <v>7994</v>
      </c>
      <c r="X16" s="140" t="s">
        <v>7765</v>
      </c>
      <c r="Y16" s="140" t="s">
        <v>7766</v>
      </c>
      <c r="Z16" s="140" t="s">
        <v>7767</v>
      </c>
      <c r="AA16" s="139">
        <v>3</v>
      </c>
      <c r="AB16" s="141">
        <v>45322</v>
      </c>
      <c r="AC16" s="141">
        <v>45322</v>
      </c>
      <c r="AD16" s="140" t="s">
        <v>7953</v>
      </c>
      <c r="AE16" s="140" t="s">
        <v>7954</v>
      </c>
      <c r="AF16" s="140" t="s">
        <v>7955</v>
      </c>
      <c r="AG16" s="140" t="s">
        <v>7956</v>
      </c>
      <c r="AH16" s="140" t="s">
        <v>7942</v>
      </c>
      <c r="AI16" s="140" t="s">
        <v>7943</v>
      </c>
      <c r="AJ16" s="140" t="s">
        <v>7944</v>
      </c>
      <c r="AK16" s="140" t="s">
        <v>7945</v>
      </c>
      <c r="AL16" s="139">
        <v>1140</v>
      </c>
      <c r="AM16" s="140" t="s">
        <v>258</v>
      </c>
      <c r="AN16" s="140" t="s">
        <v>7946</v>
      </c>
    </row>
    <row r="17" spans="1:40" ht="28.8" x14ac:dyDescent="0.25">
      <c r="A17" s="139" t="s">
        <v>7756</v>
      </c>
      <c r="B17" s="140" t="s">
        <v>7757</v>
      </c>
      <c r="C17" s="139">
        <v>166</v>
      </c>
      <c r="D17" s="140" t="s">
        <v>7047</v>
      </c>
      <c r="E17" s="140" t="s">
        <v>2977</v>
      </c>
      <c r="F17" s="139">
        <v>1170</v>
      </c>
      <c r="G17" s="140" t="s">
        <v>261</v>
      </c>
      <c r="H17" s="140" t="s">
        <v>938</v>
      </c>
      <c r="I17" s="140" t="s">
        <v>7758</v>
      </c>
      <c r="J17" s="140" t="s">
        <v>7995</v>
      </c>
      <c r="K17" s="140" t="s">
        <v>7881</v>
      </c>
      <c r="L17" s="140" t="s">
        <v>7761</v>
      </c>
      <c r="M17" s="140" t="s">
        <v>6824</v>
      </c>
      <c r="N17" s="140" t="s">
        <v>7762</v>
      </c>
      <c r="O17" s="139">
        <v>122069</v>
      </c>
      <c r="P17" s="139">
        <v>42</v>
      </c>
      <c r="Q17" s="140" t="s">
        <v>7040</v>
      </c>
      <c r="R17" s="139">
        <v>113878</v>
      </c>
      <c r="S17" s="139">
        <v>113878</v>
      </c>
      <c r="T17" s="140" t="s">
        <v>7758</v>
      </c>
      <c r="U17" s="141">
        <v>367</v>
      </c>
      <c r="V17" s="140" t="s">
        <v>7996</v>
      </c>
      <c r="W17" s="140" t="s">
        <v>7997</v>
      </c>
      <c r="X17" s="140" t="s">
        <v>7765</v>
      </c>
      <c r="Y17" s="140" t="s">
        <v>7766</v>
      </c>
      <c r="Z17" s="140" t="s">
        <v>7767</v>
      </c>
      <c r="AA17" s="139">
        <v>1</v>
      </c>
      <c r="AB17" s="141">
        <v>45322</v>
      </c>
      <c r="AC17" s="141">
        <v>45322</v>
      </c>
      <c r="AD17" s="140" t="s">
        <v>7953</v>
      </c>
      <c r="AE17" s="140" t="s">
        <v>7954</v>
      </c>
      <c r="AF17" s="140" t="s">
        <v>7955</v>
      </c>
      <c r="AG17" s="140" t="s">
        <v>7956</v>
      </c>
      <c r="AH17" s="140" t="s">
        <v>7942</v>
      </c>
      <c r="AI17" s="140" t="s">
        <v>7943</v>
      </c>
      <c r="AJ17" s="140" t="s">
        <v>7944</v>
      </c>
      <c r="AK17" s="140" t="s">
        <v>7945</v>
      </c>
      <c r="AL17" s="139">
        <v>1140</v>
      </c>
      <c r="AM17" s="140" t="s">
        <v>258</v>
      </c>
      <c r="AN17" s="140" t="s">
        <v>7946</v>
      </c>
    </row>
    <row r="18" spans="1:40" ht="28.8" x14ac:dyDescent="0.25">
      <c r="A18" s="139" t="s">
        <v>7756</v>
      </c>
      <c r="B18" s="140" t="s">
        <v>7757</v>
      </c>
      <c r="C18" s="139">
        <v>174</v>
      </c>
      <c r="D18" s="140" t="s">
        <v>7048</v>
      </c>
      <c r="E18" s="140" t="s">
        <v>2978</v>
      </c>
      <c r="F18" s="139">
        <v>1180</v>
      </c>
      <c r="G18" s="140" t="s">
        <v>262</v>
      </c>
      <c r="H18" s="140" t="s">
        <v>939</v>
      </c>
      <c r="I18" s="140" t="s">
        <v>7758</v>
      </c>
      <c r="J18" s="140" t="s">
        <v>7998</v>
      </c>
      <c r="K18" s="140" t="s">
        <v>7881</v>
      </c>
      <c r="L18" s="140" t="s">
        <v>7761</v>
      </c>
      <c r="M18" s="140" t="s">
        <v>6824</v>
      </c>
      <c r="N18" s="140" t="s">
        <v>7762</v>
      </c>
      <c r="O18" s="139">
        <v>122069</v>
      </c>
      <c r="P18" s="139">
        <v>42</v>
      </c>
      <c r="Q18" s="140" t="s">
        <v>7040</v>
      </c>
      <c r="R18" s="139">
        <v>113878</v>
      </c>
      <c r="S18" s="139">
        <v>113878</v>
      </c>
      <c r="T18" s="140" t="s">
        <v>7758</v>
      </c>
      <c r="U18" s="141">
        <v>367</v>
      </c>
      <c r="V18" s="140" t="s">
        <v>7999</v>
      </c>
      <c r="W18" s="140" t="s">
        <v>8000</v>
      </c>
      <c r="X18" s="140" t="s">
        <v>7765</v>
      </c>
      <c r="Y18" s="140" t="s">
        <v>7766</v>
      </c>
      <c r="Z18" s="140" t="s">
        <v>7767</v>
      </c>
      <c r="AA18" s="139">
        <v>1</v>
      </c>
      <c r="AB18" s="141">
        <v>45322</v>
      </c>
      <c r="AC18" s="141">
        <v>45322</v>
      </c>
      <c r="AD18" s="140" t="s">
        <v>7953</v>
      </c>
      <c r="AE18" s="140" t="s">
        <v>7954</v>
      </c>
      <c r="AF18" s="140" t="s">
        <v>7955</v>
      </c>
      <c r="AG18" s="140" t="s">
        <v>7956</v>
      </c>
      <c r="AH18" s="140" t="s">
        <v>7942</v>
      </c>
      <c r="AI18" s="140" t="s">
        <v>7943</v>
      </c>
      <c r="AJ18" s="140" t="s">
        <v>7944</v>
      </c>
      <c r="AK18" s="140" t="s">
        <v>7945</v>
      </c>
      <c r="AL18" s="139">
        <v>1140</v>
      </c>
      <c r="AM18" s="140" t="s">
        <v>258</v>
      </c>
      <c r="AN18" s="140" t="s">
        <v>7946</v>
      </c>
    </row>
    <row r="19" spans="1:40" ht="28.8" x14ac:dyDescent="0.25">
      <c r="A19" s="139" t="s">
        <v>7756</v>
      </c>
      <c r="B19" s="140" t="s">
        <v>7757</v>
      </c>
      <c r="C19" s="139">
        <v>182</v>
      </c>
      <c r="D19" s="140" t="s">
        <v>6394</v>
      </c>
      <c r="E19" s="140" t="s">
        <v>2979</v>
      </c>
      <c r="F19" s="139">
        <v>1200</v>
      </c>
      <c r="G19" s="140" t="s">
        <v>263</v>
      </c>
      <c r="H19" s="140" t="s">
        <v>940</v>
      </c>
      <c r="I19" s="140" t="s">
        <v>7758</v>
      </c>
      <c r="J19" s="140" t="s">
        <v>8001</v>
      </c>
      <c r="K19" s="140" t="s">
        <v>7881</v>
      </c>
      <c r="L19" s="140" t="s">
        <v>7761</v>
      </c>
      <c r="M19" s="140" t="s">
        <v>6824</v>
      </c>
      <c r="N19" s="140" t="s">
        <v>7762</v>
      </c>
      <c r="O19" s="139">
        <v>124149</v>
      </c>
      <c r="P19" s="139">
        <v>26</v>
      </c>
      <c r="Q19" s="140" t="s">
        <v>7038</v>
      </c>
      <c r="R19" s="139">
        <v>113878</v>
      </c>
      <c r="S19" s="139">
        <v>113878</v>
      </c>
      <c r="T19" s="140" t="s">
        <v>7758</v>
      </c>
      <c r="U19" s="141">
        <v>367</v>
      </c>
      <c r="V19" s="140" t="s">
        <v>8002</v>
      </c>
      <c r="W19" s="140" t="s">
        <v>8003</v>
      </c>
      <c r="X19" s="140" t="s">
        <v>7765</v>
      </c>
      <c r="Y19" s="140" t="s">
        <v>7766</v>
      </c>
      <c r="Z19" s="140" t="s">
        <v>7767</v>
      </c>
      <c r="AA19" s="139">
        <v>2</v>
      </c>
      <c r="AB19" s="141">
        <v>45322</v>
      </c>
      <c r="AC19" s="141">
        <v>45322</v>
      </c>
      <c r="AD19" s="140" t="s">
        <v>7953</v>
      </c>
      <c r="AE19" s="140" t="s">
        <v>7954</v>
      </c>
      <c r="AF19" s="140" t="s">
        <v>7955</v>
      </c>
      <c r="AG19" s="140" t="s">
        <v>7956</v>
      </c>
      <c r="AH19" s="140" t="s">
        <v>7942</v>
      </c>
      <c r="AI19" s="140" t="s">
        <v>7943</v>
      </c>
      <c r="AJ19" s="140" t="s">
        <v>7944</v>
      </c>
      <c r="AK19" s="140" t="s">
        <v>7945</v>
      </c>
      <c r="AL19" s="139">
        <v>1140</v>
      </c>
      <c r="AM19" s="140" t="s">
        <v>258</v>
      </c>
      <c r="AN19" s="140" t="s">
        <v>7946</v>
      </c>
    </row>
    <row r="20" spans="1:40" ht="28.8" x14ac:dyDescent="0.25">
      <c r="A20" s="139" t="s">
        <v>7756</v>
      </c>
      <c r="B20" s="140" t="s">
        <v>7757</v>
      </c>
      <c r="C20" s="139">
        <v>191</v>
      </c>
      <c r="D20" s="140" t="s">
        <v>6627</v>
      </c>
      <c r="E20" s="140" t="s">
        <v>2980</v>
      </c>
      <c r="F20" s="139">
        <v>1500</v>
      </c>
      <c r="G20" s="140" t="s">
        <v>264</v>
      </c>
      <c r="H20" s="140" t="s">
        <v>941</v>
      </c>
      <c r="I20" s="140" t="s">
        <v>7758</v>
      </c>
      <c r="J20" s="140" t="s">
        <v>8004</v>
      </c>
      <c r="K20" s="140" t="s">
        <v>7881</v>
      </c>
      <c r="L20" s="140" t="s">
        <v>7761</v>
      </c>
      <c r="M20" s="140" t="s">
        <v>6824</v>
      </c>
      <c r="N20" s="140" t="s">
        <v>7762</v>
      </c>
      <c r="O20" s="139">
        <v>119206</v>
      </c>
      <c r="P20" s="139">
        <v>208</v>
      </c>
      <c r="Q20" s="140" t="s">
        <v>6113</v>
      </c>
      <c r="R20" s="139">
        <v>113886</v>
      </c>
      <c r="S20" s="139">
        <v>113886</v>
      </c>
      <c r="T20" s="140" t="s">
        <v>7758</v>
      </c>
      <c r="U20" s="141">
        <v>367</v>
      </c>
      <c r="V20" s="140" t="s">
        <v>8005</v>
      </c>
      <c r="W20" s="140" t="s">
        <v>8006</v>
      </c>
      <c r="X20" s="140" t="s">
        <v>7765</v>
      </c>
      <c r="Y20" s="140" t="s">
        <v>7766</v>
      </c>
      <c r="Z20" s="140" t="s">
        <v>7767</v>
      </c>
      <c r="AA20" s="139">
        <v>1</v>
      </c>
      <c r="AB20" s="141">
        <v>45322</v>
      </c>
      <c r="AC20" s="141">
        <v>45322</v>
      </c>
      <c r="AD20" s="140" t="s">
        <v>7926</v>
      </c>
      <c r="AE20" s="140" t="s">
        <v>7927</v>
      </c>
      <c r="AF20" s="140" t="s">
        <v>7928</v>
      </c>
      <c r="AG20" s="140" t="s">
        <v>7929</v>
      </c>
      <c r="AH20" s="140" t="s">
        <v>8007</v>
      </c>
      <c r="AI20" s="140" t="s">
        <v>7773</v>
      </c>
      <c r="AJ20" s="140" t="s">
        <v>8008</v>
      </c>
      <c r="AK20" s="140" t="s">
        <v>8009</v>
      </c>
      <c r="AL20" s="139">
        <v>1730</v>
      </c>
      <c r="AM20" s="140" t="s">
        <v>268</v>
      </c>
      <c r="AN20" s="140" t="s">
        <v>8010</v>
      </c>
    </row>
    <row r="21" spans="1:40" ht="28.8" x14ac:dyDescent="0.25">
      <c r="A21" s="139" t="s">
        <v>7756</v>
      </c>
      <c r="B21" s="140" t="s">
        <v>7757</v>
      </c>
      <c r="C21" s="139">
        <v>208</v>
      </c>
      <c r="D21" s="140" t="s">
        <v>6113</v>
      </c>
      <c r="E21" s="140" t="s">
        <v>2981</v>
      </c>
      <c r="F21" s="139">
        <v>1500</v>
      </c>
      <c r="G21" s="140" t="s">
        <v>264</v>
      </c>
      <c r="H21" s="140" t="s">
        <v>942</v>
      </c>
      <c r="I21" s="140" t="s">
        <v>7758</v>
      </c>
      <c r="J21" s="140" t="s">
        <v>8011</v>
      </c>
      <c r="K21" s="140" t="s">
        <v>7881</v>
      </c>
      <c r="L21" s="140" t="s">
        <v>7761</v>
      </c>
      <c r="M21" s="140" t="s">
        <v>6824</v>
      </c>
      <c r="N21" s="140" t="s">
        <v>7762</v>
      </c>
      <c r="O21" s="139">
        <v>119206</v>
      </c>
      <c r="P21" s="139">
        <v>208</v>
      </c>
      <c r="Q21" s="140" t="s">
        <v>6113</v>
      </c>
      <c r="R21" s="139">
        <v>113886</v>
      </c>
      <c r="S21" s="139">
        <v>113886</v>
      </c>
      <c r="T21" s="140" t="s">
        <v>7758</v>
      </c>
      <c r="U21" s="141">
        <v>367</v>
      </c>
      <c r="V21" s="140" t="s">
        <v>8012</v>
      </c>
      <c r="W21" s="140" t="s">
        <v>8013</v>
      </c>
      <c r="X21" s="140" t="s">
        <v>7765</v>
      </c>
      <c r="Y21" s="140" t="s">
        <v>7766</v>
      </c>
      <c r="Z21" s="140" t="s">
        <v>7767</v>
      </c>
      <c r="AA21" s="139">
        <v>1</v>
      </c>
      <c r="AB21" s="141">
        <v>45322</v>
      </c>
      <c r="AC21" s="141">
        <v>45322</v>
      </c>
      <c r="AD21" s="140" t="s">
        <v>7926</v>
      </c>
      <c r="AE21" s="140" t="s">
        <v>7927</v>
      </c>
      <c r="AF21" s="140" t="s">
        <v>7928</v>
      </c>
      <c r="AG21" s="140" t="s">
        <v>7929</v>
      </c>
      <c r="AH21" s="140" t="s">
        <v>8007</v>
      </c>
      <c r="AI21" s="140" t="s">
        <v>7773</v>
      </c>
      <c r="AJ21" s="140" t="s">
        <v>8008</v>
      </c>
      <c r="AK21" s="140" t="s">
        <v>8009</v>
      </c>
      <c r="AL21" s="139">
        <v>1730</v>
      </c>
      <c r="AM21" s="140" t="s">
        <v>268</v>
      </c>
      <c r="AN21" s="140" t="s">
        <v>8010</v>
      </c>
    </row>
    <row r="22" spans="1:40" ht="28.8" x14ac:dyDescent="0.25">
      <c r="A22" s="139" t="s">
        <v>7756</v>
      </c>
      <c r="B22" s="140" t="s">
        <v>7757</v>
      </c>
      <c r="C22" s="139">
        <v>216</v>
      </c>
      <c r="D22" s="140" t="s">
        <v>6395</v>
      </c>
      <c r="E22" s="140" t="s">
        <v>6396</v>
      </c>
      <c r="F22" s="139">
        <v>1540</v>
      </c>
      <c r="G22" s="140" t="s">
        <v>265</v>
      </c>
      <c r="H22" s="140" t="s">
        <v>6504</v>
      </c>
      <c r="I22" s="140" t="s">
        <v>7758</v>
      </c>
      <c r="J22" s="140" t="s">
        <v>8014</v>
      </c>
      <c r="K22" s="140" t="s">
        <v>7881</v>
      </c>
      <c r="L22" s="140" t="s">
        <v>7761</v>
      </c>
      <c r="M22" s="140" t="s">
        <v>6824</v>
      </c>
      <c r="N22" s="140" t="s">
        <v>7762</v>
      </c>
      <c r="O22" s="139">
        <v>119206</v>
      </c>
      <c r="P22" s="139">
        <v>208</v>
      </c>
      <c r="Q22" s="140" t="s">
        <v>6113</v>
      </c>
      <c r="R22" s="139">
        <v>113886</v>
      </c>
      <c r="S22" s="139">
        <v>113886</v>
      </c>
      <c r="T22" s="140" t="s">
        <v>7758</v>
      </c>
      <c r="U22" s="141">
        <v>367</v>
      </c>
      <c r="V22" s="140" t="s">
        <v>8015</v>
      </c>
      <c r="W22" s="140" t="s">
        <v>7853</v>
      </c>
      <c r="X22" s="140" t="s">
        <v>7765</v>
      </c>
      <c r="Y22" s="140" t="s">
        <v>7766</v>
      </c>
      <c r="Z22" s="140" t="s">
        <v>7767</v>
      </c>
      <c r="AA22" s="139">
        <v>1</v>
      </c>
      <c r="AB22" s="141">
        <v>45322</v>
      </c>
      <c r="AC22" s="141">
        <v>45322</v>
      </c>
      <c r="AD22" s="140" t="s">
        <v>7938</v>
      </c>
      <c r="AE22" s="140" t="s">
        <v>7939</v>
      </c>
      <c r="AF22" s="140" t="s">
        <v>7940</v>
      </c>
      <c r="AG22" s="140" t="s">
        <v>7941</v>
      </c>
      <c r="AH22" s="140" t="s">
        <v>8007</v>
      </c>
      <c r="AI22" s="140" t="s">
        <v>7773</v>
      </c>
      <c r="AJ22" s="140" t="s">
        <v>8008</v>
      </c>
      <c r="AK22" s="140" t="s">
        <v>8009</v>
      </c>
      <c r="AL22" s="139">
        <v>1730</v>
      </c>
      <c r="AM22" s="140" t="s">
        <v>268</v>
      </c>
      <c r="AN22" s="140" t="s">
        <v>8010</v>
      </c>
    </row>
    <row r="23" spans="1:40" ht="28.8" x14ac:dyDescent="0.25">
      <c r="A23" s="139" t="s">
        <v>7756</v>
      </c>
      <c r="B23" s="140" t="s">
        <v>7757</v>
      </c>
      <c r="C23" s="139">
        <v>232</v>
      </c>
      <c r="D23" s="140" t="s">
        <v>5156</v>
      </c>
      <c r="E23" s="140" t="s">
        <v>2982</v>
      </c>
      <c r="F23" s="139">
        <v>1600</v>
      </c>
      <c r="G23" s="140" t="s">
        <v>266</v>
      </c>
      <c r="H23" s="140" t="s">
        <v>943</v>
      </c>
      <c r="I23" s="140" t="s">
        <v>7758</v>
      </c>
      <c r="J23" s="140" t="s">
        <v>8016</v>
      </c>
      <c r="K23" s="140" t="s">
        <v>7881</v>
      </c>
      <c r="L23" s="140" t="s">
        <v>7761</v>
      </c>
      <c r="M23" s="140" t="s">
        <v>6824</v>
      </c>
      <c r="N23" s="140" t="s">
        <v>7762</v>
      </c>
      <c r="O23" s="139">
        <v>119206</v>
      </c>
      <c r="P23" s="139">
        <v>208</v>
      </c>
      <c r="Q23" s="140" t="s">
        <v>6113</v>
      </c>
      <c r="R23" s="139">
        <v>113886</v>
      </c>
      <c r="S23" s="139">
        <v>113886</v>
      </c>
      <c r="T23" s="140" t="s">
        <v>7758</v>
      </c>
      <c r="U23" s="141">
        <v>367</v>
      </c>
      <c r="V23" s="140" t="s">
        <v>8017</v>
      </c>
      <c r="W23" s="140" t="s">
        <v>8018</v>
      </c>
      <c r="X23" s="140" t="s">
        <v>7765</v>
      </c>
      <c r="Y23" s="140" t="s">
        <v>7766</v>
      </c>
      <c r="Z23" s="140" t="s">
        <v>7767</v>
      </c>
      <c r="AA23" s="139">
        <v>1</v>
      </c>
      <c r="AB23" s="141">
        <v>45322</v>
      </c>
      <c r="AC23" s="141">
        <v>45322</v>
      </c>
      <c r="AD23" s="140" t="s">
        <v>7926</v>
      </c>
      <c r="AE23" s="140" t="s">
        <v>7927</v>
      </c>
      <c r="AF23" s="140" t="s">
        <v>7928</v>
      </c>
      <c r="AG23" s="140" t="s">
        <v>7929</v>
      </c>
      <c r="AH23" s="140" t="s">
        <v>8007</v>
      </c>
      <c r="AI23" s="140" t="s">
        <v>7773</v>
      </c>
      <c r="AJ23" s="140" t="s">
        <v>8008</v>
      </c>
      <c r="AK23" s="140" t="s">
        <v>8009</v>
      </c>
      <c r="AL23" s="139">
        <v>1730</v>
      </c>
      <c r="AM23" s="140" t="s">
        <v>268</v>
      </c>
      <c r="AN23" s="140" t="s">
        <v>8010</v>
      </c>
    </row>
    <row r="24" spans="1:40" ht="28.8" x14ac:dyDescent="0.25">
      <c r="A24" s="139" t="s">
        <v>7756</v>
      </c>
      <c r="B24" s="140" t="s">
        <v>7757</v>
      </c>
      <c r="C24" s="139">
        <v>257</v>
      </c>
      <c r="D24" s="140" t="s">
        <v>8019</v>
      </c>
      <c r="E24" s="140" t="s">
        <v>2983</v>
      </c>
      <c r="F24" s="139">
        <v>1750</v>
      </c>
      <c r="G24" s="140" t="s">
        <v>267</v>
      </c>
      <c r="H24" s="140" t="s">
        <v>944</v>
      </c>
      <c r="I24" s="140" t="s">
        <v>7758</v>
      </c>
      <c r="J24" s="140" t="s">
        <v>8020</v>
      </c>
      <c r="K24" s="140" t="s">
        <v>7881</v>
      </c>
      <c r="L24" s="140" t="s">
        <v>7761</v>
      </c>
      <c r="M24" s="140" t="s">
        <v>6824</v>
      </c>
      <c r="N24" s="140" t="s">
        <v>7762</v>
      </c>
      <c r="O24" s="139">
        <v>119206</v>
      </c>
      <c r="P24" s="139">
        <v>208</v>
      </c>
      <c r="Q24" s="140" t="s">
        <v>6113</v>
      </c>
      <c r="R24" s="139">
        <v>113886</v>
      </c>
      <c r="S24" s="139">
        <v>113886</v>
      </c>
      <c r="T24" s="140" t="s">
        <v>7758</v>
      </c>
      <c r="U24" s="141">
        <v>367</v>
      </c>
      <c r="V24" s="140" t="s">
        <v>8021</v>
      </c>
      <c r="W24" s="140" t="s">
        <v>8022</v>
      </c>
      <c r="X24" s="140" t="s">
        <v>7765</v>
      </c>
      <c r="Y24" s="140" t="s">
        <v>7766</v>
      </c>
      <c r="Z24" s="140" t="s">
        <v>7767</v>
      </c>
      <c r="AA24" s="139">
        <v>1</v>
      </c>
      <c r="AB24" s="141">
        <v>45322</v>
      </c>
      <c r="AC24" s="141">
        <v>45322</v>
      </c>
      <c r="AD24" s="140" t="s">
        <v>7938</v>
      </c>
      <c r="AE24" s="140" t="s">
        <v>7939</v>
      </c>
      <c r="AF24" s="140" t="s">
        <v>7940</v>
      </c>
      <c r="AG24" s="140" t="s">
        <v>7941</v>
      </c>
      <c r="AH24" s="140" t="s">
        <v>8007</v>
      </c>
      <c r="AI24" s="140" t="s">
        <v>7773</v>
      </c>
      <c r="AJ24" s="140" t="s">
        <v>8008</v>
      </c>
      <c r="AK24" s="140" t="s">
        <v>8009</v>
      </c>
      <c r="AL24" s="139">
        <v>1730</v>
      </c>
      <c r="AM24" s="140" t="s">
        <v>268</v>
      </c>
      <c r="AN24" s="140" t="s">
        <v>8010</v>
      </c>
    </row>
    <row r="25" spans="1:40" ht="28.8" x14ac:dyDescent="0.25">
      <c r="A25" s="139" t="s">
        <v>7756</v>
      </c>
      <c r="B25" s="140" t="s">
        <v>7757</v>
      </c>
      <c r="C25" s="139">
        <v>265</v>
      </c>
      <c r="D25" s="140" t="s">
        <v>6114</v>
      </c>
      <c r="E25" s="140" t="s">
        <v>6505</v>
      </c>
      <c r="F25" s="139">
        <v>1730</v>
      </c>
      <c r="G25" s="140" t="s">
        <v>268</v>
      </c>
      <c r="H25" s="140" t="s">
        <v>945</v>
      </c>
      <c r="I25" s="140" t="s">
        <v>7758</v>
      </c>
      <c r="J25" s="140" t="s">
        <v>8023</v>
      </c>
      <c r="K25" s="140" t="s">
        <v>7881</v>
      </c>
      <c r="L25" s="140" t="s">
        <v>7761</v>
      </c>
      <c r="M25" s="140" t="s">
        <v>6824</v>
      </c>
      <c r="N25" s="140" t="s">
        <v>7762</v>
      </c>
      <c r="O25" s="139">
        <v>119206</v>
      </c>
      <c r="P25" s="139">
        <v>208</v>
      </c>
      <c r="Q25" s="140" t="s">
        <v>6113</v>
      </c>
      <c r="R25" s="139">
        <v>113886</v>
      </c>
      <c r="S25" s="139">
        <v>113886</v>
      </c>
      <c r="T25" s="140" t="s">
        <v>7758</v>
      </c>
      <c r="U25" s="141">
        <v>367</v>
      </c>
      <c r="V25" s="140" t="s">
        <v>8024</v>
      </c>
      <c r="W25" s="140" t="s">
        <v>8013</v>
      </c>
      <c r="X25" s="140" t="s">
        <v>7765</v>
      </c>
      <c r="Y25" s="140" t="s">
        <v>7766</v>
      </c>
      <c r="Z25" s="140" t="s">
        <v>7767</v>
      </c>
      <c r="AA25" s="139">
        <v>1</v>
      </c>
      <c r="AB25" s="141">
        <v>45322</v>
      </c>
      <c r="AC25" s="141">
        <v>45322</v>
      </c>
      <c r="AD25" s="140" t="s">
        <v>7938</v>
      </c>
      <c r="AE25" s="140" t="s">
        <v>7939</v>
      </c>
      <c r="AF25" s="140" t="s">
        <v>7940</v>
      </c>
      <c r="AG25" s="140" t="s">
        <v>7941</v>
      </c>
      <c r="AH25" s="140" t="s">
        <v>8007</v>
      </c>
      <c r="AI25" s="140" t="s">
        <v>7773</v>
      </c>
      <c r="AJ25" s="140" t="s">
        <v>8008</v>
      </c>
      <c r="AK25" s="140" t="s">
        <v>8009</v>
      </c>
      <c r="AL25" s="139">
        <v>1730</v>
      </c>
      <c r="AM25" s="140" t="s">
        <v>268</v>
      </c>
      <c r="AN25" s="140" t="s">
        <v>8010</v>
      </c>
    </row>
    <row r="26" spans="1:40" ht="28.8" x14ac:dyDescent="0.25">
      <c r="A26" s="139" t="s">
        <v>7756</v>
      </c>
      <c r="B26" s="140" t="s">
        <v>7757</v>
      </c>
      <c r="C26" s="139">
        <v>273</v>
      </c>
      <c r="D26" s="140" t="s">
        <v>5157</v>
      </c>
      <c r="E26" s="140" t="s">
        <v>2984</v>
      </c>
      <c r="F26" s="139">
        <v>1700</v>
      </c>
      <c r="G26" s="140" t="s">
        <v>269</v>
      </c>
      <c r="H26" s="140" t="s">
        <v>946</v>
      </c>
      <c r="I26" s="140" t="s">
        <v>7758</v>
      </c>
      <c r="J26" s="140" t="s">
        <v>8025</v>
      </c>
      <c r="K26" s="140" t="s">
        <v>7881</v>
      </c>
      <c r="L26" s="140" t="s">
        <v>7761</v>
      </c>
      <c r="M26" s="140" t="s">
        <v>6824</v>
      </c>
      <c r="N26" s="140" t="s">
        <v>7762</v>
      </c>
      <c r="O26" s="139">
        <v>119206</v>
      </c>
      <c r="P26" s="139">
        <v>208</v>
      </c>
      <c r="Q26" s="140" t="s">
        <v>6113</v>
      </c>
      <c r="R26" s="139">
        <v>113886</v>
      </c>
      <c r="S26" s="139">
        <v>113886</v>
      </c>
      <c r="T26" s="140" t="s">
        <v>7758</v>
      </c>
      <c r="U26" s="141">
        <v>367</v>
      </c>
      <c r="V26" s="140" t="s">
        <v>8026</v>
      </c>
      <c r="W26" s="140" t="s">
        <v>7792</v>
      </c>
      <c r="X26" s="140" t="s">
        <v>7765</v>
      </c>
      <c r="Y26" s="140" t="s">
        <v>7766</v>
      </c>
      <c r="Z26" s="140" t="s">
        <v>7767</v>
      </c>
      <c r="AA26" s="139">
        <v>1</v>
      </c>
      <c r="AB26" s="141">
        <v>45322</v>
      </c>
      <c r="AC26" s="141">
        <v>45322</v>
      </c>
      <c r="AD26" s="140" t="s">
        <v>7938</v>
      </c>
      <c r="AE26" s="140" t="s">
        <v>7939</v>
      </c>
      <c r="AF26" s="140" t="s">
        <v>7940</v>
      </c>
      <c r="AG26" s="140" t="s">
        <v>7941</v>
      </c>
      <c r="AH26" s="140" t="s">
        <v>8007</v>
      </c>
      <c r="AI26" s="140" t="s">
        <v>7773</v>
      </c>
      <c r="AJ26" s="140" t="s">
        <v>8008</v>
      </c>
      <c r="AK26" s="140" t="s">
        <v>8009</v>
      </c>
      <c r="AL26" s="139">
        <v>1730</v>
      </c>
      <c r="AM26" s="140" t="s">
        <v>268</v>
      </c>
      <c r="AN26" s="140" t="s">
        <v>8010</v>
      </c>
    </row>
    <row r="27" spans="1:40" ht="28.8" x14ac:dyDescent="0.25">
      <c r="A27" s="139" t="s">
        <v>7756</v>
      </c>
      <c r="B27" s="140" t="s">
        <v>7757</v>
      </c>
      <c r="C27" s="139">
        <v>281</v>
      </c>
      <c r="D27" s="140" t="s">
        <v>6628</v>
      </c>
      <c r="E27" s="140" t="s">
        <v>2985</v>
      </c>
      <c r="F27" s="139">
        <v>1740</v>
      </c>
      <c r="G27" s="140" t="s">
        <v>270</v>
      </c>
      <c r="H27" s="140" t="s">
        <v>947</v>
      </c>
      <c r="I27" s="140" t="s">
        <v>7758</v>
      </c>
      <c r="J27" s="140" t="s">
        <v>8027</v>
      </c>
      <c r="K27" s="140" t="s">
        <v>7881</v>
      </c>
      <c r="L27" s="140" t="s">
        <v>7761</v>
      </c>
      <c r="M27" s="140" t="s">
        <v>6824</v>
      </c>
      <c r="N27" s="140" t="s">
        <v>7762</v>
      </c>
      <c r="O27" s="139">
        <v>119206</v>
      </c>
      <c r="P27" s="139">
        <v>208</v>
      </c>
      <c r="Q27" s="140" t="s">
        <v>6113</v>
      </c>
      <c r="R27" s="139">
        <v>113886</v>
      </c>
      <c r="S27" s="139">
        <v>113886</v>
      </c>
      <c r="T27" s="140" t="s">
        <v>7758</v>
      </c>
      <c r="U27" s="141">
        <v>367</v>
      </c>
      <c r="V27" s="140" t="s">
        <v>8028</v>
      </c>
      <c r="W27" s="140" t="s">
        <v>8029</v>
      </c>
      <c r="X27" s="140" t="s">
        <v>7765</v>
      </c>
      <c r="Y27" s="140" t="s">
        <v>7766</v>
      </c>
      <c r="Z27" s="140" t="s">
        <v>7767</v>
      </c>
      <c r="AA27" s="139">
        <v>1</v>
      </c>
      <c r="AB27" s="141">
        <v>45322</v>
      </c>
      <c r="AC27" s="141">
        <v>45322</v>
      </c>
      <c r="AD27" s="140" t="s">
        <v>7938</v>
      </c>
      <c r="AE27" s="140" t="s">
        <v>7939</v>
      </c>
      <c r="AF27" s="140" t="s">
        <v>7940</v>
      </c>
      <c r="AG27" s="140" t="s">
        <v>7941</v>
      </c>
      <c r="AH27" s="140" t="s">
        <v>8007</v>
      </c>
      <c r="AI27" s="140" t="s">
        <v>7773</v>
      </c>
      <c r="AJ27" s="140" t="s">
        <v>8008</v>
      </c>
      <c r="AK27" s="140" t="s">
        <v>8009</v>
      </c>
      <c r="AL27" s="139">
        <v>1730</v>
      </c>
      <c r="AM27" s="140" t="s">
        <v>268</v>
      </c>
      <c r="AN27" s="140" t="s">
        <v>8010</v>
      </c>
    </row>
    <row r="28" spans="1:40" ht="28.8" x14ac:dyDescent="0.25">
      <c r="A28" s="139" t="s">
        <v>7756</v>
      </c>
      <c r="B28" s="140" t="s">
        <v>7757</v>
      </c>
      <c r="C28" s="139">
        <v>299</v>
      </c>
      <c r="D28" s="140" t="s">
        <v>7049</v>
      </c>
      <c r="E28" s="140" t="s">
        <v>2986</v>
      </c>
      <c r="F28" s="139">
        <v>1770</v>
      </c>
      <c r="G28" s="140" t="s">
        <v>271</v>
      </c>
      <c r="H28" s="140" t="s">
        <v>6115</v>
      </c>
      <c r="I28" s="140" t="s">
        <v>7758</v>
      </c>
      <c r="J28" s="140" t="s">
        <v>8030</v>
      </c>
      <c r="K28" s="140" t="s">
        <v>8031</v>
      </c>
      <c r="L28" s="140" t="s">
        <v>7761</v>
      </c>
      <c r="M28" s="140" t="s">
        <v>6825</v>
      </c>
      <c r="N28" s="140" t="s">
        <v>7762</v>
      </c>
      <c r="O28" s="139">
        <v>121012</v>
      </c>
      <c r="P28" s="139">
        <v>299</v>
      </c>
      <c r="Q28" s="140" t="s">
        <v>7049</v>
      </c>
      <c r="R28" s="139">
        <v>113985</v>
      </c>
      <c r="S28" s="139">
        <v>113985</v>
      </c>
      <c r="T28" s="140" t="s">
        <v>7758</v>
      </c>
      <c r="U28" s="141">
        <v>367</v>
      </c>
      <c r="V28" s="140" t="s">
        <v>8032</v>
      </c>
      <c r="W28" s="140" t="s">
        <v>8033</v>
      </c>
      <c r="X28" s="140" t="s">
        <v>7765</v>
      </c>
      <c r="Y28" s="140" t="s">
        <v>7766</v>
      </c>
      <c r="Z28" s="140" t="s">
        <v>7767</v>
      </c>
      <c r="AA28" s="139">
        <v>1</v>
      </c>
      <c r="AB28" s="141">
        <v>45322</v>
      </c>
      <c r="AC28" s="141">
        <v>45322</v>
      </c>
      <c r="AD28" s="140" t="s">
        <v>7938</v>
      </c>
      <c r="AE28" s="140" t="s">
        <v>7939</v>
      </c>
      <c r="AF28" s="140" t="s">
        <v>7940</v>
      </c>
      <c r="AG28" s="140" t="s">
        <v>7941</v>
      </c>
      <c r="AH28" s="140" t="s">
        <v>8034</v>
      </c>
      <c r="AI28" s="140" t="s">
        <v>7773</v>
      </c>
      <c r="AJ28" s="140" t="s">
        <v>8035</v>
      </c>
      <c r="AK28" s="140" t="s">
        <v>8036</v>
      </c>
      <c r="AL28" s="139">
        <v>9300</v>
      </c>
      <c r="AM28" s="140" t="s">
        <v>456</v>
      </c>
      <c r="AN28" s="140" t="s">
        <v>8037</v>
      </c>
    </row>
    <row r="29" spans="1:40" ht="28.8" x14ac:dyDescent="0.25">
      <c r="A29" s="139" t="s">
        <v>7756</v>
      </c>
      <c r="B29" s="140" t="s">
        <v>7757</v>
      </c>
      <c r="C29" s="139">
        <v>307</v>
      </c>
      <c r="D29" s="140" t="s">
        <v>6506</v>
      </c>
      <c r="E29" s="140" t="s">
        <v>2987</v>
      </c>
      <c r="F29" s="139">
        <v>1800</v>
      </c>
      <c r="G29" s="140" t="s">
        <v>272</v>
      </c>
      <c r="H29" s="140" t="s">
        <v>948</v>
      </c>
      <c r="I29" s="140" t="s">
        <v>7758</v>
      </c>
      <c r="J29" s="140" t="s">
        <v>8038</v>
      </c>
      <c r="K29" s="140" t="s">
        <v>7881</v>
      </c>
      <c r="L29" s="140" t="s">
        <v>7761</v>
      </c>
      <c r="M29" s="140" t="s">
        <v>6824</v>
      </c>
      <c r="N29" s="140" t="s">
        <v>7762</v>
      </c>
      <c r="O29" s="139">
        <v>121947</v>
      </c>
      <c r="P29" s="139">
        <v>129056</v>
      </c>
      <c r="Q29" s="140" t="s">
        <v>7659</v>
      </c>
      <c r="R29" s="139">
        <v>113894</v>
      </c>
      <c r="S29" s="139">
        <v>113894</v>
      </c>
      <c r="T29" s="140" t="s">
        <v>7758</v>
      </c>
      <c r="U29" s="141">
        <v>367</v>
      </c>
      <c r="V29" s="140" t="s">
        <v>8039</v>
      </c>
      <c r="W29" s="140" t="s">
        <v>8040</v>
      </c>
      <c r="X29" s="140" t="s">
        <v>7765</v>
      </c>
      <c r="Y29" s="140" t="s">
        <v>7766</v>
      </c>
      <c r="Z29" s="140" t="s">
        <v>7767</v>
      </c>
      <c r="AA29" s="139">
        <v>1</v>
      </c>
      <c r="AB29" s="141">
        <v>45322</v>
      </c>
      <c r="AC29" s="141">
        <v>45322</v>
      </c>
      <c r="AD29" s="140" t="s">
        <v>7953</v>
      </c>
      <c r="AE29" s="140" t="s">
        <v>7954</v>
      </c>
      <c r="AF29" s="140" t="s">
        <v>7955</v>
      </c>
      <c r="AG29" s="140" t="s">
        <v>7956</v>
      </c>
      <c r="AH29" s="140" t="s">
        <v>8041</v>
      </c>
      <c r="AI29" s="140" t="s">
        <v>7885</v>
      </c>
      <c r="AJ29" s="140" t="s">
        <v>8042</v>
      </c>
      <c r="AK29" s="140" t="s">
        <v>8043</v>
      </c>
      <c r="AL29" s="139">
        <v>1800</v>
      </c>
      <c r="AM29" s="140" t="s">
        <v>272</v>
      </c>
      <c r="AN29" s="140" t="s">
        <v>8044</v>
      </c>
    </row>
    <row r="30" spans="1:40" ht="28.8" x14ac:dyDescent="0.25">
      <c r="A30" s="139" t="s">
        <v>7756</v>
      </c>
      <c r="B30" s="140" t="s">
        <v>7757</v>
      </c>
      <c r="C30" s="139">
        <v>315</v>
      </c>
      <c r="D30" s="140" t="s">
        <v>6116</v>
      </c>
      <c r="E30" s="140" t="s">
        <v>6397</v>
      </c>
      <c r="F30" s="139">
        <v>1800</v>
      </c>
      <c r="G30" s="140" t="s">
        <v>272</v>
      </c>
      <c r="H30" s="140" t="s">
        <v>949</v>
      </c>
      <c r="I30" s="140" t="s">
        <v>7758</v>
      </c>
      <c r="J30" s="140" t="s">
        <v>8045</v>
      </c>
      <c r="K30" s="140" t="s">
        <v>7881</v>
      </c>
      <c r="L30" s="140" t="s">
        <v>7761</v>
      </c>
      <c r="M30" s="140" t="s">
        <v>6824</v>
      </c>
      <c r="N30" s="140" t="s">
        <v>7762</v>
      </c>
      <c r="O30" s="139">
        <v>121947</v>
      </c>
      <c r="P30" s="139">
        <v>129056</v>
      </c>
      <c r="Q30" s="140" t="s">
        <v>7659</v>
      </c>
      <c r="R30" s="139">
        <v>113894</v>
      </c>
      <c r="S30" s="139">
        <v>113894</v>
      </c>
      <c r="T30" s="140" t="s">
        <v>7758</v>
      </c>
      <c r="U30" s="141">
        <v>367</v>
      </c>
      <c r="V30" s="140" t="s">
        <v>8046</v>
      </c>
      <c r="W30" s="140" t="s">
        <v>8047</v>
      </c>
      <c r="X30" s="140" t="s">
        <v>7765</v>
      </c>
      <c r="Y30" s="140" t="s">
        <v>7766</v>
      </c>
      <c r="Z30" s="140" t="s">
        <v>7767</v>
      </c>
      <c r="AA30" s="139">
        <v>1</v>
      </c>
      <c r="AB30" s="141">
        <v>45322</v>
      </c>
      <c r="AC30" s="141">
        <v>45322</v>
      </c>
      <c r="AD30" s="140" t="s">
        <v>7953</v>
      </c>
      <c r="AE30" s="140" t="s">
        <v>7954</v>
      </c>
      <c r="AF30" s="140" t="s">
        <v>7955</v>
      </c>
      <c r="AG30" s="140" t="s">
        <v>7956</v>
      </c>
      <c r="AH30" s="140" t="s">
        <v>8041</v>
      </c>
      <c r="AI30" s="140" t="s">
        <v>7885</v>
      </c>
      <c r="AJ30" s="140" t="s">
        <v>8042</v>
      </c>
      <c r="AK30" s="140" t="s">
        <v>8043</v>
      </c>
      <c r="AL30" s="139">
        <v>1800</v>
      </c>
      <c r="AM30" s="140" t="s">
        <v>272</v>
      </c>
      <c r="AN30" s="140" t="s">
        <v>8044</v>
      </c>
    </row>
    <row r="31" spans="1:40" ht="28.8" x14ac:dyDescent="0.25">
      <c r="A31" s="139" t="s">
        <v>7756</v>
      </c>
      <c r="B31" s="140" t="s">
        <v>7757</v>
      </c>
      <c r="C31" s="139">
        <v>323</v>
      </c>
      <c r="D31" s="140" t="s">
        <v>6398</v>
      </c>
      <c r="E31" s="140" t="s">
        <v>2988</v>
      </c>
      <c r="F31" s="139">
        <v>1830</v>
      </c>
      <c r="G31" s="140" t="s">
        <v>273</v>
      </c>
      <c r="H31" s="140" t="s">
        <v>950</v>
      </c>
      <c r="I31" s="140" t="s">
        <v>7758</v>
      </c>
      <c r="J31" s="140" t="s">
        <v>8048</v>
      </c>
      <c r="K31" s="140" t="s">
        <v>7881</v>
      </c>
      <c r="L31" s="140" t="s">
        <v>7761</v>
      </c>
      <c r="M31" s="140" t="s">
        <v>6824</v>
      </c>
      <c r="N31" s="140" t="s">
        <v>7762</v>
      </c>
      <c r="O31" s="139">
        <v>121947</v>
      </c>
      <c r="P31" s="139">
        <v>129056</v>
      </c>
      <c r="Q31" s="140" t="s">
        <v>7659</v>
      </c>
      <c r="R31" s="139">
        <v>113894</v>
      </c>
      <c r="S31" s="139">
        <v>113894</v>
      </c>
      <c r="T31" s="140" t="s">
        <v>7758</v>
      </c>
      <c r="U31" s="141">
        <v>367</v>
      </c>
      <c r="V31" s="140" t="s">
        <v>8049</v>
      </c>
      <c r="W31" s="140" t="s">
        <v>7764</v>
      </c>
      <c r="X31" s="140" t="s">
        <v>7765</v>
      </c>
      <c r="Y31" s="140" t="s">
        <v>7766</v>
      </c>
      <c r="Z31" s="140" t="s">
        <v>7767</v>
      </c>
      <c r="AA31" s="139">
        <v>1</v>
      </c>
      <c r="AB31" s="141">
        <v>45322</v>
      </c>
      <c r="AC31" s="141">
        <v>45322</v>
      </c>
      <c r="AD31" s="140" t="s">
        <v>7953</v>
      </c>
      <c r="AE31" s="140" t="s">
        <v>7954</v>
      </c>
      <c r="AF31" s="140" t="s">
        <v>7955</v>
      </c>
      <c r="AG31" s="140" t="s">
        <v>7956</v>
      </c>
      <c r="AH31" s="140" t="s">
        <v>8041</v>
      </c>
      <c r="AI31" s="140" t="s">
        <v>7885</v>
      </c>
      <c r="AJ31" s="140" t="s">
        <v>8042</v>
      </c>
      <c r="AK31" s="140" t="s">
        <v>8043</v>
      </c>
      <c r="AL31" s="139">
        <v>1800</v>
      </c>
      <c r="AM31" s="140" t="s">
        <v>272</v>
      </c>
      <c r="AN31" s="140" t="s">
        <v>8044</v>
      </c>
    </row>
    <row r="32" spans="1:40" ht="28.8" x14ac:dyDescent="0.25">
      <c r="A32" s="139" t="s">
        <v>7756</v>
      </c>
      <c r="B32" s="140" t="s">
        <v>7757</v>
      </c>
      <c r="C32" s="139">
        <v>331</v>
      </c>
      <c r="D32" s="140" t="s">
        <v>6629</v>
      </c>
      <c r="E32" s="140" t="s">
        <v>2989</v>
      </c>
      <c r="F32" s="139">
        <v>1850</v>
      </c>
      <c r="G32" s="140" t="s">
        <v>274</v>
      </c>
      <c r="H32" s="140" t="s">
        <v>951</v>
      </c>
      <c r="I32" s="140" t="s">
        <v>7758</v>
      </c>
      <c r="J32" s="140" t="s">
        <v>8050</v>
      </c>
      <c r="K32" s="140" t="s">
        <v>7881</v>
      </c>
      <c r="L32" s="140" t="s">
        <v>7761</v>
      </c>
      <c r="M32" s="140" t="s">
        <v>6824</v>
      </c>
      <c r="N32" s="140" t="s">
        <v>7762</v>
      </c>
      <c r="O32" s="139">
        <v>121947</v>
      </c>
      <c r="P32" s="139">
        <v>129056</v>
      </c>
      <c r="Q32" s="140" t="s">
        <v>7659</v>
      </c>
      <c r="R32" s="139">
        <v>113894</v>
      </c>
      <c r="S32" s="139">
        <v>113894</v>
      </c>
      <c r="T32" s="140" t="s">
        <v>7758</v>
      </c>
      <c r="U32" s="141">
        <v>367</v>
      </c>
      <c r="V32" s="140" t="s">
        <v>8051</v>
      </c>
      <c r="W32" s="140" t="s">
        <v>8052</v>
      </c>
      <c r="X32" s="140" t="s">
        <v>7765</v>
      </c>
      <c r="Y32" s="140" t="s">
        <v>7766</v>
      </c>
      <c r="Z32" s="140" t="s">
        <v>7767</v>
      </c>
      <c r="AA32" s="139">
        <v>1</v>
      </c>
      <c r="AB32" s="141">
        <v>45322</v>
      </c>
      <c r="AC32" s="141">
        <v>45322</v>
      </c>
      <c r="AD32" s="140" t="s">
        <v>7953</v>
      </c>
      <c r="AE32" s="140" t="s">
        <v>7954</v>
      </c>
      <c r="AF32" s="140" t="s">
        <v>7955</v>
      </c>
      <c r="AG32" s="140" t="s">
        <v>7956</v>
      </c>
      <c r="AH32" s="140" t="s">
        <v>8041</v>
      </c>
      <c r="AI32" s="140" t="s">
        <v>7885</v>
      </c>
      <c r="AJ32" s="140" t="s">
        <v>8042</v>
      </c>
      <c r="AK32" s="140" t="s">
        <v>8043</v>
      </c>
      <c r="AL32" s="139">
        <v>1800</v>
      </c>
      <c r="AM32" s="140" t="s">
        <v>272</v>
      </c>
      <c r="AN32" s="140" t="s">
        <v>8044</v>
      </c>
    </row>
    <row r="33" spans="1:40" ht="28.8" x14ac:dyDescent="0.25">
      <c r="A33" s="139" t="s">
        <v>7756</v>
      </c>
      <c r="B33" s="140" t="s">
        <v>7757</v>
      </c>
      <c r="C33" s="139">
        <v>349</v>
      </c>
      <c r="D33" s="140" t="s">
        <v>6795</v>
      </c>
      <c r="E33" s="140" t="s">
        <v>2990</v>
      </c>
      <c r="F33" s="139">
        <v>1861</v>
      </c>
      <c r="G33" s="140" t="s">
        <v>275</v>
      </c>
      <c r="H33" s="140" t="s">
        <v>952</v>
      </c>
      <c r="I33" s="140" t="s">
        <v>7758</v>
      </c>
      <c r="J33" s="140" t="s">
        <v>8053</v>
      </c>
      <c r="K33" s="140" t="s">
        <v>7881</v>
      </c>
      <c r="L33" s="140" t="s">
        <v>7761</v>
      </c>
      <c r="M33" s="140" t="s">
        <v>6824</v>
      </c>
      <c r="N33" s="140" t="s">
        <v>7762</v>
      </c>
      <c r="O33" s="139">
        <v>119206</v>
      </c>
      <c r="P33" s="139">
        <v>208</v>
      </c>
      <c r="Q33" s="140" t="s">
        <v>6113</v>
      </c>
      <c r="R33" s="139">
        <v>113886</v>
      </c>
      <c r="S33" s="139">
        <v>113886</v>
      </c>
      <c r="T33" s="140" t="s">
        <v>7758</v>
      </c>
      <c r="U33" s="141">
        <v>367</v>
      </c>
      <c r="V33" s="140" t="s">
        <v>8054</v>
      </c>
      <c r="W33" s="140" t="s">
        <v>7837</v>
      </c>
      <c r="X33" s="140" t="s">
        <v>7765</v>
      </c>
      <c r="Y33" s="140" t="s">
        <v>7766</v>
      </c>
      <c r="Z33" s="140" t="s">
        <v>7767</v>
      </c>
      <c r="AA33" s="139">
        <v>1</v>
      </c>
      <c r="AB33" s="141">
        <v>45322</v>
      </c>
      <c r="AC33" s="141">
        <v>45322</v>
      </c>
      <c r="AD33" s="140" t="s">
        <v>7938</v>
      </c>
      <c r="AE33" s="140" t="s">
        <v>7939</v>
      </c>
      <c r="AF33" s="140" t="s">
        <v>7940</v>
      </c>
      <c r="AG33" s="140" t="s">
        <v>7941</v>
      </c>
      <c r="AH33" s="140" t="s">
        <v>8007</v>
      </c>
      <c r="AI33" s="140" t="s">
        <v>7773</v>
      </c>
      <c r="AJ33" s="140" t="s">
        <v>8008</v>
      </c>
      <c r="AK33" s="140" t="s">
        <v>8009</v>
      </c>
      <c r="AL33" s="139">
        <v>1730</v>
      </c>
      <c r="AM33" s="140" t="s">
        <v>268</v>
      </c>
      <c r="AN33" s="140" t="s">
        <v>8010</v>
      </c>
    </row>
    <row r="34" spans="1:40" ht="28.8" x14ac:dyDescent="0.25">
      <c r="A34" s="139" t="s">
        <v>7756</v>
      </c>
      <c r="B34" s="140" t="s">
        <v>7757</v>
      </c>
      <c r="C34" s="139">
        <v>356</v>
      </c>
      <c r="D34" s="140" t="s">
        <v>6399</v>
      </c>
      <c r="E34" s="140" t="s">
        <v>2991</v>
      </c>
      <c r="F34" s="139">
        <v>1745</v>
      </c>
      <c r="G34" s="140" t="s">
        <v>276</v>
      </c>
      <c r="H34" s="140" t="s">
        <v>953</v>
      </c>
      <c r="I34" s="140" t="s">
        <v>7758</v>
      </c>
      <c r="J34" s="140" t="s">
        <v>8055</v>
      </c>
      <c r="K34" s="140" t="s">
        <v>7881</v>
      </c>
      <c r="L34" s="140" t="s">
        <v>7761</v>
      </c>
      <c r="M34" s="140" t="s">
        <v>6824</v>
      </c>
      <c r="N34" s="140" t="s">
        <v>7762</v>
      </c>
      <c r="O34" s="139">
        <v>119206</v>
      </c>
      <c r="P34" s="139">
        <v>208</v>
      </c>
      <c r="Q34" s="140" t="s">
        <v>6113</v>
      </c>
      <c r="R34" s="139">
        <v>113886</v>
      </c>
      <c r="S34" s="139">
        <v>113886</v>
      </c>
      <c r="T34" s="140" t="s">
        <v>7758</v>
      </c>
      <c r="U34" s="141">
        <v>367</v>
      </c>
      <c r="V34" s="140" t="s">
        <v>8056</v>
      </c>
      <c r="W34" s="140" t="s">
        <v>8057</v>
      </c>
      <c r="X34" s="140" t="s">
        <v>7765</v>
      </c>
      <c r="Y34" s="140" t="s">
        <v>7766</v>
      </c>
      <c r="Z34" s="140" t="s">
        <v>7767</v>
      </c>
      <c r="AA34" s="139">
        <v>1</v>
      </c>
      <c r="AB34" s="141">
        <v>45322</v>
      </c>
      <c r="AC34" s="141">
        <v>45322</v>
      </c>
      <c r="AD34" s="140" t="s">
        <v>7938</v>
      </c>
      <c r="AE34" s="140" t="s">
        <v>7939</v>
      </c>
      <c r="AF34" s="140" t="s">
        <v>7940</v>
      </c>
      <c r="AG34" s="140" t="s">
        <v>7941</v>
      </c>
      <c r="AH34" s="140" t="s">
        <v>8007</v>
      </c>
      <c r="AI34" s="140" t="s">
        <v>7773</v>
      </c>
      <c r="AJ34" s="140" t="s">
        <v>8008</v>
      </c>
      <c r="AK34" s="140" t="s">
        <v>8009</v>
      </c>
      <c r="AL34" s="139">
        <v>1730</v>
      </c>
      <c r="AM34" s="140" t="s">
        <v>268</v>
      </c>
      <c r="AN34" s="140" t="s">
        <v>8010</v>
      </c>
    </row>
    <row r="35" spans="1:40" ht="28.8" x14ac:dyDescent="0.25">
      <c r="A35" s="139" t="s">
        <v>7756</v>
      </c>
      <c r="B35" s="140" t="s">
        <v>7757</v>
      </c>
      <c r="C35" s="139">
        <v>364</v>
      </c>
      <c r="D35" s="140" t="s">
        <v>6133</v>
      </c>
      <c r="E35" s="140" t="s">
        <v>2992</v>
      </c>
      <c r="F35" s="139">
        <v>3090</v>
      </c>
      <c r="G35" s="140" t="s">
        <v>277</v>
      </c>
      <c r="H35" s="140" t="s">
        <v>954</v>
      </c>
      <c r="I35" s="140" t="s">
        <v>7758</v>
      </c>
      <c r="J35" s="140" t="s">
        <v>8058</v>
      </c>
      <c r="K35" s="140" t="s">
        <v>7881</v>
      </c>
      <c r="L35" s="140" t="s">
        <v>7761</v>
      </c>
      <c r="M35" s="140" t="s">
        <v>6824</v>
      </c>
      <c r="N35" s="140" t="s">
        <v>7762</v>
      </c>
      <c r="O35" s="139">
        <v>121947</v>
      </c>
      <c r="P35" s="139">
        <v>129056</v>
      </c>
      <c r="Q35" s="140" t="s">
        <v>7659</v>
      </c>
      <c r="R35" s="139">
        <v>113894</v>
      </c>
      <c r="S35" s="139">
        <v>113894</v>
      </c>
      <c r="T35" s="140" t="s">
        <v>7758</v>
      </c>
      <c r="U35" s="141">
        <v>367</v>
      </c>
      <c r="V35" s="140" t="s">
        <v>8059</v>
      </c>
      <c r="W35" s="140" t="s">
        <v>8060</v>
      </c>
      <c r="X35" s="140" t="s">
        <v>7765</v>
      </c>
      <c r="Y35" s="140" t="s">
        <v>7766</v>
      </c>
      <c r="Z35" s="140" t="s">
        <v>7767</v>
      </c>
      <c r="AA35" s="139">
        <v>2</v>
      </c>
      <c r="AB35" s="141">
        <v>45322</v>
      </c>
      <c r="AC35" s="141">
        <v>45322</v>
      </c>
      <c r="AD35" s="140" t="s">
        <v>7953</v>
      </c>
      <c r="AE35" s="140" t="s">
        <v>7954</v>
      </c>
      <c r="AF35" s="140" t="s">
        <v>7955</v>
      </c>
      <c r="AG35" s="140" t="s">
        <v>7956</v>
      </c>
      <c r="AH35" s="140" t="s">
        <v>8041</v>
      </c>
      <c r="AI35" s="140" t="s">
        <v>7885</v>
      </c>
      <c r="AJ35" s="140" t="s">
        <v>8042</v>
      </c>
      <c r="AK35" s="140" t="s">
        <v>8043</v>
      </c>
      <c r="AL35" s="139">
        <v>1800</v>
      </c>
      <c r="AM35" s="140" t="s">
        <v>272</v>
      </c>
      <c r="AN35" s="140" t="s">
        <v>8044</v>
      </c>
    </row>
    <row r="36" spans="1:40" ht="28.8" x14ac:dyDescent="0.25">
      <c r="A36" s="139" t="s">
        <v>7756</v>
      </c>
      <c r="B36" s="140" t="s">
        <v>7757</v>
      </c>
      <c r="C36" s="139">
        <v>372</v>
      </c>
      <c r="D36" s="140" t="s">
        <v>5158</v>
      </c>
      <c r="E36" s="140" t="s">
        <v>2993</v>
      </c>
      <c r="F36" s="139">
        <v>1930</v>
      </c>
      <c r="G36" s="140" t="s">
        <v>278</v>
      </c>
      <c r="H36" s="140" t="s">
        <v>955</v>
      </c>
      <c r="I36" s="140" t="s">
        <v>7758</v>
      </c>
      <c r="J36" s="140" t="s">
        <v>8061</v>
      </c>
      <c r="K36" s="140" t="s">
        <v>7881</v>
      </c>
      <c r="L36" s="140" t="s">
        <v>7761</v>
      </c>
      <c r="M36" s="140" t="s">
        <v>6824</v>
      </c>
      <c r="N36" s="140" t="s">
        <v>7762</v>
      </c>
      <c r="O36" s="139">
        <v>121947</v>
      </c>
      <c r="P36" s="139">
        <v>129056</v>
      </c>
      <c r="Q36" s="140" t="s">
        <v>7659</v>
      </c>
      <c r="R36" s="139">
        <v>113894</v>
      </c>
      <c r="S36" s="139">
        <v>113894</v>
      </c>
      <c r="T36" s="140" t="s">
        <v>7758</v>
      </c>
      <c r="U36" s="141">
        <v>367</v>
      </c>
      <c r="V36" s="140" t="s">
        <v>8062</v>
      </c>
      <c r="W36" s="140" t="s">
        <v>8063</v>
      </c>
      <c r="X36" s="140" t="s">
        <v>7765</v>
      </c>
      <c r="Y36" s="140" t="s">
        <v>7766</v>
      </c>
      <c r="Z36" s="140" t="s">
        <v>7767</v>
      </c>
      <c r="AA36" s="139">
        <v>1</v>
      </c>
      <c r="AB36" s="141">
        <v>45322</v>
      </c>
      <c r="AC36" s="141">
        <v>45322</v>
      </c>
      <c r="AD36" s="140" t="s">
        <v>7953</v>
      </c>
      <c r="AE36" s="140" t="s">
        <v>7954</v>
      </c>
      <c r="AF36" s="140" t="s">
        <v>7955</v>
      </c>
      <c r="AG36" s="140" t="s">
        <v>7956</v>
      </c>
      <c r="AH36" s="140" t="s">
        <v>8041</v>
      </c>
      <c r="AI36" s="140" t="s">
        <v>7885</v>
      </c>
      <c r="AJ36" s="140" t="s">
        <v>8042</v>
      </c>
      <c r="AK36" s="140" t="s">
        <v>8043</v>
      </c>
      <c r="AL36" s="139">
        <v>1800</v>
      </c>
      <c r="AM36" s="140" t="s">
        <v>272</v>
      </c>
      <c r="AN36" s="140" t="s">
        <v>8044</v>
      </c>
    </row>
    <row r="37" spans="1:40" ht="28.8" x14ac:dyDescent="0.25">
      <c r="A37" s="139" t="s">
        <v>7756</v>
      </c>
      <c r="B37" s="140" t="s">
        <v>7757</v>
      </c>
      <c r="C37" s="139">
        <v>381</v>
      </c>
      <c r="D37" s="140" t="s">
        <v>7050</v>
      </c>
      <c r="E37" s="140" t="s">
        <v>2994</v>
      </c>
      <c r="F37" s="139">
        <v>3080</v>
      </c>
      <c r="G37" s="140" t="s">
        <v>279</v>
      </c>
      <c r="H37" s="140" t="s">
        <v>956</v>
      </c>
      <c r="I37" s="140" t="s">
        <v>7758</v>
      </c>
      <c r="J37" s="140" t="s">
        <v>8064</v>
      </c>
      <c r="K37" s="140" t="s">
        <v>7881</v>
      </c>
      <c r="L37" s="140" t="s">
        <v>7761</v>
      </c>
      <c r="M37" s="140" t="s">
        <v>6824</v>
      </c>
      <c r="N37" s="140" t="s">
        <v>7762</v>
      </c>
      <c r="O37" s="139">
        <v>121947</v>
      </c>
      <c r="P37" s="139">
        <v>129056</v>
      </c>
      <c r="Q37" s="140" t="s">
        <v>7659</v>
      </c>
      <c r="R37" s="139">
        <v>113894</v>
      </c>
      <c r="S37" s="139">
        <v>113894</v>
      </c>
      <c r="T37" s="140" t="s">
        <v>7758</v>
      </c>
      <c r="U37" s="141">
        <v>367</v>
      </c>
      <c r="V37" s="140" t="s">
        <v>8065</v>
      </c>
      <c r="W37" s="140" t="s">
        <v>8066</v>
      </c>
      <c r="X37" s="140" t="s">
        <v>7765</v>
      </c>
      <c r="Y37" s="140" t="s">
        <v>7766</v>
      </c>
      <c r="Z37" s="140" t="s">
        <v>7767</v>
      </c>
      <c r="AA37" s="139">
        <v>1</v>
      </c>
      <c r="AB37" s="141">
        <v>45322</v>
      </c>
      <c r="AC37" s="141">
        <v>45322</v>
      </c>
      <c r="AD37" s="140" t="s">
        <v>7953</v>
      </c>
      <c r="AE37" s="140" t="s">
        <v>7954</v>
      </c>
      <c r="AF37" s="140" t="s">
        <v>7955</v>
      </c>
      <c r="AG37" s="140" t="s">
        <v>7956</v>
      </c>
      <c r="AH37" s="140" t="s">
        <v>8041</v>
      </c>
      <c r="AI37" s="140" t="s">
        <v>7885</v>
      </c>
      <c r="AJ37" s="140" t="s">
        <v>8042</v>
      </c>
      <c r="AK37" s="140" t="s">
        <v>8043</v>
      </c>
      <c r="AL37" s="139">
        <v>1800</v>
      </c>
      <c r="AM37" s="140" t="s">
        <v>272</v>
      </c>
      <c r="AN37" s="140" t="s">
        <v>8044</v>
      </c>
    </row>
    <row r="38" spans="1:40" ht="28.8" x14ac:dyDescent="0.25">
      <c r="A38" s="139" t="s">
        <v>7756</v>
      </c>
      <c r="B38" s="140" t="s">
        <v>7757</v>
      </c>
      <c r="C38" s="139">
        <v>398</v>
      </c>
      <c r="D38" s="140" t="s">
        <v>6117</v>
      </c>
      <c r="E38" s="140" t="s">
        <v>2995</v>
      </c>
      <c r="F38" s="139">
        <v>1560</v>
      </c>
      <c r="G38" s="140" t="s">
        <v>280</v>
      </c>
      <c r="H38" s="140" t="s">
        <v>957</v>
      </c>
      <c r="I38" s="140" t="s">
        <v>7758</v>
      </c>
      <c r="J38" s="140" t="s">
        <v>8067</v>
      </c>
      <c r="K38" s="140" t="s">
        <v>7881</v>
      </c>
      <c r="L38" s="140" t="s">
        <v>7761</v>
      </c>
      <c r="M38" s="140" t="s">
        <v>6824</v>
      </c>
      <c r="N38" s="140" t="s">
        <v>7762</v>
      </c>
      <c r="O38" s="139">
        <v>121947</v>
      </c>
      <c r="P38" s="139">
        <v>129056</v>
      </c>
      <c r="Q38" s="140" t="s">
        <v>7659</v>
      </c>
      <c r="R38" s="139">
        <v>113894</v>
      </c>
      <c r="S38" s="139">
        <v>113894</v>
      </c>
      <c r="T38" s="140" t="s">
        <v>7758</v>
      </c>
      <c r="U38" s="141">
        <v>367</v>
      </c>
      <c r="V38" s="140" t="s">
        <v>8068</v>
      </c>
      <c r="W38" s="140" t="s">
        <v>7925</v>
      </c>
      <c r="X38" s="140" t="s">
        <v>7765</v>
      </c>
      <c r="Y38" s="140" t="s">
        <v>7766</v>
      </c>
      <c r="Z38" s="140" t="s">
        <v>7767</v>
      </c>
      <c r="AA38" s="139">
        <v>1</v>
      </c>
      <c r="AB38" s="141">
        <v>45322</v>
      </c>
      <c r="AC38" s="141">
        <v>45322</v>
      </c>
      <c r="AD38" s="140" t="s">
        <v>7953</v>
      </c>
      <c r="AE38" s="140" t="s">
        <v>7954</v>
      </c>
      <c r="AF38" s="140" t="s">
        <v>7955</v>
      </c>
      <c r="AG38" s="140" t="s">
        <v>7956</v>
      </c>
      <c r="AH38" s="140" t="s">
        <v>8041</v>
      </c>
      <c r="AI38" s="140" t="s">
        <v>7885</v>
      </c>
      <c r="AJ38" s="140" t="s">
        <v>8042</v>
      </c>
      <c r="AK38" s="140" t="s">
        <v>8043</v>
      </c>
      <c r="AL38" s="139">
        <v>1800</v>
      </c>
      <c r="AM38" s="140" t="s">
        <v>272</v>
      </c>
      <c r="AN38" s="140" t="s">
        <v>8044</v>
      </c>
    </row>
    <row r="39" spans="1:40" ht="28.8" x14ac:dyDescent="0.25">
      <c r="A39" s="139" t="s">
        <v>7756</v>
      </c>
      <c r="B39" s="140" t="s">
        <v>7757</v>
      </c>
      <c r="C39" s="139">
        <v>406</v>
      </c>
      <c r="D39" s="140" t="s">
        <v>7051</v>
      </c>
      <c r="E39" s="140" t="s">
        <v>2996</v>
      </c>
      <c r="F39" s="139">
        <v>2060</v>
      </c>
      <c r="G39" s="140" t="s">
        <v>2909</v>
      </c>
      <c r="H39" s="140" t="s">
        <v>958</v>
      </c>
      <c r="I39" s="140" t="s">
        <v>7758</v>
      </c>
      <c r="J39" s="140" t="s">
        <v>8069</v>
      </c>
      <c r="K39" s="140" t="s">
        <v>8070</v>
      </c>
      <c r="L39" s="140" t="s">
        <v>7761</v>
      </c>
      <c r="M39" s="140" t="s">
        <v>8071</v>
      </c>
      <c r="N39" s="140" t="s">
        <v>7762</v>
      </c>
      <c r="O39" s="139">
        <v>121831</v>
      </c>
      <c r="P39" s="139">
        <v>129643</v>
      </c>
      <c r="Q39" s="140" t="s">
        <v>7442</v>
      </c>
      <c r="R39" s="139">
        <v>113803</v>
      </c>
      <c r="S39" s="139">
        <v>113803</v>
      </c>
      <c r="T39" s="140" t="s">
        <v>7758</v>
      </c>
      <c r="U39" s="141">
        <v>367</v>
      </c>
      <c r="V39" s="140" t="s">
        <v>8072</v>
      </c>
      <c r="W39" s="140" t="s">
        <v>8073</v>
      </c>
      <c r="X39" s="140" t="s">
        <v>7765</v>
      </c>
      <c r="Y39" s="140" t="s">
        <v>7766</v>
      </c>
      <c r="Z39" s="140" t="s">
        <v>7767</v>
      </c>
      <c r="AA39" s="139">
        <v>1</v>
      </c>
      <c r="AB39" s="141">
        <v>45322</v>
      </c>
      <c r="AC39" s="141">
        <v>45322</v>
      </c>
      <c r="AD39" s="140" t="s">
        <v>7857</v>
      </c>
      <c r="AE39" s="140" t="s">
        <v>7858</v>
      </c>
      <c r="AF39" s="140" t="s">
        <v>7859</v>
      </c>
      <c r="AG39" s="140" t="s">
        <v>7860</v>
      </c>
      <c r="AH39" s="140" t="s">
        <v>8074</v>
      </c>
      <c r="AI39" s="140" t="s">
        <v>7773</v>
      </c>
      <c r="AJ39" s="140" t="s">
        <v>8075</v>
      </c>
      <c r="AK39" s="140" t="s">
        <v>8076</v>
      </c>
      <c r="AL39" s="139">
        <v>2050</v>
      </c>
      <c r="AM39" s="140" t="s">
        <v>2909</v>
      </c>
      <c r="AN39" s="140" t="s">
        <v>8077</v>
      </c>
    </row>
    <row r="40" spans="1:40" ht="28.8" x14ac:dyDescent="0.25">
      <c r="A40" s="139" t="s">
        <v>7756</v>
      </c>
      <c r="B40" s="140" t="s">
        <v>7757</v>
      </c>
      <c r="C40" s="139">
        <v>414</v>
      </c>
      <c r="D40" s="140" t="s">
        <v>7052</v>
      </c>
      <c r="E40" s="140" t="s">
        <v>2997</v>
      </c>
      <c r="F40" s="139">
        <v>2050</v>
      </c>
      <c r="G40" s="140" t="s">
        <v>2909</v>
      </c>
      <c r="H40" s="140" t="s">
        <v>6630</v>
      </c>
      <c r="I40" s="140" t="s">
        <v>7758</v>
      </c>
      <c r="J40" s="140" t="s">
        <v>8078</v>
      </c>
      <c r="K40" s="140" t="s">
        <v>8070</v>
      </c>
      <c r="L40" s="140" t="s">
        <v>7761</v>
      </c>
      <c r="M40" s="140" t="s">
        <v>8071</v>
      </c>
      <c r="N40" s="140" t="s">
        <v>7762</v>
      </c>
      <c r="O40" s="139">
        <v>138784</v>
      </c>
      <c r="P40" s="139">
        <v>414</v>
      </c>
      <c r="Q40" s="140" t="s">
        <v>7052</v>
      </c>
      <c r="R40" s="139">
        <v>113803</v>
      </c>
      <c r="S40" s="139">
        <v>113803</v>
      </c>
      <c r="T40" s="140" t="s">
        <v>7758</v>
      </c>
      <c r="U40" s="141">
        <v>367</v>
      </c>
      <c r="V40" s="140" t="s">
        <v>8079</v>
      </c>
      <c r="W40" s="140" t="s">
        <v>8080</v>
      </c>
      <c r="X40" s="140" t="s">
        <v>7765</v>
      </c>
      <c r="Y40" s="140" t="s">
        <v>7766</v>
      </c>
      <c r="Z40" s="140" t="s">
        <v>7767</v>
      </c>
      <c r="AA40" s="139">
        <v>1</v>
      </c>
      <c r="AB40" s="141">
        <v>45322</v>
      </c>
      <c r="AC40" s="141">
        <v>45322</v>
      </c>
      <c r="AD40" s="140" t="s">
        <v>8081</v>
      </c>
      <c r="AE40" s="140" t="s">
        <v>8082</v>
      </c>
      <c r="AF40" s="140" t="s">
        <v>8083</v>
      </c>
      <c r="AG40" s="140" t="s">
        <v>8084</v>
      </c>
      <c r="AH40" s="140" t="s">
        <v>8074</v>
      </c>
      <c r="AI40" s="140" t="s">
        <v>7773</v>
      </c>
      <c r="AJ40" s="140" t="s">
        <v>8075</v>
      </c>
      <c r="AK40" s="140" t="s">
        <v>8076</v>
      </c>
      <c r="AL40" s="139">
        <v>2050</v>
      </c>
      <c r="AM40" s="140" t="s">
        <v>2909</v>
      </c>
      <c r="AN40" s="140" t="s">
        <v>8077</v>
      </c>
    </row>
    <row r="41" spans="1:40" ht="28.8" x14ac:dyDescent="0.25">
      <c r="A41" s="139" t="s">
        <v>7756</v>
      </c>
      <c r="B41" s="140" t="s">
        <v>7757</v>
      </c>
      <c r="C41" s="139">
        <v>422</v>
      </c>
      <c r="D41" s="140" t="s">
        <v>7053</v>
      </c>
      <c r="E41" s="140" t="s">
        <v>2998</v>
      </c>
      <c r="F41" s="139">
        <v>2170</v>
      </c>
      <c r="G41" s="140" t="s">
        <v>281</v>
      </c>
      <c r="H41" s="140" t="s">
        <v>959</v>
      </c>
      <c r="I41" s="140" t="s">
        <v>7758</v>
      </c>
      <c r="J41" s="140" t="s">
        <v>8085</v>
      </c>
      <c r="K41" s="140" t="s">
        <v>8070</v>
      </c>
      <c r="L41" s="140" t="s">
        <v>7761</v>
      </c>
      <c r="M41" s="140" t="s">
        <v>8071</v>
      </c>
      <c r="N41" s="140" t="s">
        <v>7762</v>
      </c>
      <c r="O41" s="139">
        <v>121831</v>
      </c>
      <c r="P41" s="139">
        <v>129643</v>
      </c>
      <c r="Q41" s="140" t="s">
        <v>7442</v>
      </c>
      <c r="R41" s="139">
        <v>113803</v>
      </c>
      <c r="S41" s="139">
        <v>113803</v>
      </c>
      <c r="T41" s="140" t="s">
        <v>7758</v>
      </c>
      <c r="U41" s="141">
        <v>367</v>
      </c>
      <c r="V41" s="140" t="s">
        <v>8086</v>
      </c>
      <c r="W41" s="140" t="s">
        <v>8087</v>
      </c>
      <c r="X41" s="140" t="s">
        <v>7765</v>
      </c>
      <c r="Y41" s="140" t="s">
        <v>7766</v>
      </c>
      <c r="Z41" s="140" t="s">
        <v>7767</v>
      </c>
      <c r="AA41" s="139">
        <v>1</v>
      </c>
      <c r="AB41" s="141">
        <v>45322</v>
      </c>
      <c r="AC41" s="141">
        <v>45322</v>
      </c>
      <c r="AD41" s="140" t="s">
        <v>7926</v>
      </c>
      <c r="AE41" s="140" t="s">
        <v>7927</v>
      </c>
      <c r="AF41" s="140" t="s">
        <v>7928</v>
      </c>
      <c r="AG41" s="140" t="s">
        <v>7929</v>
      </c>
      <c r="AH41" s="140" t="s">
        <v>8074</v>
      </c>
      <c r="AI41" s="140" t="s">
        <v>7773</v>
      </c>
      <c r="AJ41" s="140" t="s">
        <v>8075</v>
      </c>
      <c r="AK41" s="140" t="s">
        <v>8076</v>
      </c>
      <c r="AL41" s="139">
        <v>2050</v>
      </c>
      <c r="AM41" s="140" t="s">
        <v>2909</v>
      </c>
      <c r="AN41" s="140" t="s">
        <v>8077</v>
      </c>
    </row>
    <row r="42" spans="1:40" ht="28.8" x14ac:dyDescent="0.25">
      <c r="A42" s="139" t="s">
        <v>7756</v>
      </c>
      <c r="B42" s="140" t="s">
        <v>7757</v>
      </c>
      <c r="C42" s="139">
        <v>431</v>
      </c>
      <c r="D42" s="140" t="s">
        <v>6400</v>
      </c>
      <c r="E42" s="140" t="s">
        <v>2999</v>
      </c>
      <c r="F42" s="139">
        <v>2180</v>
      </c>
      <c r="G42" s="140" t="s">
        <v>282</v>
      </c>
      <c r="H42" s="140" t="s">
        <v>960</v>
      </c>
      <c r="I42" s="140" t="s">
        <v>7758</v>
      </c>
      <c r="J42" s="140" t="s">
        <v>8088</v>
      </c>
      <c r="K42" s="140" t="s">
        <v>8070</v>
      </c>
      <c r="L42" s="140" t="s">
        <v>7761</v>
      </c>
      <c r="M42" s="140" t="s">
        <v>8071</v>
      </c>
      <c r="N42" s="140" t="s">
        <v>7762</v>
      </c>
      <c r="O42" s="139">
        <v>121723</v>
      </c>
      <c r="P42" s="139">
        <v>448</v>
      </c>
      <c r="Q42" s="140" t="s">
        <v>5159</v>
      </c>
      <c r="R42" s="139">
        <v>113803</v>
      </c>
      <c r="S42" s="139">
        <v>113803</v>
      </c>
      <c r="T42" s="140" t="s">
        <v>7758</v>
      </c>
      <c r="U42" s="141">
        <v>367</v>
      </c>
      <c r="V42" s="140" t="s">
        <v>8089</v>
      </c>
      <c r="W42" s="140" t="s">
        <v>8090</v>
      </c>
      <c r="X42" s="140" t="s">
        <v>7765</v>
      </c>
      <c r="Y42" s="140" t="s">
        <v>7766</v>
      </c>
      <c r="Z42" s="140" t="s">
        <v>7767</v>
      </c>
      <c r="AA42" s="139">
        <v>1</v>
      </c>
      <c r="AB42" s="141">
        <v>45322</v>
      </c>
      <c r="AC42" s="141">
        <v>45322</v>
      </c>
      <c r="AD42" s="140" t="s">
        <v>8091</v>
      </c>
      <c r="AE42" s="140" t="s">
        <v>8092</v>
      </c>
      <c r="AF42" s="140" t="s">
        <v>8093</v>
      </c>
      <c r="AG42" s="140" t="s">
        <v>8094</v>
      </c>
      <c r="AH42" s="140" t="s">
        <v>8074</v>
      </c>
      <c r="AI42" s="140" t="s">
        <v>7773</v>
      </c>
      <c r="AJ42" s="140" t="s">
        <v>8075</v>
      </c>
      <c r="AK42" s="140" t="s">
        <v>8076</v>
      </c>
      <c r="AL42" s="139">
        <v>2050</v>
      </c>
      <c r="AM42" s="140" t="s">
        <v>2909</v>
      </c>
      <c r="AN42" s="140" t="s">
        <v>8077</v>
      </c>
    </row>
    <row r="43" spans="1:40" ht="28.8" x14ac:dyDescent="0.25">
      <c r="A43" s="139" t="s">
        <v>7756</v>
      </c>
      <c r="B43" s="140" t="s">
        <v>7757</v>
      </c>
      <c r="C43" s="139">
        <v>448</v>
      </c>
      <c r="D43" s="140" t="s">
        <v>5159</v>
      </c>
      <c r="E43" s="140" t="s">
        <v>3000</v>
      </c>
      <c r="F43" s="139">
        <v>2950</v>
      </c>
      <c r="G43" s="140" t="s">
        <v>283</v>
      </c>
      <c r="H43" s="140" t="s">
        <v>961</v>
      </c>
      <c r="I43" s="140" t="s">
        <v>7758</v>
      </c>
      <c r="J43" s="140" t="s">
        <v>8095</v>
      </c>
      <c r="K43" s="140" t="s">
        <v>8070</v>
      </c>
      <c r="L43" s="140" t="s">
        <v>7761</v>
      </c>
      <c r="M43" s="140" t="s">
        <v>8071</v>
      </c>
      <c r="N43" s="140" t="s">
        <v>7762</v>
      </c>
      <c r="O43" s="139">
        <v>121723</v>
      </c>
      <c r="P43" s="139">
        <v>448</v>
      </c>
      <c r="Q43" s="140" t="s">
        <v>5159</v>
      </c>
      <c r="R43" s="139">
        <v>113803</v>
      </c>
      <c r="S43" s="139">
        <v>113803</v>
      </c>
      <c r="T43" s="140" t="s">
        <v>7758</v>
      </c>
      <c r="U43" s="141">
        <v>367</v>
      </c>
      <c r="V43" s="140" t="s">
        <v>8096</v>
      </c>
      <c r="W43" s="140" t="s">
        <v>8097</v>
      </c>
      <c r="X43" s="140" t="s">
        <v>7765</v>
      </c>
      <c r="Y43" s="140" t="s">
        <v>7766</v>
      </c>
      <c r="Z43" s="140" t="s">
        <v>7767</v>
      </c>
      <c r="AA43" s="139">
        <v>1</v>
      </c>
      <c r="AB43" s="141">
        <v>45322</v>
      </c>
      <c r="AC43" s="141">
        <v>45322</v>
      </c>
      <c r="AD43" s="140" t="s">
        <v>7926</v>
      </c>
      <c r="AE43" s="140" t="s">
        <v>7927</v>
      </c>
      <c r="AF43" s="140" t="s">
        <v>7928</v>
      </c>
      <c r="AG43" s="140" t="s">
        <v>7929</v>
      </c>
      <c r="AH43" s="140" t="s">
        <v>8098</v>
      </c>
      <c r="AI43" s="140" t="s">
        <v>7773</v>
      </c>
      <c r="AJ43" s="140" t="s">
        <v>8075</v>
      </c>
      <c r="AK43" s="140" t="s">
        <v>8099</v>
      </c>
      <c r="AL43" s="139">
        <v>2050</v>
      </c>
      <c r="AM43" s="140" t="s">
        <v>2909</v>
      </c>
      <c r="AN43" s="140" t="s">
        <v>8077</v>
      </c>
    </row>
    <row r="44" spans="1:40" ht="28.8" x14ac:dyDescent="0.25">
      <c r="A44" s="139" t="s">
        <v>7756</v>
      </c>
      <c r="B44" s="140" t="s">
        <v>7757</v>
      </c>
      <c r="C44" s="139">
        <v>455</v>
      </c>
      <c r="D44" s="140" t="s">
        <v>5160</v>
      </c>
      <c r="E44" s="140" t="s">
        <v>3001</v>
      </c>
      <c r="F44" s="139">
        <v>2940</v>
      </c>
      <c r="G44" s="140" t="s">
        <v>284</v>
      </c>
      <c r="H44" s="140" t="s">
        <v>962</v>
      </c>
      <c r="I44" s="140" t="s">
        <v>7758</v>
      </c>
      <c r="J44" s="140" t="s">
        <v>8100</v>
      </c>
      <c r="K44" s="140" t="s">
        <v>8070</v>
      </c>
      <c r="L44" s="140" t="s">
        <v>7761</v>
      </c>
      <c r="M44" s="140" t="s">
        <v>8071</v>
      </c>
      <c r="N44" s="140" t="s">
        <v>7762</v>
      </c>
      <c r="O44" s="139">
        <v>121723</v>
      </c>
      <c r="P44" s="139">
        <v>448</v>
      </c>
      <c r="Q44" s="140" t="s">
        <v>5159</v>
      </c>
      <c r="R44" s="139">
        <v>113803</v>
      </c>
      <c r="S44" s="139">
        <v>113803</v>
      </c>
      <c r="T44" s="140" t="s">
        <v>7758</v>
      </c>
      <c r="U44" s="141">
        <v>367</v>
      </c>
      <c r="V44" s="140" t="s">
        <v>8101</v>
      </c>
      <c r="W44" s="140" t="s">
        <v>8102</v>
      </c>
      <c r="X44" s="140" t="s">
        <v>7765</v>
      </c>
      <c r="Y44" s="140" t="s">
        <v>7766</v>
      </c>
      <c r="Z44" s="140" t="s">
        <v>7767</v>
      </c>
      <c r="AA44" s="139">
        <v>1</v>
      </c>
      <c r="AB44" s="141">
        <v>45322</v>
      </c>
      <c r="AC44" s="141">
        <v>45322</v>
      </c>
      <c r="AD44" s="140" t="s">
        <v>8091</v>
      </c>
      <c r="AE44" s="140" t="s">
        <v>8092</v>
      </c>
      <c r="AF44" s="140" t="s">
        <v>8093</v>
      </c>
      <c r="AG44" s="140" t="s">
        <v>8094</v>
      </c>
      <c r="AH44" s="140" t="s">
        <v>8074</v>
      </c>
      <c r="AI44" s="140" t="s">
        <v>7773</v>
      </c>
      <c r="AJ44" s="140" t="s">
        <v>8075</v>
      </c>
      <c r="AK44" s="140" t="s">
        <v>8076</v>
      </c>
      <c r="AL44" s="139">
        <v>2050</v>
      </c>
      <c r="AM44" s="140" t="s">
        <v>2909</v>
      </c>
      <c r="AN44" s="140" t="s">
        <v>8077</v>
      </c>
    </row>
    <row r="45" spans="1:40" ht="28.8" x14ac:dyDescent="0.25">
      <c r="A45" s="139" t="s">
        <v>7756</v>
      </c>
      <c r="B45" s="140" t="s">
        <v>7757</v>
      </c>
      <c r="C45" s="139">
        <v>463</v>
      </c>
      <c r="D45" s="140" t="s">
        <v>5161</v>
      </c>
      <c r="E45" s="140" t="s">
        <v>3002</v>
      </c>
      <c r="F45" s="139">
        <v>2110</v>
      </c>
      <c r="G45" s="140" t="s">
        <v>285</v>
      </c>
      <c r="H45" s="140" t="s">
        <v>963</v>
      </c>
      <c r="I45" s="140" t="s">
        <v>7758</v>
      </c>
      <c r="J45" s="140" t="s">
        <v>8103</v>
      </c>
      <c r="K45" s="140" t="s">
        <v>8070</v>
      </c>
      <c r="L45" s="140" t="s">
        <v>7761</v>
      </c>
      <c r="M45" s="140" t="s">
        <v>8071</v>
      </c>
      <c r="N45" s="140" t="s">
        <v>7762</v>
      </c>
      <c r="O45" s="139">
        <v>121831</v>
      </c>
      <c r="P45" s="139">
        <v>129643</v>
      </c>
      <c r="Q45" s="140" t="s">
        <v>7442</v>
      </c>
      <c r="R45" s="139">
        <v>113803</v>
      </c>
      <c r="S45" s="139">
        <v>113803</v>
      </c>
      <c r="T45" s="140" t="s">
        <v>7758</v>
      </c>
      <c r="U45" s="141">
        <v>367</v>
      </c>
      <c r="V45" s="140" t="s">
        <v>8104</v>
      </c>
      <c r="W45" s="140" t="s">
        <v>8105</v>
      </c>
      <c r="X45" s="140" t="s">
        <v>8106</v>
      </c>
      <c r="Y45" s="140" t="s">
        <v>8107</v>
      </c>
      <c r="Z45" s="140" t="s">
        <v>8108</v>
      </c>
      <c r="AA45" s="139">
        <v>1</v>
      </c>
      <c r="AB45" s="141">
        <v>45322</v>
      </c>
      <c r="AC45" s="141">
        <v>45322</v>
      </c>
      <c r="AD45" s="140" t="s">
        <v>8109</v>
      </c>
      <c r="AE45" s="140" t="s">
        <v>8110</v>
      </c>
      <c r="AF45" s="140" t="s">
        <v>8111</v>
      </c>
      <c r="AG45" s="140" t="s">
        <v>8112</v>
      </c>
      <c r="AH45" s="140" t="s">
        <v>8074</v>
      </c>
      <c r="AI45" s="140" t="s">
        <v>7773</v>
      </c>
      <c r="AJ45" s="140" t="s">
        <v>8075</v>
      </c>
      <c r="AK45" s="140" t="s">
        <v>8076</v>
      </c>
      <c r="AL45" s="139">
        <v>2050</v>
      </c>
      <c r="AM45" s="140" t="s">
        <v>2909</v>
      </c>
      <c r="AN45" s="140" t="s">
        <v>8077</v>
      </c>
    </row>
    <row r="46" spans="1:40" ht="28.8" x14ac:dyDescent="0.25">
      <c r="A46" s="139" t="s">
        <v>7756</v>
      </c>
      <c r="B46" s="140" t="s">
        <v>7757</v>
      </c>
      <c r="C46" s="139">
        <v>471</v>
      </c>
      <c r="D46" s="140" t="s">
        <v>7703</v>
      </c>
      <c r="E46" s="140" t="s">
        <v>7704</v>
      </c>
      <c r="F46" s="139">
        <v>2900</v>
      </c>
      <c r="G46" s="140" t="s">
        <v>286</v>
      </c>
      <c r="H46" s="140" t="s">
        <v>8113</v>
      </c>
      <c r="I46" s="140" t="s">
        <v>7758</v>
      </c>
      <c r="J46" s="140" t="s">
        <v>8114</v>
      </c>
      <c r="K46" s="140" t="s">
        <v>8070</v>
      </c>
      <c r="L46" s="140" t="s">
        <v>7761</v>
      </c>
      <c r="M46" s="140" t="s">
        <v>8071</v>
      </c>
      <c r="N46" s="140" t="s">
        <v>7762</v>
      </c>
      <c r="O46" s="139">
        <v>122093</v>
      </c>
      <c r="P46" s="139">
        <v>497</v>
      </c>
      <c r="Q46" s="140" t="s">
        <v>6054</v>
      </c>
      <c r="R46" s="139">
        <v>113829</v>
      </c>
      <c r="S46" s="139">
        <v>113829</v>
      </c>
      <c r="T46" s="140" t="s">
        <v>7935</v>
      </c>
      <c r="U46" s="141">
        <v>367</v>
      </c>
      <c r="V46" s="140" t="s">
        <v>8115</v>
      </c>
      <c r="W46" s="140" t="s">
        <v>8116</v>
      </c>
      <c r="X46" s="140" t="s">
        <v>7765</v>
      </c>
      <c r="Y46" s="140" t="s">
        <v>7766</v>
      </c>
      <c r="Z46" s="140" t="s">
        <v>7767</v>
      </c>
      <c r="AA46" s="139">
        <v>1</v>
      </c>
      <c r="AB46" s="141">
        <v>45322</v>
      </c>
      <c r="AC46" s="141">
        <v>45322</v>
      </c>
      <c r="AD46" s="140" t="s">
        <v>8091</v>
      </c>
      <c r="AE46" s="140" t="s">
        <v>8092</v>
      </c>
      <c r="AF46" s="140" t="s">
        <v>8093</v>
      </c>
      <c r="AG46" s="140" t="s">
        <v>8094</v>
      </c>
      <c r="AH46" s="140" t="s">
        <v>8117</v>
      </c>
      <c r="AI46" s="140" t="s">
        <v>7773</v>
      </c>
      <c r="AJ46" s="140" t="s">
        <v>8118</v>
      </c>
      <c r="AK46" s="140" t="s">
        <v>8119</v>
      </c>
      <c r="AL46" s="139">
        <v>2240</v>
      </c>
      <c r="AM46" s="140" t="s">
        <v>297</v>
      </c>
      <c r="AN46" s="140" t="s">
        <v>8120</v>
      </c>
    </row>
    <row r="47" spans="1:40" ht="28.8" x14ac:dyDescent="0.25">
      <c r="A47" s="139" t="s">
        <v>7756</v>
      </c>
      <c r="B47" s="140" t="s">
        <v>7757</v>
      </c>
      <c r="C47" s="139">
        <v>489</v>
      </c>
      <c r="D47" s="140" t="s">
        <v>6118</v>
      </c>
      <c r="E47" s="140" t="s">
        <v>3003</v>
      </c>
      <c r="F47" s="139">
        <v>2960</v>
      </c>
      <c r="G47" s="140" t="s">
        <v>287</v>
      </c>
      <c r="H47" s="140" t="s">
        <v>964</v>
      </c>
      <c r="I47" s="140" t="s">
        <v>7758</v>
      </c>
      <c r="J47" s="140" t="s">
        <v>8121</v>
      </c>
      <c r="K47" s="140" t="s">
        <v>8070</v>
      </c>
      <c r="L47" s="140" t="s">
        <v>7761</v>
      </c>
      <c r="M47" s="140" t="s">
        <v>8071</v>
      </c>
      <c r="N47" s="140" t="s">
        <v>7762</v>
      </c>
      <c r="O47" s="139">
        <v>122093</v>
      </c>
      <c r="P47" s="139">
        <v>497</v>
      </c>
      <c r="Q47" s="140" t="s">
        <v>6054</v>
      </c>
      <c r="R47" s="139">
        <v>113829</v>
      </c>
      <c r="S47" s="139">
        <v>113829</v>
      </c>
      <c r="T47" s="140" t="s">
        <v>7758</v>
      </c>
      <c r="U47" s="141">
        <v>367</v>
      </c>
      <c r="V47" s="140" t="s">
        <v>8122</v>
      </c>
      <c r="W47" s="140" t="s">
        <v>8063</v>
      </c>
      <c r="X47" s="140" t="s">
        <v>7765</v>
      </c>
      <c r="Y47" s="140" t="s">
        <v>7766</v>
      </c>
      <c r="Z47" s="140" t="s">
        <v>7767</v>
      </c>
      <c r="AA47" s="139">
        <v>1</v>
      </c>
      <c r="AB47" s="141">
        <v>45322</v>
      </c>
      <c r="AC47" s="141">
        <v>45322</v>
      </c>
      <c r="AD47" s="140" t="s">
        <v>8091</v>
      </c>
      <c r="AE47" s="140" t="s">
        <v>8092</v>
      </c>
      <c r="AF47" s="140" t="s">
        <v>8093</v>
      </c>
      <c r="AG47" s="140" t="s">
        <v>8094</v>
      </c>
      <c r="AH47" s="140" t="s">
        <v>8117</v>
      </c>
      <c r="AI47" s="140" t="s">
        <v>7773</v>
      </c>
      <c r="AJ47" s="140" t="s">
        <v>8118</v>
      </c>
      <c r="AK47" s="140" t="s">
        <v>8119</v>
      </c>
      <c r="AL47" s="139">
        <v>2240</v>
      </c>
      <c r="AM47" s="140" t="s">
        <v>297</v>
      </c>
      <c r="AN47" s="140" t="s">
        <v>8120</v>
      </c>
    </row>
    <row r="48" spans="1:40" ht="28.8" x14ac:dyDescent="0.25">
      <c r="A48" s="139" t="s">
        <v>7756</v>
      </c>
      <c r="B48" s="140" t="s">
        <v>7757</v>
      </c>
      <c r="C48" s="139">
        <v>497</v>
      </c>
      <c r="D48" s="140" t="s">
        <v>6054</v>
      </c>
      <c r="E48" s="140" t="s">
        <v>3004</v>
      </c>
      <c r="F48" s="139">
        <v>2930</v>
      </c>
      <c r="G48" s="140" t="s">
        <v>288</v>
      </c>
      <c r="H48" s="140" t="s">
        <v>6631</v>
      </c>
      <c r="I48" s="140" t="s">
        <v>7758</v>
      </c>
      <c r="J48" s="140" t="s">
        <v>8123</v>
      </c>
      <c r="K48" s="140" t="s">
        <v>8070</v>
      </c>
      <c r="L48" s="140" t="s">
        <v>7761</v>
      </c>
      <c r="M48" s="140" t="s">
        <v>8071</v>
      </c>
      <c r="N48" s="140" t="s">
        <v>7762</v>
      </c>
      <c r="O48" s="139">
        <v>122093</v>
      </c>
      <c r="P48" s="139">
        <v>497</v>
      </c>
      <c r="Q48" s="140" t="s">
        <v>6054</v>
      </c>
      <c r="R48" s="139">
        <v>113829</v>
      </c>
      <c r="S48" s="139">
        <v>113829</v>
      </c>
      <c r="T48" s="140" t="s">
        <v>7758</v>
      </c>
      <c r="U48" s="141">
        <v>367</v>
      </c>
      <c r="V48" s="140" t="s">
        <v>8124</v>
      </c>
      <c r="W48" s="140" t="s">
        <v>7825</v>
      </c>
      <c r="X48" s="140" t="s">
        <v>7765</v>
      </c>
      <c r="Y48" s="140" t="s">
        <v>7766</v>
      </c>
      <c r="Z48" s="140" t="s">
        <v>7767</v>
      </c>
      <c r="AA48" s="139">
        <v>1</v>
      </c>
      <c r="AB48" s="141">
        <v>45322</v>
      </c>
      <c r="AC48" s="141">
        <v>45322</v>
      </c>
      <c r="AD48" s="140" t="s">
        <v>7926</v>
      </c>
      <c r="AE48" s="140" t="s">
        <v>7927</v>
      </c>
      <c r="AF48" s="140" t="s">
        <v>7928</v>
      </c>
      <c r="AG48" s="140" t="s">
        <v>7929</v>
      </c>
      <c r="AH48" s="140" t="s">
        <v>8117</v>
      </c>
      <c r="AI48" s="140" t="s">
        <v>7773</v>
      </c>
      <c r="AJ48" s="140" t="s">
        <v>8118</v>
      </c>
      <c r="AK48" s="140" t="s">
        <v>8119</v>
      </c>
      <c r="AL48" s="139">
        <v>2240</v>
      </c>
      <c r="AM48" s="140" t="s">
        <v>297</v>
      </c>
      <c r="AN48" s="140" t="s">
        <v>8120</v>
      </c>
    </row>
    <row r="49" spans="1:40" ht="28.8" x14ac:dyDescent="0.25">
      <c r="A49" s="139" t="s">
        <v>7756</v>
      </c>
      <c r="B49" s="140" t="s">
        <v>7757</v>
      </c>
      <c r="C49" s="139">
        <v>505</v>
      </c>
      <c r="D49" s="140" t="s">
        <v>6119</v>
      </c>
      <c r="E49" s="140" t="s">
        <v>3005</v>
      </c>
      <c r="F49" s="139">
        <v>2390</v>
      </c>
      <c r="G49" s="140" t="s">
        <v>289</v>
      </c>
      <c r="H49" s="140" t="s">
        <v>965</v>
      </c>
      <c r="I49" s="140" t="s">
        <v>7758</v>
      </c>
      <c r="J49" s="140" t="s">
        <v>8125</v>
      </c>
      <c r="K49" s="140" t="s">
        <v>8070</v>
      </c>
      <c r="L49" s="140" t="s">
        <v>7761</v>
      </c>
      <c r="M49" s="140" t="s">
        <v>8071</v>
      </c>
      <c r="N49" s="140" t="s">
        <v>7762</v>
      </c>
      <c r="O49" s="139">
        <v>122093</v>
      </c>
      <c r="P49" s="139">
        <v>497</v>
      </c>
      <c r="Q49" s="140" t="s">
        <v>6054</v>
      </c>
      <c r="R49" s="139">
        <v>113829</v>
      </c>
      <c r="S49" s="139">
        <v>113829</v>
      </c>
      <c r="T49" s="140" t="s">
        <v>7758</v>
      </c>
      <c r="U49" s="141">
        <v>367</v>
      </c>
      <c r="V49" s="140" t="s">
        <v>8126</v>
      </c>
      <c r="W49" s="140" t="s">
        <v>8127</v>
      </c>
      <c r="X49" s="140" t="s">
        <v>7765</v>
      </c>
      <c r="Y49" s="140" t="s">
        <v>7766</v>
      </c>
      <c r="Z49" s="140" t="s">
        <v>7767</v>
      </c>
      <c r="AA49" s="139">
        <v>1</v>
      </c>
      <c r="AB49" s="141">
        <v>45322</v>
      </c>
      <c r="AC49" s="141">
        <v>45322</v>
      </c>
      <c r="AD49" s="140" t="s">
        <v>7926</v>
      </c>
      <c r="AE49" s="140" t="s">
        <v>7927</v>
      </c>
      <c r="AF49" s="140" t="s">
        <v>7928</v>
      </c>
      <c r="AG49" s="140" t="s">
        <v>7929</v>
      </c>
      <c r="AH49" s="140" t="s">
        <v>8117</v>
      </c>
      <c r="AI49" s="140" t="s">
        <v>7773</v>
      </c>
      <c r="AJ49" s="140" t="s">
        <v>8118</v>
      </c>
      <c r="AK49" s="140" t="s">
        <v>8119</v>
      </c>
      <c r="AL49" s="139">
        <v>2240</v>
      </c>
      <c r="AM49" s="140" t="s">
        <v>297</v>
      </c>
      <c r="AN49" s="140" t="s">
        <v>8120</v>
      </c>
    </row>
    <row r="50" spans="1:40" ht="28.8" x14ac:dyDescent="0.25">
      <c r="A50" s="139" t="s">
        <v>7756</v>
      </c>
      <c r="B50" s="140" t="s">
        <v>7757</v>
      </c>
      <c r="C50" s="139">
        <v>513</v>
      </c>
      <c r="D50" s="140" t="s">
        <v>6120</v>
      </c>
      <c r="E50" s="140" t="s">
        <v>3006</v>
      </c>
      <c r="F50" s="139">
        <v>2980</v>
      </c>
      <c r="G50" s="140" t="s">
        <v>290</v>
      </c>
      <c r="H50" s="140" t="s">
        <v>966</v>
      </c>
      <c r="I50" s="140" t="s">
        <v>7758</v>
      </c>
      <c r="J50" s="140" t="s">
        <v>8128</v>
      </c>
      <c r="K50" s="140" t="s">
        <v>8070</v>
      </c>
      <c r="L50" s="140" t="s">
        <v>7761</v>
      </c>
      <c r="M50" s="140" t="s">
        <v>8071</v>
      </c>
      <c r="N50" s="140" t="s">
        <v>7762</v>
      </c>
      <c r="O50" s="139">
        <v>122093</v>
      </c>
      <c r="P50" s="139">
        <v>497</v>
      </c>
      <c r="Q50" s="140" t="s">
        <v>6054</v>
      </c>
      <c r="R50" s="139">
        <v>113829</v>
      </c>
      <c r="S50" s="139">
        <v>113829</v>
      </c>
      <c r="T50" s="140" t="s">
        <v>7758</v>
      </c>
      <c r="U50" s="141">
        <v>367</v>
      </c>
      <c r="V50" s="140" t="s">
        <v>8129</v>
      </c>
      <c r="W50" s="140" t="s">
        <v>8047</v>
      </c>
      <c r="X50" s="140" t="s">
        <v>7765</v>
      </c>
      <c r="Y50" s="140" t="s">
        <v>7766</v>
      </c>
      <c r="Z50" s="140" t="s">
        <v>7767</v>
      </c>
      <c r="AA50" s="139">
        <v>1</v>
      </c>
      <c r="AB50" s="141">
        <v>45322</v>
      </c>
      <c r="AC50" s="141">
        <v>45322</v>
      </c>
      <c r="AD50" s="140" t="s">
        <v>8109</v>
      </c>
      <c r="AE50" s="140" t="s">
        <v>8110</v>
      </c>
      <c r="AF50" s="140" t="s">
        <v>8111</v>
      </c>
      <c r="AG50" s="140" t="s">
        <v>8112</v>
      </c>
      <c r="AH50" s="140" t="s">
        <v>8117</v>
      </c>
      <c r="AI50" s="140" t="s">
        <v>7773</v>
      </c>
      <c r="AJ50" s="140" t="s">
        <v>8118</v>
      </c>
      <c r="AK50" s="140" t="s">
        <v>8119</v>
      </c>
      <c r="AL50" s="139">
        <v>2240</v>
      </c>
      <c r="AM50" s="140" t="s">
        <v>297</v>
      </c>
      <c r="AN50" s="140" t="s">
        <v>8120</v>
      </c>
    </row>
    <row r="51" spans="1:40" ht="28.8" x14ac:dyDescent="0.25">
      <c r="A51" s="139" t="s">
        <v>7756</v>
      </c>
      <c r="B51" s="140" t="s">
        <v>7757</v>
      </c>
      <c r="C51" s="139">
        <v>521</v>
      </c>
      <c r="D51" s="140" t="s">
        <v>8130</v>
      </c>
      <c r="E51" s="140" t="s">
        <v>5162</v>
      </c>
      <c r="F51" s="139">
        <v>2990</v>
      </c>
      <c r="G51" s="140" t="s">
        <v>291</v>
      </c>
      <c r="H51" s="140" t="s">
        <v>967</v>
      </c>
      <c r="I51" s="140" t="s">
        <v>7758</v>
      </c>
      <c r="J51" s="140" t="s">
        <v>8131</v>
      </c>
      <c r="K51" s="140" t="s">
        <v>8070</v>
      </c>
      <c r="L51" s="140" t="s">
        <v>7761</v>
      </c>
      <c r="M51" s="140" t="s">
        <v>8071</v>
      </c>
      <c r="N51" s="140" t="s">
        <v>7762</v>
      </c>
      <c r="O51" s="139">
        <v>121723</v>
      </c>
      <c r="P51" s="139">
        <v>448</v>
      </c>
      <c r="Q51" s="140" t="s">
        <v>5159</v>
      </c>
      <c r="R51" s="139">
        <v>113803</v>
      </c>
      <c r="S51" s="139">
        <v>113803</v>
      </c>
      <c r="T51" s="140" t="s">
        <v>7935</v>
      </c>
      <c r="U51" s="141">
        <v>367</v>
      </c>
      <c r="V51" s="140" t="s">
        <v>8132</v>
      </c>
      <c r="W51" s="140" t="s">
        <v>8133</v>
      </c>
      <c r="X51" s="140" t="s">
        <v>8106</v>
      </c>
      <c r="Y51" s="140" t="s">
        <v>8107</v>
      </c>
      <c r="Z51" s="140" t="s">
        <v>8108</v>
      </c>
      <c r="AA51" s="139">
        <v>2</v>
      </c>
      <c r="AB51" s="141">
        <v>45322</v>
      </c>
      <c r="AC51" s="141">
        <v>45322</v>
      </c>
      <c r="AD51" s="140" t="s">
        <v>8091</v>
      </c>
      <c r="AE51" s="140" t="s">
        <v>8092</v>
      </c>
      <c r="AF51" s="140" t="s">
        <v>8093</v>
      </c>
      <c r="AG51" s="140" t="s">
        <v>8094</v>
      </c>
      <c r="AH51" s="140" t="s">
        <v>8098</v>
      </c>
      <c r="AI51" s="140" t="s">
        <v>7773</v>
      </c>
      <c r="AJ51" s="140" t="s">
        <v>8075</v>
      </c>
      <c r="AK51" s="140" t="s">
        <v>8099</v>
      </c>
      <c r="AL51" s="139">
        <v>2050</v>
      </c>
      <c r="AM51" s="140" t="s">
        <v>2909</v>
      </c>
      <c r="AN51" s="140" t="s">
        <v>8077</v>
      </c>
    </row>
    <row r="52" spans="1:40" ht="28.8" x14ac:dyDescent="0.25">
      <c r="A52" s="139" t="s">
        <v>7756</v>
      </c>
      <c r="B52" s="140" t="s">
        <v>7757</v>
      </c>
      <c r="C52" s="139">
        <v>539</v>
      </c>
      <c r="D52" s="140" t="s">
        <v>5163</v>
      </c>
      <c r="E52" s="140" t="s">
        <v>3007</v>
      </c>
      <c r="F52" s="139">
        <v>2920</v>
      </c>
      <c r="G52" s="140" t="s">
        <v>292</v>
      </c>
      <c r="H52" s="140" t="s">
        <v>5164</v>
      </c>
      <c r="I52" s="140" t="s">
        <v>7758</v>
      </c>
      <c r="J52" s="140" t="s">
        <v>8134</v>
      </c>
      <c r="K52" s="140" t="s">
        <v>8070</v>
      </c>
      <c r="L52" s="140" t="s">
        <v>7761</v>
      </c>
      <c r="M52" s="140" t="s">
        <v>8071</v>
      </c>
      <c r="N52" s="140" t="s">
        <v>7762</v>
      </c>
      <c r="O52" s="139">
        <v>121723</v>
      </c>
      <c r="P52" s="139">
        <v>448</v>
      </c>
      <c r="Q52" s="140" t="s">
        <v>5159</v>
      </c>
      <c r="R52" s="139">
        <v>113803</v>
      </c>
      <c r="S52" s="139">
        <v>113803</v>
      </c>
      <c r="T52" s="140" t="s">
        <v>7758</v>
      </c>
      <c r="U52" s="141">
        <v>367</v>
      </c>
      <c r="V52" s="140" t="s">
        <v>8135</v>
      </c>
      <c r="W52" s="140" t="s">
        <v>7971</v>
      </c>
      <c r="X52" s="140" t="s">
        <v>7765</v>
      </c>
      <c r="Y52" s="140" t="s">
        <v>7766</v>
      </c>
      <c r="Z52" s="140" t="s">
        <v>7767</v>
      </c>
      <c r="AA52" s="139">
        <v>2</v>
      </c>
      <c r="AB52" s="141">
        <v>45322</v>
      </c>
      <c r="AC52" s="141">
        <v>45322</v>
      </c>
      <c r="AD52" s="140" t="s">
        <v>7926</v>
      </c>
      <c r="AE52" s="140" t="s">
        <v>7927</v>
      </c>
      <c r="AF52" s="140" t="s">
        <v>7928</v>
      </c>
      <c r="AG52" s="140" t="s">
        <v>7929</v>
      </c>
      <c r="AH52" s="140" t="s">
        <v>8098</v>
      </c>
      <c r="AI52" s="140" t="s">
        <v>7773</v>
      </c>
      <c r="AJ52" s="140" t="s">
        <v>8075</v>
      </c>
      <c r="AK52" s="140" t="s">
        <v>8099</v>
      </c>
      <c r="AL52" s="139">
        <v>2050</v>
      </c>
      <c r="AM52" s="140" t="s">
        <v>2909</v>
      </c>
      <c r="AN52" s="140" t="s">
        <v>8077</v>
      </c>
    </row>
    <row r="53" spans="1:40" ht="28.8" x14ac:dyDescent="0.25">
      <c r="A53" s="139" t="s">
        <v>7756</v>
      </c>
      <c r="B53" s="140" t="s">
        <v>7757</v>
      </c>
      <c r="C53" s="139">
        <v>547</v>
      </c>
      <c r="D53" s="140" t="s">
        <v>6834</v>
      </c>
      <c r="E53" s="140" t="s">
        <v>3008</v>
      </c>
      <c r="F53" s="139">
        <v>2910</v>
      </c>
      <c r="G53" s="140" t="s">
        <v>293</v>
      </c>
      <c r="H53" s="140" t="s">
        <v>968</v>
      </c>
      <c r="I53" s="140" t="s">
        <v>7758</v>
      </c>
      <c r="J53" s="140" t="s">
        <v>8136</v>
      </c>
      <c r="K53" s="140" t="s">
        <v>8070</v>
      </c>
      <c r="L53" s="140" t="s">
        <v>7761</v>
      </c>
      <c r="M53" s="140" t="s">
        <v>8071</v>
      </c>
      <c r="N53" s="140" t="s">
        <v>7762</v>
      </c>
      <c r="O53" s="139">
        <v>121723</v>
      </c>
      <c r="P53" s="139">
        <v>448</v>
      </c>
      <c r="Q53" s="140" t="s">
        <v>5159</v>
      </c>
      <c r="R53" s="139">
        <v>113803</v>
      </c>
      <c r="S53" s="139">
        <v>113803</v>
      </c>
      <c r="T53" s="140" t="s">
        <v>7758</v>
      </c>
      <c r="U53" s="141">
        <v>367</v>
      </c>
      <c r="V53" s="140" t="s">
        <v>8137</v>
      </c>
      <c r="W53" s="140" t="s">
        <v>8138</v>
      </c>
      <c r="X53" s="140" t="s">
        <v>7765</v>
      </c>
      <c r="Y53" s="140" t="s">
        <v>7766</v>
      </c>
      <c r="Z53" s="140" t="s">
        <v>7767</v>
      </c>
      <c r="AA53" s="139">
        <v>1</v>
      </c>
      <c r="AB53" s="141">
        <v>45322</v>
      </c>
      <c r="AC53" s="141">
        <v>45322</v>
      </c>
      <c r="AD53" s="140" t="s">
        <v>7926</v>
      </c>
      <c r="AE53" s="140" t="s">
        <v>7927</v>
      </c>
      <c r="AF53" s="140" t="s">
        <v>7928</v>
      </c>
      <c r="AG53" s="140" t="s">
        <v>7929</v>
      </c>
      <c r="AH53" s="140" t="s">
        <v>8074</v>
      </c>
      <c r="AI53" s="140" t="s">
        <v>7773</v>
      </c>
      <c r="AJ53" s="140" t="s">
        <v>8075</v>
      </c>
      <c r="AK53" s="140" t="s">
        <v>8076</v>
      </c>
      <c r="AL53" s="139">
        <v>2050</v>
      </c>
      <c r="AM53" s="140" t="s">
        <v>2909</v>
      </c>
      <c r="AN53" s="140" t="s">
        <v>8077</v>
      </c>
    </row>
    <row r="54" spans="1:40" ht="28.8" x14ac:dyDescent="0.25">
      <c r="A54" s="139" t="s">
        <v>7756</v>
      </c>
      <c r="B54" s="140" t="s">
        <v>7757</v>
      </c>
      <c r="C54" s="139">
        <v>554</v>
      </c>
      <c r="D54" s="140" t="s">
        <v>5165</v>
      </c>
      <c r="E54" s="140" t="s">
        <v>3009</v>
      </c>
      <c r="F54" s="139">
        <v>2140</v>
      </c>
      <c r="G54" s="140" t="s">
        <v>294</v>
      </c>
      <c r="H54" s="140" t="s">
        <v>969</v>
      </c>
      <c r="I54" s="140" t="s">
        <v>7758</v>
      </c>
      <c r="J54" s="140" t="s">
        <v>8139</v>
      </c>
      <c r="K54" s="140" t="s">
        <v>8070</v>
      </c>
      <c r="L54" s="140" t="s">
        <v>7761</v>
      </c>
      <c r="M54" s="140" t="s">
        <v>8071</v>
      </c>
      <c r="N54" s="140" t="s">
        <v>7762</v>
      </c>
      <c r="O54" s="139">
        <v>121831</v>
      </c>
      <c r="P54" s="139">
        <v>129643</v>
      </c>
      <c r="Q54" s="140" t="s">
        <v>7442</v>
      </c>
      <c r="R54" s="139">
        <v>113803</v>
      </c>
      <c r="S54" s="139">
        <v>113803</v>
      </c>
      <c r="T54" s="140" t="s">
        <v>7758</v>
      </c>
      <c r="U54" s="141">
        <v>367</v>
      </c>
      <c r="V54" s="140" t="s">
        <v>8140</v>
      </c>
      <c r="W54" s="140" t="s">
        <v>8141</v>
      </c>
      <c r="X54" s="140" t="s">
        <v>7765</v>
      </c>
      <c r="Y54" s="140" t="s">
        <v>7766</v>
      </c>
      <c r="Z54" s="140" t="s">
        <v>7767</v>
      </c>
      <c r="AA54" s="139">
        <v>1</v>
      </c>
      <c r="AB54" s="141">
        <v>45322</v>
      </c>
      <c r="AC54" s="141">
        <v>45322</v>
      </c>
      <c r="AD54" s="140" t="s">
        <v>7768</v>
      </c>
      <c r="AE54" s="140" t="s">
        <v>7769</v>
      </c>
      <c r="AF54" s="140" t="s">
        <v>7770</v>
      </c>
      <c r="AG54" s="140" t="s">
        <v>7771</v>
      </c>
      <c r="AH54" s="140" t="s">
        <v>8074</v>
      </c>
      <c r="AI54" s="140" t="s">
        <v>7773</v>
      </c>
      <c r="AJ54" s="140" t="s">
        <v>8075</v>
      </c>
      <c r="AK54" s="140" t="s">
        <v>8076</v>
      </c>
      <c r="AL54" s="139">
        <v>2050</v>
      </c>
      <c r="AM54" s="140" t="s">
        <v>2909</v>
      </c>
      <c r="AN54" s="140" t="s">
        <v>8077</v>
      </c>
    </row>
    <row r="55" spans="1:40" ht="28.8" x14ac:dyDescent="0.25">
      <c r="A55" s="139" t="s">
        <v>7756</v>
      </c>
      <c r="B55" s="140" t="s">
        <v>7757</v>
      </c>
      <c r="C55" s="139">
        <v>562</v>
      </c>
      <c r="D55" s="140" t="s">
        <v>6632</v>
      </c>
      <c r="E55" s="140" t="s">
        <v>3010</v>
      </c>
      <c r="F55" s="139">
        <v>2160</v>
      </c>
      <c r="G55" s="140" t="s">
        <v>295</v>
      </c>
      <c r="H55" s="140" t="s">
        <v>970</v>
      </c>
      <c r="I55" s="140" t="s">
        <v>7758</v>
      </c>
      <c r="J55" s="140" t="s">
        <v>8142</v>
      </c>
      <c r="K55" s="140" t="s">
        <v>8070</v>
      </c>
      <c r="L55" s="140" t="s">
        <v>7761</v>
      </c>
      <c r="M55" s="140" t="s">
        <v>8071</v>
      </c>
      <c r="N55" s="140" t="s">
        <v>7762</v>
      </c>
      <c r="O55" s="139">
        <v>120543</v>
      </c>
      <c r="P55" s="139">
        <v>118679</v>
      </c>
      <c r="Q55" s="140" t="s">
        <v>5992</v>
      </c>
      <c r="R55" s="139">
        <v>113861</v>
      </c>
      <c r="S55" s="139">
        <v>113861</v>
      </c>
      <c r="T55" s="140" t="s">
        <v>7758</v>
      </c>
      <c r="U55" s="141">
        <v>367</v>
      </c>
      <c r="V55" s="140" t="s">
        <v>8143</v>
      </c>
      <c r="W55" s="140" t="s">
        <v>7971</v>
      </c>
      <c r="X55" s="140" t="s">
        <v>7765</v>
      </c>
      <c r="Y55" s="140" t="s">
        <v>7766</v>
      </c>
      <c r="Z55" s="140" t="s">
        <v>7767</v>
      </c>
      <c r="AA55" s="139">
        <v>1</v>
      </c>
      <c r="AB55" s="141">
        <v>45322</v>
      </c>
      <c r="AC55" s="141">
        <v>45322</v>
      </c>
      <c r="AD55" s="140" t="s">
        <v>8109</v>
      </c>
      <c r="AE55" s="140" t="s">
        <v>8110</v>
      </c>
      <c r="AF55" s="140" t="s">
        <v>8111</v>
      </c>
      <c r="AG55" s="140" t="s">
        <v>8112</v>
      </c>
      <c r="AH55" s="140" t="s">
        <v>7903</v>
      </c>
      <c r="AI55" s="140" t="s">
        <v>7773</v>
      </c>
      <c r="AJ55" s="140" t="s">
        <v>7904</v>
      </c>
      <c r="AK55" s="140" t="s">
        <v>7905</v>
      </c>
      <c r="AL55" s="139">
        <v>2300</v>
      </c>
      <c r="AM55" s="140" t="s">
        <v>301</v>
      </c>
      <c r="AN55" s="140" t="s">
        <v>7906</v>
      </c>
    </row>
    <row r="56" spans="1:40" ht="28.8" x14ac:dyDescent="0.25">
      <c r="A56" s="139" t="s">
        <v>7756</v>
      </c>
      <c r="B56" s="140" t="s">
        <v>7757</v>
      </c>
      <c r="C56" s="139">
        <v>571</v>
      </c>
      <c r="D56" s="140" t="s">
        <v>5166</v>
      </c>
      <c r="E56" s="140" t="s">
        <v>3011</v>
      </c>
      <c r="F56" s="139">
        <v>2970</v>
      </c>
      <c r="G56" s="140" t="s">
        <v>296</v>
      </c>
      <c r="H56" s="140" t="s">
        <v>971</v>
      </c>
      <c r="I56" s="140" t="s">
        <v>7758</v>
      </c>
      <c r="J56" s="140" t="s">
        <v>8144</v>
      </c>
      <c r="K56" s="140" t="s">
        <v>8070</v>
      </c>
      <c r="L56" s="140" t="s">
        <v>7761</v>
      </c>
      <c r="M56" s="140" t="s">
        <v>8071</v>
      </c>
      <c r="N56" s="140" t="s">
        <v>7762</v>
      </c>
      <c r="O56" s="139">
        <v>122093</v>
      </c>
      <c r="P56" s="139">
        <v>497</v>
      </c>
      <c r="Q56" s="140" t="s">
        <v>6054</v>
      </c>
      <c r="R56" s="139">
        <v>113829</v>
      </c>
      <c r="S56" s="139">
        <v>113829</v>
      </c>
      <c r="T56" s="140" t="s">
        <v>7758</v>
      </c>
      <c r="U56" s="141">
        <v>367</v>
      </c>
      <c r="V56" s="140" t="s">
        <v>8145</v>
      </c>
      <c r="W56" s="140" t="s">
        <v>8146</v>
      </c>
      <c r="X56" s="140" t="s">
        <v>7765</v>
      </c>
      <c r="Y56" s="140" t="s">
        <v>7766</v>
      </c>
      <c r="Z56" s="140" t="s">
        <v>7767</v>
      </c>
      <c r="AA56" s="139">
        <v>1</v>
      </c>
      <c r="AB56" s="141">
        <v>45322</v>
      </c>
      <c r="AC56" s="141">
        <v>45322</v>
      </c>
      <c r="AD56" s="140" t="s">
        <v>7926</v>
      </c>
      <c r="AE56" s="140" t="s">
        <v>7927</v>
      </c>
      <c r="AF56" s="140" t="s">
        <v>7928</v>
      </c>
      <c r="AG56" s="140" t="s">
        <v>7929</v>
      </c>
      <c r="AH56" s="140" t="s">
        <v>8117</v>
      </c>
      <c r="AI56" s="140" t="s">
        <v>7773</v>
      </c>
      <c r="AJ56" s="140" t="s">
        <v>8118</v>
      </c>
      <c r="AK56" s="140" t="s">
        <v>8119</v>
      </c>
      <c r="AL56" s="139">
        <v>2240</v>
      </c>
      <c r="AM56" s="140" t="s">
        <v>297</v>
      </c>
      <c r="AN56" s="140" t="s">
        <v>8120</v>
      </c>
    </row>
    <row r="57" spans="1:40" ht="28.8" x14ac:dyDescent="0.25">
      <c r="A57" s="139" t="s">
        <v>7756</v>
      </c>
      <c r="B57" s="140" t="s">
        <v>7757</v>
      </c>
      <c r="C57" s="139">
        <v>588</v>
      </c>
      <c r="D57" s="140" t="s">
        <v>7054</v>
      </c>
      <c r="E57" s="140" t="s">
        <v>3012</v>
      </c>
      <c r="F57" s="139">
        <v>2240</v>
      </c>
      <c r="G57" s="140" t="s">
        <v>297</v>
      </c>
      <c r="H57" s="140" t="s">
        <v>972</v>
      </c>
      <c r="I57" s="140" t="s">
        <v>7758</v>
      </c>
      <c r="J57" s="140" t="s">
        <v>8147</v>
      </c>
      <c r="K57" s="140" t="s">
        <v>8070</v>
      </c>
      <c r="L57" s="140" t="s">
        <v>7761</v>
      </c>
      <c r="M57" s="140" t="s">
        <v>8071</v>
      </c>
      <c r="N57" s="140" t="s">
        <v>7762</v>
      </c>
      <c r="O57" s="139">
        <v>122093</v>
      </c>
      <c r="P57" s="139">
        <v>497</v>
      </c>
      <c r="Q57" s="140" t="s">
        <v>6054</v>
      </c>
      <c r="R57" s="139">
        <v>113829</v>
      </c>
      <c r="S57" s="139">
        <v>113829</v>
      </c>
      <c r="T57" s="140" t="s">
        <v>7758</v>
      </c>
      <c r="U57" s="141">
        <v>367</v>
      </c>
      <c r="V57" s="140" t="s">
        <v>8148</v>
      </c>
      <c r="W57" s="140" t="s">
        <v>8149</v>
      </c>
      <c r="X57" s="140" t="s">
        <v>7765</v>
      </c>
      <c r="Y57" s="140" t="s">
        <v>7766</v>
      </c>
      <c r="Z57" s="140" t="s">
        <v>7767</v>
      </c>
      <c r="AA57" s="139">
        <v>1</v>
      </c>
      <c r="AB57" s="141">
        <v>45322</v>
      </c>
      <c r="AC57" s="141">
        <v>45322</v>
      </c>
      <c r="AD57" s="140" t="s">
        <v>8109</v>
      </c>
      <c r="AE57" s="140" t="s">
        <v>8110</v>
      </c>
      <c r="AF57" s="140" t="s">
        <v>8111</v>
      </c>
      <c r="AG57" s="140" t="s">
        <v>8112</v>
      </c>
      <c r="AH57" s="140" t="s">
        <v>8117</v>
      </c>
      <c r="AI57" s="140" t="s">
        <v>7773</v>
      </c>
      <c r="AJ57" s="140" t="s">
        <v>8118</v>
      </c>
      <c r="AK57" s="140" t="s">
        <v>8119</v>
      </c>
      <c r="AL57" s="139">
        <v>2240</v>
      </c>
      <c r="AM57" s="140" t="s">
        <v>297</v>
      </c>
      <c r="AN57" s="140" t="s">
        <v>8120</v>
      </c>
    </row>
    <row r="58" spans="1:40" ht="28.8" x14ac:dyDescent="0.25">
      <c r="A58" s="139" t="s">
        <v>7756</v>
      </c>
      <c r="B58" s="140" t="s">
        <v>7757</v>
      </c>
      <c r="C58" s="139">
        <v>596</v>
      </c>
      <c r="D58" s="140" t="s">
        <v>6127</v>
      </c>
      <c r="E58" s="140" t="s">
        <v>3013</v>
      </c>
      <c r="F58" s="139">
        <v>2560</v>
      </c>
      <c r="G58" s="140" t="s">
        <v>298</v>
      </c>
      <c r="H58" s="140" t="s">
        <v>973</v>
      </c>
      <c r="I58" s="140" t="s">
        <v>7758</v>
      </c>
      <c r="J58" s="140" t="s">
        <v>8150</v>
      </c>
      <c r="K58" s="140" t="s">
        <v>8070</v>
      </c>
      <c r="L58" s="140" t="s">
        <v>7761</v>
      </c>
      <c r="M58" s="140" t="s">
        <v>8071</v>
      </c>
      <c r="N58" s="140" t="s">
        <v>7762</v>
      </c>
      <c r="O58" s="139">
        <v>120543</v>
      </c>
      <c r="P58" s="139">
        <v>118679</v>
      </c>
      <c r="Q58" s="140" t="s">
        <v>5992</v>
      </c>
      <c r="R58" s="139">
        <v>113861</v>
      </c>
      <c r="S58" s="139">
        <v>113861</v>
      </c>
      <c r="T58" s="140" t="s">
        <v>7758</v>
      </c>
      <c r="U58" s="141">
        <v>367</v>
      </c>
      <c r="V58" s="140" t="s">
        <v>8151</v>
      </c>
      <c r="W58" s="140" t="s">
        <v>8152</v>
      </c>
      <c r="X58" s="140" t="s">
        <v>7765</v>
      </c>
      <c r="Y58" s="140" t="s">
        <v>7766</v>
      </c>
      <c r="Z58" s="140" t="s">
        <v>7767</v>
      </c>
      <c r="AA58" s="139">
        <v>1</v>
      </c>
      <c r="AB58" s="141">
        <v>45322</v>
      </c>
      <c r="AC58" s="141">
        <v>45322</v>
      </c>
      <c r="AD58" s="140" t="s">
        <v>8109</v>
      </c>
      <c r="AE58" s="140" t="s">
        <v>8110</v>
      </c>
      <c r="AF58" s="140" t="s">
        <v>8111</v>
      </c>
      <c r="AG58" s="140" t="s">
        <v>8112</v>
      </c>
      <c r="AH58" s="140" t="s">
        <v>7903</v>
      </c>
      <c r="AI58" s="140" t="s">
        <v>7773</v>
      </c>
      <c r="AJ58" s="140" t="s">
        <v>7904</v>
      </c>
      <c r="AK58" s="140" t="s">
        <v>7905</v>
      </c>
      <c r="AL58" s="139">
        <v>2300</v>
      </c>
      <c r="AM58" s="140" t="s">
        <v>301</v>
      </c>
      <c r="AN58" s="140" t="s">
        <v>7906</v>
      </c>
    </row>
    <row r="59" spans="1:40" ht="28.8" x14ac:dyDescent="0.25">
      <c r="A59" s="139" t="s">
        <v>7756</v>
      </c>
      <c r="B59" s="140" t="s">
        <v>7757</v>
      </c>
      <c r="C59" s="139">
        <v>604</v>
      </c>
      <c r="D59" s="140" t="s">
        <v>5167</v>
      </c>
      <c r="E59" s="140" t="s">
        <v>3014</v>
      </c>
      <c r="F59" s="139">
        <v>2270</v>
      </c>
      <c r="G59" s="140" t="s">
        <v>299</v>
      </c>
      <c r="H59" s="140" t="s">
        <v>974</v>
      </c>
      <c r="I59" s="140" t="s">
        <v>7758</v>
      </c>
      <c r="J59" s="140" t="s">
        <v>8153</v>
      </c>
      <c r="K59" s="140" t="s">
        <v>7899</v>
      </c>
      <c r="L59" s="140" t="s">
        <v>7761</v>
      </c>
      <c r="M59" s="140" t="s">
        <v>6823</v>
      </c>
      <c r="N59" s="140" t="s">
        <v>7762</v>
      </c>
      <c r="O59" s="139">
        <v>120031</v>
      </c>
      <c r="P59" s="139">
        <v>687</v>
      </c>
      <c r="Q59" s="140" t="s">
        <v>7900</v>
      </c>
      <c r="R59" s="139">
        <v>113861</v>
      </c>
      <c r="S59" s="139">
        <v>113861</v>
      </c>
      <c r="T59" s="140" t="s">
        <v>7758</v>
      </c>
      <c r="U59" s="141">
        <v>367</v>
      </c>
      <c r="V59" s="140" t="s">
        <v>8154</v>
      </c>
      <c r="W59" s="140" t="s">
        <v>8155</v>
      </c>
      <c r="X59" s="140" t="s">
        <v>7765</v>
      </c>
      <c r="Y59" s="140" t="s">
        <v>7766</v>
      </c>
      <c r="Z59" s="140" t="s">
        <v>7767</v>
      </c>
      <c r="AA59" s="139">
        <v>1</v>
      </c>
      <c r="AB59" s="141">
        <v>45322</v>
      </c>
      <c r="AC59" s="141">
        <v>45322</v>
      </c>
      <c r="AD59" s="140" t="s">
        <v>8109</v>
      </c>
      <c r="AE59" s="140" t="s">
        <v>8110</v>
      </c>
      <c r="AF59" s="140" t="s">
        <v>8111</v>
      </c>
      <c r="AG59" s="140" t="s">
        <v>8112</v>
      </c>
      <c r="AH59" s="140" t="s">
        <v>7903</v>
      </c>
      <c r="AI59" s="140" t="s">
        <v>7773</v>
      </c>
      <c r="AJ59" s="140" t="s">
        <v>7904</v>
      </c>
      <c r="AK59" s="140" t="s">
        <v>7905</v>
      </c>
      <c r="AL59" s="139">
        <v>2300</v>
      </c>
      <c r="AM59" s="140" t="s">
        <v>301</v>
      </c>
      <c r="AN59" s="140" t="s">
        <v>7906</v>
      </c>
    </row>
    <row r="60" spans="1:40" ht="28.8" x14ac:dyDescent="0.25">
      <c r="A60" s="139" t="s">
        <v>7756</v>
      </c>
      <c r="B60" s="140" t="s">
        <v>7757</v>
      </c>
      <c r="C60" s="139">
        <v>612</v>
      </c>
      <c r="D60" s="140" t="s">
        <v>6835</v>
      </c>
      <c r="E60" s="140" t="s">
        <v>3015</v>
      </c>
      <c r="F60" s="139">
        <v>2280</v>
      </c>
      <c r="G60" s="140" t="s">
        <v>300</v>
      </c>
      <c r="H60" s="140" t="s">
        <v>975</v>
      </c>
      <c r="I60" s="140" t="s">
        <v>7758</v>
      </c>
      <c r="J60" s="140" t="s">
        <v>8156</v>
      </c>
      <c r="K60" s="140" t="s">
        <v>7899</v>
      </c>
      <c r="L60" s="140" t="s">
        <v>7761</v>
      </c>
      <c r="M60" s="140" t="s">
        <v>6823</v>
      </c>
      <c r="N60" s="140" t="s">
        <v>7762</v>
      </c>
      <c r="O60" s="139">
        <v>120031</v>
      </c>
      <c r="P60" s="139">
        <v>687</v>
      </c>
      <c r="Q60" s="140" t="s">
        <v>7900</v>
      </c>
      <c r="R60" s="139">
        <v>113861</v>
      </c>
      <c r="S60" s="139">
        <v>113861</v>
      </c>
      <c r="T60" s="140" t="s">
        <v>7758</v>
      </c>
      <c r="U60" s="141">
        <v>367</v>
      </c>
      <c r="V60" s="140" t="s">
        <v>8157</v>
      </c>
      <c r="W60" s="140" t="s">
        <v>8158</v>
      </c>
      <c r="X60" s="140" t="s">
        <v>7765</v>
      </c>
      <c r="Y60" s="140" t="s">
        <v>7766</v>
      </c>
      <c r="Z60" s="140" t="s">
        <v>7767</v>
      </c>
      <c r="AA60" s="139">
        <v>1</v>
      </c>
      <c r="AB60" s="141">
        <v>45322</v>
      </c>
      <c r="AC60" s="141">
        <v>45322</v>
      </c>
      <c r="AD60" s="140" t="s">
        <v>8109</v>
      </c>
      <c r="AE60" s="140" t="s">
        <v>8110</v>
      </c>
      <c r="AF60" s="140" t="s">
        <v>8111</v>
      </c>
      <c r="AG60" s="140" t="s">
        <v>8112</v>
      </c>
      <c r="AH60" s="140" t="s">
        <v>7903</v>
      </c>
      <c r="AI60" s="140" t="s">
        <v>7773</v>
      </c>
      <c r="AJ60" s="140" t="s">
        <v>7904</v>
      </c>
      <c r="AK60" s="140" t="s">
        <v>7905</v>
      </c>
      <c r="AL60" s="139">
        <v>2300</v>
      </c>
      <c r="AM60" s="140" t="s">
        <v>301</v>
      </c>
      <c r="AN60" s="140" t="s">
        <v>7906</v>
      </c>
    </row>
    <row r="61" spans="1:40" ht="28.8" x14ac:dyDescent="0.25">
      <c r="A61" s="139" t="s">
        <v>7756</v>
      </c>
      <c r="B61" s="140" t="s">
        <v>7757</v>
      </c>
      <c r="C61" s="139">
        <v>621</v>
      </c>
      <c r="D61" s="140" t="s">
        <v>6121</v>
      </c>
      <c r="E61" s="140" t="s">
        <v>3016</v>
      </c>
      <c r="F61" s="139">
        <v>2300</v>
      </c>
      <c r="G61" s="140" t="s">
        <v>301</v>
      </c>
      <c r="H61" s="140" t="s">
        <v>976</v>
      </c>
      <c r="I61" s="140" t="s">
        <v>7758</v>
      </c>
      <c r="J61" s="140" t="s">
        <v>8159</v>
      </c>
      <c r="K61" s="140" t="s">
        <v>7899</v>
      </c>
      <c r="L61" s="140" t="s">
        <v>7761</v>
      </c>
      <c r="M61" s="140" t="s">
        <v>6823</v>
      </c>
      <c r="N61" s="140" t="s">
        <v>7762</v>
      </c>
      <c r="O61" s="139">
        <v>120031</v>
      </c>
      <c r="P61" s="139">
        <v>687</v>
      </c>
      <c r="Q61" s="140" t="s">
        <v>7900</v>
      </c>
      <c r="R61" s="139">
        <v>113861</v>
      </c>
      <c r="S61" s="139">
        <v>113861</v>
      </c>
      <c r="T61" s="140" t="s">
        <v>7758</v>
      </c>
      <c r="U61" s="141">
        <v>367</v>
      </c>
      <c r="V61" s="140" t="s">
        <v>8160</v>
      </c>
      <c r="W61" s="140" t="s">
        <v>8161</v>
      </c>
      <c r="X61" s="140" t="s">
        <v>7765</v>
      </c>
      <c r="Y61" s="140" t="s">
        <v>7766</v>
      </c>
      <c r="Z61" s="140" t="s">
        <v>7767</v>
      </c>
      <c r="AA61" s="139">
        <v>2</v>
      </c>
      <c r="AB61" s="141">
        <v>45322</v>
      </c>
      <c r="AC61" s="141">
        <v>45322</v>
      </c>
      <c r="AD61" s="140" t="s">
        <v>8109</v>
      </c>
      <c r="AE61" s="140" t="s">
        <v>8110</v>
      </c>
      <c r="AF61" s="140" t="s">
        <v>8111</v>
      </c>
      <c r="AG61" s="140" t="s">
        <v>8112</v>
      </c>
      <c r="AH61" s="140" t="s">
        <v>7903</v>
      </c>
      <c r="AI61" s="140" t="s">
        <v>7773</v>
      </c>
      <c r="AJ61" s="140" t="s">
        <v>7904</v>
      </c>
      <c r="AK61" s="140" t="s">
        <v>7905</v>
      </c>
      <c r="AL61" s="139">
        <v>2300</v>
      </c>
      <c r="AM61" s="140" t="s">
        <v>301</v>
      </c>
      <c r="AN61" s="140" t="s">
        <v>7906</v>
      </c>
    </row>
    <row r="62" spans="1:40" ht="28.8" x14ac:dyDescent="0.25">
      <c r="A62" s="139" t="s">
        <v>7756</v>
      </c>
      <c r="B62" s="140" t="s">
        <v>7757</v>
      </c>
      <c r="C62" s="139">
        <v>638</v>
      </c>
      <c r="D62" s="140" t="s">
        <v>6122</v>
      </c>
      <c r="E62" s="140" t="s">
        <v>3017</v>
      </c>
      <c r="F62" s="139">
        <v>2300</v>
      </c>
      <c r="G62" s="140" t="s">
        <v>301</v>
      </c>
      <c r="H62" s="140" t="s">
        <v>977</v>
      </c>
      <c r="I62" s="140" t="s">
        <v>7758</v>
      </c>
      <c r="J62" s="140" t="s">
        <v>8162</v>
      </c>
      <c r="K62" s="140" t="s">
        <v>7899</v>
      </c>
      <c r="L62" s="140" t="s">
        <v>7761</v>
      </c>
      <c r="M62" s="140" t="s">
        <v>6823</v>
      </c>
      <c r="N62" s="140" t="s">
        <v>7762</v>
      </c>
      <c r="O62" s="139">
        <v>120031</v>
      </c>
      <c r="P62" s="139">
        <v>687</v>
      </c>
      <c r="Q62" s="140" t="s">
        <v>7900</v>
      </c>
      <c r="R62" s="139">
        <v>113861</v>
      </c>
      <c r="S62" s="139">
        <v>113861</v>
      </c>
      <c r="T62" s="140" t="s">
        <v>7758</v>
      </c>
      <c r="U62" s="141">
        <v>367</v>
      </c>
      <c r="V62" s="140" t="s">
        <v>8163</v>
      </c>
      <c r="W62" s="140" t="s">
        <v>7902</v>
      </c>
      <c r="X62" s="140" t="s">
        <v>7765</v>
      </c>
      <c r="Y62" s="140" t="s">
        <v>7766</v>
      </c>
      <c r="Z62" s="140" t="s">
        <v>7767</v>
      </c>
      <c r="AA62" s="139">
        <v>1</v>
      </c>
      <c r="AB62" s="141">
        <v>45322</v>
      </c>
      <c r="AC62" s="141">
        <v>45322</v>
      </c>
      <c r="AD62" s="140" t="s">
        <v>8109</v>
      </c>
      <c r="AE62" s="140" t="s">
        <v>8110</v>
      </c>
      <c r="AF62" s="140" t="s">
        <v>8111</v>
      </c>
      <c r="AG62" s="140" t="s">
        <v>8112</v>
      </c>
      <c r="AH62" s="140" t="s">
        <v>7903</v>
      </c>
      <c r="AI62" s="140" t="s">
        <v>7773</v>
      </c>
      <c r="AJ62" s="140" t="s">
        <v>7904</v>
      </c>
      <c r="AK62" s="140" t="s">
        <v>7905</v>
      </c>
      <c r="AL62" s="139">
        <v>2300</v>
      </c>
      <c r="AM62" s="140" t="s">
        <v>301</v>
      </c>
      <c r="AN62" s="140" t="s">
        <v>7906</v>
      </c>
    </row>
    <row r="63" spans="1:40" ht="28.8" x14ac:dyDescent="0.25">
      <c r="A63" s="139" t="s">
        <v>7756</v>
      </c>
      <c r="B63" s="140" t="s">
        <v>7757</v>
      </c>
      <c r="C63" s="139">
        <v>653</v>
      </c>
      <c r="D63" s="140" t="s">
        <v>6123</v>
      </c>
      <c r="E63" s="140" t="s">
        <v>3018</v>
      </c>
      <c r="F63" s="139">
        <v>2340</v>
      </c>
      <c r="G63" s="140" t="s">
        <v>302</v>
      </c>
      <c r="H63" s="140" t="s">
        <v>978</v>
      </c>
      <c r="I63" s="140" t="s">
        <v>7758</v>
      </c>
      <c r="J63" s="140" t="s">
        <v>8164</v>
      </c>
      <c r="K63" s="140" t="s">
        <v>7899</v>
      </c>
      <c r="L63" s="140" t="s">
        <v>7761</v>
      </c>
      <c r="M63" s="140" t="s">
        <v>6823</v>
      </c>
      <c r="N63" s="140" t="s">
        <v>7762</v>
      </c>
      <c r="O63" s="139">
        <v>120031</v>
      </c>
      <c r="P63" s="139">
        <v>687</v>
      </c>
      <c r="Q63" s="140" t="s">
        <v>7900</v>
      </c>
      <c r="R63" s="139">
        <v>113861</v>
      </c>
      <c r="S63" s="139">
        <v>113861</v>
      </c>
      <c r="T63" s="140" t="s">
        <v>7758</v>
      </c>
      <c r="U63" s="141">
        <v>367</v>
      </c>
      <c r="V63" s="140" t="s">
        <v>8165</v>
      </c>
      <c r="W63" s="140" t="s">
        <v>7925</v>
      </c>
      <c r="X63" s="140" t="s">
        <v>7765</v>
      </c>
      <c r="Y63" s="140" t="s">
        <v>7766</v>
      </c>
      <c r="Z63" s="140" t="s">
        <v>7767</v>
      </c>
      <c r="AA63" s="139">
        <v>1</v>
      </c>
      <c r="AB63" s="141">
        <v>45322</v>
      </c>
      <c r="AC63" s="141">
        <v>45322</v>
      </c>
      <c r="AD63" s="140" t="s">
        <v>8109</v>
      </c>
      <c r="AE63" s="140" t="s">
        <v>8110</v>
      </c>
      <c r="AF63" s="140" t="s">
        <v>8111</v>
      </c>
      <c r="AG63" s="140" t="s">
        <v>8112</v>
      </c>
      <c r="AH63" s="140" t="s">
        <v>7903</v>
      </c>
      <c r="AI63" s="140" t="s">
        <v>7773</v>
      </c>
      <c r="AJ63" s="140" t="s">
        <v>7904</v>
      </c>
      <c r="AK63" s="140" t="s">
        <v>7905</v>
      </c>
      <c r="AL63" s="139">
        <v>2300</v>
      </c>
      <c r="AM63" s="140" t="s">
        <v>301</v>
      </c>
      <c r="AN63" s="140" t="s">
        <v>7906</v>
      </c>
    </row>
    <row r="64" spans="1:40" ht="28.8" x14ac:dyDescent="0.25">
      <c r="A64" s="139" t="s">
        <v>7756</v>
      </c>
      <c r="B64" s="140" t="s">
        <v>7757</v>
      </c>
      <c r="C64" s="139">
        <v>679</v>
      </c>
      <c r="D64" s="140" t="s">
        <v>6507</v>
      </c>
      <c r="E64" s="140" t="s">
        <v>3019</v>
      </c>
      <c r="F64" s="139">
        <v>2380</v>
      </c>
      <c r="G64" s="140" t="s">
        <v>304</v>
      </c>
      <c r="H64" s="140" t="s">
        <v>980</v>
      </c>
      <c r="I64" s="140" t="s">
        <v>7758</v>
      </c>
      <c r="J64" s="140" t="s">
        <v>8166</v>
      </c>
      <c r="K64" s="140" t="s">
        <v>7899</v>
      </c>
      <c r="L64" s="140" t="s">
        <v>7761</v>
      </c>
      <c r="M64" s="140" t="s">
        <v>6823</v>
      </c>
      <c r="N64" s="140" t="s">
        <v>7762</v>
      </c>
      <c r="O64" s="139">
        <v>120031</v>
      </c>
      <c r="P64" s="139">
        <v>687</v>
      </c>
      <c r="Q64" s="140" t="s">
        <v>7900</v>
      </c>
      <c r="R64" s="139">
        <v>113861</v>
      </c>
      <c r="S64" s="139">
        <v>113861</v>
      </c>
      <c r="T64" s="140" t="s">
        <v>7758</v>
      </c>
      <c r="U64" s="141">
        <v>367</v>
      </c>
      <c r="V64" s="140" t="s">
        <v>8167</v>
      </c>
      <c r="W64" s="140" t="s">
        <v>7792</v>
      </c>
      <c r="X64" s="140" t="s">
        <v>7765</v>
      </c>
      <c r="Y64" s="140" t="s">
        <v>7766</v>
      </c>
      <c r="Z64" s="140" t="s">
        <v>7767</v>
      </c>
      <c r="AA64" s="139">
        <v>1</v>
      </c>
      <c r="AB64" s="141">
        <v>45322</v>
      </c>
      <c r="AC64" s="141">
        <v>45322</v>
      </c>
      <c r="AD64" s="140" t="s">
        <v>8109</v>
      </c>
      <c r="AE64" s="140" t="s">
        <v>8110</v>
      </c>
      <c r="AF64" s="140" t="s">
        <v>8111</v>
      </c>
      <c r="AG64" s="140" t="s">
        <v>8112</v>
      </c>
      <c r="AH64" s="140" t="s">
        <v>7903</v>
      </c>
      <c r="AI64" s="140" t="s">
        <v>7773</v>
      </c>
      <c r="AJ64" s="140" t="s">
        <v>7904</v>
      </c>
      <c r="AK64" s="140" t="s">
        <v>7905</v>
      </c>
      <c r="AL64" s="139">
        <v>2300</v>
      </c>
      <c r="AM64" s="140" t="s">
        <v>301</v>
      </c>
      <c r="AN64" s="140" t="s">
        <v>7906</v>
      </c>
    </row>
    <row r="65" spans="1:40" ht="28.8" x14ac:dyDescent="0.25">
      <c r="A65" s="139" t="s">
        <v>7756</v>
      </c>
      <c r="B65" s="140" t="s">
        <v>7757</v>
      </c>
      <c r="C65" s="139">
        <v>687</v>
      </c>
      <c r="D65" s="140" t="s">
        <v>7900</v>
      </c>
      <c r="E65" s="140" t="s">
        <v>3020</v>
      </c>
      <c r="F65" s="139">
        <v>2400</v>
      </c>
      <c r="G65" s="140" t="s">
        <v>305</v>
      </c>
      <c r="H65" s="140" t="s">
        <v>981</v>
      </c>
      <c r="I65" s="140" t="s">
        <v>7758</v>
      </c>
      <c r="J65" s="140" t="s">
        <v>8168</v>
      </c>
      <c r="K65" s="140" t="s">
        <v>7899</v>
      </c>
      <c r="L65" s="140" t="s">
        <v>7761</v>
      </c>
      <c r="M65" s="140" t="s">
        <v>6823</v>
      </c>
      <c r="N65" s="140" t="s">
        <v>7762</v>
      </c>
      <c r="O65" s="139">
        <v>120031</v>
      </c>
      <c r="P65" s="139">
        <v>687</v>
      </c>
      <c r="Q65" s="140" t="s">
        <v>7900</v>
      </c>
      <c r="R65" s="139">
        <v>113861</v>
      </c>
      <c r="S65" s="139">
        <v>113861</v>
      </c>
      <c r="T65" s="140" t="s">
        <v>7758</v>
      </c>
      <c r="U65" s="141">
        <v>367</v>
      </c>
      <c r="V65" s="140" t="s">
        <v>8169</v>
      </c>
      <c r="W65" s="140" t="s">
        <v>8170</v>
      </c>
      <c r="X65" s="140" t="s">
        <v>7765</v>
      </c>
      <c r="Y65" s="140" t="s">
        <v>7766</v>
      </c>
      <c r="Z65" s="140" t="s">
        <v>7767</v>
      </c>
      <c r="AA65" s="139">
        <v>1</v>
      </c>
      <c r="AB65" s="141">
        <v>45322</v>
      </c>
      <c r="AC65" s="141">
        <v>45322</v>
      </c>
      <c r="AD65" s="140" t="s">
        <v>7768</v>
      </c>
      <c r="AE65" s="140" t="s">
        <v>7769</v>
      </c>
      <c r="AF65" s="140" t="s">
        <v>7770</v>
      </c>
      <c r="AG65" s="140" t="s">
        <v>7771</v>
      </c>
      <c r="AH65" s="140" t="s">
        <v>7903</v>
      </c>
      <c r="AI65" s="140" t="s">
        <v>7773</v>
      </c>
      <c r="AJ65" s="140" t="s">
        <v>7904</v>
      </c>
      <c r="AK65" s="140" t="s">
        <v>7905</v>
      </c>
      <c r="AL65" s="139">
        <v>2300</v>
      </c>
      <c r="AM65" s="140" t="s">
        <v>301</v>
      </c>
      <c r="AN65" s="140" t="s">
        <v>7906</v>
      </c>
    </row>
    <row r="66" spans="1:40" ht="28.8" x14ac:dyDescent="0.25">
      <c r="A66" s="139" t="s">
        <v>7756</v>
      </c>
      <c r="B66" s="140" t="s">
        <v>7757</v>
      </c>
      <c r="C66" s="139">
        <v>703</v>
      </c>
      <c r="D66" s="140" t="s">
        <v>6124</v>
      </c>
      <c r="E66" s="140" t="s">
        <v>3021</v>
      </c>
      <c r="F66" s="139">
        <v>2200</v>
      </c>
      <c r="G66" s="140" t="s">
        <v>306</v>
      </c>
      <c r="H66" s="140" t="s">
        <v>982</v>
      </c>
      <c r="I66" s="140" t="s">
        <v>7758</v>
      </c>
      <c r="J66" s="140" t="s">
        <v>8171</v>
      </c>
      <c r="K66" s="140" t="s">
        <v>7899</v>
      </c>
      <c r="L66" s="140" t="s">
        <v>7761</v>
      </c>
      <c r="M66" s="140" t="s">
        <v>6823</v>
      </c>
      <c r="N66" s="140" t="s">
        <v>7762</v>
      </c>
      <c r="O66" s="139">
        <v>120031</v>
      </c>
      <c r="P66" s="139">
        <v>687</v>
      </c>
      <c r="Q66" s="140" t="s">
        <v>7900</v>
      </c>
      <c r="R66" s="139">
        <v>113861</v>
      </c>
      <c r="S66" s="139">
        <v>113861</v>
      </c>
      <c r="T66" s="140" t="s">
        <v>7758</v>
      </c>
      <c r="U66" s="141">
        <v>367</v>
      </c>
      <c r="V66" s="140" t="s">
        <v>8172</v>
      </c>
      <c r="W66" s="140" t="s">
        <v>8173</v>
      </c>
      <c r="X66" s="140" t="s">
        <v>7765</v>
      </c>
      <c r="Y66" s="140" t="s">
        <v>7766</v>
      </c>
      <c r="Z66" s="140" t="s">
        <v>7767</v>
      </c>
      <c r="AA66" s="139">
        <v>2</v>
      </c>
      <c r="AB66" s="141">
        <v>45322</v>
      </c>
      <c r="AC66" s="141">
        <v>45322</v>
      </c>
      <c r="AD66" s="140" t="s">
        <v>8109</v>
      </c>
      <c r="AE66" s="140" t="s">
        <v>8110</v>
      </c>
      <c r="AF66" s="140" t="s">
        <v>8111</v>
      </c>
      <c r="AG66" s="140" t="s">
        <v>8112</v>
      </c>
      <c r="AH66" s="140" t="s">
        <v>7903</v>
      </c>
      <c r="AI66" s="140" t="s">
        <v>7773</v>
      </c>
      <c r="AJ66" s="140" t="s">
        <v>7904</v>
      </c>
      <c r="AK66" s="140" t="s">
        <v>7905</v>
      </c>
      <c r="AL66" s="139">
        <v>2300</v>
      </c>
      <c r="AM66" s="140" t="s">
        <v>301</v>
      </c>
      <c r="AN66" s="140" t="s">
        <v>7906</v>
      </c>
    </row>
    <row r="67" spans="1:40" ht="28.8" x14ac:dyDescent="0.25">
      <c r="A67" s="139" t="s">
        <v>7756</v>
      </c>
      <c r="B67" s="140" t="s">
        <v>7757</v>
      </c>
      <c r="C67" s="139">
        <v>711</v>
      </c>
      <c r="D67" s="140" t="s">
        <v>7055</v>
      </c>
      <c r="E67" s="140" t="s">
        <v>3022</v>
      </c>
      <c r="F67" s="139">
        <v>2275</v>
      </c>
      <c r="G67" s="140" t="s">
        <v>307</v>
      </c>
      <c r="H67" s="140" t="s">
        <v>983</v>
      </c>
      <c r="I67" s="140" t="s">
        <v>7758</v>
      </c>
      <c r="J67" s="140" t="s">
        <v>8174</v>
      </c>
      <c r="K67" s="140" t="s">
        <v>7899</v>
      </c>
      <c r="L67" s="140" t="s">
        <v>7761</v>
      </c>
      <c r="M67" s="140" t="s">
        <v>6823</v>
      </c>
      <c r="N67" s="140" t="s">
        <v>7762</v>
      </c>
      <c r="O67" s="139">
        <v>120031</v>
      </c>
      <c r="P67" s="139">
        <v>687</v>
      </c>
      <c r="Q67" s="140" t="s">
        <v>7900</v>
      </c>
      <c r="R67" s="139">
        <v>113861</v>
      </c>
      <c r="S67" s="139">
        <v>113861</v>
      </c>
      <c r="T67" s="140" t="s">
        <v>7758</v>
      </c>
      <c r="U67" s="141">
        <v>367</v>
      </c>
      <c r="V67" s="140" t="s">
        <v>8175</v>
      </c>
      <c r="W67" s="140" t="s">
        <v>8176</v>
      </c>
      <c r="X67" s="140" t="s">
        <v>7765</v>
      </c>
      <c r="Y67" s="140" t="s">
        <v>7766</v>
      </c>
      <c r="Z67" s="140" t="s">
        <v>7767</v>
      </c>
      <c r="AA67" s="139">
        <v>2</v>
      </c>
      <c r="AB67" s="141">
        <v>45322</v>
      </c>
      <c r="AC67" s="141">
        <v>45322</v>
      </c>
      <c r="AD67" s="140" t="s">
        <v>8109</v>
      </c>
      <c r="AE67" s="140" t="s">
        <v>8110</v>
      </c>
      <c r="AF67" s="140" t="s">
        <v>8111</v>
      </c>
      <c r="AG67" s="140" t="s">
        <v>8112</v>
      </c>
      <c r="AH67" s="140" t="s">
        <v>7903</v>
      </c>
      <c r="AI67" s="140" t="s">
        <v>7773</v>
      </c>
      <c r="AJ67" s="140" t="s">
        <v>7904</v>
      </c>
      <c r="AK67" s="140" t="s">
        <v>7905</v>
      </c>
      <c r="AL67" s="139">
        <v>2300</v>
      </c>
      <c r="AM67" s="140" t="s">
        <v>301</v>
      </c>
      <c r="AN67" s="140" t="s">
        <v>7906</v>
      </c>
    </row>
    <row r="68" spans="1:40" ht="28.8" x14ac:dyDescent="0.25">
      <c r="A68" s="139" t="s">
        <v>7756</v>
      </c>
      <c r="B68" s="140" t="s">
        <v>7757</v>
      </c>
      <c r="C68" s="139">
        <v>729</v>
      </c>
      <c r="D68" s="140" t="s">
        <v>6125</v>
      </c>
      <c r="E68" s="140" t="s">
        <v>3023</v>
      </c>
      <c r="F68" s="139">
        <v>2250</v>
      </c>
      <c r="G68" s="140" t="s">
        <v>308</v>
      </c>
      <c r="H68" s="140" t="s">
        <v>984</v>
      </c>
      <c r="I68" s="140" t="s">
        <v>7758</v>
      </c>
      <c r="J68" s="140" t="s">
        <v>8177</v>
      </c>
      <c r="K68" s="140" t="s">
        <v>7899</v>
      </c>
      <c r="L68" s="140" t="s">
        <v>7761</v>
      </c>
      <c r="M68" s="140" t="s">
        <v>6823</v>
      </c>
      <c r="N68" s="140" t="s">
        <v>7762</v>
      </c>
      <c r="O68" s="139">
        <v>120031</v>
      </c>
      <c r="P68" s="139">
        <v>687</v>
      </c>
      <c r="Q68" s="140" t="s">
        <v>7900</v>
      </c>
      <c r="R68" s="139">
        <v>113861</v>
      </c>
      <c r="S68" s="139">
        <v>113861</v>
      </c>
      <c r="T68" s="140" t="s">
        <v>7758</v>
      </c>
      <c r="U68" s="141">
        <v>367</v>
      </c>
      <c r="V68" s="140" t="s">
        <v>8178</v>
      </c>
      <c r="W68" s="140" t="s">
        <v>7837</v>
      </c>
      <c r="X68" s="140" t="s">
        <v>7765</v>
      </c>
      <c r="Y68" s="140" t="s">
        <v>7766</v>
      </c>
      <c r="Z68" s="140" t="s">
        <v>7767</v>
      </c>
      <c r="AA68" s="139">
        <v>1</v>
      </c>
      <c r="AB68" s="141">
        <v>45322</v>
      </c>
      <c r="AC68" s="141">
        <v>45322</v>
      </c>
      <c r="AD68" s="140" t="s">
        <v>8109</v>
      </c>
      <c r="AE68" s="140" t="s">
        <v>8110</v>
      </c>
      <c r="AF68" s="140" t="s">
        <v>8111</v>
      </c>
      <c r="AG68" s="140" t="s">
        <v>8112</v>
      </c>
      <c r="AH68" s="140" t="s">
        <v>7903</v>
      </c>
      <c r="AI68" s="140" t="s">
        <v>7773</v>
      </c>
      <c r="AJ68" s="140" t="s">
        <v>7904</v>
      </c>
      <c r="AK68" s="140" t="s">
        <v>7905</v>
      </c>
      <c r="AL68" s="139">
        <v>2300</v>
      </c>
      <c r="AM68" s="140" t="s">
        <v>301</v>
      </c>
      <c r="AN68" s="140" t="s">
        <v>7906</v>
      </c>
    </row>
    <row r="69" spans="1:40" ht="28.8" x14ac:dyDescent="0.25">
      <c r="A69" s="139" t="s">
        <v>7756</v>
      </c>
      <c r="B69" s="140" t="s">
        <v>7757</v>
      </c>
      <c r="C69" s="139">
        <v>737</v>
      </c>
      <c r="D69" s="140" t="s">
        <v>6126</v>
      </c>
      <c r="E69" s="140" t="s">
        <v>3024</v>
      </c>
      <c r="F69" s="139">
        <v>2440</v>
      </c>
      <c r="G69" s="140" t="s">
        <v>309</v>
      </c>
      <c r="H69" s="140" t="s">
        <v>985</v>
      </c>
      <c r="I69" s="140" t="s">
        <v>7758</v>
      </c>
      <c r="J69" s="140" t="s">
        <v>8179</v>
      </c>
      <c r="K69" s="140" t="s">
        <v>7899</v>
      </c>
      <c r="L69" s="140" t="s">
        <v>7761</v>
      </c>
      <c r="M69" s="140" t="s">
        <v>6823</v>
      </c>
      <c r="N69" s="140" t="s">
        <v>7762</v>
      </c>
      <c r="O69" s="139">
        <v>120031</v>
      </c>
      <c r="P69" s="139">
        <v>687</v>
      </c>
      <c r="Q69" s="140" t="s">
        <v>7900</v>
      </c>
      <c r="R69" s="139">
        <v>113861</v>
      </c>
      <c r="S69" s="139">
        <v>113861</v>
      </c>
      <c r="T69" s="140" t="s">
        <v>7758</v>
      </c>
      <c r="U69" s="141">
        <v>367</v>
      </c>
      <c r="V69" s="140" t="s">
        <v>8180</v>
      </c>
      <c r="W69" s="140" t="s">
        <v>8102</v>
      </c>
      <c r="X69" s="140" t="s">
        <v>7765</v>
      </c>
      <c r="Y69" s="140" t="s">
        <v>7766</v>
      </c>
      <c r="Z69" s="140" t="s">
        <v>7767</v>
      </c>
      <c r="AA69" s="139">
        <v>2</v>
      </c>
      <c r="AB69" s="141">
        <v>45322</v>
      </c>
      <c r="AC69" s="141">
        <v>45322</v>
      </c>
      <c r="AD69" s="140" t="s">
        <v>7768</v>
      </c>
      <c r="AE69" s="140" t="s">
        <v>7769</v>
      </c>
      <c r="AF69" s="140" t="s">
        <v>7770</v>
      </c>
      <c r="AG69" s="140" t="s">
        <v>7771</v>
      </c>
      <c r="AH69" s="140" t="s">
        <v>7903</v>
      </c>
      <c r="AI69" s="140" t="s">
        <v>7773</v>
      </c>
      <c r="AJ69" s="140" t="s">
        <v>7904</v>
      </c>
      <c r="AK69" s="140" t="s">
        <v>7905</v>
      </c>
      <c r="AL69" s="139">
        <v>2300</v>
      </c>
      <c r="AM69" s="140" t="s">
        <v>301</v>
      </c>
      <c r="AN69" s="140" t="s">
        <v>7906</v>
      </c>
    </row>
    <row r="70" spans="1:40" ht="28.8" x14ac:dyDescent="0.25">
      <c r="A70" s="139" t="s">
        <v>7756</v>
      </c>
      <c r="B70" s="140" t="s">
        <v>7757</v>
      </c>
      <c r="C70" s="139">
        <v>752</v>
      </c>
      <c r="D70" s="140" t="s">
        <v>6127</v>
      </c>
      <c r="E70" s="140" t="s">
        <v>3025</v>
      </c>
      <c r="F70" s="139">
        <v>2480</v>
      </c>
      <c r="G70" s="140" t="s">
        <v>310</v>
      </c>
      <c r="H70" s="140" t="s">
        <v>986</v>
      </c>
      <c r="I70" s="140" t="s">
        <v>7758</v>
      </c>
      <c r="J70" s="140" t="s">
        <v>8181</v>
      </c>
      <c r="K70" s="140" t="s">
        <v>7899</v>
      </c>
      <c r="L70" s="140" t="s">
        <v>7761</v>
      </c>
      <c r="M70" s="140" t="s">
        <v>6823</v>
      </c>
      <c r="N70" s="140" t="s">
        <v>7762</v>
      </c>
      <c r="O70" s="139">
        <v>120031</v>
      </c>
      <c r="P70" s="139">
        <v>687</v>
      </c>
      <c r="Q70" s="140" t="s">
        <v>7900</v>
      </c>
      <c r="R70" s="139">
        <v>113861</v>
      </c>
      <c r="S70" s="139">
        <v>113861</v>
      </c>
      <c r="T70" s="140" t="s">
        <v>7758</v>
      </c>
      <c r="U70" s="141">
        <v>367</v>
      </c>
      <c r="V70" s="140" t="s">
        <v>8182</v>
      </c>
      <c r="W70" s="140" t="s">
        <v>7822</v>
      </c>
      <c r="X70" s="140" t="s">
        <v>7765</v>
      </c>
      <c r="Y70" s="140" t="s">
        <v>7766</v>
      </c>
      <c r="Z70" s="140" t="s">
        <v>7767</v>
      </c>
      <c r="AA70" s="139">
        <v>1</v>
      </c>
      <c r="AB70" s="141">
        <v>45322</v>
      </c>
      <c r="AC70" s="141">
        <v>45322</v>
      </c>
      <c r="AD70" s="140" t="s">
        <v>7768</v>
      </c>
      <c r="AE70" s="140" t="s">
        <v>7769</v>
      </c>
      <c r="AF70" s="140" t="s">
        <v>7770</v>
      </c>
      <c r="AG70" s="140" t="s">
        <v>7771</v>
      </c>
      <c r="AH70" s="140" t="s">
        <v>7903</v>
      </c>
      <c r="AI70" s="140" t="s">
        <v>7773</v>
      </c>
      <c r="AJ70" s="140" t="s">
        <v>7904</v>
      </c>
      <c r="AK70" s="140" t="s">
        <v>7905</v>
      </c>
      <c r="AL70" s="139">
        <v>2300</v>
      </c>
      <c r="AM70" s="140" t="s">
        <v>301</v>
      </c>
      <c r="AN70" s="140" t="s">
        <v>7906</v>
      </c>
    </row>
    <row r="71" spans="1:40" ht="28.8" x14ac:dyDescent="0.25">
      <c r="A71" s="139" t="s">
        <v>7756</v>
      </c>
      <c r="B71" s="140" t="s">
        <v>7757</v>
      </c>
      <c r="C71" s="139">
        <v>761</v>
      </c>
      <c r="D71" s="140" t="s">
        <v>7056</v>
      </c>
      <c r="E71" s="140" t="s">
        <v>3026</v>
      </c>
      <c r="F71" s="139">
        <v>2490</v>
      </c>
      <c r="G71" s="140" t="s">
        <v>311</v>
      </c>
      <c r="H71" s="140" t="s">
        <v>987</v>
      </c>
      <c r="I71" s="140" t="s">
        <v>7758</v>
      </c>
      <c r="J71" s="140" t="s">
        <v>8183</v>
      </c>
      <c r="K71" s="140" t="s">
        <v>7899</v>
      </c>
      <c r="L71" s="140" t="s">
        <v>7761</v>
      </c>
      <c r="M71" s="140" t="s">
        <v>6823</v>
      </c>
      <c r="N71" s="140" t="s">
        <v>7762</v>
      </c>
      <c r="O71" s="139">
        <v>120031</v>
      </c>
      <c r="P71" s="139">
        <v>687</v>
      </c>
      <c r="Q71" s="140" t="s">
        <v>7900</v>
      </c>
      <c r="R71" s="139">
        <v>113861</v>
      </c>
      <c r="S71" s="139">
        <v>113861</v>
      </c>
      <c r="T71" s="140" t="s">
        <v>7758</v>
      </c>
      <c r="U71" s="141">
        <v>367</v>
      </c>
      <c r="V71" s="140" t="s">
        <v>8184</v>
      </c>
      <c r="W71" s="140" t="s">
        <v>8185</v>
      </c>
      <c r="X71" s="140" t="s">
        <v>7765</v>
      </c>
      <c r="Y71" s="140" t="s">
        <v>7766</v>
      </c>
      <c r="Z71" s="140" t="s">
        <v>7767</v>
      </c>
      <c r="AA71" s="139">
        <v>1</v>
      </c>
      <c r="AB71" s="141">
        <v>45322</v>
      </c>
      <c r="AC71" s="141">
        <v>45322</v>
      </c>
      <c r="AD71" s="140" t="s">
        <v>7768</v>
      </c>
      <c r="AE71" s="140" t="s">
        <v>7769</v>
      </c>
      <c r="AF71" s="140" t="s">
        <v>7770</v>
      </c>
      <c r="AG71" s="140" t="s">
        <v>7771</v>
      </c>
      <c r="AH71" s="140" t="s">
        <v>7903</v>
      </c>
      <c r="AI71" s="140" t="s">
        <v>7773</v>
      </c>
      <c r="AJ71" s="140" t="s">
        <v>7904</v>
      </c>
      <c r="AK71" s="140" t="s">
        <v>7905</v>
      </c>
      <c r="AL71" s="139">
        <v>2300</v>
      </c>
      <c r="AM71" s="140" t="s">
        <v>301</v>
      </c>
      <c r="AN71" s="140" t="s">
        <v>7906</v>
      </c>
    </row>
    <row r="72" spans="1:40" ht="28.8" x14ac:dyDescent="0.25">
      <c r="A72" s="139" t="s">
        <v>7756</v>
      </c>
      <c r="B72" s="140" t="s">
        <v>7757</v>
      </c>
      <c r="C72" s="139">
        <v>794</v>
      </c>
      <c r="D72" s="140" t="s">
        <v>6633</v>
      </c>
      <c r="E72" s="140" t="s">
        <v>3027</v>
      </c>
      <c r="F72" s="139">
        <v>2500</v>
      </c>
      <c r="G72" s="140" t="s">
        <v>312</v>
      </c>
      <c r="H72" s="140" t="s">
        <v>988</v>
      </c>
      <c r="I72" s="140" t="s">
        <v>7758</v>
      </c>
      <c r="J72" s="140" t="s">
        <v>8186</v>
      </c>
      <c r="K72" s="140" t="s">
        <v>8070</v>
      </c>
      <c r="L72" s="140" t="s">
        <v>7761</v>
      </c>
      <c r="M72" s="140" t="s">
        <v>8071</v>
      </c>
      <c r="N72" s="140" t="s">
        <v>7762</v>
      </c>
      <c r="O72" s="139">
        <v>120543</v>
      </c>
      <c r="P72" s="139">
        <v>118679</v>
      </c>
      <c r="Q72" s="140" t="s">
        <v>5992</v>
      </c>
      <c r="R72" s="139">
        <v>113861</v>
      </c>
      <c r="S72" s="139">
        <v>113861</v>
      </c>
      <c r="T72" s="140" t="s">
        <v>7758</v>
      </c>
      <c r="U72" s="141">
        <v>367</v>
      </c>
      <c r="V72" s="140" t="s">
        <v>8187</v>
      </c>
      <c r="W72" s="140" t="s">
        <v>8105</v>
      </c>
      <c r="X72" s="140" t="s">
        <v>7765</v>
      </c>
      <c r="Y72" s="140" t="s">
        <v>7766</v>
      </c>
      <c r="Z72" s="140" t="s">
        <v>7767</v>
      </c>
      <c r="AA72" s="139">
        <v>1</v>
      </c>
      <c r="AB72" s="141">
        <v>45322</v>
      </c>
      <c r="AC72" s="141">
        <v>45322</v>
      </c>
      <c r="AD72" s="140" t="s">
        <v>7926</v>
      </c>
      <c r="AE72" s="140" t="s">
        <v>7927</v>
      </c>
      <c r="AF72" s="140" t="s">
        <v>7928</v>
      </c>
      <c r="AG72" s="140" t="s">
        <v>7929</v>
      </c>
      <c r="AH72" s="140" t="s">
        <v>7903</v>
      </c>
      <c r="AI72" s="140" t="s">
        <v>7773</v>
      </c>
      <c r="AJ72" s="140" t="s">
        <v>7904</v>
      </c>
      <c r="AK72" s="140" t="s">
        <v>7905</v>
      </c>
      <c r="AL72" s="139">
        <v>2300</v>
      </c>
      <c r="AM72" s="140" t="s">
        <v>301</v>
      </c>
      <c r="AN72" s="140" t="s">
        <v>7906</v>
      </c>
    </row>
    <row r="73" spans="1:40" ht="28.8" x14ac:dyDescent="0.25">
      <c r="A73" s="139" t="s">
        <v>7756</v>
      </c>
      <c r="B73" s="140" t="s">
        <v>7757</v>
      </c>
      <c r="C73" s="139">
        <v>802</v>
      </c>
      <c r="D73" s="140" t="s">
        <v>6634</v>
      </c>
      <c r="E73" s="140" t="s">
        <v>3028</v>
      </c>
      <c r="F73" s="139">
        <v>2500</v>
      </c>
      <c r="G73" s="140" t="s">
        <v>312</v>
      </c>
      <c r="H73" s="140" t="s">
        <v>989</v>
      </c>
      <c r="I73" s="140" t="s">
        <v>7758</v>
      </c>
      <c r="J73" s="140" t="s">
        <v>8188</v>
      </c>
      <c r="K73" s="140" t="s">
        <v>8070</v>
      </c>
      <c r="L73" s="140" t="s">
        <v>7761</v>
      </c>
      <c r="M73" s="140" t="s">
        <v>8071</v>
      </c>
      <c r="N73" s="140" t="s">
        <v>7762</v>
      </c>
      <c r="O73" s="139">
        <v>120543</v>
      </c>
      <c r="P73" s="139">
        <v>118679</v>
      </c>
      <c r="Q73" s="140" t="s">
        <v>5992</v>
      </c>
      <c r="R73" s="139">
        <v>113861</v>
      </c>
      <c r="S73" s="139">
        <v>113861</v>
      </c>
      <c r="T73" s="140" t="s">
        <v>7758</v>
      </c>
      <c r="U73" s="141">
        <v>367</v>
      </c>
      <c r="V73" s="140" t="s">
        <v>8189</v>
      </c>
      <c r="W73" s="140" t="s">
        <v>8138</v>
      </c>
      <c r="X73" s="140" t="s">
        <v>7765</v>
      </c>
      <c r="Y73" s="140" t="s">
        <v>7766</v>
      </c>
      <c r="Z73" s="140" t="s">
        <v>7767</v>
      </c>
      <c r="AA73" s="139">
        <v>1</v>
      </c>
      <c r="AB73" s="141">
        <v>45322</v>
      </c>
      <c r="AC73" s="141">
        <v>45322</v>
      </c>
      <c r="AD73" s="140" t="s">
        <v>8091</v>
      </c>
      <c r="AE73" s="140" t="s">
        <v>8092</v>
      </c>
      <c r="AF73" s="140" t="s">
        <v>8093</v>
      </c>
      <c r="AG73" s="140" t="s">
        <v>8094</v>
      </c>
      <c r="AH73" s="140" t="s">
        <v>7903</v>
      </c>
      <c r="AI73" s="140" t="s">
        <v>7773</v>
      </c>
      <c r="AJ73" s="140" t="s">
        <v>7904</v>
      </c>
      <c r="AK73" s="140" t="s">
        <v>7905</v>
      </c>
      <c r="AL73" s="139">
        <v>2300</v>
      </c>
      <c r="AM73" s="140" t="s">
        <v>301</v>
      </c>
      <c r="AN73" s="140" t="s">
        <v>7906</v>
      </c>
    </row>
    <row r="74" spans="1:40" ht="28.8" x14ac:dyDescent="0.25">
      <c r="A74" s="139" t="s">
        <v>7756</v>
      </c>
      <c r="B74" s="140" t="s">
        <v>7757</v>
      </c>
      <c r="C74" s="139">
        <v>811</v>
      </c>
      <c r="D74" s="140" t="s">
        <v>6128</v>
      </c>
      <c r="E74" s="140" t="s">
        <v>3029</v>
      </c>
      <c r="F74" s="139">
        <v>2560</v>
      </c>
      <c r="G74" s="140" t="s">
        <v>313</v>
      </c>
      <c r="H74" s="140" t="s">
        <v>990</v>
      </c>
      <c r="I74" s="140" t="s">
        <v>7758</v>
      </c>
      <c r="J74" s="140" t="s">
        <v>8190</v>
      </c>
      <c r="K74" s="140" t="s">
        <v>8070</v>
      </c>
      <c r="L74" s="140" t="s">
        <v>7761</v>
      </c>
      <c r="M74" s="140" t="s">
        <v>8071</v>
      </c>
      <c r="N74" s="140" t="s">
        <v>7762</v>
      </c>
      <c r="O74" s="139">
        <v>120543</v>
      </c>
      <c r="P74" s="139">
        <v>118679</v>
      </c>
      <c r="Q74" s="140" t="s">
        <v>5992</v>
      </c>
      <c r="R74" s="139">
        <v>113861</v>
      </c>
      <c r="S74" s="139">
        <v>113861</v>
      </c>
      <c r="T74" s="140" t="s">
        <v>7758</v>
      </c>
      <c r="U74" s="141">
        <v>367</v>
      </c>
      <c r="V74" s="140" t="s">
        <v>8191</v>
      </c>
      <c r="W74" s="140" t="s">
        <v>8192</v>
      </c>
      <c r="X74" s="140" t="s">
        <v>7765</v>
      </c>
      <c r="Y74" s="140" t="s">
        <v>7766</v>
      </c>
      <c r="Z74" s="140" t="s">
        <v>7767</v>
      </c>
      <c r="AA74" s="139">
        <v>1</v>
      </c>
      <c r="AB74" s="141">
        <v>45322</v>
      </c>
      <c r="AC74" s="141">
        <v>45322</v>
      </c>
      <c r="AD74" s="140" t="s">
        <v>8109</v>
      </c>
      <c r="AE74" s="140" t="s">
        <v>8110</v>
      </c>
      <c r="AF74" s="140" t="s">
        <v>8111</v>
      </c>
      <c r="AG74" s="140" t="s">
        <v>8112</v>
      </c>
      <c r="AH74" s="140" t="s">
        <v>7903</v>
      </c>
      <c r="AI74" s="140" t="s">
        <v>7773</v>
      </c>
      <c r="AJ74" s="140" t="s">
        <v>7904</v>
      </c>
      <c r="AK74" s="140" t="s">
        <v>7905</v>
      </c>
      <c r="AL74" s="139">
        <v>2300</v>
      </c>
      <c r="AM74" s="140" t="s">
        <v>301</v>
      </c>
      <c r="AN74" s="140" t="s">
        <v>7906</v>
      </c>
    </row>
    <row r="75" spans="1:40" ht="28.8" x14ac:dyDescent="0.25">
      <c r="A75" s="139" t="s">
        <v>7756</v>
      </c>
      <c r="B75" s="140" t="s">
        <v>7757</v>
      </c>
      <c r="C75" s="139">
        <v>828</v>
      </c>
      <c r="D75" s="140" t="s">
        <v>6508</v>
      </c>
      <c r="E75" s="140" t="s">
        <v>3030</v>
      </c>
      <c r="F75" s="139">
        <v>2640</v>
      </c>
      <c r="G75" s="140" t="s">
        <v>314</v>
      </c>
      <c r="H75" s="140" t="s">
        <v>991</v>
      </c>
      <c r="I75" s="140" t="s">
        <v>7758</v>
      </c>
      <c r="J75" s="140" t="s">
        <v>8193</v>
      </c>
      <c r="K75" s="140" t="s">
        <v>8070</v>
      </c>
      <c r="L75" s="140" t="s">
        <v>7761</v>
      </c>
      <c r="M75" s="140" t="s">
        <v>8071</v>
      </c>
      <c r="N75" s="140" t="s">
        <v>7762</v>
      </c>
      <c r="O75" s="139">
        <v>120543</v>
      </c>
      <c r="P75" s="139">
        <v>118679</v>
      </c>
      <c r="Q75" s="140" t="s">
        <v>5992</v>
      </c>
      <c r="R75" s="139">
        <v>113861</v>
      </c>
      <c r="S75" s="139">
        <v>113861</v>
      </c>
      <c r="T75" s="140" t="s">
        <v>7758</v>
      </c>
      <c r="U75" s="141">
        <v>367</v>
      </c>
      <c r="V75" s="140" t="s">
        <v>8194</v>
      </c>
      <c r="W75" s="140" t="s">
        <v>7925</v>
      </c>
      <c r="X75" s="140" t="s">
        <v>7765</v>
      </c>
      <c r="Y75" s="140" t="s">
        <v>7766</v>
      </c>
      <c r="Z75" s="140" t="s">
        <v>7767</v>
      </c>
      <c r="AA75" s="139">
        <v>1</v>
      </c>
      <c r="AB75" s="141">
        <v>45322</v>
      </c>
      <c r="AC75" s="141">
        <v>45322</v>
      </c>
      <c r="AD75" s="140" t="s">
        <v>8195</v>
      </c>
      <c r="AE75" s="140" t="s">
        <v>8196</v>
      </c>
      <c r="AF75" s="140" t="s">
        <v>8197</v>
      </c>
      <c r="AG75" s="140" t="s">
        <v>8198</v>
      </c>
      <c r="AH75" s="140" t="s">
        <v>7903</v>
      </c>
      <c r="AI75" s="140" t="s">
        <v>7773</v>
      </c>
      <c r="AJ75" s="140" t="s">
        <v>7904</v>
      </c>
      <c r="AK75" s="140" t="s">
        <v>7905</v>
      </c>
      <c r="AL75" s="139">
        <v>2300</v>
      </c>
      <c r="AM75" s="140" t="s">
        <v>301</v>
      </c>
      <c r="AN75" s="140" t="s">
        <v>7906</v>
      </c>
    </row>
    <row r="76" spans="1:40" ht="28.8" x14ac:dyDescent="0.25">
      <c r="A76" s="139" t="s">
        <v>7756</v>
      </c>
      <c r="B76" s="140" t="s">
        <v>7757</v>
      </c>
      <c r="C76" s="139">
        <v>836</v>
      </c>
      <c r="D76" s="140" t="s">
        <v>5168</v>
      </c>
      <c r="E76" s="140" t="s">
        <v>3031</v>
      </c>
      <c r="F76" s="139">
        <v>2650</v>
      </c>
      <c r="G76" s="140" t="s">
        <v>315</v>
      </c>
      <c r="H76" s="140" t="s">
        <v>992</v>
      </c>
      <c r="I76" s="140" t="s">
        <v>7758</v>
      </c>
      <c r="J76" s="140" t="s">
        <v>8199</v>
      </c>
      <c r="K76" s="140" t="s">
        <v>8070</v>
      </c>
      <c r="L76" s="140" t="s">
        <v>7761</v>
      </c>
      <c r="M76" s="140" t="s">
        <v>8071</v>
      </c>
      <c r="N76" s="140" t="s">
        <v>7762</v>
      </c>
      <c r="O76" s="139">
        <v>120543</v>
      </c>
      <c r="P76" s="139">
        <v>118679</v>
      </c>
      <c r="Q76" s="140" t="s">
        <v>5992</v>
      </c>
      <c r="R76" s="139">
        <v>113861</v>
      </c>
      <c r="S76" s="139">
        <v>113861</v>
      </c>
      <c r="T76" s="140" t="s">
        <v>7758</v>
      </c>
      <c r="U76" s="141">
        <v>367</v>
      </c>
      <c r="V76" s="140" t="s">
        <v>8200</v>
      </c>
      <c r="W76" s="140" t="s">
        <v>8201</v>
      </c>
      <c r="X76" s="140" t="s">
        <v>7765</v>
      </c>
      <c r="Y76" s="140" t="s">
        <v>7766</v>
      </c>
      <c r="Z76" s="140" t="s">
        <v>7767</v>
      </c>
      <c r="AA76" s="139">
        <v>1</v>
      </c>
      <c r="AB76" s="141">
        <v>45322</v>
      </c>
      <c r="AC76" s="141">
        <v>45322</v>
      </c>
      <c r="AD76" s="140" t="s">
        <v>8109</v>
      </c>
      <c r="AE76" s="140" t="s">
        <v>8110</v>
      </c>
      <c r="AF76" s="140" t="s">
        <v>8111</v>
      </c>
      <c r="AG76" s="140" t="s">
        <v>8112</v>
      </c>
      <c r="AH76" s="140" t="s">
        <v>7903</v>
      </c>
      <c r="AI76" s="140" t="s">
        <v>7773</v>
      </c>
      <c r="AJ76" s="140" t="s">
        <v>7904</v>
      </c>
      <c r="AK76" s="140" t="s">
        <v>7905</v>
      </c>
      <c r="AL76" s="139">
        <v>2300</v>
      </c>
      <c r="AM76" s="140" t="s">
        <v>301</v>
      </c>
      <c r="AN76" s="140" t="s">
        <v>7906</v>
      </c>
    </row>
    <row r="77" spans="1:40" ht="28.8" x14ac:dyDescent="0.25">
      <c r="A77" s="139" t="s">
        <v>7756</v>
      </c>
      <c r="B77" s="140" t="s">
        <v>7757</v>
      </c>
      <c r="C77" s="139">
        <v>844</v>
      </c>
      <c r="D77" s="140" t="s">
        <v>6836</v>
      </c>
      <c r="E77" s="140" t="s">
        <v>6401</v>
      </c>
      <c r="F77" s="139">
        <v>2540</v>
      </c>
      <c r="G77" s="140" t="s">
        <v>316</v>
      </c>
      <c r="H77" s="140" t="s">
        <v>993</v>
      </c>
      <c r="I77" s="140" t="s">
        <v>7758</v>
      </c>
      <c r="J77" s="140" t="s">
        <v>8202</v>
      </c>
      <c r="K77" s="140" t="s">
        <v>8070</v>
      </c>
      <c r="L77" s="140" t="s">
        <v>7761</v>
      </c>
      <c r="M77" s="140" t="s">
        <v>8071</v>
      </c>
      <c r="N77" s="140" t="s">
        <v>7762</v>
      </c>
      <c r="O77" s="139">
        <v>120543</v>
      </c>
      <c r="P77" s="139">
        <v>118679</v>
      </c>
      <c r="Q77" s="140" t="s">
        <v>5992</v>
      </c>
      <c r="R77" s="139">
        <v>113861</v>
      </c>
      <c r="S77" s="139">
        <v>113861</v>
      </c>
      <c r="T77" s="140" t="s">
        <v>7758</v>
      </c>
      <c r="U77" s="141">
        <v>367</v>
      </c>
      <c r="V77" s="140" t="s">
        <v>8203</v>
      </c>
      <c r="W77" s="140" t="s">
        <v>8204</v>
      </c>
      <c r="X77" s="140" t="s">
        <v>7765</v>
      </c>
      <c r="Y77" s="140" t="s">
        <v>7766</v>
      </c>
      <c r="Z77" s="140" t="s">
        <v>7767</v>
      </c>
      <c r="AA77" s="139">
        <v>1</v>
      </c>
      <c r="AB77" s="141">
        <v>45322</v>
      </c>
      <c r="AC77" s="141">
        <v>45322</v>
      </c>
      <c r="AD77" s="140" t="s">
        <v>8195</v>
      </c>
      <c r="AE77" s="140" t="s">
        <v>8196</v>
      </c>
      <c r="AF77" s="140" t="s">
        <v>8197</v>
      </c>
      <c r="AG77" s="140" t="s">
        <v>8198</v>
      </c>
      <c r="AH77" s="140" t="s">
        <v>7903</v>
      </c>
      <c r="AI77" s="140" t="s">
        <v>7773</v>
      </c>
      <c r="AJ77" s="140" t="s">
        <v>7904</v>
      </c>
      <c r="AK77" s="140" t="s">
        <v>7905</v>
      </c>
      <c r="AL77" s="139">
        <v>2300</v>
      </c>
      <c r="AM77" s="140" t="s">
        <v>301</v>
      </c>
      <c r="AN77" s="140" t="s">
        <v>7906</v>
      </c>
    </row>
    <row r="78" spans="1:40" ht="28.8" x14ac:dyDescent="0.25">
      <c r="A78" s="139" t="s">
        <v>7756</v>
      </c>
      <c r="B78" s="140" t="s">
        <v>7757</v>
      </c>
      <c r="C78" s="139">
        <v>851</v>
      </c>
      <c r="D78" s="140" t="s">
        <v>6129</v>
      </c>
      <c r="E78" s="140" t="s">
        <v>3032</v>
      </c>
      <c r="F78" s="139">
        <v>2550</v>
      </c>
      <c r="G78" s="140" t="s">
        <v>317</v>
      </c>
      <c r="H78" s="140" t="s">
        <v>994</v>
      </c>
      <c r="I78" s="140" t="s">
        <v>7758</v>
      </c>
      <c r="J78" s="140" t="s">
        <v>8205</v>
      </c>
      <c r="K78" s="140" t="s">
        <v>8070</v>
      </c>
      <c r="L78" s="140" t="s">
        <v>7761</v>
      </c>
      <c r="M78" s="140" t="s">
        <v>8071</v>
      </c>
      <c r="N78" s="140" t="s">
        <v>7762</v>
      </c>
      <c r="O78" s="139">
        <v>120543</v>
      </c>
      <c r="P78" s="139">
        <v>118679</v>
      </c>
      <c r="Q78" s="140" t="s">
        <v>5992</v>
      </c>
      <c r="R78" s="139">
        <v>113861</v>
      </c>
      <c r="S78" s="139">
        <v>113861</v>
      </c>
      <c r="T78" s="140" t="s">
        <v>7758</v>
      </c>
      <c r="U78" s="141">
        <v>367</v>
      </c>
      <c r="V78" s="140" t="s">
        <v>8206</v>
      </c>
      <c r="W78" s="140" t="s">
        <v>7952</v>
      </c>
      <c r="X78" s="140" t="s">
        <v>7765</v>
      </c>
      <c r="Y78" s="140" t="s">
        <v>7766</v>
      </c>
      <c r="Z78" s="140" t="s">
        <v>7767</v>
      </c>
      <c r="AA78" s="139">
        <v>1</v>
      </c>
      <c r="AB78" s="141">
        <v>45322</v>
      </c>
      <c r="AC78" s="141">
        <v>45322</v>
      </c>
      <c r="AD78" s="140" t="s">
        <v>8109</v>
      </c>
      <c r="AE78" s="140" t="s">
        <v>8110</v>
      </c>
      <c r="AF78" s="140" t="s">
        <v>8111</v>
      </c>
      <c r="AG78" s="140" t="s">
        <v>8112</v>
      </c>
      <c r="AH78" s="140" t="s">
        <v>7903</v>
      </c>
      <c r="AI78" s="140" t="s">
        <v>7773</v>
      </c>
      <c r="AJ78" s="140" t="s">
        <v>7904</v>
      </c>
      <c r="AK78" s="140" t="s">
        <v>7905</v>
      </c>
      <c r="AL78" s="139">
        <v>2300</v>
      </c>
      <c r="AM78" s="140" t="s">
        <v>301</v>
      </c>
      <c r="AN78" s="140" t="s">
        <v>7906</v>
      </c>
    </row>
    <row r="79" spans="1:40" ht="28.8" x14ac:dyDescent="0.25">
      <c r="A79" s="139" t="s">
        <v>7756</v>
      </c>
      <c r="B79" s="140" t="s">
        <v>7757</v>
      </c>
      <c r="C79" s="139">
        <v>869</v>
      </c>
      <c r="D79" s="140" t="s">
        <v>5169</v>
      </c>
      <c r="E79" s="140" t="s">
        <v>3033</v>
      </c>
      <c r="F79" s="139">
        <v>2570</v>
      </c>
      <c r="G79" s="140" t="s">
        <v>318</v>
      </c>
      <c r="H79" s="140" t="s">
        <v>995</v>
      </c>
      <c r="I79" s="140" t="s">
        <v>7758</v>
      </c>
      <c r="J79" s="140" t="s">
        <v>8207</v>
      </c>
      <c r="K79" s="140" t="s">
        <v>8070</v>
      </c>
      <c r="L79" s="140" t="s">
        <v>7761</v>
      </c>
      <c r="M79" s="140" t="s">
        <v>8071</v>
      </c>
      <c r="N79" s="140" t="s">
        <v>7762</v>
      </c>
      <c r="O79" s="139">
        <v>120543</v>
      </c>
      <c r="P79" s="139">
        <v>118679</v>
      </c>
      <c r="Q79" s="140" t="s">
        <v>5992</v>
      </c>
      <c r="R79" s="139">
        <v>113861</v>
      </c>
      <c r="S79" s="139">
        <v>113861</v>
      </c>
      <c r="T79" s="140" t="s">
        <v>7758</v>
      </c>
      <c r="U79" s="141">
        <v>367</v>
      </c>
      <c r="V79" s="140" t="s">
        <v>8208</v>
      </c>
      <c r="W79" s="140" t="s">
        <v>8209</v>
      </c>
      <c r="X79" s="140" t="s">
        <v>7765</v>
      </c>
      <c r="Y79" s="140" t="s">
        <v>7766</v>
      </c>
      <c r="Z79" s="140" t="s">
        <v>7767</v>
      </c>
      <c r="AA79" s="139">
        <v>1</v>
      </c>
      <c r="AB79" s="141">
        <v>45322</v>
      </c>
      <c r="AC79" s="141">
        <v>45322</v>
      </c>
      <c r="AD79" s="140" t="s">
        <v>8109</v>
      </c>
      <c r="AE79" s="140" t="s">
        <v>8110</v>
      </c>
      <c r="AF79" s="140" t="s">
        <v>8111</v>
      </c>
      <c r="AG79" s="140" t="s">
        <v>8112</v>
      </c>
      <c r="AH79" s="140" t="s">
        <v>7903</v>
      </c>
      <c r="AI79" s="140" t="s">
        <v>7773</v>
      </c>
      <c r="AJ79" s="140" t="s">
        <v>7904</v>
      </c>
      <c r="AK79" s="140" t="s">
        <v>7905</v>
      </c>
      <c r="AL79" s="139">
        <v>2300</v>
      </c>
      <c r="AM79" s="140" t="s">
        <v>301</v>
      </c>
      <c r="AN79" s="140" t="s">
        <v>7906</v>
      </c>
    </row>
    <row r="80" spans="1:40" ht="28.8" x14ac:dyDescent="0.25">
      <c r="A80" s="139" t="s">
        <v>7756</v>
      </c>
      <c r="B80" s="140" t="s">
        <v>7757</v>
      </c>
      <c r="C80" s="139">
        <v>877</v>
      </c>
      <c r="D80" s="140" t="s">
        <v>7057</v>
      </c>
      <c r="E80" s="140" t="s">
        <v>3034</v>
      </c>
      <c r="F80" s="139">
        <v>2500</v>
      </c>
      <c r="G80" s="140" t="s">
        <v>588</v>
      </c>
      <c r="H80" s="140" t="s">
        <v>3035</v>
      </c>
      <c r="I80" s="140" t="s">
        <v>7758</v>
      </c>
      <c r="J80" s="140" t="s">
        <v>8210</v>
      </c>
      <c r="K80" s="140" t="s">
        <v>8070</v>
      </c>
      <c r="L80" s="140" t="s">
        <v>7761</v>
      </c>
      <c r="M80" s="140" t="s">
        <v>8071</v>
      </c>
      <c r="N80" s="140" t="s">
        <v>7762</v>
      </c>
      <c r="O80" s="139">
        <v>120543</v>
      </c>
      <c r="P80" s="139">
        <v>118679</v>
      </c>
      <c r="Q80" s="140" t="s">
        <v>5992</v>
      </c>
      <c r="R80" s="139">
        <v>113861</v>
      </c>
      <c r="S80" s="139">
        <v>113861</v>
      </c>
      <c r="T80" s="140" t="s">
        <v>7758</v>
      </c>
      <c r="U80" s="141">
        <v>367</v>
      </c>
      <c r="V80" s="140" t="s">
        <v>8211</v>
      </c>
      <c r="W80" s="140" t="s">
        <v>7825</v>
      </c>
      <c r="X80" s="140" t="s">
        <v>7765</v>
      </c>
      <c r="Y80" s="140" t="s">
        <v>7766</v>
      </c>
      <c r="Z80" s="140" t="s">
        <v>7767</v>
      </c>
      <c r="AA80" s="139">
        <v>1</v>
      </c>
      <c r="AB80" s="141">
        <v>45322</v>
      </c>
      <c r="AC80" s="141">
        <v>45322</v>
      </c>
      <c r="AD80" s="140" t="s">
        <v>7926</v>
      </c>
      <c r="AE80" s="140" t="s">
        <v>7927</v>
      </c>
      <c r="AF80" s="140" t="s">
        <v>7928</v>
      </c>
      <c r="AG80" s="140" t="s">
        <v>7929</v>
      </c>
      <c r="AH80" s="140" t="s">
        <v>7903</v>
      </c>
      <c r="AI80" s="140" t="s">
        <v>7773</v>
      </c>
      <c r="AJ80" s="140" t="s">
        <v>7904</v>
      </c>
      <c r="AK80" s="140" t="s">
        <v>7905</v>
      </c>
      <c r="AL80" s="139">
        <v>2300</v>
      </c>
      <c r="AM80" s="140" t="s">
        <v>301</v>
      </c>
      <c r="AN80" s="140" t="s">
        <v>7906</v>
      </c>
    </row>
    <row r="81" spans="1:40" ht="28.8" x14ac:dyDescent="0.25">
      <c r="A81" s="139" t="s">
        <v>7756</v>
      </c>
      <c r="B81" s="140" t="s">
        <v>7757</v>
      </c>
      <c r="C81" s="139">
        <v>885</v>
      </c>
      <c r="D81" s="140" t="s">
        <v>6402</v>
      </c>
      <c r="E81" s="140" t="s">
        <v>3036</v>
      </c>
      <c r="F81" s="139">
        <v>2610</v>
      </c>
      <c r="G81" s="140" t="s">
        <v>320</v>
      </c>
      <c r="H81" s="140" t="s">
        <v>997</v>
      </c>
      <c r="I81" s="140" t="s">
        <v>7758</v>
      </c>
      <c r="J81" s="140" t="s">
        <v>8212</v>
      </c>
      <c r="K81" s="140" t="s">
        <v>8070</v>
      </c>
      <c r="L81" s="140" t="s">
        <v>7761</v>
      </c>
      <c r="M81" s="140" t="s">
        <v>8071</v>
      </c>
      <c r="N81" s="140" t="s">
        <v>7762</v>
      </c>
      <c r="O81" s="139">
        <v>138784</v>
      </c>
      <c r="P81" s="139">
        <v>414</v>
      </c>
      <c r="Q81" s="140" t="s">
        <v>7052</v>
      </c>
      <c r="R81" s="139">
        <v>113803</v>
      </c>
      <c r="S81" s="139">
        <v>113803</v>
      </c>
      <c r="T81" s="140" t="s">
        <v>7758</v>
      </c>
      <c r="U81" s="141">
        <v>367</v>
      </c>
      <c r="V81" s="140" t="s">
        <v>8213</v>
      </c>
      <c r="W81" s="140" t="s">
        <v>8214</v>
      </c>
      <c r="X81" s="140" t="s">
        <v>7765</v>
      </c>
      <c r="Y81" s="140" t="s">
        <v>7766</v>
      </c>
      <c r="Z81" s="140" t="s">
        <v>7767</v>
      </c>
      <c r="AA81" s="139">
        <v>1</v>
      </c>
      <c r="AB81" s="141">
        <v>45322</v>
      </c>
      <c r="AC81" s="141">
        <v>45322</v>
      </c>
      <c r="AD81" s="140" t="s">
        <v>8109</v>
      </c>
      <c r="AE81" s="140" t="s">
        <v>8110</v>
      </c>
      <c r="AF81" s="140" t="s">
        <v>8111</v>
      </c>
      <c r="AG81" s="140" t="s">
        <v>8112</v>
      </c>
      <c r="AH81" s="140" t="s">
        <v>8074</v>
      </c>
      <c r="AI81" s="140" t="s">
        <v>7773</v>
      </c>
      <c r="AJ81" s="140" t="s">
        <v>8075</v>
      </c>
      <c r="AK81" s="140" t="s">
        <v>8076</v>
      </c>
      <c r="AL81" s="139">
        <v>2050</v>
      </c>
      <c r="AM81" s="140" t="s">
        <v>2909</v>
      </c>
      <c r="AN81" s="140" t="s">
        <v>8077</v>
      </c>
    </row>
    <row r="82" spans="1:40" ht="28.8" x14ac:dyDescent="0.25">
      <c r="A82" s="139" t="s">
        <v>7756</v>
      </c>
      <c r="B82" s="140" t="s">
        <v>7757</v>
      </c>
      <c r="C82" s="139">
        <v>893</v>
      </c>
      <c r="D82" s="140" t="s">
        <v>7058</v>
      </c>
      <c r="E82" s="140" t="s">
        <v>3037</v>
      </c>
      <c r="F82" s="139">
        <v>9150</v>
      </c>
      <c r="G82" s="140" t="s">
        <v>321</v>
      </c>
      <c r="H82" s="140" t="s">
        <v>998</v>
      </c>
      <c r="I82" s="140" t="s">
        <v>7758</v>
      </c>
      <c r="J82" s="140" t="s">
        <v>8215</v>
      </c>
      <c r="K82" s="140" t="s">
        <v>7899</v>
      </c>
      <c r="L82" s="140" t="s">
        <v>7761</v>
      </c>
      <c r="M82" s="140" t="s">
        <v>6823</v>
      </c>
      <c r="N82" s="140" t="s">
        <v>7762</v>
      </c>
      <c r="O82" s="139">
        <v>121384</v>
      </c>
      <c r="P82" s="139">
        <v>115907</v>
      </c>
      <c r="Q82" s="140" t="s">
        <v>7415</v>
      </c>
      <c r="R82" s="139">
        <v>113969</v>
      </c>
      <c r="S82" s="139">
        <v>113969</v>
      </c>
      <c r="T82" s="140" t="s">
        <v>7758</v>
      </c>
      <c r="U82" s="141">
        <v>367</v>
      </c>
      <c r="V82" s="140" t="s">
        <v>8216</v>
      </c>
      <c r="W82" s="140" t="s">
        <v>8217</v>
      </c>
      <c r="X82" s="140" t="s">
        <v>7765</v>
      </c>
      <c r="Y82" s="140" t="s">
        <v>7766</v>
      </c>
      <c r="Z82" s="140" t="s">
        <v>7767</v>
      </c>
      <c r="AA82" s="139">
        <v>2</v>
      </c>
      <c r="AB82" s="141">
        <v>45322</v>
      </c>
      <c r="AC82" s="141">
        <v>45322</v>
      </c>
      <c r="AD82" s="140" t="s">
        <v>8081</v>
      </c>
      <c r="AE82" s="140" t="s">
        <v>8082</v>
      </c>
      <c r="AF82" s="140" t="s">
        <v>8083</v>
      </c>
      <c r="AG82" s="140" t="s">
        <v>8084</v>
      </c>
      <c r="AH82" s="140" t="s">
        <v>8218</v>
      </c>
      <c r="AI82" s="140" t="s">
        <v>7773</v>
      </c>
      <c r="AJ82" s="140" t="s">
        <v>8219</v>
      </c>
      <c r="AK82" s="140" t="s">
        <v>8220</v>
      </c>
      <c r="AL82" s="139">
        <v>9140</v>
      </c>
      <c r="AM82" s="140" t="s">
        <v>325</v>
      </c>
      <c r="AN82" s="140" t="s">
        <v>8221</v>
      </c>
    </row>
    <row r="83" spans="1:40" ht="28.8" x14ac:dyDescent="0.25">
      <c r="A83" s="139" t="s">
        <v>7756</v>
      </c>
      <c r="B83" s="140" t="s">
        <v>7757</v>
      </c>
      <c r="C83" s="139">
        <v>901</v>
      </c>
      <c r="D83" s="140" t="s">
        <v>6130</v>
      </c>
      <c r="E83" s="140" t="s">
        <v>3038</v>
      </c>
      <c r="F83" s="139">
        <v>2630</v>
      </c>
      <c r="G83" s="140" t="s">
        <v>322</v>
      </c>
      <c r="H83" s="140" t="s">
        <v>999</v>
      </c>
      <c r="I83" s="140" t="s">
        <v>7758</v>
      </c>
      <c r="J83" s="140" t="s">
        <v>8222</v>
      </c>
      <c r="K83" s="140" t="s">
        <v>8070</v>
      </c>
      <c r="L83" s="140" t="s">
        <v>7761</v>
      </c>
      <c r="M83" s="140" t="s">
        <v>8071</v>
      </c>
      <c r="N83" s="140" t="s">
        <v>7762</v>
      </c>
      <c r="O83" s="139">
        <v>120485</v>
      </c>
      <c r="P83" s="139">
        <v>943</v>
      </c>
      <c r="Q83" s="140" t="s">
        <v>5170</v>
      </c>
      <c r="R83" s="139">
        <v>113852</v>
      </c>
      <c r="S83" s="139">
        <v>113852</v>
      </c>
      <c r="T83" s="140" t="s">
        <v>7758</v>
      </c>
      <c r="U83" s="141">
        <v>367</v>
      </c>
      <c r="V83" s="140" t="s">
        <v>8223</v>
      </c>
      <c r="W83" s="140" t="s">
        <v>8224</v>
      </c>
      <c r="X83" s="140" t="s">
        <v>7765</v>
      </c>
      <c r="Y83" s="140" t="s">
        <v>7766</v>
      </c>
      <c r="Z83" s="140" t="s">
        <v>7767</v>
      </c>
      <c r="AA83" s="139">
        <v>1</v>
      </c>
      <c r="AB83" s="141">
        <v>45322</v>
      </c>
      <c r="AC83" s="141">
        <v>45322</v>
      </c>
      <c r="AD83" s="140" t="s">
        <v>8109</v>
      </c>
      <c r="AE83" s="140" t="s">
        <v>8110</v>
      </c>
      <c r="AF83" s="140" t="s">
        <v>8111</v>
      </c>
      <c r="AG83" s="140" t="s">
        <v>8112</v>
      </c>
      <c r="AH83" s="140" t="s">
        <v>8225</v>
      </c>
      <c r="AI83" s="140" t="s">
        <v>7773</v>
      </c>
      <c r="AJ83" s="140" t="s">
        <v>8226</v>
      </c>
      <c r="AK83" s="140" t="s">
        <v>8227</v>
      </c>
      <c r="AL83" s="139">
        <v>2830</v>
      </c>
      <c r="AM83" s="140" t="s">
        <v>597</v>
      </c>
      <c r="AN83" s="140" t="s">
        <v>8228</v>
      </c>
    </row>
    <row r="84" spans="1:40" ht="28.8" x14ac:dyDescent="0.25">
      <c r="A84" s="139" t="s">
        <v>7756</v>
      </c>
      <c r="B84" s="140" t="s">
        <v>7757</v>
      </c>
      <c r="C84" s="139">
        <v>919</v>
      </c>
      <c r="D84" s="140" t="s">
        <v>6131</v>
      </c>
      <c r="E84" s="140" t="s">
        <v>3039</v>
      </c>
      <c r="F84" s="139">
        <v>2850</v>
      </c>
      <c r="G84" s="140" t="s">
        <v>323</v>
      </c>
      <c r="H84" s="140" t="s">
        <v>1000</v>
      </c>
      <c r="I84" s="140" t="s">
        <v>7758</v>
      </c>
      <c r="J84" s="140" t="s">
        <v>8229</v>
      </c>
      <c r="K84" s="140" t="s">
        <v>8070</v>
      </c>
      <c r="L84" s="140" t="s">
        <v>7761</v>
      </c>
      <c r="M84" s="140" t="s">
        <v>8071</v>
      </c>
      <c r="N84" s="140" t="s">
        <v>7762</v>
      </c>
      <c r="O84" s="139">
        <v>120485</v>
      </c>
      <c r="P84" s="139">
        <v>943</v>
      </c>
      <c r="Q84" s="140" t="s">
        <v>5170</v>
      </c>
      <c r="R84" s="139">
        <v>113852</v>
      </c>
      <c r="S84" s="139">
        <v>113852</v>
      </c>
      <c r="T84" s="140" t="s">
        <v>7758</v>
      </c>
      <c r="U84" s="141">
        <v>367</v>
      </c>
      <c r="V84" s="140" t="s">
        <v>8230</v>
      </c>
      <c r="W84" s="140" t="s">
        <v>8224</v>
      </c>
      <c r="X84" s="140" t="s">
        <v>7765</v>
      </c>
      <c r="Y84" s="140" t="s">
        <v>7766</v>
      </c>
      <c r="Z84" s="140" t="s">
        <v>7767</v>
      </c>
      <c r="AA84" s="139">
        <v>2</v>
      </c>
      <c r="AB84" s="141">
        <v>45322</v>
      </c>
      <c r="AC84" s="141">
        <v>45322</v>
      </c>
      <c r="AD84" s="140" t="s">
        <v>8081</v>
      </c>
      <c r="AE84" s="140" t="s">
        <v>8082</v>
      </c>
      <c r="AF84" s="140" t="s">
        <v>8083</v>
      </c>
      <c r="AG84" s="140" t="s">
        <v>8084</v>
      </c>
      <c r="AH84" s="140" t="s">
        <v>8225</v>
      </c>
      <c r="AI84" s="140" t="s">
        <v>7773</v>
      </c>
      <c r="AJ84" s="140" t="s">
        <v>8226</v>
      </c>
      <c r="AK84" s="140" t="s">
        <v>8227</v>
      </c>
      <c r="AL84" s="139">
        <v>2830</v>
      </c>
      <c r="AM84" s="140" t="s">
        <v>597</v>
      </c>
      <c r="AN84" s="140" t="s">
        <v>8228</v>
      </c>
    </row>
    <row r="85" spans="1:40" ht="28.8" x14ac:dyDescent="0.25">
      <c r="A85" s="139" t="s">
        <v>7756</v>
      </c>
      <c r="B85" s="140" t="s">
        <v>7757</v>
      </c>
      <c r="C85" s="139">
        <v>927</v>
      </c>
      <c r="D85" s="140" t="s">
        <v>6132</v>
      </c>
      <c r="E85" s="140" t="s">
        <v>3040</v>
      </c>
      <c r="F85" s="139">
        <v>2850</v>
      </c>
      <c r="G85" s="140" t="s">
        <v>323</v>
      </c>
      <c r="H85" s="140" t="s">
        <v>1001</v>
      </c>
      <c r="I85" s="140" t="s">
        <v>7758</v>
      </c>
      <c r="J85" s="140" t="s">
        <v>8231</v>
      </c>
      <c r="K85" s="140" t="s">
        <v>8070</v>
      </c>
      <c r="L85" s="140" t="s">
        <v>7761</v>
      </c>
      <c r="M85" s="140" t="s">
        <v>8071</v>
      </c>
      <c r="N85" s="140" t="s">
        <v>7762</v>
      </c>
      <c r="O85" s="139">
        <v>120485</v>
      </c>
      <c r="P85" s="139">
        <v>943</v>
      </c>
      <c r="Q85" s="140" t="s">
        <v>5170</v>
      </c>
      <c r="R85" s="139">
        <v>113852</v>
      </c>
      <c r="S85" s="139">
        <v>113852</v>
      </c>
      <c r="T85" s="140" t="s">
        <v>7758</v>
      </c>
      <c r="U85" s="141">
        <v>367</v>
      </c>
      <c r="V85" s="140" t="s">
        <v>8232</v>
      </c>
      <c r="W85" s="140" t="s">
        <v>8233</v>
      </c>
      <c r="X85" s="140" t="s">
        <v>7765</v>
      </c>
      <c r="Y85" s="140" t="s">
        <v>7766</v>
      </c>
      <c r="Z85" s="140" t="s">
        <v>7767</v>
      </c>
      <c r="AA85" s="139">
        <v>2</v>
      </c>
      <c r="AB85" s="141">
        <v>45322</v>
      </c>
      <c r="AC85" s="141">
        <v>45322</v>
      </c>
      <c r="AD85" s="140" t="s">
        <v>8081</v>
      </c>
      <c r="AE85" s="140" t="s">
        <v>8082</v>
      </c>
      <c r="AF85" s="140" t="s">
        <v>8083</v>
      </c>
      <c r="AG85" s="140" t="s">
        <v>8084</v>
      </c>
      <c r="AH85" s="140" t="s">
        <v>8225</v>
      </c>
      <c r="AI85" s="140" t="s">
        <v>7773</v>
      </c>
      <c r="AJ85" s="140" t="s">
        <v>8226</v>
      </c>
      <c r="AK85" s="140" t="s">
        <v>8227</v>
      </c>
      <c r="AL85" s="139">
        <v>2830</v>
      </c>
      <c r="AM85" s="140" t="s">
        <v>597</v>
      </c>
      <c r="AN85" s="140" t="s">
        <v>8228</v>
      </c>
    </row>
    <row r="86" spans="1:40" ht="28.8" x14ac:dyDescent="0.25">
      <c r="A86" s="139" t="s">
        <v>7756</v>
      </c>
      <c r="B86" s="140" t="s">
        <v>7757</v>
      </c>
      <c r="C86" s="139">
        <v>935</v>
      </c>
      <c r="D86" s="140" t="s">
        <v>6133</v>
      </c>
      <c r="E86" s="140" t="s">
        <v>3041</v>
      </c>
      <c r="F86" s="139">
        <v>2870</v>
      </c>
      <c r="G86" s="140" t="s">
        <v>6134</v>
      </c>
      <c r="H86" s="140" t="s">
        <v>1002</v>
      </c>
      <c r="I86" s="140" t="s">
        <v>7758</v>
      </c>
      <c r="J86" s="140" t="s">
        <v>8234</v>
      </c>
      <c r="K86" s="140" t="s">
        <v>8070</v>
      </c>
      <c r="L86" s="140" t="s">
        <v>7761</v>
      </c>
      <c r="M86" s="140" t="s">
        <v>8071</v>
      </c>
      <c r="N86" s="140" t="s">
        <v>7762</v>
      </c>
      <c r="O86" s="139">
        <v>120485</v>
      </c>
      <c r="P86" s="139">
        <v>943</v>
      </c>
      <c r="Q86" s="140" t="s">
        <v>5170</v>
      </c>
      <c r="R86" s="139">
        <v>113852</v>
      </c>
      <c r="S86" s="139">
        <v>113852</v>
      </c>
      <c r="T86" s="140" t="s">
        <v>7758</v>
      </c>
      <c r="U86" s="141">
        <v>367</v>
      </c>
      <c r="V86" s="140" t="s">
        <v>8235</v>
      </c>
      <c r="W86" s="140" t="s">
        <v>8013</v>
      </c>
      <c r="X86" s="140" t="s">
        <v>7765</v>
      </c>
      <c r="Y86" s="140" t="s">
        <v>7766</v>
      </c>
      <c r="Z86" s="140" t="s">
        <v>7767</v>
      </c>
      <c r="AA86" s="139">
        <v>1</v>
      </c>
      <c r="AB86" s="141">
        <v>45322</v>
      </c>
      <c r="AC86" s="141">
        <v>45322</v>
      </c>
      <c r="AD86" s="140" t="s">
        <v>8081</v>
      </c>
      <c r="AE86" s="140" t="s">
        <v>8082</v>
      </c>
      <c r="AF86" s="140" t="s">
        <v>8083</v>
      </c>
      <c r="AG86" s="140" t="s">
        <v>8084</v>
      </c>
      <c r="AH86" s="140" t="s">
        <v>8225</v>
      </c>
      <c r="AI86" s="140" t="s">
        <v>7773</v>
      </c>
      <c r="AJ86" s="140" t="s">
        <v>8226</v>
      </c>
      <c r="AK86" s="140" t="s">
        <v>8227</v>
      </c>
      <c r="AL86" s="139">
        <v>2830</v>
      </c>
      <c r="AM86" s="140" t="s">
        <v>597</v>
      </c>
      <c r="AN86" s="140" t="s">
        <v>8228</v>
      </c>
    </row>
    <row r="87" spans="1:40" ht="28.8" x14ac:dyDescent="0.25">
      <c r="A87" s="139" t="s">
        <v>7756</v>
      </c>
      <c r="B87" s="140" t="s">
        <v>7757</v>
      </c>
      <c r="C87" s="139">
        <v>943</v>
      </c>
      <c r="D87" s="140" t="s">
        <v>5170</v>
      </c>
      <c r="E87" s="140" t="s">
        <v>904</v>
      </c>
      <c r="F87" s="139">
        <v>2880</v>
      </c>
      <c r="G87" s="140" t="s">
        <v>324</v>
      </c>
      <c r="H87" s="140" t="s">
        <v>1003</v>
      </c>
      <c r="I87" s="140" t="s">
        <v>7758</v>
      </c>
      <c r="J87" s="140" t="s">
        <v>8236</v>
      </c>
      <c r="K87" s="140" t="s">
        <v>8070</v>
      </c>
      <c r="L87" s="140" t="s">
        <v>7761</v>
      </c>
      <c r="M87" s="140" t="s">
        <v>8071</v>
      </c>
      <c r="N87" s="140" t="s">
        <v>7762</v>
      </c>
      <c r="O87" s="139">
        <v>120485</v>
      </c>
      <c r="P87" s="139">
        <v>943</v>
      </c>
      <c r="Q87" s="140" t="s">
        <v>5170</v>
      </c>
      <c r="R87" s="139">
        <v>113852</v>
      </c>
      <c r="S87" s="139">
        <v>113852</v>
      </c>
      <c r="T87" s="140" t="s">
        <v>7758</v>
      </c>
      <c r="U87" s="141">
        <v>367</v>
      </c>
      <c r="V87" s="140" t="s">
        <v>8237</v>
      </c>
      <c r="W87" s="140" t="s">
        <v>8238</v>
      </c>
      <c r="X87" s="140" t="s">
        <v>7765</v>
      </c>
      <c r="Y87" s="140" t="s">
        <v>7766</v>
      </c>
      <c r="Z87" s="140" t="s">
        <v>7767</v>
      </c>
      <c r="AA87" s="139">
        <v>2</v>
      </c>
      <c r="AB87" s="141">
        <v>45322</v>
      </c>
      <c r="AC87" s="141">
        <v>45322</v>
      </c>
      <c r="AD87" s="140" t="s">
        <v>8081</v>
      </c>
      <c r="AE87" s="140" t="s">
        <v>8082</v>
      </c>
      <c r="AF87" s="140" t="s">
        <v>8083</v>
      </c>
      <c r="AG87" s="140" t="s">
        <v>8084</v>
      </c>
      <c r="AH87" s="140" t="s">
        <v>8225</v>
      </c>
      <c r="AI87" s="140" t="s">
        <v>7773</v>
      </c>
      <c r="AJ87" s="140" t="s">
        <v>8226</v>
      </c>
      <c r="AK87" s="140" t="s">
        <v>8227</v>
      </c>
      <c r="AL87" s="139">
        <v>2830</v>
      </c>
      <c r="AM87" s="140" t="s">
        <v>597</v>
      </c>
      <c r="AN87" s="140" t="s">
        <v>8228</v>
      </c>
    </row>
    <row r="88" spans="1:40" ht="28.8" x14ac:dyDescent="0.25">
      <c r="A88" s="139" t="s">
        <v>7756</v>
      </c>
      <c r="B88" s="140" t="s">
        <v>7757</v>
      </c>
      <c r="C88" s="139">
        <v>951</v>
      </c>
      <c r="D88" s="140" t="s">
        <v>6837</v>
      </c>
      <c r="E88" s="140" t="s">
        <v>3042</v>
      </c>
      <c r="F88" s="139">
        <v>2890</v>
      </c>
      <c r="G88" s="140" t="s">
        <v>6134</v>
      </c>
      <c r="H88" s="140" t="s">
        <v>1004</v>
      </c>
      <c r="I88" s="140" t="s">
        <v>7758</v>
      </c>
      <c r="J88" s="140" t="s">
        <v>8239</v>
      </c>
      <c r="K88" s="140" t="s">
        <v>8070</v>
      </c>
      <c r="L88" s="140" t="s">
        <v>7761</v>
      </c>
      <c r="M88" s="140" t="s">
        <v>8071</v>
      </c>
      <c r="N88" s="140" t="s">
        <v>7762</v>
      </c>
      <c r="O88" s="139">
        <v>120485</v>
      </c>
      <c r="P88" s="139">
        <v>943</v>
      </c>
      <c r="Q88" s="140" t="s">
        <v>5170</v>
      </c>
      <c r="R88" s="139">
        <v>113852</v>
      </c>
      <c r="S88" s="139">
        <v>113852</v>
      </c>
      <c r="T88" s="140" t="s">
        <v>7758</v>
      </c>
      <c r="U88" s="141">
        <v>367</v>
      </c>
      <c r="V88" s="140" t="s">
        <v>8240</v>
      </c>
      <c r="W88" s="140" t="s">
        <v>8006</v>
      </c>
      <c r="X88" s="140" t="s">
        <v>7765</v>
      </c>
      <c r="Y88" s="140" t="s">
        <v>7766</v>
      </c>
      <c r="Z88" s="140" t="s">
        <v>7767</v>
      </c>
      <c r="AA88" s="139">
        <v>1</v>
      </c>
      <c r="AB88" s="141">
        <v>45322</v>
      </c>
      <c r="AC88" s="141">
        <v>45322</v>
      </c>
      <c r="AD88" s="140" t="s">
        <v>8081</v>
      </c>
      <c r="AE88" s="140" t="s">
        <v>8082</v>
      </c>
      <c r="AF88" s="140" t="s">
        <v>8083</v>
      </c>
      <c r="AG88" s="140" t="s">
        <v>8084</v>
      </c>
      <c r="AH88" s="140" t="s">
        <v>8225</v>
      </c>
      <c r="AI88" s="140" t="s">
        <v>7773</v>
      </c>
      <c r="AJ88" s="140" t="s">
        <v>8226</v>
      </c>
      <c r="AK88" s="140" t="s">
        <v>8227</v>
      </c>
      <c r="AL88" s="139">
        <v>2830</v>
      </c>
      <c r="AM88" s="140" t="s">
        <v>597</v>
      </c>
      <c r="AN88" s="140" t="s">
        <v>8228</v>
      </c>
    </row>
    <row r="89" spans="1:40" ht="28.8" x14ac:dyDescent="0.25">
      <c r="A89" s="139" t="s">
        <v>7756</v>
      </c>
      <c r="B89" s="140" t="s">
        <v>7757</v>
      </c>
      <c r="C89" s="139">
        <v>968</v>
      </c>
      <c r="D89" s="140" t="s">
        <v>7059</v>
      </c>
      <c r="E89" s="140" t="s">
        <v>3043</v>
      </c>
      <c r="F89" s="139">
        <v>9140</v>
      </c>
      <c r="G89" s="140" t="s">
        <v>325</v>
      </c>
      <c r="H89" s="140" t="s">
        <v>1005</v>
      </c>
      <c r="I89" s="140" t="s">
        <v>7758</v>
      </c>
      <c r="J89" s="140" t="s">
        <v>8241</v>
      </c>
      <c r="K89" s="140" t="s">
        <v>7899</v>
      </c>
      <c r="L89" s="140" t="s">
        <v>7761</v>
      </c>
      <c r="M89" s="140" t="s">
        <v>6823</v>
      </c>
      <c r="N89" s="140" t="s">
        <v>7762</v>
      </c>
      <c r="O89" s="139">
        <v>121384</v>
      </c>
      <c r="P89" s="139">
        <v>115907</v>
      </c>
      <c r="Q89" s="140" t="s">
        <v>7415</v>
      </c>
      <c r="R89" s="139">
        <v>113969</v>
      </c>
      <c r="S89" s="139">
        <v>113969</v>
      </c>
      <c r="T89" s="140" t="s">
        <v>7758</v>
      </c>
      <c r="U89" s="141">
        <v>367</v>
      </c>
      <c r="V89" s="140" t="s">
        <v>8242</v>
      </c>
      <c r="W89" s="140" t="s">
        <v>7965</v>
      </c>
      <c r="X89" s="140" t="s">
        <v>7765</v>
      </c>
      <c r="Y89" s="140" t="s">
        <v>7766</v>
      </c>
      <c r="Z89" s="140" t="s">
        <v>7767</v>
      </c>
      <c r="AA89" s="139">
        <v>2</v>
      </c>
      <c r="AB89" s="141">
        <v>45322</v>
      </c>
      <c r="AC89" s="141">
        <v>45322</v>
      </c>
      <c r="AD89" s="140" t="s">
        <v>8081</v>
      </c>
      <c r="AE89" s="140" t="s">
        <v>8082</v>
      </c>
      <c r="AF89" s="140" t="s">
        <v>8083</v>
      </c>
      <c r="AG89" s="140" t="s">
        <v>8084</v>
      </c>
      <c r="AH89" s="140" t="s">
        <v>8218</v>
      </c>
      <c r="AI89" s="140" t="s">
        <v>7773</v>
      </c>
      <c r="AJ89" s="140" t="s">
        <v>8219</v>
      </c>
      <c r="AK89" s="140" t="s">
        <v>8220</v>
      </c>
      <c r="AL89" s="139">
        <v>9140</v>
      </c>
      <c r="AM89" s="140" t="s">
        <v>325</v>
      </c>
      <c r="AN89" s="140" t="s">
        <v>8221</v>
      </c>
    </row>
    <row r="90" spans="1:40" ht="28.8" x14ac:dyDescent="0.25">
      <c r="A90" s="139" t="s">
        <v>7756</v>
      </c>
      <c r="B90" s="140" t="s">
        <v>7757</v>
      </c>
      <c r="C90" s="139">
        <v>976</v>
      </c>
      <c r="D90" s="140" t="s">
        <v>7060</v>
      </c>
      <c r="E90" s="140" t="s">
        <v>3044</v>
      </c>
      <c r="F90" s="139">
        <v>9100</v>
      </c>
      <c r="G90" s="140" t="s">
        <v>326</v>
      </c>
      <c r="H90" s="140" t="s">
        <v>1006</v>
      </c>
      <c r="I90" s="140" t="s">
        <v>7758</v>
      </c>
      <c r="J90" s="140" t="s">
        <v>8243</v>
      </c>
      <c r="K90" s="140" t="s">
        <v>7899</v>
      </c>
      <c r="L90" s="140" t="s">
        <v>7761</v>
      </c>
      <c r="M90" s="140" t="s">
        <v>6823</v>
      </c>
      <c r="N90" s="140" t="s">
        <v>7762</v>
      </c>
      <c r="O90" s="139">
        <v>121384</v>
      </c>
      <c r="P90" s="139">
        <v>115907</v>
      </c>
      <c r="Q90" s="140" t="s">
        <v>7415</v>
      </c>
      <c r="R90" s="139">
        <v>113969</v>
      </c>
      <c r="S90" s="139">
        <v>113969</v>
      </c>
      <c r="T90" s="140" t="s">
        <v>7758</v>
      </c>
      <c r="U90" s="141">
        <v>367</v>
      </c>
      <c r="V90" s="140" t="s">
        <v>8244</v>
      </c>
      <c r="W90" s="140" t="s">
        <v>8245</v>
      </c>
      <c r="X90" s="140" t="s">
        <v>7765</v>
      </c>
      <c r="Y90" s="140" t="s">
        <v>7766</v>
      </c>
      <c r="Z90" s="140" t="s">
        <v>7767</v>
      </c>
      <c r="AA90" s="139">
        <v>2</v>
      </c>
      <c r="AB90" s="141">
        <v>45322</v>
      </c>
      <c r="AC90" s="141">
        <v>45322</v>
      </c>
      <c r="AD90" s="140" t="s">
        <v>8081</v>
      </c>
      <c r="AE90" s="140" t="s">
        <v>8082</v>
      </c>
      <c r="AF90" s="140" t="s">
        <v>8083</v>
      </c>
      <c r="AG90" s="140" t="s">
        <v>8084</v>
      </c>
      <c r="AH90" s="140" t="s">
        <v>8218</v>
      </c>
      <c r="AI90" s="140" t="s">
        <v>7773</v>
      </c>
      <c r="AJ90" s="140" t="s">
        <v>8219</v>
      </c>
      <c r="AK90" s="140" t="s">
        <v>8220</v>
      </c>
      <c r="AL90" s="139">
        <v>9140</v>
      </c>
      <c r="AM90" s="140" t="s">
        <v>325</v>
      </c>
      <c r="AN90" s="140" t="s">
        <v>8221</v>
      </c>
    </row>
    <row r="91" spans="1:40" ht="28.8" x14ac:dyDescent="0.25">
      <c r="A91" s="139" t="s">
        <v>7756</v>
      </c>
      <c r="B91" s="140" t="s">
        <v>7757</v>
      </c>
      <c r="C91" s="139">
        <v>984</v>
      </c>
      <c r="D91" s="140" t="s">
        <v>7061</v>
      </c>
      <c r="E91" s="140" t="s">
        <v>3045</v>
      </c>
      <c r="F91" s="139">
        <v>9100</v>
      </c>
      <c r="G91" s="140" t="s">
        <v>326</v>
      </c>
      <c r="H91" s="140" t="s">
        <v>1007</v>
      </c>
      <c r="I91" s="140" t="s">
        <v>7758</v>
      </c>
      <c r="J91" s="140" t="s">
        <v>8246</v>
      </c>
      <c r="K91" s="140" t="s">
        <v>7899</v>
      </c>
      <c r="L91" s="140" t="s">
        <v>7761</v>
      </c>
      <c r="M91" s="140" t="s">
        <v>6823</v>
      </c>
      <c r="N91" s="140" t="s">
        <v>7762</v>
      </c>
      <c r="O91" s="139">
        <v>121384</v>
      </c>
      <c r="P91" s="139">
        <v>115907</v>
      </c>
      <c r="Q91" s="140" t="s">
        <v>7415</v>
      </c>
      <c r="R91" s="139">
        <v>113969</v>
      </c>
      <c r="S91" s="139">
        <v>113969</v>
      </c>
      <c r="T91" s="140" t="s">
        <v>7758</v>
      </c>
      <c r="U91" s="141">
        <v>367</v>
      </c>
      <c r="V91" s="140" t="s">
        <v>8247</v>
      </c>
      <c r="W91" s="140" t="s">
        <v>8248</v>
      </c>
      <c r="X91" s="140" t="s">
        <v>7765</v>
      </c>
      <c r="Y91" s="140" t="s">
        <v>7766</v>
      </c>
      <c r="Z91" s="140" t="s">
        <v>7767</v>
      </c>
      <c r="AA91" s="139">
        <v>1</v>
      </c>
      <c r="AB91" s="141">
        <v>45322</v>
      </c>
      <c r="AC91" s="141">
        <v>45322</v>
      </c>
      <c r="AD91" s="140" t="s">
        <v>8081</v>
      </c>
      <c r="AE91" s="140" t="s">
        <v>8082</v>
      </c>
      <c r="AF91" s="140" t="s">
        <v>8083</v>
      </c>
      <c r="AG91" s="140" t="s">
        <v>8084</v>
      </c>
      <c r="AH91" s="140" t="s">
        <v>8218</v>
      </c>
      <c r="AI91" s="140" t="s">
        <v>7773</v>
      </c>
      <c r="AJ91" s="140" t="s">
        <v>8219</v>
      </c>
      <c r="AK91" s="140" t="s">
        <v>8220</v>
      </c>
      <c r="AL91" s="139">
        <v>9140</v>
      </c>
      <c r="AM91" s="140" t="s">
        <v>325</v>
      </c>
      <c r="AN91" s="140" t="s">
        <v>8221</v>
      </c>
    </row>
    <row r="92" spans="1:40" ht="28.8" x14ac:dyDescent="0.25">
      <c r="A92" s="139" t="s">
        <v>7756</v>
      </c>
      <c r="B92" s="140" t="s">
        <v>7757</v>
      </c>
      <c r="C92" s="139">
        <v>1008</v>
      </c>
      <c r="D92" s="140" t="s">
        <v>5171</v>
      </c>
      <c r="E92" s="140" t="s">
        <v>3046</v>
      </c>
      <c r="F92" s="139">
        <v>2070</v>
      </c>
      <c r="G92" s="140" t="s">
        <v>327</v>
      </c>
      <c r="H92" s="140" t="s">
        <v>1008</v>
      </c>
      <c r="I92" s="140" t="s">
        <v>7758</v>
      </c>
      <c r="J92" s="140" t="s">
        <v>8249</v>
      </c>
      <c r="K92" s="140" t="s">
        <v>8070</v>
      </c>
      <c r="L92" s="140" t="s">
        <v>7761</v>
      </c>
      <c r="M92" s="140" t="s">
        <v>8071</v>
      </c>
      <c r="N92" s="140" t="s">
        <v>7762</v>
      </c>
      <c r="O92" s="139">
        <v>138784</v>
      </c>
      <c r="P92" s="139">
        <v>414</v>
      </c>
      <c r="Q92" s="140" t="s">
        <v>7052</v>
      </c>
      <c r="R92" s="139">
        <v>113803</v>
      </c>
      <c r="S92" s="139">
        <v>113803</v>
      </c>
      <c r="T92" s="140" t="s">
        <v>7758</v>
      </c>
      <c r="U92" s="141">
        <v>367</v>
      </c>
      <c r="V92" s="140" t="s">
        <v>8250</v>
      </c>
      <c r="W92" s="140" t="s">
        <v>8251</v>
      </c>
      <c r="X92" s="140" t="s">
        <v>7765</v>
      </c>
      <c r="Y92" s="140" t="s">
        <v>7766</v>
      </c>
      <c r="Z92" s="140" t="s">
        <v>7767</v>
      </c>
      <c r="AA92" s="139">
        <v>1</v>
      </c>
      <c r="AB92" s="141">
        <v>45322</v>
      </c>
      <c r="AC92" s="141">
        <v>45322</v>
      </c>
      <c r="AD92" s="140" t="s">
        <v>8081</v>
      </c>
      <c r="AE92" s="140" t="s">
        <v>8082</v>
      </c>
      <c r="AF92" s="140" t="s">
        <v>8083</v>
      </c>
      <c r="AG92" s="140" t="s">
        <v>8084</v>
      </c>
      <c r="AH92" s="140" t="s">
        <v>8074</v>
      </c>
      <c r="AI92" s="140" t="s">
        <v>7773</v>
      </c>
      <c r="AJ92" s="140" t="s">
        <v>8075</v>
      </c>
      <c r="AK92" s="140" t="s">
        <v>8076</v>
      </c>
      <c r="AL92" s="139">
        <v>2050</v>
      </c>
      <c r="AM92" s="140" t="s">
        <v>2909</v>
      </c>
      <c r="AN92" s="140" t="s">
        <v>8077</v>
      </c>
    </row>
    <row r="93" spans="1:40" ht="28.8" x14ac:dyDescent="0.25">
      <c r="A93" s="139" t="s">
        <v>7756</v>
      </c>
      <c r="B93" s="140" t="s">
        <v>7757</v>
      </c>
      <c r="C93" s="139">
        <v>1016</v>
      </c>
      <c r="D93" s="140" t="s">
        <v>7062</v>
      </c>
      <c r="E93" s="140" t="s">
        <v>3047</v>
      </c>
      <c r="F93" s="139">
        <v>9120</v>
      </c>
      <c r="G93" s="140" t="s">
        <v>328</v>
      </c>
      <c r="H93" s="140" t="s">
        <v>1009</v>
      </c>
      <c r="I93" s="140" t="s">
        <v>7758</v>
      </c>
      <c r="J93" s="140" t="s">
        <v>8252</v>
      </c>
      <c r="K93" s="140" t="s">
        <v>7899</v>
      </c>
      <c r="L93" s="140" t="s">
        <v>7761</v>
      </c>
      <c r="M93" s="140" t="s">
        <v>6823</v>
      </c>
      <c r="N93" s="140" t="s">
        <v>7762</v>
      </c>
      <c r="O93" s="139">
        <v>121384</v>
      </c>
      <c r="P93" s="139">
        <v>115907</v>
      </c>
      <c r="Q93" s="140" t="s">
        <v>7415</v>
      </c>
      <c r="R93" s="139">
        <v>113969</v>
      </c>
      <c r="S93" s="139">
        <v>113969</v>
      </c>
      <c r="T93" s="140" t="s">
        <v>7758</v>
      </c>
      <c r="U93" s="141">
        <v>367</v>
      </c>
      <c r="V93" s="140" t="s">
        <v>8253</v>
      </c>
      <c r="W93" s="140" t="s">
        <v>8254</v>
      </c>
      <c r="X93" s="140" t="s">
        <v>7765</v>
      </c>
      <c r="Y93" s="140" t="s">
        <v>7766</v>
      </c>
      <c r="Z93" s="140" t="s">
        <v>7767</v>
      </c>
      <c r="AA93" s="139">
        <v>1</v>
      </c>
      <c r="AB93" s="141">
        <v>45322</v>
      </c>
      <c r="AC93" s="141">
        <v>45322</v>
      </c>
      <c r="AD93" s="140" t="s">
        <v>8081</v>
      </c>
      <c r="AE93" s="140" t="s">
        <v>8082</v>
      </c>
      <c r="AF93" s="140" t="s">
        <v>8083</v>
      </c>
      <c r="AG93" s="140" t="s">
        <v>8084</v>
      </c>
      <c r="AH93" s="140" t="s">
        <v>8218</v>
      </c>
      <c r="AI93" s="140" t="s">
        <v>7773</v>
      </c>
      <c r="AJ93" s="140" t="s">
        <v>8219</v>
      </c>
      <c r="AK93" s="140" t="s">
        <v>8220</v>
      </c>
      <c r="AL93" s="139">
        <v>9140</v>
      </c>
      <c r="AM93" s="140" t="s">
        <v>325</v>
      </c>
      <c r="AN93" s="140" t="s">
        <v>8221</v>
      </c>
    </row>
    <row r="94" spans="1:40" ht="28.8" x14ac:dyDescent="0.25">
      <c r="A94" s="139" t="s">
        <v>7756</v>
      </c>
      <c r="B94" s="140" t="s">
        <v>7757</v>
      </c>
      <c r="C94" s="139">
        <v>1024</v>
      </c>
      <c r="D94" s="140" t="s">
        <v>7063</v>
      </c>
      <c r="E94" s="140" t="s">
        <v>3048</v>
      </c>
      <c r="F94" s="139">
        <v>9150</v>
      </c>
      <c r="G94" s="140" t="s">
        <v>329</v>
      </c>
      <c r="H94" s="140" t="s">
        <v>1010</v>
      </c>
      <c r="I94" s="140" t="s">
        <v>7758</v>
      </c>
      <c r="J94" s="140" t="s">
        <v>8255</v>
      </c>
      <c r="K94" s="140" t="s">
        <v>7899</v>
      </c>
      <c r="L94" s="140" t="s">
        <v>7761</v>
      </c>
      <c r="M94" s="140" t="s">
        <v>6823</v>
      </c>
      <c r="N94" s="140" t="s">
        <v>7762</v>
      </c>
      <c r="O94" s="139">
        <v>121384</v>
      </c>
      <c r="P94" s="139">
        <v>115907</v>
      </c>
      <c r="Q94" s="140" t="s">
        <v>7415</v>
      </c>
      <c r="R94" s="139">
        <v>113969</v>
      </c>
      <c r="S94" s="139">
        <v>113969</v>
      </c>
      <c r="T94" s="140" t="s">
        <v>7758</v>
      </c>
      <c r="U94" s="141">
        <v>367</v>
      </c>
      <c r="V94" s="140" t="s">
        <v>8256</v>
      </c>
      <c r="W94" s="140" t="s">
        <v>8257</v>
      </c>
      <c r="X94" s="140" t="s">
        <v>7765</v>
      </c>
      <c r="Y94" s="140" t="s">
        <v>7766</v>
      </c>
      <c r="Z94" s="140" t="s">
        <v>7767</v>
      </c>
      <c r="AA94" s="139">
        <v>1</v>
      </c>
      <c r="AB94" s="141">
        <v>45322</v>
      </c>
      <c r="AC94" s="141">
        <v>45322</v>
      </c>
      <c r="AD94" s="140" t="s">
        <v>8081</v>
      </c>
      <c r="AE94" s="140" t="s">
        <v>8082</v>
      </c>
      <c r="AF94" s="140" t="s">
        <v>8083</v>
      </c>
      <c r="AG94" s="140" t="s">
        <v>8084</v>
      </c>
      <c r="AH94" s="140" t="s">
        <v>8218</v>
      </c>
      <c r="AI94" s="140" t="s">
        <v>7773</v>
      </c>
      <c r="AJ94" s="140" t="s">
        <v>8219</v>
      </c>
      <c r="AK94" s="140" t="s">
        <v>8220</v>
      </c>
      <c r="AL94" s="139">
        <v>9140</v>
      </c>
      <c r="AM94" s="140" t="s">
        <v>325</v>
      </c>
      <c r="AN94" s="140" t="s">
        <v>8221</v>
      </c>
    </row>
    <row r="95" spans="1:40" ht="28.8" x14ac:dyDescent="0.25">
      <c r="A95" s="139" t="s">
        <v>7756</v>
      </c>
      <c r="B95" s="140" t="s">
        <v>7757</v>
      </c>
      <c r="C95" s="139">
        <v>1032</v>
      </c>
      <c r="D95" s="140" t="s">
        <v>7064</v>
      </c>
      <c r="E95" s="140" t="s">
        <v>3049</v>
      </c>
      <c r="F95" s="139">
        <v>9170</v>
      </c>
      <c r="G95" s="140" t="s">
        <v>330</v>
      </c>
      <c r="H95" s="140" t="s">
        <v>1011</v>
      </c>
      <c r="I95" s="140" t="s">
        <v>7758</v>
      </c>
      <c r="J95" s="140" t="s">
        <v>8258</v>
      </c>
      <c r="K95" s="140" t="s">
        <v>7899</v>
      </c>
      <c r="L95" s="140" t="s">
        <v>7761</v>
      </c>
      <c r="M95" s="140" t="s">
        <v>6823</v>
      </c>
      <c r="N95" s="140" t="s">
        <v>7762</v>
      </c>
      <c r="O95" s="139">
        <v>121384</v>
      </c>
      <c r="P95" s="139">
        <v>115907</v>
      </c>
      <c r="Q95" s="140" t="s">
        <v>7415</v>
      </c>
      <c r="R95" s="139">
        <v>113969</v>
      </c>
      <c r="S95" s="139">
        <v>113969</v>
      </c>
      <c r="T95" s="140" t="s">
        <v>7758</v>
      </c>
      <c r="U95" s="141">
        <v>367</v>
      </c>
      <c r="V95" s="140" t="s">
        <v>8259</v>
      </c>
      <c r="W95" s="140" t="s">
        <v>7780</v>
      </c>
      <c r="X95" s="140" t="s">
        <v>7765</v>
      </c>
      <c r="Y95" s="140" t="s">
        <v>7766</v>
      </c>
      <c r="Z95" s="140" t="s">
        <v>7767</v>
      </c>
      <c r="AA95" s="139">
        <v>1</v>
      </c>
      <c r="AB95" s="141">
        <v>45322</v>
      </c>
      <c r="AC95" s="141">
        <v>45322</v>
      </c>
      <c r="AD95" s="140" t="s">
        <v>8081</v>
      </c>
      <c r="AE95" s="140" t="s">
        <v>8082</v>
      </c>
      <c r="AF95" s="140" t="s">
        <v>8083</v>
      </c>
      <c r="AG95" s="140" t="s">
        <v>8084</v>
      </c>
      <c r="AH95" s="140" t="s">
        <v>8218</v>
      </c>
      <c r="AI95" s="140" t="s">
        <v>7773</v>
      </c>
      <c r="AJ95" s="140" t="s">
        <v>8219</v>
      </c>
      <c r="AK95" s="140" t="s">
        <v>8220</v>
      </c>
      <c r="AL95" s="139">
        <v>9140</v>
      </c>
      <c r="AM95" s="140" t="s">
        <v>325</v>
      </c>
      <c r="AN95" s="140" t="s">
        <v>8221</v>
      </c>
    </row>
    <row r="96" spans="1:40" ht="28.8" x14ac:dyDescent="0.25">
      <c r="A96" s="139" t="s">
        <v>7756</v>
      </c>
      <c r="B96" s="140" t="s">
        <v>7757</v>
      </c>
      <c r="C96" s="139">
        <v>1041</v>
      </c>
      <c r="D96" s="140" t="s">
        <v>5195</v>
      </c>
      <c r="E96" s="140" t="s">
        <v>3050</v>
      </c>
      <c r="F96" s="139">
        <v>9130</v>
      </c>
      <c r="G96" s="140" t="s">
        <v>331</v>
      </c>
      <c r="H96" s="140" t="s">
        <v>1012</v>
      </c>
      <c r="I96" s="140" t="s">
        <v>7758</v>
      </c>
      <c r="J96" s="140" t="s">
        <v>8260</v>
      </c>
      <c r="K96" s="140" t="s">
        <v>7899</v>
      </c>
      <c r="L96" s="140" t="s">
        <v>7761</v>
      </c>
      <c r="M96" s="140" t="s">
        <v>6823</v>
      </c>
      <c r="N96" s="140" t="s">
        <v>7762</v>
      </c>
      <c r="O96" s="139">
        <v>121384</v>
      </c>
      <c r="P96" s="139">
        <v>115907</v>
      </c>
      <c r="Q96" s="140" t="s">
        <v>7415</v>
      </c>
      <c r="R96" s="139">
        <v>113969</v>
      </c>
      <c r="S96" s="139">
        <v>113969</v>
      </c>
      <c r="T96" s="140" t="s">
        <v>7758</v>
      </c>
      <c r="U96" s="141">
        <v>367</v>
      </c>
      <c r="V96" s="140" t="s">
        <v>8261</v>
      </c>
      <c r="W96" s="140" t="s">
        <v>8146</v>
      </c>
      <c r="X96" s="140" t="s">
        <v>7765</v>
      </c>
      <c r="Y96" s="140" t="s">
        <v>7766</v>
      </c>
      <c r="Z96" s="140" t="s">
        <v>7767</v>
      </c>
      <c r="AA96" s="139">
        <v>2</v>
      </c>
      <c r="AB96" s="141">
        <v>45322</v>
      </c>
      <c r="AC96" s="141">
        <v>45322</v>
      </c>
      <c r="AD96" s="140" t="s">
        <v>8081</v>
      </c>
      <c r="AE96" s="140" t="s">
        <v>8082</v>
      </c>
      <c r="AF96" s="140" t="s">
        <v>8083</v>
      </c>
      <c r="AG96" s="140" t="s">
        <v>8084</v>
      </c>
      <c r="AH96" s="140" t="s">
        <v>8218</v>
      </c>
      <c r="AI96" s="140" t="s">
        <v>7773</v>
      </c>
      <c r="AJ96" s="140" t="s">
        <v>8219</v>
      </c>
      <c r="AK96" s="140" t="s">
        <v>8220</v>
      </c>
      <c r="AL96" s="139">
        <v>9140</v>
      </c>
      <c r="AM96" s="140" t="s">
        <v>325</v>
      </c>
      <c r="AN96" s="140" t="s">
        <v>8221</v>
      </c>
    </row>
    <row r="97" spans="1:40" ht="28.8" x14ac:dyDescent="0.25">
      <c r="A97" s="139" t="s">
        <v>7756</v>
      </c>
      <c r="B97" s="140" t="s">
        <v>7757</v>
      </c>
      <c r="C97" s="139">
        <v>1057</v>
      </c>
      <c r="D97" s="140" t="s">
        <v>5172</v>
      </c>
      <c r="E97" s="140" t="s">
        <v>3051</v>
      </c>
      <c r="F97" s="139">
        <v>2800</v>
      </c>
      <c r="G97" s="140" t="s">
        <v>332</v>
      </c>
      <c r="H97" s="140" t="s">
        <v>1013</v>
      </c>
      <c r="I97" s="140" t="s">
        <v>7758</v>
      </c>
      <c r="J97" s="140" t="s">
        <v>8262</v>
      </c>
      <c r="K97" s="140" t="s">
        <v>7899</v>
      </c>
      <c r="L97" s="140" t="s">
        <v>7761</v>
      </c>
      <c r="M97" s="140" t="s">
        <v>6823</v>
      </c>
      <c r="N97" s="140" t="s">
        <v>7762</v>
      </c>
      <c r="O97" s="139">
        <v>129155</v>
      </c>
      <c r="P97" s="139">
        <v>11775</v>
      </c>
      <c r="Q97" s="140" t="s">
        <v>5457</v>
      </c>
      <c r="R97" s="139">
        <v>113845</v>
      </c>
      <c r="S97" s="139">
        <v>113845</v>
      </c>
      <c r="T97" s="140" t="s">
        <v>7758</v>
      </c>
      <c r="U97" s="141">
        <v>367</v>
      </c>
      <c r="V97" s="140" t="s">
        <v>8263</v>
      </c>
      <c r="W97" s="140" t="s">
        <v>7872</v>
      </c>
      <c r="X97" s="140" t="s">
        <v>7765</v>
      </c>
      <c r="Y97" s="140" t="s">
        <v>7766</v>
      </c>
      <c r="Z97" s="140" t="s">
        <v>7767</v>
      </c>
      <c r="AA97" s="139">
        <v>1</v>
      </c>
      <c r="AB97" s="141">
        <v>45322</v>
      </c>
      <c r="AC97" s="141">
        <v>45322</v>
      </c>
      <c r="AD97" s="140" t="s">
        <v>7953</v>
      </c>
      <c r="AE97" s="140" t="s">
        <v>7954</v>
      </c>
      <c r="AF97" s="140" t="s">
        <v>7955</v>
      </c>
      <c r="AG97" s="140" t="s">
        <v>7956</v>
      </c>
      <c r="AH97" s="140" t="s">
        <v>8264</v>
      </c>
      <c r="AI97" s="140" t="s">
        <v>7773</v>
      </c>
      <c r="AJ97" s="140" t="s">
        <v>8265</v>
      </c>
      <c r="AK97" s="140" t="s">
        <v>8266</v>
      </c>
      <c r="AL97" s="139">
        <v>2580</v>
      </c>
      <c r="AM97" s="140" t="s">
        <v>335</v>
      </c>
      <c r="AN97" s="140" t="s">
        <v>8267</v>
      </c>
    </row>
    <row r="98" spans="1:40" ht="28.8" x14ac:dyDescent="0.25">
      <c r="A98" s="139" t="s">
        <v>7756</v>
      </c>
      <c r="B98" s="140" t="s">
        <v>7757</v>
      </c>
      <c r="C98" s="139">
        <v>1065</v>
      </c>
      <c r="D98" s="140" t="s">
        <v>5173</v>
      </c>
      <c r="E98" s="140" t="s">
        <v>7516</v>
      </c>
      <c r="F98" s="139">
        <v>2800</v>
      </c>
      <c r="G98" s="140" t="s">
        <v>332</v>
      </c>
      <c r="H98" s="140" t="s">
        <v>1014</v>
      </c>
      <c r="I98" s="140" t="s">
        <v>7758</v>
      </c>
      <c r="J98" s="140" t="s">
        <v>8268</v>
      </c>
      <c r="K98" s="140" t="s">
        <v>7899</v>
      </c>
      <c r="L98" s="140" t="s">
        <v>7761</v>
      </c>
      <c r="M98" s="140" t="s">
        <v>6823</v>
      </c>
      <c r="N98" s="140" t="s">
        <v>7762</v>
      </c>
      <c r="O98" s="139">
        <v>129155</v>
      </c>
      <c r="P98" s="139">
        <v>11775</v>
      </c>
      <c r="Q98" s="140" t="s">
        <v>5457</v>
      </c>
      <c r="R98" s="139">
        <v>113845</v>
      </c>
      <c r="S98" s="139">
        <v>113845</v>
      </c>
      <c r="T98" s="140" t="s">
        <v>7758</v>
      </c>
      <c r="U98" s="141">
        <v>367</v>
      </c>
      <c r="V98" s="140" t="s">
        <v>8269</v>
      </c>
      <c r="W98" s="140" t="s">
        <v>8270</v>
      </c>
      <c r="X98" s="140" t="s">
        <v>7765</v>
      </c>
      <c r="Y98" s="140" t="s">
        <v>7766</v>
      </c>
      <c r="Z98" s="140" t="s">
        <v>7767</v>
      </c>
      <c r="AA98" s="139">
        <v>1</v>
      </c>
      <c r="AB98" s="141">
        <v>45322</v>
      </c>
      <c r="AC98" s="141">
        <v>45322</v>
      </c>
      <c r="AD98" s="140" t="s">
        <v>7953</v>
      </c>
      <c r="AE98" s="140" t="s">
        <v>7954</v>
      </c>
      <c r="AF98" s="140" t="s">
        <v>7955</v>
      </c>
      <c r="AG98" s="140" t="s">
        <v>7956</v>
      </c>
      <c r="AH98" s="140" t="s">
        <v>8264</v>
      </c>
      <c r="AI98" s="140" t="s">
        <v>7773</v>
      </c>
      <c r="AJ98" s="140" t="s">
        <v>8265</v>
      </c>
      <c r="AK98" s="140" t="s">
        <v>8266</v>
      </c>
      <c r="AL98" s="139">
        <v>2580</v>
      </c>
      <c r="AM98" s="140" t="s">
        <v>335</v>
      </c>
      <c r="AN98" s="140" t="s">
        <v>8267</v>
      </c>
    </row>
    <row r="99" spans="1:40" ht="28.8" x14ac:dyDescent="0.25">
      <c r="A99" s="139" t="s">
        <v>7756</v>
      </c>
      <c r="B99" s="140" t="s">
        <v>7757</v>
      </c>
      <c r="C99" s="139">
        <v>1073</v>
      </c>
      <c r="D99" s="140" t="s">
        <v>6838</v>
      </c>
      <c r="E99" s="140" t="s">
        <v>6509</v>
      </c>
      <c r="F99" s="139">
        <v>2800</v>
      </c>
      <c r="G99" s="140" t="s">
        <v>332</v>
      </c>
      <c r="H99" s="140" t="s">
        <v>6510</v>
      </c>
      <c r="I99" s="140" t="s">
        <v>7758</v>
      </c>
      <c r="J99" s="140" t="s">
        <v>8271</v>
      </c>
      <c r="K99" s="140" t="s">
        <v>7899</v>
      </c>
      <c r="L99" s="140" t="s">
        <v>7761</v>
      </c>
      <c r="M99" s="140" t="s">
        <v>6823</v>
      </c>
      <c r="N99" s="140" t="s">
        <v>7762</v>
      </c>
      <c r="O99" s="139">
        <v>129155</v>
      </c>
      <c r="P99" s="139">
        <v>11775</v>
      </c>
      <c r="Q99" s="140" t="s">
        <v>5457</v>
      </c>
      <c r="R99" s="139">
        <v>113845</v>
      </c>
      <c r="S99" s="139">
        <v>113845</v>
      </c>
      <c r="T99" s="140" t="s">
        <v>7758</v>
      </c>
      <c r="U99" s="141">
        <v>367</v>
      </c>
      <c r="V99" s="140" t="s">
        <v>8272</v>
      </c>
      <c r="W99" s="140" t="s">
        <v>8273</v>
      </c>
      <c r="X99" s="140" t="s">
        <v>7765</v>
      </c>
      <c r="Y99" s="140" t="s">
        <v>7766</v>
      </c>
      <c r="Z99" s="140" t="s">
        <v>7767</v>
      </c>
      <c r="AA99" s="139">
        <v>1</v>
      </c>
      <c r="AB99" s="141">
        <v>45322</v>
      </c>
      <c r="AC99" s="141">
        <v>45322</v>
      </c>
      <c r="AD99" s="140" t="s">
        <v>7953</v>
      </c>
      <c r="AE99" s="140" t="s">
        <v>7954</v>
      </c>
      <c r="AF99" s="140" t="s">
        <v>7955</v>
      </c>
      <c r="AG99" s="140" t="s">
        <v>7956</v>
      </c>
      <c r="AH99" s="140" t="s">
        <v>8264</v>
      </c>
      <c r="AI99" s="140" t="s">
        <v>7773</v>
      </c>
      <c r="AJ99" s="140" t="s">
        <v>8265</v>
      </c>
      <c r="AK99" s="140" t="s">
        <v>8266</v>
      </c>
      <c r="AL99" s="139">
        <v>2580</v>
      </c>
      <c r="AM99" s="140" t="s">
        <v>335</v>
      </c>
      <c r="AN99" s="140" t="s">
        <v>8267</v>
      </c>
    </row>
    <row r="100" spans="1:40" ht="28.8" x14ac:dyDescent="0.25">
      <c r="A100" s="139" t="s">
        <v>7756</v>
      </c>
      <c r="B100" s="140" t="s">
        <v>7757</v>
      </c>
      <c r="C100" s="139">
        <v>1081</v>
      </c>
      <c r="D100" s="140" t="s">
        <v>6135</v>
      </c>
      <c r="E100" s="140" t="s">
        <v>3053</v>
      </c>
      <c r="F100" s="139">
        <v>3140</v>
      </c>
      <c r="G100" s="140" t="s">
        <v>334</v>
      </c>
      <c r="H100" s="140" t="s">
        <v>1015</v>
      </c>
      <c r="I100" s="140" t="s">
        <v>7758</v>
      </c>
      <c r="J100" s="140" t="s">
        <v>8274</v>
      </c>
      <c r="K100" s="140" t="s">
        <v>8070</v>
      </c>
      <c r="L100" s="140" t="s">
        <v>7761</v>
      </c>
      <c r="M100" s="140" t="s">
        <v>8071</v>
      </c>
      <c r="N100" s="140" t="s">
        <v>7762</v>
      </c>
      <c r="O100" s="139">
        <v>122119</v>
      </c>
      <c r="P100" s="139">
        <v>1099</v>
      </c>
      <c r="Q100" s="140" t="s">
        <v>5175</v>
      </c>
      <c r="R100" s="139">
        <v>113845</v>
      </c>
      <c r="S100" s="139">
        <v>113845</v>
      </c>
      <c r="T100" s="140" t="s">
        <v>7758</v>
      </c>
      <c r="U100" s="141">
        <v>367</v>
      </c>
      <c r="V100" s="140" t="s">
        <v>8275</v>
      </c>
      <c r="W100" s="140" t="s">
        <v>8276</v>
      </c>
      <c r="X100" s="140" t="s">
        <v>7765</v>
      </c>
      <c r="Y100" s="140" t="s">
        <v>7766</v>
      </c>
      <c r="Z100" s="140" t="s">
        <v>7767</v>
      </c>
      <c r="AA100" s="139">
        <v>1</v>
      </c>
      <c r="AB100" s="141">
        <v>45322</v>
      </c>
      <c r="AC100" s="141">
        <v>45322</v>
      </c>
      <c r="AD100" s="140" t="s">
        <v>7876</v>
      </c>
      <c r="AE100" s="140" t="s">
        <v>7877</v>
      </c>
      <c r="AF100" s="140" t="s">
        <v>7878</v>
      </c>
      <c r="AG100" s="140" t="s">
        <v>7879</v>
      </c>
      <c r="AH100" s="140" t="s">
        <v>8264</v>
      </c>
      <c r="AI100" s="140" t="s">
        <v>7773</v>
      </c>
      <c r="AJ100" s="140" t="s">
        <v>8265</v>
      </c>
      <c r="AK100" s="140" t="s">
        <v>8266</v>
      </c>
      <c r="AL100" s="139">
        <v>2580</v>
      </c>
      <c r="AM100" s="140" t="s">
        <v>335</v>
      </c>
      <c r="AN100" s="140" t="s">
        <v>8267</v>
      </c>
    </row>
    <row r="101" spans="1:40" ht="28.8" x14ac:dyDescent="0.25">
      <c r="A101" s="139" t="s">
        <v>7756</v>
      </c>
      <c r="B101" s="140" t="s">
        <v>7757</v>
      </c>
      <c r="C101" s="139">
        <v>1099</v>
      </c>
      <c r="D101" s="140" t="s">
        <v>5175</v>
      </c>
      <c r="E101" s="140" t="s">
        <v>3054</v>
      </c>
      <c r="F101" s="139">
        <v>2580</v>
      </c>
      <c r="G101" s="140" t="s">
        <v>335</v>
      </c>
      <c r="H101" s="140" t="s">
        <v>1016</v>
      </c>
      <c r="I101" s="140" t="s">
        <v>7758</v>
      </c>
      <c r="J101" s="140" t="s">
        <v>8277</v>
      </c>
      <c r="K101" s="140" t="s">
        <v>8070</v>
      </c>
      <c r="L101" s="140" t="s">
        <v>7761</v>
      </c>
      <c r="M101" s="140" t="s">
        <v>8071</v>
      </c>
      <c r="N101" s="140" t="s">
        <v>7762</v>
      </c>
      <c r="O101" s="139">
        <v>122119</v>
      </c>
      <c r="P101" s="139">
        <v>1099</v>
      </c>
      <c r="Q101" s="140" t="s">
        <v>5175</v>
      </c>
      <c r="R101" s="139">
        <v>113845</v>
      </c>
      <c r="S101" s="139">
        <v>113845</v>
      </c>
      <c r="T101" s="140" t="s">
        <v>7758</v>
      </c>
      <c r="U101" s="141">
        <v>367</v>
      </c>
      <c r="V101" s="140" t="s">
        <v>8278</v>
      </c>
      <c r="W101" s="140" t="s">
        <v>8279</v>
      </c>
      <c r="X101" s="140" t="s">
        <v>7765</v>
      </c>
      <c r="Y101" s="140" t="s">
        <v>7766</v>
      </c>
      <c r="Z101" s="140" t="s">
        <v>7767</v>
      </c>
      <c r="AA101" s="139">
        <v>1</v>
      </c>
      <c r="AB101" s="141">
        <v>45322</v>
      </c>
      <c r="AC101" s="141">
        <v>45322</v>
      </c>
      <c r="AD101" s="140" t="s">
        <v>7857</v>
      </c>
      <c r="AE101" s="140" t="s">
        <v>7858</v>
      </c>
      <c r="AF101" s="140" t="s">
        <v>7859</v>
      </c>
      <c r="AG101" s="140" t="s">
        <v>7860</v>
      </c>
      <c r="AH101" s="140" t="s">
        <v>8264</v>
      </c>
      <c r="AI101" s="140" t="s">
        <v>7773</v>
      </c>
      <c r="AJ101" s="140" t="s">
        <v>8265</v>
      </c>
      <c r="AK101" s="140" t="s">
        <v>8266</v>
      </c>
      <c r="AL101" s="139">
        <v>2580</v>
      </c>
      <c r="AM101" s="140" t="s">
        <v>335</v>
      </c>
      <c r="AN101" s="140" t="s">
        <v>8267</v>
      </c>
    </row>
    <row r="102" spans="1:40" ht="28.8" x14ac:dyDescent="0.25">
      <c r="A102" s="139" t="s">
        <v>7756</v>
      </c>
      <c r="B102" s="140" t="s">
        <v>7757</v>
      </c>
      <c r="C102" s="139">
        <v>1107</v>
      </c>
      <c r="D102" s="140" t="s">
        <v>5176</v>
      </c>
      <c r="E102" s="140" t="s">
        <v>3055</v>
      </c>
      <c r="F102" s="139">
        <v>2580</v>
      </c>
      <c r="G102" s="140" t="s">
        <v>336</v>
      </c>
      <c r="H102" s="140" t="s">
        <v>1017</v>
      </c>
      <c r="I102" s="140" t="s">
        <v>7758</v>
      </c>
      <c r="J102" s="140" t="s">
        <v>8280</v>
      </c>
      <c r="K102" s="140" t="s">
        <v>8070</v>
      </c>
      <c r="L102" s="140" t="s">
        <v>7761</v>
      </c>
      <c r="M102" s="140" t="s">
        <v>8071</v>
      </c>
      <c r="N102" s="140" t="s">
        <v>7762</v>
      </c>
      <c r="O102" s="139">
        <v>122119</v>
      </c>
      <c r="P102" s="139">
        <v>1099</v>
      </c>
      <c r="Q102" s="140" t="s">
        <v>5175</v>
      </c>
      <c r="R102" s="139">
        <v>113845</v>
      </c>
      <c r="S102" s="139">
        <v>113845</v>
      </c>
      <c r="T102" s="140" t="s">
        <v>7758</v>
      </c>
      <c r="U102" s="141">
        <v>367</v>
      </c>
      <c r="V102" s="140" t="s">
        <v>8281</v>
      </c>
      <c r="W102" s="140" t="s">
        <v>8282</v>
      </c>
      <c r="X102" s="140" t="s">
        <v>7765</v>
      </c>
      <c r="Y102" s="140" t="s">
        <v>7766</v>
      </c>
      <c r="Z102" s="140" t="s">
        <v>7767</v>
      </c>
      <c r="AA102" s="139">
        <v>1</v>
      </c>
      <c r="AB102" s="141">
        <v>45322</v>
      </c>
      <c r="AC102" s="141">
        <v>45322</v>
      </c>
      <c r="AD102" s="140" t="s">
        <v>7857</v>
      </c>
      <c r="AE102" s="140" t="s">
        <v>7858</v>
      </c>
      <c r="AF102" s="140" t="s">
        <v>7859</v>
      </c>
      <c r="AG102" s="140" t="s">
        <v>7860</v>
      </c>
      <c r="AH102" s="140" t="s">
        <v>8264</v>
      </c>
      <c r="AI102" s="140" t="s">
        <v>7773</v>
      </c>
      <c r="AJ102" s="140" t="s">
        <v>8265</v>
      </c>
      <c r="AK102" s="140" t="s">
        <v>8266</v>
      </c>
      <c r="AL102" s="139">
        <v>2580</v>
      </c>
      <c r="AM102" s="140" t="s">
        <v>335</v>
      </c>
      <c r="AN102" s="140" t="s">
        <v>8267</v>
      </c>
    </row>
    <row r="103" spans="1:40" ht="28.8" x14ac:dyDescent="0.25">
      <c r="A103" s="139" t="s">
        <v>7756</v>
      </c>
      <c r="B103" s="140" t="s">
        <v>7757</v>
      </c>
      <c r="C103" s="139">
        <v>1123</v>
      </c>
      <c r="D103" s="140" t="s">
        <v>5177</v>
      </c>
      <c r="E103" s="140" t="s">
        <v>3056</v>
      </c>
      <c r="F103" s="139">
        <v>1981</v>
      </c>
      <c r="G103" s="140" t="s">
        <v>337</v>
      </c>
      <c r="H103" s="140" t="s">
        <v>1018</v>
      </c>
      <c r="I103" s="140" t="s">
        <v>7758</v>
      </c>
      <c r="J103" s="140" t="s">
        <v>8283</v>
      </c>
      <c r="K103" s="140" t="s">
        <v>7899</v>
      </c>
      <c r="L103" s="140" t="s">
        <v>7761</v>
      </c>
      <c r="M103" s="140" t="s">
        <v>6823</v>
      </c>
      <c r="N103" s="140" t="s">
        <v>7762</v>
      </c>
      <c r="O103" s="139">
        <v>129155</v>
      </c>
      <c r="P103" s="139">
        <v>11775</v>
      </c>
      <c r="Q103" s="140" t="s">
        <v>5457</v>
      </c>
      <c r="R103" s="139">
        <v>113845</v>
      </c>
      <c r="S103" s="139">
        <v>113845</v>
      </c>
      <c r="T103" s="140" t="s">
        <v>7758</v>
      </c>
      <c r="U103" s="141">
        <v>367</v>
      </c>
      <c r="V103" s="140" t="s">
        <v>8284</v>
      </c>
      <c r="W103" s="140" t="s">
        <v>8000</v>
      </c>
      <c r="X103" s="140" t="s">
        <v>7765</v>
      </c>
      <c r="Y103" s="140" t="s">
        <v>7766</v>
      </c>
      <c r="Z103" s="140" t="s">
        <v>7767</v>
      </c>
      <c r="AA103" s="139">
        <v>1</v>
      </c>
      <c r="AB103" s="141">
        <v>45322</v>
      </c>
      <c r="AC103" s="141">
        <v>45322</v>
      </c>
      <c r="AD103" s="140" t="s">
        <v>7953</v>
      </c>
      <c r="AE103" s="140" t="s">
        <v>7954</v>
      </c>
      <c r="AF103" s="140" t="s">
        <v>7955</v>
      </c>
      <c r="AG103" s="140" t="s">
        <v>7956</v>
      </c>
      <c r="AH103" s="140" t="s">
        <v>8264</v>
      </c>
      <c r="AI103" s="140" t="s">
        <v>7773</v>
      </c>
      <c r="AJ103" s="140" t="s">
        <v>8265</v>
      </c>
      <c r="AK103" s="140" t="s">
        <v>8266</v>
      </c>
      <c r="AL103" s="139">
        <v>2580</v>
      </c>
      <c r="AM103" s="140" t="s">
        <v>335</v>
      </c>
      <c r="AN103" s="140" t="s">
        <v>8267</v>
      </c>
    </row>
    <row r="104" spans="1:40" ht="28.8" x14ac:dyDescent="0.25">
      <c r="A104" s="139" t="s">
        <v>7756</v>
      </c>
      <c r="B104" s="140" t="s">
        <v>7757</v>
      </c>
      <c r="C104" s="139">
        <v>1149</v>
      </c>
      <c r="D104" s="140" t="s">
        <v>7065</v>
      </c>
      <c r="E104" s="140" t="s">
        <v>3057</v>
      </c>
      <c r="F104" s="139">
        <v>3012</v>
      </c>
      <c r="G104" s="140" t="s">
        <v>338</v>
      </c>
      <c r="H104" s="140" t="s">
        <v>1019</v>
      </c>
      <c r="I104" s="140" t="s">
        <v>7758</v>
      </c>
      <c r="J104" s="140" t="s">
        <v>8285</v>
      </c>
      <c r="K104" s="140" t="s">
        <v>7881</v>
      </c>
      <c r="L104" s="140" t="s">
        <v>7761</v>
      </c>
      <c r="M104" s="140" t="s">
        <v>6824</v>
      </c>
      <c r="N104" s="140" t="s">
        <v>7762</v>
      </c>
      <c r="O104" s="139">
        <v>120841</v>
      </c>
      <c r="P104" s="139">
        <v>13433</v>
      </c>
      <c r="Q104" s="140" t="s">
        <v>7248</v>
      </c>
      <c r="R104" s="139">
        <v>113902</v>
      </c>
      <c r="S104" s="139">
        <v>113902</v>
      </c>
      <c r="T104" s="140" t="s">
        <v>7758</v>
      </c>
      <c r="U104" s="141">
        <v>367</v>
      </c>
      <c r="V104" s="140" t="s">
        <v>8286</v>
      </c>
      <c r="W104" s="140" t="s">
        <v>7959</v>
      </c>
      <c r="X104" s="140" t="s">
        <v>7765</v>
      </c>
      <c r="Y104" s="140" t="s">
        <v>7766</v>
      </c>
      <c r="Z104" s="140" t="s">
        <v>7767</v>
      </c>
      <c r="AA104" s="139">
        <v>2</v>
      </c>
      <c r="AB104" s="141">
        <v>45322</v>
      </c>
      <c r="AC104" s="141">
        <v>45322</v>
      </c>
      <c r="AD104" s="140" t="s">
        <v>7926</v>
      </c>
      <c r="AE104" s="140" t="s">
        <v>7927</v>
      </c>
      <c r="AF104" s="140" t="s">
        <v>7928</v>
      </c>
      <c r="AG104" s="140" t="s">
        <v>7929</v>
      </c>
      <c r="AH104" s="140" t="s">
        <v>8287</v>
      </c>
      <c r="AI104" s="140" t="s">
        <v>7773</v>
      </c>
      <c r="AJ104" s="140" t="s">
        <v>8288</v>
      </c>
      <c r="AK104" s="140" t="s">
        <v>4774</v>
      </c>
      <c r="AL104" s="139">
        <v>3010</v>
      </c>
      <c r="AM104" s="140" t="s">
        <v>347</v>
      </c>
      <c r="AN104" s="140" t="s">
        <v>8289</v>
      </c>
    </row>
    <row r="105" spans="1:40" ht="28.8" x14ac:dyDescent="0.25">
      <c r="A105" s="139" t="s">
        <v>7756</v>
      </c>
      <c r="B105" s="140" t="s">
        <v>7757</v>
      </c>
      <c r="C105" s="139">
        <v>1156</v>
      </c>
      <c r="D105" s="140" t="s">
        <v>6136</v>
      </c>
      <c r="E105" s="140" t="s">
        <v>3058</v>
      </c>
      <c r="F105" s="139">
        <v>3000</v>
      </c>
      <c r="G105" s="140" t="s">
        <v>632</v>
      </c>
      <c r="H105" s="140" t="s">
        <v>2811</v>
      </c>
      <c r="I105" s="140" t="s">
        <v>7758</v>
      </c>
      <c r="J105" s="140" t="s">
        <v>8290</v>
      </c>
      <c r="K105" s="140" t="s">
        <v>7881</v>
      </c>
      <c r="L105" s="140" t="s">
        <v>7761</v>
      </c>
      <c r="M105" s="140" t="s">
        <v>6824</v>
      </c>
      <c r="N105" s="140" t="s">
        <v>7762</v>
      </c>
      <c r="O105" s="139">
        <v>120841</v>
      </c>
      <c r="P105" s="139">
        <v>13433</v>
      </c>
      <c r="Q105" s="140" t="s">
        <v>7248</v>
      </c>
      <c r="R105" s="139">
        <v>113902</v>
      </c>
      <c r="S105" s="139">
        <v>113902</v>
      </c>
      <c r="T105" s="140" t="s">
        <v>7758</v>
      </c>
      <c r="U105" s="141">
        <v>367</v>
      </c>
      <c r="V105" s="140" t="s">
        <v>8291</v>
      </c>
      <c r="W105" s="140" t="s">
        <v>8292</v>
      </c>
      <c r="X105" s="140" t="s">
        <v>7765</v>
      </c>
      <c r="Y105" s="140" t="s">
        <v>7766</v>
      </c>
      <c r="Z105" s="140" t="s">
        <v>7767</v>
      </c>
      <c r="AA105" s="139">
        <v>1</v>
      </c>
      <c r="AB105" s="141">
        <v>45322</v>
      </c>
      <c r="AC105" s="141">
        <v>45322</v>
      </c>
      <c r="AD105" s="140" t="s">
        <v>7857</v>
      </c>
      <c r="AE105" s="140" t="s">
        <v>7858</v>
      </c>
      <c r="AF105" s="140" t="s">
        <v>7859</v>
      </c>
      <c r="AG105" s="140" t="s">
        <v>7860</v>
      </c>
      <c r="AH105" s="140" t="s">
        <v>8287</v>
      </c>
      <c r="AI105" s="140" t="s">
        <v>7773</v>
      </c>
      <c r="AJ105" s="140" t="s">
        <v>8288</v>
      </c>
      <c r="AK105" s="140" t="s">
        <v>4774</v>
      </c>
      <c r="AL105" s="139">
        <v>3010</v>
      </c>
      <c r="AM105" s="140" t="s">
        <v>347</v>
      </c>
      <c r="AN105" s="140" t="s">
        <v>8289</v>
      </c>
    </row>
    <row r="106" spans="1:40" ht="28.8" x14ac:dyDescent="0.25">
      <c r="A106" s="139" t="s">
        <v>7756</v>
      </c>
      <c r="B106" s="140" t="s">
        <v>7757</v>
      </c>
      <c r="C106" s="139">
        <v>1164</v>
      </c>
      <c r="D106" s="140" t="s">
        <v>5178</v>
      </c>
      <c r="E106" s="140" t="s">
        <v>3059</v>
      </c>
      <c r="F106" s="139">
        <v>3001</v>
      </c>
      <c r="G106" s="140" t="s">
        <v>340</v>
      </c>
      <c r="H106" s="140" t="s">
        <v>1021</v>
      </c>
      <c r="I106" s="140" t="s">
        <v>7758</v>
      </c>
      <c r="J106" s="140" t="s">
        <v>8293</v>
      </c>
      <c r="K106" s="140" t="s">
        <v>7881</v>
      </c>
      <c r="L106" s="140" t="s">
        <v>7761</v>
      </c>
      <c r="M106" s="140" t="s">
        <v>6824</v>
      </c>
      <c r="N106" s="140" t="s">
        <v>7762</v>
      </c>
      <c r="O106" s="139">
        <v>120841</v>
      </c>
      <c r="P106" s="139">
        <v>13433</v>
      </c>
      <c r="Q106" s="140" t="s">
        <v>7248</v>
      </c>
      <c r="R106" s="139">
        <v>113902</v>
      </c>
      <c r="S106" s="139">
        <v>113902</v>
      </c>
      <c r="T106" s="140" t="s">
        <v>7758</v>
      </c>
      <c r="U106" s="141">
        <v>367</v>
      </c>
      <c r="V106" s="140" t="s">
        <v>8294</v>
      </c>
      <c r="W106" s="140" t="s">
        <v>8295</v>
      </c>
      <c r="X106" s="140" t="s">
        <v>7765</v>
      </c>
      <c r="Y106" s="140" t="s">
        <v>7766</v>
      </c>
      <c r="Z106" s="140" t="s">
        <v>7767</v>
      </c>
      <c r="AA106" s="139">
        <v>2</v>
      </c>
      <c r="AB106" s="141">
        <v>45322</v>
      </c>
      <c r="AC106" s="141">
        <v>45322</v>
      </c>
      <c r="AD106" s="140" t="s">
        <v>7926</v>
      </c>
      <c r="AE106" s="140" t="s">
        <v>7927</v>
      </c>
      <c r="AF106" s="140" t="s">
        <v>7928</v>
      </c>
      <c r="AG106" s="140" t="s">
        <v>7929</v>
      </c>
      <c r="AH106" s="140" t="s">
        <v>8287</v>
      </c>
      <c r="AI106" s="140" t="s">
        <v>7773</v>
      </c>
      <c r="AJ106" s="140" t="s">
        <v>8288</v>
      </c>
      <c r="AK106" s="140" t="s">
        <v>4774</v>
      </c>
      <c r="AL106" s="139">
        <v>3010</v>
      </c>
      <c r="AM106" s="140" t="s">
        <v>347</v>
      </c>
      <c r="AN106" s="140" t="s">
        <v>8289</v>
      </c>
    </row>
    <row r="107" spans="1:40" ht="28.8" x14ac:dyDescent="0.25">
      <c r="A107" s="139" t="s">
        <v>7756</v>
      </c>
      <c r="B107" s="140" t="s">
        <v>7757</v>
      </c>
      <c r="C107" s="139">
        <v>1172</v>
      </c>
      <c r="D107" s="140" t="s">
        <v>6137</v>
      </c>
      <c r="E107" s="140" t="s">
        <v>3060</v>
      </c>
      <c r="F107" s="139">
        <v>3070</v>
      </c>
      <c r="G107" s="140" t="s">
        <v>341</v>
      </c>
      <c r="H107" s="140" t="s">
        <v>1022</v>
      </c>
      <c r="I107" s="140" t="s">
        <v>7758</v>
      </c>
      <c r="J107" s="140" t="s">
        <v>8296</v>
      </c>
      <c r="K107" s="140" t="s">
        <v>7881</v>
      </c>
      <c r="L107" s="140" t="s">
        <v>7761</v>
      </c>
      <c r="M107" s="140" t="s">
        <v>6824</v>
      </c>
      <c r="N107" s="140" t="s">
        <v>7762</v>
      </c>
      <c r="O107" s="139">
        <v>121947</v>
      </c>
      <c r="P107" s="139">
        <v>129056</v>
      </c>
      <c r="Q107" s="140" t="s">
        <v>7659</v>
      </c>
      <c r="R107" s="139">
        <v>113894</v>
      </c>
      <c r="S107" s="139">
        <v>113894</v>
      </c>
      <c r="T107" s="140" t="s">
        <v>7758</v>
      </c>
      <c r="U107" s="141">
        <v>367</v>
      </c>
      <c r="V107" s="140" t="s">
        <v>8297</v>
      </c>
      <c r="W107" s="140" t="s">
        <v>8003</v>
      </c>
      <c r="X107" s="140" t="s">
        <v>7765</v>
      </c>
      <c r="Y107" s="140" t="s">
        <v>7766</v>
      </c>
      <c r="Z107" s="140" t="s">
        <v>7767</v>
      </c>
      <c r="AA107" s="139">
        <v>1</v>
      </c>
      <c r="AB107" s="141">
        <v>45322</v>
      </c>
      <c r="AC107" s="141">
        <v>45322</v>
      </c>
      <c r="AD107" s="140" t="s">
        <v>7953</v>
      </c>
      <c r="AE107" s="140" t="s">
        <v>7954</v>
      </c>
      <c r="AF107" s="140" t="s">
        <v>7955</v>
      </c>
      <c r="AG107" s="140" t="s">
        <v>7956</v>
      </c>
      <c r="AH107" s="140" t="s">
        <v>8041</v>
      </c>
      <c r="AI107" s="140" t="s">
        <v>7885</v>
      </c>
      <c r="AJ107" s="140" t="s">
        <v>8042</v>
      </c>
      <c r="AK107" s="140" t="s">
        <v>8043</v>
      </c>
      <c r="AL107" s="139">
        <v>1800</v>
      </c>
      <c r="AM107" s="140" t="s">
        <v>272</v>
      </c>
      <c r="AN107" s="140" t="s">
        <v>8044</v>
      </c>
    </row>
    <row r="108" spans="1:40" ht="28.8" x14ac:dyDescent="0.25">
      <c r="A108" s="139" t="s">
        <v>7756</v>
      </c>
      <c r="B108" s="140" t="s">
        <v>7757</v>
      </c>
      <c r="C108" s="139">
        <v>1181</v>
      </c>
      <c r="D108" s="140" t="s">
        <v>5179</v>
      </c>
      <c r="E108" s="140" t="s">
        <v>3061</v>
      </c>
      <c r="F108" s="139">
        <v>1910</v>
      </c>
      <c r="G108" s="140" t="s">
        <v>342</v>
      </c>
      <c r="H108" s="140" t="s">
        <v>1023</v>
      </c>
      <c r="I108" s="140" t="s">
        <v>7758</v>
      </c>
      <c r="J108" s="140" t="s">
        <v>8298</v>
      </c>
      <c r="K108" s="140" t="s">
        <v>7881</v>
      </c>
      <c r="L108" s="140" t="s">
        <v>7761</v>
      </c>
      <c r="M108" s="140" t="s">
        <v>6824</v>
      </c>
      <c r="N108" s="140" t="s">
        <v>7762</v>
      </c>
      <c r="O108" s="139">
        <v>121947</v>
      </c>
      <c r="P108" s="139">
        <v>129056</v>
      </c>
      <c r="Q108" s="140" t="s">
        <v>7659</v>
      </c>
      <c r="R108" s="139">
        <v>113894</v>
      </c>
      <c r="S108" s="139">
        <v>113894</v>
      </c>
      <c r="T108" s="140" t="s">
        <v>7758</v>
      </c>
      <c r="U108" s="141">
        <v>367</v>
      </c>
      <c r="V108" s="140" t="s">
        <v>8299</v>
      </c>
      <c r="W108" s="140" t="s">
        <v>8300</v>
      </c>
      <c r="X108" s="140" t="s">
        <v>7765</v>
      </c>
      <c r="Y108" s="140" t="s">
        <v>7766</v>
      </c>
      <c r="Z108" s="140" t="s">
        <v>7767</v>
      </c>
      <c r="AA108" s="139">
        <v>2</v>
      </c>
      <c r="AB108" s="141">
        <v>45322</v>
      </c>
      <c r="AC108" s="141">
        <v>45322</v>
      </c>
      <c r="AD108" s="140" t="s">
        <v>7953</v>
      </c>
      <c r="AE108" s="140" t="s">
        <v>7954</v>
      </c>
      <c r="AF108" s="140" t="s">
        <v>7955</v>
      </c>
      <c r="AG108" s="140" t="s">
        <v>7956</v>
      </c>
      <c r="AH108" s="140" t="s">
        <v>8041</v>
      </c>
      <c r="AI108" s="140" t="s">
        <v>7885</v>
      </c>
      <c r="AJ108" s="140" t="s">
        <v>8042</v>
      </c>
      <c r="AK108" s="140" t="s">
        <v>8043</v>
      </c>
      <c r="AL108" s="139">
        <v>1800</v>
      </c>
      <c r="AM108" s="140" t="s">
        <v>272</v>
      </c>
      <c r="AN108" s="140" t="s">
        <v>8044</v>
      </c>
    </row>
    <row r="109" spans="1:40" ht="28.8" x14ac:dyDescent="0.25">
      <c r="A109" s="139" t="s">
        <v>7756</v>
      </c>
      <c r="B109" s="140" t="s">
        <v>7757</v>
      </c>
      <c r="C109" s="139">
        <v>1198</v>
      </c>
      <c r="D109" s="140" t="s">
        <v>5180</v>
      </c>
      <c r="E109" s="140" t="s">
        <v>3062</v>
      </c>
      <c r="F109" s="139">
        <v>2220</v>
      </c>
      <c r="G109" s="140" t="s">
        <v>343</v>
      </c>
      <c r="H109" s="140" t="s">
        <v>5181</v>
      </c>
      <c r="I109" s="140" t="s">
        <v>7758</v>
      </c>
      <c r="J109" s="140" t="s">
        <v>8301</v>
      </c>
      <c r="K109" s="140" t="s">
        <v>8070</v>
      </c>
      <c r="L109" s="140" t="s">
        <v>7761</v>
      </c>
      <c r="M109" s="140" t="s">
        <v>8071</v>
      </c>
      <c r="N109" s="140" t="s">
        <v>7762</v>
      </c>
      <c r="O109" s="139">
        <v>122119</v>
      </c>
      <c r="P109" s="139">
        <v>1099</v>
      </c>
      <c r="Q109" s="140" t="s">
        <v>5175</v>
      </c>
      <c r="R109" s="139">
        <v>113845</v>
      </c>
      <c r="S109" s="139">
        <v>113845</v>
      </c>
      <c r="T109" s="140" t="s">
        <v>7758</v>
      </c>
      <c r="U109" s="141">
        <v>367</v>
      </c>
      <c r="V109" s="140" t="s">
        <v>8302</v>
      </c>
      <c r="W109" s="140" t="s">
        <v>8303</v>
      </c>
      <c r="X109" s="140" t="s">
        <v>7765</v>
      </c>
      <c r="Y109" s="140" t="s">
        <v>7766</v>
      </c>
      <c r="Z109" s="140" t="s">
        <v>7767</v>
      </c>
      <c r="AA109" s="139">
        <v>1</v>
      </c>
      <c r="AB109" s="141">
        <v>45322</v>
      </c>
      <c r="AC109" s="141">
        <v>45322</v>
      </c>
      <c r="AD109" s="140" t="s">
        <v>7926</v>
      </c>
      <c r="AE109" s="140" t="s">
        <v>7927</v>
      </c>
      <c r="AF109" s="140" t="s">
        <v>7928</v>
      </c>
      <c r="AG109" s="140" t="s">
        <v>7929</v>
      </c>
      <c r="AH109" s="140" t="s">
        <v>8264</v>
      </c>
      <c r="AI109" s="140" t="s">
        <v>7773</v>
      </c>
      <c r="AJ109" s="140" t="s">
        <v>8265</v>
      </c>
      <c r="AK109" s="140" t="s">
        <v>8266</v>
      </c>
      <c r="AL109" s="139">
        <v>2580</v>
      </c>
      <c r="AM109" s="140" t="s">
        <v>335</v>
      </c>
      <c r="AN109" s="140" t="s">
        <v>8267</v>
      </c>
    </row>
    <row r="110" spans="1:40" ht="28.8" x14ac:dyDescent="0.25">
      <c r="A110" s="139" t="s">
        <v>7756</v>
      </c>
      <c r="B110" s="140" t="s">
        <v>7757</v>
      </c>
      <c r="C110" s="139">
        <v>1206</v>
      </c>
      <c r="D110" s="140" t="s">
        <v>6138</v>
      </c>
      <c r="E110" s="140" t="s">
        <v>3063</v>
      </c>
      <c r="F110" s="139">
        <v>3120</v>
      </c>
      <c r="G110" s="140" t="s">
        <v>344</v>
      </c>
      <c r="H110" s="140" t="s">
        <v>1024</v>
      </c>
      <c r="I110" s="140" t="s">
        <v>7758</v>
      </c>
      <c r="J110" s="140" t="s">
        <v>8304</v>
      </c>
      <c r="K110" s="140" t="s">
        <v>8070</v>
      </c>
      <c r="L110" s="140" t="s">
        <v>7761</v>
      </c>
      <c r="M110" s="140" t="s">
        <v>8071</v>
      </c>
      <c r="N110" s="140" t="s">
        <v>7762</v>
      </c>
      <c r="O110" s="139">
        <v>122119</v>
      </c>
      <c r="P110" s="139">
        <v>1099</v>
      </c>
      <c r="Q110" s="140" t="s">
        <v>5175</v>
      </c>
      <c r="R110" s="139">
        <v>113845</v>
      </c>
      <c r="S110" s="139">
        <v>113845</v>
      </c>
      <c r="T110" s="140" t="s">
        <v>7758</v>
      </c>
      <c r="U110" s="141">
        <v>367</v>
      </c>
      <c r="V110" s="140" t="s">
        <v>8305</v>
      </c>
      <c r="W110" s="140" t="s">
        <v>8251</v>
      </c>
      <c r="X110" s="140" t="s">
        <v>7765</v>
      </c>
      <c r="Y110" s="140" t="s">
        <v>7766</v>
      </c>
      <c r="Z110" s="140" t="s">
        <v>7767</v>
      </c>
      <c r="AA110" s="139">
        <v>1</v>
      </c>
      <c r="AB110" s="141">
        <v>45322</v>
      </c>
      <c r="AC110" s="141">
        <v>45322</v>
      </c>
      <c r="AD110" s="140" t="s">
        <v>7926</v>
      </c>
      <c r="AE110" s="140" t="s">
        <v>7927</v>
      </c>
      <c r="AF110" s="140" t="s">
        <v>7928</v>
      </c>
      <c r="AG110" s="140" t="s">
        <v>7929</v>
      </c>
      <c r="AH110" s="140" t="s">
        <v>8264</v>
      </c>
      <c r="AI110" s="140" t="s">
        <v>7773</v>
      </c>
      <c r="AJ110" s="140" t="s">
        <v>8265</v>
      </c>
      <c r="AK110" s="140" t="s">
        <v>8266</v>
      </c>
      <c r="AL110" s="139">
        <v>2580</v>
      </c>
      <c r="AM110" s="140" t="s">
        <v>335</v>
      </c>
      <c r="AN110" s="140" t="s">
        <v>8267</v>
      </c>
    </row>
    <row r="111" spans="1:40" ht="28.8" x14ac:dyDescent="0.25">
      <c r="A111" s="139" t="s">
        <v>7756</v>
      </c>
      <c r="B111" s="140" t="s">
        <v>7757</v>
      </c>
      <c r="C111" s="139">
        <v>1222</v>
      </c>
      <c r="D111" s="140" t="s">
        <v>7066</v>
      </c>
      <c r="E111" s="140" t="s">
        <v>3064</v>
      </c>
      <c r="F111" s="139">
        <v>2230</v>
      </c>
      <c r="G111" s="140" t="s">
        <v>345</v>
      </c>
      <c r="H111" s="140" t="s">
        <v>1025</v>
      </c>
      <c r="I111" s="140" t="s">
        <v>7758</v>
      </c>
      <c r="J111" s="140" t="s">
        <v>8306</v>
      </c>
      <c r="K111" s="140" t="s">
        <v>7899</v>
      </c>
      <c r="L111" s="140" t="s">
        <v>7761</v>
      </c>
      <c r="M111" s="140" t="s">
        <v>6823</v>
      </c>
      <c r="N111" s="140" t="s">
        <v>7762</v>
      </c>
      <c r="O111" s="139">
        <v>120031</v>
      </c>
      <c r="P111" s="139">
        <v>687</v>
      </c>
      <c r="Q111" s="140" t="s">
        <v>7900</v>
      </c>
      <c r="R111" s="139">
        <v>113861</v>
      </c>
      <c r="S111" s="139">
        <v>113861</v>
      </c>
      <c r="T111" s="140" t="s">
        <v>7758</v>
      </c>
      <c r="U111" s="141">
        <v>367</v>
      </c>
      <c r="V111" s="140" t="s">
        <v>8307</v>
      </c>
      <c r="W111" s="140" t="s">
        <v>8097</v>
      </c>
      <c r="X111" s="140" t="s">
        <v>7765</v>
      </c>
      <c r="Y111" s="140" t="s">
        <v>7766</v>
      </c>
      <c r="Z111" s="140" t="s">
        <v>7767</v>
      </c>
      <c r="AA111" s="139">
        <v>1</v>
      </c>
      <c r="AB111" s="141">
        <v>45322</v>
      </c>
      <c r="AC111" s="141">
        <v>45322</v>
      </c>
      <c r="AD111" s="140" t="s">
        <v>7926</v>
      </c>
      <c r="AE111" s="140" t="s">
        <v>7927</v>
      </c>
      <c r="AF111" s="140" t="s">
        <v>7928</v>
      </c>
      <c r="AG111" s="140" t="s">
        <v>7929</v>
      </c>
      <c r="AH111" s="140" t="s">
        <v>7903</v>
      </c>
      <c r="AI111" s="140" t="s">
        <v>7773</v>
      </c>
      <c r="AJ111" s="140" t="s">
        <v>7904</v>
      </c>
      <c r="AK111" s="140" t="s">
        <v>7905</v>
      </c>
      <c r="AL111" s="139">
        <v>2300</v>
      </c>
      <c r="AM111" s="140" t="s">
        <v>301</v>
      </c>
      <c r="AN111" s="140" t="s">
        <v>7906</v>
      </c>
    </row>
    <row r="112" spans="1:40" ht="28.8" x14ac:dyDescent="0.25">
      <c r="A112" s="139" t="s">
        <v>7756</v>
      </c>
      <c r="B112" s="140" t="s">
        <v>7757</v>
      </c>
      <c r="C112" s="139">
        <v>1231</v>
      </c>
      <c r="D112" s="140" t="s">
        <v>7067</v>
      </c>
      <c r="E112" s="140" t="s">
        <v>3065</v>
      </c>
      <c r="F112" s="139">
        <v>2260</v>
      </c>
      <c r="G112" s="140" t="s">
        <v>346</v>
      </c>
      <c r="H112" s="140" t="s">
        <v>7068</v>
      </c>
      <c r="I112" s="140" t="s">
        <v>7758</v>
      </c>
      <c r="J112" s="140" t="s">
        <v>8308</v>
      </c>
      <c r="K112" s="140" t="s">
        <v>7899</v>
      </c>
      <c r="L112" s="140" t="s">
        <v>7761</v>
      </c>
      <c r="M112" s="140" t="s">
        <v>6823</v>
      </c>
      <c r="N112" s="140" t="s">
        <v>7762</v>
      </c>
      <c r="O112" s="139">
        <v>120031</v>
      </c>
      <c r="P112" s="139">
        <v>687</v>
      </c>
      <c r="Q112" s="140" t="s">
        <v>7900</v>
      </c>
      <c r="R112" s="139">
        <v>113861</v>
      </c>
      <c r="S112" s="139">
        <v>113861</v>
      </c>
      <c r="T112" s="140" t="s">
        <v>7758</v>
      </c>
      <c r="U112" s="141">
        <v>367</v>
      </c>
      <c r="V112" s="140" t="s">
        <v>8309</v>
      </c>
      <c r="W112" s="140" t="s">
        <v>8310</v>
      </c>
      <c r="X112" s="140" t="s">
        <v>7765</v>
      </c>
      <c r="Y112" s="140" t="s">
        <v>7766</v>
      </c>
      <c r="Z112" s="140" t="s">
        <v>7767</v>
      </c>
      <c r="AA112" s="139">
        <v>1</v>
      </c>
      <c r="AB112" s="141">
        <v>45322</v>
      </c>
      <c r="AC112" s="141">
        <v>45322</v>
      </c>
      <c r="AD112" s="140" t="s">
        <v>7876</v>
      </c>
      <c r="AE112" s="140" t="s">
        <v>7877</v>
      </c>
      <c r="AF112" s="140" t="s">
        <v>7878</v>
      </c>
      <c r="AG112" s="140" t="s">
        <v>7879</v>
      </c>
      <c r="AH112" s="140" t="s">
        <v>7903</v>
      </c>
      <c r="AI112" s="140" t="s">
        <v>7773</v>
      </c>
      <c r="AJ112" s="140" t="s">
        <v>7904</v>
      </c>
      <c r="AK112" s="140" t="s">
        <v>7905</v>
      </c>
      <c r="AL112" s="139">
        <v>2300</v>
      </c>
      <c r="AM112" s="140" t="s">
        <v>301</v>
      </c>
      <c r="AN112" s="140" t="s">
        <v>7906</v>
      </c>
    </row>
    <row r="113" spans="1:40" ht="28.8" x14ac:dyDescent="0.25">
      <c r="A113" s="139" t="s">
        <v>7756</v>
      </c>
      <c r="B113" s="140" t="s">
        <v>7757</v>
      </c>
      <c r="C113" s="139">
        <v>1248</v>
      </c>
      <c r="D113" s="140" t="s">
        <v>7069</v>
      </c>
      <c r="E113" s="140" t="s">
        <v>3066</v>
      </c>
      <c r="F113" s="139">
        <v>3010</v>
      </c>
      <c r="G113" s="140" t="s">
        <v>347</v>
      </c>
      <c r="H113" s="140" t="s">
        <v>1026</v>
      </c>
      <c r="I113" s="140" t="s">
        <v>7758</v>
      </c>
      <c r="J113" s="140" t="s">
        <v>8311</v>
      </c>
      <c r="K113" s="140" t="s">
        <v>7881</v>
      </c>
      <c r="L113" s="140" t="s">
        <v>7761</v>
      </c>
      <c r="M113" s="140" t="s">
        <v>6824</v>
      </c>
      <c r="N113" s="140" t="s">
        <v>7762</v>
      </c>
      <c r="O113" s="139">
        <v>120841</v>
      </c>
      <c r="P113" s="139">
        <v>13433</v>
      </c>
      <c r="Q113" s="140" t="s">
        <v>7248</v>
      </c>
      <c r="R113" s="139">
        <v>113902</v>
      </c>
      <c r="S113" s="139">
        <v>113902</v>
      </c>
      <c r="T113" s="140" t="s">
        <v>7758</v>
      </c>
      <c r="U113" s="141">
        <v>367</v>
      </c>
      <c r="V113" s="140" t="s">
        <v>8312</v>
      </c>
      <c r="W113" s="140" t="s">
        <v>8313</v>
      </c>
      <c r="X113" s="140" t="s">
        <v>7765</v>
      </c>
      <c r="Y113" s="140" t="s">
        <v>7766</v>
      </c>
      <c r="Z113" s="140" t="s">
        <v>7767</v>
      </c>
      <c r="AA113" s="139">
        <v>1</v>
      </c>
      <c r="AB113" s="141">
        <v>45322</v>
      </c>
      <c r="AC113" s="141">
        <v>45322</v>
      </c>
      <c r="AD113" s="140" t="s">
        <v>7857</v>
      </c>
      <c r="AE113" s="140" t="s">
        <v>7858</v>
      </c>
      <c r="AF113" s="140" t="s">
        <v>7859</v>
      </c>
      <c r="AG113" s="140" t="s">
        <v>7860</v>
      </c>
      <c r="AH113" s="140" t="s">
        <v>8287</v>
      </c>
      <c r="AI113" s="140" t="s">
        <v>7773</v>
      </c>
      <c r="AJ113" s="140" t="s">
        <v>8288</v>
      </c>
      <c r="AK113" s="140" t="s">
        <v>4774</v>
      </c>
      <c r="AL113" s="139">
        <v>3010</v>
      </c>
      <c r="AM113" s="140" t="s">
        <v>347</v>
      </c>
      <c r="AN113" s="140" t="s">
        <v>8289</v>
      </c>
    </row>
    <row r="114" spans="1:40" ht="28.8" x14ac:dyDescent="0.25">
      <c r="A114" s="139" t="s">
        <v>7756</v>
      </c>
      <c r="B114" s="140" t="s">
        <v>7757</v>
      </c>
      <c r="C114" s="139">
        <v>1255</v>
      </c>
      <c r="D114" s="140" t="s">
        <v>7070</v>
      </c>
      <c r="E114" s="140" t="s">
        <v>3067</v>
      </c>
      <c r="F114" s="139">
        <v>3390</v>
      </c>
      <c r="G114" s="140" t="s">
        <v>348</v>
      </c>
      <c r="H114" s="140" t="s">
        <v>1027</v>
      </c>
      <c r="I114" s="140" t="s">
        <v>7758</v>
      </c>
      <c r="J114" s="140" t="s">
        <v>8314</v>
      </c>
      <c r="K114" s="140" t="s">
        <v>7881</v>
      </c>
      <c r="L114" s="140" t="s">
        <v>7761</v>
      </c>
      <c r="M114" s="140" t="s">
        <v>6824</v>
      </c>
      <c r="N114" s="140" t="s">
        <v>7762</v>
      </c>
      <c r="O114" s="139">
        <v>122176</v>
      </c>
      <c r="P114" s="139">
        <v>1305</v>
      </c>
      <c r="Q114" s="140" t="s">
        <v>6139</v>
      </c>
      <c r="R114" s="139">
        <v>113911</v>
      </c>
      <c r="S114" s="139">
        <v>113911</v>
      </c>
      <c r="T114" s="140" t="s">
        <v>7758</v>
      </c>
      <c r="U114" s="141">
        <v>367</v>
      </c>
      <c r="V114" s="140" t="s">
        <v>8315</v>
      </c>
      <c r="W114" s="140" t="s">
        <v>8316</v>
      </c>
      <c r="X114" s="140" t="s">
        <v>7765</v>
      </c>
      <c r="Y114" s="140" t="s">
        <v>7766</v>
      </c>
      <c r="Z114" s="140" t="s">
        <v>7767</v>
      </c>
      <c r="AA114" s="139">
        <v>1</v>
      </c>
      <c r="AB114" s="141">
        <v>45322</v>
      </c>
      <c r="AC114" s="141">
        <v>45322</v>
      </c>
      <c r="AD114" s="140" t="s">
        <v>7953</v>
      </c>
      <c r="AE114" s="140" t="s">
        <v>7954</v>
      </c>
      <c r="AF114" s="140" t="s">
        <v>7955</v>
      </c>
      <c r="AG114" s="140" t="s">
        <v>7956</v>
      </c>
      <c r="AH114" s="140" t="s">
        <v>7884</v>
      </c>
      <c r="AI114" s="140" t="s">
        <v>7885</v>
      </c>
      <c r="AJ114" s="140" t="s">
        <v>7886</v>
      </c>
      <c r="AK114" s="140" t="s">
        <v>7887</v>
      </c>
      <c r="AL114" s="139">
        <v>3290</v>
      </c>
      <c r="AM114" s="140" t="s">
        <v>351</v>
      </c>
      <c r="AN114" s="140" t="s">
        <v>7888</v>
      </c>
    </row>
    <row r="115" spans="1:40" ht="28.8" x14ac:dyDescent="0.25">
      <c r="A115" s="139" t="s">
        <v>7756</v>
      </c>
      <c r="B115" s="140" t="s">
        <v>7757</v>
      </c>
      <c r="C115" s="139">
        <v>1263</v>
      </c>
      <c r="D115" s="140" t="s">
        <v>7071</v>
      </c>
      <c r="E115" s="140" t="s">
        <v>3068</v>
      </c>
      <c r="F115" s="139">
        <v>3200</v>
      </c>
      <c r="G115" s="140" t="s">
        <v>349</v>
      </c>
      <c r="H115" s="140" t="s">
        <v>7517</v>
      </c>
      <c r="I115" s="140" t="s">
        <v>7758</v>
      </c>
      <c r="J115" s="140" t="s">
        <v>8317</v>
      </c>
      <c r="K115" s="140" t="s">
        <v>7881</v>
      </c>
      <c r="L115" s="140" t="s">
        <v>7761</v>
      </c>
      <c r="M115" s="140" t="s">
        <v>6824</v>
      </c>
      <c r="N115" s="140" t="s">
        <v>7762</v>
      </c>
      <c r="O115" s="139">
        <v>122176</v>
      </c>
      <c r="P115" s="139">
        <v>1305</v>
      </c>
      <c r="Q115" s="140" t="s">
        <v>6139</v>
      </c>
      <c r="R115" s="139">
        <v>113911</v>
      </c>
      <c r="S115" s="139">
        <v>113911</v>
      </c>
      <c r="T115" s="140" t="s">
        <v>7758</v>
      </c>
      <c r="U115" s="141">
        <v>367</v>
      </c>
      <c r="V115" s="140" t="s">
        <v>8318</v>
      </c>
      <c r="W115" s="140" t="s">
        <v>8319</v>
      </c>
      <c r="X115" s="140" t="s">
        <v>7765</v>
      </c>
      <c r="Y115" s="140" t="s">
        <v>7766</v>
      </c>
      <c r="Z115" s="140" t="s">
        <v>7767</v>
      </c>
      <c r="AA115" s="139">
        <v>1</v>
      </c>
      <c r="AB115" s="141">
        <v>45322</v>
      </c>
      <c r="AC115" s="141">
        <v>45322</v>
      </c>
      <c r="AD115" s="140" t="s">
        <v>7876</v>
      </c>
      <c r="AE115" s="140" t="s">
        <v>7877</v>
      </c>
      <c r="AF115" s="140" t="s">
        <v>7878</v>
      </c>
      <c r="AG115" s="140" t="s">
        <v>7879</v>
      </c>
      <c r="AH115" s="140" t="s">
        <v>7884</v>
      </c>
      <c r="AI115" s="140" t="s">
        <v>7885</v>
      </c>
      <c r="AJ115" s="140" t="s">
        <v>7886</v>
      </c>
      <c r="AK115" s="140" t="s">
        <v>7887</v>
      </c>
      <c r="AL115" s="139">
        <v>3290</v>
      </c>
      <c r="AM115" s="140" t="s">
        <v>351</v>
      </c>
      <c r="AN115" s="140" t="s">
        <v>7888</v>
      </c>
    </row>
    <row r="116" spans="1:40" ht="28.8" x14ac:dyDescent="0.25">
      <c r="A116" s="139" t="s">
        <v>7756</v>
      </c>
      <c r="B116" s="140" t="s">
        <v>7757</v>
      </c>
      <c r="C116" s="139">
        <v>1271</v>
      </c>
      <c r="D116" s="140" t="s">
        <v>7072</v>
      </c>
      <c r="E116" s="140" t="s">
        <v>3069</v>
      </c>
      <c r="F116" s="139">
        <v>3200</v>
      </c>
      <c r="G116" s="140" t="s">
        <v>349</v>
      </c>
      <c r="H116" s="140" t="s">
        <v>1028</v>
      </c>
      <c r="I116" s="140" t="s">
        <v>7758</v>
      </c>
      <c r="J116" s="140" t="s">
        <v>8320</v>
      </c>
      <c r="K116" s="140" t="s">
        <v>7881</v>
      </c>
      <c r="L116" s="140" t="s">
        <v>7761</v>
      </c>
      <c r="M116" s="140" t="s">
        <v>6824</v>
      </c>
      <c r="N116" s="140" t="s">
        <v>7762</v>
      </c>
      <c r="O116" s="139">
        <v>122176</v>
      </c>
      <c r="P116" s="139">
        <v>1305</v>
      </c>
      <c r="Q116" s="140" t="s">
        <v>6139</v>
      </c>
      <c r="R116" s="139">
        <v>113911</v>
      </c>
      <c r="S116" s="139">
        <v>113911</v>
      </c>
      <c r="T116" s="140" t="s">
        <v>7758</v>
      </c>
      <c r="U116" s="141">
        <v>367</v>
      </c>
      <c r="V116" s="140" t="s">
        <v>8321</v>
      </c>
      <c r="W116" s="140" t="s">
        <v>8322</v>
      </c>
      <c r="X116" s="140" t="s">
        <v>7765</v>
      </c>
      <c r="Y116" s="140" t="s">
        <v>7766</v>
      </c>
      <c r="Z116" s="140" t="s">
        <v>7767</v>
      </c>
      <c r="AA116" s="139">
        <v>1</v>
      </c>
      <c r="AB116" s="141">
        <v>45322</v>
      </c>
      <c r="AC116" s="141">
        <v>45322</v>
      </c>
      <c r="AD116" s="140" t="s">
        <v>7876</v>
      </c>
      <c r="AE116" s="140" t="s">
        <v>7877</v>
      </c>
      <c r="AF116" s="140" t="s">
        <v>7878</v>
      </c>
      <c r="AG116" s="140" t="s">
        <v>7879</v>
      </c>
      <c r="AH116" s="140" t="s">
        <v>7884</v>
      </c>
      <c r="AI116" s="140" t="s">
        <v>7885</v>
      </c>
      <c r="AJ116" s="140" t="s">
        <v>7886</v>
      </c>
      <c r="AK116" s="140" t="s">
        <v>7887</v>
      </c>
      <c r="AL116" s="139">
        <v>3290</v>
      </c>
      <c r="AM116" s="140" t="s">
        <v>351</v>
      </c>
      <c r="AN116" s="140" t="s">
        <v>7888</v>
      </c>
    </row>
    <row r="117" spans="1:40" ht="28.8" x14ac:dyDescent="0.25">
      <c r="A117" s="139" t="s">
        <v>7756</v>
      </c>
      <c r="B117" s="140" t="s">
        <v>7757</v>
      </c>
      <c r="C117" s="139">
        <v>1289</v>
      </c>
      <c r="D117" s="140" t="s">
        <v>8323</v>
      </c>
      <c r="E117" s="140" t="s">
        <v>3070</v>
      </c>
      <c r="F117" s="139">
        <v>3202</v>
      </c>
      <c r="G117" s="140" t="s">
        <v>350</v>
      </c>
      <c r="H117" s="140" t="s">
        <v>1029</v>
      </c>
      <c r="I117" s="140" t="s">
        <v>7758</v>
      </c>
      <c r="J117" s="140" t="s">
        <v>8324</v>
      </c>
      <c r="K117" s="140" t="s">
        <v>7881</v>
      </c>
      <c r="L117" s="140" t="s">
        <v>7761</v>
      </c>
      <c r="M117" s="140" t="s">
        <v>6824</v>
      </c>
      <c r="N117" s="140" t="s">
        <v>7762</v>
      </c>
      <c r="O117" s="139">
        <v>122176</v>
      </c>
      <c r="P117" s="139">
        <v>1305</v>
      </c>
      <c r="Q117" s="140" t="s">
        <v>6139</v>
      </c>
      <c r="R117" s="139">
        <v>113911</v>
      </c>
      <c r="S117" s="139">
        <v>113911</v>
      </c>
      <c r="T117" s="140" t="s">
        <v>7935</v>
      </c>
      <c r="U117" s="141">
        <v>367</v>
      </c>
      <c r="V117" s="140" t="s">
        <v>8325</v>
      </c>
      <c r="W117" s="140" t="s">
        <v>8209</v>
      </c>
      <c r="X117" s="140" t="s">
        <v>7765</v>
      </c>
      <c r="Y117" s="140" t="s">
        <v>7766</v>
      </c>
      <c r="Z117" s="140" t="s">
        <v>7767</v>
      </c>
      <c r="AA117" s="139">
        <v>2</v>
      </c>
      <c r="AB117" s="141">
        <v>45322</v>
      </c>
      <c r="AC117" s="141">
        <v>45322</v>
      </c>
      <c r="AD117" s="140" t="s">
        <v>7876</v>
      </c>
      <c r="AE117" s="140" t="s">
        <v>7877</v>
      </c>
      <c r="AF117" s="140" t="s">
        <v>7878</v>
      </c>
      <c r="AG117" s="140" t="s">
        <v>7879</v>
      </c>
      <c r="AH117" s="140" t="s">
        <v>7884</v>
      </c>
      <c r="AI117" s="140" t="s">
        <v>7885</v>
      </c>
      <c r="AJ117" s="140" t="s">
        <v>7886</v>
      </c>
      <c r="AK117" s="140" t="s">
        <v>7887</v>
      </c>
      <c r="AL117" s="139">
        <v>3290</v>
      </c>
      <c r="AM117" s="140" t="s">
        <v>351</v>
      </c>
      <c r="AN117" s="140" t="s">
        <v>7888</v>
      </c>
    </row>
    <row r="118" spans="1:40" ht="28.8" x14ac:dyDescent="0.25">
      <c r="A118" s="139" t="s">
        <v>7756</v>
      </c>
      <c r="B118" s="140" t="s">
        <v>7757</v>
      </c>
      <c r="C118" s="139">
        <v>1297</v>
      </c>
      <c r="D118" s="140" t="s">
        <v>7073</v>
      </c>
      <c r="E118" s="140" t="s">
        <v>3071</v>
      </c>
      <c r="F118" s="139">
        <v>3290</v>
      </c>
      <c r="G118" s="140" t="s">
        <v>351</v>
      </c>
      <c r="H118" s="140" t="s">
        <v>7518</v>
      </c>
      <c r="I118" s="140" t="s">
        <v>7758</v>
      </c>
      <c r="J118" s="140" t="s">
        <v>8326</v>
      </c>
      <c r="K118" s="140" t="s">
        <v>7881</v>
      </c>
      <c r="L118" s="140" t="s">
        <v>7761</v>
      </c>
      <c r="M118" s="140" t="s">
        <v>6824</v>
      </c>
      <c r="N118" s="140" t="s">
        <v>7762</v>
      </c>
      <c r="O118" s="139">
        <v>122176</v>
      </c>
      <c r="P118" s="139">
        <v>1305</v>
      </c>
      <c r="Q118" s="140" t="s">
        <v>6139</v>
      </c>
      <c r="R118" s="139">
        <v>113911</v>
      </c>
      <c r="S118" s="139">
        <v>113911</v>
      </c>
      <c r="T118" s="140" t="s">
        <v>7758</v>
      </c>
      <c r="U118" s="141">
        <v>367</v>
      </c>
      <c r="V118" s="140" t="s">
        <v>8327</v>
      </c>
      <c r="W118" s="140" t="s">
        <v>7872</v>
      </c>
      <c r="X118" s="140" t="s">
        <v>7765</v>
      </c>
      <c r="Y118" s="140" t="s">
        <v>7766</v>
      </c>
      <c r="Z118" s="140" t="s">
        <v>7767</v>
      </c>
      <c r="AA118" s="139">
        <v>1</v>
      </c>
      <c r="AB118" s="141">
        <v>45322</v>
      </c>
      <c r="AC118" s="141">
        <v>45322</v>
      </c>
      <c r="AD118" s="140" t="s">
        <v>7876</v>
      </c>
      <c r="AE118" s="140" t="s">
        <v>7877</v>
      </c>
      <c r="AF118" s="140" t="s">
        <v>7878</v>
      </c>
      <c r="AG118" s="140" t="s">
        <v>7879</v>
      </c>
      <c r="AH118" s="140" t="s">
        <v>7884</v>
      </c>
      <c r="AI118" s="140" t="s">
        <v>7885</v>
      </c>
      <c r="AJ118" s="140" t="s">
        <v>7886</v>
      </c>
      <c r="AK118" s="140" t="s">
        <v>7887</v>
      </c>
      <c r="AL118" s="139">
        <v>3290</v>
      </c>
      <c r="AM118" s="140" t="s">
        <v>351</v>
      </c>
      <c r="AN118" s="140" t="s">
        <v>7888</v>
      </c>
    </row>
    <row r="119" spans="1:40" ht="28.8" x14ac:dyDescent="0.25">
      <c r="A119" s="139" t="s">
        <v>7756</v>
      </c>
      <c r="B119" s="140" t="s">
        <v>7757</v>
      </c>
      <c r="C119" s="139">
        <v>1305</v>
      </c>
      <c r="D119" s="140" t="s">
        <v>6139</v>
      </c>
      <c r="E119" s="140" t="s">
        <v>5182</v>
      </c>
      <c r="F119" s="139">
        <v>3290</v>
      </c>
      <c r="G119" s="140" t="s">
        <v>351</v>
      </c>
      <c r="H119" s="140" t="s">
        <v>6140</v>
      </c>
      <c r="I119" s="140" t="s">
        <v>7758</v>
      </c>
      <c r="J119" s="140" t="s">
        <v>8328</v>
      </c>
      <c r="K119" s="140" t="s">
        <v>7881</v>
      </c>
      <c r="L119" s="140" t="s">
        <v>7761</v>
      </c>
      <c r="M119" s="140" t="s">
        <v>6824</v>
      </c>
      <c r="N119" s="140" t="s">
        <v>7762</v>
      </c>
      <c r="O119" s="139">
        <v>122176</v>
      </c>
      <c r="P119" s="139">
        <v>1305</v>
      </c>
      <c r="Q119" s="140" t="s">
        <v>6139</v>
      </c>
      <c r="R119" s="139">
        <v>113911</v>
      </c>
      <c r="S119" s="139">
        <v>113911</v>
      </c>
      <c r="T119" s="140" t="s">
        <v>7758</v>
      </c>
      <c r="U119" s="141">
        <v>367</v>
      </c>
      <c r="V119" s="140" t="s">
        <v>8329</v>
      </c>
      <c r="W119" s="140" t="s">
        <v>8330</v>
      </c>
      <c r="X119" s="140" t="s">
        <v>7765</v>
      </c>
      <c r="Y119" s="140" t="s">
        <v>7766</v>
      </c>
      <c r="Z119" s="140" t="s">
        <v>7767</v>
      </c>
      <c r="AA119" s="139">
        <v>1</v>
      </c>
      <c r="AB119" s="141">
        <v>45322</v>
      </c>
      <c r="AC119" s="141">
        <v>45322</v>
      </c>
      <c r="AD119" s="140" t="s">
        <v>7876</v>
      </c>
      <c r="AE119" s="140" t="s">
        <v>7877</v>
      </c>
      <c r="AF119" s="140" t="s">
        <v>7878</v>
      </c>
      <c r="AG119" s="140" t="s">
        <v>7879</v>
      </c>
      <c r="AH119" s="140" t="s">
        <v>7884</v>
      </c>
      <c r="AI119" s="140" t="s">
        <v>7885</v>
      </c>
      <c r="AJ119" s="140" t="s">
        <v>7886</v>
      </c>
      <c r="AK119" s="140" t="s">
        <v>7887</v>
      </c>
      <c r="AL119" s="139">
        <v>3290</v>
      </c>
      <c r="AM119" s="140" t="s">
        <v>351</v>
      </c>
      <c r="AN119" s="140" t="s">
        <v>7888</v>
      </c>
    </row>
    <row r="120" spans="1:40" ht="28.8" x14ac:dyDescent="0.25">
      <c r="A120" s="139" t="s">
        <v>7756</v>
      </c>
      <c r="B120" s="140" t="s">
        <v>7757</v>
      </c>
      <c r="C120" s="139">
        <v>1313</v>
      </c>
      <c r="D120" s="140" t="s">
        <v>8331</v>
      </c>
      <c r="E120" s="140" t="s">
        <v>3072</v>
      </c>
      <c r="F120" s="139">
        <v>3300</v>
      </c>
      <c r="G120" s="140" t="s">
        <v>352</v>
      </c>
      <c r="H120" s="140" t="s">
        <v>1030</v>
      </c>
      <c r="I120" s="140" t="s">
        <v>7758</v>
      </c>
      <c r="J120" s="140" t="s">
        <v>8332</v>
      </c>
      <c r="K120" s="140" t="s">
        <v>7881</v>
      </c>
      <c r="L120" s="140" t="s">
        <v>7761</v>
      </c>
      <c r="M120" s="140" t="s">
        <v>6824</v>
      </c>
      <c r="N120" s="140" t="s">
        <v>7762</v>
      </c>
      <c r="O120" s="139">
        <v>120841</v>
      </c>
      <c r="P120" s="139">
        <v>13433</v>
      </c>
      <c r="Q120" s="140" t="s">
        <v>7248</v>
      </c>
      <c r="R120" s="139">
        <v>113902</v>
      </c>
      <c r="S120" s="139">
        <v>113902</v>
      </c>
      <c r="T120" s="140" t="s">
        <v>7758</v>
      </c>
      <c r="U120" s="141">
        <v>367</v>
      </c>
      <c r="V120" s="140" t="s">
        <v>8333</v>
      </c>
      <c r="W120" s="140" t="s">
        <v>8334</v>
      </c>
      <c r="X120" s="140" t="s">
        <v>7765</v>
      </c>
      <c r="Y120" s="140" t="s">
        <v>7766</v>
      </c>
      <c r="Z120" s="140" t="s">
        <v>7767</v>
      </c>
      <c r="AA120" s="139">
        <v>1</v>
      </c>
      <c r="AB120" s="141">
        <v>45322</v>
      </c>
      <c r="AC120" s="141">
        <v>45322</v>
      </c>
      <c r="AD120" s="140" t="s">
        <v>7953</v>
      </c>
      <c r="AE120" s="140" t="s">
        <v>7954</v>
      </c>
      <c r="AF120" s="140" t="s">
        <v>7955</v>
      </c>
      <c r="AG120" s="140" t="s">
        <v>7956</v>
      </c>
      <c r="AH120" s="140" t="s">
        <v>8287</v>
      </c>
      <c r="AI120" s="140" t="s">
        <v>7773</v>
      </c>
      <c r="AJ120" s="140" t="s">
        <v>8288</v>
      </c>
      <c r="AK120" s="140" t="s">
        <v>4774</v>
      </c>
      <c r="AL120" s="139">
        <v>3010</v>
      </c>
      <c r="AM120" s="140" t="s">
        <v>347</v>
      </c>
      <c r="AN120" s="140" t="s">
        <v>8289</v>
      </c>
    </row>
    <row r="121" spans="1:40" ht="28.8" x14ac:dyDescent="0.25">
      <c r="A121" s="139" t="s">
        <v>7756</v>
      </c>
      <c r="B121" s="140" t="s">
        <v>7757</v>
      </c>
      <c r="C121" s="139">
        <v>1339</v>
      </c>
      <c r="D121" s="140" t="s">
        <v>6625</v>
      </c>
      <c r="E121" s="140" t="s">
        <v>3073</v>
      </c>
      <c r="F121" s="139">
        <v>3000</v>
      </c>
      <c r="G121" s="140" t="s">
        <v>632</v>
      </c>
      <c r="H121" s="140" t="s">
        <v>2842</v>
      </c>
      <c r="I121" s="140" t="s">
        <v>7758</v>
      </c>
      <c r="J121" s="140" t="s">
        <v>8335</v>
      </c>
      <c r="K121" s="140" t="s">
        <v>7881</v>
      </c>
      <c r="L121" s="140" t="s">
        <v>7761</v>
      </c>
      <c r="M121" s="140" t="s">
        <v>6824</v>
      </c>
      <c r="N121" s="140" t="s">
        <v>7762</v>
      </c>
      <c r="O121" s="139">
        <v>120841</v>
      </c>
      <c r="P121" s="139">
        <v>13433</v>
      </c>
      <c r="Q121" s="140" t="s">
        <v>7248</v>
      </c>
      <c r="R121" s="139">
        <v>113902</v>
      </c>
      <c r="S121" s="139">
        <v>113902</v>
      </c>
      <c r="T121" s="140" t="s">
        <v>7758</v>
      </c>
      <c r="U121" s="141">
        <v>367</v>
      </c>
      <c r="V121" s="140" t="s">
        <v>8336</v>
      </c>
      <c r="W121" s="140" t="s">
        <v>8337</v>
      </c>
      <c r="X121" s="140" t="s">
        <v>7765</v>
      </c>
      <c r="Y121" s="140" t="s">
        <v>7766</v>
      </c>
      <c r="Z121" s="140" t="s">
        <v>7767</v>
      </c>
      <c r="AA121" s="139">
        <v>1</v>
      </c>
      <c r="AB121" s="141">
        <v>45322</v>
      </c>
      <c r="AC121" s="141">
        <v>45322</v>
      </c>
      <c r="AD121" s="140" t="s">
        <v>7857</v>
      </c>
      <c r="AE121" s="140" t="s">
        <v>7858</v>
      </c>
      <c r="AF121" s="140" t="s">
        <v>7859</v>
      </c>
      <c r="AG121" s="140" t="s">
        <v>7860</v>
      </c>
      <c r="AH121" s="140" t="s">
        <v>8338</v>
      </c>
      <c r="AI121" s="140" t="s">
        <v>7773</v>
      </c>
      <c r="AJ121" s="140" t="s">
        <v>8288</v>
      </c>
      <c r="AK121" s="140" t="s">
        <v>4774</v>
      </c>
      <c r="AL121" s="139">
        <v>3010</v>
      </c>
      <c r="AM121" s="140" t="s">
        <v>347</v>
      </c>
      <c r="AN121" s="140" t="s">
        <v>8289</v>
      </c>
    </row>
    <row r="122" spans="1:40" ht="28.8" x14ac:dyDescent="0.25">
      <c r="A122" s="139" t="s">
        <v>7756</v>
      </c>
      <c r="B122" s="140" t="s">
        <v>7757</v>
      </c>
      <c r="C122" s="139">
        <v>1354</v>
      </c>
      <c r="D122" s="140" t="s">
        <v>6141</v>
      </c>
      <c r="E122" s="140" t="s">
        <v>3074</v>
      </c>
      <c r="F122" s="139">
        <v>3400</v>
      </c>
      <c r="G122" s="140" t="s">
        <v>354</v>
      </c>
      <c r="H122" s="140" t="s">
        <v>1032</v>
      </c>
      <c r="I122" s="140" t="s">
        <v>7758</v>
      </c>
      <c r="J122" s="140" t="s">
        <v>8339</v>
      </c>
      <c r="K122" s="140" t="s">
        <v>7881</v>
      </c>
      <c r="L122" s="140" t="s">
        <v>7761</v>
      </c>
      <c r="M122" s="140" t="s">
        <v>6824</v>
      </c>
      <c r="N122" s="140" t="s">
        <v>7762</v>
      </c>
      <c r="O122" s="139">
        <v>120841</v>
      </c>
      <c r="P122" s="139">
        <v>13433</v>
      </c>
      <c r="Q122" s="140" t="s">
        <v>7248</v>
      </c>
      <c r="R122" s="139">
        <v>113902</v>
      </c>
      <c r="S122" s="139">
        <v>113902</v>
      </c>
      <c r="T122" s="140" t="s">
        <v>7758</v>
      </c>
      <c r="U122" s="141">
        <v>367</v>
      </c>
      <c r="V122" s="140" t="s">
        <v>8340</v>
      </c>
      <c r="W122" s="140" t="s">
        <v>8341</v>
      </c>
      <c r="X122" s="140" t="s">
        <v>7765</v>
      </c>
      <c r="Y122" s="140" t="s">
        <v>7766</v>
      </c>
      <c r="Z122" s="140" t="s">
        <v>7767</v>
      </c>
      <c r="AA122" s="139">
        <v>2</v>
      </c>
      <c r="AB122" s="141">
        <v>45322</v>
      </c>
      <c r="AC122" s="141">
        <v>45322</v>
      </c>
      <c r="AD122" s="140" t="s">
        <v>7926</v>
      </c>
      <c r="AE122" s="140" t="s">
        <v>7927</v>
      </c>
      <c r="AF122" s="140" t="s">
        <v>7928</v>
      </c>
      <c r="AG122" s="140" t="s">
        <v>7929</v>
      </c>
      <c r="AH122" s="140" t="s">
        <v>8287</v>
      </c>
      <c r="AI122" s="140" t="s">
        <v>7773</v>
      </c>
      <c r="AJ122" s="140" t="s">
        <v>8288</v>
      </c>
      <c r="AK122" s="140" t="s">
        <v>4774</v>
      </c>
      <c r="AL122" s="139">
        <v>3010</v>
      </c>
      <c r="AM122" s="140" t="s">
        <v>347</v>
      </c>
      <c r="AN122" s="140" t="s">
        <v>8289</v>
      </c>
    </row>
    <row r="123" spans="1:40" ht="28.8" x14ac:dyDescent="0.25">
      <c r="A123" s="139" t="s">
        <v>7756</v>
      </c>
      <c r="B123" s="140" t="s">
        <v>7757</v>
      </c>
      <c r="C123" s="139">
        <v>1362</v>
      </c>
      <c r="D123" s="140" t="s">
        <v>7074</v>
      </c>
      <c r="E123" s="140" t="s">
        <v>3075</v>
      </c>
      <c r="F123" s="139">
        <v>3890</v>
      </c>
      <c r="G123" s="140" t="s">
        <v>355</v>
      </c>
      <c r="H123" s="140" t="s">
        <v>1033</v>
      </c>
      <c r="I123" s="140" t="s">
        <v>7758</v>
      </c>
      <c r="J123" s="140" t="s">
        <v>8342</v>
      </c>
      <c r="K123" s="140" t="s">
        <v>7760</v>
      </c>
      <c r="L123" s="140" t="s">
        <v>7761</v>
      </c>
      <c r="M123" s="140" t="s">
        <v>7491</v>
      </c>
      <c r="N123" s="140" t="s">
        <v>7762</v>
      </c>
      <c r="O123" s="139">
        <v>138966</v>
      </c>
      <c r="P123" s="139">
        <v>125625</v>
      </c>
      <c r="Q123" s="140" t="s">
        <v>7428</v>
      </c>
      <c r="R123" s="139">
        <v>113928</v>
      </c>
      <c r="S123" s="139">
        <v>113928</v>
      </c>
      <c r="T123" s="140" t="s">
        <v>7758</v>
      </c>
      <c r="U123" s="141">
        <v>367</v>
      </c>
      <c r="V123" s="140" t="s">
        <v>8343</v>
      </c>
      <c r="W123" s="140" t="s">
        <v>8173</v>
      </c>
      <c r="X123" s="140" t="s">
        <v>7765</v>
      </c>
      <c r="Y123" s="140" t="s">
        <v>7766</v>
      </c>
      <c r="Z123" s="140" t="s">
        <v>7767</v>
      </c>
      <c r="AA123" s="139">
        <v>1</v>
      </c>
      <c r="AB123" s="141">
        <v>45322</v>
      </c>
      <c r="AC123" s="141">
        <v>45322</v>
      </c>
      <c r="AD123" s="140" t="s">
        <v>7857</v>
      </c>
      <c r="AE123" s="140" t="s">
        <v>7858</v>
      </c>
      <c r="AF123" s="140" t="s">
        <v>7859</v>
      </c>
      <c r="AG123" s="140" t="s">
        <v>7860</v>
      </c>
      <c r="AH123" s="140" t="s">
        <v>7841</v>
      </c>
      <c r="AI123" s="140" t="s">
        <v>7773</v>
      </c>
      <c r="AJ123" s="140" t="s">
        <v>7842</v>
      </c>
      <c r="AK123" s="140" t="s">
        <v>7843</v>
      </c>
      <c r="AL123" s="139">
        <v>3840</v>
      </c>
      <c r="AM123" s="140" t="s">
        <v>17</v>
      </c>
      <c r="AN123" s="140" t="s">
        <v>7844</v>
      </c>
    </row>
    <row r="124" spans="1:40" ht="28.8" x14ac:dyDescent="0.25">
      <c r="A124" s="139" t="s">
        <v>7756</v>
      </c>
      <c r="B124" s="140" t="s">
        <v>7757</v>
      </c>
      <c r="C124" s="139">
        <v>1388</v>
      </c>
      <c r="D124" s="140" t="s">
        <v>7075</v>
      </c>
      <c r="E124" s="140" t="s">
        <v>3076</v>
      </c>
      <c r="F124" s="139">
        <v>3500</v>
      </c>
      <c r="G124" s="140" t="s">
        <v>356</v>
      </c>
      <c r="H124" s="140" t="s">
        <v>1034</v>
      </c>
      <c r="I124" s="140" t="s">
        <v>7758</v>
      </c>
      <c r="J124" s="140" t="s">
        <v>8344</v>
      </c>
      <c r="K124" s="140" t="s">
        <v>7760</v>
      </c>
      <c r="L124" s="140" t="s">
        <v>7761</v>
      </c>
      <c r="M124" s="140" t="s">
        <v>7491</v>
      </c>
      <c r="N124" s="140" t="s">
        <v>7762</v>
      </c>
      <c r="O124" s="139">
        <v>120147</v>
      </c>
      <c r="P124" s="139">
        <v>123448</v>
      </c>
      <c r="Q124" s="140" t="s">
        <v>7426</v>
      </c>
      <c r="R124" s="139">
        <v>113951</v>
      </c>
      <c r="S124" s="139">
        <v>113951</v>
      </c>
      <c r="T124" s="140" t="s">
        <v>7758</v>
      </c>
      <c r="U124" s="141">
        <v>367</v>
      </c>
      <c r="V124" s="140" t="s">
        <v>8345</v>
      </c>
      <c r="W124" s="140" t="s">
        <v>8346</v>
      </c>
      <c r="X124" s="140" t="s">
        <v>7765</v>
      </c>
      <c r="Y124" s="140" t="s">
        <v>7766</v>
      </c>
      <c r="Z124" s="140" t="s">
        <v>7767</v>
      </c>
      <c r="AA124" s="139">
        <v>1</v>
      </c>
      <c r="AB124" s="141">
        <v>45322</v>
      </c>
      <c r="AC124" s="141">
        <v>45322</v>
      </c>
      <c r="AD124" s="140" t="s">
        <v>7876</v>
      </c>
      <c r="AE124" s="140" t="s">
        <v>7877</v>
      </c>
      <c r="AF124" s="140" t="s">
        <v>7878</v>
      </c>
      <c r="AG124" s="140" t="s">
        <v>7879</v>
      </c>
      <c r="AH124" s="140" t="s">
        <v>7866</v>
      </c>
      <c r="AI124" s="140" t="s">
        <v>7773</v>
      </c>
      <c r="AJ124" s="140" t="s">
        <v>7867</v>
      </c>
      <c r="AK124" s="140" t="s">
        <v>7868</v>
      </c>
      <c r="AL124" s="139">
        <v>3500</v>
      </c>
      <c r="AM124" s="140" t="s">
        <v>356</v>
      </c>
      <c r="AN124" s="140" t="s">
        <v>7869</v>
      </c>
    </row>
    <row r="125" spans="1:40" ht="28.8" x14ac:dyDescent="0.25">
      <c r="A125" s="139" t="s">
        <v>7756</v>
      </c>
      <c r="B125" s="140" t="s">
        <v>7757</v>
      </c>
      <c r="C125" s="139">
        <v>1396</v>
      </c>
      <c r="D125" s="140" t="s">
        <v>6142</v>
      </c>
      <c r="E125" s="140" t="s">
        <v>8347</v>
      </c>
      <c r="F125" s="139">
        <v>3500</v>
      </c>
      <c r="G125" s="140" t="s">
        <v>356</v>
      </c>
      <c r="H125" s="140" t="s">
        <v>1035</v>
      </c>
      <c r="I125" s="140" t="s">
        <v>7758</v>
      </c>
      <c r="J125" s="140" t="s">
        <v>8348</v>
      </c>
      <c r="K125" s="140" t="s">
        <v>7760</v>
      </c>
      <c r="L125" s="140" t="s">
        <v>7761</v>
      </c>
      <c r="M125" s="140" t="s">
        <v>7491</v>
      </c>
      <c r="N125" s="140" t="s">
        <v>7762</v>
      </c>
      <c r="O125" s="139">
        <v>120147</v>
      </c>
      <c r="P125" s="139">
        <v>123448</v>
      </c>
      <c r="Q125" s="140" t="s">
        <v>7426</v>
      </c>
      <c r="R125" s="139">
        <v>113951</v>
      </c>
      <c r="S125" s="139">
        <v>113951</v>
      </c>
      <c r="T125" s="140" t="s">
        <v>7935</v>
      </c>
      <c r="U125" s="141">
        <v>367</v>
      </c>
      <c r="V125" s="140" t="s">
        <v>8349</v>
      </c>
      <c r="W125" s="140" t="s">
        <v>8350</v>
      </c>
      <c r="X125" s="140" t="s">
        <v>7765</v>
      </c>
      <c r="Y125" s="140" t="s">
        <v>7766</v>
      </c>
      <c r="Z125" s="140" t="s">
        <v>7767</v>
      </c>
      <c r="AA125" s="139">
        <v>1</v>
      </c>
      <c r="AB125" s="141">
        <v>45322</v>
      </c>
      <c r="AC125" s="141">
        <v>45322</v>
      </c>
      <c r="AD125" s="140" t="s">
        <v>7876</v>
      </c>
      <c r="AE125" s="140" t="s">
        <v>7877</v>
      </c>
      <c r="AF125" s="140" t="s">
        <v>7878</v>
      </c>
      <c r="AG125" s="140" t="s">
        <v>7879</v>
      </c>
      <c r="AH125" s="140" t="s">
        <v>7866</v>
      </c>
      <c r="AI125" s="140" t="s">
        <v>7773</v>
      </c>
      <c r="AJ125" s="140" t="s">
        <v>7867</v>
      </c>
      <c r="AK125" s="140" t="s">
        <v>7868</v>
      </c>
      <c r="AL125" s="139">
        <v>3500</v>
      </c>
      <c r="AM125" s="140" t="s">
        <v>356</v>
      </c>
      <c r="AN125" s="140" t="s">
        <v>7869</v>
      </c>
    </row>
    <row r="126" spans="1:40" ht="28.8" x14ac:dyDescent="0.25">
      <c r="A126" s="139" t="s">
        <v>7756</v>
      </c>
      <c r="B126" s="140" t="s">
        <v>7757</v>
      </c>
      <c r="C126" s="139">
        <v>1404</v>
      </c>
      <c r="D126" s="140" t="s">
        <v>7076</v>
      </c>
      <c r="E126" s="140" t="s">
        <v>3077</v>
      </c>
      <c r="F126" s="139">
        <v>3500</v>
      </c>
      <c r="G126" s="140" t="s">
        <v>356</v>
      </c>
      <c r="H126" s="140" t="s">
        <v>1036</v>
      </c>
      <c r="I126" s="140" t="s">
        <v>7758</v>
      </c>
      <c r="J126" s="140" t="s">
        <v>8351</v>
      </c>
      <c r="K126" s="140" t="s">
        <v>7760</v>
      </c>
      <c r="L126" s="140" t="s">
        <v>7761</v>
      </c>
      <c r="M126" s="140" t="s">
        <v>7491</v>
      </c>
      <c r="N126" s="140" t="s">
        <v>7762</v>
      </c>
      <c r="O126" s="139">
        <v>120147</v>
      </c>
      <c r="P126" s="139">
        <v>123448</v>
      </c>
      <c r="Q126" s="140" t="s">
        <v>7426</v>
      </c>
      <c r="R126" s="139">
        <v>113951</v>
      </c>
      <c r="S126" s="139">
        <v>113951</v>
      </c>
      <c r="T126" s="140" t="s">
        <v>7758</v>
      </c>
      <c r="U126" s="141">
        <v>367</v>
      </c>
      <c r="V126" s="140" t="s">
        <v>8352</v>
      </c>
      <c r="W126" s="140" t="s">
        <v>8353</v>
      </c>
      <c r="X126" s="140" t="s">
        <v>7765</v>
      </c>
      <c r="Y126" s="140" t="s">
        <v>7766</v>
      </c>
      <c r="Z126" s="140" t="s">
        <v>7767</v>
      </c>
      <c r="AA126" s="139">
        <v>2</v>
      </c>
      <c r="AB126" s="141">
        <v>45322</v>
      </c>
      <c r="AC126" s="141">
        <v>45322</v>
      </c>
      <c r="AD126" s="140" t="s">
        <v>7876</v>
      </c>
      <c r="AE126" s="140" t="s">
        <v>7877</v>
      </c>
      <c r="AF126" s="140" t="s">
        <v>7878</v>
      </c>
      <c r="AG126" s="140" t="s">
        <v>7879</v>
      </c>
      <c r="AH126" s="140" t="s">
        <v>7866</v>
      </c>
      <c r="AI126" s="140" t="s">
        <v>7773</v>
      </c>
      <c r="AJ126" s="140" t="s">
        <v>7867</v>
      </c>
      <c r="AK126" s="140" t="s">
        <v>7868</v>
      </c>
      <c r="AL126" s="139">
        <v>3500</v>
      </c>
      <c r="AM126" s="140" t="s">
        <v>356</v>
      </c>
      <c r="AN126" s="140" t="s">
        <v>7869</v>
      </c>
    </row>
    <row r="127" spans="1:40" ht="28.8" x14ac:dyDescent="0.25">
      <c r="A127" s="139" t="s">
        <v>7756</v>
      </c>
      <c r="B127" s="140" t="s">
        <v>7757</v>
      </c>
      <c r="C127" s="139">
        <v>1412</v>
      </c>
      <c r="D127" s="140" t="s">
        <v>6403</v>
      </c>
      <c r="E127" s="140" t="s">
        <v>3078</v>
      </c>
      <c r="F127" s="139">
        <v>3520</v>
      </c>
      <c r="G127" s="140" t="s">
        <v>357</v>
      </c>
      <c r="H127" s="140" t="s">
        <v>1037</v>
      </c>
      <c r="I127" s="140" t="s">
        <v>7758</v>
      </c>
      <c r="J127" s="140" t="s">
        <v>8354</v>
      </c>
      <c r="K127" s="140" t="s">
        <v>7760</v>
      </c>
      <c r="L127" s="140" t="s">
        <v>7761</v>
      </c>
      <c r="M127" s="140" t="s">
        <v>7491</v>
      </c>
      <c r="N127" s="140" t="s">
        <v>7762</v>
      </c>
      <c r="O127" s="139">
        <v>120147</v>
      </c>
      <c r="P127" s="139">
        <v>123448</v>
      </c>
      <c r="Q127" s="140" t="s">
        <v>7426</v>
      </c>
      <c r="R127" s="139">
        <v>113951</v>
      </c>
      <c r="S127" s="139">
        <v>113951</v>
      </c>
      <c r="T127" s="140" t="s">
        <v>7758</v>
      </c>
      <c r="U127" s="141">
        <v>367</v>
      </c>
      <c r="V127" s="140" t="s">
        <v>8355</v>
      </c>
      <c r="W127" s="140" t="s">
        <v>8356</v>
      </c>
      <c r="X127" s="140" t="s">
        <v>7765</v>
      </c>
      <c r="Y127" s="140" t="s">
        <v>7766</v>
      </c>
      <c r="Z127" s="140" t="s">
        <v>7767</v>
      </c>
      <c r="AA127" s="139">
        <v>1</v>
      </c>
      <c r="AB127" s="141">
        <v>45322</v>
      </c>
      <c r="AC127" s="141">
        <v>45322</v>
      </c>
      <c r="AD127" s="140" t="s">
        <v>7768</v>
      </c>
      <c r="AE127" s="140" t="s">
        <v>7769</v>
      </c>
      <c r="AF127" s="140" t="s">
        <v>7770</v>
      </c>
      <c r="AG127" s="140" t="s">
        <v>7771</v>
      </c>
      <c r="AH127" s="140" t="s">
        <v>7866</v>
      </c>
      <c r="AI127" s="140" t="s">
        <v>7773</v>
      </c>
      <c r="AJ127" s="140" t="s">
        <v>7867</v>
      </c>
      <c r="AK127" s="140" t="s">
        <v>7868</v>
      </c>
      <c r="AL127" s="139">
        <v>3500</v>
      </c>
      <c r="AM127" s="140" t="s">
        <v>356</v>
      </c>
      <c r="AN127" s="140" t="s">
        <v>7869</v>
      </c>
    </row>
    <row r="128" spans="1:40" ht="28.8" x14ac:dyDescent="0.25">
      <c r="A128" s="139" t="s">
        <v>7756</v>
      </c>
      <c r="B128" s="140" t="s">
        <v>7757</v>
      </c>
      <c r="C128" s="139">
        <v>1421</v>
      </c>
      <c r="D128" s="140" t="s">
        <v>6143</v>
      </c>
      <c r="E128" s="140" t="s">
        <v>3079</v>
      </c>
      <c r="F128" s="139">
        <v>3530</v>
      </c>
      <c r="G128" s="140" t="s">
        <v>358</v>
      </c>
      <c r="H128" s="140" t="s">
        <v>1038</v>
      </c>
      <c r="I128" s="140" t="s">
        <v>7758</v>
      </c>
      <c r="J128" s="140" t="s">
        <v>8357</v>
      </c>
      <c r="K128" s="140" t="s">
        <v>7760</v>
      </c>
      <c r="L128" s="140" t="s">
        <v>7761</v>
      </c>
      <c r="M128" s="140" t="s">
        <v>7491</v>
      </c>
      <c r="N128" s="140" t="s">
        <v>7762</v>
      </c>
      <c r="O128" s="139">
        <v>120147</v>
      </c>
      <c r="P128" s="139">
        <v>123448</v>
      </c>
      <c r="Q128" s="140" t="s">
        <v>7426</v>
      </c>
      <c r="R128" s="139">
        <v>113951</v>
      </c>
      <c r="S128" s="139">
        <v>113951</v>
      </c>
      <c r="T128" s="140" t="s">
        <v>7758</v>
      </c>
      <c r="U128" s="141">
        <v>367</v>
      </c>
      <c r="V128" s="140" t="s">
        <v>8358</v>
      </c>
      <c r="W128" s="140" t="s">
        <v>8359</v>
      </c>
      <c r="X128" s="140" t="s">
        <v>7765</v>
      </c>
      <c r="Y128" s="140" t="s">
        <v>7766</v>
      </c>
      <c r="Z128" s="140" t="s">
        <v>7767</v>
      </c>
      <c r="AA128" s="139">
        <v>1</v>
      </c>
      <c r="AB128" s="141">
        <v>45322</v>
      </c>
      <c r="AC128" s="141">
        <v>45322</v>
      </c>
      <c r="AD128" s="140" t="s">
        <v>7768</v>
      </c>
      <c r="AE128" s="140" t="s">
        <v>7769</v>
      </c>
      <c r="AF128" s="140" t="s">
        <v>7770</v>
      </c>
      <c r="AG128" s="140" t="s">
        <v>7771</v>
      </c>
      <c r="AH128" s="140" t="s">
        <v>7866</v>
      </c>
      <c r="AI128" s="140" t="s">
        <v>7773</v>
      </c>
      <c r="AJ128" s="140" t="s">
        <v>7867</v>
      </c>
      <c r="AK128" s="140" t="s">
        <v>7868</v>
      </c>
      <c r="AL128" s="139">
        <v>3500</v>
      </c>
      <c r="AM128" s="140" t="s">
        <v>356</v>
      </c>
      <c r="AN128" s="140" t="s">
        <v>7869</v>
      </c>
    </row>
    <row r="129" spans="1:40" ht="28.8" x14ac:dyDescent="0.25">
      <c r="A129" s="139" t="s">
        <v>7756</v>
      </c>
      <c r="B129" s="140" t="s">
        <v>7757</v>
      </c>
      <c r="C129" s="139">
        <v>1438</v>
      </c>
      <c r="D129" s="140" t="s">
        <v>7077</v>
      </c>
      <c r="E129" s="140" t="s">
        <v>3080</v>
      </c>
      <c r="F129" s="139">
        <v>3530</v>
      </c>
      <c r="G129" s="140" t="s">
        <v>358</v>
      </c>
      <c r="H129" s="140" t="s">
        <v>1039</v>
      </c>
      <c r="I129" s="140" t="s">
        <v>7758</v>
      </c>
      <c r="J129" s="140" t="s">
        <v>8360</v>
      </c>
      <c r="K129" s="140" t="s">
        <v>7760</v>
      </c>
      <c r="L129" s="140" t="s">
        <v>7761</v>
      </c>
      <c r="M129" s="140" t="s">
        <v>7491</v>
      </c>
      <c r="N129" s="140" t="s">
        <v>7762</v>
      </c>
      <c r="O129" s="139">
        <v>139089</v>
      </c>
      <c r="P129" s="139">
        <v>1628</v>
      </c>
      <c r="Q129" s="140" t="s">
        <v>7778</v>
      </c>
      <c r="R129" s="139">
        <v>113936</v>
      </c>
      <c r="S129" s="139">
        <v>113936</v>
      </c>
      <c r="T129" s="140" t="s">
        <v>7758</v>
      </c>
      <c r="U129" s="141">
        <v>367</v>
      </c>
      <c r="V129" s="140" t="s">
        <v>8361</v>
      </c>
      <c r="W129" s="140" t="s">
        <v>8362</v>
      </c>
      <c r="X129" s="140" t="s">
        <v>7765</v>
      </c>
      <c r="Y129" s="140" t="s">
        <v>7766</v>
      </c>
      <c r="Z129" s="140" t="s">
        <v>7767</v>
      </c>
      <c r="AA129" s="139">
        <v>1</v>
      </c>
      <c r="AB129" s="141">
        <v>45322</v>
      </c>
      <c r="AC129" s="141">
        <v>45322</v>
      </c>
      <c r="AD129" s="140" t="s">
        <v>7768</v>
      </c>
      <c r="AE129" s="140" t="s">
        <v>7769</v>
      </c>
      <c r="AF129" s="140" t="s">
        <v>7770</v>
      </c>
      <c r="AG129" s="140" t="s">
        <v>7771</v>
      </c>
      <c r="AH129" s="140" t="s">
        <v>7781</v>
      </c>
      <c r="AI129" s="140" t="s">
        <v>7773</v>
      </c>
      <c r="AJ129" s="140" t="s">
        <v>7782</v>
      </c>
      <c r="AK129" s="140" t="s">
        <v>3091</v>
      </c>
      <c r="AL129" s="139">
        <v>3600</v>
      </c>
      <c r="AM129" s="140" t="s">
        <v>366</v>
      </c>
      <c r="AN129" s="140" t="s">
        <v>7783</v>
      </c>
    </row>
    <row r="130" spans="1:40" ht="28.8" x14ac:dyDescent="0.25">
      <c r="A130" s="139" t="s">
        <v>7756</v>
      </c>
      <c r="B130" s="140" t="s">
        <v>7757</v>
      </c>
      <c r="C130" s="139">
        <v>1446</v>
      </c>
      <c r="D130" s="140" t="s">
        <v>7078</v>
      </c>
      <c r="E130" s="140" t="s">
        <v>3081</v>
      </c>
      <c r="F130" s="139">
        <v>3550</v>
      </c>
      <c r="G130" s="140" t="s">
        <v>359</v>
      </c>
      <c r="H130" s="140" t="s">
        <v>1040</v>
      </c>
      <c r="I130" s="140" t="s">
        <v>7758</v>
      </c>
      <c r="J130" s="140" t="s">
        <v>8363</v>
      </c>
      <c r="K130" s="140" t="s">
        <v>7760</v>
      </c>
      <c r="L130" s="140" t="s">
        <v>7761</v>
      </c>
      <c r="M130" s="140" t="s">
        <v>7491</v>
      </c>
      <c r="N130" s="140" t="s">
        <v>7762</v>
      </c>
      <c r="O130" s="139">
        <v>120147</v>
      </c>
      <c r="P130" s="139">
        <v>123448</v>
      </c>
      <c r="Q130" s="140" t="s">
        <v>7426</v>
      </c>
      <c r="R130" s="139">
        <v>113951</v>
      </c>
      <c r="S130" s="139">
        <v>113951</v>
      </c>
      <c r="T130" s="140" t="s">
        <v>7758</v>
      </c>
      <c r="U130" s="141">
        <v>367</v>
      </c>
      <c r="V130" s="140" t="s">
        <v>8364</v>
      </c>
      <c r="W130" s="140" t="s">
        <v>7971</v>
      </c>
      <c r="X130" s="140" t="s">
        <v>7765</v>
      </c>
      <c r="Y130" s="140" t="s">
        <v>7766</v>
      </c>
      <c r="Z130" s="140" t="s">
        <v>7767</v>
      </c>
      <c r="AA130" s="139">
        <v>1</v>
      </c>
      <c r="AB130" s="141">
        <v>45322</v>
      </c>
      <c r="AC130" s="141">
        <v>45322</v>
      </c>
      <c r="AD130" s="140" t="s">
        <v>7876</v>
      </c>
      <c r="AE130" s="140" t="s">
        <v>7877</v>
      </c>
      <c r="AF130" s="140" t="s">
        <v>7878</v>
      </c>
      <c r="AG130" s="140" t="s">
        <v>7879</v>
      </c>
      <c r="AH130" s="140" t="s">
        <v>7866</v>
      </c>
      <c r="AI130" s="140" t="s">
        <v>7773</v>
      </c>
      <c r="AJ130" s="140" t="s">
        <v>7867</v>
      </c>
      <c r="AK130" s="140" t="s">
        <v>7868</v>
      </c>
      <c r="AL130" s="139">
        <v>3500</v>
      </c>
      <c r="AM130" s="140" t="s">
        <v>356</v>
      </c>
      <c r="AN130" s="140" t="s">
        <v>7869</v>
      </c>
    </row>
    <row r="131" spans="1:40" ht="28.8" x14ac:dyDescent="0.25">
      <c r="A131" s="139" t="s">
        <v>7756</v>
      </c>
      <c r="B131" s="140" t="s">
        <v>7757</v>
      </c>
      <c r="C131" s="139">
        <v>1453</v>
      </c>
      <c r="D131" s="140" t="s">
        <v>7079</v>
      </c>
      <c r="E131" s="140" t="s">
        <v>3082</v>
      </c>
      <c r="F131" s="139">
        <v>3500</v>
      </c>
      <c r="G131" s="140" t="s">
        <v>356</v>
      </c>
      <c r="H131" s="140" t="s">
        <v>2492</v>
      </c>
      <c r="I131" s="140" t="s">
        <v>7758</v>
      </c>
      <c r="J131" s="140" t="s">
        <v>8365</v>
      </c>
      <c r="K131" s="140" t="s">
        <v>7760</v>
      </c>
      <c r="L131" s="140" t="s">
        <v>7761</v>
      </c>
      <c r="M131" s="140" t="s">
        <v>7491</v>
      </c>
      <c r="N131" s="140" t="s">
        <v>7762</v>
      </c>
      <c r="O131" s="139">
        <v>120147</v>
      </c>
      <c r="P131" s="139">
        <v>123448</v>
      </c>
      <c r="Q131" s="140" t="s">
        <v>7426</v>
      </c>
      <c r="R131" s="139">
        <v>113951</v>
      </c>
      <c r="S131" s="139">
        <v>113951</v>
      </c>
      <c r="T131" s="140" t="s">
        <v>7758</v>
      </c>
      <c r="U131" s="141">
        <v>367</v>
      </c>
      <c r="V131" s="140" t="s">
        <v>8366</v>
      </c>
      <c r="W131" s="140" t="s">
        <v>8270</v>
      </c>
      <c r="X131" s="140" t="s">
        <v>7765</v>
      </c>
      <c r="Y131" s="140" t="s">
        <v>7766</v>
      </c>
      <c r="Z131" s="140" t="s">
        <v>7767</v>
      </c>
      <c r="AA131" s="139">
        <v>1</v>
      </c>
      <c r="AB131" s="141">
        <v>45322</v>
      </c>
      <c r="AC131" s="141">
        <v>45322</v>
      </c>
      <c r="AD131" s="140" t="s">
        <v>7876</v>
      </c>
      <c r="AE131" s="140" t="s">
        <v>7877</v>
      </c>
      <c r="AF131" s="140" t="s">
        <v>7878</v>
      </c>
      <c r="AG131" s="140" t="s">
        <v>7879</v>
      </c>
      <c r="AH131" s="140" t="s">
        <v>7866</v>
      </c>
      <c r="AI131" s="140" t="s">
        <v>7773</v>
      </c>
      <c r="AJ131" s="140" t="s">
        <v>7867</v>
      </c>
      <c r="AK131" s="140" t="s">
        <v>7868</v>
      </c>
      <c r="AL131" s="139">
        <v>3500</v>
      </c>
      <c r="AM131" s="140" t="s">
        <v>356</v>
      </c>
      <c r="AN131" s="140" t="s">
        <v>7869</v>
      </c>
    </row>
    <row r="132" spans="1:40" ht="28.8" x14ac:dyDescent="0.25">
      <c r="A132" s="139" t="s">
        <v>7756</v>
      </c>
      <c r="B132" s="140" t="s">
        <v>7757</v>
      </c>
      <c r="C132" s="139">
        <v>1461</v>
      </c>
      <c r="D132" s="140" t="s">
        <v>7080</v>
      </c>
      <c r="E132" s="140" t="s">
        <v>3083</v>
      </c>
      <c r="F132" s="139">
        <v>3582</v>
      </c>
      <c r="G132" s="140" t="s">
        <v>361</v>
      </c>
      <c r="H132" s="140" t="s">
        <v>1042</v>
      </c>
      <c r="I132" s="140" t="s">
        <v>7758</v>
      </c>
      <c r="J132" s="140" t="s">
        <v>8367</v>
      </c>
      <c r="K132" s="140" t="s">
        <v>7760</v>
      </c>
      <c r="L132" s="140" t="s">
        <v>7761</v>
      </c>
      <c r="M132" s="140" t="s">
        <v>7491</v>
      </c>
      <c r="N132" s="140" t="s">
        <v>7762</v>
      </c>
      <c r="O132" s="139">
        <v>118828</v>
      </c>
      <c r="P132" s="139">
        <v>143743</v>
      </c>
      <c r="Q132" s="140" t="s">
        <v>6144</v>
      </c>
      <c r="R132" s="139">
        <v>113944</v>
      </c>
      <c r="S132" s="139">
        <v>113944</v>
      </c>
      <c r="T132" s="140" t="s">
        <v>7758</v>
      </c>
      <c r="U132" s="141">
        <v>367</v>
      </c>
      <c r="V132" s="140" t="s">
        <v>8368</v>
      </c>
      <c r="W132" s="140" t="s">
        <v>8369</v>
      </c>
      <c r="X132" s="140" t="s">
        <v>7765</v>
      </c>
      <c r="Y132" s="140" t="s">
        <v>7766</v>
      </c>
      <c r="Z132" s="140" t="s">
        <v>7767</v>
      </c>
      <c r="AA132" s="139">
        <v>1</v>
      </c>
      <c r="AB132" s="141">
        <v>45322</v>
      </c>
      <c r="AC132" s="141">
        <v>45322</v>
      </c>
      <c r="AD132" s="140" t="s">
        <v>7876</v>
      </c>
      <c r="AE132" s="140" t="s">
        <v>7877</v>
      </c>
      <c r="AF132" s="140" t="s">
        <v>7878</v>
      </c>
      <c r="AG132" s="140" t="s">
        <v>7879</v>
      </c>
      <c r="AH132" s="140" t="s">
        <v>7772</v>
      </c>
      <c r="AI132" s="140" t="s">
        <v>7773</v>
      </c>
      <c r="AJ132" s="140" t="s">
        <v>7774</v>
      </c>
      <c r="AK132" s="140" t="s">
        <v>7775</v>
      </c>
      <c r="AL132" s="139">
        <v>3971</v>
      </c>
      <c r="AM132" s="140" t="s">
        <v>26</v>
      </c>
      <c r="AN132" s="140" t="s">
        <v>7776</v>
      </c>
    </row>
    <row r="133" spans="1:40" ht="28.8" x14ac:dyDescent="0.25">
      <c r="A133" s="139" t="s">
        <v>7756</v>
      </c>
      <c r="B133" s="140" t="s">
        <v>7757</v>
      </c>
      <c r="C133" s="139">
        <v>1479</v>
      </c>
      <c r="D133" s="140" t="s">
        <v>7081</v>
      </c>
      <c r="E133" s="140" t="s">
        <v>7082</v>
      </c>
      <c r="F133" s="139">
        <v>3900</v>
      </c>
      <c r="G133" s="140" t="s">
        <v>6146</v>
      </c>
      <c r="H133" s="140" t="s">
        <v>5184</v>
      </c>
      <c r="I133" s="140" t="s">
        <v>7758</v>
      </c>
      <c r="J133" s="140" t="s">
        <v>8370</v>
      </c>
      <c r="K133" s="140" t="s">
        <v>7760</v>
      </c>
      <c r="L133" s="140" t="s">
        <v>7761</v>
      </c>
      <c r="M133" s="140" t="s">
        <v>7491</v>
      </c>
      <c r="N133" s="140" t="s">
        <v>7762</v>
      </c>
      <c r="O133" s="139">
        <v>118828</v>
      </c>
      <c r="P133" s="139">
        <v>143743</v>
      </c>
      <c r="Q133" s="140" t="s">
        <v>6144</v>
      </c>
      <c r="R133" s="139">
        <v>113944</v>
      </c>
      <c r="S133" s="139">
        <v>113944</v>
      </c>
      <c r="T133" s="140" t="s">
        <v>7758</v>
      </c>
      <c r="U133" s="141">
        <v>367</v>
      </c>
      <c r="V133" s="140" t="s">
        <v>8371</v>
      </c>
      <c r="W133" s="140" t="s">
        <v>8161</v>
      </c>
      <c r="X133" s="140" t="s">
        <v>7765</v>
      </c>
      <c r="Y133" s="140" t="s">
        <v>7766</v>
      </c>
      <c r="Z133" s="140" t="s">
        <v>7767</v>
      </c>
      <c r="AA133" s="139">
        <v>1</v>
      </c>
      <c r="AB133" s="141">
        <v>45322</v>
      </c>
      <c r="AC133" s="141">
        <v>45322</v>
      </c>
      <c r="AD133" s="140" t="s">
        <v>7768</v>
      </c>
      <c r="AE133" s="140" t="s">
        <v>7769</v>
      </c>
      <c r="AF133" s="140" t="s">
        <v>7770</v>
      </c>
      <c r="AG133" s="140" t="s">
        <v>7771</v>
      </c>
      <c r="AH133" s="140" t="s">
        <v>8372</v>
      </c>
      <c r="AI133" s="140" t="s">
        <v>7773</v>
      </c>
      <c r="AJ133" s="140" t="s">
        <v>7774</v>
      </c>
      <c r="AK133" s="140" t="s">
        <v>7775</v>
      </c>
      <c r="AL133" s="139">
        <v>3971</v>
      </c>
      <c r="AM133" s="140" t="s">
        <v>26</v>
      </c>
      <c r="AN133" s="140" t="s">
        <v>7776</v>
      </c>
    </row>
    <row r="134" spans="1:40" ht="28.8" x14ac:dyDescent="0.25">
      <c r="A134" s="139" t="s">
        <v>7756</v>
      </c>
      <c r="B134" s="140" t="s">
        <v>7757</v>
      </c>
      <c r="C134" s="139">
        <v>1487</v>
      </c>
      <c r="D134" s="140" t="s">
        <v>7083</v>
      </c>
      <c r="E134" s="140" t="s">
        <v>3085</v>
      </c>
      <c r="F134" s="139">
        <v>3990</v>
      </c>
      <c r="G134" s="140" t="s">
        <v>363</v>
      </c>
      <c r="H134" s="140" t="s">
        <v>1044</v>
      </c>
      <c r="I134" s="140" t="s">
        <v>7758</v>
      </c>
      <c r="J134" s="140" t="s">
        <v>7790</v>
      </c>
      <c r="K134" s="140" t="s">
        <v>7760</v>
      </c>
      <c r="L134" s="140" t="s">
        <v>7761</v>
      </c>
      <c r="M134" s="140" t="s">
        <v>7491</v>
      </c>
      <c r="N134" s="140" t="s">
        <v>7762</v>
      </c>
      <c r="O134" s="139">
        <v>118828</v>
      </c>
      <c r="P134" s="139">
        <v>143743</v>
      </c>
      <c r="Q134" s="140" t="s">
        <v>6144</v>
      </c>
      <c r="R134" s="139">
        <v>113944</v>
      </c>
      <c r="S134" s="139">
        <v>113944</v>
      </c>
      <c r="T134" s="140" t="s">
        <v>7758</v>
      </c>
      <c r="U134" s="141">
        <v>367</v>
      </c>
      <c r="V134" s="140" t="s">
        <v>7791</v>
      </c>
      <c r="W134" s="140" t="s">
        <v>7792</v>
      </c>
      <c r="X134" s="140" t="s">
        <v>7765</v>
      </c>
      <c r="Y134" s="140" t="s">
        <v>7766</v>
      </c>
      <c r="Z134" s="140" t="s">
        <v>7767</v>
      </c>
      <c r="AA134" s="139">
        <v>1</v>
      </c>
      <c r="AB134" s="141">
        <v>45322</v>
      </c>
      <c r="AC134" s="141">
        <v>45322</v>
      </c>
      <c r="AD134" s="140" t="s">
        <v>7768</v>
      </c>
      <c r="AE134" s="140" t="s">
        <v>7769</v>
      </c>
      <c r="AF134" s="140" t="s">
        <v>7770</v>
      </c>
      <c r="AG134" s="140" t="s">
        <v>7771</v>
      </c>
      <c r="AH134" s="140" t="s">
        <v>7772</v>
      </c>
      <c r="AI134" s="140" t="s">
        <v>7773</v>
      </c>
      <c r="AJ134" s="140" t="s">
        <v>7774</v>
      </c>
      <c r="AK134" s="140" t="s">
        <v>7775</v>
      </c>
      <c r="AL134" s="139">
        <v>3971</v>
      </c>
      <c r="AM134" s="140" t="s">
        <v>26</v>
      </c>
      <c r="AN134" s="140" t="s">
        <v>7776</v>
      </c>
    </row>
    <row r="135" spans="1:40" ht="28.8" x14ac:dyDescent="0.25">
      <c r="A135" s="139" t="s">
        <v>7756</v>
      </c>
      <c r="B135" s="140" t="s">
        <v>7757</v>
      </c>
      <c r="C135" s="139">
        <v>1495</v>
      </c>
      <c r="D135" s="140" t="s">
        <v>6839</v>
      </c>
      <c r="E135" s="140" t="s">
        <v>3086</v>
      </c>
      <c r="F135" s="139">
        <v>3670</v>
      </c>
      <c r="G135" s="140" t="s">
        <v>6145</v>
      </c>
      <c r="H135" s="140" t="s">
        <v>1045</v>
      </c>
      <c r="I135" s="140" t="s">
        <v>7758</v>
      </c>
      <c r="J135" s="140" t="s">
        <v>7793</v>
      </c>
      <c r="K135" s="140" t="s">
        <v>7760</v>
      </c>
      <c r="L135" s="140" t="s">
        <v>7761</v>
      </c>
      <c r="M135" s="140" t="s">
        <v>7491</v>
      </c>
      <c r="N135" s="140" t="s">
        <v>7762</v>
      </c>
      <c r="O135" s="139">
        <v>139089</v>
      </c>
      <c r="P135" s="139">
        <v>1628</v>
      </c>
      <c r="Q135" s="140" t="s">
        <v>7778</v>
      </c>
      <c r="R135" s="139">
        <v>113936</v>
      </c>
      <c r="S135" s="139">
        <v>113936</v>
      </c>
      <c r="T135" s="140" t="s">
        <v>7758</v>
      </c>
      <c r="U135" s="141">
        <v>367</v>
      </c>
      <c r="V135" s="140" t="s">
        <v>7794</v>
      </c>
      <c r="W135" s="140" t="s">
        <v>7795</v>
      </c>
      <c r="X135" s="140" t="s">
        <v>7765</v>
      </c>
      <c r="Y135" s="140" t="s">
        <v>7766</v>
      </c>
      <c r="Z135" s="140" t="s">
        <v>7767</v>
      </c>
      <c r="AA135" s="139">
        <v>1</v>
      </c>
      <c r="AB135" s="141">
        <v>45322</v>
      </c>
      <c r="AC135" s="141">
        <v>45322</v>
      </c>
      <c r="AD135" s="140" t="s">
        <v>7768</v>
      </c>
      <c r="AE135" s="140" t="s">
        <v>7769</v>
      </c>
      <c r="AF135" s="140" t="s">
        <v>7770</v>
      </c>
      <c r="AG135" s="140" t="s">
        <v>7771</v>
      </c>
      <c r="AH135" s="140" t="s">
        <v>7781</v>
      </c>
      <c r="AI135" s="140" t="s">
        <v>7773</v>
      </c>
      <c r="AJ135" s="140" t="s">
        <v>7782</v>
      </c>
      <c r="AK135" s="140" t="s">
        <v>3091</v>
      </c>
      <c r="AL135" s="139">
        <v>3600</v>
      </c>
      <c r="AM135" s="140" t="s">
        <v>366</v>
      </c>
      <c r="AN135" s="140" t="s">
        <v>7783</v>
      </c>
    </row>
    <row r="136" spans="1:40" ht="28.8" x14ac:dyDescent="0.25">
      <c r="A136" s="139" t="s">
        <v>7756</v>
      </c>
      <c r="B136" s="140" t="s">
        <v>7757</v>
      </c>
      <c r="C136" s="139">
        <v>1503</v>
      </c>
      <c r="D136" s="140" t="s">
        <v>5183</v>
      </c>
      <c r="E136" s="140" t="s">
        <v>3087</v>
      </c>
      <c r="F136" s="139">
        <v>3900</v>
      </c>
      <c r="G136" s="140" t="s">
        <v>6146</v>
      </c>
      <c r="H136" s="140" t="s">
        <v>5184</v>
      </c>
      <c r="I136" s="140" t="s">
        <v>7758</v>
      </c>
      <c r="J136" s="140" t="s">
        <v>7796</v>
      </c>
      <c r="K136" s="140" t="s">
        <v>7760</v>
      </c>
      <c r="L136" s="140" t="s">
        <v>7761</v>
      </c>
      <c r="M136" s="140" t="s">
        <v>7491</v>
      </c>
      <c r="N136" s="140" t="s">
        <v>7762</v>
      </c>
      <c r="O136" s="139">
        <v>118828</v>
      </c>
      <c r="P136" s="139">
        <v>143743</v>
      </c>
      <c r="Q136" s="140" t="s">
        <v>6144</v>
      </c>
      <c r="R136" s="139">
        <v>113944</v>
      </c>
      <c r="S136" s="139">
        <v>113944</v>
      </c>
      <c r="T136" s="140" t="s">
        <v>7758</v>
      </c>
      <c r="U136" s="141">
        <v>367</v>
      </c>
      <c r="V136" s="140" t="s">
        <v>7797</v>
      </c>
      <c r="W136" s="140" t="s">
        <v>7798</v>
      </c>
      <c r="X136" s="140" t="s">
        <v>7765</v>
      </c>
      <c r="Y136" s="140" t="s">
        <v>7766</v>
      </c>
      <c r="Z136" s="140" t="s">
        <v>7767</v>
      </c>
      <c r="AA136" s="139">
        <v>1</v>
      </c>
      <c r="AB136" s="141">
        <v>45322</v>
      </c>
      <c r="AC136" s="141">
        <v>45322</v>
      </c>
      <c r="AD136" s="140" t="s">
        <v>7768</v>
      </c>
      <c r="AE136" s="140" t="s">
        <v>7769</v>
      </c>
      <c r="AF136" s="140" t="s">
        <v>7770</v>
      </c>
      <c r="AG136" s="140" t="s">
        <v>7771</v>
      </c>
      <c r="AH136" s="140" t="s">
        <v>7772</v>
      </c>
      <c r="AI136" s="140" t="s">
        <v>7773</v>
      </c>
      <c r="AJ136" s="140" t="s">
        <v>7774</v>
      </c>
      <c r="AK136" s="140" t="s">
        <v>7775</v>
      </c>
      <c r="AL136" s="139">
        <v>3971</v>
      </c>
      <c r="AM136" s="140" t="s">
        <v>26</v>
      </c>
      <c r="AN136" s="140" t="s">
        <v>7776</v>
      </c>
    </row>
    <row r="137" spans="1:40" ht="28.8" x14ac:dyDescent="0.25">
      <c r="A137" s="139" t="s">
        <v>7756</v>
      </c>
      <c r="B137" s="140" t="s">
        <v>7757</v>
      </c>
      <c r="C137" s="139">
        <v>1511</v>
      </c>
      <c r="D137" s="140" t="s">
        <v>6840</v>
      </c>
      <c r="E137" s="140" t="s">
        <v>3088</v>
      </c>
      <c r="F137" s="139">
        <v>3930</v>
      </c>
      <c r="G137" s="140" t="s">
        <v>364</v>
      </c>
      <c r="H137" s="140" t="s">
        <v>1046</v>
      </c>
      <c r="I137" s="140" t="s">
        <v>7758</v>
      </c>
      <c r="J137" s="140" t="s">
        <v>7799</v>
      </c>
      <c r="K137" s="140" t="s">
        <v>7760</v>
      </c>
      <c r="L137" s="140" t="s">
        <v>7761</v>
      </c>
      <c r="M137" s="140" t="s">
        <v>7491</v>
      </c>
      <c r="N137" s="140" t="s">
        <v>7762</v>
      </c>
      <c r="O137" s="139">
        <v>118828</v>
      </c>
      <c r="P137" s="139">
        <v>143743</v>
      </c>
      <c r="Q137" s="140" t="s">
        <v>6144</v>
      </c>
      <c r="R137" s="139">
        <v>113944</v>
      </c>
      <c r="S137" s="139">
        <v>113944</v>
      </c>
      <c r="T137" s="140" t="s">
        <v>7758</v>
      </c>
      <c r="U137" s="141">
        <v>367</v>
      </c>
      <c r="V137" s="140" t="s">
        <v>7800</v>
      </c>
      <c r="W137" s="140" t="s">
        <v>7801</v>
      </c>
      <c r="X137" s="140" t="s">
        <v>7765</v>
      </c>
      <c r="Y137" s="140" t="s">
        <v>7766</v>
      </c>
      <c r="Z137" s="140" t="s">
        <v>7767</v>
      </c>
      <c r="AA137" s="139">
        <v>1</v>
      </c>
      <c r="AB137" s="141">
        <v>45322</v>
      </c>
      <c r="AC137" s="141">
        <v>45322</v>
      </c>
      <c r="AD137" s="140" t="s">
        <v>7768</v>
      </c>
      <c r="AE137" s="140" t="s">
        <v>7769</v>
      </c>
      <c r="AF137" s="140" t="s">
        <v>7770</v>
      </c>
      <c r="AG137" s="140" t="s">
        <v>7771</v>
      </c>
      <c r="AH137" s="140" t="s">
        <v>7802</v>
      </c>
      <c r="AI137" s="140" t="s">
        <v>7773</v>
      </c>
      <c r="AJ137" s="140" t="s">
        <v>7803</v>
      </c>
      <c r="AK137" s="140" t="s">
        <v>6770</v>
      </c>
      <c r="AL137" s="139">
        <v>3582</v>
      </c>
      <c r="AM137" s="140" t="s">
        <v>361</v>
      </c>
      <c r="AN137" s="140" t="s">
        <v>7776</v>
      </c>
    </row>
    <row r="138" spans="1:40" ht="28.8" x14ac:dyDescent="0.25">
      <c r="A138" s="139" t="s">
        <v>7756</v>
      </c>
      <c r="B138" s="140" t="s">
        <v>7757</v>
      </c>
      <c r="C138" s="139">
        <v>1529</v>
      </c>
      <c r="D138" s="140" t="s">
        <v>6147</v>
      </c>
      <c r="E138" s="140" t="s">
        <v>5185</v>
      </c>
      <c r="F138" s="139">
        <v>3950</v>
      </c>
      <c r="G138" s="140" t="s">
        <v>365</v>
      </c>
      <c r="H138" s="140" t="s">
        <v>1047</v>
      </c>
      <c r="I138" s="140" t="s">
        <v>7758</v>
      </c>
      <c r="J138" s="140" t="s">
        <v>7759</v>
      </c>
      <c r="K138" s="140" t="s">
        <v>7760</v>
      </c>
      <c r="L138" s="140" t="s">
        <v>7761</v>
      </c>
      <c r="M138" s="140" t="s">
        <v>7491</v>
      </c>
      <c r="N138" s="140" t="s">
        <v>7762</v>
      </c>
      <c r="O138" s="139">
        <v>118828</v>
      </c>
      <c r="P138" s="139">
        <v>143743</v>
      </c>
      <c r="Q138" s="140" t="s">
        <v>6144</v>
      </c>
      <c r="R138" s="139">
        <v>113944</v>
      </c>
      <c r="S138" s="139">
        <v>113944</v>
      </c>
      <c r="T138" s="140" t="s">
        <v>7758</v>
      </c>
      <c r="U138" s="141">
        <v>367</v>
      </c>
      <c r="V138" s="140" t="s">
        <v>7763</v>
      </c>
      <c r="W138" s="140" t="s">
        <v>7764</v>
      </c>
      <c r="X138" s="140" t="s">
        <v>7765</v>
      </c>
      <c r="Y138" s="140" t="s">
        <v>7766</v>
      </c>
      <c r="Z138" s="140" t="s">
        <v>7767</v>
      </c>
      <c r="AA138" s="139">
        <v>1</v>
      </c>
      <c r="AB138" s="141">
        <v>45322</v>
      </c>
      <c r="AC138" s="141">
        <v>45322</v>
      </c>
      <c r="AD138" s="140" t="s">
        <v>7768</v>
      </c>
      <c r="AE138" s="140" t="s">
        <v>7769</v>
      </c>
      <c r="AF138" s="140" t="s">
        <v>7770</v>
      </c>
      <c r="AG138" s="140" t="s">
        <v>7771</v>
      </c>
      <c r="AH138" s="140" t="s">
        <v>7772</v>
      </c>
      <c r="AI138" s="140" t="s">
        <v>7773</v>
      </c>
      <c r="AJ138" s="140" t="s">
        <v>7774</v>
      </c>
      <c r="AK138" s="140" t="s">
        <v>7775</v>
      </c>
      <c r="AL138" s="139">
        <v>3971</v>
      </c>
      <c r="AM138" s="140" t="s">
        <v>26</v>
      </c>
      <c r="AN138" s="140" t="s">
        <v>7776</v>
      </c>
    </row>
    <row r="139" spans="1:40" ht="28.8" x14ac:dyDescent="0.25">
      <c r="A139" s="139" t="s">
        <v>7756</v>
      </c>
      <c r="B139" s="140" t="s">
        <v>7757</v>
      </c>
      <c r="C139" s="139">
        <v>1537</v>
      </c>
      <c r="D139" s="140" t="s">
        <v>6148</v>
      </c>
      <c r="E139" s="140" t="s">
        <v>6149</v>
      </c>
      <c r="F139" s="139">
        <v>3600</v>
      </c>
      <c r="G139" s="140" t="s">
        <v>366</v>
      </c>
      <c r="H139" s="140" t="s">
        <v>1048</v>
      </c>
      <c r="I139" s="140" t="s">
        <v>7758</v>
      </c>
      <c r="J139" s="140" t="s">
        <v>7777</v>
      </c>
      <c r="K139" s="140" t="s">
        <v>7760</v>
      </c>
      <c r="L139" s="140" t="s">
        <v>7761</v>
      </c>
      <c r="M139" s="140" t="s">
        <v>7491</v>
      </c>
      <c r="N139" s="140" t="s">
        <v>7762</v>
      </c>
      <c r="O139" s="139">
        <v>139089</v>
      </c>
      <c r="P139" s="139">
        <v>1628</v>
      </c>
      <c r="Q139" s="140" t="s">
        <v>7778</v>
      </c>
      <c r="R139" s="139">
        <v>113936</v>
      </c>
      <c r="S139" s="139">
        <v>113936</v>
      </c>
      <c r="T139" s="140" t="s">
        <v>7758</v>
      </c>
      <c r="U139" s="141">
        <v>367</v>
      </c>
      <c r="V139" s="140" t="s">
        <v>7779</v>
      </c>
      <c r="W139" s="140" t="s">
        <v>7780</v>
      </c>
      <c r="X139" s="140" t="s">
        <v>7765</v>
      </c>
      <c r="Y139" s="140" t="s">
        <v>7766</v>
      </c>
      <c r="Z139" s="140" t="s">
        <v>7767</v>
      </c>
      <c r="AA139" s="139">
        <v>2</v>
      </c>
      <c r="AB139" s="141">
        <v>45322</v>
      </c>
      <c r="AC139" s="141">
        <v>45322</v>
      </c>
      <c r="AD139" s="140" t="s">
        <v>7768</v>
      </c>
      <c r="AE139" s="140" t="s">
        <v>7769</v>
      </c>
      <c r="AF139" s="140" t="s">
        <v>7770</v>
      </c>
      <c r="AG139" s="140" t="s">
        <v>7771</v>
      </c>
      <c r="AH139" s="140" t="s">
        <v>7781</v>
      </c>
      <c r="AI139" s="140" t="s">
        <v>7773</v>
      </c>
      <c r="AJ139" s="140" t="s">
        <v>7782</v>
      </c>
      <c r="AK139" s="140" t="s">
        <v>3091</v>
      </c>
      <c r="AL139" s="139">
        <v>3600</v>
      </c>
      <c r="AM139" s="140" t="s">
        <v>366</v>
      </c>
      <c r="AN139" s="140" t="s">
        <v>7783</v>
      </c>
    </row>
    <row r="140" spans="1:40" ht="28.8" x14ac:dyDescent="0.25">
      <c r="A140" s="139" t="s">
        <v>7756</v>
      </c>
      <c r="B140" s="140" t="s">
        <v>7757</v>
      </c>
      <c r="C140" s="139">
        <v>1545</v>
      </c>
      <c r="D140" s="140" t="s">
        <v>6150</v>
      </c>
      <c r="E140" s="140" t="s">
        <v>3089</v>
      </c>
      <c r="F140" s="139">
        <v>3600</v>
      </c>
      <c r="G140" s="140" t="s">
        <v>366</v>
      </c>
      <c r="H140" s="140" t="s">
        <v>1049</v>
      </c>
      <c r="I140" s="140" t="s">
        <v>7758</v>
      </c>
      <c r="J140" s="140" t="s">
        <v>7784</v>
      </c>
      <c r="K140" s="140" t="s">
        <v>7760</v>
      </c>
      <c r="L140" s="140" t="s">
        <v>7761</v>
      </c>
      <c r="M140" s="140" t="s">
        <v>7491</v>
      </c>
      <c r="N140" s="140" t="s">
        <v>7762</v>
      </c>
      <c r="O140" s="139">
        <v>139089</v>
      </c>
      <c r="P140" s="139">
        <v>1628</v>
      </c>
      <c r="Q140" s="140" t="s">
        <v>7778</v>
      </c>
      <c r="R140" s="139">
        <v>113936</v>
      </c>
      <c r="S140" s="139">
        <v>113936</v>
      </c>
      <c r="T140" s="140" t="s">
        <v>7758</v>
      </c>
      <c r="U140" s="141">
        <v>367</v>
      </c>
      <c r="V140" s="140" t="s">
        <v>7785</v>
      </c>
      <c r="W140" s="140" t="s">
        <v>7786</v>
      </c>
      <c r="X140" s="140" t="s">
        <v>7765</v>
      </c>
      <c r="Y140" s="140" t="s">
        <v>7766</v>
      </c>
      <c r="Z140" s="140" t="s">
        <v>7767</v>
      </c>
      <c r="AA140" s="139">
        <v>1</v>
      </c>
      <c r="AB140" s="141">
        <v>45322</v>
      </c>
      <c r="AC140" s="141">
        <v>45322</v>
      </c>
      <c r="AD140" s="140" t="s">
        <v>7768</v>
      </c>
      <c r="AE140" s="140" t="s">
        <v>7769</v>
      </c>
      <c r="AF140" s="140" t="s">
        <v>7770</v>
      </c>
      <c r="AG140" s="140" t="s">
        <v>7771</v>
      </c>
      <c r="AH140" s="140" t="s">
        <v>7781</v>
      </c>
      <c r="AI140" s="140" t="s">
        <v>7773</v>
      </c>
      <c r="AJ140" s="140" t="s">
        <v>7782</v>
      </c>
      <c r="AK140" s="140" t="s">
        <v>3091</v>
      </c>
      <c r="AL140" s="139">
        <v>3600</v>
      </c>
      <c r="AM140" s="140" t="s">
        <v>366</v>
      </c>
      <c r="AN140" s="140" t="s">
        <v>7783</v>
      </c>
    </row>
    <row r="141" spans="1:40" ht="28.8" x14ac:dyDescent="0.25">
      <c r="A141" s="139" t="s">
        <v>7756</v>
      </c>
      <c r="B141" s="140" t="s">
        <v>7757</v>
      </c>
      <c r="C141" s="139">
        <v>1552</v>
      </c>
      <c r="D141" s="140" t="s">
        <v>7084</v>
      </c>
      <c r="E141" s="140" t="s">
        <v>3090</v>
      </c>
      <c r="F141" s="139">
        <v>3600</v>
      </c>
      <c r="G141" s="140" t="s">
        <v>366</v>
      </c>
      <c r="H141" s="140" t="s">
        <v>1050</v>
      </c>
      <c r="I141" s="140" t="s">
        <v>7758</v>
      </c>
      <c r="J141" s="140" t="s">
        <v>7787</v>
      </c>
      <c r="K141" s="140" t="s">
        <v>7760</v>
      </c>
      <c r="L141" s="140" t="s">
        <v>7761</v>
      </c>
      <c r="M141" s="140" t="s">
        <v>7491</v>
      </c>
      <c r="N141" s="140" t="s">
        <v>7762</v>
      </c>
      <c r="O141" s="139">
        <v>139089</v>
      </c>
      <c r="P141" s="139">
        <v>1628</v>
      </c>
      <c r="Q141" s="140" t="s">
        <v>7778</v>
      </c>
      <c r="R141" s="139">
        <v>113936</v>
      </c>
      <c r="S141" s="139">
        <v>113936</v>
      </c>
      <c r="T141" s="140" t="s">
        <v>7758</v>
      </c>
      <c r="U141" s="141">
        <v>367</v>
      </c>
      <c r="V141" s="140" t="s">
        <v>7788</v>
      </c>
      <c r="W141" s="140" t="s">
        <v>7789</v>
      </c>
      <c r="X141" s="140" t="s">
        <v>7765</v>
      </c>
      <c r="Y141" s="140" t="s">
        <v>7766</v>
      </c>
      <c r="Z141" s="140" t="s">
        <v>7767</v>
      </c>
      <c r="AA141" s="139">
        <v>1</v>
      </c>
      <c r="AB141" s="141">
        <v>45322</v>
      </c>
      <c r="AC141" s="141">
        <v>45322</v>
      </c>
      <c r="AD141" s="140" t="s">
        <v>7768</v>
      </c>
      <c r="AE141" s="140" t="s">
        <v>7769</v>
      </c>
      <c r="AF141" s="140" t="s">
        <v>7770</v>
      </c>
      <c r="AG141" s="140" t="s">
        <v>7771</v>
      </c>
      <c r="AH141" s="140" t="s">
        <v>7781</v>
      </c>
      <c r="AI141" s="140" t="s">
        <v>7773</v>
      </c>
      <c r="AJ141" s="140" t="s">
        <v>7782</v>
      </c>
      <c r="AK141" s="140" t="s">
        <v>3091</v>
      </c>
      <c r="AL141" s="139">
        <v>3600</v>
      </c>
      <c r="AM141" s="140" t="s">
        <v>366</v>
      </c>
      <c r="AN141" s="140" t="s">
        <v>7783</v>
      </c>
    </row>
    <row r="142" spans="1:40" ht="28.8" x14ac:dyDescent="0.25">
      <c r="A142" s="139" t="s">
        <v>7756</v>
      </c>
      <c r="B142" s="140" t="s">
        <v>7757</v>
      </c>
      <c r="C142" s="139">
        <v>1561</v>
      </c>
      <c r="D142" s="140" t="s">
        <v>7085</v>
      </c>
      <c r="E142" s="140" t="s">
        <v>3091</v>
      </c>
      <c r="F142" s="139">
        <v>3600</v>
      </c>
      <c r="G142" s="140" t="s">
        <v>366</v>
      </c>
      <c r="H142" s="140" t="s">
        <v>1051</v>
      </c>
      <c r="I142" s="140" t="s">
        <v>7758</v>
      </c>
      <c r="J142" s="140" t="s">
        <v>7804</v>
      </c>
      <c r="K142" s="140" t="s">
        <v>7760</v>
      </c>
      <c r="L142" s="140" t="s">
        <v>7761</v>
      </c>
      <c r="M142" s="140" t="s">
        <v>7491</v>
      </c>
      <c r="N142" s="140" t="s">
        <v>7762</v>
      </c>
      <c r="O142" s="139">
        <v>139089</v>
      </c>
      <c r="P142" s="139">
        <v>1628</v>
      </c>
      <c r="Q142" s="140" t="s">
        <v>7778</v>
      </c>
      <c r="R142" s="139">
        <v>113936</v>
      </c>
      <c r="S142" s="139">
        <v>113936</v>
      </c>
      <c r="T142" s="140" t="s">
        <v>7758</v>
      </c>
      <c r="U142" s="141">
        <v>367</v>
      </c>
      <c r="V142" s="140" t="s">
        <v>7805</v>
      </c>
      <c r="W142" s="140" t="s">
        <v>7806</v>
      </c>
      <c r="X142" s="140" t="s">
        <v>7765</v>
      </c>
      <c r="Y142" s="140" t="s">
        <v>7766</v>
      </c>
      <c r="Z142" s="140" t="s">
        <v>7767</v>
      </c>
      <c r="AA142" s="139">
        <v>1</v>
      </c>
      <c r="AB142" s="141">
        <v>45322</v>
      </c>
      <c r="AC142" s="141">
        <v>45322</v>
      </c>
      <c r="AD142" s="140" t="s">
        <v>7768</v>
      </c>
      <c r="AE142" s="140" t="s">
        <v>7769</v>
      </c>
      <c r="AF142" s="140" t="s">
        <v>7770</v>
      </c>
      <c r="AG142" s="140" t="s">
        <v>7771</v>
      </c>
      <c r="AH142" s="140" t="s">
        <v>7781</v>
      </c>
      <c r="AI142" s="140" t="s">
        <v>7773</v>
      </c>
      <c r="AJ142" s="140" t="s">
        <v>7782</v>
      </c>
      <c r="AK142" s="140" t="s">
        <v>3091</v>
      </c>
      <c r="AL142" s="139">
        <v>3600</v>
      </c>
      <c r="AM142" s="140" t="s">
        <v>366</v>
      </c>
      <c r="AN142" s="140" t="s">
        <v>7783</v>
      </c>
    </row>
    <row r="143" spans="1:40" ht="28.8" x14ac:dyDescent="0.25">
      <c r="A143" s="139" t="s">
        <v>7756</v>
      </c>
      <c r="B143" s="140" t="s">
        <v>7757</v>
      </c>
      <c r="C143" s="139">
        <v>1578</v>
      </c>
      <c r="D143" s="140" t="s">
        <v>7807</v>
      </c>
      <c r="E143" s="140" t="s">
        <v>3092</v>
      </c>
      <c r="F143" s="139">
        <v>3600</v>
      </c>
      <c r="G143" s="140" t="s">
        <v>366</v>
      </c>
      <c r="H143" s="140" t="s">
        <v>1052</v>
      </c>
      <c r="I143" s="140" t="s">
        <v>7758</v>
      </c>
      <c r="J143" s="140" t="s">
        <v>7808</v>
      </c>
      <c r="K143" s="140" t="s">
        <v>7760</v>
      </c>
      <c r="L143" s="140" t="s">
        <v>7761</v>
      </c>
      <c r="M143" s="140" t="s">
        <v>7491</v>
      </c>
      <c r="N143" s="140" t="s">
        <v>7762</v>
      </c>
      <c r="O143" s="139">
        <v>139089</v>
      </c>
      <c r="P143" s="139">
        <v>1628</v>
      </c>
      <c r="Q143" s="140" t="s">
        <v>7778</v>
      </c>
      <c r="R143" s="139">
        <v>113936</v>
      </c>
      <c r="S143" s="139">
        <v>113936</v>
      </c>
      <c r="T143" s="140" t="s">
        <v>7758</v>
      </c>
      <c r="U143" s="141">
        <v>367</v>
      </c>
      <c r="V143" s="140" t="s">
        <v>7809</v>
      </c>
      <c r="W143" s="140" t="s">
        <v>7810</v>
      </c>
      <c r="X143" s="140" t="s">
        <v>7765</v>
      </c>
      <c r="Y143" s="140" t="s">
        <v>7766</v>
      </c>
      <c r="Z143" s="140" t="s">
        <v>7767</v>
      </c>
      <c r="AA143" s="139">
        <v>1</v>
      </c>
      <c r="AB143" s="141">
        <v>45322</v>
      </c>
      <c r="AC143" s="141">
        <v>45322</v>
      </c>
      <c r="AD143" s="140" t="s">
        <v>7768</v>
      </c>
      <c r="AE143" s="140" t="s">
        <v>7769</v>
      </c>
      <c r="AF143" s="140" t="s">
        <v>7770</v>
      </c>
      <c r="AG143" s="140" t="s">
        <v>7771</v>
      </c>
      <c r="AH143" s="140" t="s">
        <v>7781</v>
      </c>
      <c r="AI143" s="140" t="s">
        <v>7773</v>
      </c>
      <c r="AJ143" s="140" t="s">
        <v>7782</v>
      </c>
      <c r="AK143" s="140" t="s">
        <v>3091</v>
      </c>
      <c r="AL143" s="139">
        <v>3600</v>
      </c>
      <c r="AM143" s="140" t="s">
        <v>366</v>
      </c>
      <c r="AN143" s="140" t="s">
        <v>7783</v>
      </c>
    </row>
    <row r="144" spans="1:40" ht="28.8" x14ac:dyDescent="0.25">
      <c r="A144" s="139" t="s">
        <v>7756</v>
      </c>
      <c r="B144" s="140" t="s">
        <v>7757</v>
      </c>
      <c r="C144" s="139">
        <v>1602</v>
      </c>
      <c r="D144" s="140" t="s">
        <v>6151</v>
      </c>
      <c r="E144" s="140" t="s">
        <v>3093</v>
      </c>
      <c r="F144" s="139">
        <v>3630</v>
      </c>
      <c r="G144" s="140" t="s">
        <v>367</v>
      </c>
      <c r="H144" s="140" t="s">
        <v>1053</v>
      </c>
      <c r="I144" s="140" t="s">
        <v>7758</v>
      </c>
      <c r="J144" s="140" t="s">
        <v>7811</v>
      </c>
      <c r="K144" s="140" t="s">
        <v>7760</v>
      </c>
      <c r="L144" s="140" t="s">
        <v>7761</v>
      </c>
      <c r="M144" s="140" t="s">
        <v>7491</v>
      </c>
      <c r="N144" s="140" t="s">
        <v>7762</v>
      </c>
      <c r="O144" s="139">
        <v>139089</v>
      </c>
      <c r="P144" s="139">
        <v>1628</v>
      </c>
      <c r="Q144" s="140" t="s">
        <v>7778</v>
      </c>
      <c r="R144" s="139">
        <v>113936</v>
      </c>
      <c r="S144" s="139">
        <v>113936</v>
      </c>
      <c r="T144" s="140" t="s">
        <v>7758</v>
      </c>
      <c r="U144" s="141">
        <v>367</v>
      </c>
      <c r="V144" s="140" t="s">
        <v>7812</v>
      </c>
      <c r="W144" s="140" t="s">
        <v>7813</v>
      </c>
      <c r="X144" s="140" t="s">
        <v>7765</v>
      </c>
      <c r="Y144" s="140" t="s">
        <v>7766</v>
      </c>
      <c r="Z144" s="140" t="s">
        <v>7767</v>
      </c>
      <c r="AA144" s="139">
        <v>1</v>
      </c>
      <c r="AB144" s="141">
        <v>45322</v>
      </c>
      <c r="AC144" s="141">
        <v>45322</v>
      </c>
      <c r="AD144" s="140" t="s">
        <v>7768</v>
      </c>
      <c r="AE144" s="140" t="s">
        <v>7769</v>
      </c>
      <c r="AF144" s="140" t="s">
        <v>7770</v>
      </c>
      <c r="AG144" s="140" t="s">
        <v>7771</v>
      </c>
      <c r="AH144" s="140" t="s">
        <v>7781</v>
      </c>
      <c r="AI144" s="140" t="s">
        <v>7773</v>
      </c>
      <c r="AJ144" s="140" t="s">
        <v>7782</v>
      </c>
      <c r="AK144" s="140" t="s">
        <v>3091</v>
      </c>
      <c r="AL144" s="139">
        <v>3600</v>
      </c>
      <c r="AM144" s="140" t="s">
        <v>366</v>
      </c>
      <c r="AN144" s="140" t="s">
        <v>7783</v>
      </c>
    </row>
    <row r="145" spans="1:40" ht="28.8" x14ac:dyDescent="0.25">
      <c r="A145" s="139" t="s">
        <v>7756</v>
      </c>
      <c r="B145" s="140" t="s">
        <v>7757</v>
      </c>
      <c r="C145" s="139">
        <v>1611</v>
      </c>
      <c r="D145" s="140" t="s">
        <v>7086</v>
      </c>
      <c r="E145" s="140" t="s">
        <v>3094</v>
      </c>
      <c r="F145" s="139">
        <v>3630</v>
      </c>
      <c r="G145" s="140" t="s">
        <v>368</v>
      </c>
      <c r="H145" s="140" t="s">
        <v>1054</v>
      </c>
      <c r="I145" s="140" t="s">
        <v>7758</v>
      </c>
      <c r="J145" s="140" t="s">
        <v>7814</v>
      </c>
      <c r="K145" s="140" t="s">
        <v>7760</v>
      </c>
      <c r="L145" s="140" t="s">
        <v>7761</v>
      </c>
      <c r="M145" s="140" t="s">
        <v>7491</v>
      </c>
      <c r="N145" s="140" t="s">
        <v>7762</v>
      </c>
      <c r="O145" s="139">
        <v>139089</v>
      </c>
      <c r="P145" s="139">
        <v>1628</v>
      </c>
      <c r="Q145" s="140" t="s">
        <v>7778</v>
      </c>
      <c r="R145" s="139">
        <v>113936</v>
      </c>
      <c r="S145" s="139">
        <v>113936</v>
      </c>
      <c r="T145" s="140" t="s">
        <v>7758</v>
      </c>
      <c r="U145" s="141">
        <v>367</v>
      </c>
      <c r="V145" s="140" t="s">
        <v>7815</v>
      </c>
      <c r="W145" s="140" t="s">
        <v>7816</v>
      </c>
      <c r="X145" s="140" t="s">
        <v>7765</v>
      </c>
      <c r="Y145" s="140" t="s">
        <v>7766</v>
      </c>
      <c r="Z145" s="140" t="s">
        <v>7767</v>
      </c>
      <c r="AA145" s="139">
        <v>1</v>
      </c>
      <c r="AB145" s="141">
        <v>45322</v>
      </c>
      <c r="AC145" s="141">
        <v>45322</v>
      </c>
      <c r="AD145" s="140" t="s">
        <v>7768</v>
      </c>
      <c r="AE145" s="140" t="s">
        <v>7769</v>
      </c>
      <c r="AF145" s="140" t="s">
        <v>7770</v>
      </c>
      <c r="AG145" s="140" t="s">
        <v>7771</v>
      </c>
      <c r="AH145" s="140" t="s">
        <v>7781</v>
      </c>
      <c r="AI145" s="140" t="s">
        <v>7773</v>
      </c>
      <c r="AJ145" s="140" t="s">
        <v>7782</v>
      </c>
      <c r="AK145" s="140" t="s">
        <v>3091</v>
      </c>
      <c r="AL145" s="139">
        <v>3600</v>
      </c>
      <c r="AM145" s="140" t="s">
        <v>366</v>
      </c>
      <c r="AN145" s="140" t="s">
        <v>7783</v>
      </c>
    </row>
    <row r="146" spans="1:40" ht="28.8" x14ac:dyDescent="0.25">
      <c r="A146" s="139" t="s">
        <v>7756</v>
      </c>
      <c r="B146" s="140" t="s">
        <v>7757</v>
      </c>
      <c r="C146" s="139">
        <v>1628</v>
      </c>
      <c r="D146" s="140" t="s">
        <v>7778</v>
      </c>
      <c r="E146" s="140" t="s">
        <v>3095</v>
      </c>
      <c r="F146" s="139">
        <v>3630</v>
      </c>
      <c r="G146" s="140" t="s">
        <v>367</v>
      </c>
      <c r="H146" s="140" t="s">
        <v>1055</v>
      </c>
      <c r="I146" s="140" t="s">
        <v>7758</v>
      </c>
      <c r="J146" s="140" t="s">
        <v>7817</v>
      </c>
      <c r="K146" s="140" t="s">
        <v>7760</v>
      </c>
      <c r="L146" s="140" t="s">
        <v>7761</v>
      </c>
      <c r="M146" s="140" t="s">
        <v>7491</v>
      </c>
      <c r="N146" s="140" t="s">
        <v>7762</v>
      </c>
      <c r="O146" s="139">
        <v>139089</v>
      </c>
      <c r="P146" s="139">
        <v>1628</v>
      </c>
      <c r="Q146" s="140" t="s">
        <v>7778</v>
      </c>
      <c r="R146" s="139">
        <v>113936</v>
      </c>
      <c r="S146" s="139">
        <v>113936</v>
      </c>
      <c r="T146" s="140" t="s">
        <v>7758</v>
      </c>
      <c r="U146" s="141">
        <v>367</v>
      </c>
      <c r="V146" s="140" t="s">
        <v>7818</v>
      </c>
      <c r="W146" s="140" t="s">
        <v>7819</v>
      </c>
      <c r="X146" s="140" t="s">
        <v>7765</v>
      </c>
      <c r="Y146" s="140" t="s">
        <v>7766</v>
      </c>
      <c r="Z146" s="140" t="s">
        <v>7767</v>
      </c>
      <c r="AA146" s="139">
        <v>1</v>
      </c>
      <c r="AB146" s="141">
        <v>45322</v>
      </c>
      <c r="AC146" s="141">
        <v>45322</v>
      </c>
      <c r="AD146" s="140" t="s">
        <v>7768</v>
      </c>
      <c r="AE146" s="140" t="s">
        <v>7769</v>
      </c>
      <c r="AF146" s="140" t="s">
        <v>7770</v>
      </c>
      <c r="AG146" s="140" t="s">
        <v>7771</v>
      </c>
      <c r="AH146" s="140" t="s">
        <v>7781</v>
      </c>
      <c r="AI146" s="140" t="s">
        <v>7773</v>
      </c>
      <c r="AJ146" s="140" t="s">
        <v>7782</v>
      </c>
      <c r="AK146" s="140" t="s">
        <v>3091</v>
      </c>
      <c r="AL146" s="139">
        <v>3600</v>
      </c>
      <c r="AM146" s="140" t="s">
        <v>366</v>
      </c>
      <c r="AN146" s="140" t="s">
        <v>7783</v>
      </c>
    </row>
    <row r="147" spans="1:40" ht="28.8" x14ac:dyDescent="0.25">
      <c r="A147" s="139" t="s">
        <v>7756</v>
      </c>
      <c r="B147" s="140" t="s">
        <v>7757</v>
      </c>
      <c r="C147" s="139">
        <v>1636</v>
      </c>
      <c r="D147" s="140" t="s">
        <v>7087</v>
      </c>
      <c r="E147" s="140" t="s">
        <v>3096</v>
      </c>
      <c r="F147" s="139">
        <v>3650</v>
      </c>
      <c r="G147" s="140" t="s">
        <v>369</v>
      </c>
      <c r="H147" s="140" t="s">
        <v>1056</v>
      </c>
      <c r="I147" s="140" t="s">
        <v>7758</v>
      </c>
      <c r="J147" s="140" t="s">
        <v>7820</v>
      </c>
      <c r="K147" s="140" t="s">
        <v>7760</v>
      </c>
      <c r="L147" s="140" t="s">
        <v>7761</v>
      </c>
      <c r="M147" s="140" t="s">
        <v>7491</v>
      </c>
      <c r="N147" s="140" t="s">
        <v>7762</v>
      </c>
      <c r="O147" s="139">
        <v>139089</v>
      </c>
      <c r="P147" s="139">
        <v>1628</v>
      </c>
      <c r="Q147" s="140" t="s">
        <v>7778</v>
      </c>
      <c r="R147" s="139">
        <v>113936</v>
      </c>
      <c r="S147" s="139">
        <v>113936</v>
      </c>
      <c r="T147" s="140" t="s">
        <v>7758</v>
      </c>
      <c r="U147" s="141">
        <v>367</v>
      </c>
      <c r="V147" s="140" t="s">
        <v>7821</v>
      </c>
      <c r="W147" s="140" t="s">
        <v>7822</v>
      </c>
      <c r="X147" s="140" t="s">
        <v>7765</v>
      </c>
      <c r="Y147" s="140" t="s">
        <v>7766</v>
      </c>
      <c r="Z147" s="140" t="s">
        <v>7767</v>
      </c>
      <c r="AA147" s="139">
        <v>1</v>
      </c>
      <c r="AB147" s="141">
        <v>45322</v>
      </c>
      <c r="AC147" s="141">
        <v>45322</v>
      </c>
      <c r="AD147" s="140" t="s">
        <v>7768</v>
      </c>
      <c r="AE147" s="140" t="s">
        <v>7769</v>
      </c>
      <c r="AF147" s="140" t="s">
        <v>7770</v>
      </c>
      <c r="AG147" s="140" t="s">
        <v>7771</v>
      </c>
      <c r="AH147" s="140" t="s">
        <v>7781</v>
      </c>
      <c r="AI147" s="140" t="s">
        <v>7773</v>
      </c>
      <c r="AJ147" s="140" t="s">
        <v>7782</v>
      </c>
      <c r="AK147" s="140" t="s">
        <v>3091</v>
      </c>
      <c r="AL147" s="139">
        <v>3600</v>
      </c>
      <c r="AM147" s="140" t="s">
        <v>366</v>
      </c>
      <c r="AN147" s="140" t="s">
        <v>7783</v>
      </c>
    </row>
    <row r="148" spans="1:40" ht="28.8" x14ac:dyDescent="0.25">
      <c r="A148" s="139" t="s">
        <v>7756</v>
      </c>
      <c r="B148" s="140" t="s">
        <v>7757</v>
      </c>
      <c r="C148" s="139">
        <v>1644</v>
      </c>
      <c r="D148" s="140" t="s">
        <v>7088</v>
      </c>
      <c r="E148" s="140" t="s">
        <v>3097</v>
      </c>
      <c r="F148" s="139">
        <v>3660</v>
      </c>
      <c r="G148" s="140" t="s">
        <v>6145</v>
      </c>
      <c r="H148" s="140" t="s">
        <v>1057</v>
      </c>
      <c r="I148" s="140" t="s">
        <v>7758</v>
      </c>
      <c r="J148" s="140" t="s">
        <v>7823</v>
      </c>
      <c r="K148" s="140" t="s">
        <v>7760</v>
      </c>
      <c r="L148" s="140" t="s">
        <v>7761</v>
      </c>
      <c r="M148" s="140" t="s">
        <v>7491</v>
      </c>
      <c r="N148" s="140" t="s">
        <v>7762</v>
      </c>
      <c r="O148" s="139">
        <v>139089</v>
      </c>
      <c r="P148" s="139">
        <v>1628</v>
      </c>
      <c r="Q148" s="140" t="s">
        <v>7778</v>
      </c>
      <c r="R148" s="139">
        <v>113936</v>
      </c>
      <c r="S148" s="139">
        <v>113936</v>
      </c>
      <c r="T148" s="140" t="s">
        <v>7758</v>
      </c>
      <c r="U148" s="141">
        <v>367</v>
      </c>
      <c r="V148" s="140" t="s">
        <v>7824</v>
      </c>
      <c r="W148" s="140" t="s">
        <v>7825</v>
      </c>
      <c r="X148" s="140" t="s">
        <v>7765</v>
      </c>
      <c r="Y148" s="140" t="s">
        <v>7766</v>
      </c>
      <c r="Z148" s="140" t="s">
        <v>7767</v>
      </c>
      <c r="AA148" s="139">
        <v>1</v>
      </c>
      <c r="AB148" s="141">
        <v>45322</v>
      </c>
      <c r="AC148" s="141">
        <v>45322</v>
      </c>
      <c r="AD148" s="140" t="s">
        <v>7768</v>
      </c>
      <c r="AE148" s="140" t="s">
        <v>7769</v>
      </c>
      <c r="AF148" s="140" t="s">
        <v>7770</v>
      </c>
      <c r="AG148" s="140" t="s">
        <v>7771</v>
      </c>
      <c r="AH148" s="140" t="s">
        <v>7781</v>
      </c>
      <c r="AI148" s="140" t="s">
        <v>7773</v>
      </c>
      <c r="AJ148" s="140" t="s">
        <v>7782</v>
      </c>
      <c r="AK148" s="140" t="s">
        <v>3091</v>
      </c>
      <c r="AL148" s="139">
        <v>3600</v>
      </c>
      <c r="AM148" s="140" t="s">
        <v>366</v>
      </c>
      <c r="AN148" s="140" t="s">
        <v>7783</v>
      </c>
    </row>
    <row r="149" spans="1:40" ht="28.8" x14ac:dyDescent="0.25">
      <c r="A149" s="139" t="s">
        <v>7756</v>
      </c>
      <c r="B149" s="140" t="s">
        <v>7757</v>
      </c>
      <c r="C149" s="139">
        <v>1651</v>
      </c>
      <c r="D149" s="140" t="s">
        <v>7089</v>
      </c>
      <c r="E149" s="140" t="s">
        <v>3098</v>
      </c>
      <c r="F149" s="139">
        <v>3665</v>
      </c>
      <c r="G149" s="140" t="s">
        <v>370</v>
      </c>
      <c r="H149" s="140" t="s">
        <v>1058</v>
      </c>
      <c r="I149" s="140" t="s">
        <v>7758</v>
      </c>
      <c r="J149" s="140" t="s">
        <v>7826</v>
      </c>
      <c r="K149" s="140" t="s">
        <v>7760</v>
      </c>
      <c r="L149" s="140" t="s">
        <v>7761</v>
      </c>
      <c r="M149" s="140" t="s">
        <v>7491</v>
      </c>
      <c r="N149" s="140" t="s">
        <v>7762</v>
      </c>
      <c r="O149" s="139">
        <v>139089</v>
      </c>
      <c r="P149" s="139">
        <v>1628</v>
      </c>
      <c r="Q149" s="140" t="s">
        <v>7778</v>
      </c>
      <c r="R149" s="139">
        <v>113936</v>
      </c>
      <c r="S149" s="139">
        <v>113936</v>
      </c>
      <c r="T149" s="140" t="s">
        <v>7758</v>
      </c>
      <c r="U149" s="141">
        <v>367</v>
      </c>
      <c r="V149" s="140" t="s">
        <v>7827</v>
      </c>
      <c r="W149" s="140" t="s">
        <v>7828</v>
      </c>
      <c r="X149" s="140" t="s">
        <v>7765</v>
      </c>
      <c r="Y149" s="140" t="s">
        <v>7766</v>
      </c>
      <c r="Z149" s="140" t="s">
        <v>7767</v>
      </c>
      <c r="AA149" s="139">
        <v>1</v>
      </c>
      <c r="AB149" s="141">
        <v>45322</v>
      </c>
      <c r="AC149" s="141">
        <v>45322</v>
      </c>
      <c r="AD149" s="140" t="s">
        <v>7768</v>
      </c>
      <c r="AE149" s="140" t="s">
        <v>7769</v>
      </c>
      <c r="AF149" s="140" t="s">
        <v>7770</v>
      </c>
      <c r="AG149" s="140" t="s">
        <v>7771</v>
      </c>
      <c r="AH149" s="140" t="s">
        <v>7781</v>
      </c>
      <c r="AI149" s="140" t="s">
        <v>7773</v>
      </c>
      <c r="AJ149" s="140" t="s">
        <v>7782</v>
      </c>
      <c r="AK149" s="140" t="s">
        <v>3091</v>
      </c>
      <c r="AL149" s="139">
        <v>3600</v>
      </c>
      <c r="AM149" s="140" t="s">
        <v>366</v>
      </c>
      <c r="AN149" s="140" t="s">
        <v>7783</v>
      </c>
    </row>
    <row r="150" spans="1:40" ht="28.8" x14ac:dyDescent="0.25">
      <c r="A150" s="139" t="s">
        <v>7756</v>
      </c>
      <c r="B150" s="140" t="s">
        <v>7757</v>
      </c>
      <c r="C150" s="139">
        <v>1669</v>
      </c>
      <c r="D150" s="140" t="s">
        <v>6153</v>
      </c>
      <c r="E150" s="140" t="s">
        <v>3099</v>
      </c>
      <c r="F150" s="139">
        <v>3680</v>
      </c>
      <c r="G150" s="140" t="s">
        <v>371</v>
      </c>
      <c r="H150" s="140" t="s">
        <v>1059</v>
      </c>
      <c r="I150" s="140" t="s">
        <v>7758</v>
      </c>
      <c r="J150" s="140" t="s">
        <v>7829</v>
      </c>
      <c r="K150" s="140" t="s">
        <v>7760</v>
      </c>
      <c r="L150" s="140" t="s">
        <v>7761</v>
      </c>
      <c r="M150" s="140" t="s">
        <v>7491</v>
      </c>
      <c r="N150" s="140" t="s">
        <v>7762</v>
      </c>
      <c r="O150" s="139">
        <v>139089</v>
      </c>
      <c r="P150" s="139">
        <v>1628</v>
      </c>
      <c r="Q150" s="140" t="s">
        <v>7778</v>
      </c>
      <c r="R150" s="139">
        <v>113936</v>
      </c>
      <c r="S150" s="139">
        <v>113936</v>
      </c>
      <c r="T150" s="140" t="s">
        <v>7758</v>
      </c>
      <c r="U150" s="141">
        <v>367</v>
      </c>
      <c r="V150" s="140" t="s">
        <v>7830</v>
      </c>
      <c r="W150" s="140" t="s">
        <v>7831</v>
      </c>
      <c r="X150" s="140" t="s">
        <v>7765</v>
      </c>
      <c r="Y150" s="140" t="s">
        <v>7766</v>
      </c>
      <c r="Z150" s="140" t="s">
        <v>7767</v>
      </c>
      <c r="AA150" s="139">
        <v>1</v>
      </c>
      <c r="AB150" s="141">
        <v>45322</v>
      </c>
      <c r="AC150" s="141">
        <v>45322</v>
      </c>
      <c r="AD150" s="140" t="s">
        <v>7768</v>
      </c>
      <c r="AE150" s="140" t="s">
        <v>7769</v>
      </c>
      <c r="AF150" s="140" t="s">
        <v>7770</v>
      </c>
      <c r="AG150" s="140" t="s">
        <v>7771</v>
      </c>
      <c r="AH150" s="140" t="s">
        <v>7781</v>
      </c>
      <c r="AI150" s="140" t="s">
        <v>7773</v>
      </c>
      <c r="AJ150" s="140" t="s">
        <v>7782</v>
      </c>
      <c r="AK150" s="140" t="s">
        <v>3091</v>
      </c>
      <c r="AL150" s="139">
        <v>3600</v>
      </c>
      <c r="AM150" s="140" t="s">
        <v>366</v>
      </c>
      <c r="AN150" s="140" t="s">
        <v>7783</v>
      </c>
    </row>
    <row r="151" spans="1:40" ht="28.8" x14ac:dyDescent="0.25">
      <c r="A151" s="139" t="s">
        <v>7756</v>
      </c>
      <c r="B151" s="140" t="s">
        <v>7757</v>
      </c>
      <c r="C151" s="139">
        <v>1677</v>
      </c>
      <c r="D151" s="140" t="s">
        <v>7090</v>
      </c>
      <c r="E151" s="140" t="s">
        <v>3100</v>
      </c>
      <c r="F151" s="139">
        <v>3680</v>
      </c>
      <c r="G151" s="140" t="s">
        <v>371</v>
      </c>
      <c r="H151" s="140" t="s">
        <v>1060</v>
      </c>
      <c r="I151" s="140" t="s">
        <v>7758</v>
      </c>
      <c r="J151" s="140" t="s">
        <v>7832</v>
      </c>
      <c r="K151" s="140" t="s">
        <v>7760</v>
      </c>
      <c r="L151" s="140" t="s">
        <v>7761</v>
      </c>
      <c r="M151" s="140" t="s">
        <v>7491</v>
      </c>
      <c r="N151" s="140" t="s">
        <v>7762</v>
      </c>
      <c r="O151" s="139">
        <v>139089</v>
      </c>
      <c r="P151" s="139">
        <v>1628</v>
      </c>
      <c r="Q151" s="140" t="s">
        <v>7778</v>
      </c>
      <c r="R151" s="139">
        <v>113936</v>
      </c>
      <c r="S151" s="139">
        <v>113936</v>
      </c>
      <c r="T151" s="140" t="s">
        <v>7758</v>
      </c>
      <c r="U151" s="141">
        <v>367</v>
      </c>
      <c r="V151" s="140" t="s">
        <v>7833</v>
      </c>
      <c r="W151" s="140" t="s">
        <v>7834</v>
      </c>
      <c r="X151" s="140" t="s">
        <v>7765</v>
      </c>
      <c r="Y151" s="140" t="s">
        <v>7766</v>
      </c>
      <c r="Z151" s="140" t="s">
        <v>7767</v>
      </c>
      <c r="AA151" s="139">
        <v>2</v>
      </c>
      <c r="AB151" s="141">
        <v>45322</v>
      </c>
      <c r="AC151" s="141">
        <v>45322</v>
      </c>
      <c r="AD151" s="140" t="s">
        <v>7768</v>
      </c>
      <c r="AE151" s="140" t="s">
        <v>7769</v>
      </c>
      <c r="AF151" s="140" t="s">
        <v>7770</v>
      </c>
      <c r="AG151" s="140" t="s">
        <v>7771</v>
      </c>
      <c r="AH151" s="140" t="s">
        <v>7781</v>
      </c>
      <c r="AI151" s="140" t="s">
        <v>7773</v>
      </c>
      <c r="AJ151" s="140" t="s">
        <v>7782</v>
      </c>
      <c r="AK151" s="140" t="s">
        <v>3091</v>
      </c>
      <c r="AL151" s="139">
        <v>3600</v>
      </c>
      <c r="AM151" s="140" t="s">
        <v>366</v>
      </c>
      <c r="AN151" s="140" t="s">
        <v>7783</v>
      </c>
    </row>
    <row r="152" spans="1:40" ht="28.8" x14ac:dyDescent="0.25">
      <c r="A152" s="139" t="s">
        <v>7756</v>
      </c>
      <c r="B152" s="140" t="s">
        <v>7757</v>
      </c>
      <c r="C152" s="139">
        <v>1685</v>
      </c>
      <c r="D152" s="140" t="s">
        <v>6154</v>
      </c>
      <c r="E152" s="140" t="s">
        <v>3101</v>
      </c>
      <c r="F152" s="139">
        <v>3960</v>
      </c>
      <c r="G152" s="140" t="s">
        <v>372</v>
      </c>
      <c r="H152" s="140" t="s">
        <v>1061</v>
      </c>
      <c r="I152" s="140" t="s">
        <v>7758</v>
      </c>
      <c r="J152" s="140" t="s">
        <v>7835</v>
      </c>
      <c r="K152" s="140" t="s">
        <v>7760</v>
      </c>
      <c r="L152" s="140" t="s">
        <v>7761</v>
      </c>
      <c r="M152" s="140" t="s">
        <v>7491</v>
      </c>
      <c r="N152" s="140" t="s">
        <v>7762</v>
      </c>
      <c r="O152" s="139">
        <v>139089</v>
      </c>
      <c r="P152" s="139">
        <v>1628</v>
      </c>
      <c r="Q152" s="140" t="s">
        <v>7778</v>
      </c>
      <c r="R152" s="139">
        <v>113936</v>
      </c>
      <c r="S152" s="139">
        <v>113936</v>
      </c>
      <c r="T152" s="140" t="s">
        <v>7758</v>
      </c>
      <c r="U152" s="141">
        <v>367</v>
      </c>
      <c r="V152" s="140" t="s">
        <v>7836</v>
      </c>
      <c r="W152" s="140" t="s">
        <v>7837</v>
      </c>
      <c r="X152" s="140" t="s">
        <v>7765</v>
      </c>
      <c r="Y152" s="140" t="s">
        <v>7766</v>
      </c>
      <c r="Z152" s="140" t="s">
        <v>7767</v>
      </c>
      <c r="AA152" s="139">
        <v>1</v>
      </c>
      <c r="AB152" s="141">
        <v>45322</v>
      </c>
      <c r="AC152" s="141">
        <v>45322</v>
      </c>
      <c r="AD152" s="140" t="s">
        <v>7768</v>
      </c>
      <c r="AE152" s="140" t="s">
        <v>7769</v>
      </c>
      <c r="AF152" s="140" t="s">
        <v>7770</v>
      </c>
      <c r="AG152" s="140" t="s">
        <v>7771</v>
      </c>
      <c r="AH152" s="140" t="s">
        <v>7781</v>
      </c>
      <c r="AI152" s="140" t="s">
        <v>7773</v>
      </c>
      <c r="AJ152" s="140" t="s">
        <v>7782</v>
      </c>
      <c r="AK152" s="140" t="s">
        <v>3091</v>
      </c>
      <c r="AL152" s="139">
        <v>3600</v>
      </c>
      <c r="AM152" s="140" t="s">
        <v>366</v>
      </c>
      <c r="AN152" s="140" t="s">
        <v>7783</v>
      </c>
    </row>
    <row r="153" spans="1:40" ht="28.8" x14ac:dyDescent="0.25">
      <c r="A153" s="139" t="s">
        <v>7756</v>
      </c>
      <c r="B153" s="140" t="s">
        <v>7757</v>
      </c>
      <c r="C153" s="139">
        <v>1693</v>
      </c>
      <c r="D153" s="140" t="s">
        <v>6155</v>
      </c>
      <c r="E153" s="140" t="s">
        <v>3102</v>
      </c>
      <c r="F153" s="139">
        <v>3700</v>
      </c>
      <c r="G153" s="140" t="s">
        <v>373</v>
      </c>
      <c r="H153" s="140" t="s">
        <v>1062</v>
      </c>
      <c r="I153" s="140" t="s">
        <v>7758</v>
      </c>
      <c r="J153" s="140" t="s">
        <v>7838</v>
      </c>
      <c r="K153" s="140" t="s">
        <v>7760</v>
      </c>
      <c r="L153" s="140" t="s">
        <v>7761</v>
      </c>
      <c r="M153" s="140" t="s">
        <v>7491</v>
      </c>
      <c r="N153" s="140" t="s">
        <v>7762</v>
      </c>
      <c r="O153" s="139">
        <v>138941</v>
      </c>
      <c r="P153" s="139">
        <v>118463</v>
      </c>
      <c r="Q153" s="140" t="s">
        <v>7420</v>
      </c>
      <c r="R153" s="139">
        <v>113928</v>
      </c>
      <c r="S153" s="139">
        <v>113928</v>
      </c>
      <c r="T153" s="140" t="s">
        <v>7758</v>
      </c>
      <c r="U153" s="141">
        <v>367</v>
      </c>
      <c r="V153" s="140" t="s">
        <v>7839</v>
      </c>
      <c r="W153" s="140" t="s">
        <v>7840</v>
      </c>
      <c r="X153" s="140" t="s">
        <v>7765</v>
      </c>
      <c r="Y153" s="140" t="s">
        <v>7766</v>
      </c>
      <c r="Z153" s="140" t="s">
        <v>7767</v>
      </c>
      <c r="AA153" s="139">
        <v>1</v>
      </c>
      <c r="AB153" s="141">
        <v>45322</v>
      </c>
      <c r="AC153" s="141">
        <v>45322</v>
      </c>
      <c r="AD153" s="140" t="s">
        <v>7768</v>
      </c>
      <c r="AE153" s="140" t="s">
        <v>7769</v>
      </c>
      <c r="AF153" s="140" t="s">
        <v>7770</v>
      </c>
      <c r="AG153" s="140" t="s">
        <v>7771</v>
      </c>
      <c r="AH153" s="140" t="s">
        <v>7841</v>
      </c>
      <c r="AI153" s="140" t="s">
        <v>7773</v>
      </c>
      <c r="AJ153" s="140" t="s">
        <v>7842</v>
      </c>
      <c r="AK153" s="140" t="s">
        <v>7843</v>
      </c>
      <c r="AL153" s="139">
        <v>3840</v>
      </c>
      <c r="AM153" s="140" t="s">
        <v>17</v>
      </c>
      <c r="AN153" s="140" t="s">
        <v>7844</v>
      </c>
    </row>
    <row r="154" spans="1:40" ht="28.8" x14ac:dyDescent="0.25">
      <c r="A154" s="139" t="s">
        <v>7756</v>
      </c>
      <c r="B154" s="140" t="s">
        <v>7757</v>
      </c>
      <c r="C154" s="139">
        <v>1701</v>
      </c>
      <c r="D154" s="140" t="s">
        <v>6156</v>
      </c>
      <c r="E154" s="140" t="s">
        <v>3103</v>
      </c>
      <c r="F154" s="139">
        <v>3700</v>
      </c>
      <c r="G154" s="140" t="s">
        <v>373</v>
      </c>
      <c r="H154" s="140" t="s">
        <v>1063</v>
      </c>
      <c r="I154" s="140" t="s">
        <v>7758</v>
      </c>
      <c r="J154" s="140" t="s">
        <v>7845</v>
      </c>
      <c r="K154" s="140" t="s">
        <v>7760</v>
      </c>
      <c r="L154" s="140" t="s">
        <v>7761</v>
      </c>
      <c r="M154" s="140" t="s">
        <v>7491</v>
      </c>
      <c r="N154" s="140" t="s">
        <v>7762</v>
      </c>
      <c r="O154" s="139">
        <v>138941</v>
      </c>
      <c r="P154" s="139">
        <v>118463</v>
      </c>
      <c r="Q154" s="140" t="s">
        <v>7420</v>
      </c>
      <c r="R154" s="139">
        <v>113928</v>
      </c>
      <c r="S154" s="139">
        <v>113928</v>
      </c>
      <c r="T154" s="140" t="s">
        <v>7758</v>
      </c>
      <c r="U154" s="141">
        <v>367</v>
      </c>
      <c r="V154" s="140" t="s">
        <v>7846</v>
      </c>
      <c r="W154" s="140" t="s">
        <v>7847</v>
      </c>
      <c r="X154" s="140" t="s">
        <v>7765</v>
      </c>
      <c r="Y154" s="140" t="s">
        <v>7766</v>
      </c>
      <c r="Z154" s="140" t="s">
        <v>7767</v>
      </c>
      <c r="AA154" s="139">
        <v>1</v>
      </c>
      <c r="AB154" s="141">
        <v>45322</v>
      </c>
      <c r="AC154" s="141">
        <v>45322</v>
      </c>
      <c r="AD154" s="140" t="s">
        <v>7768</v>
      </c>
      <c r="AE154" s="140" t="s">
        <v>7769</v>
      </c>
      <c r="AF154" s="140" t="s">
        <v>7770</v>
      </c>
      <c r="AG154" s="140" t="s">
        <v>7771</v>
      </c>
      <c r="AH154" s="140" t="s">
        <v>7841</v>
      </c>
      <c r="AI154" s="140" t="s">
        <v>7773</v>
      </c>
      <c r="AJ154" s="140" t="s">
        <v>7842</v>
      </c>
      <c r="AK154" s="140" t="s">
        <v>7843</v>
      </c>
      <c r="AL154" s="139">
        <v>3840</v>
      </c>
      <c r="AM154" s="140" t="s">
        <v>17</v>
      </c>
      <c r="AN154" s="140" t="s">
        <v>7844</v>
      </c>
    </row>
    <row r="155" spans="1:40" ht="28.8" x14ac:dyDescent="0.25">
      <c r="A155" s="139" t="s">
        <v>7756</v>
      </c>
      <c r="B155" s="140" t="s">
        <v>7757</v>
      </c>
      <c r="C155" s="139">
        <v>1719</v>
      </c>
      <c r="D155" s="140" t="s">
        <v>7091</v>
      </c>
      <c r="E155" s="140" t="s">
        <v>3104</v>
      </c>
      <c r="F155" s="139">
        <v>3700</v>
      </c>
      <c r="G155" s="140" t="s">
        <v>373</v>
      </c>
      <c r="H155" s="140" t="s">
        <v>1064</v>
      </c>
      <c r="I155" s="140" t="s">
        <v>7758</v>
      </c>
      <c r="J155" s="140" t="s">
        <v>7848</v>
      </c>
      <c r="K155" s="140" t="s">
        <v>7760</v>
      </c>
      <c r="L155" s="140" t="s">
        <v>7761</v>
      </c>
      <c r="M155" s="140" t="s">
        <v>7491</v>
      </c>
      <c r="N155" s="140" t="s">
        <v>7762</v>
      </c>
      <c r="O155" s="139">
        <v>138941</v>
      </c>
      <c r="P155" s="139">
        <v>118463</v>
      </c>
      <c r="Q155" s="140" t="s">
        <v>7420</v>
      </c>
      <c r="R155" s="139">
        <v>113928</v>
      </c>
      <c r="S155" s="139">
        <v>113928</v>
      </c>
      <c r="T155" s="140" t="s">
        <v>7758</v>
      </c>
      <c r="U155" s="141">
        <v>367</v>
      </c>
      <c r="V155" s="140" t="s">
        <v>7849</v>
      </c>
      <c r="W155" s="140" t="s">
        <v>7850</v>
      </c>
      <c r="X155" s="140" t="s">
        <v>7765</v>
      </c>
      <c r="Y155" s="140" t="s">
        <v>7766</v>
      </c>
      <c r="Z155" s="140" t="s">
        <v>7767</v>
      </c>
      <c r="AA155" s="139">
        <v>1</v>
      </c>
      <c r="AB155" s="141">
        <v>45322</v>
      </c>
      <c r="AC155" s="141">
        <v>45322</v>
      </c>
      <c r="AD155" s="140" t="s">
        <v>7768</v>
      </c>
      <c r="AE155" s="140" t="s">
        <v>7769</v>
      </c>
      <c r="AF155" s="140" t="s">
        <v>7770</v>
      </c>
      <c r="AG155" s="140" t="s">
        <v>7771</v>
      </c>
      <c r="AH155" s="140" t="s">
        <v>7841</v>
      </c>
      <c r="AI155" s="140" t="s">
        <v>7773</v>
      </c>
      <c r="AJ155" s="140" t="s">
        <v>7842</v>
      </c>
      <c r="AK155" s="140" t="s">
        <v>7843</v>
      </c>
      <c r="AL155" s="139">
        <v>3840</v>
      </c>
      <c r="AM155" s="140" t="s">
        <v>17</v>
      </c>
      <c r="AN155" s="140" t="s">
        <v>7844</v>
      </c>
    </row>
    <row r="156" spans="1:40" ht="28.8" x14ac:dyDescent="0.25">
      <c r="A156" s="139" t="s">
        <v>7756</v>
      </c>
      <c r="B156" s="140" t="s">
        <v>7757</v>
      </c>
      <c r="C156" s="139">
        <v>1727</v>
      </c>
      <c r="D156" s="140" t="s">
        <v>6157</v>
      </c>
      <c r="E156" s="140" t="s">
        <v>3105</v>
      </c>
      <c r="F156" s="139">
        <v>3740</v>
      </c>
      <c r="G156" s="140" t="s">
        <v>374</v>
      </c>
      <c r="H156" s="140" t="s">
        <v>1065</v>
      </c>
      <c r="I156" s="140" t="s">
        <v>7758</v>
      </c>
      <c r="J156" s="140" t="s">
        <v>7851</v>
      </c>
      <c r="K156" s="140" t="s">
        <v>7760</v>
      </c>
      <c r="L156" s="140" t="s">
        <v>7761</v>
      </c>
      <c r="M156" s="140" t="s">
        <v>7491</v>
      </c>
      <c r="N156" s="140" t="s">
        <v>7762</v>
      </c>
      <c r="O156" s="139">
        <v>138941</v>
      </c>
      <c r="P156" s="139">
        <v>118463</v>
      </c>
      <c r="Q156" s="140" t="s">
        <v>7420</v>
      </c>
      <c r="R156" s="139">
        <v>113928</v>
      </c>
      <c r="S156" s="139">
        <v>113928</v>
      </c>
      <c r="T156" s="140" t="s">
        <v>7758</v>
      </c>
      <c r="U156" s="141">
        <v>367</v>
      </c>
      <c r="V156" s="140" t="s">
        <v>7852</v>
      </c>
      <c r="W156" s="140" t="s">
        <v>7853</v>
      </c>
      <c r="X156" s="140" t="s">
        <v>7765</v>
      </c>
      <c r="Y156" s="140" t="s">
        <v>7766</v>
      </c>
      <c r="Z156" s="140" t="s">
        <v>7767</v>
      </c>
      <c r="AA156" s="139">
        <v>1</v>
      </c>
      <c r="AB156" s="141">
        <v>45322</v>
      </c>
      <c r="AC156" s="141">
        <v>45322</v>
      </c>
      <c r="AD156" s="140" t="s">
        <v>7768</v>
      </c>
      <c r="AE156" s="140" t="s">
        <v>7769</v>
      </c>
      <c r="AF156" s="140" t="s">
        <v>7770</v>
      </c>
      <c r="AG156" s="140" t="s">
        <v>7771</v>
      </c>
      <c r="AH156" s="140" t="s">
        <v>7841</v>
      </c>
      <c r="AI156" s="140" t="s">
        <v>7773</v>
      </c>
      <c r="AJ156" s="140" t="s">
        <v>7842</v>
      </c>
      <c r="AK156" s="140" t="s">
        <v>7843</v>
      </c>
      <c r="AL156" s="139">
        <v>3840</v>
      </c>
      <c r="AM156" s="140" t="s">
        <v>17</v>
      </c>
      <c r="AN156" s="140" t="s">
        <v>7844</v>
      </c>
    </row>
    <row r="157" spans="1:40" ht="28.8" x14ac:dyDescent="0.25">
      <c r="A157" s="139" t="s">
        <v>7756</v>
      </c>
      <c r="B157" s="140" t="s">
        <v>7757</v>
      </c>
      <c r="C157" s="139">
        <v>1751</v>
      </c>
      <c r="D157" s="140" t="s">
        <v>6158</v>
      </c>
      <c r="E157" s="140" t="s">
        <v>3106</v>
      </c>
      <c r="F157" s="139">
        <v>3800</v>
      </c>
      <c r="G157" s="140" t="s">
        <v>375</v>
      </c>
      <c r="H157" s="140" t="s">
        <v>1066</v>
      </c>
      <c r="I157" s="140" t="s">
        <v>7758</v>
      </c>
      <c r="J157" s="140" t="s">
        <v>7854</v>
      </c>
      <c r="K157" s="140" t="s">
        <v>7760</v>
      </c>
      <c r="L157" s="140" t="s">
        <v>7761</v>
      </c>
      <c r="M157" s="140" t="s">
        <v>7491</v>
      </c>
      <c r="N157" s="140" t="s">
        <v>7762</v>
      </c>
      <c r="O157" s="139">
        <v>138966</v>
      </c>
      <c r="P157" s="139">
        <v>125625</v>
      </c>
      <c r="Q157" s="140" t="s">
        <v>7428</v>
      </c>
      <c r="R157" s="139">
        <v>113928</v>
      </c>
      <c r="S157" s="139">
        <v>113928</v>
      </c>
      <c r="T157" s="140" t="s">
        <v>7758</v>
      </c>
      <c r="U157" s="141">
        <v>367</v>
      </c>
      <c r="V157" s="140" t="s">
        <v>7855</v>
      </c>
      <c r="W157" s="140" t="s">
        <v>7856</v>
      </c>
      <c r="X157" s="140" t="s">
        <v>7765</v>
      </c>
      <c r="Y157" s="140" t="s">
        <v>7766</v>
      </c>
      <c r="Z157" s="140" t="s">
        <v>7767</v>
      </c>
      <c r="AA157" s="139">
        <v>2</v>
      </c>
      <c r="AB157" s="141">
        <v>45322</v>
      </c>
      <c r="AC157" s="141">
        <v>45322</v>
      </c>
      <c r="AD157" s="140" t="s">
        <v>7857</v>
      </c>
      <c r="AE157" s="140" t="s">
        <v>7858</v>
      </c>
      <c r="AF157" s="140" t="s">
        <v>7859</v>
      </c>
      <c r="AG157" s="140" t="s">
        <v>7860</v>
      </c>
      <c r="AH157" s="140" t="s">
        <v>7841</v>
      </c>
      <c r="AI157" s="140" t="s">
        <v>7773</v>
      </c>
      <c r="AJ157" s="140" t="s">
        <v>7842</v>
      </c>
      <c r="AK157" s="140" t="s">
        <v>7843</v>
      </c>
      <c r="AL157" s="139">
        <v>3840</v>
      </c>
      <c r="AM157" s="140" t="s">
        <v>17</v>
      </c>
      <c r="AN157" s="140" t="s">
        <v>7844</v>
      </c>
    </row>
    <row r="158" spans="1:40" ht="28.8" x14ac:dyDescent="0.25">
      <c r="A158" s="139" t="s">
        <v>7756</v>
      </c>
      <c r="B158" s="140" t="s">
        <v>7757</v>
      </c>
      <c r="C158" s="139">
        <v>1768</v>
      </c>
      <c r="D158" s="140" t="s">
        <v>7092</v>
      </c>
      <c r="E158" s="140" t="s">
        <v>3107</v>
      </c>
      <c r="F158" s="139">
        <v>3800</v>
      </c>
      <c r="G158" s="140" t="s">
        <v>375</v>
      </c>
      <c r="H158" s="140" t="s">
        <v>1067</v>
      </c>
      <c r="I158" s="140" t="s">
        <v>7758</v>
      </c>
      <c r="J158" s="140" t="s">
        <v>7861</v>
      </c>
      <c r="K158" s="140" t="s">
        <v>7760</v>
      </c>
      <c r="L158" s="140" t="s">
        <v>7761</v>
      </c>
      <c r="M158" s="140" t="s">
        <v>7491</v>
      </c>
      <c r="N158" s="140" t="s">
        <v>7762</v>
      </c>
      <c r="O158" s="139">
        <v>138966</v>
      </c>
      <c r="P158" s="139">
        <v>125625</v>
      </c>
      <c r="Q158" s="140" t="s">
        <v>7428</v>
      </c>
      <c r="R158" s="139">
        <v>113928</v>
      </c>
      <c r="S158" s="139">
        <v>113928</v>
      </c>
      <c r="T158" s="140" t="s">
        <v>7758</v>
      </c>
      <c r="U158" s="141">
        <v>367</v>
      </c>
      <c r="V158" s="140" t="s">
        <v>7862</v>
      </c>
      <c r="W158" s="140" t="s">
        <v>7764</v>
      </c>
      <c r="X158" s="140" t="s">
        <v>7765</v>
      </c>
      <c r="Y158" s="140" t="s">
        <v>7766</v>
      </c>
      <c r="Z158" s="140" t="s">
        <v>7767</v>
      </c>
      <c r="AA158" s="139">
        <v>3</v>
      </c>
      <c r="AB158" s="141">
        <v>45322</v>
      </c>
      <c r="AC158" s="141">
        <v>45322</v>
      </c>
      <c r="AD158" s="140" t="s">
        <v>7857</v>
      </c>
      <c r="AE158" s="140" t="s">
        <v>7858</v>
      </c>
      <c r="AF158" s="140" t="s">
        <v>7859</v>
      </c>
      <c r="AG158" s="140" t="s">
        <v>7860</v>
      </c>
      <c r="AH158" s="140" t="s">
        <v>7841</v>
      </c>
      <c r="AI158" s="140" t="s">
        <v>7773</v>
      </c>
      <c r="AJ158" s="140" t="s">
        <v>7842</v>
      </c>
      <c r="AK158" s="140" t="s">
        <v>7843</v>
      </c>
      <c r="AL158" s="139">
        <v>3840</v>
      </c>
      <c r="AM158" s="140" t="s">
        <v>17</v>
      </c>
      <c r="AN158" s="140" t="s">
        <v>7844</v>
      </c>
    </row>
    <row r="159" spans="1:40" ht="28.8" x14ac:dyDescent="0.25">
      <c r="A159" s="139" t="s">
        <v>7756</v>
      </c>
      <c r="B159" s="140" t="s">
        <v>7757</v>
      </c>
      <c r="C159" s="139">
        <v>1792</v>
      </c>
      <c r="D159" s="140" t="s">
        <v>7093</v>
      </c>
      <c r="E159" s="140" t="s">
        <v>3108</v>
      </c>
      <c r="F159" s="139">
        <v>3830</v>
      </c>
      <c r="G159" s="140" t="s">
        <v>376</v>
      </c>
      <c r="H159" s="140" t="s">
        <v>1068</v>
      </c>
      <c r="I159" s="140" t="s">
        <v>7758</v>
      </c>
      <c r="J159" s="140" t="s">
        <v>7863</v>
      </c>
      <c r="K159" s="140" t="s">
        <v>7760</v>
      </c>
      <c r="L159" s="140" t="s">
        <v>7761</v>
      </c>
      <c r="M159" s="140" t="s">
        <v>7491</v>
      </c>
      <c r="N159" s="140" t="s">
        <v>7762</v>
      </c>
      <c r="O159" s="139">
        <v>120147</v>
      </c>
      <c r="P159" s="139">
        <v>123448</v>
      </c>
      <c r="Q159" s="140" t="s">
        <v>7426</v>
      </c>
      <c r="R159" s="139">
        <v>113951</v>
      </c>
      <c r="S159" s="139">
        <v>113951</v>
      </c>
      <c r="T159" s="140" t="s">
        <v>7758</v>
      </c>
      <c r="U159" s="141">
        <v>367</v>
      </c>
      <c r="V159" s="140" t="s">
        <v>7864</v>
      </c>
      <c r="W159" s="140" t="s">
        <v>7865</v>
      </c>
      <c r="X159" s="140" t="s">
        <v>7765</v>
      </c>
      <c r="Y159" s="140" t="s">
        <v>7766</v>
      </c>
      <c r="Z159" s="140" t="s">
        <v>7767</v>
      </c>
      <c r="AA159" s="139">
        <v>1</v>
      </c>
      <c r="AB159" s="141">
        <v>45322</v>
      </c>
      <c r="AC159" s="141">
        <v>45322</v>
      </c>
      <c r="AD159" s="140" t="s">
        <v>7857</v>
      </c>
      <c r="AE159" s="140" t="s">
        <v>7858</v>
      </c>
      <c r="AF159" s="140" t="s">
        <v>7859</v>
      </c>
      <c r="AG159" s="140" t="s">
        <v>7860</v>
      </c>
      <c r="AH159" s="140" t="s">
        <v>7866</v>
      </c>
      <c r="AI159" s="140" t="s">
        <v>7773</v>
      </c>
      <c r="AJ159" s="140" t="s">
        <v>7867</v>
      </c>
      <c r="AK159" s="140" t="s">
        <v>7868</v>
      </c>
      <c r="AL159" s="139">
        <v>3500</v>
      </c>
      <c r="AM159" s="140" t="s">
        <v>356</v>
      </c>
      <c r="AN159" s="140" t="s">
        <v>7869</v>
      </c>
    </row>
    <row r="160" spans="1:40" ht="28.8" x14ac:dyDescent="0.25">
      <c r="A160" s="139" t="s">
        <v>7756</v>
      </c>
      <c r="B160" s="140" t="s">
        <v>7757</v>
      </c>
      <c r="C160" s="139">
        <v>1818</v>
      </c>
      <c r="D160" s="140" t="s">
        <v>6159</v>
      </c>
      <c r="E160" s="140" t="s">
        <v>3109</v>
      </c>
      <c r="F160" s="139">
        <v>3870</v>
      </c>
      <c r="G160" s="140" t="s">
        <v>377</v>
      </c>
      <c r="H160" s="140" t="s">
        <v>1069</v>
      </c>
      <c r="I160" s="140" t="s">
        <v>7758</v>
      </c>
      <c r="J160" s="140" t="s">
        <v>7870</v>
      </c>
      <c r="K160" s="140" t="s">
        <v>7760</v>
      </c>
      <c r="L160" s="140" t="s">
        <v>7761</v>
      </c>
      <c r="M160" s="140" t="s">
        <v>7491</v>
      </c>
      <c r="N160" s="140" t="s">
        <v>7762</v>
      </c>
      <c r="O160" s="139">
        <v>138941</v>
      </c>
      <c r="P160" s="139">
        <v>118463</v>
      </c>
      <c r="Q160" s="140" t="s">
        <v>7420</v>
      </c>
      <c r="R160" s="139">
        <v>113928</v>
      </c>
      <c r="S160" s="139">
        <v>113928</v>
      </c>
      <c r="T160" s="140" t="s">
        <v>7758</v>
      </c>
      <c r="U160" s="141">
        <v>367</v>
      </c>
      <c r="V160" s="140" t="s">
        <v>7871</v>
      </c>
      <c r="W160" s="140" t="s">
        <v>7872</v>
      </c>
      <c r="X160" s="140" t="s">
        <v>7765</v>
      </c>
      <c r="Y160" s="140" t="s">
        <v>7766</v>
      </c>
      <c r="Z160" s="140" t="s">
        <v>7767</v>
      </c>
      <c r="AA160" s="139">
        <v>1</v>
      </c>
      <c r="AB160" s="141">
        <v>45322</v>
      </c>
      <c r="AC160" s="141">
        <v>45322</v>
      </c>
      <c r="AD160" s="140" t="s">
        <v>7857</v>
      </c>
      <c r="AE160" s="140" t="s">
        <v>7858</v>
      </c>
      <c r="AF160" s="140" t="s">
        <v>7859</v>
      </c>
      <c r="AG160" s="140" t="s">
        <v>7860</v>
      </c>
      <c r="AH160" s="140" t="s">
        <v>7841</v>
      </c>
      <c r="AI160" s="140" t="s">
        <v>7773</v>
      </c>
      <c r="AJ160" s="140" t="s">
        <v>7842</v>
      </c>
      <c r="AK160" s="140" t="s">
        <v>7843</v>
      </c>
      <c r="AL160" s="139">
        <v>3840</v>
      </c>
      <c r="AM160" s="140" t="s">
        <v>17</v>
      </c>
      <c r="AN160" s="140" t="s">
        <v>7844</v>
      </c>
    </row>
    <row r="161" spans="1:40" ht="28.8" x14ac:dyDescent="0.25">
      <c r="A161" s="139" t="s">
        <v>7756</v>
      </c>
      <c r="B161" s="140" t="s">
        <v>7757</v>
      </c>
      <c r="C161" s="139">
        <v>1842</v>
      </c>
      <c r="D161" s="140" t="s">
        <v>5186</v>
      </c>
      <c r="E161" s="140" t="s">
        <v>3110</v>
      </c>
      <c r="F161" s="139">
        <v>3540</v>
      </c>
      <c r="G161" s="140" t="s">
        <v>379</v>
      </c>
      <c r="H161" s="140" t="s">
        <v>1071</v>
      </c>
      <c r="I161" s="140" t="s">
        <v>7758</v>
      </c>
      <c r="J161" s="140" t="s">
        <v>7873</v>
      </c>
      <c r="K161" s="140" t="s">
        <v>7760</v>
      </c>
      <c r="L161" s="140" t="s">
        <v>7761</v>
      </c>
      <c r="M161" s="140" t="s">
        <v>7491</v>
      </c>
      <c r="N161" s="140" t="s">
        <v>7762</v>
      </c>
      <c r="O161" s="139">
        <v>120147</v>
      </c>
      <c r="P161" s="139">
        <v>123448</v>
      </c>
      <c r="Q161" s="140" t="s">
        <v>7426</v>
      </c>
      <c r="R161" s="139">
        <v>113951</v>
      </c>
      <c r="S161" s="139">
        <v>113951</v>
      </c>
      <c r="T161" s="140" t="s">
        <v>7758</v>
      </c>
      <c r="U161" s="141">
        <v>367</v>
      </c>
      <c r="V161" s="140" t="s">
        <v>7874</v>
      </c>
      <c r="W161" s="140" t="s">
        <v>7875</v>
      </c>
      <c r="X161" s="140" t="s">
        <v>7765</v>
      </c>
      <c r="Y161" s="140" t="s">
        <v>7766</v>
      </c>
      <c r="Z161" s="140" t="s">
        <v>7767</v>
      </c>
      <c r="AA161" s="139">
        <v>1</v>
      </c>
      <c r="AB161" s="141">
        <v>45322</v>
      </c>
      <c r="AC161" s="141">
        <v>45322</v>
      </c>
      <c r="AD161" s="140" t="s">
        <v>7876</v>
      </c>
      <c r="AE161" s="140" t="s">
        <v>7877</v>
      </c>
      <c r="AF161" s="140" t="s">
        <v>7878</v>
      </c>
      <c r="AG161" s="140" t="s">
        <v>7879</v>
      </c>
      <c r="AH161" s="140" t="s">
        <v>7866</v>
      </c>
      <c r="AI161" s="140" t="s">
        <v>7773</v>
      </c>
      <c r="AJ161" s="140" t="s">
        <v>7867</v>
      </c>
      <c r="AK161" s="140" t="s">
        <v>7868</v>
      </c>
      <c r="AL161" s="139">
        <v>3500</v>
      </c>
      <c r="AM161" s="140" t="s">
        <v>356</v>
      </c>
      <c r="AN161" s="140" t="s">
        <v>7869</v>
      </c>
    </row>
    <row r="162" spans="1:40" ht="28.8" x14ac:dyDescent="0.25">
      <c r="A162" s="139" t="s">
        <v>7756</v>
      </c>
      <c r="B162" s="140" t="s">
        <v>7757</v>
      </c>
      <c r="C162" s="139">
        <v>1867</v>
      </c>
      <c r="D162" s="140" t="s">
        <v>7094</v>
      </c>
      <c r="E162" s="140" t="s">
        <v>3111</v>
      </c>
      <c r="F162" s="139">
        <v>3583</v>
      </c>
      <c r="G162" s="140" t="s">
        <v>381</v>
      </c>
      <c r="H162" s="140" t="s">
        <v>1072</v>
      </c>
      <c r="I162" s="140" t="s">
        <v>7758</v>
      </c>
      <c r="J162" s="140" t="s">
        <v>7880</v>
      </c>
      <c r="K162" s="140" t="s">
        <v>7881</v>
      </c>
      <c r="L162" s="140" t="s">
        <v>7761</v>
      </c>
      <c r="M162" s="140" t="s">
        <v>6824</v>
      </c>
      <c r="N162" s="140" t="s">
        <v>7762</v>
      </c>
      <c r="O162" s="139">
        <v>122176</v>
      </c>
      <c r="P162" s="139">
        <v>1305</v>
      </c>
      <c r="Q162" s="140" t="s">
        <v>6139</v>
      </c>
      <c r="R162" s="139">
        <v>113911</v>
      </c>
      <c r="S162" s="139">
        <v>113911</v>
      </c>
      <c r="T162" s="140" t="s">
        <v>7758</v>
      </c>
      <c r="U162" s="141">
        <v>367</v>
      </c>
      <c r="V162" s="140" t="s">
        <v>7882</v>
      </c>
      <c r="W162" s="140" t="s">
        <v>7883</v>
      </c>
      <c r="X162" s="140" t="s">
        <v>7765</v>
      </c>
      <c r="Y162" s="140" t="s">
        <v>7766</v>
      </c>
      <c r="Z162" s="140" t="s">
        <v>7767</v>
      </c>
      <c r="AA162" s="139">
        <v>1</v>
      </c>
      <c r="AB162" s="141">
        <v>45322</v>
      </c>
      <c r="AC162" s="141">
        <v>45322</v>
      </c>
      <c r="AD162" s="140" t="s">
        <v>7876</v>
      </c>
      <c r="AE162" s="140" t="s">
        <v>7877</v>
      </c>
      <c r="AF162" s="140" t="s">
        <v>7878</v>
      </c>
      <c r="AG162" s="140" t="s">
        <v>7879</v>
      </c>
      <c r="AH162" s="140" t="s">
        <v>7884</v>
      </c>
      <c r="AI162" s="140" t="s">
        <v>7885</v>
      </c>
      <c r="AJ162" s="140" t="s">
        <v>7886</v>
      </c>
      <c r="AK162" s="140" t="s">
        <v>7887</v>
      </c>
      <c r="AL162" s="139">
        <v>3290</v>
      </c>
      <c r="AM162" s="140" t="s">
        <v>351</v>
      </c>
      <c r="AN162" s="140" t="s">
        <v>7888</v>
      </c>
    </row>
    <row r="163" spans="1:40" ht="28.8" x14ac:dyDescent="0.25">
      <c r="A163" s="139" t="s">
        <v>7756</v>
      </c>
      <c r="B163" s="140" t="s">
        <v>7757</v>
      </c>
      <c r="C163" s="139">
        <v>1875</v>
      </c>
      <c r="D163" s="140" t="s">
        <v>6160</v>
      </c>
      <c r="E163" s="140" t="s">
        <v>3112</v>
      </c>
      <c r="F163" s="139">
        <v>3945</v>
      </c>
      <c r="G163" s="140" t="s">
        <v>382</v>
      </c>
      <c r="H163" s="140" t="s">
        <v>1073</v>
      </c>
      <c r="I163" s="140" t="s">
        <v>7758</v>
      </c>
      <c r="J163" s="140" t="s">
        <v>7889</v>
      </c>
      <c r="K163" s="140" t="s">
        <v>7881</v>
      </c>
      <c r="L163" s="140" t="s">
        <v>7761</v>
      </c>
      <c r="M163" s="140" t="s">
        <v>6824</v>
      </c>
      <c r="N163" s="140" t="s">
        <v>7762</v>
      </c>
      <c r="O163" s="139">
        <v>122176</v>
      </c>
      <c r="P163" s="139">
        <v>1305</v>
      </c>
      <c r="Q163" s="140" t="s">
        <v>6139</v>
      </c>
      <c r="R163" s="139">
        <v>113911</v>
      </c>
      <c r="S163" s="139">
        <v>113911</v>
      </c>
      <c r="T163" s="140" t="s">
        <v>7758</v>
      </c>
      <c r="U163" s="141">
        <v>367</v>
      </c>
      <c r="V163" s="140" t="s">
        <v>7890</v>
      </c>
      <c r="W163" s="140" t="s">
        <v>7891</v>
      </c>
      <c r="X163" s="140" t="s">
        <v>7765</v>
      </c>
      <c r="Y163" s="140" t="s">
        <v>7766</v>
      </c>
      <c r="Z163" s="140" t="s">
        <v>7767</v>
      </c>
      <c r="AA163" s="139">
        <v>1</v>
      </c>
      <c r="AB163" s="141">
        <v>45322</v>
      </c>
      <c r="AC163" s="141">
        <v>45322</v>
      </c>
      <c r="AD163" s="140" t="s">
        <v>7876</v>
      </c>
      <c r="AE163" s="140" t="s">
        <v>7877</v>
      </c>
      <c r="AF163" s="140" t="s">
        <v>7878</v>
      </c>
      <c r="AG163" s="140" t="s">
        <v>7879</v>
      </c>
      <c r="AH163" s="140" t="s">
        <v>7884</v>
      </c>
      <c r="AI163" s="140" t="s">
        <v>7885</v>
      </c>
      <c r="AJ163" s="140" t="s">
        <v>7886</v>
      </c>
      <c r="AK163" s="140" t="s">
        <v>7887</v>
      </c>
      <c r="AL163" s="139">
        <v>3290</v>
      </c>
      <c r="AM163" s="140" t="s">
        <v>351</v>
      </c>
      <c r="AN163" s="140" t="s">
        <v>7888</v>
      </c>
    </row>
    <row r="164" spans="1:40" ht="28.8" x14ac:dyDescent="0.25">
      <c r="A164" s="139" t="s">
        <v>7756</v>
      </c>
      <c r="B164" s="140" t="s">
        <v>7757</v>
      </c>
      <c r="C164" s="139">
        <v>1883</v>
      </c>
      <c r="D164" s="140" t="s">
        <v>7095</v>
      </c>
      <c r="E164" s="140" t="s">
        <v>3113</v>
      </c>
      <c r="F164" s="139">
        <v>3970</v>
      </c>
      <c r="G164" s="140" t="s">
        <v>383</v>
      </c>
      <c r="H164" s="140" t="s">
        <v>6635</v>
      </c>
      <c r="I164" s="140" t="s">
        <v>7758</v>
      </c>
      <c r="J164" s="140" t="s">
        <v>7892</v>
      </c>
      <c r="K164" s="140" t="s">
        <v>7760</v>
      </c>
      <c r="L164" s="140" t="s">
        <v>7761</v>
      </c>
      <c r="M164" s="140" t="s">
        <v>7491</v>
      </c>
      <c r="N164" s="140" t="s">
        <v>7762</v>
      </c>
      <c r="O164" s="139">
        <v>118828</v>
      </c>
      <c r="P164" s="139">
        <v>143743</v>
      </c>
      <c r="Q164" s="140" t="s">
        <v>6144</v>
      </c>
      <c r="R164" s="139">
        <v>113944</v>
      </c>
      <c r="S164" s="139">
        <v>113944</v>
      </c>
      <c r="T164" s="140" t="s">
        <v>7758</v>
      </c>
      <c r="U164" s="141">
        <v>367</v>
      </c>
      <c r="V164" s="140" t="s">
        <v>7893</v>
      </c>
      <c r="W164" s="140" t="s">
        <v>7894</v>
      </c>
      <c r="X164" s="140" t="s">
        <v>7765</v>
      </c>
      <c r="Y164" s="140" t="s">
        <v>7766</v>
      </c>
      <c r="Z164" s="140" t="s">
        <v>7767</v>
      </c>
      <c r="AA164" s="139">
        <v>2</v>
      </c>
      <c r="AB164" s="141">
        <v>45322</v>
      </c>
      <c r="AC164" s="141">
        <v>45322</v>
      </c>
      <c r="AD164" s="140" t="s">
        <v>7768</v>
      </c>
      <c r="AE164" s="140" t="s">
        <v>7769</v>
      </c>
      <c r="AF164" s="140" t="s">
        <v>7770</v>
      </c>
      <c r="AG164" s="140" t="s">
        <v>7771</v>
      </c>
      <c r="AH164" s="140" t="s">
        <v>7772</v>
      </c>
      <c r="AI164" s="140" t="s">
        <v>7773</v>
      </c>
      <c r="AJ164" s="140" t="s">
        <v>7774</v>
      </c>
      <c r="AK164" s="140" t="s">
        <v>7775</v>
      </c>
      <c r="AL164" s="139">
        <v>3971</v>
      </c>
      <c r="AM164" s="140" t="s">
        <v>26</v>
      </c>
      <c r="AN164" s="140" t="s">
        <v>7776</v>
      </c>
    </row>
    <row r="165" spans="1:40" ht="28.8" x14ac:dyDescent="0.25">
      <c r="A165" s="139" t="s">
        <v>7756</v>
      </c>
      <c r="B165" s="140" t="s">
        <v>7757</v>
      </c>
      <c r="C165" s="139">
        <v>1909</v>
      </c>
      <c r="D165" s="140" t="s">
        <v>7096</v>
      </c>
      <c r="E165" s="140" t="s">
        <v>3114</v>
      </c>
      <c r="F165" s="139">
        <v>3980</v>
      </c>
      <c r="G165" s="140" t="s">
        <v>384</v>
      </c>
      <c r="H165" s="140" t="s">
        <v>1074</v>
      </c>
      <c r="I165" s="140" t="s">
        <v>7758</v>
      </c>
      <c r="J165" s="140" t="s">
        <v>7895</v>
      </c>
      <c r="K165" s="140" t="s">
        <v>7881</v>
      </c>
      <c r="L165" s="140" t="s">
        <v>7761</v>
      </c>
      <c r="M165" s="140" t="s">
        <v>6824</v>
      </c>
      <c r="N165" s="140" t="s">
        <v>7762</v>
      </c>
      <c r="O165" s="139">
        <v>122176</v>
      </c>
      <c r="P165" s="139">
        <v>1305</v>
      </c>
      <c r="Q165" s="140" t="s">
        <v>6139</v>
      </c>
      <c r="R165" s="139">
        <v>113911</v>
      </c>
      <c r="S165" s="139">
        <v>113911</v>
      </c>
      <c r="T165" s="140" t="s">
        <v>7758</v>
      </c>
      <c r="U165" s="141">
        <v>367</v>
      </c>
      <c r="V165" s="140" t="s">
        <v>7896</v>
      </c>
      <c r="W165" s="140" t="s">
        <v>7897</v>
      </c>
      <c r="X165" s="140" t="s">
        <v>7765</v>
      </c>
      <c r="Y165" s="140" t="s">
        <v>7766</v>
      </c>
      <c r="Z165" s="140" t="s">
        <v>7767</v>
      </c>
      <c r="AA165" s="139">
        <v>1</v>
      </c>
      <c r="AB165" s="141">
        <v>45322</v>
      </c>
      <c r="AC165" s="141">
        <v>45322</v>
      </c>
      <c r="AD165" s="140" t="s">
        <v>7876</v>
      </c>
      <c r="AE165" s="140" t="s">
        <v>7877</v>
      </c>
      <c r="AF165" s="140" t="s">
        <v>7878</v>
      </c>
      <c r="AG165" s="140" t="s">
        <v>7879</v>
      </c>
      <c r="AH165" s="140" t="s">
        <v>7884</v>
      </c>
      <c r="AI165" s="140" t="s">
        <v>7885</v>
      </c>
      <c r="AJ165" s="140" t="s">
        <v>7886</v>
      </c>
      <c r="AK165" s="140" t="s">
        <v>7887</v>
      </c>
      <c r="AL165" s="139">
        <v>3290</v>
      </c>
      <c r="AM165" s="140" t="s">
        <v>351</v>
      </c>
      <c r="AN165" s="140" t="s">
        <v>7888</v>
      </c>
    </row>
    <row r="166" spans="1:40" ht="28.8" x14ac:dyDescent="0.25">
      <c r="A166" s="139" t="s">
        <v>7756</v>
      </c>
      <c r="B166" s="140" t="s">
        <v>7757</v>
      </c>
      <c r="C166" s="139">
        <v>1917</v>
      </c>
      <c r="D166" s="140" t="s">
        <v>6161</v>
      </c>
      <c r="E166" s="140" t="s">
        <v>3115</v>
      </c>
      <c r="F166" s="139">
        <v>2431</v>
      </c>
      <c r="G166" s="140" t="s">
        <v>385</v>
      </c>
      <c r="H166" s="140" t="s">
        <v>1075</v>
      </c>
      <c r="I166" s="140" t="s">
        <v>7758</v>
      </c>
      <c r="J166" s="140" t="s">
        <v>7898</v>
      </c>
      <c r="K166" s="140" t="s">
        <v>7899</v>
      </c>
      <c r="L166" s="140" t="s">
        <v>7761</v>
      </c>
      <c r="M166" s="140" t="s">
        <v>6823</v>
      </c>
      <c r="N166" s="140" t="s">
        <v>7762</v>
      </c>
      <c r="O166" s="139">
        <v>120031</v>
      </c>
      <c r="P166" s="139">
        <v>687</v>
      </c>
      <c r="Q166" s="140" t="s">
        <v>7900</v>
      </c>
      <c r="R166" s="139">
        <v>113861</v>
      </c>
      <c r="S166" s="139">
        <v>113861</v>
      </c>
      <c r="T166" s="140" t="s">
        <v>7758</v>
      </c>
      <c r="U166" s="141">
        <v>367</v>
      </c>
      <c r="V166" s="140" t="s">
        <v>7901</v>
      </c>
      <c r="W166" s="140" t="s">
        <v>7902</v>
      </c>
      <c r="X166" s="140" t="s">
        <v>7765</v>
      </c>
      <c r="Y166" s="140" t="s">
        <v>7766</v>
      </c>
      <c r="Z166" s="140" t="s">
        <v>7767</v>
      </c>
      <c r="AA166" s="139">
        <v>1</v>
      </c>
      <c r="AB166" s="141">
        <v>45322</v>
      </c>
      <c r="AC166" s="141">
        <v>45322</v>
      </c>
      <c r="AD166" s="140" t="s">
        <v>7876</v>
      </c>
      <c r="AE166" s="140" t="s">
        <v>7877</v>
      </c>
      <c r="AF166" s="140" t="s">
        <v>7878</v>
      </c>
      <c r="AG166" s="140" t="s">
        <v>7879</v>
      </c>
      <c r="AH166" s="140" t="s">
        <v>7903</v>
      </c>
      <c r="AI166" s="140" t="s">
        <v>7773</v>
      </c>
      <c r="AJ166" s="140" t="s">
        <v>7904</v>
      </c>
      <c r="AK166" s="140" t="s">
        <v>7905</v>
      </c>
      <c r="AL166" s="139">
        <v>2300</v>
      </c>
      <c r="AM166" s="140" t="s">
        <v>301</v>
      </c>
      <c r="AN166" s="140" t="s">
        <v>7906</v>
      </c>
    </row>
    <row r="167" spans="1:40" ht="28.8" x14ac:dyDescent="0.25">
      <c r="A167" s="139" t="s">
        <v>7756</v>
      </c>
      <c r="B167" s="140" t="s">
        <v>7757</v>
      </c>
      <c r="C167" s="139">
        <v>1925</v>
      </c>
      <c r="D167" s="140" t="s">
        <v>7097</v>
      </c>
      <c r="E167" s="140" t="s">
        <v>3116</v>
      </c>
      <c r="F167" s="139">
        <v>2450</v>
      </c>
      <c r="G167" s="140" t="s">
        <v>386</v>
      </c>
      <c r="H167" s="140" t="s">
        <v>1076</v>
      </c>
      <c r="I167" s="140" t="s">
        <v>7758</v>
      </c>
      <c r="J167" s="140" t="s">
        <v>7907</v>
      </c>
      <c r="K167" s="140" t="s">
        <v>7899</v>
      </c>
      <c r="L167" s="140" t="s">
        <v>7761</v>
      </c>
      <c r="M167" s="140" t="s">
        <v>6823</v>
      </c>
      <c r="N167" s="140" t="s">
        <v>7762</v>
      </c>
      <c r="O167" s="139">
        <v>120031</v>
      </c>
      <c r="P167" s="139">
        <v>687</v>
      </c>
      <c r="Q167" s="140" t="s">
        <v>7900</v>
      </c>
      <c r="R167" s="139">
        <v>113861</v>
      </c>
      <c r="S167" s="139">
        <v>113861</v>
      </c>
      <c r="T167" s="140" t="s">
        <v>7758</v>
      </c>
      <c r="U167" s="141">
        <v>367</v>
      </c>
      <c r="V167" s="140" t="s">
        <v>7908</v>
      </c>
      <c r="W167" s="140" t="s">
        <v>7909</v>
      </c>
      <c r="X167" s="140" t="s">
        <v>7765</v>
      </c>
      <c r="Y167" s="140" t="s">
        <v>7766</v>
      </c>
      <c r="Z167" s="140" t="s">
        <v>7767</v>
      </c>
      <c r="AA167" s="139">
        <v>1</v>
      </c>
      <c r="AB167" s="141">
        <v>45322</v>
      </c>
      <c r="AC167" s="141">
        <v>45322</v>
      </c>
      <c r="AD167" s="140" t="s">
        <v>7768</v>
      </c>
      <c r="AE167" s="140" t="s">
        <v>7769</v>
      </c>
      <c r="AF167" s="140" t="s">
        <v>7770</v>
      </c>
      <c r="AG167" s="140" t="s">
        <v>7771</v>
      </c>
      <c r="AH167" s="140" t="s">
        <v>7903</v>
      </c>
      <c r="AI167" s="140" t="s">
        <v>7773</v>
      </c>
      <c r="AJ167" s="140" t="s">
        <v>7904</v>
      </c>
      <c r="AK167" s="140" t="s">
        <v>7905</v>
      </c>
      <c r="AL167" s="139">
        <v>2300</v>
      </c>
      <c r="AM167" s="140" t="s">
        <v>301</v>
      </c>
      <c r="AN167" s="140" t="s">
        <v>7906</v>
      </c>
    </row>
    <row r="168" spans="1:40" ht="28.8" x14ac:dyDescent="0.25">
      <c r="A168" s="139" t="s">
        <v>7756</v>
      </c>
      <c r="B168" s="140" t="s">
        <v>7757</v>
      </c>
      <c r="C168" s="139">
        <v>1941</v>
      </c>
      <c r="D168" s="140" t="s">
        <v>7098</v>
      </c>
      <c r="E168" s="140" t="s">
        <v>6841</v>
      </c>
      <c r="F168" s="139">
        <v>7780</v>
      </c>
      <c r="G168" s="140" t="s">
        <v>387</v>
      </c>
      <c r="H168" s="140" t="s">
        <v>1077</v>
      </c>
      <c r="I168" s="140" t="s">
        <v>7758</v>
      </c>
      <c r="J168" s="140" t="s">
        <v>7910</v>
      </c>
      <c r="K168" s="140" t="s">
        <v>7899</v>
      </c>
      <c r="L168" s="140" t="s">
        <v>7761</v>
      </c>
      <c r="M168" s="140" t="s">
        <v>6823</v>
      </c>
      <c r="N168" s="140" t="s">
        <v>7762</v>
      </c>
      <c r="O168" s="139">
        <v>120873</v>
      </c>
      <c r="P168" s="139">
        <v>2311</v>
      </c>
      <c r="Q168" s="140" t="s">
        <v>7521</v>
      </c>
      <c r="R168" s="139">
        <v>114082</v>
      </c>
      <c r="S168" s="139">
        <v>114082</v>
      </c>
      <c r="T168" s="140" t="s">
        <v>7758</v>
      </c>
      <c r="U168" s="141">
        <v>367</v>
      </c>
      <c r="V168" s="140" t="s">
        <v>7911</v>
      </c>
      <c r="W168" s="140" t="s">
        <v>7912</v>
      </c>
      <c r="X168" s="140" t="s">
        <v>7765</v>
      </c>
      <c r="Y168" s="140" t="s">
        <v>7766</v>
      </c>
      <c r="Z168" s="140" t="s">
        <v>7767</v>
      </c>
      <c r="AA168" s="139">
        <v>1</v>
      </c>
      <c r="AB168" s="141">
        <v>45322</v>
      </c>
      <c r="AC168" s="141">
        <v>45322</v>
      </c>
      <c r="AD168" s="140" t="s">
        <v>7913</v>
      </c>
      <c r="AE168" s="140" t="s">
        <v>7914</v>
      </c>
      <c r="AF168" s="140" t="s">
        <v>7915</v>
      </c>
      <c r="AG168" s="140" t="s">
        <v>7916</v>
      </c>
      <c r="AH168" s="140" t="s">
        <v>7917</v>
      </c>
      <c r="AI168" s="140" t="s">
        <v>7885</v>
      </c>
      <c r="AJ168" s="140" t="s">
        <v>7918</v>
      </c>
      <c r="AK168" s="140" t="s">
        <v>7919</v>
      </c>
      <c r="AL168" s="139">
        <v>8800</v>
      </c>
      <c r="AM168" s="140" t="s">
        <v>429</v>
      </c>
      <c r="AN168" s="140" t="s">
        <v>7920</v>
      </c>
    </row>
    <row r="169" spans="1:40" ht="28.8" x14ac:dyDescent="0.25">
      <c r="A169" s="139" t="s">
        <v>7756</v>
      </c>
      <c r="B169" s="140" t="s">
        <v>7757</v>
      </c>
      <c r="C169" s="139">
        <v>1958</v>
      </c>
      <c r="D169" s="140" t="s">
        <v>7099</v>
      </c>
      <c r="E169" s="140" t="s">
        <v>3117</v>
      </c>
      <c r="F169" s="139">
        <v>8000</v>
      </c>
      <c r="G169" s="140" t="s">
        <v>388</v>
      </c>
      <c r="H169" s="140" t="s">
        <v>1078</v>
      </c>
      <c r="I169" s="140" t="s">
        <v>7758</v>
      </c>
      <c r="J169" s="140" t="s">
        <v>7921</v>
      </c>
      <c r="K169" s="140" t="s">
        <v>7922</v>
      </c>
      <c r="L169" s="140" t="s">
        <v>7761</v>
      </c>
      <c r="M169" s="140" t="s">
        <v>7923</v>
      </c>
      <c r="N169" s="140" t="s">
        <v>7762</v>
      </c>
      <c r="O169" s="139">
        <v>120634</v>
      </c>
      <c r="P169" s="139">
        <v>113621</v>
      </c>
      <c r="Q169" s="140" t="s">
        <v>5963</v>
      </c>
      <c r="R169" s="139">
        <v>114041</v>
      </c>
      <c r="S169" s="139">
        <v>114041</v>
      </c>
      <c r="T169" s="140" t="s">
        <v>7758</v>
      </c>
      <c r="U169" s="141">
        <v>367</v>
      </c>
      <c r="V169" s="140" t="s">
        <v>7924</v>
      </c>
      <c r="W169" s="140" t="s">
        <v>7925</v>
      </c>
      <c r="X169" s="140" t="s">
        <v>7765</v>
      </c>
      <c r="Y169" s="140" t="s">
        <v>7766</v>
      </c>
      <c r="Z169" s="140" t="s">
        <v>7767</v>
      </c>
      <c r="AA169" s="139">
        <v>2</v>
      </c>
      <c r="AB169" s="141">
        <v>45322</v>
      </c>
      <c r="AC169" s="141">
        <v>45322</v>
      </c>
      <c r="AD169" s="140" t="s">
        <v>7926</v>
      </c>
      <c r="AE169" s="140" t="s">
        <v>7927</v>
      </c>
      <c r="AF169" s="140" t="s">
        <v>7928</v>
      </c>
      <c r="AG169" s="140" t="s">
        <v>7929</v>
      </c>
      <c r="AH169" s="140" t="s">
        <v>7930</v>
      </c>
      <c r="AI169" s="140" t="s">
        <v>7773</v>
      </c>
      <c r="AJ169" s="140" t="s">
        <v>7931</v>
      </c>
      <c r="AK169" s="140" t="s">
        <v>7932</v>
      </c>
      <c r="AL169" s="139">
        <v>8200</v>
      </c>
      <c r="AM169" s="140" t="s">
        <v>396</v>
      </c>
      <c r="AN169" s="140" t="s">
        <v>7933</v>
      </c>
    </row>
    <row r="170" spans="1:40" ht="28.8" x14ac:dyDescent="0.25">
      <c r="A170" s="139" t="s">
        <v>7756</v>
      </c>
      <c r="B170" s="140" t="s">
        <v>7757</v>
      </c>
      <c r="C170" s="139">
        <v>1974</v>
      </c>
      <c r="D170" s="140" t="s">
        <v>6153</v>
      </c>
      <c r="E170" s="140" t="s">
        <v>6636</v>
      </c>
      <c r="F170" s="139">
        <v>8000</v>
      </c>
      <c r="G170" s="140" t="s">
        <v>388</v>
      </c>
      <c r="H170" s="140" t="s">
        <v>1079</v>
      </c>
      <c r="I170" s="140" t="s">
        <v>7758</v>
      </c>
      <c r="J170" s="140" t="s">
        <v>8373</v>
      </c>
      <c r="K170" s="140" t="s">
        <v>7922</v>
      </c>
      <c r="L170" s="140" t="s">
        <v>7761</v>
      </c>
      <c r="M170" s="140" t="s">
        <v>7923</v>
      </c>
      <c r="N170" s="140" t="s">
        <v>7762</v>
      </c>
      <c r="O170" s="139">
        <v>120634</v>
      </c>
      <c r="P170" s="139">
        <v>113621</v>
      </c>
      <c r="Q170" s="140" t="s">
        <v>5963</v>
      </c>
      <c r="R170" s="139">
        <v>114041</v>
      </c>
      <c r="S170" s="139">
        <v>114041</v>
      </c>
      <c r="T170" s="140" t="s">
        <v>7758</v>
      </c>
      <c r="U170" s="141">
        <v>367</v>
      </c>
      <c r="V170" s="140" t="s">
        <v>8374</v>
      </c>
      <c r="W170" s="140" t="s">
        <v>8375</v>
      </c>
      <c r="X170" s="140" t="s">
        <v>7765</v>
      </c>
      <c r="Y170" s="140" t="s">
        <v>7766</v>
      </c>
      <c r="Z170" s="140" t="s">
        <v>7767</v>
      </c>
      <c r="AA170" s="139">
        <v>1</v>
      </c>
      <c r="AB170" s="141">
        <v>45322</v>
      </c>
      <c r="AC170" s="141">
        <v>45322</v>
      </c>
      <c r="AD170" s="140" t="s">
        <v>7913</v>
      </c>
      <c r="AE170" s="140" t="s">
        <v>7914</v>
      </c>
      <c r="AF170" s="140" t="s">
        <v>7915</v>
      </c>
      <c r="AG170" s="140" t="s">
        <v>7916</v>
      </c>
      <c r="AH170" s="140" t="s">
        <v>7930</v>
      </c>
      <c r="AI170" s="140" t="s">
        <v>7773</v>
      </c>
      <c r="AJ170" s="140" t="s">
        <v>7931</v>
      </c>
      <c r="AK170" s="140" t="s">
        <v>7932</v>
      </c>
      <c r="AL170" s="139">
        <v>8200</v>
      </c>
      <c r="AM170" s="140" t="s">
        <v>396</v>
      </c>
      <c r="AN170" s="140" t="s">
        <v>7933</v>
      </c>
    </row>
    <row r="171" spans="1:40" ht="28.8" x14ac:dyDescent="0.25">
      <c r="A171" s="139" t="s">
        <v>7756</v>
      </c>
      <c r="B171" s="140" t="s">
        <v>7757</v>
      </c>
      <c r="C171" s="139">
        <v>1982</v>
      </c>
      <c r="D171" s="140" t="s">
        <v>7100</v>
      </c>
      <c r="E171" s="140" t="s">
        <v>3118</v>
      </c>
      <c r="F171" s="139">
        <v>8020</v>
      </c>
      <c r="G171" s="140" t="s">
        <v>389</v>
      </c>
      <c r="H171" s="140" t="s">
        <v>1080</v>
      </c>
      <c r="I171" s="140" t="s">
        <v>7758</v>
      </c>
      <c r="J171" s="140" t="s">
        <v>8376</v>
      </c>
      <c r="K171" s="140" t="s">
        <v>7922</v>
      </c>
      <c r="L171" s="140" t="s">
        <v>7761</v>
      </c>
      <c r="M171" s="140" t="s">
        <v>7923</v>
      </c>
      <c r="N171" s="140" t="s">
        <v>7762</v>
      </c>
      <c r="O171" s="139">
        <v>120634</v>
      </c>
      <c r="P171" s="139">
        <v>113621</v>
      </c>
      <c r="Q171" s="140" t="s">
        <v>5963</v>
      </c>
      <c r="R171" s="139">
        <v>114041</v>
      </c>
      <c r="S171" s="139">
        <v>114041</v>
      </c>
      <c r="T171" s="140" t="s">
        <v>7758</v>
      </c>
      <c r="U171" s="141">
        <v>367</v>
      </c>
      <c r="V171" s="140" t="s">
        <v>8377</v>
      </c>
      <c r="W171" s="140" t="s">
        <v>8378</v>
      </c>
      <c r="X171" s="140" t="s">
        <v>7765</v>
      </c>
      <c r="Y171" s="140" t="s">
        <v>7766</v>
      </c>
      <c r="Z171" s="140" t="s">
        <v>7767</v>
      </c>
      <c r="AA171" s="139">
        <v>1</v>
      </c>
      <c r="AB171" s="141">
        <v>45322</v>
      </c>
      <c r="AC171" s="141">
        <v>45322</v>
      </c>
      <c r="AD171" s="140" t="s">
        <v>8379</v>
      </c>
      <c r="AE171" s="140" t="s">
        <v>8380</v>
      </c>
      <c r="AF171" s="140" t="s">
        <v>8381</v>
      </c>
      <c r="AG171" s="140" t="s">
        <v>8382</v>
      </c>
      <c r="AH171" s="140" t="s">
        <v>7930</v>
      </c>
      <c r="AI171" s="140" t="s">
        <v>7773</v>
      </c>
      <c r="AJ171" s="140" t="s">
        <v>7931</v>
      </c>
      <c r="AK171" s="140" t="s">
        <v>7932</v>
      </c>
      <c r="AL171" s="139">
        <v>8200</v>
      </c>
      <c r="AM171" s="140" t="s">
        <v>396</v>
      </c>
      <c r="AN171" s="140" t="s">
        <v>7933</v>
      </c>
    </row>
    <row r="172" spans="1:40" ht="28.8" x14ac:dyDescent="0.25">
      <c r="A172" s="139" t="s">
        <v>7756</v>
      </c>
      <c r="B172" s="140" t="s">
        <v>7757</v>
      </c>
      <c r="C172" s="139">
        <v>1991</v>
      </c>
      <c r="D172" s="140" t="s">
        <v>7101</v>
      </c>
      <c r="E172" s="140" t="s">
        <v>3119</v>
      </c>
      <c r="F172" s="139">
        <v>8730</v>
      </c>
      <c r="G172" s="140" t="s">
        <v>390</v>
      </c>
      <c r="H172" s="140" t="s">
        <v>1081</v>
      </c>
      <c r="I172" s="140" t="s">
        <v>7758</v>
      </c>
      <c r="J172" s="140" t="s">
        <v>8383</v>
      </c>
      <c r="K172" s="140" t="s">
        <v>7922</v>
      </c>
      <c r="L172" s="140" t="s">
        <v>7761</v>
      </c>
      <c r="M172" s="140" t="s">
        <v>7923</v>
      </c>
      <c r="N172" s="140" t="s">
        <v>7762</v>
      </c>
      <c r="O172" s="139">
        <v>120634</v>
      </c>
      <c r="P172" s="139">
        <v>113621</v>
      </c>
      <c r="Q172" s="140" t="s">
        <v>5963</v>
      </c>
      <c r="R172" s="139">
        <v>114041</v>
      </c>
      <c r="S172" s="139">
        <v>114041</v>
      </c>
      <c r="T172" s="140" t="s">
        <v>7758</v>
      </c>
      <c r="U172" s="141">
        <v>367</v>
      </c>
      <c r="V172" s="140" t="s">
        <v>8384</v>
      </c>
      <c r="W172" s="140" t="s">
        <v>8378</v>
      </c>
      <c r="X172" s="140" t="s">
        <v>7765</v>
      </c>
      <c r="Y172" s="140" t="s">
        <v>7766</v>
      </c>
      <c r="Z172" s="140" t="s">
        <v>7767</v>
      </c>
      <c r="AA172" s="139">
        <v>1</v>
      </c>
      <c r="AB172" s="141">
        <v>45322</v>
      </c>
      <c r="AC172" s="141">
        <v>45322</v>
      </c>
      <c r="AD172" s="140" t="s">
        <v>8379</v>
      </c>
      <c r="AE172" s="140" t="s">
        <v>8380</v>
      </c>
      <c r="AF172" s="140" t="s">
        <v>8381</v>
      </c>
      <c r="AG172" s="140" t="s">
        <v>8382</v>
      </c>
      <c r="AH172" s="140" t="s">
        <v>7930</v>
      </c>
      <c r="AI172" s="140" t="s">
        <v>7773</v>
      </c>
      <c r="AJ172" s="140" t="s">
        <v>7931</v>
      </c>
      <c r="AK172" s="140" t="s">
        <v>7932</v>
      </c>
      <c r="AL172" s="139">
        <v>8200</v>
      </c>
      <c r="AM172" s="140" t="s">
        <v>396</v>
      </c>
      <c r="AN172" s="140" t="s">
        <v>7933</v>
      </c>
    </row>
    <row r="173" spans="1:40" ht="28.8" x14ac:dyDescent="0.25">
      <c r="A173" s="139" t="s">
        <v>7756</v>
      </c>
      <c r="B173" s="140" t="s">
        <v>7757</v>
      </c>
      <c r="C173" s="139">
        <v>2006</v>
      </c>
      <c r="D173" s="140" t="s">
        <v>7102</v>
      </c>
      <c r="E173" s="140" t="s">
        <v>6637</v>
      </c>
      <c r="F173" s="139">
        <v>8310</v>
      </c>
      <c r="G173" s="140" t="s">
        <v>404</v>
      </c>
      <c r="H173" s="140" t="s">
        <v>6842</v>
      </c>
      <c r="I173" s="140" t="s">
        <v>7758</v>
      </c>
      <c r="J173" s="140" t="s">
        <v>8385</v>
      </c>
      <c r="K173" s="140" t="s">
        <v>7922</v>
      </c>
      <c r="L173" s="140" t="s">
        <v>7761</v>
      </c>
      <c r="M173" s="140" t="s">
        <v>7923</v>
      </c>
      <c r="N173" s="140" t="s">
        <v>7762</v>
      </c>
      <c r="O173" s="139">
        <v>120634</v>
      </c>
      <c r="P173" s="139">
        <v>113621</v>
      </c>
      <c r="Q173" s="140" t="s">
        <v>5963</v>
      </c>
      <c r="R173" s="139">
        <v>114041</v>
      </c>
      <c r="S173" s="139">
        <v>114041</v>
      </c>
      <c r="T173" s="140" t="s">
        <v>7758</v>
      </c>
      <c r="U173" s="141">
        <v>367</v>
      </c>
      <c r="V173" s="140" t="s">
        <v>8386</v>
      </c>
      <c r="W173" s="140" t="s">
        <v>7837</v>
      </c>
      <c r="X173" s="140" t="s">
        <v>7765</v>
      </c>
      <c r="Y173" s="140" t="s">
        <v>7766</v>
      </c>
      <c r="Z173" s="140" t="s">
        <v>7767</v>
      </c>
      <c r="AA173" s="139">
        <v>1</v>
      </c>
      <c r="AB173" s="141">
        <v>45322</v>
      </c>
      <c r="AC173" s="141">
        <v>45322</v>
      </c>
      <c r="AD173" s="140" t="s">
        <v>7913</v>
      </c>
      <c r="AE173" s="140" t="s">
        <v>7914</v>
      </c>
      <c r="AF173" s="140" t="s">
        <v>7915</v>
      </c>
      <c r="AG173" s="140" t="s">
        <v>7916</v>
      </c>
      <c r="AH173" s="140" t="s">
        <v>7930</v>
      </c>
      <c r="AI173" s="140" t="s">
        <v>7773</v>
      </c>
      <c r="AJ173" s="140" t="s">
        <v>7931</v>
      </c>
      <c r="AK173" s="140" t="s">
        <v>7932</v>
      </c>
      <c r="AL173" s="139">
        <v>8200</v>
      </c>
      <c r="AM173" s="140" t="s">
        <v>396</v>
      </c>
      <c r="AN173" s="140" t="s">
        <v>7933</v>
      </c>
    </row>
    <row r="174" spans="1:40" ht="28.8" x14ac:dyDescent="0.25">
      <c r="A174" s="139" t="s">
        <v>7756</v>
      </c>
      <c r="B174" s="140" t="s">
        <v>7757</v>
      </c>
      <c r="C174" s="139">
        <v>2014</v>
      </c>
      <c r="D174" s="140" t="s">
        <v>6843</v>
      </c>
      <c r="E174" s="140" t="s">
        <v>3120</v>
      </c>
      <c r="F174" s="139">
        <v>8810</v>
      </c>
      <c r="G174" s="140" t="s">
        <v>392</v>
      </c>
      <c r="H174" s="140" t="s">
        <v>1082</v>
      </c>
      <c r="I174" s="140" t="s">
        <v>7758</v>
      </c>
      <c r="J174" s="140" t="s">
        <v>8387</v>
      </c>
      <c r="K174" s="140" t="s">
        <v>7922</v>
      </c>
      <c r="L174" s="140" t="s">
        <v>7761</v>
      </c>
      <c r="M174" s="140" t="s">
        <v>7923</v>
      </c>
      <c r="N174" s="140" t="s">
        <v>7762</v>
      </c>
      <c r="O174" s="139">
        <v>120634</v>
      </c>
      <c r="P174" s="139">
        <v>113621</v>
      </c>
      <c r="Q174" s="140" t="s">
        <v>5963</v>
      </c>
      <c r="R174" s="139">
        <v>114041</v>
      </c>
      <c r="S174" s="139">
        <v>114041</v>
      </c>
      <c r="T174" s="140" t="s">
        <v>7758</v>
      </c>
      <c r="U174" s="141">
        <v>367</v>
      </c>
      <c r="V174" s="140" t="s">
        <v>8388</v>
      </c>
      <c r="W174" s="140" t="s">
        <v>8389</v>
      </c>
      <c r="X174" s="140" t="s">
        <v>7765</v>
      </c>
      <c r="Y174" s="140" t="s">
        <v>7766</v>
      </c>
      <c r="Z174" s="140" t="s">
        <v>7767</v>
      </c>
      <c r="AA174" s="139">
        <v>1</v>
      </c>
      <c r="AB174" s="141">
        <v>45322</v>
      </c>
      <c r="AC174" s="141">
        <v>45322</v>
      </c>
      <c r="AD174" s="140" t="s">
        <v>8379</v>
      </c>
      <c r="AE174" s="140" t="s">
        <v>8380</v>
      </c>
      <c r="AF174" s="140" t="s">
        <v>8381</v>
      </c>
      <c r="AG174" s="140" t="s">
        <v>8382</v>
      </c>
      <c r="AH174" s="140" t="s">
        <v>7930</v>
      </c>
      <c r="AI174" s="140" t="s">
        <v>7773</v>
      </c>
      <c r="AJ174" s="140" t="s">
        <v>7931</v>
      </c>
      <c r="AK174" s="140" t="s">
        <v>7932</v>
      </c>
      <c r="AL174" s="139">
        <v>8200</v>
      </c>
      <c r="AM174" s="140" t="s">
        <v>396</v>
      </c>
      <c r="AN174" s="140" t="s">
        <v>7933</v>
      </c>
    </row>
    <row r="175" spans="1:40" ht="28.8" x14ac:dyDescent="0.25">
      <c r="A175" s="139" t="s">
        <v>7756</v>
      </c>
      <c r="B175" s="140" t="s">
        <v>7757</v>
      </c>
      <c r="C175" s="139">
        <v>2022</v>
      </c>
      <c r="D175" s="140" t="s">
        <v>7103</v>
      </c>
      <c r="E175" s="140" t="s">
        <v>3121</v>
      </c>
      <c r="F175" s="139">
        <v>8820</v>
      </c>
      <c r="G175" s="140" t="s">
        <v>393</v>
      </c>
      <c r="H175" s="140" t="s">
        <v>1083</v>
      </c>
      <c r="I175" s="140" t="s">
        <v>7758</v>
      </c>
      <c r="J175" s="140" t="s">
        <v>8390</v>
      </c>
      <c r="K175" s="140" t="s">
        <v>7922</v>
      </c>
      <c r="L175" s="140" t="s">
        <v>7761</v>
      </c>
      <c r="M175" s="140" t="s">
        <v>7923</v>
      </c>
      <c r="N175" s="140" t="s">
        <v>7762</v>
      </c>
      <c r="O175" s="139">
        <v>120634</v>
      </c>
      <c r="P175" s="139">
        <v>113621</v>
      </c>
      <c r="Q175" s="140" t="s">
        <v>5963</v>
      </c>
      <c r="R175" s="139">
        <v>114041</v>
      </c>
      <c r="S175" s="139">
        <v>114041</v>
      </c>
      <c r="T175" s="140" t="s">
        <v>7758</v>
      </c>
      <c r="U175" s="141">
        <v>367</v>
      </c>
      <c r="V175" s="140" t="s">
        <v>8391</v>
      </c>
      <c r="W175" s="140" t="s">
        <v>8392</v>
      </c>
      <c r="X175" s="140" t="s">
        <v>7765</v>
      </c>
      <c r="Y175" s="140" t="s">
        <v>7766</v>
      </c>
      <c r="Z175" s="140" t="s">
        <v>7767</v>
      </c>
      <c r="AA175" s="139">
        <v>1</v>
      </c>
      <c r="AB175" s="141">
        <v>45322</v>
      </c>
      <c r="AC175" s="141">
        <v>45322</v>
      </c>
      <c r="AD175" s="140" t="s">
        <v>8379</v>
      </c>
      <c r="AE175" s="140" t="s">
        <v>8380</v>
      </c>
      <c r="AF175" s="140" t="s">
        <v>8381</v>
      </c>
      <c r="AG175" s="140" t="s">
        <v>8382</v>
      </c>
      <c r="AH175" s="140" t="s">
        <v>7930</v>
      </c>
      <c r="AI175" s="140" t="s">
        <v>7773</v>
      </c>
      <c r="AJ175" s="140" t="s">
        <v>7931</v>
      </c>
      <c r="AK175" s="140" t="s">
        <v>7932</v>
      </c>
      <c r="AL175" s="139">
        <v>8200</v>
      </c>
      <c r="AM175" s="140" t="s">
        <v>396</v>
      </c>
      <c r="AN175" s="140" t="s">
        <v>7933</v>
      </c>
    </row>
    <row r="176" spans="1:40" ht="28.8" x14ac:dyDescent="0.25">
      <c r="A176" s="139" t="s">
        <v>7756</v>
      </c>
      <c r="B176" s="140" t="s">
        <v>7757</v>
      </c>
      <c r="C176" s="139">
        <v>2031</v>
      </c>
      <c r="D176" s="140" t="s">
        <v>7104</v>
      </c>
      <c r="E176" s="140" t="s">
        <v>3122</v>
      </c>
      <c r="F176" s="139">
        <v>8840</v>
      </c>
      <c r="G176" s="140" t="s">
        <v>394</v>
      </c>
      <c r="H176" s="140" t="s">
        <v>1084</v>
      </c>
      <c r="I176" s="140" t="s">
        <v>7758</v>
      </c>
      <c r="J176" s="140" t="s">
        <v>8393</v>
      </c>
      <c r="K176" s="140" t="s">
        <v>7922</v>
      </c>
      <c r="L176" s="140" t="s">
        <v>7761</v>
      </c>
      <c r="M176" s="140" t="s">
        <v>7923</v>
      </c>
      <c r="N176" s="140" t="s">
        <v>7762</v>
      </c>
      <c r="O176" s="139">
        <v>120881</v>
      </c>
      <c r="P176" s="139">
        <v>2519</v>
      </c>
      <c r="Q176" s="140" t="s">
        <v>7533</v>
      </c>
      <c r="R176" s="139">
        <v>114082</v>
      </c>
      <c r="S176" s="139">
        <v>114082</v>
      </c>
      <c r="T176" s="140" t="s">
        <v>7758</v>
      </c>
      <c r="U176" s="141">
        <v>367</v>
      </c>
      <c r="V176" s="140" t="s">
        <v>8394</v>
      </c>
      <c r="W176" s="140" t="s">
        <v>8395</v>
      </c>
      <c r="X176" s="140" t="s">
        <v>7765</v>
      </c>
      <c r="Y176" s="140" t="s">
        <v>7766</v>
      </c>
      <c r="Z176" s="140" t="s">
        <v>7767</v>
      </c>
      <c r="AA176" s="139">
        <v>1</v>
      </c>
      <c r="AB176" s="141">
        <v>45322</v>
      </c>
      <c r="AC176" s="141">
        <v>45322</v>
      </c>
      <c r="AD176" s="140" t="s">
        <v>7926</v>
      </c>
      <c r="AE176" s="140" t="s">
        <v>7927</v>
      </c>
      <c r="AF176" s="140" t="s">
        <v>7928</v>
      </c>
      <c r="AG176" s="140" t="s">
        <v>7929</v>
      </c>
      <c r="AH176" s="140" t="s">
        <v>7917</v>
      </c>
      <c r="AI176" s="140" t="s">
        <v>7885</v>
      </c>
      <c r="AJ176" s="140" t="s">
        <v>7918</v>
      </c>
      <c r="AK176" s="140" t="s">
        <v>7919</v>
      </c>
      <c r="AL176" s="139">
        <v>8800</v>
      </c>
      <c r="AM176" s="140" t="s">
        <v>429</v>
      </c>
      <c r="AN176" s="140" t="s">
        <v>7920</v>
      </c>
    </row>
    <row r="177" spans="1:40" ht="28.8" x14ac:dyDescent="0.25">
      <c r="A177" s="139" t="s">
        <v>7756</v>
      </c>
      <c r="B177" s="140" t="s">
        <v>7757</v>
      </c>
      <c r="C177" s="139">
        <v>2048</v>
      </c>
      <c r="D177" s="140" t="s">
        <v>7105</v>
      </c>
      <c r="E177" s="140" t="s">
        <v>3123</v>
      </c>
      <c r="F177" s="139">
        <v>8600</v>
      </c>
      <c r="G177" s="140" t="s">
        <v>395</v>
      </c>
      <c r="H177" s="140" t="s">
        <v>1085</v>
      </c>
      <c r="I177" s="140" t="s">
        <v>7758</v>
      </c>
      <c r="J177" s="140" t="s">
        <v>8396</v>
      </c>
      <c r="K177" s="140" t="s">
        <v>7922</v>
      </c>
      <c r="L177" s="140" t="s">
        <v>7761</v>
      </c>
      <c r="M177" s="140" t="s">
        <v>7923</v>
      </c>
      <c r="N177" s="140" t="s">
        <v>7762</v>
      </c>
      <c r="O177" s="139">
        <v>119826</v>
      </c>
      <c r="P177" s="139">
        <v>2279</v>
      </c>
      <c r="Q177" s="140" t="s">
        <v>6845</v>
      </c>
      <c r="R177" s="139">
        <v>114066</v>
      </c>
      <c r="S177" s="139">
        <v>114066</v>
      </c>
      <c r="T177" s="140" t="s">
        <v>7758</v>
      </c>
      <c r="U177" s="141">
        <v>367</v>
      </c>
      <c r="V177" s="140" t="s">
        <v>8397</v>
      </c>
      <c r="W177" s="140" t="s">
        <v>8398</v>
      </c>
      <c r="X177" s="140" t="s">
        <v>7765</v>
      </c>
      <c r="Y177" s="140" t="s">
        <v>7766</v>
      </c>
      <c r="Z177" s="140" t="s">
        <v>7767</v>
      </c>
      <c r="AA177" s="139">
        <v>1</v>
      </c>
      <c r="AB177" s="141">
        <v>45322</v>
      </c>
      <c r="AC177" s="141">
        <v>45322</v>
      </c>
      <c r="AD177" s="140" t="s">
        <v>7913</v>
      </c>
      <c r="AE177" s="140" t="s">
        <v>7914</v>
      </c>
      <c r="AF177" s="140" t="s">
        <v>7915</v>
      </c>
      <c r="AG177" s="140" t="s">
        <v>7916</v>
      </c>
      <c r="AH177" s="140" t="s">
        <v>8399</v>
      </c>
      <c r="AI177" s="140" t="s">
        <v>7885</v>
      </c>
      <c r="AJ177" s="140" t="s">
        <v>8400</v>
      </c>
      <c r="AK177" s="140" t="s">
        <v>8401</v>
      </c>
      <c r="AL177" s="139">
        <v>8600</v>
      </c>
      <c r="AM177" s="140" t="s">
        <v>395</v>
      </c>
      <c r="AN177" s="140" t="s">
        <v>8402</v>
      </c>
    </row>
    <row r="178" spans="1:40" ht="28.8" x14ac:dyDescent="0.25">
      <c r="A178" s="139" t="s">
        <v>7756</v>
      </c>
      <c r="B178" s="140" t="s">
        <v>7757</v>
      </c>
      <c r="C178" s="139">
        <v>2071</v>
      </c>
      <c r="D178" s="140" t="s">
        <v>6638</v>
      </c>
      <c r="E178" s="140" t="s">
        <v>3124</v>
      </c>
      <c r="F178" s="139">
        <v>8200</v>
      </c>
      <c r="G178" s="140" t="s">
        <v>396</v>
      </c>
      <c r="H178" s="140" t="s">
        <v>1086</v>
      </c>
      <c r="I178" s="140" t="s">
        <v>7758</v>
      </c>
      <c r="J178" s="140" t="s">
        <v>8403</v>
      </c>
      <c r="K178" s="140" t="s">
        <v>7922</v>
      </c>
      <c r="L178" s="140" t="s">
        <v>7761</v>
      </c>
      <c r="M178" s="140" t="s">
        <v>7923</v>
      </c>
      <c r="N178" s="140" t="s">
        <v>7762</v>
      </c>
      <c r="O178" s="139">
        <v>120634</v>
      </c>
      <c r="P178" s="139">
        <v>113621</v>
      </c>
      <c r="Q178" s="140" t="s">
        <v>5963</v>
      </c>
      <c r="R178" s="139">
        <v>114041</v>
      </c>
      <c r="S178" s="139">
        <v>114041</v>
      </c>
      <c r="T178" s="140" t="s">
        <v>7758</v>
      </c>
      <c r="U178" s="141">
        <v>367</v>
      </c>
      <c r="V178" s="140" t="s">
        <v>8404</v>
      </c>
      <c r="W178" s="140" t="s">
        <v>8405</v>
      </c>
      <c r="X178" s="140" t="s">
        <v>7765</v>
      </c>
      <c r="Y178" s="140" t="s">
        <v>7766</v>
      </c>
      <c r="Z178" s="140" t="s">
        <v>7767</v>
      </c>
      <c r="AA178" s="139">
        <v>1</v>
      </c>
      <c r="AB178" s="141">
        <v>45322</v>
      </c>
      <c r="AC178" s="141">
        <v>45322</v>
      </c>
      <c r="AD178" s="140" t="s">
        <v>7926</v>
      </c>
      <c r="AE178" s="140" t="s">
        <v>7927</v>
      </c>
      <c r="AF178" s="140" t="s">
        <v>7928</v>
      </c>
      <c r="AG178" s="140" t="s">
        <v>7929</v>
      </c>
      <c r="AH178" s="140" t="s">
        <v>7930</v>
      </c>
      <c r="AI178" s="140" t="s">
        <v>7773</v>
      </c>
      <c r="AJ178" s="140" t="s">
        <v>7931</v>
      </c>
      <c r="AK178" s="140" t="s">
        <v>7932</v>
      </c>
      <c r="AL178" s="139">
        <v>8200</v>
      </c>
      <c r="AM178" s="140" t="s">
        <v>396</v>
      </c>
      <c r="AN178" s="140" t="s">
        <v>7933</v>
      </c>
    </row>
    <row r="179" spans="1:40" ht="28.8" x14ac:dyDescent="0.25">
      <c r="A179" s="139" t="s">
        <v>7756</v>
      </c>
      <c r="B179" s="140" t="s">
        <v>7757</v>
      </c>
      <c r="C179" s="139">
        <v>2089</v>
      </c>
      <c r="D179" s="140" t="s">
        <v>7106</v>
      </c>
      <c r="E179" s="140" t="s">
        <v>3125</v>
      </c>
      <c r="F179" s="139">
        <v>8210</v>
      </c>
      <c r="G179" s="140" t="s">
        <v>397</v>
      </c>
      <c r="H179" s="140" t="s">
        <v>1087</v>
      </c>
      <c r="I179" s="140" t="s">
        <v>7758</v>
      </c>
      <c r="J179" s="140" t="s">
        <v>8406</v>
      </c>
      <c r="K179" s="140" t="s">
        <v>7922</v>
      </c>
      <c r="L179" s="140" t="s">
        <v>7761</v>
      </c>
      <c r="M179" s="140" t="s">
        <v>7923</v>
      </c>
      <c r="N179" s="140" t="s">
        <v>7762</v>
      </c>
      <c r="O179" s="139">
        <v>120634</v>
      </c>
      <c r="P179" s="139">
        <v>113621</v>
      </c>
      <c r="Q179" s="140" t="s">
        <v>5963</v>
      </c>
      <c r="R179" s="139">
        <v>114041</v>
      </c>
      <c r="S179" s="139">
        <v>114041</v>
      </c>
      <c r="T179" s="140" t="s">
        <v>7758</v>
      </c>
      <c r="U179" s="141">
        <v>367</v>
      </c>
      <c r="V179" s="140" t="s">
        <v>8407</v>
      </c>
      <c r="W179" s="140" t="s">
        <v>7952</v>
      </c>
      <c r="X179" s="140" t="s">
        <v>7765</v>
      </c>
      <c r="Y179" s="140" t="s">
        <v>7766</v>
      </c>
      <c r="Z179" s="140" t="s">
        <v>7767</v>
      </c>
      <c r="AA179" s="139">
        <v>1</v>
      </c>
      <c r="AB179" s="141">
        <v>45322</v>
      </c>
      <c r="AC179" s="141">
        <v>45322</v>
      </c>
      <c r="AD179" s="140" t="s">
        <v>8379</v>
      </c>
      <c r="AE179" s="140" t="s">
        <v>8380</v>
      </c>
      <c r="AF179" s="140" t="s">
        <v>8381</v>
      </c>
      <c r="AG179" s="140" t="s">
        <v>8382</v>
      </c>
      <c r="AH179" s="140" t="s">
        <v>7930</v>
      </c>
      <c r="AI179" s="140" t="s">
        <v>7773</v>
      </c>
      <c r="AJ179" s="140" t="s">
        <v>7931</v>
      </c>
      <c r="AK179" s="140" t="s">
        <v>7932</v>
      </c>
      <c r="AL179" s="139">
        <v>8200</v>
      </c>
      <c r="AM179" s="140" t="s">
        <v>396</v>
      </c>
      <c r="AN179" s="140" t="s">
        <v>7933</v>
      </c>
    </row>
    <row r="180" spans="1:40" ht="28.8" x14ac:dyDescent="0.25">
      <c r="A180" s="139" t="s">
        <v>7756</v>
      </c>
      <c r="B180" s="140" t="s">
        <v>7757</v>
      </c>
      <c r="C180" s="139">
        <v>2097</v>
      </c>
      <c r="D180" s="140" t="s">
        <v>7107</v>
      </c>
      <c r="E180" s="140" t="s">
        <v>3126</v>
      </c>
      <c r="F180" s="139">
        <v>8490</v>
      </c>
      <c r="G180" s="140" t="s">
        <v>398</v>
      </c>
      <c r="H180" s="140" t="s">
        <v>1088</v>
      </c>
      <c r="I180" s="140" t="s">
        <v>7758</v>
      </c>
      <c r="J180" s="140" t="s">
        <v>8408</v>
      </c>
      <c r="K180" s="140" t="s">
        <v>7922</v>
      </c>
      <c r="L180" s="140" t="s">
        <v>7761</v>
      </c>
      <c r="M180" s="140" t="s">
        <v>7923</v>
      </c>
      <c r="N180" s="140" t="s">
        <v>7762</v>
      </c>
      <c r="O180" s="139">
        <v>120634</v>
      </c>
      <c r="P180" s="139">
        <v>113621</v>
      </c>
      <c r="Q180" s="140" t="s">
        <v>5963</v>
      </c>
      <c r="R180" s="139">
        <v>114041</v>
      </c>
      <c r="S180" s="139">
        <v>114041</v>
      </c>
      <c r="T180" s="140" t="s">
        <v>7758</v>
      </c>
      <c r="U180" s="141">
        <v>367</v>
      </c>
      <c r="V180" s="140" t="s">
        <v>8409</v>
      </c>
      <c r="W180" s="140" t="s">
        <v>8410</v>
      </c>
      <c r="X180" s="140" t="s">
        <v>7765</v>
      </c>
      <c r="Y180" s="140" t="s">
        <v>7766</v>
      </c>
      <c r="Z180" s="140" t="s">
        <v>7767</v>
      </c>
      <c r="AA180" s="139">
        <v>1</v>
      </c>
      <c r="AB180" s="141">
        <v>45322</v>
      </c>
      <c r="AC180" s="141">
        <v>45322</v>
      </c>
      <c r="AD180" s="140" t="s">
        <v>8411</v>
      </c>
      <c r="AE180" s="140" t="s">
        <v>8412</v>
      </c>
      <c r="AF180" s="140" t="s">
        <v>8413</v>
      </c>
      <c r="AG180" s="140" t="s">
        <v>8414</v>
      </c>
      <c r="AH180" s="140" t="s">
        <v>7930</v>
      </c>
      <c r="AI180" s="140" t="s">
        <v>7773</v>
      </c>
      <c r="AJ180" s="140" t="s">
        <v>7931</v>
      </c>
      <c r="AK180" s="140" t="s">
        <v>7932</v>
      </c>
      <c r="AL180" s="139">
        <v>8200</v>
      </c>
      <c r="AM180" s="140" t="s">
        <v>396</v>
      </c>
      <c r="AN180" s="140" t="s">
        <v>7933</v>
      </c>
    </row>
    <row r="181" spans="1:40" ht="28.8" x14ac:dyDescent="0.25">
      <c r="A181" s="139" t="s">
        <v>7756</v>
      </c>
      <c r="B181" s="140" t="s">
        <v>7757</v>
      </c>
      <c r="C181" s="139">
        <v>2105</v>
      </c>
      <c r="D181" s="140" t="s">
        <v>7108</v>
      </c>
      <c r="E181" s="140" t="s">
        <v>3127</v>
      </c>
      <c r="F181" s="139">
        <v>8460</v>
      </c>
      <c r="G181" s="140" t="s">
        <v>399</v>
      </c>
      <c r="H181" s="140" t="s">
        <v>1089</v>
      </c>
      <c r="I181" s="140" t="s">
        <v>7758</v>
      </c>
      <c r="J181" s="140" t="s">
        <v>8415</v>
      </c>
      <c r="K181" s="140" t="s">
        <v>7899</v>
      </c>
      <c r="L181" s="140" t="s">
        <v>7761</v>
      </c>
      <c r="M181" s="140" t="s">
        <v>6823</v>
      </c>
      <c r="N181" s="140" t="s">
        <v>7762</v>
      </c>
      <c r="O181" s="139">
        <v>119834</v>
      </c>
      <c r="P181" s="139">
        <v>2139</v>
      </c>
      <c r="Q181" s="140" t="s">
        <v>6152</v>
      </c>
      <c r="R181" s="139">
        <v>114058</v>
      </c>
      <c r="S181" s="139">
        <v>114058</v>
      </c>
      <c r="T181" s="140" t="s">
        <v>7758</v>
      </c>
      <c r="U181" s="141">
        <v>367</v>
      </c>
      <c r="V181" s="140" t="s">
        <v>8416</v>
      </c>
      <c r="W181" s="140" t="s">
        <v>8417</v>
      </c>
      <c r="X181" s="140" t="s">
        <v>7765</v>
      </c>
      <c r="Y181" s="140" t="s">
        <v>7766</v>
      </c>
      <c r="Z181" s="140" t="s">
        <v>7767</v>
      </c>
      <c r="AA181" s="139">
        <v>1</v>
      </c>
      <c r="AB181" s="141">
        <v>45322</v>
      </c>
      <c r="AC181" s="141">
        <v>45322</v>
      </c>
      <c r="AD181" s="140" t="s">
        <v>8379</v>
      </c>
      <c r="AE181" s="140" t="s">
        <v>8380</v>
      </c>
      <c r="AF181" s="140" t="s">
        <v>8381</v>
      </c>
      <c r="AG181" s="140" t="s">
        <v>8382</v>
      </c>
      <c r="AH181" s="140" t="s">
        <v>8418</v>
      </c>
      <c r="AI181" s="140" t="s">
        <v>7885</v>
      </c>
      <c r="AJ181" s="140" t="s">
        <v>8419</v>
      </c>
      <c r="AK181" s="140" t="s">
        <v>8420</v>
      </c>
      <c r="AL181" s="139">
        <v>8400</v>
      </c>
      <c r="AM181" s="140" t="s">
        <v>406</v>
      </c>
      <c r="AN181" s="140" t="s">
        <v>8421</v>
      </c>
    </row>
    <row r="182" spans="1:40" ht="28.8" x14ac:dyDescent="0.25">
      <c r="A182" s="139" t="s">
        <v>7756</v>
      </c>
      <c r="B182" s="140" t="s">
        <v>7757</v>
      </c>
      <c r="C182" s="139">
        <v>2113</v>
      </c>
      <c r="D182" s="140" t="s">
        <v>7109</v>
      </c>
      <c r="E182" s="140" t="s">
        <v>3128</v>
      </c>
      <c r="F182" s="139">
        <v>8470</v>
      </c>
      <c r="G182" s="140" t="s">
        <v>400</v>
      </c>
      <c r="H182" s="140" t="s">
        <v>1090</v>
      </c>
      <c r="I182" s="140" t="s">
        <v>7758</v>
      </c>
      <c r="J182" s="140" t="s">
        <v>8422</v>
      </c>
      <c r="K182" s="140" t="s">
        <v>7899</v>
      </c>
      <c r="L182" s="140" t="s">
        <v>7761</v>
      </c>
      <c r="M182" s="140" t="s">
        <v>6823</v>
      </c>
      <c r="N182" s="140" t="s">
        <v>7762</v>
      </c>
      <c r="O182" s="139">
        <v>119834</v>
      </c>
      <c r="P182" s="139">
        <v>2139</v>
      </c>
      <c r="Q182" s="140" t="s">
        <v>6152</v>
      </c>
      <c r="R182" s="139">
        <v>114058</v>
      </c>
      <c r="S182" s="139">
        <v>114058</v>
      </c>
      <c r="T182" s="140" t="s">
        <v>7758</v>
      </c>
      <c r="U182" s="141">
        <v>367</v>
      </c>
      <c r="V182" s="140" t="s">
        <v>8423</v>
      </c>
      <c r="W182" s="140" t="s">
        <v>8424</v>
      </c>
      <c r="X182" s="140" t="s">
        <v>7765</v>
      </c>
      <c r="Y182" s="140" t="s">
        <v>7766</v>
      </c>
      <c r="Z182" s="140" t="s">
        <v>7767</v>
      </c>
      <c r="AA182" s="139">
        <v>1</v>
      </c>
      <c r="AB182" s="141">
        <v>45322</v>
      </c>
      <c r="AC182" s="141">
        <v>45322</v>
      </c>
      <c r="AD182" s="140" t="s">
        <v>8379</v>
      </c>
      <c r="AE182" s="140" t="s">
        <v>8380</v>
      </c>
      <c r="AF182" s="140" t="s">
        <v>8381</v>
      </c>
      <c r="AG182" s="140" t="s">
        <v>8382</v>
      </c>
      <c r="AH182" s="140" t="s">
        <v>8418</v>
      </c>
      <c r="AI182" s="140" t="s">
        <v>7885</v>
      </c>
      <c r="AJ182" s="140" t="s">
        <v>8419</v>
      </c>
      <c r="AK182" s="140" t="s">
        <v>8420</v>
      </c>
      <c r="AL182" s="139">
        <v>8400</v>
      </c>
      <c r="AM182" s="140" t="s">
        <v>406</v>
      </c>
      <c r="AN182" s="140" t="s">
        <v>8421</v>
      </c>
    </row>
    <row r="183" spans="1:40" ht="28.8" x14ac:dyDescent="0.25">
      <c r="A183" s="139" t="s">
        <v>7756</v>
      </c>
      <c r="B183" s="140" t="s">
        <v>7757</v>
      </c>
      <c r="C183" s="139">
        <v>2139</v>
      </c>
      <c r="D183" s="140" t="s">
        <v>6152</v>
      </c>
      <c r="E183" s="140" t="s">
        <v>3129</v>
      </c>
      <c r="F183" s="139">
        <v>8680</v>
      </c>
      <c r="G183" s="140" t="s">
        <v>401</v>
      </c>
      <c r="H183" s="140" t="s">
        <v>1091</v>
      </c>
      <c r="I183" s="140" t="s">
        <v>7758</v>
      </c>
      <c r="J183" s="140" t="s">
        <v>8425</v>
      </c>
      <c r="K183" s="140" t="s">
        <v>7899</v>
      </c>
      <c r="L183" s="140" t="s">
        <v>7761</v>
      </c>
      <c r="M183" s="140" t="s">
        <v>6823</v>
      </c>
      <c r="N183" s="140" t="s">
        <v>7762</v>
      </c>
      <c r="O183" s="139">
        <v>119834</v>
      </c>
      <c r="P183" s="139">
        <v>2139</v>
      </c>
      <c r="Q183" s="140" t="s">
        <v>6152</v>
      </c>
      <c r="R183" s="139">
        <v>114058</v>
      </c>
      <c r="S183" s="139">
        <v>114058</v>
      </c>
      <c r="T183" s="140" t="s">
        <v>7758</v>
      </c>
      <c r="U183" s="141">
        <v>367</v>
      </c>
      <c r="V183" s="140" t="s">
        <v>8426</v>
      </c>
      <c r="W183" s="140" t="s">
        <v>8427</v>
      </c>
      <c r="X183" s="140" t="s">
        <v>7765</v>
      </c>
      <c r="Y183" s="140" t="s">
        <v>7766</v>
      </c>
      <c r="Z183" s="140" t="s">
        <v>7767</v>
      </c>
      <c r="AA183" s="139">
        <v>3</v>
      </c>
      <c r="AB183" s="141">
        <v>45322</v>
      </c>
      <c r="AC183" s="141">
        <v>45322</v>
      </c>
      <c r="AD183" s="140" t="s">
        <v>8379</v>
      </c>
      <c r="AE183" s="140" t="s">
        <v>8380</v>
      </c>
      <c r="AF183" s="140" t="s">
        <v>8381</v>
      </c>
      <c r="AG183" s="140" t="s">
        <v>8382</v>
      </c>
      <c r="AH183" s="140" t="s">
        <v>8418</v>
      </c>
      <c r="AI183" s="140" t="s">
        <v>7885</v>
      </c>
      <c r="AJ183" s="140" t="s">
        <v>8419</v>
      </c>
      <c r="AK183" s="140" t="s">
        <v>8420</v>
      </c>
      <c r="AL183" s="139">
        <v>8400</v>
      </c>
      <c r="AM183" s="140" t="s">
        <v>406</v>
      </c>
      <c r="AN183" s="140" t="s">
        <v>8421</v>
      </c>
    </row>
    <row r="184" spans="1:40" ht="28.8" x14ac:dyDescent="0.25">
      <c r="A184" s="139" t="s">
        <v>7756</v>
      </c>
      <c r="B184" s="140" t="s">
        <v>7757</v>
      </c>
      <c r="C184" s="139">
        <v>2147</v>
      </c>
      <c r="D184" s="140" t="s">
        <v>5187</v>
      </c>
      <c r="E184" s="140" t="s">
        <v>3130</v>
      </c>
      <c r="F184" s="139">
        <v>8300</v>
      </c>
      <c r="G184" s="140" t="s">
        <v>402</v>
      </c>
      <c r="H184" s="140" t="s">
        <v>1092</v>
      </c>
      <c r="I184" s="140" t="s">
        <v>7758</v>
      </c>
      <c r="J184" s="140" t="s">
        <v>8428</v>
      </c>
      <c r="K184" s="140" t="s">
        <v>7922</v>
      </c>
      <c r="L184" s="140" t="s">
        <v>7761</v>
      </c>
      <c r="M184" s="140" t="s">
        <v>7923</v>
      </c>
      <c r="N184" s="140" t="s">
        <v>7762</v>
      </c>
      <c r="O184" s="139">
        <v>120634</v>
      </c>
      <c r="P184" s="139">
        <v>113621</v>
      </c>
      <c r="Q184" s="140" t="s">
        <v>5963</v>
      </c>
      <c r="R184" s="139">
        <v>114041</v>
      </c>
      <c r="S184" s="139">
        <v>114041</v>
      </c>
      <c r="T184" s="140" t="s">
        <v>7758</v>
      </c>
      <c r="U184" s="141">
        <v>367</v>
      </c>
      <c r="V184" s="140" t="s">
        <v>8429</v>
      </c>
      <c r="W184" s="140" t="s">
        <v>8029</v>
      </c>
      <c r="X184" s="140" t="s">
        <v>7765</v>
      </c>
      <c r="Y184" s="140" t="s">
        <v>7766</v>
      </c>
      <c r="Z184" s="140" t="s">
        <v>7767</v>
      </c>
      <c r="AA184" s="139">
        <v>2</v>
      </c>
      <c r="AB184" s="141">
        <v>45322</v>
      </c>
      <c r="AC184" s="141">
        <v>45322</v>
      </c>
      <c r="AD184" s="140" t="s">
        <v>8379</v>
      </c>
      <c r="AE184" s="140" t="s">
        <v>8380</v>
      </c>
      <c r="AF184" s="140" t="s">
        <v>8381</v>
      </c>
      <c r="AG184" s="140" t="s">
        <v>8382</v>
      </c>
      <c r="AH184" s="140" t="s">
        <v>7930</v>
      </c>
      <c r="AI184" s="140" t="s">
        <v>7773</v>
      </c>
      <c r="AJ184" s="140" t="s">
        <v>7931</v>
      </c>
      <c r="AK184" s="140" t="s">
        <v>7932</v>
      </c>
      <c r="AL184" s="139">
        <v>8200</v>
      </c>
      <c r="AM184" s="140" t="s">
        <v>396</v>
      </c>
      <c r="AN184" s="140" t="s">
        <v>7933</v>
      </c>
    </row>
    <row r="185" spans="1:40" ht="28.8" x14ac:dyDescent="0.25">
      <c r="A185" s="139" t="s">
        <v>7756</v>
      </c>
      <c r="B185" s="140" t="s">
        <v>7757</v>
      </c>
      <c r="C185" s="139">
        <v>2154</v>
      </c>
      <c r="D185" s="140" t="s">
        <v>7705</v>
      </c>
      <c r="E185" s="140" t="s">
        <v>3131</v>
      </c>
      <c r="F185" s="139">
        <v>8310</v>
      </c>
      <c r="G185" s="140" t="s">
        <v>403</v>
      </c>
      <c r="H185" s="140" t="s">
        <v>6511</v>
      </c>
      <c r="I185" s="140" t="s">
        <v>7758</v>
      </c>
      <c r="J185" s="140" t="s">
        <v>8430</v>
      </c>
      <c r="K185" s="140" t="s">
        <v>7922</v>
      </c>
      <c r="L185" s="140" t="s">
        <v>7761</v>
      </c>
      <c r="M185" s="140" t="s">
        <v>7923</v>
      </c>
      <c r="N185" s="140" t="s">
        <v>7762</v>
      </c>
      <c r="O185" s="139">
        <v>120634</v>
      </c>
      <c r="P185" s="139">
        <v>113621</v>
      </c>
      <c r="Q185" s="140" t="s">
        <v>5963</v>
      </c>
      <c r="R185" s="139">
        <v>114041</v>
      </c>
      <c r="S185" s="139">
        <v>114041</v>
      </c>
      <c r="T185" s="140" t="s">
        <v>7758</v>
      </c>
      <c r="U185" s="141">
        <v>367</v>
      </c>
      <c r="V185" s="140" t="s">
        <v>8431</v>
      </c>
      <c r="W185" s="140" t="s">
        <v>8432</v>
      </c>
      <c r="X185" s="140" t="s">
        <v>7765</v>
      </c>
      <c r="Y185" s="140" t="s">
        <v>7766</v>
      </c>
      <c r="Z185" s="140" t="s">
        <v>7767</v>
      </c>
      <c r="AA185" s="139">
        <v>2</v>
      </c>
      <c r="AB185" s="141">
        <v>45322</v>
      </c>
      <c r="AC185" s="141">
        <v>45322</v>
      </c>
      <c r="AD185" s="140" t="s">
        <v>7926</v>
      </c>
      <c r="AE185" s="140" t="s">
        <v>7927</v>
      </c>
      <c r="AF185" s="140" t="s">
        <v>7928</v>
      </c>
      <c r="AG185" s="140" t="s">
        <v>7929</v>
      </c>
      <c r="AH185" s="140" t="s">
        <v>7930</v>
      </c>
      <c r="AI185" s="140" t="s">
        <v>7773</v>
      </c>
      <c r="AJ185" s="140" t="s">
        <v>7931</v>
      </c>
      <c r="AK185" s="140" t="s">
        <v>7932</v>
      </c>
      <c r="AL185" s="139">
        <v>8200</v>
      </c>
      <c r="AM185" s="140" t="s">
        <v>396</v>
      </c>
      <c r="AN185" s="140" t="s">
        <v>7933</v>
      </c>
    </row>
    <row r="186" spans="1:40" ht="28.8" x14ac:dyDescent="0.25">
      <c r="A186" s="139" t="s">
        <v>7756</v>
      </c>
      <c r="B186" s="140" t="s">
        <v>7757</v>
      </c>
      <c r="C186" s="139">
        <v>2162</v>
      </c>
      <c r="D186" s="140" t="s">
        <v>7110</v>
      </c>
      <c r="E186" s="140" t="s">
        <v>6844</v>
      </c>
      <c r="F186" s="139">
        <v>8310</v>
      </c>
      <c r="G186" s="140" t="s">
        <v>404</v>
      </c>
      <c r="H186" s="140" t="s">
        <v>1093</v>
      </c>
      <c r="I186" s="140" t="s">
        <v>7758</v>
      </c>
      <c r="J186" s="140" t="s">
        <v>8433</v>
      </c>
      <c r="K186" s="140" t="s">
        <v>7922</v>
      </c>
      <c r="L186" s="140" t="s">
        <v>7761</v>
      </c>
      <c r="M186" s="140" t="s">
        <v>7923</v>
      </c>
      <c r="N186" s="140" t="s">
        <v>7762</v>
      </c>
      <c r="O186" s="139">
        <v>120634</v>
      </c>
      <c r="P186" s="139">
        <v>113621</v>
      </c>
      <c r="Q186" s="140" t="s">
        <v>5963</v>
      </c>
      <c r="R186" s="139">
        <v>114041</v>
      </c>
      <c r="S186" s="139">
        <v>114041</v>
      </c>
      <c r="T186" s="140" t="s">
        <v>7758</v>
      </c>
      <c r="U186" s="141">
        <v>367</v>
      </c>
      <c r="V186" s="140" t="s">
        <v>8434</v>
      </c>
      <c r="W186" s="140" t="s">
        <v>8435</v>
      </c>
      <c r="X186" s="140" t="s">
        <v>7765</v>
      </c>
      <c r="Y186" s="140" t="s">
        <v>7766</v>
      </c>
      <c r="Z186" s="140" t="s">
        <v>7767</v>
      </c>
      <c r="AA186" s="139">
        <v>1</v>
      </c>
      <c r="AB186" s="141">
        <v>45322</v>
      </c>
      <c r="AC186" s="141">
        <v>45322</v>
      </c>
      <c r="AD186" s="140" t="s">
        <v>7926</v>
      </c>
      <c r="AE186" s="140" t="s">
        <v>7927</v>
      </c>
      <c r="AF186" s="140" t="s">
        <v>7928</v>
      </c>
      <c r="AG186" s="140" t="s">
        <v>7929</v>
      </c>
      <c r="AH186" s="140" t="s">
        <v>7930</v>
      </c>
      <c r="AI186" s="140" t="s">
        <v>7773</v>
      </c>
      <c r="AJ186" s="140" t="s">
        <v>7931</v>
      </c>
      <c r="AK186" s="140" t="s">
        <v>7932</v>
      </c>
      <c r="AL186" s="139">
        <v>8200</v>
      </c>
      <c r="AM186" s="140" t="s">
        <v>396</v>
      </c>
      <c r="AN186" s="140" t="s">
        <v>7933</v>
      </c>
    </row>
    <row r="187" spans="1:40" ht="28.8" x14ac:dyDescent="0.25">
      <c r="A187" s="139" t="s">
        <v>7756</v>
      </c>
      <c r="B187" s="140" t="s">
        <v>7757</v>
      </c>
      <c r="C187" s="139">
        <v>2171</v>
      </c>
      <c r="D187" s="140" t="s">
        <v>7111</v>
      </c>
      <c r="E187" s="140" t="s">
        <v>3132</v>
      </c>
      <c r="F187" s="139">
        <v>8370</v>
      </c>
      <c r="G187" s="140" t="s">
        <v>405</v>
      </c>
      <c r="H187" s="140" t="s">
        <v>1094</v>
      </c>
      <c r="I187" s="140" t="s">
        <v>7758</v>
      </c>
      <c r="J187" s="140" t="s">
        <v>8436</v>
      </c>
      <c r="K187" s="140" t="s">
        <v>7922</v>
      </c>
      <c r="L187" s="140" t="s">
        <v>7761</v>
      </c>
      <c r="M187" s="140" t="s">
        <v>7923</v>
      </c>
      <c r="N187" s="140" t="s">
        <v>7762</v>
      </c>
      <c r="O187" s="139">
        <v>120634</v>
      </c>
      <c r="P187" s="139">
        <v>113621</v>
      </c>
      <c r="Q187" s="140" t="s">
        <v>5963</v>
      </c>
      <c r="R187" s="139">
        <v>114041</v>
      </c>
      <c r="S187" s="139">
        <v>114041</v>
      </c>
      <c r="T187" s="140" t="s">
        <v>7758</v>
      </c>
      <c r="U187" s="141">
        <v>367</v>
      </c>
      <c r="V187" s="140" t="s">
        <v>8437</v>
      </c>
      <c r="W187" s="140" t="s">
        <v>8438</v>
      </c>
      <c r="X187" s="140" t="s">
        <v>7765</v>
      </c>
      <c r="Y187" s="140" t="s">
        <v>7766</v>
      </c>
      <c r="Z187" s="140" t="s">
        <v>7767</v>
      </c>
      <c r="AA187" s="139">
        <v>1</v>
      </c>
      <c r="AB187" s="141">
        <v>45322</v>
      </c>
      <c r="AC187" s="141">
        <v>45322</v>
      </c>
      <c r="AD187" s="140" t="s">
        <v>8411</v>
      </c>
      <c r="AE187" s="140" t="s">
        <v>8412</v>
      </c>
      <c r="AF187" s="140" t="s">
        <v>8413</v>
      </c>
      <c r="AG187" s="140" t="s">
        <v>8414</v>
      </c>
      <c r="AH187" s="140" t="s">
        <v>7930</v>
      </c>
      <c r="AI187" s="140" t="s">
        <v>7773</v>
      </c>
      <c r="AJ187" s="140" t="s">
        <v>7931</v>
      </c>
      <c r="AK187" s="140" t="s">
        <v>7932</v>
      </c>
      <c r="AL187" s="139">
        <v>8200</v>
      </c>
      <c r="AM187" s="140" t="s">
        <v>396</v>
      </c>
      <c r="AN187" s="140" t="s">
        <v>7933</v>
      </c>
    </row>
    <row r="188" spans="1:40" ht="28.8" x14ac:dyDescent="0.25">
      <c r="A188" s="139" t="s">
        <v>7756</v>
      </c>
      <c r="B188" s="140" t="s">
        <v>7757</v>
      </c>
      <c r="C188" s="139">
        <v>2188</v>
      </c>
      <c r="D188" s="140" t="s">
        <v>7112</v>
      </c>
      <c r="E188" s="140" t="s">
        <v>3133</v>
      </c>
      <c r="F188" s="139">
        <v>8370</v>
      </c>
      <c r="G188" s="140" t="s">
        <v>405</v>
      </c>
      <c r="H188" s="140" t="s">
        <v>1095</v>
      </c>
      <c r="I188" s="140" t="s">
        <v>7758</v>
      </c>
      <c r="J188" s="140" t="s">
        <v>8439</v>
      </c>
      <c r="K188" s="140" t="s">
        <v>7922</v>
      </c>
      <c r="L188" s="140" t="s">
        <v>7761</v>
      </c>
      <c r="M188" s="140" t="s">
        <v>7923</v>
      </c>
      <c r="N188" s="140" t="s">
        <v>7762</v>
      </c>
      <c r="O188" s="139">
        <v>120634</v>
      </c>
      <c r="P188" s="139">
        <v>113621</v>
      </c>
      <c r="Q188" s="140" t="s">
        <v>5963</v>
      </c>
      <c r="R188" s="139">
        <v>114041</v>
      </c>
      <c r="S188" s="139">
        <v>114041</v>
      </c>
      <c r="T188" s="140" t="s">
        <v>7758</v>
      </c>
      <c r="U188" s="141">
        <v>367</v>
      </c>
      <c r="V188" s="140" t="s">
        <v>8440</v>
      </c>
      <c r="W188" s="140" t="s">
        <v>8047</v>
      </c>
      <c r="X188" s="140" t="s">
        <v>7765</v>
      </c>
      <c r="Y188" s="140" t="s">
        <v>7766</v>
      </c>
      <c r="Z188" s="140" t="s">
        <v>7767</v>
      </c>
      <c r="AA188" s="139">
        <v>2</v>
      </c>
      <c r="AB188" s="141">
        <v>45322</v>
      </c>
      <c r="AC188" s="141">
        <v>45322</v>
      </c>
      <c r="AD188" s="140" t="s">
        <v>8411</v>
      </c>
      <c r="AE188" s="140" t="s">
        <v>8412</v>
      </c>
      <c r="AF188" s="140" t="s">
        <v>8413</v>
      </c>
      <c r="AG188" s="140" t="s">
        <v>8414</v>
      </c>
      <c r="AH188" s="140" t="s">
        <v>7930</v>
      </c>
      <c r="AI188" s="140" t="s">
        <v>7773</v>
      </c>
      <c r="AJ188" s="140" t="s">
        <v>7931</v>
      </c>
      <c r="AK188" s="140" t="s">
        <v>7932</v>
      </c>
      <c r="AL188" s="139">
        <v>8200</v>
      </c>
      <c r="AM188" s="140" t="s">
        <v>396</v>
      </c>
      <c r="AN188" s="140" t="s">
        <v>7933</v>
      </c>
    </row>
    <row r="189" spans="1:40" ht="28.8" x14ac:dyDescent="0.25">
      <c r="A189" s="139" t="s">
        <v>7756</v>
      </c>
      <c r="B189" s="140" t="s">
        <v>7757</v>
      </c>
      <c r="C189" s="139">
        <v>2204</v>
      </c>
      <c r="D189" s="140" t="s">
        <v>7113</v>
      </c>
      <c r="E189" s="140" t="s">
        <v>3134</v>
      </c>
      <c r="F189" s="139">
        <v>8400</v>
      </c>
      <c r="G189" s="140" t="s">
        <v>406</v>
      </c>
      <c r="H189" s="140" t="s">
        <v>1096</v>
      </c>
      <c r="I189" s="140" t="s">
        <v>7758</v>
      </c>
      <c r="J189" s="140" t="s">
        <v>8441</v>
      </c>
      <c r="K189" s="140" t="s">
        <v>7899</v>
      </c>
      <c r="L189" s="140" t="s">
        <v>7761</v>
      </c>
      <c r="M189" s="140" t="s">
        <v>6823</v>
      </c>
      <c r="N189" s="140" t="s">
        <v>7762</v>
      </c>
      <c r="O189" s="139">
        <v>119834</v>
      </c>
      <c r="P189" s="139">
        <v>2139</v>
      </c>
      <c r="Q189" s="140" t="s">
        <v>6152</v>
      </c>
      <c r="R189" s="139">
        <v>114058</v>
      </c>
      <c r="S189" s="139">
        <v>114058</v>
      </c>
      <c r="T189" s="140" t="s">
        <v>7758</v>
      </c>
      <c r="U189" s="141">
        <v>367</v>
      </c>
      <c r="V189" s="140" t="s">
        <v>8442</v>
      </c>
      <c r="W189" s="140" t="s">
        <v>7764</v>
      </c>
      <c r="X189" s="140" t="s">
        <v>7765</v>
      </c>
      <c r="Y189" s="140" t="s">
        <v>7766</v>
      </c>
      <c r="Z189" s="140" t="s">
        <v>7767</v>
      </c>
      <c r="AA189" s="139">
        <v>1</v>
      </c>
      <c r="AB189" s="141">
        <v>45322</v>
      </c>
      <c r="AC189" s="141">
        <v>45322</v>
      </c>
      <c r="AD189" s="140" t="s">
        <v>8411</v>
      </c>
      <c r="AE189" s="140" t="s">
        <v>8412</v>
      </c>
      <c r="AF189" s="140" t="s">
        <v>8413</v>
      </c>
      <c r="AG189" s="140" t="s">
        <v>8414</v>
      </c>
      <c r="AH189" s="140" t="s">
        <v>8418</v>
      </c>
      <c r="AI189" s="140" t="s">
        <v>7885</v>
      </c>
      <c r="AJ189" s="140" t="s">
        <v>8419</v>
      </c>
      <c r="AK189" s="140" t="s">
        <v>8420</v>
      </c>
      <c r="AL189" s="139">
        <v>8400</v>
      </c>
      <c r="AM189" s="140" t="s">
        <v>406</v>
      </c>
      <c r="AN189" s="140" t="s">
        <v>8421</v>
      </c>
    </row>
    <row r="190" spans="1:40" ht="28.8" x14ac:dyDescent="0.25">
      <c r="A190" s="139" t="s">
        <v>7756</v>
      </c>
      <c r="B190" s="140" t="s">
        <v>7757</v>
      </c>
      <c r="C190" s="139">
        <v>2212</v>
      </c>
      <c r="D190" s="140" t="s">
        <v>7114</v>
      </c>
      <c r="E190" s="140" t="s">
        <v>3135</v>
      </c>
      <c r="F190" s="139">
        <v>8400</v>
      </c>
      <c r="G190" s="140" t="s">
        <v>406</v>
      </c>
      <c r="H190" s="140" t="s">
        <v>1097</v>
      </c>
      <c r="I190" s="140" t="s">
        <v>7758</v>
      </c>
      <c r="J190" s="140" t="s">
        <v>8443</v>
      </c>
      <c r="K190" s="140" t="s">
        <v>7899</v>
      </c>
      <c r="L190" s="140" t="s">
        <v>7761</v>
      </c>
      <c r="M190" s="140" t="s">
        <v>6823</v>
      </c>
      <c r="N190" s="140" t="s">
        <v>7762</v>
      </c>
      <c r="O190" s="139">
        <v>119834</v>
      </c>
      <c r="P190" s="139">
        <v>2139</v>
      </c>
      <c r="Q190" s="140" t="s">
        <v>6152</v>
      </c>
      <c r="R190" s="139">
        <v>114058</v>
      </c>
      <c r="S190" s="139">
        <v>114058</v>
      </c>
      <c r="T190" s="140" t="s">
        <v>7758</v>
      </c>
      <c r="U190" s="141">
        <v>367</v>
      </c>
      <c r="V190" s="140" t="s">
        <v>8444</v>
      </c>
      <c r="W190" s="140" t="s">
        <v>8375</v>
      </c>
      <c r="X190" s="140" t="s">
        <v>7765</v>
      </c>
      <c r="Y190" s="140" t="s">
        <v>7766</v>
      </c>
      <c r="Z190" s="140" t="s">
        <v>7767</v>
      </c>
      <c r="AA190" s="139">
        <v>1</v>
      </c>
      <c r="AB190" s="141">
        <v>45322</v>
      </c>
      <c r="AC190" s="141">
        <v>45322</v>
      </c>
      <c r="AD190" s="140" t="s">
        <v>8411</v>
      </c>
      <c r="AE190" s="140" t="s">
        <v>8412</v>
      </c>
      <c r="AF190" s="140" t="s">
        <v>8413</v>
      </c>
      <c r="AG190" s="140" t="s">
        <v>8414</v>
      </c>
      <c r="AH190" s="140" t="s">
        <v>8418</v>
      </c>
      <c r="AI190" s="140" t="s">
        <v>7885</v>
      </c>
      <c r="AJ190" s="140" t="s">
        <v>8419</v>
      </c>
      <c r="AK190" s="140" t="s">
        <v>8420</v>
      </c>
      <c r="AL190" s="139">
        <v>8400</v>
      </c>
      <c r="AM190" s="140" t="s">
        <v>406</v>
      </c>
      <c r="AN190" s="140" t="s">
        <v>8421</v>
      </c>
    </row>
    <row r="191" spans="1:40" ht="28.8" x14ac:dyDescent="0.25">
      <c r="A191" s="139" t="s">
        <v>7756</v>
      </c>
      <c r="B191" s="140" t="s">
        <v>7757</v>
      </c>
      <c r="C191" s="139">
        <v>2221</v>
      </c>
      <c r="D191" s="140" t="s">
        <v>7115</v>
      </c>
      <c r="E191" s="140" t="s">
        <v>3136</v>
      </c>
      <c r="F191" s="139">
        <v>8400</v>
      </c>
      <c r="G191" s="140" t="s">
        <v>406</v>
      </c>
      <c r="H191" s="140" t="s">
        <v>1098</v>
      </c>
      <c r="I191" s="140" t="s">
        <v>7758</v>
      </c>
      <c r="J191" s="140" t="s">
        <v>8445</v>
      </c>
      <c r="K191" s="140" t="s">
        <v>7899</v>
      </c>
      <c r="L191" s="140" t="s">
        <v>7761</v>
      </c>
      <c r="M191" s="140" t="s">
        <v>6823</v>
      </c>
      <c r="N191" s="140" t="s">
        <v>7762</v>
      </c>
      <c r="O191" s="139">
        <v>119834</v>
      </c>
      <c r="P191" s="139">
        <v>2139</v>
      </c>
      <c r="Q191" s="140" t="s">
        <v>6152</v>
      </c>
      <c r="R191" s="139">
        <v>114058</v>
      </c>
      <c r="S191" s="139">
        <v>114058</v>
      </c>
      <c r="T191" s="140" t="s">
        <v>7758</v>
      </c>
      <c r="U191" s="141">
        <v>367</v>
      </c>
      <c r="V191" s="140" t="s">
        <v>8446</v>
      </c>
      <c r="W191" s="140" t="s">
        <v>8029</v>
      </c>
      <c r="X191" s="140" t="s">
        <v>7765</v>
      </c>
      <c r="Y191" s="140" t="s">
        <v>7766</v>
      </c>
      <c r="Z191" s="140" t="s">
        <v>7767</v>
      </c>
      <c r="AA191" s="139">
        <v>1</v>
      </c>
      <c r="AB191" s="141">
        <v>45322</v>
      </c>
      <c r="AC191" s="141">
        <v>45322</v>
      </c>
      <c r="AD191" s="140" t="s">
        <v>8411</v>
      </c>
      <c r="AE191" s="140" t="s">
        <v>8412</v>
      </c>
      <c r="AF191" s="140" t="s">
        <v>8413</v>
      </c>
      <c r="AG191" s="140" t="s">
        <v>8414</v>
      </c>
      <c r="AH191" s="140" t="s">
        <v>8418</v>
      </c>
      <c r="AI191" s="140" t="s">
        <v>7885</v>
      </c>
      <c r="AJ191" s="140" t="s">
        <v>8419</v>
      </c>
      <c r="AK191" s="140" t="s">
        <v>8420</v>
      </c>
      <c r="AL191" s="139">
        <v>8400</v>
      </c>
      <c r="AM191" s="140" t="s">
        <v>406</v>
      </c>
      <c r="AN191" s="140" t="s">
        <v>8421</v>
      </c>
    </row>
    <row r="192" spans="1:40" ht="28.8" x14ac:dyDescent="0.25">
      <c r="A192" s="139" t="s">
        <v>7756</v>
      </c>
      <c r="B192" s="140" t="s">
        <v>7757</v>
      </c>
      <c r="C192" s="139">
        <v>2246</v>
      </c>
      <c r="D192" s="140" t="s">
        <v>7116</v>
      </c>
      <c r="E192" s="140" t="s">
        <v>3137</v>
      </c>
      <c r="F192" s="139">
        <v>8420</v>
      </c>
      <c r="G192" s="140" t="s">
        <v>407</v>
      </c>
      <c r="H192" s="140" t="s">
        <v>1099</v>
      </c>
      <c r="I192" s="140" t="s">
        <v>7758</v>
      </c>
      <c r="J192" s="140" t="s">
        <v>8447</v>
      </c>
      <c r="K192" s="140" t="s">
        <v>7922</v>
      </c>
      <c r="L192" s="140" t="s">
        <v>7761</v>
      </c>
      <c r="M192" s="140" t="s">
        <v>7923</v>
      </c>
      <c r="N192" s="140" t="s">
        <v>7762</v>
      </c>
      <c r="O192" s="139">
        <v>120634</v>
      </c>
      <c r="P192" s="139">
        <v>113621</v>
      </c>
      <c r="Q192" s="140" t="s">
        <v>5963</v>
      </c>
      <c r="R192" s="139">
        <v>114041</v>
      </c>
      <c r="S192" s="139">
        <v>114041</v>
      </c>
      <c r="T192" s="140" t="s">
        <v>7758</v>
      </c>
      <c r="U192" s="141">
        <v>367</v>
      </c>
      <c r="V192" s="140" t="s">
        <v>8448</v>
      </c>
      <c r="W192" s="140" t="s">
        <v>8449</v>
      </c>
      <c r="X192" s="140" t="s">
        <v>7765</v>
      </c>
      <c r="Y192" s="140" t="s">
        <v>7766</v>
      </c>
      <c r="Z192" s="140" t="s">
        <v>7767</v>
      </c>
      <c r="AA192" s="139">
        <v>1</v>
      </c>
      <c r="AB192" s="141">
        <v>45322</v>
      </c>
      <c r="AC192" s="141">
        <v>45322</v>
      </c>
      <c r="AD192" s="140" t="s">
        <v>8411</v>
      </c>
      <c r="AE192" s="140" t="s">
        <v>8412</v>
      </c>
      <c r="AF192" s="140" t="s">
        <v>8413</v>
      </c>
      <c r="AG192" s="140" t="s">
        <v>8414</v>
      </c>
      <c r="AH192" s="140" t="s">
        <v>7930</v>
      </c>
      <c r="AI192" s="140" t="s">
        <v>7773</v>
      </c>
      <c r="AJ192" s="140" t="s">
        <v>7931</v>
      </c>
      <c r="AK192" s="140" t="s">
        <v>7932</v>
      </c>
      <c r="AL192" s="139">
        <v>8200</v>
      </c>
      <c r="AM192" s="140" t="s">
        <v>396</v>
      </c>
      <c r="AN192" s="140" t="s">
        <v>7933</v>
      </c>
    </row>
    <row r="193" spans="1:40" ht="28.8" x14ac:dyDescent="0.25">
      <c r="A193" s="139" t="s">
        <v>7756</v>
      </c>
      <c r="B193" s="140" t="s">
        <v>7757</v>
      </c>
      <c r="C193" s="139">
        <v>2261</v>
      </c>
      <c r="D193" s="140" t="s">
        <v>7519</v>
      </c>
      <c r="E193" s="140" t="s">
        <v>3138</v>
      </c>
      <c r="F193" s="139">
        <v>8620</v>
      </c>
      <c r="G193" s="140" t="s">
        <v>408</v>
      </c>
      <c r="H193" s="140" t="s">
        <v>1100</v>
      </c>
      <c r="I193" s="140" t="s">
        <v>7758</v>
      </c>
      <c r="J193" s="140" t="s">
        <v>8450</v>
      </c>
      <c r="K193" s="140" t="s">
        <v>7922</v>
      </c>
      <c r="L193" s="140" t="s">
        <v>7761</v>
      </c>
      <c r="M193" s="140" t="s">
        <v>7923</v>
      </c>
      <c r="N193" s="140" t="s">
        <v>7762</v>
      </c>
      <c r="O193" s="139">
        <v>119826</v>
      </c>
      <c r="P193" s="139">
        <v>2279</v>
      </c>
      <c r="Q193" s="140" t="s">
        <v>6845</v>
      </c>
      <c r="R193" s="139">
        <v>114066</v>
      </c>
      <c r="S193" s="139">
        <v>114066</v>
      </c>
      <c r="T193" s="140" t="s">
        <v>7935</v>
      </c>
      <c r="U193" s="141">
        <v>367</v>
      </c>
      <c r="V193" s="140" t="s">
        <v>8451</v>
      </c>
      <c r="W193" s="140" t="s">
        <v>8452</v>
      </c>
      <c r="X193" s="140" t="s">
        <v>7765</v>
      </c>
      <c r="Y193" s="140" t="s">
        <v>7766</v>
      </c>
      <c r="Z193" s="140" t="s">
        <v>7767</v>
      </c>
      <c r="AA193" s="139">
        <v>2</v>
      </c>
      <c r="AB193" s="141">
        <v>45322</v>
      </c>
      <c r="AC193" s="141">
        <v>45322</v>
      </c>
      <c r="AD193" s="140" t="s">
        <v>7913</v>
      </c>
      <c r="AE193" s="140" t="s">
        <v>7914</v>
      </c>
      <c r="AF193" s="140" t="s">
        <v>7915</v>
      </c>
      <c r="AG193" s="140" t="s">
        <v>7916</v>
      </c>
      <c r="AH193" s="140" t="s">
        <v>8399</v>
      </c>
      <c r="AI193" s="140" t="s">
        <v>7885</v>
      </c>
      <c r="AJ193" s="140" t="s">
        <v>8400</v>
      </c>
      <c r="AK193" s="140" t="s">
        <v>8401</v>
      </c>
      <c r="AL193" s="139">
        <v>8600</v>
      </c>
      <c r="AM193" s="140" t="s">
        <v>395</v>
      </c>
      <c r="AN193" s="140" t="s">
        <v>8402</v>
      </c>
    </row>
    <row r="194" spans="1:40" ht="28.8" x14ac:dyDescent="0.25">
      <c r="A194" s="139" t="s">
        <v>7756</v>
      </c>
      <c r="B194" s="140" t="s">
        <v>7757</v>
      </c>
      <c r="C194" s="139">
        <v>2279</v>
      </c>
      <c r="D194" s="140" t="s">
        <v>6845</v>
      </c>
      <c r="E194" s="140" t="s">
        <v>3139</v>
      </c>
      <c r="F194" s="139">
        <v>8670</v>
      </c>
      <c r="G194" s="140" t="s">
        <v>409</v>
      </c>
      <c r="H194" s="140" t="s">
        <v>1101</v>
      </c>
      <c r="I194" s="140" t="s">
        <v>7758</v>
      </c>
      <c r="J194" s="140" t="s">
        <v>8453</v>
      </c>
      <c r="K194" s="140" t="s">
        <v>7922</v>
      </c>
      <c r="L194" s="140" t="s">
        <v>7761</v>
      </c>
      <c r="M194" s="140" t="s">
        <v>7923</v>
      </c>
      <c r="N194" s="140" t="s">
        <v>7762</v>
      </c>
      <c r="O194" s="139">
        <v>119826</v>
      </c>
      <c r="P194" s="139">
        <v>2279</v>
      </c>
      <c r="Q194" s="140" t="s">
        <v>6845</v>
      </c>
      <c r="R194" s="139">
        <v>114066</v>
      </c>
      <c r="S194" s="139">
        <v>114066</v>
      </c>
      <c r="T194" s="140" t="s">
        <v>7758</v>
      </c>
      <c r="U194" s="141">
        <v>367</v>
      </c>
      <c r="V194" s="140" t="s">
        <v>8454</v>
      </c>
      <c r="W194" s="140" t="s">
        <v>8455</v>
      </c>
      <c r="X194" s="140" t="s">
        <v>7765</v>
      </c>
      <c r="Y194" s="140" t="s">
        <v>7766</v>
      </c>
      <c r="Z194" s="140" t="s">
        <v>7767</v>
      </c>
      <c r="AA194" s="139">
        <v>1</v>
      </c>
      <c r="AB194" s="141">
        <v>45322</v>
      </c>
      <c r="AC194" s="141">
        <v>45322</v>
      </c>
      <c r="AD194" s="140" t="s">
        <v>7913</v>
      </c>
      <c r="AE194" s="140" t="s">
        <v>7914</v>
      </c>
      <c r="AF194" s="140" t="s">
        <v>7915</v>
      </c>
      <c r="AG194" s="140" t="s">
        <v>7916</v>
      </c>
      <c r="AH194" s="140" t="s">
        <v>8399</v>
      </c>
      <c r="AI194" s="140" t="s">
        <v>7885</v>
      </c>
      <c r="AJ194" s="140" t="s">
        <v>8400</v>
      </c>
      <c r="AK194" s="140" t="s">
        <v>8401</v>
      </c>
      <c r="AL194" s="139">
        <v>8600</v>
      </c>
      <c r="AM194" s="140" t="s">
        <v>395</v>
      </c>
      <c r="AN194" s="140" t="s">
        <v>8402</v>
      </c>
    </row>
    <row r="195" spans="1:40" ht="28.8" x14ac:dyDescent="0.25">
      <c r="A195" s="139" t="s">
        <v>7756</v>
      </c>
      <c r="B195" s="140" t="s">
        <v>7757</v>
      </c>
      <c r="C195" s="139">
        <v>2287</v>
      </c>
      <c r="D195" s="140" t="s">
        <v>7520</v>
      </c>
      <c r="E195" s="140" t="s">
        <v>3140</v>
      </c>
      <c r="F195" s="139">
        <v>8660</v>
      </c>
      <c r="G195" s="140" t="s">
        <v>410</v>
      </c>
      <c r="H195" s="140" t="s">
        <v>1102</v>
      </c>
      <c r="I195" s="140" t="s">
        <v>7758</v>
      </c>
      <c r="J195" s="140" t="s">
        <v>8456</v>
      </c>
      <c r="K195" s="140" t="s">
        <v>7922</v>
      </c>
      <c r="L195" s="140" t="s">
        <v>7761</v>
      </c>
      <c r="M195" s="140" t="s">
        <v>7923</v>
      </c>
      <c r="N195" s="140" t="s">
        <v>7762</v>
      </c>
      <c r="O195" s="139">
        <v>119826</v>
      </c>
      <c r="P195" s="139">
        <v>2279</v>
      </c>
      <c r="Q195" s="140" t="s">
        <v>6845</v>
      </c>
      <c r="R195" s="139">
        <v>114066</v>
      </c>
      <c r="S195" s="139">
        <v>114066</v>
      </c>
      <c r="T195" s="140" t="s">
        <v>7758</v>
      </c>
      <c r="U195" s="141">
        <v>367</v>
      </c>
      <c r="V195" s="140" t="s">
        <v>8457</v>
      </c>
      <c r="W195" s="140" t="s">
        <v>8176</v>
      </c>
      <c r="X195" s="140" t="s">
        <v>7765</v>
      </c>
      <c r="Y195" s="140" t="s">
        <v>7766</v>
      </c>
      <c r="Z195" s="140" t="s">
        <v>7767</v>
      </c>
      <c r="AA195" s="139">
        <v>1</v>
      </c>
      <c r="AB195" s="141">
        <v>45322</v>
      </c>
      <c r="AC195" s="141">
        <v>45322</v>
      </c>
      <c r="AD195" s="140" t="s">
        <v>7913</v>
      </c>
      <c r="AE195" s="140" t="s">
        <v>7914</v>
      </c>
      <c r="AF195" s="140" t="s">
        <v>7915</v>
      </c>
      <c r="AG195" s="140" t="s">
        <v>7916</v>
      </c>
      <c r="AH195" s="140" t="s">
        <v>8399</v>
      </c>
      <c r="AI195" s="140" t="s">
        <v>7885</v>
      </c>
      <c r="AJ195" s="140" t="s">
        <v>8400</v>
      </c>
      <c r="AK195" s="140" t="s">
        <v>8401</v>
      </c>
      <c r="AL195" s="139">
        <v>8600</v>
      </c>
      <c r="AM195" s="140" t="s">
        <v>395</v>
      </c>
      <c r="AN195" s="140" t="s">
        <v>8402</v>
      </c>
    </row>
    <row r="196" spans="1:40" ht="28.8" x14ac:dyDescent="0.25">
      <c r="A196" s="139" t="s">
        <v>7756</v>
      </c>
      <c r="B196" s="140" t="s">
        <v>7757</v>
      </c>
      <c r="C196" s="139">
        <v>2295</v>
      </c>
      <c r="D196" s="140" t="s">
        <v>7117</v>
      </c>
      <c r="E196" s="140" t="s">
        <v>6162</v>
      </c>
      <c r="F196" s="139">
        <v>8630</v>
      </c>
      <c r="G196" s="140" t="s">
        <v>411</v>
      </c>
      <c r="H196" s="140" t="s">
        <v>1103</v>
      </c>
      <c r="I196" s="140" t="s">
        <v>7758</v>
      </c>
      <c r="J196" s="140" t="s">
        <v>8458</v>
      </c>
      <c r="K196" s="140" t="s">
        <v>7922</v>
      </c>
      <c r="L196" s="140" t="s">
        <v>7761</v>
      </c>
      <c r="M196" s="140" t="s">
        <v>7923</v>
      </c>
      <c r="N196" s="140" t="s">
        <v>7762</v>
      </c>
      <c r="O196" s="139">
        <v>119826</v>
      </c>
      <c r="P196" s="139">
        <v>2279</v>
      </c>
      <c r="Q196" s="140" t="s">
        <v>6845</v>
      </c>
      <c r="R196" s="139">
        <v>114066</v>
      </c>
      <c r="S196" s="139">
        <v>114066</v>
      </c>
      <c r="T196" s="140" t="s">
        <v>7758</v>
      </c>
      <c r="U196" s="141">
        <v>367</v>
      </c>
      <c r="V196" s="140" t="s">
        <v>8459</v>
      </c>
      <c r="W196" s="140" t="s">
        <v>8460</v>
      </c>
      <c r="X196" s="140" t="s">
        <v>7765</v>
      </c>
      <c r="Y196" s="140" t="s">
        <v>7766</v>
      </c>
      <c r="Z196" s="140" t="s">
        <v>7767</v>
      </c>
      <c r="AA196" s="139">
        <v>2</v>
      </c>
      <c r="AB196" s="141">
        <v>45322</v>
      </c>
      <c r="AC196" s="141">
        <v>45322</v>
      </c>
      <c r="AD196" s="140" t="s">
        <v>7913</v>
      </c>
      <c r="AE196" s="140" t="s">
        <v>7914</v>
      </c>
      <c r="AF196" s="140" t="s">
        <v>7915</v>
      </c>
      <c r="AG196" s="140" t="s">
        <v>7916</v>
      </c>
      <c r="AH196" s="140" t="s">
        <v>8399</v>
      </c>
      <c r="AI196" s="140" t="s">
        <v>7885</v>
      </c>
      <c r="AJ196" s="140" t="s">
        <v>8400</v>
      </c>
      <c r="AK196" s="140" t="s">
        <v>8401</v>
      </c>
      <c r="AL196" s="139">
        <v>8600</v>
      </c>
      <c r="AM196" s="140" t="s">
        <v>395</v>
      </c>
      <c r="AN196" s="140" t="s">
        <v>8402</v>
      </c>
    </row>
    <row r="197" spans="1:40" ht="28.8" x14ac:dyDescent="0.25">
      <c r="A197" s="139" t="s">
        <v>7756</v>
      </c>
      <c r="B197" s="140" t="s">
        <v>7757</v>
      </c>
      <c r="C197" s="139">
        <v>2303</v>
      </c>
      <c r="D197" s="140" t="s">
        <v>6163</v>
      </c>
      <c r="E197" s="140" t="s">
        <v>3141</v>
      </c>
      <c r="F197" s="139">
        <v>8500</v>
      </c>
      <c r="G197" s="140" t="s">
        <v>412</v>
      </c>
      <c r="H197" s="140" t="s">
        <v>1104</v>
      </c>
      <c r="I197" s="140" t="s">
        <v>7758</v>
      </c>
      <c r="J197" s="140" t="s">
        <v>8461</v>
      </c>
      <c r="K197" s="140" t="s">
        <v>7899</v>
      </c>
      <c r="L197" s="140" t="s">
        <v>7761</v>
      </c>
      <c r="M197" s="140" t="s">
        <v>6823</v>
      </c>
      <c r="N197" s="140" t="s">
        <v>7762</v>
      </c>
      <c r="O197" s="139">
        <v>120873</v>
      </c>
      <c r="P197" s="139">
        <v>2311</v>
      </c>
      <c r="Q197" s="140" t="s">
        <v>7521</v>
      </c>
      <c r="R197" s="139">
        <v>114082</v>
      </c>
      <c r="S197" s="139">
        <v>114082</v>
      </c>
      <c r="T197" s="140" t="s">
        <v>7758</v>
      </c>
      <c r="U197" s="141">
        <v>367</v>
      </c>
      <c r="V197" s="140" t="s">
        <v>8462</v>
      </c>
      <c r="W197" s="140" t="s">
        <v>8463</v>
      </c>
      <c r="X197" s="140" t="s">
        <v>7765</v>
      </c>
      <c r="Y197" s="140" t="s">
        <v>7766</v>
      </c>
      <c r="Z197" s="140" t="s">
        <v>7767</v>
      </c>
      <c r="AA197" s="139">
        <v>2</v>
      </c>
      <c r="AB197" s="141">
        <v>45322</v>
      </c>
      <c r="AC197" s="141">
        <v>45322</v>
      </c>
      <c r="AD197" s="140" t="s">
        <v>7926</v>
      </c>
      <c r="AE197" s="140" t="s">
        <v>7927</v>
      </c>
      <c r="AF197" s="140" t="s">
        <v>7928</v>
      </c>
      <c r="AG197" s="140" t="s">
        <v>7929</v>
      </c>
      <c r="AH197" s="140" t="s">
        <v>7917</v>
      </c>
      <c r="AI197" s="140" t="s">
        <v>7885</v>
      </c>
      <c r="AJ197" s="140" t="s">
        <v>7918</v>
      </c>
      <c r="AK197" s="140" t="s">
        <v>7919</v>
      </c>
      <c r="AL197" s="139">
        <v>8800</v>
      </c>
      <c r="AM197" s="140" t="s">
        <v>429</v>
      </c>
      <c r="AN197" s="140" t="s">
        <v>7920</v>
      </c>
    </row>
    <row r="198" spans="1:40" ht="28.8" x14ac:dyDescent="0.25">
      <c r="A198" s="139" t="s">
        <v>7756</v>
      </c>
      <c r="B198" s="140" t="s">
        <v>7757</v>
      </c>
      <c r="C198" s="139">
        <v>2311</v>
      </c>
      <c r="D198" s="140" t="s">
        <v>7521</v>
      </c>
      <c r="E198" s="140" t="s">
        <v>3142</v>
      </c>
      <c r="F198" s="139">
        <v>8510</v>
      </c>
      <c r="G198" s="140" t="s">
        <v>413</v>
      </c>
      <c r="H198" s="140" t="s">
        <v>1105</v>
      </c>
      <c r="I198" s="140" t="s">
        <v>7758</v>
      </c>
      <c r="J198" s="140" t="s">
        <v>8464</v>
      </c>
      <c r="K198" s="140" t="s">
        <v>7899</v>
      </c>
      <c r="L198" s="140" t="s">
        <v>7761</v>
      </c>
      <c r="M198" s="140" t="s">
        <v>6823</v>
      </c>
      <c r="N198" s="140" t="s">
        <v>7762</v>
      </c>
      <c r="O198" s="139">
        <v>120873</v>
      </c>
      <c r="P198" s="139">
        <v>2311</v>
      </c>
      <c r="Q198" s="140" t="s">
        <v>7521</v>
      </c>
      <c r="R198" s="139">
        <v>114082</v>
      </c>
      <c r="S198" s="139">
        <v>114082</v>
      </c>
      <c r="T198" s="140" t="s">
        <v>7758</v>
      </c>
      <c r="U198" s="141">
        <v>367</v>
      </c>
      <c r="V198" s="140" t="s">
        <v>8465</v>
      </c>
      <c r="W198" s="140" t="s">
        <v>8466</v>
      </c>
      <c r="X198" s="140" t="s">
        <v>7765</v>
      </c>
      <c r="Y198" s="140" t="s">
        <v>7766</v>
      </c>
      <c r="Z198" s="140" t="s">
        <v>7767</v>
      </c>
      <c r="AA198" s="139">
        <v>1</v>
      </c>
      <c r="AB198" s="141">
        <v>45322</v>
      </c>
      <c r="AC198" s="141">
        <v>45322</v>
      </c>
      <c r="AD198" s="140" t="s">
        <v>7926</v>
      </c>
      <c r="AE198" s="140" t="s">
        <v>7927</v>
      </c>
      <c r="AF198" s="140" t="s">
        <v>7928</v>
      </c>
      <c r="AG198" s="140" t="s">
        <v>7929</v>
      </c>
      <c r="AH198" s="140" t="s">
        <v>7917</v>
      </c>
      <c r="AI198" s="140" t="s">
        <v>7885</v>
      </c>
      <c r="AJ198" s="140" t="s">
        <v>7918</v>
      </c>
      <c r="AK198" s="140" t="s">
        <v>7919</v>
      </c>
      <c r="AL198" s="139">
        <v>8800</v>
      </c>
      <c r="AM198" s="140" t="s">
        <v>429</v>
      </c>
      <c r="AN198" s="140" t="s">
        <v>7920</v>
      </c>
    </row>
    <row r="199" spans="1:40" ht="28.8" x14ac:dyDescent="0.25">
      <c r="A199" s="139" t="s">
        <v>7756</v>
      </c>
      <c r="B199" s="140" t="s">
        <v>7757</v>
      </c>
      <c r="C199" s="139">
        <v>2329</v>
      </c>
      <c r="D199" s="140" t="s">
        <v>7522</v>
      </c>
      <c r="E199" s="140" t="s">
        <v>3143</v>
      </c>
      <c r="F199" s="139">
        <v>8930</v>
      </c>
      <c r="G199" s="140" t="s">
        <v>414</v>
      </c>
      <c r="H199" s="140" t="s">
        <v>1106</v>
      </c>
      <c r="I199" s="140" t="s">
        <v>7758</v>
      </c>
      <c r="J199" s="140" t="s">
        <v>8467</v>
      </c>
      <c r="K199" s="140" t="s">
        <v>7899</v>
      </c>
      <c r="L199" s="140" t="s">
        <v>7761</v>
      </c>
      <c r="M199" s="140" t="s">
        <v>6823</v>
      </c>
      <c r="N199" s="140" t="s">
        <v>7762</v>
      </c>
      <c r="O199" s="139">
        <v>120873</v>
      </c>
      <c r="P199" s="139">
        <v>2311</v>
      </c>
      <c r="Q199" s="140" t="s">
        <v>7521</v>
      </c>
      <c r="R199" s="139">
        <v>114082</v>
      </c>
      <c r="S199" s="139">
        <v>114082</v>
      </c>
      <c r="T199" s="140" t="s">
        <v>7758</v>
      </c>
      <c r="U199" s="141">
        <v>367</v>
      </c>
      <c r="V199" s="140" t="s">
        <v>8468</v>
      </c>
      <c r="W199" s="140" t="s">
        <v>8469</v>
      </c>
      <c r="X199" s="140" t="s">
        <v>7765</v>
      </c>
      <c r="Y199" s="140" t="s">
        <v>7766</v>
      </c>
      <c r="Z199" s="140" t="s">
        <v>7767</v>
      </c>
      <c r="AA199" s="139">
        <v>1</v>
      </c>
      <c r="AB199" s="141">
        <v>45322</v>
      </c>
      <c r="AC199" s="141">
        <v>45322</v>
      </c>
      <c r="AD199" s="140" t="s">
        <v>8470</v>
      </c>
      <c r="AE199" s="140" t="s">
        <v>8471</v>
      </c>
      <c r="AF199" s="140" t="s">
        <v>8472</v>
      </c>
      <c r="AG199" s="140" t="s">
        <v>8473</v>
      </c>
      <c r="AH199" s="140" t="s">
        <v>7917</v>
      </c>
      <c r="AI199" s="140" t="s">
        <v>7885</v>
      </c>
      <c r="AJ199" s="140" t="s">
        <v>7918</v>
      </c>
      <c r="AK199" s="140" t="s">
        <v>7919</v>
      </c>
      <c r="AL199" s="139">
        <v>8800</v>
      </c>
      <c r="AM199" s="140" t="s">
        <v>429</v>
      </c>
      <c r="AN199" s="140" t="s">
        <v>7920</v>
      </c>
    </row>
    <row r="200" spans="1:40" ht="28.8" x14ac:dyDescent="0.25">
      <c r="A200" s="139" t="s">
        <v>7756</v>
      </c>
      <c r="B200" s="140" t="s">
        <v>7757</v>
      </c>
      <c r="C200" s="139">
        <v>2345</v>
      </c>
      <c r="D200" s="140" t="s">
        <v>7523</v>
      </c>
      <c r="E200" s="140" t="s">
        <v>3144</v>
      </c>
      <c r="F200" s="139">
        <v>8550</v>
      </c>
      <c r="G200" s="140" t="s">
        <v>416</v>
      </c>
      <c r="H200" s="140" t="s">
        <v>1107</v>
      </c>
      <c r="I200" s="140" t="s">
        <v>7758</v>
      </c>
      <c r="J200" s="140" t="s">
        <v>8474</v>
      </c>
      <c r="K200" s="140" t="s">
        <v>7899</v>
      </c>
      <c r="L200" s="140" t="s">
        <v>7761</v>
      </c>
      <c r="M200" s="140" t="s">
        <v>6823</v>
      </c>
      <c r="N200" s="140" t="s">
        <v>7762</v>
      </c>
      <c r="O200" s="139">
        <v>120873</v>
      </c>
      <c r="P200" s="139">
        <v>2311</v>
      </c>
      <c r="Q200" s="140" t="s">
        <v>7521</v>
      </c>
      <c r="R200" s="139">
        <v>114082</v>
      </c>
      <c r="S200" s="139">
        <v>114082</v>
      </c>
      <c r="T200" s="140" t="s">
        <v>7758</v>
      </c>
      <c r="U200" s="141">
        <v>367</v>
      </c>
      <c r="V200" s="140" t="s">
        <v>8475</v>
      </c>
      <c r="W200" s="140" t="s">
        <v>8476</v>
      </c>
      <c r="X200" s="140" t="s">
        <v>7765</v>
      </c>
      <c r="Y200" s="140" t="s">
        <v>7766</v>
      </c>
      <c r="Z200" s="140" t="s">
        <v>7767</v>
      </c>
      <c r="AA200" s="139">
        <v>1</v>
      </c>
      <c r="AB200" s="141">
        <v>45322</v>
      </c>
      <c r="AC200" s="141">
        <v>45322</v>
      </c>
      <c r="AD200" s="140" t="s">
        <v>8470</v>
      </c>
      <c r="AE200" s="140" t="s">
        <v>8471</v>
      </c>
      <c r="AF200" s="140" t="s">
        <v>8472</v>
      </c>
      <c r="AG200" s="140" t="s">
        <v>8473</v>
      </c>
      <c r="AH200" s="140" t="s">
        <v>7917</v>
      </c>
      <c r="AI200" s="140" t="s">
        <v>7885</v>
      </c>
      <c r="AJ200" s="140" t="s">
        <v>7918</v>
      </c>
      <c r="AK200" s="140" t="s">
        <v>7919</v>
      </c>
      <c r="AL200" s="139">
        <v>8800</v>
      </c>
      <c r="AM200" s="140" t="s">
        <v>429</v>
      </c>
      <c r="AN200" s="140" t="s">
        <v>7920</v>
      </c>
    </row>
    <row r="201" spans="1:40" ht="28.8" x14ac:dyDescent="0.25">
      <c r="A201" s="139" t="s">
        <v>7756</v>
      </c>
      <c r="B201" s="140" t="s">
        <v>7757</v>
      </c>
      <c r="C201" s="139">
        <v>2352</v>
      </c>
      <c r="D201" s="140" t="s">
        <v>7524</v>
      </c>
      <c r="E201" s="140" t="s">
        <v>3145</v>
      </c>
      <c r="F201" s="139">
        <v>8540</v>
      </c>
      <c r="G201" s="140" t="s">
        <v>417</v>
      </c>
      <c r="H201" s="140" t="s">
        <v>1108</v>
      </c>
      <c r="I201" s="140" t="s">
        <v>7758</v>
      </c>
      <c r="J201" s="140" t="s">
        <v>8477</v>
      </c>
      <c r="K201" s="140" t="s">
        <v>7899</v>
      </c>
      <c r="L201" s="140" t="s">
        <v>7761</v>
      </c>
      <c r="M201" s="140" t="s">
        <v>6823</v>
      </c>
      <c r="N201" s="140" t="s">
        <v>7762</v>
      </c>
      <c r="O201" s="139">
        <v>129031</v>
      </c>
      <c r="P201" s="139">
        <v>118596</v>
      </c>
      <c r="Q201" s="140" t="s">
        <v>7423</v>
      </c>
      <c r="R201" s="139">
        <v>114033</v>
      </c>
      <c r="S201" s="139">
        <v>114033</v>
      </c>
      <c r="T201" s="140" t="s">
        <v>7758</v>
      </c>
      <c r="U201" s="141">
        <v>367</v>
      </c>
      <c r="V201" s="140" t="s">
        <v>8478</v>
      </c>
      <c r="W201" s="140" t="s">
        <v>8479</v>
      </c>
      <c r="X201" s="140" t="s">
        <v>7765</v>
      </c>
      <c r="Y201" s="140" t="s">
        <v>7766</v>
      </c>
      <c r="Z201" s="140" t="s">
        <v>7767</v>
      </c>
      <c r="AA201" s="139">
        <v>1</v>
      </c>
      <c r="AB201" s="141">
        <v>45322</v>
      </c>
      <c r="AC201" s="141">
        <v>45322</v>
      </c>
      <c r="AD201" s="140" t="s">
        <v>8470</v>
      </c>
      <c r="AE201" s="140" t="s">
        <v>8471</v>
      </c>
      <c r="AF201" s="140" t="s">
        <v>8472</v>
      </c>
      <c r="AG201" s="140" t="s">
        <v>8473</v>
      </c>
      <c r="AH201" s="140" t="s">
        <v>8480</v>
      </c>
      <c r="AI201" s="140" t="s">
        <v>7773</v>
      </c>
      <c r="AJ201" s="140" t="s">
        <v>8481</v>
      </c>
      <c r="AK201" s="140" t="s">
        <v>8482</v>
      </c>
      <c r="AL201" s="139">
        <v>9840</v>
      </c>
      <c r="AM201" s="140" t="s">
        <v>479</v>
      </c>
      <c r="AN201" s="140" t="s">
        <v>8483</v>
      </c>
    </row>
    <row r="202" spans="1:40" ht="28.8" x14ac:dyDescent="0.25">
      <c r="A202" s="139" t="s">
        <v>7756</v>
      </c>
      <c r="B202" s="140" t="s">
        <v>7757</v>
      </c>
      <c r="C202" s="139">
        <v>2361</v>
      </c>
      <c r="D202" s="140" t="s">
        <v>7525</v>
      </c>
      <c r="E202" s="140" t="s">
        <v>3146</v>
      </c>
      <c r="F202" s="139">
        <v>8580</v>
      </c>
      <c r="G202" s="140" t="s">
        <v>418</v>
      </c>
      <c r="H202" s="140" t="s">
        <v>1109</v>
      </c>
      <c r="I202" s="140" t="s">
        <v>7758</v>
      </c>
      <c r="J202" s="140" t="s">
        <v>8484</v>
      </c>
      <c r="K202" s="140" t="s">
        <v>7922</v>
      </c>
      <c r="L202" s="140" t="s">
        <v>7761</v>
      </c>
      <c r="M202" s="140" t="s">
        <v>7923</v>
      </c>
      <c r="N202" s="140" t="s">
        <v>7762</v>
      </c>
      <c r="O202" s="139">
        <v>121061</v>
      </c>
      <c r="P202" s="139">
        <v>3152</v>
      </c>
      <c r="Q202" s="140" t="s">
        <v>6173</v>
      </c>
      <c r="R202" s="139">
        <v>114009</v>
      </c>
      <c r="S202" s="139">
        <v>114009</v>
      </c>
      <c r="T202" s="140" t="s">
        <v>7758</v>
      </c>
      <c r="U202" s="141">
        <v>367</v>
      </c>
      <c r="V202" s="140" t="s">
        <v>8485</v>
      </c>
      <c r="W202" s="140" t="s">
        <v>8486</v>
      </c>
      <c r="X202" s="140" t="s">
        <v>7765</v>
      </c>
      <c r="Y202" s="140" t="s">
        <v>7766</v>
      </c>
      <c r="Z202" s="140" t="s">
        <v>7767</v>
      </c>
      <c r="AA202" s="139">
        <v>1</v>
      </c>
      <c r="AB202" s="141">
        <v>45322</v>
      </c>
      <c r="AC202" s="141">
        <v>45322</v>
      </c>
      <c r="AD202" s="140" t="s">
        <v>7926</v>
      </c>
      <c r="AE202" s="140" t="s">
        <v>7927</v>
      </c>
      <c r="AF202" s="140" t="s">
        <v>7928</v>
      </c>
      <c r="AG202" s="140" t="s">
        <v>7929</v>
      </c>
      <c r="AH202" s="140" t="s">
        <v>8487</v>
      </c>
      <c r="AI202" s="140" t="s">
        <v>7885</v>
      </c>
      <c r="AJ202" s="140" t="s">
        <v>8488</v>
      </c>
      <c r="AK202" s="140" t="s">
        <v>8489</v>
      </c>
      <c r="AL202" s="139">
        <v>9700</v>
      </c>
      <c r="AM202" s="140" t="s">
        <v>478</v>
      </c>
      <c r="AN202" s="140" t="s">
        <v>8490</v>
      </c>
    </row>
    <row r="203" spans="1:40" ht="28.8" x14ac:dyDescent="0.25">
      <c r="A203" s="139" t="s">
        <v>7756</v>
      </c>
      <c r="B203" s="140" t="s">
        <v>7757</v>
      </c>
      <c r="C203" s="139">
        <v>2394</v>
      </c>
      <c r="D203" s="140" t="s">
        <v>7526</v>
      </c>
      <c r="E203" s="140" t="s">
        <v>3147</v>
      </c>
      <c r="F203" s="139">
        <v>8560</v>
      </c>
      <c r="G203" s="140" t="s">
        <v>419</v>
      </c>
      <c r="H203" s="140" t="s">
        <v>1110</v>
      </c>
      <c r="I203" s="140" t="s">
        <v>7758</v>
      </c>
      <c r="J203" s="140" t="s">
        <v>8491</v>
      </c>
      <c r="K203" s="140" t="s">
        <v>7899</v>
      </c>
      <c r="L203" s="140" t="s">
        <v>7761</v>
      </c>
      <c r="M203" s="140" t="s">
        <v>6823</v>
      </c>
      <c r="N203" s="140" t="s">
        <v>7762</v>
      </c>
      <c r="O203" s="139">
        <v>120873</v>
      </c>
      <c r="P203" s="139">
        <v>2311</v>
      </c>
      <c r="Q203" s="140" t="s">
        <v>7521</v>
      </c>
      <c r="R203" s="139">
        <v>114082</v>
      </c>
      <c r="S203" s="139">
        <v>114082</v>
      </c>
      <c r="T203" s="140" t="s">
        <v>7758</v>
      </c>
      <c r="U203" s="141">
        <v>367</v>
      </c>
      <c r="V203" s="140" t="s">
        <v>8492</v>
      </c>
      <c r="W203" s="140" t="s">
        <v>8493</v>
      </c>
      <c r="X203" s="140" t="s">
        <v>7765</v>
      </c>
      <c r="Y203" s="140" t="s">
        <v>7766</v>
      </c>
      <c r="Z203" s="140" t="s">
        <v>7767</v>
      </c>
      <c r="AA203" s="139">
        <v>2</v>
      </c>
      <c r="AB203" s="141">
        <v>45322</v>
      </c>
      <c r="AC203" s="141">
        <v>45322</v>
      </c>
      <c r="AD203" s="140" t="s">
        <v>7926</v>
      </c>
      <c r="AE203" s="140" t="s">
        <v>7927</v>
      </c>
      <c r="AF203" s="140" t="s">
        <v>7928</v>
      </c>
      <c r="AG203" s="140" t="s">
        <v>7929</v>
      </c>
      <c r="AH203" s="140" t="s">
        <v>7917</v>
      </c>
      <c r="AI203" s="140" t="s">
        <v>7885</v>
      </c>
      <c r="AJ203" s="140" t="s">
        <v>7918</v>
      </c>
      <c r="AK203" s="140" t="s">
        <v>7919</v>
      </c>
      <c r="AL203" s="139">
        <v>8800</v>
      </c>
      <c r="AM203" s="140" t="s">
        <v>429</v>
      </c>
      <c r="AN203" s="140" t="s">
        <v>7920</v>
      </c>
    </row>
    <row r="204" spans="1:40" ht="28.8" x14ac:dyDescent="0.25">
      <c r="A204" s="139" t="s">
        <v>7756</v>
      </c>
      <c r="B204" s="140" t="s">
        <v>7757</v>
      </c>
      <c r="C204" s="139">
        <v>2402</v>
      </c>
      <c r="D204" s="140" t="s">
        <v>7118</v>
      </c>
      <c r="E204" s="140" t="s">
        <v>3148</v>
      </c>
      <c r="F204" s="139">
        <v>8940</v>
      </c>
      <c r="G204" s="140" t="s">
        <v>420</v>
      </c>
      <c r="H204" s="140" t="s">
        <v>1111</v>
      </c>
      <c r="I204" s="140" t="s">
        <v>7758</v>
      </c>
      <c r="J204" s="140" t="s">
        <v>8494</v>
      </c>
      <c r="K204" s="140" t="s">
        <v>7899</v>
      </c>
      <c r="L204" s="140" t="s">
        <v>7761</v>
      </c>
      <c r="M204" s="140" t="s">
        <v>6823</v>
      </c>
      <c r="N204" s="140" t="s">
        <v>7762</v>
      </c>
      <c r="O204" s="139">
        <v>120873</v>
      </c>
      <c r="P204" s="139">
        <v>2311</v>
      </c>
      <c r="Q204" s="140" t="s">
        <v>7521</v>
      </c>
      <c r="R204" s="139">
        <v>114082</v>
      </c>
      <c r="S204" s="139">
        <v>114082</v>
      </c>
      <c r="T204" s="140" t="s">
        <v>7758</v>
      </c>
      <c r="U204" s="141">
        <v>367</v>
      </c>
      <c r="V204" s="140" t="s">
        <v>8495</v>
      </c>
      <c r="W204" s="140" t="s">
        <v>8013</v>
      </c>
      <c r="X204" s="140" t="s">
        <v>7765</v>
      </c>
      <c r="Y204" s="140" t="s">
        <v>7766</v>
      </c>
      <c r="Z204" s="140" t="s">
        <v>7767</v>
      </c>
      <c r="AA204" s="139">
        <v>2</v>
      </c>
      <c r="AB204" s="141">
        <v>45322</v>
      </c>
      <c r="AC204" s="141">
        <v>45322</v>
      </c>
      <c r="AD204" s="140" t="s">
        <v>7926</v>
      </c>
      <c r="AE204" s="140" t="s">
        <v>7927</v>
      </c>
      <c r="AF204" s="140" t="s">
        <v>7928</v>
      </c>
      <c r="AG204" s="140" t="s">
        <v>7929</v>
      </c>
      <c r="AH204" s="140" t="s">
        <v>7917</v>
      </c>
      <c r="AI204" s="140" t="s">
        <v>7885</v>
      </c>
      <c r="AJ204" s="140" t="s">
        <v>7918</v>
      </c>
      <c r="AK204" s="140" t="s">
        <v>7919</v>
      </c>
      <c r="AL204" s="139">
        <v>8800</v>
      </c>
      <c r="AM204" s="140" t="s">
        <v>429</v>
      </c>
      <c r="AN204" s="140" t="s">
        <v>7920</v>
      </c>
    </row>
    <row r="205" spans="1:40" ht="28.8" x14ac:dyDescent="0.25">
      <c r="A205" s="139" t="s">
        <v>7756</v>
      </c>
      <c r="B205" s="140" t="s">
        <v>7757</v>
      </c>
      <c r="C205" s="139">
        <v>2411</v>
      </c>
      <c r="D205" s="140" t="s">
        <v>7527</v>
      </c>
      <c r="E205" s="140" t="s">
        <v>3149</v>
      </c>
      <c r="F205" s="139">
        <v>8920</v>
      </c>
      <c r="G205" s="140" t="s">
        <v>421</v>
      </c>
      <c r="H205" s="140" t="s">
        <v>1112</v>
      </c>
      <c r="I205" s="140" t="s">
        <v>7758</v>
      </c>
      <c r="J205" s="140" t="s">
        <v>8496</v>
      </c>
      <c r="K205" s="140" t="s">
        <v>7922</v>
      </c>
      <c r="L205" s="140" t="s">
        <v>7761</v>
      </c>
      <c r="M205" s="140" t="s">
        <v>7923</v>
      </c>
      <c r="N205" s="140" t="s">
        <v>7762</v>
      </c>
      <c r="O205" s="139">
        <v>119826</v>
      </c>
      <c r="P205" s="139">
        <v>2279</v>
      </c>
      <c r="Q205" s="140" t="s">
        <v>6845</v>
      </c>
      <c r="R205" s="139">
        <v>114066</v>
      </c>
      <c r="S205" s="139">
        <v>114066</v>
      </c>
      <c r="T205" s="140" t="s">
        <v>7758</v>
      </c>
      <c r="U205" s="141">
        <v>367</v>
      </c>
      <c r="V205" s="140" t="s">
        <v>8497</v>
      </c>
      <c r="W205" s="140" t="s">
        <v>7847</v>
      </c>
      <c r="X205" s="140" t="s">
        <v>7765</v>
      </c>
      <c r="Y205" s="140" t="s">
        <v>7766</v>
      </c>
      <c r="Z205" s="140" t="s">
        <v>7767</v>
      </c>
      <c r="AA205" s="139">
        <v>1</v>
      </c>
      <c r="AB205" s="141">
        <v>45322</v>
      </c>
      <c r="AC205" s="141">
        <v>45322</v>
      </c>
      <c r="AD205" s="140" t="s">
        <v>7926</v>
      </c>
      <c r="AE205" s="140" t="s">
        <v>7927</v>
      </c>
      <c r="AF205" s="140" t="s">
        <v>7928</v>
      </c>
      <c r="AG205" s="140" t="s">
        <v>7929</v>
      </c>
      <c r="AH205" s="140" t="s">
        <v>8399</v>
      </c>
      <c r="AI205" s="140" t="s">
        <v>7885</v>
      </c>
      <c r="AJ205" s="140" t="s">
        <v>8400</v>
      </c>
      <c r="AK205" s="140" t="s">
        <v>8401</v>
      </c>
      <c r="AL205" s="139">
        <v>8600</v>
      </c>
      <c r="AM205" s="140" t="s">
        <v>395</v>
      </c>
      <c r="AN205" s="140" t="s">
        <v>8402</v>
      </c>
    </row>
    <row r="206" spans="1:40" ht="28.8" x14ac:dyDescent="0.25">
      <c r="A206" s="139" t="s">
        <v>7756</v>
      </c>
      <c r="B206" s="140" t="s">
        <v>7757</v>
      </c>
      <c r="C206" s="139">
        <v>2428</v>
      </c>
      <c r="D206" s="140" t="s">
        <v>7119</v>
      </c>
      <c r="E206" s="140" t="s">
        <v>3150</v>
      </c>
      <c r="F206" s="139">
        <v>8880</v>
      </c>
      <c r="G206" s="140" t="s">
        <v>422</v>
      </c>
      <c r="H206" s="140" t="s">
        <v>1113</v>
      </c>
      <c r="I206" s="140" t="s">
        <v>7758</v>
      </c>
      <c r="J206" s="140" t="s">
        <v>8498</v>
      </c>
      <c r="K206" s="140" t="s">
        <v>7922</v>
      </c>
      <c r="L206" s="140" t="s">
        <v>7761</v>
      </c>
      <c r="M206" s="140" t="s">
        <v>7923</v>
      </c>
      <c r="N206" s="140" t="s">
        <v>7762</v>
      </c>
      <c r="O206" s="139">
        <v>120881</v>
      </c>
      <c r="P206" s="139">
        <v>2519</v>
      </c>
      <c r="Q206" s="140" t="s">
        <v>7533</v>
      </c>
      <c r="R206" s="139">
        <v>114082</v>
      </c>
      <c r="S206" s="139">
        <v>114082</v>
      </c>
      <c r="T206" s="140" t="s">
        <v>7758</v>
      </c>
      <c r="U206" s="141">
        <v>367</v>
      </c>
      <c r="V206" s="140" t="s">
        <v>8499</v>
      </c>
      <c r="W206" s="140" t="s">
        <v>8102</v>
      </c>
      <c r="X206" s="140" t="s">
        <v>7765</v>
      </c>
      <c r="Y206" s="140" t="s">
        <v>7766</v>
      </c>
      <c r="Z206" s="140" t="s">
        <v>7767</v>
      </c>
      <c r="AA206" s="139">
        <v>1</v>
      </c>
      <c r="AB206" s="141">
        <v>45322</v>
      </c>
      <c r="AC206" s="141">
        <v>45322</v>
      </c>
      <c r="AD206" s="140" t="s">
        <v>7913</v>
      </c>
      <c r="AE206" s="140" t="s">
        <v>7914</v>
      </c>
      <c r="AF206" s="140" t="s">
        <v>7915</v>
      </c>
      <c r="AG206" s="140" t="s">
        <v>7916</v>
      </c>
      <c r="AH206" s="140" t="s">
        <v>7917</v>
      </c>
      <c r="AI206" s="140" t="s">
        <v>7885</v>
      </c>
      <c r="AJ206" s="140" t="s">
        <v>7918</v>
      </c>
      <c r="AK206" s="140" t="s">
        <v>7919</v>
      </c>
      <c r="AL206" s="139">
        <v>8800</v>
      </c>
      <c r="AM206" s="140" t="s">
        <v>429</v>
      </c>
      <c r="AN206" s="140" t="s">
        <v>7920</v>
      </c>
    </row>
    <row r="207" spans="1:40" ht="28.8" x14ac:dyDescent="0.25">
      <c r="A207" s="139" t="s">
        <v>7756</v>
      </c>
      <c r="B207" s="140" t="s">
        <v>7757</v>
      </c>
      <c r="C207" s="139">
        <v>2436</v>
      </c>
      <c r="D207" s="140" t="s">
        <v>7528</v>
      </c>
      <c r="E207" s="140" t="s">
        <v>3151</v>
      </c>
      <c r="F207" s="139">
        <v>8870</v>
      </c>
      <c r="G207" s="140" t="s">
        <v>423</v>
      </c>
      <c r="H207" s="140" t="s">
        <v>1114</v>
      </c>
      <c r="I207" s="140" t="s">
        <v>7758</v>
      </c>
      <c r="J207" s="140" t="s">
        <v>8500</v>
      </c>
      <c r="K207" s="140" t="s">
        <v>7922</v>
      </c>
      <c r="L207" s="140" t="s">
        <v>7761</v>
      </c>
      <c r="M207" s="140" t="s">
        <v>7923</v>
      </c>
      <c r="N207" s="140" t="s">
        <v>7762</v>
      </c>
      <c r="O207" s="139">
        <v>120881</v>
      </c>
      <c r="P207" s="139">
        <v>2519</v>
      </c>
      <c r="Q207" s="140" t="s">
        <v>7533</v>
      </c>
      <c r="R207" s="139">
        <v>114082</v>
      </c>
      <c r="S207" s="139">
        <v>114082</v>
      </c>
      <c r="T207" s="140" t="s">
        <v>7758</v>
      </c>
      <c r="U207" s="141">
        <v>367</v>
      </c>
      <c r="V207" s="140" t="s">
        <v>8501</v>
      </c>
      <c r="W207" s="140" t="s">
        <v>8350</v>
      </c>
      <c r="X207" s="140" t="s">
        <v>7765</v>
      </c>
      <c r="Y207" s="140" t="s">
        <v>7766</v>
      </c>
      <c r="Z207" s="140" t="s">
        <v>7767</v>
      </c>
      <c r="AA207" s="139">
        <v>1</v>
      </c>
      <c r="AB207" s="141">
        <v>45322</v>
      </c>
      <c r="AC207" s="141">
        <v>45322</v>
      </c>
      <c r="AD207" s="140" t="s">
        <v>7913</v>
      </c>
      <c r="AE207" s="140" t="s">
        <v>7914</v>
      </c>
      <c r="AF207" s="140" t="s">
        <v>7915</v>
      </c>
      <c r="AG207" s="140" t="s">
        <v>7916</v>
      </c>
      <c r="AH207" s="140" t="s">
        <v>7917</v>
      </c>
      <c r="AI207" s="140" t="s">
        <v>7885</v>
      </c>
      <c r="AJ207" s="140" t="s">
        <v>7918</v>
      </c>
      <c r="AK207" s="140" t="s">
        <v>7919</v>
      </c>
      <c r="AL207" s="139">
        <v>8800</v>
      </c>
      <c r="AM207" s="140" t="s">
        <v>429</v>
      </c>
      <c r="AN207" s="140" t="s">
        <v>7920</v>
      </c>
    </row>
    <row r="208" spans="1:40" ht="28.8" x14ac:dyDescent="0.25">
      <c r="A208" s="139" t="s">
        <v>7756</v>
      </c>
      <c r="B208" s="140" t="s">
        <v>7757</v>
      </c>
      <c r="C208" s="139">
        <v>2444</v>
      </c>
      <c r="D208" s="140" t="s">
        <v>6639</v>
      </c>
      <c r="E208" s="140" t="s">
        <v>3152</v>
      </c>
      <c r="F208" s="139">
        <v>8501</v>
      </c>
      <c r="G208" s="140" t="s">
        <v>424</v>
      </c>
      <c r="H208" s="140" t="s">
        <v>72</v>
      </c>
      <c r="I208" s="140" t="s">
        <v>7758</v>
      </c>
      <c r="J208" s="140" t="s">
        <v>8502</v>
      </c>
      <c r="K208" s="140" t="s">
        <v>7899</v>
      </c>
      <c r="L208" s="140" t="s">
        <v>7761</v>
      </c>
      <c r="M208" s="140" t="s">
        <v>6823</v>
      </c>
      <c r="N208" s="140" t="s">
        <v>7762</v>
      </c>
      <c r="O208" s="139">
        <v>120873</v>
      </c>
      <c r="P208" s="139">
        <v>2311</v>
      </c>
      <c r="Q208" s="140" t="s">
        <v>7521</v>
      </c>
      <c r="R208" s="139">
        <v>114082</v>
      </c>
      <c r="S208" s="139">
        <v>114082</v>
      </c>
      <c r="T208" s="140" t="s">
        <v>7758</v>
      </c>
      <c r="U208" s="141">
        <v>367</v>
      </c>
      <c r="V208" s="140" t="s">
        <v>8503</v>
      </c>
      <c r="W208" s="140" t="s">
        <v>8504</v>
      </c>
      <c r="X208" s="140" t="s">
        <v>7765</v>
      </c>
      <c r="Y208" s="140" t="s">
        <v>7766</v>
      </c>
      <c r="Z208" s="140" t="s">
        <v>7767</v>
      </c>
      <c r="AA208" s="139">
        <v>2</v>
      </c>
      <c r="AB208" s="141">
        <v>45322</v>
      </c>
      <c r="AC208" s="141">
        <v>45322</v>
      </c>
      <c r="AD208" s="140" t="s">
        <v>7913</v>
      </c>
      <c r="AE208" s="140" t="s">
        <v>7914</v>
      </c>
      <c r="AF208" s="140" t="s">
        <v>7915</v>
      </c>
      <c r="AG208" s="140" t="s">
        <v>7916</v>
      </c>
      <c r="AH208" s="140" t="s">
        <v>7917</v>
      </c>
      <c r="AI208" s="140" t="s">
        <v>7885</v>
      </c>
      <c r="AJ208" s="140" t="s">
        <v>7918</v>
      </c>
      <c r="AK208" s="140" t="s">
        <v>7919</v>
      </c>
      <c r="AL208" s="139">
        <v>8800</v>
      </c>
      <c r="AM208" s="140" t="s">
        <v>429</v>
      </c>
      <c r="AN208" s="140" t="s">
        <v>7920</v>
      </c>
    </row>
    <row r="209" spans="1:40" ht="28.8" x14ac:dyDescent="0.25">
      <c r="A209" s="139" t="s">
        <v>7756</v>
      </c>
      <c r="B209" s="140" t="s">
        <v>7757</v>
      </c>
      <c r="C209" s="139">
        <v>2451</v>
      </c>
      <c r="D209" s="140" t="s">
        <v>7529</v>
      </c>
      <c r="E209" s="140" t="s">
        <v>3153</v>
      </c>
      <c r="F209" s="139">
        <v>8520</v>
      </c>
      <c r="G209" s="140" t="s">
        <v>425</v>
      </c>
      <c r="H209" s="140" t="s">
        <v>73</v>
      </c>
      <c r="I209" s="140" t="s">
        <v>7758</v>
      </c>
      <c r="J209" s="140" t="s">
        <v>8505</v>
      </c>
      <c r="K209" s="140" t="s">
        <v>7922</v>
      </c>
      <c r="L209" s="140" t="s">
        <v>7761</v>
      </c>
      <c r="M209" s="140" t="s">
        <v>7923</v>
      </c>
      <c r="N209" s="140" t="s">
        <v>7762</v>
      </c>
      <c r="O209" s="139">
        <v>120881</v>
      </c>
      <c r="P209" s="139">
        <v>2519</v>
      </c>
      <c r="Q209" s="140" t="s">
        <v>7533</v>
      </c>
      <c r="R209" s="139">
        <v>114082</v>
      </c>
      <c r="S209" s="139">
        <v>114082</v>
      </c>
      <c r="T209" s="140" t="s">
        <v>7758</v>
      </c>
      <c r="U209" s="141">
        <v>367</v>
      </c>
      <c r="V209" s="140" t="s">
        <v>8506</v>
      </c>
      <c r="W209" s="140" t="s">
        <v>8469</v>
      </c>
      <c r="X209" s="140" t="s">
        <v>7765</v>
      </c>
      <c r="Y209" s="140" t="s">
        <v>7766</v>
      </c>
      <c r="Z209" s="140" t="s">
        <v>7767</v>
      </c>
      <c r="AA209" s="139">
        <v>1</v>
      </c>
      <c r="AB209" s="141">
        <v>45322</v>
      </c>
      <c r="AC209" s="141">
        <v>45322</v>
      </c>
      <c r="AD209" s="140" t="s">
        <v>7913</v>
      </c>
      <c r="AE209" s="140" t="s">
        <v>7914</v>
      </c>
      <c r="AF209" s="140" t="s">
        <v>7915</v>
      </c>
      <c r="AG209" s="140" t="s">
        <v>7916</v>
      </c>
      <c r="AH209" s="140" t="s">
        <v>7917</v>
      </c>
      <c r="AI209" s="140" t="s">
        <v>7885</v>
      </c>
      <c r="AJ209" s="140" t="s">
        <v>7918</v>
      </c>
      <c r="AK209" s="140" t="s">
        <v>7919</v>
      </c>
      <c r="AL209" s="139">
        <v>8800</v>
      </c>
      <c r="AM209" s="140" t="s">
        <v>429</v>
      </c>
      <c r="AN209" s="140" t="s">
        <v>7920</v>
      </c>
    </row>
    <row r="210" spans="1:40" ht="28.8" x14ac:dyDescent="0.25">
      <c r="A210" s="139" t="s">
        <v>7756</v>
      </c>
      <c r="B210" s="140" t="s">
        <v>7757</v>
      </c>
      <c r="C210" s="139">
        <v>2469</v>
      </c>
      <c r="D210" s="140" t="s">
        <v>7530</v>
      </c>
      <c r="E210" s="140" t="s">
        <v>3154</v>
      </c>
      <c r="F210" s="139">
        <v>8530</v>
      </c>
      <c r="G210" s="140" t="s">
        <v>426</v>
      </c>
      <c r="H210" s="140" t="s">
        <v>74</v>
      </c>
      <c r="I210" s="140" t="s">
        <v>7758</v>
      </c>
      <c r="J210" s="140" t="s">
        <v>8507</v>
      </c>
      <c r="K210" s="140" t="s">
        <v>7899</v>
      </c>
      <c r="L210" s="140" t="s">
        <v>7761</v>
      </c>
      <c r="M210" s="140" t="s">
        <v>6823</v>
      </c>
      <c r="N210" s="140" t="s">
        <v>7762</v>
      </c>
      <c r="O210" s="139">
        <v>120873</v>
      </c>
      <c r="P210" s="139">
        <v>2311</v>
      </c>
      <c r="Q210" s="140" t="s">
        <v>7521</v>
      </c>
      <c r="R210" s="139">
        <v>114082</v>
      </c>
      <c r="S210" s="139">
        <v>114082</v>
      </c>
      <c r="T210" s="140" t="s">
        <v>7758</v>
      </c>
      <c r="U210" s="141">
        <v>367</v>
      </c>
      <c r="V210" s="140" t="s">
        <v>8508</v>
      </c>
      <c r="W210" s="140" t="s">
        <v>8509</v>
      </c>
      <c r="X210" s="140" t="s">
        <v>7765</v>
      </c>
      <c r="Y210" s="140" t="s">
        <v>7766</v>
      </c>
      <c r="Z210" s="140" t="s">
        <v>7767</v>
      </c>
      <c r="AA210" s="139">
        <v>1</v>
      </c>
      <c r="AB210" s="141">
        <v>45322</v>
      </c>
      <c r="AC210" s="141">
        <v>45322</v>
      </c>
      <c r="AD210" s="140" t="s">
        <v>7926</v>
      </c>
      <c r="AE210" s="140" t="s">
        <v>7927</v>
      </c>
      <c r="AF210" s="140" t="s">
        <v>7928</v>
      </c>
      <c r="AG210" s="140" t="s">
        <v>7929</v>
      </c>
      <c r="AH210" s="140" t="s">
        <v>7917</v>
      </c>
      <c r="AI210" s="140" t="s">
        <v>7885</v>
      </c>
      <c r="AJ210" s="140" t="s">
        <v>7918</v>
      </c>
      <c r="AK210" s="140" t="s">
        <v>7919</v>
      </c>
      <c r="AL210" s="139">
        <v>8800</v>
      </c>
      <c r="AM210" s="140" t="s">
        <v>429</v>
      </c>
      <c r="AN210" s="140" t="s">
        <v>7920</v>
      </c>
    </row>
    <row r="211" spans="1:40" ht="28.8" x14ac:dyDescent="0.25">
      <c r="A211" s="139" t="s">
        <v>7756</v>
      </c>
      <c r="B211" s="140" t="s">
        <v>7757</v>
      </c>
      <c r="C211" s="139">
        <v>2485</v>
      </c>
      <c r="D211" s="140" t="s">
        <v>7531</v>
      </c>
      <c r="E211" s="140" t="s">
        <v>3155</v>
      </c>
      <c r="F211" s="139">
        <v>8770</v>
      </c>
      <c r="G211" s="140" t="s">
        <v>427</v>
      </c>
      <c r="H211" s="140" t="s">
        <v>75</v>
      </c>
      <c r="I211" s="140" t="s">
        <v>7758</v>
      </c>
      <c r="J211" s="140" t="s">
        <v>8510</v>
      </c>
      <c r="K211" s="140" t="s">
        <v>7922</v>
      </c>
      <c r="L211" s="140" t="s">
        <v>7761</v>
      </c>
      <c r="M211" s="140" t="s">
        <v>7923</v>
      </c>
      <c r="N211" s="140" t="s">
        <v>7762</v>
      </c>
      <c r="O211" s="139">
        <v>120881</v>
      </c>
      <c r="P211" s="139">
        <v>2519</v>
      </c>
      <c r="Q211" s="140" t="s">
        <v>7533</v>
      </c>
      <c r="R211" s="139">
        <v>114082</v>
      </c>
      <c r="S211" s="139">
        <v>114082</v>
      </c>
      <c r="T211" s="140" t="s">
        <v>7758</v>
      </c>
      <c r="U211" s="141">
        <v>367</v>
      </c>
      <c r="V211" s="140" t="s">
        <v>8511</v>
      </c>
      <c r="W211" s="140" t="s">
        <v>8512</v>
      </c>
      <c r="X211" s="140" t="s">
        <v>7765</v>
      </c>
      <c r="Y211" s="140" t="s">
        <v>7766</v>
      </c>
      <c r="Z211" s="140" t="s">
        <v>7767</v>
      </c>
      <c r="AA211" s="139">
        <v>1</v>
      </c>
      <c r="AB211" s="141">
        <v>45322</v>
      </c>
      <c r="AC211" s="141">
        <v>45322</v>
      </c>
      <c r="AD211" s="140" t="s">
        <v>7913</v>
      </c>
      <c r="AE211" s="140" t="s">
        <v>7914</v>
      </c>
      <c r="AF211" s="140" t="s">
        <v>7915</v>
      </c>
      <c r="AG211" s="140" t="s">
        <v>7916</v>
      </c>
      <c r="AH211" s="140" t="s">
        <v>7917</v>
      </c>
      <c r="AI211" s="140" t="s">
        <v>7885</v>
      </c>
      <c r="AJ211" s="140" t="s">
        <v>7918</v>
      </c>
      <c r="AK211" s="140" t="s">
        <v>7919</v>
      </c>
      <c r="AL211" s="139">
        <v>8800</v>
      </c>
      <c r="AM211" s="140" t="s">
        <v>429</v>
      </c>
      <c r="AN211" s="140" t="s">
        <v>7920</v>
      </c>
    </row>
    <row r="212" spans="1:40" ht="28.8" x14ac:dyDescent="0.25">
      <c r="A212" s="139" t="s">
        <v>7756</v>
      </c>
      <c r="B212" s="140" t="s">
        <v>7757</v>
      </c>
      <c r="C212" s="139">
        <v>2501</v>
      </c>
      <c r="D212" s="140" t="s">
        <v>7120</v>
      </c>
      <c r="E212" s="140" t="s">
        <v>7532</v>
      </c>
      <c r="F212" s="139">
        <v>8790</v>
      </c>
      <c r="G212" s="140" t="s">
        <v>428</v>
      </c>
      <c r="H212" s="140" t="s">
        <v>76</v>
      </c>
      <c r="I212" s="140" t="s">
        <v>7758</v>
      </c>
      <c r="J212" s="140" t="s">
        <v>8513</v>
      </c>
      <c r="K212" s="140" t="s">
        <v>7899</v>
      </c>
      <c r="L212" s="140" t="s">
        <v>7761</v>
      </c>
      <c r="M212" s="140" t="s">
        <v>6823</v>
      </c>
      <c r="N212" s="140" t="s">
        <v>7762</v>
      </c>
      <c r="O212" s="139">
        <v>129031</v>
      </c>
      <c r="P212" s="139">
        <v>118596</v>
      </c>
      <c r="Q212" s="140" t="s">
        <v>7423</v>
      </c>
      <c r="R212" s="139">
        <v>114033</v>
      </c>
      <c r="S212" s="139">
        <v>114033</v>
      </c>
      <c r="T212" s="140" t="s">
        <v>7758</v>
      </c>
      <c r="U212" s="141">
        <v>367</v>
      </c>
      <c r="V212" s="140" t="s">
        <v>8514</v>
      </c>
      <c r="W212" s="140" t="s">
        <v>8214</v>
      </c>
      <c r="X212" s="140" t="s">
        <v>7765</v>
      </c>
      <c r="Y212" s="140" t="s">
        <v>7766</v>
      </c>
      <c r="Z212" s="140" t="s">
        <v>7767</v>
      </c>
      <c r="AA212" s="139">
        <v>1</v>
      </c>
      <c r="AB212" s="141">
        <v>45322</v>
      </c>
      <c r="AC212" s="141">
        <v>45322</v>
      </c>
      <c r="AD212" s="140" t="s">
        <v>7913</v>
      </c>
      <c r="AE212" s="140" t="s">
        <v>7914</v>
      </c>
      <c r="AF212" s="140" t="s">
        <v>7915</v>
      </c>
      <c r="AG212" s="140" t="s">
        <v>7916</v>
      </c>
      <c r="AH212" s="140" t="s">
        <v>8480</v>
      </c>
      <c r="AI212" s="140" t="s">
        <v>7773</v>
      </c>
      <c r="AJ212" s="140" t="s">
        <v>8481</v>
      </c>
      <c r="AK212" s="140" t="s">
        <v>8482</v>
      </c>
      <c r="AL212" s="139">
        <v>9840</v>
      </c>
      <c r="AM212" s="140" t="s">
        <v>479</v>
      </c>
      <c r="AN212" s="140" t="s">
        <v>8483</v>
      </c>
    </row>
    <row r="213" spans="1:40" ht="28.8" x14ac:dyDescent="0.25">
      <c r="A213" s="139" t="s">
        <v>7756</v>
      </c>
      <c r="B213" s="140" t="s">
        <v>7757</v>
      </c>
      <c r="C213" s="139">
        <v>2519</v>
      </c>
      <c r="D213" s="140" t="s">
        <v>7533</v>
      </c>
      <c r="E213" s="140" t="s">
        <v>3156</v>
      </c>
      <c r="F213" s="139">
        <v>8800</v>
      </c>
      <c r="G213" s="140" t="s">
        <v>429</v>
      </c>
      <c r="H213" s="140" t="s">
        <v>77</v>
      </c>
      <c r="I213" s="140" t="s">
        <v>7758</v>
      </c>
      <c r="J213" s="140" t="s">
        <v>8515</v>
      </c>
      <c r="K213" s="140" t="s">
        <v>7922</v>
      </c>
      <c r="L213" s="140" t="s">
        <v>7761</v>
      </c>
      <c r="M213" s="140" t="s">
        <v>7923</v>
      </c>
      <c r="N213" s="140" t="s">
        <v>7762</v>
      </c>
      <c r="O213" s="139">
        <v>120881</v>
      </c>
      <c r="P213" s="139">
        <v>2519</v>
      </c>
      <c r="Q213" s="140" t="s">
        <v>7533</v>
      </c>
      <c r="R213" s="139">
        <v>114082</v>
      </c>
      <c r="S213" s="139">
        <v>114082</v>
      </c>
      <c r="T213" s="140" t="s">
        <v>7758</v>
      </c>
      <c r="U213" s="141">
        <v>367</v>
      </c>
      <c r="V213" s="140" t="s">
        <v>8516</v>
      </c>
      <c r="W213" s="140" t="s">
        <v>8517</v>
      </c>
      <c r="X213" s="140" t="s">
        <v>7765</v>
      </c>
      <c r="Y213" s="140" t="s">
        <v>7766</v>
      </c>
      <c r="Z213" s="140" t="s">
        <v>7767</v>
      </c>
      <c r="AA213" s="139">
        <v>1</v>
      </c>
      <c r="AB213" s="141">
        <v>45322</v>
      </c>
      <c r="AC213" s="141">
        <v>45322</v>
      </c>
      <c r="AD213" s="140" t="s">
        <v>7913</v>
      </c>
      <c r="AE213" s="140" t="s">
        <v>7914</v>
      </c>
      <c r="AF213" s="140" t="s">
        <v>7915</v>
      </c>
      <c r="AG213" s="140" t="s">
        <v>7916</v>
      </c>
      <c r="AH213" s="140" t="s">
        <v>7917</v>
      </c>
      <c r="AI213" s="140" t="s">
        <v>7885</v>
      </c>
      <c r="AJ213" s="140" t="s">
        <v>7918</v>
      </c>
      <c r="AK213" s="140" t="s">
        <v>7919</v>
      </c>
      <c r="AL213" s="139">
        <v>8800</v>
      </c>
      <c r="AM213" s="140" t="s">
        <v>429</v>
      </c>
      <c r="AN213" s="140" t="s">
        <v>7920</v>
      </c>
    </row>
    <row r="214" spans="1:40" ht="28.8" x14ac:dyDescent="0.25">
      <c r="A214" s="139" t="s">
        <v>7756</v>
      </c>
      <c r="B214" s="140" t="s">
        <v>7757</v>
      </c>
      <c r="C214" s="139">
        <v>2527</v>
      </c>
      <c r="D214" s="140" t="s">
        <v>7121</v>
      </c>
      <c r="E214" s="140" t="s">
        <v>3157</v>
      </c>
      <c r="F214" s="139">
        <v>8800</v>
      </c>
      <c r="G214" s="140" t="s">
        <v>429</v>
      </c>
      <c r="H214" s="140" t="s">
        <v>78</v>
      </c>
      <c r="I214" s="140" t="s">
        <v>7758</v>
      </c>
      <c r="J214" s="140" t="s">
        <v>8518</v>
      </c>
      <c r="K214" s="140" t="s">
        <v>7922</v>
      </c>
      <c r="L214" s="140" t="s">
        <v>7761</v>
      </c>
      <c r="M214" s="140" t="s">
        <v>7923</v>
      </c>
      <c r="N214" s="140" t="s">
        <v>7762</v>
      </c>
      <c r="O214" s="139">
        <v>120881</v>
      </c>
      <c r="P214" s="139">
        <v>2519</v>
      </c>
      <c r="Q214" s="140" t="s">
        <v>7533</v>
      </c>
      <c r="R214" s="139">
        <v>114082</v>
      </c>
      <c r="S214" s="139">
        <v>114082</v>
      </c>
      <c r="T214" s="140" t="s">
        <v>7758</v>
      </c>
      <c r="U214" s="141">
        <v>367</v>
      </c>
      <c r="V214" s="140" t="s">
        <v>8519</v>
      </c>
      <c r="W214" s="140" t="s">
        <v>8520</v>
      </c>
      <c r="X214" s="140" t="s">
        <v>7765</v>
      </c>
      <c r="Y214" s="140" t="s">
        <v>7766</v>
      </c>
      <c r="Z214" s="140" t="s">
        <v>7767</v>
      </c>
      <c r="AA214" s="139">
        <v>1</v>
      </c>
      <c r="AB214" s="141">
        <v>45322</v>
      </c>
      <c r="AC214" s="141">
        <v>45322</v>
      </c>
      <c r="AD214" s="140" t="s">
        <v>7913</v>
      </c>
      <c r="AE214" s="140" t="s">
        <v>7914</v>
      </c>
      <c r="AF214" s="140" t="s">
        <v>7915</v>
      </c>
      <c r="AG214" s="140" t="s">
        <v>7916</v>
      </c>
      <c r="AH214" s="140" t="s">
        <v>7917</v>
      </c>
      <c r="AI214" s="140" t="s">
        <v>7885</v>
      </c>
      <c r="AJ214" s="140" t="s">
        <v>7918</v>
      </c>
      <c r="AK214" s="140" t="s">
        <v>7919</v>
      </c>
      <c r="AL214" s="139">
        <v>8800</v>
      </c>
      <c r="AM214" s="140" t="s">
        <v>429</v>
      </c>
      <c r="AN214" s="140" t="s">
        <v>7920</v>
      </c>
    </row>
    <row r="215" spans="1:40" ht="28.8" x14ac:dyDescent="0.25">
      <c r="A215" s="139" t="s">
        <v>7756</v>
      </c>
      <c r="B215" s="140" t="s">
        <v>7757</v>
      </c>
      <c r="C215" s="139">
        <v>2535</v>
      </c>
      <c r="D215" s="140" t="s">
        <v>7534</v>
      </c>
      <c r="E215" s="140" t="s">
        <v>3158</v>
      </c>
      <c r="F215" s="139">
        <v>8800</v>
      </c>
      <c r="G215" s="140" t="s">
        <v>430</v>
      </c>
      <c r="H215" s="140" t="s">
        <v>79</v>
      </c>
      <c r="I215" s="140" t="s">
        <v>7758</v>
      </c>
      <c r="J215" s="140" t="s">
        <v>8521</v>
      </c>
      <c r="K215" s="140" t="s">
        <v>7922</v>
      </c>
      <c r="L215" s="140" t="s">
        <v>7761</v>
      </c>
      <c r="M215" s="140" t="s">
        <v>7923</v>
      </c>
      <c r="N215" s="140" t="s">
        <v>7762</v>
      </c>
      <c r="O215" s="139">
        <v>120881</v>
      </c>
      <c r="P215" s="139">
        <v>2519</v>
      </c>
      <c r="Q215" s="140" t="s">
        <v>7533</v>
      </c>
      <c r="R215" s="139">
        <v>114082</v>
      </c>
      <c r="S215" s="139">
        <v>114082</v>
      </c>
      <c r="T215" s="140" t="s">
        <v>7758</v>
      </c>
      <c r="U215" s="141">
        <v>367</v>
      </c>
      <c r="V215" s="140" t="s">
        <v>8522</v>
      </c>
      <c r="W215" s="140" t="s">
        <v>8523</v>
      </c>
      <c r="X215" s="140" t="s">
        <v>7765</v>
      </c>
      <c r="Y215" s="140" t="s">
        <v>7766</v>
      </c>
      <c r="Z215" s="140" t="s">
        <v>7767</v>
      </c>
      <c r="AA215" s="139">
        <v>1</v>
      </c>
      <c r="AB215" s="141">
        <v>45322</v>
      </c>
      <c r="AC215" s="141">
        <v>45322</v>
      </c>
      <c r="AD215" s="140" t="s">
        <v>7926</v>
      </c>
      <c r="AE215" s="140" t="s">
        <v>7927</v>
      </c>
      <c r="AF215" s="140" t="s">
        <v>7928</v>
      </c>
      <c r="AG215" s="140" t="s">
        <v>7929</v>
      </c>
      <c r="AH215" s="140" t="s">
        <v>7917</v>
      </c>
      <c r="AI215" s="140" t="s">
        <v>7885</v>
      </c>
      <c r="AJ215" s="140" t="s">
        <v>7918</v>
      </c>
      <c r="AK215" s="140" t="s">
        <v>7919</v>
      </c>
      <c r="AL215" s="139">
        <v>8800</v>
      </c>
      <c r="AM215" s="140" t="s">
        <v>429</v>
      </c>
      <c r="AN215" s="140" t="s">
        <v>7920</v>
      </c>
    </row>
    <row r="216" spans="1:40" ht="28.8" x14ac:dyDescent="0.25">
      <c r="A216" s="139" t="s">
        <v>7756</v>
      </c>
      <c r="B216" s="140" t="s">
        <v>7757</v>
      </c>
      <c r="C216" s="139">
        <v>2543</v>
      </c>
      <c r="D216" s="140" t="s">
        <v>7122</v>
      </c>
      <c r="E216" s="140" t="s">
        <v>3159</v>
      </c>
      <c r="F216" s="139">
        <v>8700</v>
      </c>
      <c r="G216" s="140" t="s">
        <v>431</v>
      </c>
      <c r="H216" s="140" t="s">
        <v>80</v>
      </c>
      <c r="I216" s="140" t="s">
        <v>7758</v>
      </c>
      <c r="J216" s="140" t="s">
        <v>8524</v>
      </c>
      <c r="K216" s="140" t="s">
        <v>7899</v>
      </c>
      <c r="L216" s="140" t="s">
        <v>7761</v>
      </c>
      <c r="M216" s="140" t="s">
        <v>6823</v>
      </c>
      <c r="N216" s="140" t="s">
        <v>7762</v>
      </c>
      <c r="O216" s="139">
        <v>129031</v>
      </c>
      <c r="P216" s="139">
        <v>118596</v>
      </c>
      <c r="Q216" s="140" t="s">
        <v>7423</v>
      </c>
      <c r="R216" s="139">
        <v>114033</v>
      </c>
      <c r="S216" s="139">
        <v>114033</v>
      </c>
      <c r="T216" s="140" t="s">
        <v>7758</v>
      </c>
      <c r="U216" s="141">
        <v>367</v>
      </c>
      <c r="V216" s="140" t="s">
        <v>8525</v>
      </c>
      <c r="W216" s="140" t="s">
        <v>7891</v>
      </c>
      <c r="X216" s="140" t="s">
        <v>7765</v>
      </c>
      <c r="Y216" s="140" t="s">
        <v>7766</v>
      </c>
      <c r="Z216" s="140" t="s">
        <v>7767</v>
      </c>
      <c r="AA216" s="139">
        <v>1</v>
      </c>
      <c r="AB216" s="141">
        <v>45322</v>
      </c>
      <c r="AC216" s="141">
        <v>45322</v>
      </c>
      <c r="AD216" s="140" t="s">
        <v>8379</v>
      </c>
      <c r="AE216" s="140" t="s">
        <v>8380</v>
      </c>
      <c r="AF216" s="140" t="s">
        <v>8381</v>
      </c>
      <c r="AG216" s="140" t="s">
        <v>8382</v>
      </c>
      <c r="AH216" s="140" t="s">
        <v>8480</v>
      </c>
      <c r="AI216" s="140" t="s">
        <v>7773</v>
      </c>
      <c r="AJ216" s="140" t="s">
        <v>8481</v>
      </c>
      <c r="AK216" s="140" t="s">
        <v>8482</v>
      </c>
      <c r="AL216" s="139">
        <v>9840</v>
      </c>
      <c r="AM216" s="140" t="s">
        <v>479</v>
      </c>
      <c r="AN216" s="140" t="s">
        <v>8483</v>
      </c>
    </row>
    <row r="217" spans="1:40" ht="28.8" x14ac:dyDescent="0.25">
      <c r="A217" s="139" t="s">
        <v>7756</v>
      </c>
      <c r="B217" s="140" t="s">
        <v>7757</v>
      </c>
      <c r="C217" s="139">
        <v>2551</v>
      </c>
      <c r="D217" s="140" t="s">
        <v>7535</v>
      </c>
      <c r="E217" s="140" t="s">
        <v>6164</v>
      </c>
      <c r="F217" s="139">
        <v>8900</v>
      </c>
      <c r="G217" s="140" t="s">
        <v>432</v>
      </c>
      <c r="H217" s="140" t="s">
        <v>81</v>
      </c>
      <c r="I217" s="140" t="s">
        <v>7758</v>
      </c>
      <c r="J217" s="140" t="s">
        <v>8526</v>
      </c>
      <c r="K217" s="140" t="s">
        <v>7922</v>
      </c>
      <c r="L217" s="140" t="s">
        <v>7761</v>
      </c>
      <c r="M217" s="140" t="s">
        <v>7923</v>
      </c>
      <c r="N217" s="140" t="s">
        <v>7762</v>
      </c>
      <c r="O217" s="139">
        <v>119826</v>
      </c>
      <c r="P217" s="139">
        <v>2279</v>
      </c>
      <c r="Q217" s="140" t="s">
        <v>6845</v>
      </c>
      <c r="R217" s="139">
        <v>114066</v>
      </c>
      <c r="S217" s="139">
        <v>114066</v>
      </c>
      <c r="T217" s="140" t="s">
        <v>7758</v>
      </c>
      <c r="U217" s="141">
        <v>367</v>
      </c>
      <c r="V217" s="140" t="s">
        <v>8527</v>
      </c>
      <c r="W217" s="140" t="s">
        <v>8528</v>
      </c>
      <c r="X217" s="140" t="s">
        <v>7765</v>
      </c>
      <c r="Y217" s="140" t="s">
        <v>7766</v>
      </c>
      <c r="Z217" s="140" t="s">
        <v>7767</v>
      </c>
      <c r="AA217" s="139">
        <v>2</v>
      </c>
      <c r="AB217" s="141">
        <v>45322</v>
      </c>
      <c r="AC217" s="141">
        <v>45322</v>
      </c>
      <c r="AD217" s="140" t="s">
        <v>7926</v>
      </c>
      <c r="AE217" s="140" t="s">
        <v>7927</v>
      </c>
      <c r="AF217" s="140" t="s">
        <v>7928</v>
      </c>
      <c r="AG217" s="140" t="s">
        <v>7929</v>
      </c>
      <c r="AH217" s="140" t="s">
        <v>8399</v>
      </c>
      <c r="AI217" s="140" t="s">
        <v>7885</v>
      </c>
      <c r="AJ217" s="140" t="s">
        <v>8400</v>
      </c>
      <c r="AK217" s="140" t="s">
        <v>8401</v>
      </c>
      <c r="AL217" s="139">
        <v>8600</v>
      </c>
      <c r="AM217" s="140" t="s">
        <v>395</v>
      </c>
      <c r="AN217" s="140" t="s">
        <v>8402</v>
      </c>
    </row>
    <row r="218" spans="1:40" ht="28.8" x14ac:dyDescent="0.25">
      <c r="A218" s="139" t="s">
        <v>7756</v>
      </c>
      <c r="B218" s="140" t="s">
        <v>7757</v>
      </c>
      <c r="C218" s="139">
        <v>2576</v>
      </c>
      <c r="D218" s="140" t="s">
        <v>7123</v>
      </c>
      <c r="E218" s="140" t="s">
        <v>3160</v>
      </c>
      <c r="F218" s="139">
        <v>8953</v>
      </c>
      <c r="G218" s="140" t="s">
        <v>433</v>
      </c>
      <c r="H218" s="140" t="s">
        <v>82</v>
      </c>
      <c r="I218" s="140" t="s">
        <v>7758</v>
      </c>
      <c r="J218" s="140" t="s">
        <v>8529</v>
      </c>
      <c r="K218" s="140" t="s">
        <v>7922</v>
      </c>
      <c r="L218" s="140" t="s">
        <v>7761</v>
      </c>
      <c r="M218" s="140" t="s">
        <v>7923</v>
      </c>
      <c r="N218" s="140" t="s">
        <v>7762</v>
      </c>
      <c r="O218" s="139">
        <v>119826</v>
      </c>
      <c r="P218" s="139">
        <v>2279</v>
      </c>
      <c r="Q218" s="140" t="s">
        <v>6845</v>
      </c>
      <c r="R218" s="139">
        <v>114066</v>
      </c>
      <c r="S218" s="139">
        <v>114066</v>
      </c>
      <c r="T218" s="140" t="s">
        <v>7758</v>
      </c>
      <c r="U218" s="141">
        <v>367</v>
      </c>
      <c r="V218" s="140" t="s">
        <v>8530</v>
      </c>
      <c r="W218" s="140" t="s">
        <v>8531</v>
      </c>
      <c r="X218" s="140" t="s">
        <v>7765</v>
      </c>
      <c r="Y218" s="140" t="s">
        <v>7766</v>
      </c>
      <c r="Z218" s="140" t="s">
        <v>7767</v>
      </c>
      <c r="AA218" s="139">
        <v>1</v>
      </c>
      <c r="AB218" s="141">
        <v>45322</v>
      </c>
      <c r="AC218" s="141">
        <v>45322</v>
      </c>
      <c r="AD218" s="140" t="s">
        <v>7926</v>
      </c>
      <c r="AE218" s="140" t="s">
        <v>7927</v>
      </c>
      <c r="AF218" s="140" t="s">
        <v>7928</v>
      </c>
      <c r="AG218" s="140" t="s">
        <v>7929</v>
      </c>
      <c r="AH218" s="140" t="s">
        <v>8399</v>
      </c>
      <c r="AI218" s="140" t="s">
        <v>7885</v>
      </c>
      <c r="AJ218" s="140" t="s">
        <v>8400</v>
      </c>
      <c r="AK218" s="140" t="s">
        <v>8401</v>
      </c>
      <c r="AL218" s="139">
        <v>8600</v>
      </c>
      <c r="AM218" s="140" t="s">
        <v>395</v>
      </c>
      <c r="AN218" s="140" t="s">
        <v>8402</v>
      </c>
    </row>
    <row r="219" spans="1:40" ht="28.8" x14ac:dyDescent="0.25">
      <c r="A219" s="139" t="s">
        <v>7756</v>
      </c>
      <c r="B219" s="140" t="s">
        <v>7757</v>
      </c>
      <c r="C219" s="139">
        <v>2584</v>
      </c>
      <c r="D219" s="140" t="s">
        <v>7124</v>
      </c>
      <c r="E219" s="140" t="s">
        <v>3161</v>
      </c>
      <c r="F219" s="139">
        <v>8908</v>
      </c>
      <c r="G219" s="140" t="s">
        <v>434</v>
      </c>
      <c r="H219" s="140" t="s">
        <v>83</v>
      </c>
      <c r="I219" s="140" t="s">
        <v>7758</v>
      </c>
      <c r="J219" s="140" t="s">
        <v>8532</v>
      </c>
      <c r="K219" s="140" t="s">
        <v>7922</v>
      </c>
      <c r="L219" s="140" t="s">
        <v>7761</v>
      </c>
      <c r="M219" s="140" t="s">
        <v>7923</v>
      </c>
      <c r="N219" s="140" t="s">
        <v>7762</v>
      </c>
      <c r="O219" s="139">
        <v>119826</v>
      </c>
      <c r="P219" s="139">
        <v>2279</v>
      </c>
      <c r="Q219" s="140" t="s">
        <v>6845</v>
      </c>
      <c r="R219" s="139">
        <v>114066</v>
      </c>
      <c r="S219" s="139">
        <v>114066</v>
      </c>
      <c r="T219" s="140" t="s">
        <v>7758</v>
      </c>
      <c r="U219" s="141">
        <v>367</v>
      </c>
      <c r="V219" s="140" t="s">
        <v>8533</v>
      </c>
      <c r="W219" s="140" t="s">
        <v>8534</v>
      </c>
      <c r="X219" s="140" t="s">
        <v>7765</v>
      </c>
      <c r="Y219" s="140" t="s">
        <v>7766</v>
      </c>
      <c r="Z219" s="140" t="s">
        <v>7767</v>
      </c>
      <c r="AA219" s="139">
        <v>1</v>
      </c>
      <c r="AB219" s="141">
        <v>45322</v>
      </c>
      <c r="AC219" s="141">
        <v>45322</v>
      </c>
      <c r="AD219" s="140" t="s">
        <v>7926</v>
      </c>
      <c r="AE219" s="140" t="s">
        <v>7927</v>
      </c>
      <c r="AF219" s="140" t="s">
        <v>7928</v>
      </c>
      <c r="AG219" s="140" t="s">
        <v>7929</v>
      </c>
      <c r="AH219" s="140" t="s">
        <v>8399</v>
      </c>
      <c r="AI219" s="140" t="s">
        <v>7885</v>
      </c>
      <c r="AJ219" s="140" t="s">
        <v>8400</v>
      </c>
      <c r="AK219" s="140" t="s">
        <v>8401</v>
      </c>
      <c r="AL219" s="139">
        <v>8600</v>
      </c>
      <c r="AM219" s="140" t="s">
        <v>395</v>
      </c>
      <c r="AN219" s="140" t="s">
        <v>8402</v>
      </c>
    </row>
    <row r="220" spans="1:40" ht="28.8" x14ac:dyDescent="0.25">
      <c r="A220" s="139" t="s">
        <v>7756</v>
      </c>
      <c r="B220" s="140" t="s">
        <v>7757</v>
      </c>
      <c r="C220" s="139">
        <v>2592</v>
      </c>
      <c r="D220" s="140" t="s">
        <v>6846</v>
      </c>
      <c r="E220" s="140" t="s">
        <v>6847</v>
      </c>
      <c r="F220" s="139">
        <v>8970</v>
      </c>
      <c r="G220" s="140" t="s">
        <v>435</v>
      </c>
      <c r="H220" s="140" t="s">
        <v>84</v>
      </c>
      <c r="I220" s="140" t="s">
        <v>7758</v>
      </c>
      <c r="J220" s="140" t="s">
        <v>8535</v>
      </c>
      <c r="K220" s="140" t="s">
        <v>7922</v>
      </c>
      <c r="L220" s="140" t="s">
        <v>7761</v>
      </c>
      <c r="M220" s="140" t="s">
        <v>7923</v>
      </c>
      <c r="N220" s="140" t="s">
        <v>7762</v>
      </c>
      <c r="O220" s="139">
        <v>119826</v>
      </c>
      <c r="P220" s="139">
        <v>2279</v>
      </c>
      <c r="Q220" s="140" t="s">
        <v>6845</v>
      </c>
      <c r="R220" s="139">
        <v>114066</v>
      </c>
      <c r="S220" s="139">
        <v>114066</v>
      </c>
      <c r="T220" s="140" t="s">
        <v>7758</v>
      </c>
      <c r="U220" s="141">
        <v>367</v>
      </c>
      <c r="V220" s="140" t="s">
        <v>8536</v>
      </c>
      <c r="W220" s="140" t="s">
        <v>8257</v>
      </c>
      <c r="X220" s="140" t="s">
        <v>7765</v>
      </c>
      <c r="Y220" s="140" t="s">
        <v>7766</v>
      </c>
      <c r="Z220" s="140" t="s">
        <v>7767</v>
      </c>
      <c r="AA220" s="139">
        <v>1</v>
      </c>
      <c r="AB220" s="141">
        <v>45322</v>
      </c>
      <c r="AC220" s="141">
        <v>45322</v>
      </c>
      <c r="AD220" s="140" t="s">
        <v>7926</v>
      </c>
      <c r="AE220" s="140" t="s">
        <v>7927</v>
      </c>
      <c r="AF220" s="140" t="s">
        <v>7928</v>
      </c>
      <c r="AG220" s="140" t="s">
        <v>7929</v>
      </c>
      <c r="AH220" s="140" t="s">
        <v>8399</v>
      </c>
      <c r="AI220" s="140" t="s">
        <v>7885</v>
      </c>
      <c r="AJ220" s="140" t="s">
        <v>8400</v>
      </c>
      <c r="AK220" s="140" t="s">
        <v>8401</v>
      </c>
      <c r="AL220" s="139">
        <v>8600</v>
      </c>
      <c r="AM220" s="140" t="s">
        <v>395</v>
      </c>
      <c r="AN220" s="140" t="s">
        <v>8402</v>
      </c>
    </row>
    <row r="221" spans="1:40" ht="28.8" x14ac:dyDescent="0.25">
      <c r="A221" s="139" t="s">
        <v>7756</v>
      </c>
      <c r="B221" s="140" t="s">
        <v>7757</v>
      </c>
      <c r="C221" s="139">
        <v>2601</v>
      </c>
      <c r="D221" s="140" t="s">
        <v>7536</v>
      </c>
      <c r="E221" s="140" t="s">
        <v>3162</v>
      </c>
      <c r="F221" s="139">
        <v>9000</v>
      </c>
      <c r="G221" s="140" t="s">
        <v>436</v>
      </c>
      <c r="H221" s="140" t="s">
        <v>85</v>
      </c>
      <c r="I221" s="140" t="s">
        <v>7758</v>
      </c>
      <c r="J221" s="140" t="s">
        <v>8537</v>
      </c>
      <c r="K221" s="140" t="s">
        <v>8031</v>
      </c>
      <c r="L221" s="140" t="s">
        <v>7761</v>
      </c>
      <c r="M221" s="140" t="s">
        <v>6825</v>
      </c>
      <c r="N221" s="140" t="s">
        <v>7762</v>
      </c>
      <c r="O221" s="139">
        <v>125526</v>
      </c>
      <c r="P221" s="139">
        <v>2626</v>
      </c>
      <c r="Q221" s="140" t="s">
        <v>7126</v>
      </c>
      <c r="R221" s="139">
        <v>114017</v>
      </c>
      <c r="S221" s="139">
        <v>114017</v>
      </c>
      <c r="T221" s="140" t="s">
        <v>7758</v>
      </c>
      <c r="U221" s="141">
        <v>367</v>
      </c>
      <c r="V221" s="140" t="s">
        <v>8538</v>
      </c>
      <c r="W221" s="140" t="s">
        <v>8539</v>
      </c>
      <c r="X221" s="140" t="s">
        <v>7765</v>
      </c>
      <c r="Y221" s="140" t="s">
        <v>7766</v>
      </c>
      <c r="Z221" s="140" t="s">
        <v>7767</v>
      </c>
      <c r="AA221" s="139">
        <v>1</v>
      </c>
      <c r="AB221" s="141">
        <v>45322</v>
      </c>
      <c r="AC221" s="141">
        <v>45322</v>
      </c>
      <c r="AD221" s="140" t="s">
        <v>8379</v>
      </c>
      <c r="AE221" s="140" t="s">
        <v>8380</v>
      </c>
      <c r="AF221" s="140" t="s">
        <v>8381</v>
      </c>
      <c r="AG221" s="140" t="s">
        <v>8382</v>
      </c>
      <c r="AH221" s="140" t="s">
        <v>8540</v>
      </c>
      <c r="AI221" s="140" t="s">
        <v>7885</v>
      </c>
      <c r="AJ221" s="140" t="s">
        <v>8541</v>
      </c>
      <c r="AK221" s="140" t="s">
        <v>8542</v>
      </c>
      <c r="AL221" s="139">
        <v>9000</v>
      </c>
      <c r="AM221" s="140" t="s">
        <v>436</v>
      </c>
      <c r="AN221" s="140" t="s">
        <v>8543</v>
      </c>
    </row>
    <row r="222" spans="1:40" ht="28.8" x14ac:dyDescent="0.25">
      <c r="A222" s="139" t="s">
        <v>7756</v>
      </c>
      <c r="B222" s="140" t="s">
        <v>7757</v>
      </c>
      <c r="C222" s="139">
        <v>2618</v>
      </c>
      <c r="D222" s="140" t="s">
        <v>7537</v>
      </c>
      <c r="E222" s="140" t="s">
        <v>3163</v>
      </c>
      <c r="F222" s="139">
        <v>9000</v>
      </c>
      <c r="G222" s="140" t="s">
        <v>436</v>
      </c>
      <c r="H222" s="140" t="s">
        <v>7125</v>
      </c>
      <c r="I222" s="140" t="s">
        <v>7758</v>
      </c>
      <c r="J222" s="140" t="s">
        <v>8544</v>
      </c>
      <c r="K222" s="140" t="s">
        <v>8031</v>
      </c>
      <c r="L222" s="140" t="s">
        <v>7761</v>
      </c>
      <c r="M222" s="140" t="s">
        <v>6825</v>
      </c>
      <c r="N222" s="140" t="s">
        <v>7762</v>
      </c>
      <c r="O222" s="139">
        <v>125526</v>
      </c>
      <c r="P222" s="139">
        <v>2626</v>
      </c>
      <c r="Q222" s="140" t="s">
        <v>7126</v>
      </c>
      <c r="R222" s="139">
        <v>114017</v>
      </c>
      <c r="S222" s="139">
        <v>114017</v>
      </c>
      <c r="T222" s="140" t="s">
        <v>7758</v>
      </c>
      <c r="U222" s="141">
        <v>367</v>
      </c>
      <c r="V222" s="140" t="s">
        <v>8545</v>
      </c>
      <c r="W222" s="140" t="s">
        <v>8546</v>
      </c>
      <c r="X222" s="140" t="s">
        <v>7765</v>
      </c>
      <c r="Y222" s="140" t="s">
        <v>7766</v>
      </c>
      <c r="Z222" s="140" t="s">
        <v>7767</v>
      </c>
      <c r="AA222" s="139">
        <v>1</v>
      </c>
      <c r="AB222" s="141">
        <v>45322</v>
      </c>
      <c r="AC222" s="141">
        <v>45322</v>
      </c>
      <c r="AD222" s="140" t="s">
        <v>8379</v>
      </c>
      <c r="AE222" s="140" t="s">
        <v>8380</v>
      </c>
      <c r="AF222" s="140" t="s">
        <v>8381</v>
      </c>
      <c r="AG222" s="140" t="s">
        <v>8382</v>
      </c>
      <c r="AH222" s="140" t="s">
        <v>8540</v>
      </c>
      <c r="AI222" s="140" t="s">
        <v>7885</v>
      </c>
      <c r="AJ222" s="140" t="s">
        <v>8541</v>
      </c>
      <c r="AK222" s="140" t="s">
        <v>8542</v>
      </c>
      <c r="AL222" s="139">
        <v>9000</v>
      </c>
      <c r="AM222" s="140" t="s">
        <v>436</v>
      </c>
      <c r="AN222" s="140" t="s">
        <v>8543</v>
      </c>
    </row>
    <row r="223" spans="1:40" ht="28.8" x14ac:dyDescent="0.25">
      <c r="A223" s="139" t="s">
        <v>7756</v>
      </c>
      <c r="B223" s="140" t="s">
        <v>7757</v>
      </c>
      <c r="C223" s="139">
        <v>2626</v>
      </c>
      <c r="D223" s="140" t="s">
        <v>7126</v>
      </c>
      <c r="E223" s="140" t="s">
        <v>3164</v>
      </c>
      <c r="F223" s="139">
        <v>9041</v>
      </c>
      <c r="G223" s="140" t="s">
        <v>437</v>
      </c>
      <c r="H223" s="140" t="s">
        <v>86</v>
      </c>
      <c r="I223" s="140" t="s">
        <v>7758</v>
      </c>
      <c r="J223" s="140" t="s">
        <v>8547</v>
      </c>
      <c r="K223" s="140" t="s">
        <v>8031</v>
      </c>
      <c r="L223" s="140" t="s">
        <v>7761</v>
      </c>
      <c r="M223" s="140" t="s">
        <v>6825</v>
      </c>
      <c r="N223" s="140" t="s">
        <v>7762</v>
      </c>
      <c r="O223" s="139">
        <v>125526</v>
      </c>
      <c r="P223" s="139">
        <v>2626</v>
      </c>
      <c r="Q223" s="140" t="s">
        <v>7126</v>
      </c>
      <c r="R223" s="139">
        <v>114017</v>
      </c>
      <c r="S223" s="139">
        <v>114017</v>
      </c>
      <c r="T223" s="140" t="s">
        <v>7758</v>
      </c>
      <c r="U223" s="141">
        <v>367</v>
      </c>
      <c r="V223" s="140" t="s">
        <v>8548</v>
      </c>
      <c r="W223" s="140" t="s">
        <v>8549</v>
      </c>
      <c r="X223" s="140" t="s">
        <v>7765</v>
      </c>
      <c r="Y223" s="140" t="s">
        <v>7766</v>
      </c>
      <c r="Z223" s="140" t="s">
        <v>7767</v>
      </c>
      <c r="AA223" s="139">
        <v>1</v>
      </c>
      <c r="AB223" s="141">
        <v>45322</v>
      </c>
      <c r="AC223" s="141">
        <v>45322</v>
      </c>
      <c r="AD223" s="140" t="s">
        <v>8379</v>
      </c>
      <c r="AE223" s="140" t="s">
        <v>8380</v>
      </c>
      <c r="AF223" s="140" t="s">
        <v>8381</v>
      </c>
      <c r="AG223" s="140" t="s">
        <v>8382</v>
      </c>
      <c r="AH223" s="140" t="s">
        <v>8540</v>
      </c>
      <c r="AI223" s="140" t="s">
        <v>7885</v>
      </c>
      <c r="AJ223" s="140" t="s">
        <v>8541</v>
      </c>
      <c r="AK223" s="140" t="s">
        <v>8542</v>
      </c>
      <c r="AL223" s="139">
        <v>9000</v>
      </c>
      <c r="AM223" s="140" t="s">
        <v>436</v>
      </c>
      <c r="AN223" s="140" t="s">
        <v>8543</v>
      </c>
    </row>
    <row r="224" spans="1:40" ht="28.8" x14ac:dyDescent="0.25">
      <c r="A224" s="139" t="s">
        <v>7756</v>
      </c>
      <c r="B224" s="140" t="s">
        <v>7757</v>
      </c>
      <c r="C224" s="139">
        <v>2642</v>
      </c>
      <c r="D224" s="140" t="s">
        <v>7116</v>
      </c>
      <c r="E224" s="140" t="s">
        <v>7706</v>
      </c>
      <c r="F224" s="139">
        <v>9940</v>
      </c>
      <c r="G224" s="140" t="s">
        <v>438</v>
      </c>
      <c r="H224" s="140" t="s">
        <v>6165</v>
      </c>
      <c r="I224" s="140" t="s">
        <v>7758</v>
      </c>
      <c r="J224" s="140" t="s">
        <v>8550</v>
      </c>
      <c r="K224" s="140" t="s">
        <v>8031</v>
      </c>
      <c r="L224" s="140" t="s">
        <v>7761</v>
      </c>
      <c r="M224" s="140" t="s">
        <v>6825</v>
      </c>
      <c r="N224" s="140" t="s">
        <v>7762</v>
      </c>
      <c r="O224" s="139">
        <v>125526</v>
      </c>
      <c r="P224" s="139">
        <v>2626</v>
      </c>
      <c r="Q224" s="140" t="s">
        <v>7126</v>
      </c>
      <c r="R224" s="139">
        <v>114017</v>
      </c>
      <c r="S224" s="139">
        <v>114017</v>
      </c>
      <c r="T224" s="140" t="s">
        <v>7758</v>
      </c>
      <c r="U224" s="141">
        <v>367</v>
      </c>
      <c r="V224" s="140" t="s">
        <v>8551</v>
      </c>
      <c r="W224" s="140" t="s">
        <v>8378</v>
      </c>
      <c r="X224" s="140" t="s">
        <v>7765</v>
      </c>
      <c r="Y224" s="140" t="s">
        <v>7766</v>
      </c>
      <c r="Z224" s="140" t="s">
        <v>7767</v>
      </c>
      <c r="AA224" s="139">
        <v>1</v>
      </c>
      <c r="AB224" s="141">
        <v>45322</v>
      </c>
      <c r="AC224" s="141">
        <v>45322</v>
      </c>
      <c r="AD224" s="140" t="s">
        <v>8379</v>
      </c>
      <c r="AE224" s="140" t="s">
        <v>8380</v>
      </c>
      <c r="AF224" s="140" t="s">
        <v>8381</v>
      </c>
      <c r="AG224" s="140" t="s">
        <v>8382</v>
      </c>
      <c r="AH224" s="140" t="s">
        <v>8540</v>
      </c>
      <c r="AI224" s="140" t="s">
        <v>7885</v>
      </c>
      <c r="AJ224" s="140" t="s">
        <v>8541</v>
      </c>
      <c r="AK224" s="140" t="s">
        <v>8542</v>
      </c>
      <c r="AL224" s="139">
        <v>9000</v>
      </c>
      <c r="AM224" s="140" t="s">
        <v>436</v>
      </c>
      <c r="AN224" s="140" t="s">
        <v>8543</v>
      </c>
    </row>
    <row r="225" spans="1:40" ht="28.8" x14ac:dyDescent="0.25">
      <c r="A225" s="139" t="s">
        <v>7756</v>
      </c>
      <c r="B225" s="140" t="s">
        <v>7757</v>
      </c>
      <c r="C225" s="139">
        <v>2659</v>
      </c>
      <c r="D225" s="140" t="s">
        <v>7538</v>
      </c>
      <c r="E225" s="140" t="s">
        <v>3165</v>
      </c>
      <c r="F225" s="139">
        <v>9060</v>
      </c>
      <c r="G225" s="140" t="s">
        <v>439</v>
      </c>
      <c r="H225" s="140" t="s">
        <v>87</v>
      </c>
      <c r="I225" s="140" t="s">
        <v>7758</v>
      </c>
      <c r="J225" s="140" t="s">
        <v>8552</v>
      </c>
      <c r="K225" s="140" t="s">
        <v>8031</v>
      </c>
      <c r="L225" s="140" t="s">
        <v>7761</v>
      </c>
      <c r="M225" s="140" t="s">
        <v>6825</v>
      </c>
      <c r="N225" s="140" t="s">
        <v>7762</v>
      </c>
      <c r="O225" s="139">
        <v>121301</v>
      </c>
      <c r="P225" s="139">
        <v>3269</v>
      </c>
      <c r="Q225" s="140" t="s">
        <v>6643</v>
      </c>
      <c r="R225" s="139">
        <v>114025</v>
      </c>
      <c r="S225" s="139">
        <v>114025</v>
      </c>
      <c r="T225" s="140" t="s">
        <v>7758</v>
      </c>
      <c r="U225" s="141">
        <v>367</v>
      </c>
      <c r="V225" s="140" t="s">
        <v>8553</v>
      </c>
      <c r="W225" s="140" t="s">
        <v>8554</v>
      </c>
      <c r="X225" s="140" t="s">
        <v>7765</v>
      </c>
      <c r="Y225" s="140" t="s">
        <v>7766</v>
      </c>
      <c r="Z225" s="140" t="s">
        <v>7767</v>
      </c>
      <c r="AA225" s="139">
        <v>1</v>
      </c>
      <c r="AB225" s="141">
        <v>45322</v>
      </c>
      <c r="AC225" s="141">
        <v>45322</v>
      </c>
      <c r="AD225" s="140" t="s">
        <v>8379</v>
      </c>
      <c r="AE225" s="140" t="s">
        <v>8380</v>
      </c>
      <c r="AF225" s="140" t="s">
        <v>8381</v>
      </c>
      <c r="AG225" s="140" t="s">
        <v>8382</v>
      </c>
      <c r="AH225" s="140" t="s">
        <v>8555</v>
      </c>
      <c r="AI225" s="140" t="s">
        <v>7885</v>
      </c>
      <c r="AJ225" s="140" t="s">
        <v>8556</v>
      </c>
      <c r="AK225" s="140" t="s">
        <v>8557</v>
      </c>
      <c r="AL225" s="139">
        <v>9900</v>
      </c>
      <c r="AM225" s="140" t="s">
        <v>484</v>
      </c>
      <c r="AN225" s="140" t="s">
        <v>8558</v>
      </c>
    </row>
    <row r="226" spans="1:40" ht="28.8" x14ac:dyDescent="0.25">
      <c r="A226" s="139" t="s">
        <v>7756</v>
      </c>
      <c r="B226" s="140" t="s">
        <v>7757</v>
      </c>
      <c r="C226" s="139">
        <v>2667</v>
      </c>
      <c r="D226" s="140" t="s">
        <v>7539</v>
      </c>
      <c r="E226" s="140" t="s">
        <v>905</v>
      </c>
      <c r="F226" s="139">
        <v>9940</v>
      </c>
      <c r="G226" s="140" t="s">
        <v>440</v>
      </c>
      <c r="H226" s="140" t="s">
        <v>88</v>
      </c>
      <c r="I226" s="140" t="s">
        <v>7758</v>
      </c>
      <c r="J226" s="140" t="s">
        <v>8559</v>
      </c>
      <c r="K226" s="140" t="s">
        <v>8031</v>
      </c>
      <c r="L226" s="140" t="s">
        <v>7761</v>
      </c>
      <c r="M226" s="140" t="s">
        <v>6825</v>
      </c>
      <c r="N226" s="140" t="s">
        <v>7762</v>
      </c>
      <c r="O226" s="139">
        <v>121301</v>
      </c>
      <c r="P226" s="139">
        <v>3269</v>
      </c>
      <c r="Q226" s="140" t="s">
        <v>6643</v>
      </c>
      <c r="R226" s="139">
        <v>114025</v>
      </c>
      <c r="S226" s="139">
        <v>114025</v>
      </c>
      <c r="T226" s="140" t="s">
        <v>7758</v>
      </c>
      <c r="U226" s="141">
        <v>367</v>
      </c>
      <c r="V226" s="140" t="s">
        <v>8560</v>
      </c>
      <c r="W226" s="140" t="s">
        <v>8561</v>
      </c>
      <c r="X226" s="140" t="s">
        <v>7765</v>
      </c>
      <c r="Y226" s="140" t="s">
        <v>7766</v>
      </c>
      <c r="Z226" s="140" t="s">
        <v>7767</v>
      </c>
      <c r="AA226" s="139">
        <v>1</v>
      </c>
      <c r="AB226" s="141">
        <v>45322</v>
      </c>
      <c r="AC226" s="141">
        <v>45322</v>
      </c>
      <c r="AD226" s="140" t="s">
        <v>8379</v>
      </c>
      <c r="AE226" s="140" t="s">
        <v>8380</v>
      </c>
      <c r="AF226" s="140" t="s">
        <v>8381</v>
      </c>
      <c r="AG226" s="140" t="s">
        <v>8382</v>
      </c>
      <c r="AH226" s="140" t="s">
        <v>8555</v>
      </c>
      <c r="AI226" s="140" t="s">
        <v>7885</v>
      </c>
      <c r="AJ226" s="140" t="s">
        <v>8556</v>
      </c>
      <c r="AK226" s="140" t="s">
        <v>8557</v>
      </c>
      <c r="AL226" s="139">
        <v>9900</v>
      </c>
      <c r="AM226" s="140" t="s">
        <v>484</v>
      </c>
      <c r="AN226" s="140" t="s">
        <v>8558</v>
      </c>
    </row>
    <row r="227" spans="1:40" ht="28.8" x14ac:dyDescent="0.25">
      <c r="A227" s="139" t="s">
        <v>7756</v>
      </c>
      <c r="B227" s="140" t="s">
        <v>7757</v>
      </c>
      <c r="C227" s="139">
        <v>2675</v>
      </c>
      <c r="D227" s="140" t="s">
        <v>7540</v>
      </c>
      <c r="E227" s="140" t="s">
        <v>3166</v>
      </c>
      <c r="F227" s="139">
        <v>9185</v>
      </c>
      <c r="G227" s="140" t="s">
        <v>441</v>
      </c>
      <c r="H227" s="140" t="s">
        <v>89</v>
      </c>
      <c r="I227" s="140" t="s">
        <v>7758</v>
      </c>
      <c r="J227" s="140" t="s">
        <v>8562</v>
      </c>
      <c r="K227" s="140" t="s">
        <v>8031</v>
      </c>
      <c r="L227" s="140" t="s">
        <v>7761</v>
      </c>
      <c r="M227" s="140" t="s">
        <v>6825</v>
      </c>
      <c r="N227" s="140" t="s">
        <v>7762</v>
      </c>
      <c r="O227" s="139">
        <v>121301</v>
      </c>
      <c r="P227" s="139">
        <v>3269</v>
      </c>
      <c r="Q227" s="140" t="s">
        <v>6643</v>
      </c>
      <c r="R227" s="139">
        <v>114025</v>
      </c>
      <c r="S227" s="139">
        <v>114025</v>
      </c>
      <c r="T227" s="140" t="s">
        <v>7758</v>
      </c>
      <c r="U227" s="141">
        <v>367</v>
      </c>
      <c r="V227" s="140" t="s">
        <v>8563</v>
      </c>
      <c r="W227" s="140" t="s">
        <v>8245</v>
      </c>
      <c r="X227" s="140" t="s">
        <v>7765</v>
      </c>
      <c r="Y227" s="140" t="s">
        <v>7766</v>
      </c>
      <c r="Z227" s="140" t="s">
        <v>7767</v>
      </c>
      <c r="AA227" s="139">
        <v>1</v>
      </c>
      <c r="AB227" s="141">
        <v>45322</v>
      </c>
      <c r="AC227" s="141">
        <v>45322</v>
      </c>
      <c r="AD227" s="140" t="s">
        <v>8379</v>
      </c>
      <c r="AE227" s="140" t="s">
        <v>8380</v>
      </c>
      <c r="AF227" s="140" t="s">
        <v>8381</v>
      </c>
      <c r="AG227" s="140" t="s">
        <v>8382</v>
      </c>
      <c r="AH227" s="140" t="s">
        <v>8555</v>
      </c>
      <c r="AI227" s="140" t="s">
        <v>7885</v>
      </c>
      <c r="AJ227" s="140" t="s">
        <v>8556</v>
      </c>
      <c r="AK227" s="140" t="s">
        <v>8557</v>
      </c>
      <c r="AL227" s="139">
        <v>9900</v>
      </c>
      <c r="AM227" s="140" t="s">
        <v>484</v>
      </c>
      <c r="AN227" s="140" t="s">
        <v>8558</v>
      </c>
    </row>
    <row r="228" spans="1:40" ht="28.8" x14ac:dyDescent="0.25">
      <c r="A228" s="139" t="s">
        <v>7756</v>
      </c>
      <c r="B228" s="140" t="s">
        <v>7757</v>
      </c>
      <c r="C228" s="139">
        <v>2683</v>
      </c>
      <c r="D228" s="140" t="s">
        <v>6404</v>
      </c>
      <c r="E228" s="140" t="s">
        <v>906</v>
      </c>
      <c r="F228" s="139">
        <v>9190</v>
      </c>
      <c r="G228" s="140" t="s">
        <v>442</v>
      </c>
      <c r="H228" s="140" t="s">
        <v>90</v>
      </c>
      <c r="I228" s="140" t="s">
        <v>7758</v>
      </c>
      <c r="J228" s="140" t="s">
        <v>8564</v>
      </c>
      <c r="K228" s="140" t="s">
        <v>7899</v>
      </c>
      <c r="L228" s="140" t="s">
        <v>7761</v>
      </c>
      <c r="M228" s="140" t="s">
        <v>6823</v>
      </c>
      <c r="N228" s="140" t="s">
        <v>7762</v>
      </c>
      <c r="O228" s="139">
        <v>121384</v>
      </c>
      <c r="P228" s="139">
        <v>115907</v>
      </c>
      <c r="Q228" s="140" t="s">
        <v>7415</v>
      </c>
      <c r="R228" s="139">
        <v>113969</v>
      </c>
      <c r="S228" s="139">
        <v>113969</v>
      </c>
      <c r="T228" s="140" t="s">
        <v>7758</v>
      </c>
      <c r="U228" s="141">
        <v>367</v>
      </c>
      <c r="V228" s="140" t="s">
        <v>8565</v>
      </c>
      <c r="W228" s="140" t="s">
        <v>8214</v>
      </c>
      <c r="X228" s="140" t="s">
        <v>7765</v>
      </c>
      <c r="Y228" s="140" t="s">
        <v>7766</v>
      </c>
      <c r="Z228" s="140" t="s">
        <v>7767</v>
      </c>
      <c r="AA228" s="139">
        <v>1</v>
      </c>
      <c r="AB228" s="141">
        <v>45322</v>
      </c>
      <c r="AC228" s="141">
        <v>45322</v>
      </c>
      <c r="AD228" s="140" t="s">
        <v>8081</v>
      </c>
      <c r="AE228" s="140" t="s">
        <v>8082</v>
      </c>
      <c r="AF228" s="140" t="s">
        <v>8083</v>
      </c>
      <c r="AG228" s="140" t="s">
        <v>8084</v>
      </c>
      <c r="AH228" s="140" t="s">
        <v>8218</v>
      </c>
      <c r="AI228" s="140" t="s">
        <v>7773</v>
      </c>
      <c r="AJ228" s="140" t="s">
        <v>8219</v>
      </c>
      <c r="AK228" s="140" t="s">
        <v>8220</v>
      </c>
      <c r="AL228" s="139">
        <v>9140</v>
      </c>
      <c r="AM228" s="140" t="s">
        <v>325</v>
      </c>
      <c r="AN228" s="140" t="s">
        <v>8221</v>
      </c>
    </row>
    <row r="229" spans="1:40" ht="28.8" x14ac:dyDescent="0.25">
      <c r="A229" s="139" t="s">
        <v>7756</v>
      </c>
      <c r="B229" s="140" t="s">
        <v>7757</v>
      </c>
      <c r="C229" s="139">
        <v>2691</v>
      </c>
      <c r="D229" s="140" t="s">
        <v>6166</v>
      </c>
      <c r="E229" s="140" t="s">
        <v>6848</v>
      </c>
      <c r="F229" s="139">
        <v>9160</v>
      </c>
      <c r="G229" s="140" t="s">
        <v>443</v>
      </c>
      <c r="H229" s="140" t="s">
        <v>91</v>
      </c>
      <c r="I229" s="140" t="s">
        <v>7758</v>
      </c>
      <c r="J229" s="140" t="s">
        <v>8566</v>
      </c>
      <c r="K229" s="140" t="s">
        <v>8031</v>
      </c>
      <c r="L229" s="140" t="s">
        <v>7761</v>
      </c>
      <c r="M229" s="140" t="s">
        <v>6825</v>
      </c>
      <c r="N229" s="140" t="s">
        <v>7762</v>
      </c>
      <c r="O229" s="139">
        <v>121251</v>
      </c>
      <c r="P229" s="139">
        <v>2758</v>
      </c>
      <c r="Q229" s="140" t="s">
        <v>7128</v>
      </c>
      <c r="R229" s="139">
        <v>113977</v>
      </c>
      <c r="S229" s="139">
        <v>113977</v>
      </c>
      <c r="T229" s="140" t="s">
        <v>7758</v>
      </c>
      <c r="U229" s="141">
        <v>367</v>
      </c>
      <c r="V229" s="140" t="s">
        <v>8567</v>
      </c>
      <c r="W229" s="140" t="s">
        <v>8185</v>
      </c>
      <c r="X229" s="140" t="s">
        <v>7765</v>
      </c>
      <c r="Y229" s="140" t="s">
        <v>7766</v>
      </c>
      <c r="Z229" s="140" t="s">
        <v>7767</v>
      </c>
      <c r="AA229" s="139">
        <v>1</v>
      </c>
      <c r="AB229" s="141">
        <v>45322</v>
      </c>
      <c r="AC229" s="141">
        <v>45322</v>
      </c>
      <c r="AD229" s="140" t="s">
        <v>8081</v>
      </c>
      <c r="AE229" s="140" t="s">
        <v>8082</v>
      </c>
      <c r="AF229" s="140" t="s">
        <v>8083</v>
      </c>
      <c r="AG229" s="140" t="s">
        <v>8084</v>
      </c>
      <c r="AH229" s="140" t="s">
        <v>8568</v>
      </c>
      <c r="AI229" s="140" t="s">
        <v>7773</v>
      </c>
      <c r="AJ229" s="140" t="s">
        <v>8569</v>
      </c>
      <c r="AK229" s="140" t="s">
        <v>8570</v>
      </c>
      <c r="AL229" s="139">
        <v>9200</v>
      </c>
      <c r="AM229" s="140" t="s">
        <v>458</v>
      </c>
      <c r="AN229" s="140" t="s">
        <v>8571</v>
      </c>
    </row>
    <row r="230" spans="1:40" ht="28.8" x14ac:dyDescent="0.25">
      <c r="A230" s="139" t="s">
        <v>7756</v>
      </c>
      <c r="B230" s="140" t="s">
        <v>7757</v>
      </c>
      <c r="C230" s="139">
        <v>2709</v>
      </c>
      <c r="D230" s="140" t="s">
        <v>6153</v>
      </c>
      <c r="E230" s="140" t="s">
        <v>8572</v>
      </c>
      <c r="F230" s="139">
        <v>9160</v>
      </c>
      <c r="G230" s="140" t="s">
        <v>443</v>
      </c>
      <c r="H230" s="140" t="s">
        <v>92</v>
      </c>
      <c r="I230" s="140" t="s">
        <v>7758</v>
      </c>
      <c r="J230" s="140" t="s">
        <v>8573</v>
      </c>
      <c r="K230" s="140" t="s">
        <v>8031</v>
      </c>
      <c r="L230" s="140" t="s">
        <v>7761</v>
      </c>
      <c r="M230" s="140" t="s">
        <v>6825</v>
      </c>
      <c r="N230" s="140" t="s">
        <v>7762</v>
      </c>
      <c r="O230" s="139">
        <v>121251</v>
      </c>
      <c r="P230" s="139">
        <v>2758</v>
      </c>
      <c r="Q230" s="140" t="s">
        <v>7128</v>
      </c>
      <c r="R230" s="139">
        <v>113977</v>
      </c>
      <c r="S230" s="139">
        <v>113977</v>
      </c>
      <c r="T230" s="140" t="s">
        <v>7758</v>
      </c>
      <c r="U230" s="141">
        <v>367</v>
      </c>
      <c r="V230" s="140" t="s">
        <v>8574</v>
      </c>
      <c r="W230" s="140" t="s">
        <v>8575</v>
      </c>
      <c r="X230" s="140" t="s">
        <v>7765</v>
      </c>
      <c r="Y230" s="140" t="s">
        <v>7766</v>
      </c>
      <c r="Z230" s="140" t="s">
        <v>7767</v>
      </c>
      <c r="AA230" s="139">
        <v>1</v>
      </c>
      <c r="AB230" s="141">
        <v>45322</v>
      </c>
      <c r="AC230" s="141">
        <v>45322</v>
      </c>
      <c r="AD230" s="140" t="s">
        <v>7926</v>
      </c>
      <c r="AE230" s="140" t="s">
        <v>7927</v>
      </c>
      <c r="AF230" s="140" t="s">
        <v>7928</v>
      </c>
      <c r="AG230" s="140" t="s">
        <v>7929</v>
      </c>
      <c r="AH230" s="140" t="s">
        <v>8568</v>
      </c>
      <c r="AI230" s="140" t="s">
        <v>7773</v>
      </c>
      <c r="AJ230" s="140" t="s">
        <v>8569</v>
      </c>
      <c r="AK230" s="140" t="s">
        <v>8570</v>
      </c>
      <c r="AL230" s="139">
        <v>9200</v>
      </c>
      <c r="AM230" s="140" t="s">
        <v>458</v>
      </c>
      <c r="AN230" s="140" t="s">
        <v>8571</v>
      </c>
    </row>
    <row r="231" spans="1:40" ht="28.8" x14ac:dyDescent="0.25">
      <c r="A231" s="139" t="s">
        <v>7756</v>
      </c>
      <c r="B231" s="140" t="s">
        <v>7757</v>
      </c>
      <c r="C231" s="139">
        <v>2717</v>
      </c>
      <c r="D231" s="140" t="s">
        <v>7127</v>
      </c>
      <c r="E231" s="140" t="s">
        <v>3167</v>
      </c>
      <c r="F231" s="139">
        <v>9080</v>
      </c>
      <c r="G231" s="140" t="s">
        <v>444</v>
      </c>
      <c r="H231" s="140" t="s">
        <v>93</v>
      </c>
      <c r="I231" s="140" t="s">
        <v>7758</v>
      </c>
      <c r="J231" s="140" t="s">
        <v>8576</v>
      </c>
      <c r="K231" s="140" t="s">
        <v>8031</v>
      </c>
      <c r="L231" s="140" t="s">
        <v>7761</v>
      </c>
      <c r="M231" s="140" t="s">
        <v>6825</v>
      </c>
      <c r="N231" s="140" t="s">
        <v>7762</v>
      </c>
      <c r="O231" s="139">
        <v>125526</v>
      </c>
      <c r="P231" s="139">
        <v>2626</v>
      </c>
      <c r="Q231" s="140" t="s">
        <v>7126</v>
      </c>
      <c r="R231" s="139">
        <v>114017</v>
      </c>
      <c r="S231" s="139">
        <v>114017</v>
      </c>
      <c r="T231" s="140" t="s">
        <v>7758</v>
      </c>
      <c r="U231" s="141">
        <v>367</v>
      </c>
      <c r="V231" s="140" t="s">
        <v>8577</v>
      </c>
      <c r="W231" s="140" t="s">
        <v>8057</v>
      </c>
      <c r="X231" s="140" t="s">
        <v>7765</v>
      </c>
      <c r="Y231" s="140" t="s">
        <v>7766</v>
      </c>
      <c r="Z231" s="140" t="s">
        <v>7767</v>
      </c>
      <c r="AA231" s="139">
        <v>1</v>
      </c>
      <c r="AB231" s="141">
        <v>45322</v>
      </c>
      <c r="AC231" s="141">
        <v>45322</v>
      </c>
      <c r="AD231" s="140" t="s">
        <v>7926</v>
      </c>
      <c r="AE231" s="140" t="s">
        <v>7927</v>
      </c>
      <c r="AF231" s="140" t="s">
        <v>7928</v>
      </c>
      <c r="AG231" s="140" t="s">
        <v>7929</v>
      </c>
      <c r="AH231" s="140" t="s">
        <v>8540</v>
      </c>
      <c r="AI231" s="140" t="s">
        <v>7885</v>
      </c>
      <c r="AJ231" s="140" t="s">
        <v>8541</v>
      </c>
      <c r="AK231" s="140" t="s">
        <v>8542</v>
      </c>
      <c r="AL231" s="139">
        <v>9000</v>
      </c>
      <c r="AM231" s="140" t="s">
        <v>436</v>
      </c>
      <c r="AN231" s="140" t="s">
        <v>8543</v>
      </c>
    </row>
    <row r="232" spans="1:40" ht="28.8" x14ac:dyDescent="0.25">
      <c r="A232" s="139" t="s">
        <v>7756</v>
      </c>
      <c r="B232" s="140" t="s">
        <v>7757</v>
      </c>
      <c r="C232" s="139">
        <v>2725</v>
      </c>
      <c r="D232" s="140" t="s">
        <v>5188</v>
      </c>
      <c r="E232" s="140" t="s">
        <v>3168</v>
      </c>
      <c r="F232" s="139">
        <v>9040</v>
      </c>
      <c r="G232" s="140" t="s">
        <v>445</v>
      </c>
      <c r="H232" s="140" t="s">
        <v>94</v>
      </c>
      <c r="I232" s="140" t="s">
        <v>7758</v>
      </c>
      <c r="J232" s="140" t="s">
        <v>8578</v>
      </c>
      <c r="K232" s="140" t="s">
        <v>8031</v>
      </c>
      <c r="L232" s="140" t="s">
        <v>7761</v>
      </c>
      <c r="M232" s="140" t="s">
        <v>6825</v>
      </c>
      <c r="N232" s="140" t="s">
        <v>7762</v>
      </c>
      <c r="O232" s="139">
        <v>125526</v>
      </c>
      <c r="P232" s="139">
        <v>2626</v>
      </c>
      <c r="Q232" s="140" t="s">
        <v>7126</v>
      </c>
      <c r="R232" s="139">
        <v>114017</v>
      </c>
      <c r="S232" s="139">
        <v>114017</v>
      </c>
      <c r="T232" s="140" t="s">
        <v>7758</v>
      </c>
      <c r="U232" s="141">
        <v>367</v>
      </c>
      <c r="V232" s="140" t="s">
        <v>8579</v>
      </c>
      <c r="W232" s="140" t="s">
        <v>8270</v>
      </c>
      <c r="X232" s="140" t="s">
        <v>7765</v>
      </c>
      <c r="Y232" s="140" t="s">
        <v>7766</v>
      </c>
      <c r="Z232" s="140" t="s">
        <v>7767</v>
      </c>
      <c r="AA232" s="139">
        <v>1</v>
      </c>
      <c r="AB232" s="141">
        <v>45322</v>
      </c>
      <c r="AC232" s="141">
        <v>45322</v>
      </c>
      <c r="AD232" s="140" t="s">
        <v>8379</v>
      </c>
      <c r="AE232" s="140" t="s">
        <v>8380</v>
      </c>
      <c r="AF232" s="140" t="s">
        <v>8381</v>
      </c>
      <c r="AG232" s="140" t="s">
        <v>8382</v>
      </c>
      <c r="AH232" s="140" t="s">
        <v>8540</v>
      </c>
      <c r="AI232" s="140" t="s">
        <v>7885</v>
      </c>
      <c r="AJ232" s="140" t="s">
        <v>8541</v>
      </c>
      <c r="AK232" s="140" t="s">
        <v>8542</v>
      </c>
      <c r="AL232" s="139">
        <v>9000</v>
      </c>
      <c r="AM232" s="140" t="s">
        <v>436</v>
      </c>
      <c r="AN232" s="140" t="s">
        <v>8543</v>
      </c>
    </row>
    <row r="233" spans="1:40" ht="28.8" x14ac:dyDescent="0.25">
      <c r="A233" s="139" t="s">
        <v>7756</v>
      </c>
      <c r="B233" s="140" t="s">
        <v>7757</v>
      </c>
      <c r="C233" s="139">
        <v>2741</v>
      </c>
      <c r="D233" s="140" t="s">
        <v>6265</v>
      </c>
      <c r="E233" s="140" t="s">
        <v>6849</v>
      </c>
      <c r="F233" s="139">
        <v>9160</v>
      </c>
      <c r="G233" s="140" t="s">
        <v>443</v>
      </c>
      <c r="H233" s="140" t="s">
        <v>6640</v>
      </c>
      <c r="I233" s="140" t="s">
        <v>7758</v>
      </c>
      <c r="J233" s="140" t="s">
        <v>8580</v>
      </c>
      <c r="K233" s="140" t="s">
        <v>8031</v>
      </c>
      <c r="L233" s="140" t="s">
        <v>7761</v>
      </c>
      <c r="M233" s="140" t="s">
        <v>6825</v>
      </c>
      <c r="N233" s="140" t="s">
        <v>7762</v>
      </c>
      <c r="O233" s="139">
        <v>121251</v>
      </c>
      <c r="P233" s="139">
        <v>2758</v>
      </c>
      <c r="Q233" s="140" t="s">
        <v>7128</v>
      </c>
      <c r="R233" s="139">
        <v>113977</v>
      </c>
      <c r="S233" s="139">
        <v>113977</v>
      </c>
      <c r="T233" s="140" t="s">
        <v>7758</v>
      </c>
      <c r="U233" s="141">
        <v>367</v>
      </c>
      <c r="V233" s="140" t="s">
        <v>8581</v>
      </c>
      <c r="W233" s="140" t="s">
        <v>7952</v>
      </c>
      <c r="X233" s="140" t="s">
        <v>7765</v>
      </c>
      <c r="Y233" s="140" t="s">
        <v>7766</v>
      </c>
      <c r="Z233" s="140" t="s">
        <v>7767</v>
      </c>
      <c r="AA233" s="139">
        <v>1</v>
      </c>
      <c r="AB233" s="141">
        <v>45322</v>
      </c>
      <c r="AC233" s="141">
        <v>45322</v>
      </c>
      <c r="AD233" s="140" t="s">
        <v>8081</v>
      </c>
      <c r="AE233" s="140" t="s">
        <v>8082</v>
      </c>
      <c r="AF233" s="140" t="s">
        <v>8083</v>
      </c>
      <c r="AG233" s="140" t="s">
        <v>8084</v>
      </c>
      <c r="AH233" s="140" t="s">
        <v>8568</v>
      </c>
      <c r="AI233" s="140" t="s">
        <v>7773</v>
      </c>
      <c r="AJ233" s="140" t="s">
        <v>8569</v>
      </c>
      <c r="AK233" s="140" t="s">
        <v>8570</v>
      </c>
      <c r="AL233" s="139">
        <v>9200</v>
      </c>
      <c r="AM233" s="140" t="s">
        <v>458</v>
      </c>
      <c r="AN233" s="140" t="s">
        <v>8571</v>
      </c>
    </row>
    <row r="234" spans="1:40" ht="28.8" x14ac:dyDescent="0.25">
      <c r="A234" s="139" t="s">
        <v>7756</v>
      </c>
      <c r="B234" s="140" t="s">
        <v>7757</v>
      </c>
      <c r="C234" s="139">
        <v>2758</v>
      </c>
      <c r="D234" s="140" t="s">
        <v>7128</v>
      </c>
      <c r="E234" s="140" t="s">
        <v>3170</v>
      </c>
      <c r="F234" s="139">
        <v>9220</v>
      </c>
      <c r="G234" s="140" t="s">
        <v>447</v>
      </c>
      <c r="H234" s="140" t="s">
        <v>96</v>
      </c>
      <c r="I234" s="140" t="s">
        <v>7758</v>
      </c>
      <c r="J234" s="140" t="s">
        <v>8582</v>
      </c>
      <c r="K234" s="140" t="s">
        <v>8031</v>
      </c>
      <c r="L234" s="140" t="s">
        <v>7761</v>
      </c>
      <c r="M234" s="140" t="s">
        <v>6825</v>
      </c>
      <c r="N234" s="140" t="s">
        <v>7762</v>
      </c>
      <c r="O234" s="139">
        <v>121251</v>
      </c>
      <c r="P234" s="139">
        <v>2758</v>
      </c>
      <c r="Q234" s="140" t="s">
        <v>7128</v>
      </c>
      <c r="R234" s="139">
        <v>113977</v>
      </c>
      <c r="S234" s="139">
        <v>113977</v>
      </c>
      <c r="T234" s="140" t="s">
        <v>7758</v>
      </c>
      <c r="U234" s="141">
        <v>367</v>
      </c>
      <c r="V234" s="140" t="s">
        <v>8583</v>
      </c>
      <c r="W234" s="140" t="s">
        <v>8504</v>
      </c>
      <c r="X234" s="140" t="s">
        <v>7765</v>
      </c>
      <c r="Y234" s="140" t="s">
        <v>7766</v>
      </c>
      <c r="Z234" s="140" t="s">
        <v>7767</v>
      </c>
      <c r="AA234" s="139">
        <v>1</v>
      </c>
      <c r="AB234" s="141">
        <v>45322</v>
      </c>
      <c r="AC234" s="141">
        <v>45322</v>
      </c>
      <c r="AD234" s="140" t="s">
        <v>8081</v>
      </c>
      <c r="AE234" s="140" t="s">
        <v>8082</v>
      </c>
      <c r="AF234" s="140" t="s">
        <v>8083</v>
      </c>
      <c r="AG234" s="140" t="s">
        <v>8084</v>
      </c>
      <c r="AH234" s="140" t="s">
        <v>8568</v>
      </c>
      <c r="AI234" s="140" t="s">
        <v>7773</v>
      </c>
      <c r="AJ234" s="140" t="s">
        <v>8569</v>
      </c>
      <c r="AK234" s="140" t="s">
        <v>8570</v>
      </c>
      <c r="AL234" s="139">
        <v>9200</v>
      </c>
      <c r="AM234" s="140" t="s">
        <v>458</v>
      </c>
      <c r="AN234" s="140" t="s">
        <v>8571</v>
      </c>
    </row>
    <row r="235" spans="1:40" ht="28.8" x14ac:dyDescent="0.25">
      <c r="A235" s="139" t="s">
        <v>7756</v>
      </c>
      <c r="B235" s="140" t="s">
        <v>7757</v>
      </c>
      <c r="C235" s="139">
        <v>2766</v>
      </c>
      <c r="D235" s="140" t="s">
        <v>7541</v>
      </c>
      <c r="E235" s="140" t="s">
        <v>3171</v>
      </c>
      <c r="F235" s="139">
        <v>9250</v>
      </c>
      <c r="G235" s="140" t="s">
        <v>448</v>
      </c>
      <c r="H235" s="140" t="s">
        <v>2928</v>
      </c>
      <c r="I235" s="140" t="s">
        <v>7758</v>
      </c>
      <c r="J235" s="140" t="s">
        <v>8584</v>
      </c>
      <c r="K235" s="140" t="s">
        <v>7899</v>
      </c>
      <c r="L235" s="140" t="s">
        <v>7761</v>
      </c>
      <c r="M235" s="140" t="s">
        <v>6823</v>
      </c>
      <c r="N235" s="140" t="s">
        <v>7762</v>
      </c>
      <c r="O235" s="139">
        <v>121384</v>
      </c>
      <c r="P235" s="139">
        <v>115907</v>
      </c>
      <c r="Q235" s="140" t="s">
        <v>7415</v>
      </c>
      <c r="R235" s="139">
        <v>113969</v>
      </c>
      <c r="S235" s="139">
        <v>113969</v>
      </c>
      <c r="T235" s="140" t="s">
        <v>7758</v>
      </c>
      <c r="U235" s="141">
        <v>367</v>
      </c>
      <c r="V235" s="140" t="s">
        <v>8585</v>
      </c>
      <c r="W235" s="140" t="s">
        <v>8523</v>
      </c>
      <c r="X235" s="140" t="s">
        <v>7765</v>
      </c>
      <c r="Y235" s="140" t="s">
        <v>7766</v>
      </c>
      <c r="Z235" s="140" t="s">
        <v>7767</v>
      </c>
      <c r="AA235" s="139">
        <v>1</v>
      </c>
      <c r="AB235" s="141">
        <v>45322</v>
      </c>
      <c r="AC235" s="141">
        <v>45322</v>
      </c>
      <c r="AD235" s="140" t="s">
        <v>7926</v>
      </c>
      <c r="AE235" s="140" t="s">
        <v>7927</v>
      </c>
      <c r="AF235" s="140" t="s">
        <v>7928</v>
      </c>
      <c r="AG235" s="140" t="s">
        <v>7929</v>
      </c>
      <c r="AH235" s="140" t="s">
        <v>8218</v>
      </c>
      <c r="AI235" s="140" t="s">
        <v>7773</v>
      </c>
      <c r="AJ235" s="140" t="s">
        <v>8219</v>
      </c>
      <c r="AK235" s="140" t="s">
        <v>8220</v>
      </c>
      <c r="AL235" s="139">
        <v>9140</v>
      </c>
      <c r="AM235" s="140" t="s">
        <v>325</v>
      </c>
      <c r="AN235" s="140" t="s">
        <v>8221</v>
      </c>
    </row>
    <row r="236" spans="1:40" ht="28.8" x14ac:dyDescent="0.25">
      <c r="A236" s="139" t="s">
        <v>7756</v>
      </c>
      <c r="B236" s="140" t="s">
        <v>7757</v>
      </c>
      <c r="C236" s="139">
        <v>2774</v>
      </c>
      <c r="D236" s="140" t="s">
        <v>5189</v>
      </c>
      <c r="E236" s="140" t="s">
        <v>3172</v>
      </c>
      <c r="F236" s="139">
        <v>9230</v>
      </c>
      <c r="G236" s="140" t="s">
        <v>449</v>
      </c>
      <c r="H236" s="140" t="s">
        <v>97</v>
      </c>
      <c r="I236" s="140" t="s">
        <v>7758</v>
      </c>
      <c r="J236" s="140" t="s">
        <v>8586</v>
      </c>
      <c r="K236" s="140" t="s">
        <v>8031</v>
      </c>
      <c r="L236" s="140" t="s">
        <v>7761</v>
      </c>
      <c r="M236" s="140" t="s">
        <v>6825</v>
      </c>
      <c r="N236" s="140" t="s">
        <v>7762</v>
      </c>
      <c r="O236" s="139">
        <v>121251</v>
      </c>
      <c r="P236" s="139">
        <v>2758</v>
      </c>
      <c r="Q236" s="140" t="s">
        <v>7128</v>
      </c>
      <c r="R236" s="139">
        <v>113977</v>
      </c>
      <c r="S236" s="139">
        <v>113977</v>
      </c>
      <c r="T236" s="140" t="s">
        <v>7758</v>
      </c>
      <c r="U236" s="141">
        <v>367</v>
      </c>
      <c r="V236" s="140" t="s">
        <v>8587</v>
      </c>
      <c r="W236" s="140" t="s">
        <v>8337</v>
      </c>
      <c r="X236" s="140" t="s">
        <v>7765</v>
      </c>
      <c r="Y236" s="140" t="s">
        <v>7766</v>
      </c>
      <c r="Z236" s="140" t="s">
        <v>7767</v>
      </c>
      <c r="AA236" s="139">
        <v>2</v>
      </c>
      <c r="AB236" s="141">
        <v>45322</v>
      </c>
      <c r="AC236" s="141">
        <v>45322</v>
      </c>
      <c r="AD236" s="140" t="s">
        <v>7926</v>
      </c>
      <c r="AE236" s="140" t="s">
        <v>7927</v>
      </c>
      <c r="AF236" s="140" t="s">
        <v>7928</v>
      </c>
      <c r="AG236" s="140" t="s">
        <v>7929</v>
      </c>
      <c r="AH236" s="140" t="s">
        <v>8568</v>
      </c>
      <c r="AI236" s="140" t="s">
        <v>7773</v>
      </c>
      <c r="AJ236" s="140" t="s">
        <v>8569</v>
      </c>
      <c r="AK236" s="140" t="s">
        <v>8570</v>
      </c>
      <c r="AL236" s="139">
        <v>9200</v>
      </c>
      <c r="AM236" s="140" t="s">
        <v>458</v>
      </c>
      <c r="AN236" s="140" t="s">
        <v>8571</v>
      </c>
    </row>
    <row r="237" spans="1:40" ht="28.8" x14ac:dyDescent="0.25">
      <c r="A237" s="139" t="s">
        <v>7756</v>
      </c>
      <c r="B237" s="140" t="s">
        <v>7757</v>
      </c>
      <c r="C237" s="139">
        <v>2782</v>
      </c>
      <c r="D237" s="140" t="s">
        <v>7542</v>
      </c>
      <c r="E237" s="140" t="s">
        <v>3173</v>
      </c>
      <c r="F237" s="139">
        <v>9070</v>
      </c>
      <c r="G237" s="140" t="s">
        <v>450</v>
      </c>
      <c r="H237" s="140" t="s">
        <v>98</v>
      </c>
      <c r="I237" s="140" t="s">
        <v>7758</v>
      </c>
      <c r="J237" s="140" t="s">
        <v>8588</v>
      </c>
      <c r="K237" s="140" t="s">
        <v>8031</v>
      </c>
      <c r="L237" s="140" t="s">
        <v>7761</v>
      </c>
      <c r="M237" s="140" t="s">
        <v>6825</v>
      </c>
      <c r="N237" s="140" t="s">
        <v>7762</v>
      </c>
      <c r="O237" s="139">
        <v>125526</v>
      </c>
      <c r="P237" s="139">
        <v>2626</v>
      </c>
      <c r="Q237" s="140" t="s">
        <v>7126</v>
      </c>
      <c r="R237" s="139">
        <v>114017</v>
      </c>
      <c r="S237" s="139">
        <v>114017</v>
      </c>
      <c r="T237" s="140" t="s">
        <v>7758</v>
      </c>
      <c r="U237" s="141">
        <v>367</v>
      </c>
      <c r="V237" s="140" t="s">
        <v>8589</v>
      </c>
      <c r="W237" s="140" t="s">
        <v>8251</v>
      </c>
      <c r="X237" s="140" t="s">
        <v>7765</v>
      </c>
      <c r="Y237" s="140" t="s">
        <v>7766</v>
      </c>
      <c r="Z237" s="140" t="s">
        <v>7767</v>
      </c>
      <c r="AA237" s="139">
        <v>1</v>
      </c>
      <c r="AB237" s="141">
        <v>45322</v>
      </c>
      <c r="AC237" s="141">
        <v>45322</v>
      </c>
      <c r="AD237" s="140" t="s">
        <v>8470</v>
      </c>
      <c r="AE237" s="140" t="s">
        <v>8471</v>
      </c>
      <c r="AF237" s="140" t="s">
        <v>8472</v>
      </c>
      <c r="AG237" s="140" t="s">
        <v>8473</v>
      </c>
      <c r="AH237" s="140" t="s">
        <v>8540</v>
      </c>
      <c r="AI237" s="140" t="s">
        <v>7885</v>
      </c>
      <c r="AJ237" s="140" t="s">
        <v>8541</v>
      </c>
      <c r="AK237" s="140" t="s">
        <v>8542</v>
      </c>
      <c r="AL237" s="139">
        <v>9000</v>
      </c>
      <c r="AM237" s="140" t="s">
        <v>436</v>
      </c>
      <c r="AN237" s="140" t="s">
        <v>8543</v>
      </c>
    </row>
    <row r="238" spans="1:40" ht="28.8" x14ac:dyDescent="0.25">
      <c r="A238" s="139" t="s">
        <v>7756</v>
      </c>
      <c r="B238" s="140" t="s">
        <v>7757</v>
      </c>
      <c r="C238" s="139">
        <v>2791</v>
      </c>
      <c r="D238" s="140" t="s">
        <v>7129</v>
      </c>
      <c r="E238" s="140" t="s">
        <v>3174</v>
      </c>
      <c r="F238" s="139">
        <v>9050</v>
      </c>
      <c r="G238" s="140" t="s">
        <v>451</v>
      </c>
      <c r="H238" s="140" t="s">
        <v>99</v>
      </c>
      <c r="I238" s="140" t="s">
        <v>7758</v>
      </c>
      <c r="J238" s="140" t="s">
        <v>8590</v>
      </c>
      <c r="K238" s="140" t="s">
        <v>8031</v>
      </c>
      <c r="L238" s="140" t="s">
        <v>7761</v>
      </c>
      <c r="M238" s="140" t="s">
        <v>6825</v>
      </c>
      <c r="N238" s="140" t="s">
        <v>7762</v>
      </c>
      <c r="O238" s="139">
        <v>125526</v>
      </c>
      <c r="P238" s="139">
        <v>2626</v>
      </c>
      <c r="Q238" s="140" t="s">
        <v>7126</v>
      </c>
      <c r="R238" s="139">
        <v>114017</v>
      </c>
      <c r="S238" s="139">
        <v>114017</v>
      </c>
      <c r="T238" s="140" t="s">
        <v>7758</v>
      </c>
      <c r="U238" s="141">
        <v>367</v>
      </c>
      <c r="V238" s="140" t="s">
        <v>8591</v>
      </c>
      <c r="W238" s="140" t="s">
        <v>8592</v>
      </c>
      <c r="X238" s="140" t="s">
        <v>7765</v>
      </c>
      <c r="Y238" s="140" t="s">
        <v>7766</v>
      </c>
      <c r="Z238" s="140" t="s">
        <v>7767</v>
      </c>
      <c r="AA238" s="139">
        <v>1</v>
      </c>
      <c r="AB238" s="141">
        <v>45322</v>
      </c>
      <c r="AC238" s="141">
        <v>45322</v>
      </c>
      <c r="AD238" s="140" t="s">
        <v>8379</v>
      </c>
      <c r="AE238" s="140" t="s">
        <v>8380</v>
      </c>
      <c r="AF238" s="140" t="s">
        <v>8381</v>
      </c>
      <c r="AG238" s="140" t="s">
        <v>8382</v>
      </c>
      <c r="AH238" s="140" t="s">
        <v>8540</v>
      </c>
      <c r="AI238" s="140" t="s">
        <v>7885</v>
      </c>
      <c r="AJ238" s="140" t="s">
        <v>8541</v>
      </c>
      <c r="AK238" s="140" t="s">
        <v>8542</v>
      </c>
      <c r="AL238" s="139">
        <v>9000</v>
      </c>
      <c r="AM238" s="140" t="s">
        <v>436</v>
      </c>
      <c r="AN238" s="140" t="s">
        <v>8543</v>
      </c>
    </row>
    <row r="239" spans="1:40" ht="28.8" x14ac:dyDescent="0.25">
      <c r="A239" s="139" t="s">
        <v>7756</v>
      </c>
      <c r="B239" s="140" t="s">
        <v>7757</v>
      </c>
      <c r="C239" s="139">
        <v>2808</v>
      </c>
      <c r="D239" s="140" t="s">
        <v>7130</v>
      </c>
      <c r="E239" s="140" t="s">
        <v>8593</v>
      </c>
      <c r="F239" s="139">
        <v>9820</v>
      </c>
      <c r="G239" s="140" t="s">
        <v>452</v>
      </c>
      <c r="H239" s="140" t="s">
        <v>100</v>
      </c>
      <c r="I239" s="140" t="s">
        <v>7758</v>
      </c>
      <c r="J239" s="140" t="s">
        <v>8594</v>
      </c>
      <c r="K239" s="140" t="s">
        <v>8031</v>
      </c>
      <c r="L239" s="140" t="s">
        <v>7761</v>
      </c>
      <c r="M239" s="140" t="s">
        <v>6825</v>
      </c>
      <c r="N239" s="140" t="s">
        <v>7762</v>
      </c>
      <c r="O239" s="139">
        <v>125526</v>
      </c>
      <c r="P239" s="139">
        <v>2626</v>
      </c>
      <c r="Q239" s="140" t="s">
        <v>7126</v>
      </c>
      <c r="R239" s="139">
        <v>114017</v>
      </c>
      <c r="S239" s="139">
        <v>114017</v>
      </c>
      <c r="T239" s="140" t="s">
        <v>7935</v>
      </c>
      <c r="U239" s="141">
        <v>367</v>
      </c>
      <c r="V239" s="140" t="s">
        <v>8595</v>
      </c>
      <c r="W239" s="140" t="s">
        <v>8596</v>
      </c>
      <c r="X239" s="140" t="s">
        <v>7765</v>
      </c>
      <c r="Y239" s="140" t="s">
        <v>7766</v>
      </c>
      <c r="Z239" s="140" t="s">
        <v>7767</v>
      </c>
      <c r="AA239" s="139">
        <v>1</v>
      </c>
      <c r="AB239" s="141">
        <v>45322</v>
      </c>
      <c r="AC239" s="141">
        <v>45322</v>
      </c>
      <c r="AD239" s="140" t="s">
        <v>8470</v>
      </c>
      <c r="AE239" s="140" t="s">
        <v>8471</v>
      </c>
      <c r="AF239" s="140" t="s">
        <v>8472</v>
      </c>
      <c r="AG239" s="140" t="s">
        <v>8473</v>
      </c>
      <c r="AH239" s="140" t="s">
        <v>8540</v>
      </c>
      <c r="AI239" s="140" t="s">
        <v>7885</v>
      </c>
      <c r="AJ239" s="140" t="s">
        <v>8541</v>
      </c>
      <c r="AK239" s="140" t="s">
        <v>8542</v>
      </c>
      <c r="AL239" s="139">
        <v>9000</v>
      </c>
      <c r="AM239" s="140" t="s">
        <v>436</v>
      </c>
      <c r="AN239" s="140" t="s">
        <v>8543</v>
      </c>
    </row>
    <row r="240" spans="1:40" ht="28.8" x14ac:dyDescent="0.25">
      <c r="A240" s="139" t="s">
        <v>7756</v>
      </c>
      <c r="B240" s="140" t="s">
        <v>7757</v>
      </c>
      <c r="C240" s="139">
        <v>2824</v>
      </c>
      <c r="D240" s="140" t="s">
        <v>7543</v>
      </c>
      <c r="E240" s="140" t="s">
        <v>3176</v>
      </c>
      <c r="F240" s="139">
        <v>9860</v>
      </c>
      <c r="G240" s="140" t="s">
        <v>453</v>
      </c>
      <c r="H240" s="140" t="s">
        <v>101</v>
      </c>
      <c r="I240" s="140" t="s">
        <v>7758</v>
      </c>
      <c r="J240" s="140" t="s">
        <v>8597</v>
      </c>
      <c r="K240" s="140" t="s">
        <v>8031</v>
      </c>
      <c r="L240" s="140" t="s">
        <v>7761</v>
      </c>
      <c r="M240" s="140" t="s">
        <v>6825</v>
      </c>
      <c r="N240" s="140" t="s">
        <v>7762</v>
      </c>
      <c r="O240" s="139">
        <v>121251</v>
      </c>
      <c r="P240" s="139">
        <v>2758</v>
      </c>
      <c r="Q240" s="140" t="s">
        <v>7128</v>
      </c>
      <c r="R240" s="139">
        <v>113977</v>
      </c>
      <c r="S240" s="139">
        <v>113977</v>
      </c>
      <c r="T240" s="140" t="s">
        <v>7758</v>
      </c>
      <c r="U240" s="141">
        <v>367</v>
      </c>
      <c r="V240" s="140" t="s">
        <v>8598</v>
      </c>
      <c r="W240" s="140" t="s">
        <v>8334</v>
      </c>
      <c r="X240" s="140" t="s">
        <v>7765</v>
      </c>
      <c r="Y240" s="140" t="s">
        <v>7766</v>
      </c>
      <c r="Z240" s="140" t="s">
        <v>7767</v>
      </c>
      <c r="AA240" s="139">
        <v>1</v>
      </c>
      <c r="AB240" s="141">
        <v>45322</v>
      </c>
      <c r="AC240" s="141">
        <v>45322</v>
      </c>
      <c r="AD240" s="140" t="s">
        <v>8470</v>
      </c>
      <c r="AE240" s="140" t="s">
        <v>8471</v>
      </c>
      <c r="AF240" s="140" t="s">
        <v>8472</v>
      </c>
      <c r="AG240" s="140" t="s">
        <v>8473</v>
      </c>
      <c r="AH240" s="140" t="s">
        <v>8568</v>
      </c>
      <c r="AI240" s="140" t="s">
        <v>7773</v>
      </c>
      <c r="AJ240" s="140" t="s">
        <v>8569</v>
      </c>
      <c r="AK240" s="140" t="s">
        <v>8570</v>
      </c>
      <c r="AL240" s="139">
        <v>9200</v>
      </c>
      <c r="AM240" s="140" t="s">
        <v>458</v>
      </c>
      <c r="AN240" s="140" t="s">
        <v>8571</v>
      </c>
    </row>
    <row r="241" spans="1:40" ht="28.8" x14ac:dyDescent="0.25">
      <c r="A241" s="139" t="s">
        <v>7756</v>
      </c>
      <c r="B241" s="140" t="s">
        <v>7757</v>
      </c>
      <c r="C241" s="139">
        <v>2841</v>
      </c>
      <c r="D241" s="140" t="s">
        <v>7544</v>
      </c>
      <c r="E241" s="140" t="s">
        <v>6641</v>
      </c>
      <c r="F241" s="139">
        <v>9230</v>
      </c>
      <c r="G241" s="140" t="s">
        <v>449</v>
      </c>
      <c r="H241" s="140" t="s">
        <v>6850</v>
      </c>
      <c r="I241" s="140" t="s">
        <v>7758</v>
      </c>
      <c r="J241" s="140" t="s">
        <v>8599</v>
      </c>
      <c r="K241" s="140" t="s">
        <v>8031</v>
      </c>
      <c r="L241" s="140" t="s">
        <v>7761</v>
      </c>
      <c r="M241" s="140" t="s">
        <v>6825</v>
      </c>
      <c r="N241" s="140" t="s">
        <v>7762</v>
      </c>
      <c r="O241" s="139">
        <v>121251</v>
      </c>
      <c r="P241" s="139">
        <v>2758</v>
      </c>
      <c r="Q241" s="140" t="s">
        <v>7128</v>
      </c>
      <c r="R241" s="139">
        <v>113977</v>
      </c>
      <c r="S241" s="139">
        <v>113977</v>
      </c>
      <c r="T241" s="140" t="s">
        <v>7758</v>
      </c>
      <c r="U241" s="141">
        <v>367</v>
      </c>
      <c r="V241" s="140" t="s">
        <v>8600</v>
      </c>
      <c r="W241" s="140" t="s">
        <v>8601</v>
      </c>
      <c r="X241" s="140" t="s">
        <v>7765</v>
      </c>
      <c r="Y241" s="140" t="s">
        <v>7766</v>
      </c>
      <c r="Z241" s="140" t="s">
        <v>7767</v>
      </c>
      <c r="AA241" s="139">
        <v>1</v>
      </c>
      <c r="AB241" s="141">
        <v>45322</v>
      </c>
      <c r="AC241" s="141">
        <v>45322</v>
      </c>
      <c r="AD241" s="140" t="s">
        <v>7926</v>
      </c>
      <c r="AE241" s="140" t="s">
        <v>7927</v>
      </c>
      <c r="AF241" s="140" t="s">
        <v>7928</v>
      </c>
      <c r="AG241" s="140" t="s">
        <v>7929</v>
      </c>
      <c r="AH241" s="140" t="s">
        <v>8568</v>
      </c>
      <c r="AI241" s="140" t="s">
        <v>7773</v>
      </c>
      <c r="AJ241" s="140" t="s">
        <v>8569</v>
      </c>
      <c r="AK241" s="140" t="s">
        <v>8570</v>
      </c>
      <c r="AL241" s="139">
        <v>9200</v>
      </c>
      <c r="AM241" s="140" t="s">
        <v>458</v>
      </c>
      <c r="AN241" s="140" t="s">
        <v>8571</v>
      </c>
    </row>
    <row r="242" spans="1:40" ht="28.8" x14ac:dyDescent="0.25">
      <c r="A242" s="139" t="s">
        <v>7756</v>
      </c>
      <c r="B242" s="140" t="s">
        <v>7757</v>
      </c>
      <c r="C242" s="139">
        <v>2857</v>
      </c>
      <c r="D242" s="140" t="s">
        <v>5190</v>
      </c>
      <c r="E242" s="140" t="s">
        <v>3178</v>
      </c>
      <c r="F242" s="139">
        <v>9290</v>
      </c>
      <c r="G242" s="140" t="s">
        <v>455</v>
      </c>
      <c r="H242" s="140" t="s">
        <v>103</v>
      </c>
      <c r="I242" s="140" t="s">
        <v>7758</v>
      </c>
      <c r="J242" s="140" t="s">
        <v>8602</v>
      </c>
      <c r="K242" s="140" t="s">
        <v>8031</v>
      </c>
      <c r="L242" s="140" t="s">
        <v>7761</v>
      </c>
      <c r="M242" s="140" t="s">
        <v>6825</v>
      </c>
      <c r="N242" s="140" t="s">
        <v>7762</v>
      </c>
      <c r="O242" s="139">
        <v>121012</v>
      </c>
      <c r="P242" s="139">
        <v>299</v>
      </c>
      <c r="Q242" s="140" t="s">
        <v>7049</v>
      </c>
      <c r="R242" s="139">
        <v>113985</v>
      </c>
      <c r="S242" s="139">
        <v>113985</v>
      </c>
      <c r="T242" s="140" t="s">
        <v>7758</v>
      </c>
      <c r="U242" s="141">
        <v>367</v>
      </c>
      <c r="V242" s="140" t="s">
        <v>8603</v>
      </c>
      <c r="W242" s="140" t="s">
        <v>8604</v>
      </c>
      <c r="X242" s="140" t="s">
        <v>7765</v>
      </c>
      <c r="Y242" s="140" t="s">
        <v>7766</v>
      </c>
      <c r="Z242" s="140" t="s">
        <v>7767</v>
      </c>
      <c r="AA242" s="139">
        <v>1</v>
      </c>
      <c r="AB242" s="141">
        <v>45322</v>
      </c>
      <c r="AC242" s="141">
        <v>45322</v>
      </c>
      <c r="AD242" s="140" t="s">
        <v>7938</v>
      </c>
      <c r="AE242" s="140" t="s">
        <v>7939</v>
      </c>
      <c r="AF242" s="140" t="s">
        <v>7940</v>
      </c>
      <c r="AG242" s="140" t="s">
        <v>7941</v>
      </c>
      <c r="AH242" s="140" t="s">
        <v>8034</v>
      </c>
      <c r="AI242" s="140" t="s">
        <v>7773</v>
      </c>
      <c r="AJ242" s="140" t="s">
        <v>8035</v>
      </c>
      <c r="AK242" s="140" t="s">
        <v>8036</v>
      </c>
      <c r="AL242" s="139">
        <v>9300</v>
      </c>
      <c r="AM242" s="140" t="s">
        <v>456</v>
      </c>
      <c r="AN242" s="140" t="s">
        <v>8037</v>
      </c>
    </row>
    <row r="243" spans="1:40" ht="28.8" x14ac:dyDescent="0.25">
      <c r="A243" s="139" t="s">
        <v>7756</v>
      </c>
      <c r="B243" s="140" t="s">
        <v>7757</v>
      </c>
      <c r="C243" s="139">
        <v>2865</v>
      </c>
      <c r="D243" s="140" t="s">
        <v>8605</v>
      </c>
      <c r="E243" s="140" t="s">
        <v>3179</v>
      </c>
      <c r="F243" s="139">
        <v>9300</v>
      </c>
      <c r="G243" s="140" t="s">
        <v>456</v>
      </c>
      <c r="H243" s="140" t="s">
        <v>104</v>
      </c>
      <c r="I243" s="140" t="s">
        <v>7758</v>
      </c>
      <c r="J243" s="140" t="s">
        <v>8606</v>
      </c>
      <c r="K243" s="140" t="s">
        <v>8031</v>
      </c>
      <c r="L243" s="140" t="s">
        <v>7761</v>
      </c>
      <c r="M243" s="140" t="s">
        <v>6825</v>
      </c>
      <c r="N243" s="140" t="s">
        <v>7762</v>
      </c>
      <c r="O243" s="139">
        <v>121012</v>
      </c>
      <c r="P243" s="139">
        <v>299</v>
      </c>
      <c r="Q243" s="140" t="s">
        <v>7049</v>
      </c>
      <c r="R243" s="139">
        <v>113985</v>
      </c>
      <c r="S243" s="139">
        <v>113985</v>
      </c>
      <c r="T243" s="140" t="s">
        <v>7758</v>
      </c>
      <c r="U243" s="141">
        <v>367</v>
      </c>
      <c r="V243" s="140" t="s">
        <v>8607</v>
      </c>
      <c r="W243" s="140" t="s">
        <v>8251</v>
      </c>
      <c r="X243" s="140" t="s">
        <v>7765</v>
      </c>
      <c r="Y243" s="140" t="s">
        <v>7766</v>
      </c>
      <c r="Z243" s="140" t="s">
        <v>7767</v>
      </c>
      <c r="AA243" s="139">
        <v>1</v>
      </c>
      <c r="AB243" s="141">
        <v>45322</v>
      </c>
      <c r="AC243" s="141">
        <v>45322</v>
      </c>
      <c r="AD243" s="140" t="s">
        <v>8411</v>
      </c>
      <c r="AE243" s="140" t="s">
        <v>8412</v>
      </c>
      <c r="AF243" s="140" t="s">
        <v>8413</v>
      </c>
      <c r="AG243" s="140" t="s">
        <v>8414</v>
      </c>
      <c r="AH243" s="140" t="s">
        <v>8034</v>
      </c>
      <c r="AI243" s="140" t="s">
        <v>7773</v>
      </c>
      <c r="AJ243" s="140" t="s">
        <v>8035</v>
      </c>
      <c r="AK243" s="140" t="s">
        <v>8036</v>
      </c>
      <c r="AL243" s="139">
        <v>9300</v>
      </c>
      <c r="AM243" s="140" t="s">
        <v>456</v>
      </c>
      <c r="AN243" s="140" t="s">
        <v>8037</v>
      </c>
    </row>
    <row r="244" spans="1:40" ht="28.8" x14ac:dyDescent="0.25">
      <c r="A244" s="139" t="s">
        <v>7756</v>
      </c>
      <c r="B244" s="140" t="s">
        <v>7757</v>
      </c>
      <c r="C244" s="139">
        <v>2873</v>
      </c>
      <c r="D244" s="140" t="s">
        <v>7131</v>
      </c>
      <c r="E244" s="140" t="s">
        <v>3180</v>
      </c>
      <c r="F244" s="139">
        <v>9300</v>
      </c>
      <c r="G244" s="140" t="s">
        <v>456</v>
      </c>
      <c r="H244" s="140" t="s">
        <v>6642</v>
      </c>
      <c r="I244" s="140" t="s">
        <v>7758</v>
      </c>
      <c r="J244" s="140" t="s">
        <v>8608</v>
      </c>
      <c r="K244" s="140" t="s">
        <v>8031</v>
      </c>
      <c r="L244" s="140" t="s">
        <v>7761</v>
      </c>
      <c r="M244" s="140" t="s">
        <v>6825</v>
      </c>
      <c r="N244" s="140" t="s">
        <v>7762</v>
      </c>
      <c r="O244" s="139">
        <v>121012</v>
      </c>
      <c r="P244" s="139">
        <v>299</v>
      </c>
      <c r="Q244" s="140" t="s">
        <v>7049</v>
      </c>
      <c r="R244" s="139">
        <v>113985</v>
      </c>
      <c r="S244" s="139">
        <v>113985</v>
      </c>
      <c r="T244" s="140" t="s">
        <v>7758</v>
      </c>
      <c r="U244" s="141">
        <v>367</v>
      </c>
      <c r="V244" s="140" t="s">
        <v>8609</v>
      </c>
      <c r="W244" s="140" t="s">
        <v>8512</v>
      </c>
      <c r="X244" s="140" t="s">
        <v>7765</v>
      </c>
      <c r="Y244" s="140" t="s">
        <v>7766</v>
      </c>
      <c r="Z244" s="140" t="s">
        <v>7767</v>
      </c>
      <c r="AA244" s="139">
        <v>1</v>
      </c>
      <c r="AB244" s="141">
        <v>45322</v>
      </c>
      <c r="AC244" s="141">
        <v>45322</v>
      </c>
      <c r="AD244" s="140" t="s">
        <v>8411</v>
      </c>
      <c r="AE244" s="140" t="s">
        <v>8412</v>
      </c>
      <c r="AF244" s="140" t="s">
        <v>8413</v>
      </c>
      <c r="AG244" s="140" t="s">
        <v>8414</v>
      </c>
      <c r="AH244" s="140" t="s">
        <v>8034</v>
      </c>
      <c r="AI244" s="140" t="s">
        <v>7773</v>
      </c>
      <c r="AJ244" s="140" t="s">
        <v>8035</v>
      </c>
      <c r="AK244" s="140" t="s">
        <v>8036</v>
      </c>
      <c r="AL244" s="139">
        <v>9300</v>
      </c>
      <c r="AM244" s="140" t="s">
        <v>456</v>
      </c>
      <c r="AN244" s="140" t="s">
        <v>8037</v>
      </c>
    </row>
    <row r="245" spans="1:40" ht="28.8" x14ac:dyDescent="0.25">
      <c r="A245" s="139" t="s">
        <v>7756</v>
      </c>
      <c r="B245" s="140" t="s">
        <v>7757</v>
      </c>
      <c r="C245" s="139">
        <v>2881</v>
      </c>
      <c r="D245" s="140" t="s">
        <v>7132</v>
      </c>
      <c r="E245" s="140" t="s">
        <v>3181</v>
      </c>
      <c r="F245" s="139">
        <v>9300</v>
      </c>
      <c r="G245" s="140" t="s">
        <v>456</v>
      </c>
      <c r="H245" s="140" t="s">
        <v>105</v>
      </c>
      <c r="I245" s="140" t="s">
        <v>7758</v>
      </c>
      <c r="J245" s="140" t="s">
        <v>8610</v>
      </c>
      <c r="K245" s="140" t="s">
        <v>8031</v>
      </c>
      <c r="L245" s="140" t="s">
        <v>7761</v>
      </c>
      <c r="M245" s="140" t="s">
        <v>6825</v>
      </c>
      <c r="N245" s="140" t="s">
        <v>7762</v>
      </c>
      <c r="O245" s="139">
        <v>121012</v>
      </c>
      <c r="P245" s="139">
        <v>299</v>
      </c>
      <c r="Q245" s="140" t="s">
        <v>7049</v>
      </c>
      <c r="R245" s="139">
        <v>113985</v>
      </c>
      <c r="S245" s="139">
        <v>113985</v>
      </c>
      <c r="T245" s="140" t="s">
        <v>7935</v>
      </c>
      <c r="U245" s="141">
        <v>367</v>
      </c>
      <c r="V245" s="140" t="s">
        <v>8611</v>
      </c>
      <c r="W245" s="140" t="s">
        <v>7952</v>
      </c>
      <c r="X245" s="140" t="s">
        <v>7765</v>
      </c>
      <c r="Y245" s="140" t="s">
        <v>7766</v>
      </c>
      <c r="Z245" s="140" t="s">
        <v>7767</v>
      </c>
      <c r="AA245" s="139">
        <v>2</v>
      </c>
      <c r="AB245" s="141">
        <v>45322</v>
      </c>
      <c r="AC245" s="141">
        <v>45322</v>
      </c>
      <c r="AD245" s="140" t="s">
        <v>8411</v>
      </c>
      <c r="AE245" s="140" t="s">
        <v>8412</v>
      </c>
      <c r="AF245" s="140" t="s">
        <v>8413</v>
      </c>
      <c r="AG245" s="140" t="s">
        <v>8414</v>
      </c>
      <c r="AH245" s="140" t="s">
        <v>8034</v>
      </c>
      <c r="AI245" s="140" t="s">
        <v>7773</v>
      </c>
      <c r="AJ245" s="140" t="s">
        <v>8035</v>
      </c>
      <c r="AK245" s="140" t="s">
        <v>8036</v>
      </c>
      <c r="AL245" s="139">
        <v>9300</v>
      </c>
      <c r="AM245" s="140" t="s">
        <v>456</v>
      </c>
      <c r="AN245" s="140" t="s">
        <v>8037</v>
      </c>
    </row>
    <row r="246" spans="1:40" ht="28.8" x14ac:dyDescent="0.25">
      <c r="A246" s="139" t="s">
        <v>7756</v>
      </c>
      <c r="B246" s="140" t="s">
        <v>7757</v>
      </c>
      <c r="C246" s="139">
        <v>2907</v>
      </c>
      <c r="D246" s="140" t="s">
        <v>6139</v>
      </c>
      <c r="E246" s="140" t="s">
        <v>3182</v>
      </c>
      <c r="F246" s="139">
        <v>9340</v>
      </c>
      <c r="G246" s="140" t="s">
        <v>457</v>
      </c>
      <c r="H246" s="140" t="s">
        <v>6167</v>
      </c>
      <c r="I246" s="140" t="s">
        <v>7758</v>
      </c>
      <c r="J246" s="140" t="s">
        <v>8612</v>
      </c>
      <c r="K246" s="140" t="s">
        <v>8031</v>
      </c>
      <c r="L246" s="140" t="s">
        <v>7761</v>
      </c>
      <c r="M246" s="140" t="s">
        <v>6825</v>
      </c>
      <c r="N246" s="140" t="s">
        <v>7762</v>
      </c>
      <c r="O246" s="139">
        <v>121012</v>
      </c>
      <c r="P246" s="139">
        <v>299</v>
      </c>
      <c r="Q246" s="140" t="s">
        <v>7049</v>
      </c>
      <c r="R246" s="139">
        <v>113985</v>
      </c>
      <c r="S246" s="139">
        <v>113985</v>
      </c>
      <c r="T246" s="140" t="s">
        <v>7758</v>
      </c>
      <c r="U246" s="141">
        <v>367</v>
      </c>
      <c r="V246" s="140" t="s">
        <v>8613</v>
      </c>
      <c r="W246" s="140" t="s">
        <v>7780</v>
      </c>
      <c r="X246" s="140" t="s">
        <v>7765</v>
      </c>
      <c r="Y246" s="140" t="s">
        <v>7766</v>
      </c>
      <c r="Z246" s="140" t="s">
        <v>7767</v>
      </c>
      <c r="AA246" s="139">
        <v>1</v>
      </c>
      <c r="AB246" s="141">
        <v>45322</v>
      </c>
      <c r="AC246" s="141">
        <v>45322</v>
      </c>
      <c r="AD246" s="140" t="s">
        <v>7938</v>
      </c>
      <c r="AE246" s="140" t="s">
        <v>7939</v>
      </c>
      <c r="AF246" s="140" t="s">
        <v>7940</v>
      </c>
      <c r="AG246" s="140" t="s">
        <v>7941</v>
      </c>
      <c r="AH246" s="140" t="s">
        <v>8034</v>
      </c>
      <c r="AI246" s="140" t="s">
        <v>7773</v>
      </c>
      <c r="AJ246" s="140" t="s">
        <v>8035</v>
      </c>
      <c r="AK246" s="140" t="s">
        <v>8036</v>
      </c>
      <c r="AL246" s="139">
        <v>9300</v>
      </c>
      <c r="AM246" s="140" t="s">
        <v>456</v>
      </c>
      <c r="AN246" s="140" t="s">
        <v>8037</v>
      </c>
    </row>
    <row r="247" spans="1:40" ht="28.8" x14ac:dyDescent="0.25">
      <c r="A247" s="139" t="s">
        <v>7756</v>
      </c>
      <c r="B247" s="140" t="s">
        <v>7757</v>
      </c>
      <c r="C247" s="139">
        <v>2923</v>
      </c>
      <c r="D247" s="140" t="s">
        <v>5174</v>
      </c>
      <c r="E247" s="140" t="s">
        <v>3183</v>
      </c>
      <c r="F247" s="139">
        <v>9200</v>
      </c>
      <c r="G247" s="140" t="s">
        <v>458</v>
      </c>
      <c r="H247" s="140" t="s">
        <v>6168</v>
      </c>
      <c r="I247" s="140" t="s">
        <v>7758</v>
      </c>
      <c r="J247" s="140" t="s">
        <v>8614</v>
      </c>
      <c r="K247" s="140" t="s">
        <v>8031</v>
      </c>
      <c r="L247" s="140" t="s">
        <v>7761</v>
      </c>
      <c r="M247" s="140" t="s">
        <v>6825</v>
      </c>
      <c r="N247" s="140" t="s">
        <v>7762</v>
      </c>
      <c r="O247" s="139">
        <v>121251</v>
      </c>
      <c r="P247" s="139">
        <v>2758</v>
      </c>
      <c r="Q247" s="140" t="s">
        <v>7128</v>
      </c>
      <c r="R247" s="139">
        <v>113977</v>
      </c>
      <c r="S247" s="139">
        <v>113977</v>
      </c>
      <c r="T247" s="140" t="s">
        <v>7758</v>
      </c>
      <c r="U247" s="141">
        <v>367</v>
      </c>
      <c r="V247" s="140" t="s">
        <v>8615</v>
      </c>
      <c r="W247" s="140" t="s">
        <v>8616</v>
      </c>
      <c r="X247" s="140" t="s">
        <v>7765</v>
      </c>
      <c r="Y247" s="140" t="s">
        <v>7766</v>
      </c>
      <c r="Z247" s="140" t="s">
        <v>7767</v>
      </c>
      <c r="AA247" s="139">
        <v>1</v>
      </c>
      <c r="AB247" s="141">
        <v>45322</v>
      </c>
      <c r="AC247" s="141">
        <v>45322</v>
      </c>
      <c r="AD247" s="140" t="s">
        <v>8081</v>
      </c>
      <c r="AE247" s="140" t="s">
        <v>8082</v>
      </c>
      <c r="AF247" s="140" t="s">
        <v>8083</v>
      </c>
      <c r="AG247" s="140" t="s">
        <v>8084</v>
      </c>
      <c r="AH247" s="140" t="s">
        <v>8568</v>
      </c>
      <c r="AI247" s="140" t="s">
        <v>7773</v>
      </c>
      <c r="AJ247" s="140" t="s">
        <v>8569</v>
      </c>
      <c r="AK247" s="140" t="s">
        <v>8570</v>
      </c>
      <c r="AL247" s="139">
        <v>9200</v>
      </c>
      <c r="AM247" s="140" t="s">
        <v>458</v>
      </c>
      <c r="AN247" s="140" t="s">
        <v>8571</v>
      </c>
    </row>
    <row r="248" spans="1:40" ht="28.8" x14ac:dyDescent="0.25">
      <c r="A248" s="139" t="s">
        <v>7756</v>
      </c>
      <c r="B248" s="140" t="s">
        <v>7757</v>
      </c>
      <c r="C248" s="139">
        <v>2931</v>
      </c>
      <c r="D248" s="140" t="s">
        <v>5191</v>
      </c>
      <c r="E248" s="140" t="s">
        <v>3184</v>
      </c>
      <c r="F248" s="139">
        <v>9200</v>
      </c>
      <c r="G248" s="140" t="s">
        <v>459</v>
      </c>
      <c r="H248" s="140" t="s">
        <v>106</v>
      </c>
      <c r="I248" s="140" t="s">
        <v>7758</v>
      </c>
      <c r="J248" s="140" t="s">
        <v>8617</v>
      </c>
      <c r="K248" s="140" t="s">
        <v>8031</v>
      </c>
      <c r="L248" s="140" t="s">
        <v>7761</v>
      </c>
      <c r="M248" s="140" t="s">
        <v>6825</v>
      </c>
      <c r="N248" s="140" t="s">
        <v>7762</v>
      </c>
      <c r="O248" s="139">
        <v>121251</v>
      </c>
      <c r="P248" s="139">
        <v>2758</v>
      </c>
      <c r="Q248" s="140" t="s">
        <v>7128</v>
      </c>
      <c r="R248" s="139">
        <v>113977</v>
      </c>
      <c r="S248" s="139">
        <v>113977</v>
      </c>
      <c r="T248" s="140" t="s">
        <v>7758</v>
      </c>
      <c r="U248" s="141">
        <v>367</v>
      </c>
      <c r="V248" s="140" t="s">
        <v>8618</v>
      </c>
      <c r="W248" s="140" t="s">
        <v>8170</v>
      </c>
      <c r="X248" s="140" t="s">
        <v>7765</v>
      </c>
      <c r="Y248" s="140" t="s">
        <v>7766</v>
      </c>
      <c r="Z248" s="140" t="s">
        <v>7767</v>
      </c>
      <c r="AA248" s="139">
        <v>1</v>
      </c>
      <c r="AB248" s="141">
        <v>45322</v>
      </c>
      <c r="AC248" s="141">
        <v>45322</v>
      </c>
      <c r="AD248" s="140" t="s">
        <v>8081</v>
      </c>
      <c r="AE248" s="140" t="s">
        <v>8082</v>
      </c>
      <c r="AF248" s="140" t="s">
        <v>8083</v>
      </c>
      <c r="AG248" s="140" t="s">
        <v>8084</v>
      </c>
      <c r="AH248" s="140" t="s">
        <v>8568</v>
      </c>
      <c r="AI248" s="140" t="s">
        <v>7773</v>
      </c>
      <c r="AJ248" s="140" t="s">
        <v>8569</v>
      </c>
      <c r="AK248" s="140" t="s">
        <v>8570</v>
      </c>
      <c r="AL248" s="139">
        <v>9200</v>
      </c>
      <c r="AM248" s="140" t="s">
        <v>458</v>
      </c>
      <c r="AN248" s="140" t="s">
        <v>8571</v>
      </c>
    </row>
    <row r="249" spans="1:40" ht="28.8" x14ac:dyDescent="0.25">
      <c r="A249" s="139" t="s">
        <v>7756</v>
      </c>
      <c r="B249" s="140" t="s">
        <v>7757</v>
      </c>
      <c r="C249" s="139">
        <v>2949</v>
      </c>
      <c r="D249" s="140" t="s">
        <v>6169</v>
      </c>
      <c r="E249" s="140" t="s">
        <v>3185</v>
      </c>
      <c r="F249" s="139">
        <v>9255</v>
      </c>
      <c r="G249" s="140" t="s">
        <v>460</v>
      </c>
      <c r="H249" s="140" t="s">
        <v>107</v>
      </c>
      <c r="I249" s="140" t="s">
        <v>7758</v>
      </c>
      <c r="J249" s="140" t="s">
        <v>8619</v>
      </c>
      <c r="K249" s="140" t="s">
        <v>8031</v>
      </c>
      <c r="L249" s="140" t="s">
        <v>7761</v>
      </c>
      <c r="M249" s="140" t="s">
        <v>6825</v>
      </c>
      <c r="N249" s="140" t="s">
        <v>7762</v>
      </c>
      <c r="O249" s="139">
        <v>121251</v>
      </c>
      <c r="P249" s="139">
        <v>2758</v>
      </c>
      <c r="Q249" s="140" t="s">
        <v>7128</v>
      </c>
      <c r="R249" s="139">
        <v>113977</v>
      </c>
      <c r="S249" s="139">
        <v>113977</v>
      </c>
      <c r="T249" s="140" t="s">
        <v>7758</v>
      </c>
      <c r="U249" s="141">
        <v>367</v>
      </c>
      <c r="V249" s="140" t="s">
        <v>8620</v>
      </c>
      <c r="W249" s="140" t="s">
        <v>8621</v>
      </c>
      <c r="X249" s="140" t="s">
        <v>7765</v>
      </c>
      <c r="Y249" s="140" t="s">
        <v>7766</v>
      </c>
      <c r="Z249" s="140" t="s">
        <v>7767</v>
      </c>
      <c r="AA249" s="139">
        <v>2</v>
      </c>
      <c r="AB249" s="141">
        <v>45322</v>
      </c>
      <c r="AC249" s="141">
        <v>45322</v>
      </c>
      <c r="AD249" s="140" t="s">
        <v>8081</v>
      </c>
      <c r="AE249" s="140" t="s">
        <v>8082</v>
      </c>
      <c r="AF249" s="140" t="s">
        <v>8083</v>
      </c>
      <c r="AG249" s="140" t="s">
        <v>8084</v>
      </c>
      <c r="AH249" s="140" t="s">
        <v>8568</v>
      </c>
      <c r="AI249" s="140" t="s">
        <v>7773</v>
      </c>
      <c r="AJ249" s="140" t="s">
        <v>8569</v>
      </c>
      <c r="AK249" s="140" t="s">
        <v>8570</v>
      </c>
      <c r="AL249" s="139">
        <v>9200</v>
      </c>
      <c r="AM249" s="140" t="s">
        <v>458</v>
      </c>
      <c r="AN249" s="140" t="s">
        <v>8571</v>
      </c>
    </row>
    <row r="250" spans="1:40" ht="28.8" x14ac:dyDescent="0.25">
      <c r="A250" s="139" t="s">
        <v>7756</v>
      </c>
      <c r="B250" s="140" t="s">
        <v>7757</v>
      </c>
      <c r="C250" s="139">
        <v>2956</v>
      </c>
      <c r="D250" s="140" t="s">
        <v>6170</v>
      </c>
      <c r="E250" s="140" t="s">
        <v>3186</v>
      </c>
      <c r="F250" s="139">
        <v>9280</v>
      </c>
      <c r="G250" s="140" t="s">
        <v>461</v>
      </c>
      <c r="H250" s="140" t="s">
        <v>108</v>
      </c>
      <c r="I250" s="140" t="s">
        <v>7758</v>
      </c>
      <c r="J250" s="140" t="s">
        <v>8622</v>
      </c>
      <c r="K250" s="140" t="s">
        <v>8031</v>
      </c>
      <c r="L250" s="140" t="s">
        <v>7761</v>
      </c>
      <c r="M250" s="140" t="s">
        <v>6825</v>
      </c>
      <c r="N250" s="140" t="s">
        <v>7762</v>
      </c>
      <c r="O250" s="139">
        <v>121251</v>
      </c>
      <c r="P250" s="139">
        <v>2758</v>
      </c>
      <c r="Q250" s="140" t="s">
        <v>7128</v>
      </c>
      <c r="R250" s="139">
        <v>113977</v>
      </c>
      <c r="S250" s="139">
        <v>113977</v>
      </c>
      <c r="T250" s="140" t="s">
        <v>7758</v>
      </c>
      <c r="U250" s="141">
        <v>367</v>
      </c>
      <c r="V250" s="140" t="s">
        <v>8623</v>
      </c>
      <c r="W250" s="140" t="s">
        <v>8624</v>
      </c>
      <c r="X250" s="140" t="s">
        <v>7765</v>
      </c>
      <c r="Y250" s="140" t="s">
        <v>7766</v>
      </c>
      <c r="Z250" s="140" t="s">
        <v>7767</v>
      </c>
      <c r="AA250" s="139">
        <v>1</v>
      </c>
      <c r="AB250" s="141">
        <v>45322</v>
      </c>
      <c r="AC250" s="141">
        <v>45322</v>
      </c>
      <c r="AD250" s="140" t="s">
        <v>7938</v>
      </c>
      <c r="AE250" s="140" t="s">
        <v>7939</v>
      </c>
      <c r="AF250" s="140" t="s">
        <v>7940</v>
      </c>
      <c r="AG250" s="140" t="s">
        <v>7941</v>
      </c>
      <c r="AH250" s="140" t="s">
        <v>8568</v>
      </c>
      <c r="AI250" s="140" t="s">
        <v>7773</v>
      </c>
      <c r="AJ250" s="140" t="s">
        <v>8569</v>
      </c>
      <c r="AK250" s="140" t="s">
        <v>8570</v>
      </c>
      <c r="AL250" s="139">
        <v>9200</v>
      </c>
      <c r="AM250" s="140" t="s">
        <v>458</v>
      </c>
      <c r="AN250" s="140" t="s">
        <v>8571</v>
      </c>
    </row>
    <row r="251" spans="1:40" ht="28.8" x14ac:dyDescent="0.25">
      <c r="A251" s="139" t="s">
        <v>7756</v>
      </c>
      <c r="B251" s="140" t="s">
        <v>7757</v>
      </c>
      <c r="C251" s="139">
        <v>2964</v>
      </c>
      <c r="D251" s="140" t="s">
        <v>7545</v>
      </c>
      <c r="E251" s="140" t="s">
        <v>3187</v>
      </c>
      <c r="F251" s="139">
        <v>9310</v>
      </c>
      <c r="G251" s="140" t="s">
        <v>462</v>
      </c>
      <c r="H251" s="140" t="s">
        <v>109</v>
      </c>
      <c r="I251" s="140" t="s">
        <v>7758</v>
      </c>
      <c r="J251" s="140" t="s">
        <v>8625</v>
      </c>
      <c r="K251" s="140" t="s">
        <v>8031</v>
      </c>
      <c r="L251" s="140" t="s">
        <v>7761</v>
      </c>
      <c r="M251" s="140" t="s">
        <v>6825</v>
      </c>
      <c r="N251" s="140" t="s">
        <v>7762</v>
      </c>
      <c r="O251" s="139">
        <v>121012</v>
      </c>
      <c r="P251" s="139">
        <v>299</v>
      </c>
      <c r="Q251" s="140" t="s">
        <v>7049</v>
      </c>
      <c r="R251" s="139">
        <v>113985</v>
      </c>
      <c r="S251" s="139">
        <v>113985</v>
      </c>
      <c r="T251" s="140" t="s">
        <v>7758</v>
      </c>
      <c r="U251" s="141">
        <v>367</v>
      </c>
      <c r="V251" s="140" t="s">
        <v>8626</v>
      </c>
      <c r="W251" s="140" t="s">
        <v>8214</v>
      </c>
      <c r="X251" s="140" t="s">
        <v>7765</v>
      </c>
      <c r="Y251" s="140" t="s">
        <v>7766</v>
      </c>
      <c r="Z251" s="140" t="s">
        <v>7767</v>
      </c>
      <c r="AA251" s="139">
        <v>1</v>
      </c>
      <c r="AB251" s="141">
        <v>45322</v>
      </c>
      <c r="AC251" s="141">
        <v>45322</v>
      </c>
      <c r="AD251" s="140" t="s">
        <v>8411</v>
      </c>
      <c r="AE251" s="140" t="s">
        <v>8412</v>
      </c>
      <c r="AF251" s="140" t="s">
        <v>8413</v>
      </c>
      <c r="AG251" s="140" t="s">
        <v>8414</v>
      </c>
      <c r="AH251" s="140" t="s">
        <v>8034</v>
      </c>
      <c r="AI251" s="140" t="s">
        <v>7773</v>
      </c>
      <c r="AJ251" s="140" t="s">
        <v>8035</v>
      </c>
      <c r="AK251" s="140" t="s">
        <v>8036</v>
      </c>
      <c r="AL251" s="139">
        <v>9300</v>
      </c>
      <c r="AM251" s="140" t="s">
        <v>456</v>
      </c>
      <c r="AN251" s="140" t="s">
        <v>8037</v>
      </c>
    </row>
    <row r="252" spans="1:40" ht="28.8" x14ac:dyDescent="0.25">
      <c r="A252" s="139" t="s">
        <v>7756</v>
      </c>
      <c r="B252" s="140" t="s">
        <v>7757</v>
      </c>
      <c r="C252" s="139">
        <v>2972</v>
      </c>
      <c r="D252" s="140" t="s">
        <v>7133</v>
      </c>
      <c r="E252" s="140" t="s">
        <v>3188</v>
      </c>
      <c r="F252" s="139">
        <v>9400</v>
      </c>
      <c r="G252" s="140" t="s">
        <v>463</v>
      </c>
      <c r="H252" s="140" t="s">
        <v>110</v>
      </c>
      <c r="I252" s="140" t="s">
        <v>7758</v>
      </c>
      <c r="J252" s="140" t="s">
        <v>8627</v>
      </c>
      <c r="K252" s="140" t="s">
        <v>8031</v>
      </c>
      <c r="L252" s="140" t="s">
        <v>7761</v>
      </c>
      <c r="M252" s="140" t="s">
        <v>6825</v>
      </c>
      <c r="N252" s="140" t="s">
        <v>7762</v>
      </c>
      <c r="O252" s="139">
        <v>121012</v>
      </c>
      <c r="P252" s="139">
        <v>299</v>
      </c>
      <c r="Q252" s="140" t="s">
        <v>7049</v>
      </c>
      <c r="R252" s="139">
        <v>113985</v>
      </c>
      <c r="S252" s="139">
        <v>113985</v>
      </c>
      <c r="T252" s="140" t="s">
        <v>7758</v>
      </c>
      <c r="U252" s="141">
        <v>367</v>
      </c>
      <c r="V252" s="140" t="s">
        <v>8628</v>
      </c>
      <c r="W252" s="140" t="s">
        <v>8102</v>
      </c>
      <c r="X252" s="140" t="s">
        <v>7765</v>
      </c>
      <c r="Y252" s="140" t="s">
        <v>7766</v>
      </c>
      <c r="Z252" s="140" t="s">
        <v>7767</v>
      </c>
      <c r="AA252" s="139">
        <v>1</v>
      </c>
      <c r="AB252" s="141">
        <v>45322</v>
      </c>
      <c r="AC252" s="141">
        <v>45322</v>
      </c>
      <c r="AD252" s="140" t="s">
        <v>7938</v>
      </c>
      <c r="AE252" s="140" t="s">
        <v>7939</v>
      </c>
      <c r="AF252" s="140" t="s">
        <v>7940</v>
      </c>
      <c r="AG252" s="140" t="s">
        <v>7941</v>
      </c>
      <c r="AH252" s="140" t="s">
        <v>8034</v>
      </c>
      <c r="AI252" s="140" t="s">
        <v>7773</v>
      </c>
      <c r="AJ252" s="140" t="s">
        <v>8035</v>
      </c>
      <c r="AK252" s="140" t="s">
        <v>8036</v>
      </c>
      <c r="AL252" s="139">
        <v>9300</v>
      </c>
      <c r="AM252" s="140" t="s">
        <v>456</v>
      </c>
      <c r="AN252" s="140" t="s">
        <v>8037</v>
      </c>
    </row>
    <row r="253" spans="1:40" ht="28.8" x14ac:dyDescent="0.25">
      <c r="A253" s="139" t="s">
        <v>7756</v>
      </c>
      <c r="B253" s="140" t="s">
        <v>7757</v>
      </c>
      <c r="C253" s="139">
        <v>2981</v>
      </c>
      <c r="D253" s="140" t="s">
        <v>7134</v>
      </c>
      <c r="E253" s="140" t="s">
        <v>3189</v>
      </c>
      <c r="F253" s="139">
        <v>9402</v>
      </c>
      <c r="G253" s="140" t="s">
        <v>464</v>
      </c>
      <c r="H253" s="140" t="s">
        <v>111</v>
      </c>
      <c r="I253" s="140" t="s">
        <v>7758</v>
      </c>
      <c r="J253" s="140" t="s">
        <v>8629</v>
      </c>
      <c r="K253" s="140" t="s">
        <v>8031</v>
      </c>
      <c r="L253" s="140" t="s">
        <v>7761</v>
      </c>
      <c r="M253" s="140" t="s">
        <v>6825</v>
      </c>
      <c r="N253" s="140" t="s">
        <v>7762</v>
      </c>
      <c r="O253" s="139">
        <v>121012</v>
      </c>
      <c r="P253" s="139">
        <v>299</v>
      </c>
      <c r="Q253" s="140" t="s">
        <v>7049</v>
      </c>
      <c r="R253" s="139">
        <v>113985</v>
      </c>
      <c r="S253" s="139">
        <v>113985</v>
      </c>
      <c r="T253" s="140" t="s">
        <v>7758</v>
      </c>
      <c r="U253" s="141">
        <v>367</v>
      </c>
      <c r="V253" s="140" t="s">
        <v>8630</v>
      </c>
      <c r="W253" s="140" t="s">
        <v>8631</v>
      </c>
      <c r="X253" s="140" t="s">
        <v>7765</v>
      </c>
      <c r="Y253" s="140" t="s">
        <v>7766</v>
      </c>
      <c r="Z253" s="140" t="s">
        <v>7767</v>
      </c>
      <c r="AA253" s="139">
        <v>1</v>
      </c>
      <c r="AB253" s="141">
        <v>45322</v>
      </c>
      <c r="AC253" s="141">
        <v>45322</v>
      </c>
      <c r="AD253" s="140" t="s">
        <v>7938</v>
      </c>
      <c r="AE253" s="140" t="s">
        <v>7939</v>
      </c>
      <c r="AF253" s="140" t="s">
        <v>7940</v>
      </c>
      <c r="AG253" s="140" t="s">
        <v>7941</v>
      </c>
      <c r="AH253" s="140" t="s">
        <v>8034</v>
      </c>
      <c r="AI253" s="140" t="s">
        <v>7773</v>
      </c>
      <c r="AJ253" s="140" t="s">
        <v>8035</v>
      </c>
      <c r="AK253" s="140" t="s">
        <v>8036</v>
      </c>
      <c r="AL253" s="139">
        <v>9300</v>
      </c>
      <c r="AM253" s="140" t="s">
        <v>456</v>
      </c>
      <c r="AN253" s="140" t="s">
        <v>8037</v>
      </c>
    </row>
    <row r="254" spans="1:40" ht="28.8" x14ac:dyDescent="0.25">
      <c r="A254" s="139" t="s">
        <v>7756</v>
      </c>
      <c r="B254" s="140" t="s">
        <v>7757</v>
      </c>
      <c r="C254" s="139">
        <v>3004</v>
      </c>
      <c r="D254" s="140" t="s">
        <v>7135</v>
      </c>
      <c r="E254" s="140" t="s">
        <v>8632</v>
      </c>
      <c r="F254" s="139">
        <v>9320</v>
      </c>
      <c r="G254" s="140" t="s">
        <v>465</v>
      </c>
      <c r="H254" s="140" t="s">
        <v>6512</v>
      </c>
      <c r="I254" s="140" t="s">
        <v>7758</v>
      </c>
      <c r="J254" s="140" t="s">
        <v>8633</v>
      </c>
      <c r="K254" s="140" t="s">
        <v>8031</v>
      </c>
      <c r="L254" s="140" t="s">
        <v>7761</v>
      </c>
      <c r="M254" s="140" t="s">
        <v>6825</v>
      </c>
      <c r="N254" s="140" t="s">
        <v>7762</v>
      </c>
      <c r="O254" s="139">
        <v>121012</v>
      </c>
      <c r="P254" s="139">
        <v>299</v>
      </c>
      <c r="Q254" s="140" t="s">
        <v>7049</v>
      </c>
      <c r="R254" s="139">
        <v>113985</v>
      </c>
      <c r="S254" s="139">
        <v>113985</v>
      </c>
      <c r="T254" s="140" t="s">
        <v>7758</v>
      </c>
      <c r="U254" s="141">
        <v>367</v>
      </c>
      <c r="V254" s="140" t="s">
        <v>8634</v>
      </c>
      <c r="W254" s="140" t="s">
        <v>8635</v>
      </c>
      <c r="X254" s="140" t="s">
        <v>7765</v>
      </c>
      <c r="Y254" s="140" t="s">
        <v>7766</v>
      </c>
      <c r="Z254" s="140" t="s">
        <v>7767</v>
      </c>
      <c r="AA254" s="139">
        <v>1</v>
      </c>
      <c r="AB254" s="141">
        <v>45322</v>
      </c>
      <c r="AC254" s="141">
        <v>45322</v>
      </c>
      <c r="AD254" s="140" t="s">
        <v>8411</v>
      </c>
      <c r="AE254" s="140" t="s">
        <v>8412</v>
      </c>
      <c r="AF254" s="140" t="s">
        <v>8413</v>
      </c>
      <c r="AG254" s="140" t="s">
        <v>8414</v>
      </c>
      <c r="AH254" s="140" t="s">
        <v>8034</v>
      </c>
      <c r="AI254" s="140" t="s">
        <v>7773</v>
      </c>
      <c r="AJ254" s="140" t="s">
        <v>8035</v>
      </c>
      <c r="AK254" s="140" t="s">
        <v>8036</v>
      </c>
      <c r="AL254" s="139">
        <v>9300</v>
      </c>
      <c r="AM254" s="140" t="s">
        <v>456</v>
      </c>
      <c r="AN254" s="140" t="s">
        <v>8037</v>
      </c>
    </row>
    <row r="255" spans="1:40" ht="28.8" x14ac:dyDescent="0.25">
      <c r="A255" s="139" t="s">
        <v>7756</v>
      </c>
      <c r="B255" s="140" t="s">
        <v>7757</v>
      </c>
      <c r="C255" s="139">
        <v>3012</v>
      </c>
      <c r="D255" s="140" t="s">
        <v>6513</v>
      </c>
      <c r="E255" s="140" t="s">
        <v>3190</v>
      </c>
      <c r="F255" s="139">
        <v>9450</v>
      </c>
      <c r="G255" s="140" t="s">
        <v>466</v>
      </c>
      <c r="H255" s="140" t="s">
        <v>1164</v>
      </c>
      <c r="I255" s="140" t="s">
        <v>7758</v>
      </c>
      <c r="J255" s="140" t="s">
        <v>8636</v>
      </c>
      <c r="K255" s="140" t="s">
        <v>8031</v>
      </c>
      <c r="L255" s="140" t="s">
        <v>7761</v>
      </c>
      <c r="M255" s="140" t="s">
        <v>6825</v>
      </c>
      <c r="N255" s="140" t="s">
        <v>7762</v>
      </c>
      <c r="O255" s="139">
        <v>121012</v>
      </c>
      <c r="P255" s="139">
        <v>299</v>
      </c>
      <c r="Q255" s="140" t="s">
        <v>7049</v>
      </c>
      <c r="R255" s="139">
        <v>113985</v>
      </c>
      <c r="S255" s="139">
        <v>113985</v>
      </c>
      <c r="T255" s="140" t="s">
        <v>7758</v>
      </c>
      <c r="U255" s="141">
        <v>367</v>
      </c>
      <c r="V255" s="140" t="s">
        <v>8637</v>
      </c>
      <c r="W255" s="140" t="s">
        <v>8270</v>
      </c>
      <c r="X255" s="140" t="s">
        <v>7765</v>
      </c>
      <c r="Y255" s="140" t="s">
        <v>7766</v>
      </c>
      <c r="Z255" s="140" t="s">
        <v>7767</v>
      </c>
      <c r="AA255" s="139">
        <v>1</v>
      </c>
      <c r="AB255" s="141">
        <v>45322</v>
      </c>
      <c r="AC255" s="141">
        <v>45322</v>
      </c>
      <c r="AD255" s="140" t="s">
        <v>7938</v>
      </c>
      <c r="AE255" s="140" t="s">
        <v>7939</v>
      </c>
      <c r="AF255" s="140" t="s">
        <v>7940</v>
      </c>
      <c r="AG255" s="140" t="s">
        <v>7941</v>
      </c>
      <c r="AH255" s="140" t="s">
        <v>8034</v>
      </c>
      <c r="AI255" s="140" t="s">
        <v>7773</v>
      </c>
      <c r="AJ255" s="140" t="s">
        <v>8035</v>
      </c>
      <c r="AK255" s="140" t="s">
        <v>8036</v>
      </c>
      <c r="AL255" s="139">
        <v>9300</v>
      </c>
      <c r="AM255" s="140" t="s">
        <v>456</v>
      </c>
      <c r="AN255" s="140" t="s">
        <v>8037</v>
      </c>
    </row>
    <row r="256" spans="1:40" ht="28.8" x14ac:dyDescent="0.25">
      <c r="A256" s="139" t="s">
        <v>7756</v>
      </c>
      <c r="B256" s="140" t="s">
        <v>7757</v>
      </c>
      <c r="C256" s="139">
        <v>3021</v>
      </c>
      <c r="D256" s="140" t="s">
        <v>5192</v>
      </c>
      <c r="E256" s="140" t="s">
        <v>3191</v>
      </c>
      <c r="F256" s="139">
        <v>9470</v>
      </c>
      <c r="G256" s="140" t="s">
        <v>467</v>
      </c>
      <c r="H256" s="140" t="s">
        <v>6851</v>
      </c>
      <c r="I256" s="140" t="s">
        <v>7758</v>
      </c>
      <c r="J256" s="140" t="s">
        <v>8638</v>
      </c>
      <c r="K256" s="140" t="s">
        <v>8031</v>
      </c>
      <c r="L256" s="140" t="s">
        <v>7761</v>
      </c>
      <c r="M256" s="140" t="s">
        <v>6825</v>
      </c>
      <c r="N256" s="140" t="s">
        <v>7762</v>
      </c>
      <c r="O256" s="139">
        <v>121012</v>
      </c>
      <c r="P256" s="139">
        <v>299</v>
      </c>
      <c r="Q256" s="140" t="s">
        <v>7049</v>
      </c>
      <c r="R256" s="139">
        <v>113985</v>
      </c>
      <c r="S256" s="139">
        <v>113985</v>
      </c>
      <c r="T256" s="140" t="s">
        <v>7758</v>
      </c>
      <c r="U256" s="141">
        <v>367</v>
      </c>
      <c r="V256" s="140" t="s">
        <v>8639</v>
      </c>
      <c r="W256" s="140" t="s">
        <v>8640</v>
      </c>
      <c r="X256" s="140" t="s">
        <v>7765</v>
      </c>
      <c r="Y256" s="140" t="s">
        <v>7766</v>
      </c>
      <c r="Z256" s="140" t="s">
        <v>7767</v>
      </c>
      <c r="AA256" s="139">
        <v>1</v>
      </c>
      <c r="AB256" s="141">
        <v>45322</v>
      </c>
      <c r="AC256" s="141">
        <v>45322</v>
      </c>
      <c r="AD256" s="140" t="s">
        <v>7938</v>
      </c>
      <c r="AE256" s="140" t="s">
        <v>7939</v>
      </c>
      <c r="AF256" s="140" t="s">
        <v>7940</v>
      </c>
      <c r="AG256" s="140" t="s">
        <v>7941</v>
      </c>
      <c r="AH256" s="140" t="s">
        <v>8034</v>
      </c>
      <c r="AI256" s="140" t="s">
        <v>7773</v>
      </c>
      <c r="AJ256" s="140" t="s">
        <v>8035</v>
      </c>
      <c r="AK256" s="140" t="s">
        <v>8036</v>
      </c>
      <c r="AL256" s="139">
        <v>9300</v>
      </c>
      <c r="AM256" s="140" t="s">
        <v>456</v>
      </c>
      <c r="AN256" s="140" t="s">
        <v>8037</v>
      </c>
    </row>
    <row r="257" spans="1:40" ht="28.8" x14ac:dyDescent="0.25">
      <c r="A257" s="139" t="s">
        <v>7756</v>
      </c>
      <c r="B257" s="140" t="s">
        <v>7757</v>
      </c>
      <c r="C257" s="139">
        <v>3038</v>
      </c>
      <c r="D257" s="140" t="s">
        <v>6171</v>
      </c>
      <c r="E257" s="140" t="s">
        <v>3192</v>
      </c>
      <c r="F257" s="139">
        <v>9450</v>
      </c>
      <c r="G257" s="140" t="s">
        <v>468</v>
      </c>
      <c r="H257" s="140" t="s">
        <v>1165</v>
      </c>
      <c r="I257" s="140" t="s">
        <v>7758</v>
      </c>
      <c r="J257" s="140" t="s">
        <v>8641</v>
      </c>
      <c r="K257" s="140" t="s">
        <v>8031</v>
      </c>
      <c r="L257" s="140" t="s">
        <v>7761</v>
      </c>
      <c r="M257" s="140" t="s">
        <v>6825</v>
      </c>
      <c r="N257" s="140" t="s">
        <v>7762</v>
      </c>
      <c r="O257" s="139">
        <v>121012</v>
      </c>
      <c r="P257" s="139">
        <v>299</v>
      </c>
      <c r="Q257" s="140" t="s">
        <v>7049</v>
      </c>
      <c r="R257" s="139">
        <v>113985</v>
      </c>
      <c r="S257" s="139">
        <v>113985</v>
      </c>
      <c r="T257" s="140" t="s">
        <v>7758</v>
      </c>
      <c r="U257" s="141">
        <v>367</v>
      </c>
      <c r="V257" s="140" t="s">
        <v>8642</v>
      </c>
      <c r="W257" s="140" t="s">
        <v>8643</v>
      </c>
      <c r="X257" s="140" t="s">
        <v>7765</v>
      </c>
      <c r="Y257" s="140" t="s">
        <v>7766</v>
      </c>
      <c r="Z257" s="140" t="s">
        <v>7767</v>
      </c>
      <c r="AA257" s="139">
        <v>1</v>
      </c>
      <c r="AB257" s="141">
        <v>45322</v>
      </c>
      <c r="AC257" s="141">
        <v>45322</v>
      </c>
      <c r="AD257" s="140" t="s">
        <v>7938</v>
      </c>
      <c r="AE257" s="140" t="s">
        <v>7939</v>
      </c>
      <c r="AF257" s="140" t="s">
        <v>7940</v>
      </c>
      <c r="AG257" s="140" t="s">
        <v>7941</v>
      </c>
      <c r="AH257" s="140" t="s">
        <v>8034</v>
      </c>
      <c r="AI257" s="140" t="s">
        <v>7773</v>
      </c>
      <c r="AJ257" s="140" t="s">
        <v>8035</v>
      </c>
      <c r="AK257" s="140" t="s">
        <v>8036</v>
      </c>
      <c r="AL257" s="139">
        <v>9300</v>
      </c>
      <c r="AM257" s="140" t="s">
        <v>456</v>
      </c>
      <c r="AN257" s="140" t="s">
        <v>8037</v>
      </c>
    </row>
    <row r="258" spans="1:40" ht="28.8" x14ac:dyDescent="0.25">
      <c r="A258" s="139" t="s">
        <v>7756</v>
      </c>
      <c r="B258" s="140" t="s">
        <v>7757</v>
      </c>
      <c r="C258" s="139">
        <v>3046</v>
      </c>
      <c r="D258" s="140" t="s">
        <v>7136</v>
      </c>
      <c r="E258" s="140" t="s">
        <v>3193</v>
      </c>
      <c r="F258" s="139">
        <v>9500</v>
      </c>
      <c r="G258" s="140" t="s">
        <v>469</v>
      </c>
      <c r="H258" s="140" t="s">
        <v>1166</v>
      </c>
      <c r="I258" s="140" t="s">
        <v>7758</v>
      </c>
      <c r="J258" s="140" t="s">
        <v>8644</v>
      </c>
      <c r="K258" s="140" t="s">
        <v>8031</v>
      </c>
      <c r="L258" s="140" t="s">
        <v>7761</v>
      </c>
      <c r="M258" s="140" t="s">
        <v>6825</v>
      </c>
      <c r="N258" s="140" t="s">
        <v>7762</v>
      </c>
      <c r="O258" s="139">
        <v>121327</v>
      </c>
      <c r="P258" s="139">
        <v>3111</v>
      </c>
      <c r="Q258" s="140" t="s">
        <v>7142</v>
      </c>
      <c r="R258" s="139">
        <v>113993</v>
      </c>
      <c r="S258" s="139">
        <v>113993</v>
      </c>
      <c r="T258" s="140" t="s">
        <v>7758</v>
      </c>
      <c r="U258" s="141">
        <v>367</v>
      </c>
      <c r="V258" s="140" t="s">
        <v>8645</v>
      </c>
      <c r="W258" s="140" t="s">
        <v>8646</v>
      </c>
      <c r="X258" s="140" t="s">
        <v>7765</v>
      </c>
      <c r="Y258" s="140" t="s">
        <v>7766</v>
      </c>
      <c r="Z258" s="140" t="s">
        <v>7767</v>
      </c>
      <c r="AA258" s="139">
        <v>2</v>
      </c>
      <c r="AB258" s="141">
        <v>45322</v>
      </c>
      <c r="AC258" s="141">
        <v>45322</v>
      </c>
      <c r="AD258" s="140" t="s">
        <v>7938</v>
      </c>
      <c r="AE258" s="140" t="s">
        <v>7939</v>
      </c>
      <c r="AF258" s="140" t="s">
        <v>7940</v>
      </c>
      <c r="AG258" s="140" t="s">
        <v>7941</v>
      </c>
      <c r="AH258" s="140" t="s">
        <v>8647</v>
      </c>
      <c r="AI258" s="140" t="s">
        <v>7773</v>
      </c>
      <c r="AJ258" s="140" t="s">
        <v>8648</v>
      </c>
      <c r="AK258" s="140" t="s">
        <v>8649</v>
      </c>
      <c r="AL258" s="139">
        <v>9500</v>
      </c>
      <c r="AM258" s="140" t="s">
        <v>469</v>
      </c>
      <c r="AN258" s="140" t="s">
        <v>8650</v>
      </c>
    </row>
    <row r="259" spans="1:40" ht="28.8" x14ac:dyDescent="0.25">
      <c r="A259" s="139" t="s">
        <v>7756</v>
      </c>
      <c r="B259" s="140" t="s">
        <v>7757</v>
      </c>
      <c r="C259" s="139">
        <v>3053</v>
      </c>
      <c r="D259" s="140" t="s">
        <v>7137</v>
      </c>
      <c r="E259" s="140" t="s">
        <v>3194</v>
      </c>
      <c r="F259" s="139">
        <v>9500</v>
      </c>
      <c r="G259" s="140" t="s">
        <v>469</v>
      </c>
      <c r="H259" s="140" t="s">
        <v>1167</v>
      </c>
      <c r="I259" s="140" t="s">
        <v>7758</v>
      </c>
      <c r="J259" s="140" t="s">
        <v>8651</v>
      </c>
      <c r="K259" s="140" t="s">
        <v>8031</v>
      </c>
      <c r="L259" s="140" t="s">
        <v>7761</v>
      </c>
      <c r="M259" s="140" t="s">
        <v>6825</v>
      </c>
      <c r="N259" s="140" t="s">
        <v>7762</v>
      </c>
      <c r="O259" s="139">
        <v>121327</v>
      </c>
      <c r="P259" s="139">
        <v>3111</v>
      </c>
      <c r="Q259" s="140" t="s">
        <v>7142</v>
      </c>
      <c r="R259" s="139">
        <v>113993</v>
      </c>
      <c r="S259" s="139">
        <v>113993</v>
      </c>
      <c r="T259" s="140" t="s">
        <v>7758</v>
      </c>
      <c r="U259" s="141">
        <v>367</v>
      </c>
      <c r="V259" s="140" t="s">
        <v>8652</v>
      </c>
      <c r="W259" s="140" t="s">
        <v>8152</v>
      </c>
      <c r="X259" s="140" t="s">
        <v>7765</v>
      </c>
      <c r="Y259" s="140" t="s">
        <v>7766</v>
      </c>
      <c r="Z259" s="140" t="s">
        <v>7767</v>
      </c>
      <c r="AA259" s="139">
        <v>2</v>
      </c>
      <c r="AB259" s="141">
        <v>45322</v>
      </c>
      <c r="AC259" s="141">
        <v>45322</v>
      </c>
      <c r="AD259" s="140" t="s">
        <v>7938</v>
      </c>
      <c r="AE259" s="140" t="s">
        <v>7939</v>
      </c>
      <c r="AF259" s="140" t="s">
        <v>7940</v>
      </c>
      <c r="AG259" s="140" t="s">
        <v>7941</v>
      </c>
      <c r="AH259" s="140" t="s">
        <v>8647</v>
      </c>
      <c r="AI259" s="140" t="s">
        <v>7773</v>
      </c>
      <c r="AJ259" s="140" t="s">
        <v>8648</v>
      </c>
      <c r="AK259" s="140" t="s">
        <v>8649</v>
      </c>
      <c r="AL259" s="139">
        <v>9500</v>
      </c>
      <c r="AM259" s="140" t="s">
        <v>469</v>
      </c>
      <c r="AN259" s="140" t="s">
        <v>8650</v>
      </c>
    </row>
    <row r="260" spans="1:40" ht="28.8" x14ac:dyDescent="0.25">
      <c r="A260" s="139" t="s">
        <v>7756</v>
      </c>
      <c r="B260" s="140" t="s">
        <v>7757</v>
      </c>
      <c r="C260" s="139">
        <v>3061</v>
      </c>
      <c r="D260" s="140" t="s">
        <v>6172</v>
      </c>
      <c r="E260" s="140" t="s">
        <v>3195</v>
      </c>
      <c r="F260" s="139">
        <v>9520</v>
      </c>
      <c r="G260" s="140" t="s">
        <v>470</v>
      </c>
      <c r="H260" s="140" t="s">
        <v>1168</v>
      </c>
      <c r="I260" s="140" t="s">
        <v>7758</v>
      </c>
      <c r="J260" s="140" t="s">
        <v>8653</v>
      </c>
      <c r="K260" s="140" t="s">
        <v>8031</v>
      </c>
      <c r="L260" s="140" t="s">
        <v>7761</v>
      </c>
      <c r="M260" s="140" t="s">
        <v>6825</v>
      </c>
      <c r="N260" s="140" t="s">
        <v>7762</v>
      </c>
      <c r="O260" s="139">
        <v>121327</v>
      </c>
      <c r="P260" s="139">
        <v>3111</v>
      </c>
      <c r="Q260" s="140" t="s">
        <v>7142</v>
      </c>
      <c r="R260" s="139">
        <v>113993</v>
      </c>
      <c r="S260" s="139">
        <v>113993</v>
      </c>
      <c r="T260" s="140" t="s">
        <v>7758</v>
      </c>
      <c r="U260" s="141">
        <v>367</v>
      </c>
      <c r="V260" s="140" t="s">
        <v>8654</v>
      </c>
      <c r="W260" s="140" t="s">
        <v>8655</v>
      </c>
      <c r="X260" s="140" t="s">
        <v>7765</v>
      </c>
      <c r="Y260" s="140" t="s">
        <v>7766</v>
      </c>
      <c r="Z260" s="140" t="s">
        <v>7767</v>
      </c>
      <c r="AA260" s="139">
        <v>1</v>
      </c>
      <c r="AB260" s="141">
        <v>45322</v>
      </c>
      <c r="AC260" s="141">
        <v>45322</v>
      </c>
      <c r="AD260" s="140" t="s">
        <v>7926</v>
      </c>
      <c r="AE260" s="140" t="s">
        <v>7927</v>
      </c>
      <c r="AF260" s="140" t="s">
        <v>7928</v>
      </c>
      <c r="AG260" s="140" t="s">
        <v>7929</v>
      </c>
      <c r="AH260" s="140" t="s">
        <v>8647</v>
      </c>
      <c r="AI260" s="140" t="s">
        <v>7773</v>
      </c>
      <c r="AJ260" s="140" t="s">
        <v>8648</v>
      </c>
      <c r="AK260" s="140" t="s">
        <v>8649</v>
      </c>
      <c r="AL260" s="139">
        <v>9500</v>
      </c>
      <c r="AM260" s="140" t="s">
        <v>469</v>
      </c>
      <c r="AN260" s="140" t="s">
        <v>8650</v>
      </c>
    </row>
    <row r="261" spans="1:40" ht="28.8" x14ac:dyDescent="0.25">
      <c r="A261" s="139" t="s">
        <v>7756</v>
      </c>
      <c r="B261" s="140" t="s">
        <v>7757</v>
      </c>
      <c r="C261" s="139">
        <v>3079</v>
      </c>
      <c r="D261" s="140" t="s">
        <v>7138</v>
      </c>
      <c r="E261" s="140" t="s">
        <v>3196</v>
      </c>
      <c r="F261" s="139">
        <v>9550</v>
      </c>
      <c r="G261" s="140" t="s">
        <v>471</v>
      </c>
      <c r="H261" s="140" t="s">
        <v>3197</v>
      </c>
      <c r="I261" s="140" t="s">
        <v>7758</v>
      </c>
      <c r="J261" s="140" t="s">
        <v>8656</v>
      </c>
      <c r="K261" s="140" t="s">
        <v>8031</v>
      </c>
      <c r="L261" s="140" t="s">
        <v>7761</v>
      </c>
      <c r="M261" s="140" t="s">
        <v>6825</v>
      </c>
      <c r="N261" s="140" t="s">
        <v>7762</v>
      </c>
      <c r="O261" s="139">
        <v>121327</v>
      </c>
      <c r="P261" s="139">
        <v>3111</v>
      </c>
      <c r="Q261" s="140" t="s">
        <v>7142</v>
      </c>
      <c r="R261" s="139">
        <v>113993</v>
      </c>
      <c r="S261" s="139">
        <v>113993</v>
      </c>
      <c r="T261" s="140" t="s">
        <v>7758</v>
      </c>
      <c r="U261" s="141">
        <v>367</v>
      </c>
      <c r="V261" s="140" t="s">
        <v>8657</v>
      </c>
      <c r="W261" s="140" t="s">
        <v>8658</v>
      </c>
      <c r="X261" s="140" t="s">
        <v>7765</v>
      </c>
      <c r="Y261" s="140" t="s">
        <v>7766</v>
      </c>
      <c r="Z261" s="140" t="s">
        <v>7767</v>
      </c>
      <c r="AA261" s="139">
        <v>1</v>
      </c>
      <c r="AB261" s="141">
        <v>45322</v>
      </c>
      <c r="AC261" s="141">
        <v>45322</v>
      </c>
      <c r="AD261" s="140" t="s">
        <v>7926</v>
      </c>
      <c r="AE261" s="140" t="s">
        <v>7927</v>
      </c>
      <c r="AF261" s="140" t="s">
        <v>7928</v>
      </c>
      <c r="AG261" s="140" t="s">
        <v>7929</v>
      </c>
      <c r="AH261" s="140" t="s">
        <v>8647</v>
      </c>
      <c r="AI261" s="140" t="s">
        <v>7773</v>
      </c>
      <c r="AJ261" s="140" t="s">
        <v>8648</v>
      </c>
      <c r="AK261" s="140" t="s">
        <v>8649</v>
      </c>
      <c r="AL261" s="139">
        <v>9500</v>
      </c>
      <c r="AM261" s="140" t="s">
        <v>469</v>
      </c>
      <c r="AN261" s="140" t="s">
        <v>8650</v>
      </c>
    </row>
    <row r="262" spans="1:40" ht="28.8" x14ac:dyDescent="0.25">
      <c r="A262" s="139" t="s">
        <v>7756</v>
      </c>
      <c r="B262" s="140" t="s">
        <v>7757</v>
      </c>
      <c r="C262" s="139">
        <v>3087</v>
      </c>
      <c r="D262" s="140" t="s">
        <v>7139</v>
      </c>
      <c r="E262" s="140" t="s">
        <v>3198</v>
      </c>
      <c r="F262" s="139">
        <v>9506</v>
      </c>
      <c r="G262" s="140" t="s">
        <v>472</v>
      </c>
      <c r="H262" s="140" t="s">
        <v>1169</v>
      </c>
      <c r="I262" s="140" t="s">
        <v>7758</v>
      </c>
      <c r="J262" s="140" t="s">
        <v>8659</v>
      </c>
      <c r="K262" s="140" t="s">
        <v>8031</v>
      </c>
      <c r="L262" s="140" t="s">
        <v>7761</v>
      </c>
      <c r="M262" s="140" t="s">
        <v>6825</v>
      </c>
      <c r="N262" s="140" t="s">
        <v>7762</v>
      </c>
      <c r="O262" s="139">
        <v>121327</v>
      </c>
      <c r="P262" s="139">
        <v>3111</v>
      </c>
      <c r="Q262" s="140" t="s">
        <v>7142</v>
      </c>
      <c r="R262" s="139">
        <v>113993</v>
      </c>
      <c r="S262" s="139">
        <v>113993</v>
      </c>
      <c r="T262" s="140" t="s">
        <v>7758</v>
      </c>
      <c r="U262" s="141">
        <v>367</v>
      </c>
      <c r="V262" s="140" t="s">
        <v>8660</v>
      </c>
      <c r="W262" s="140" t="s">
        <v>8185</v>
      </c>
      <c r="X262" s="140" t="s">
        <v>7765</v>
      </c>
      <c r="Y262" s="140" t="s">
        <v>7766</v>
      </c>
      <c r="Z262" s="140" t="s">
        <v>7767</v>
      </c>
      <c r="AA262" s="139">
        <v>1</v>
      </c>
      <c r="AB262" s="141">
        <v>45322</v>
      </c>
      <c r="AC262" s="141">
        <v>45322</v>
      </c>
      <c r="AD262" s="140" t="s">
        <v>7938</v>
      </c>
      <c r="AE262" s="140" t="s">
        <v>7939</v>
      </c>
      <c r="AF262" s="140" t="s">
        <v>7940</v>
      </c>
      <c r="AG262" s="140" t="s">
        <v>7941</v>
      </c>
      <c r="AH262" s="140" t="s">
        <v>8647</v>
      </c>
      <c r="AI262" s="140" t="s">
        <v>7773</v>
      </c>
      <c r="AJ262" s="140" t="s">
        <v>8648</v>
      </c>
      <c r="AK262" s="140" t="s">
        <v>8649</v>
      </c>
      <c r="AL262" s="139">
        <v>9500</v>
      </c>
      <c r="AM262" s="140" t="s">
        <v>469</v>
      </c>
      <c r="AN262" s="140" t="s">
        <v>8650</v>
      </c>
    </row>
    <row r="263" spans="1:40" ht="28.8" x14ac:dyDescent="0.25">
      <c r="A263" s="139" t="s">
        <v>7756</v>
      </c>
      <c r="B263" s="140" t="s">
        <v>7757</v>
      </c>
      <c r="C263" s="139">
        <v>3095</v>
      </c>
      <c r="D263" s="140" t="s">
        <v>7140</v>
      </c>
      <c r="E263" s="140" t="s">
        <v>3199</v>
      </c>
      <c r="F263" s="139">
        <v>9600</v>
      </c>
      <c r="G263" s="140" t="s">
        <v>473</v>
      </c>
      <c r="H263" s="140" t="s">
        <v>1170</v>
      </c>
      <c r="I263" s="140" t="s">
        <v>7758</v>
      </c>
      <c r="J263" s="140" t="s">
        <v>8661</v>
      </c>
      <c r="K263" s="140" t="s">
        <v>7922</v>
      </c>
      <c r="L263" s="140" t="s">
        <v>7761</v>
      </c>
      <c r="M263" s="140" t="s">
        <v>7923</v>
      </c>
      <c r="N263" s="140" t="s">
        <v>7762</v>
      </c>
      <c r="O263" s="139">
        <v>121061</v>
      </c>
      <c r="P263" s="139">
        <v>3152</v>
      </c>
      <c r="Q263" s="140" t="s">
        <v>6173</v>
      </c>
      <c r="R263" s="139">
        <v>114009</v>
      </c>
      <c r="S263" s="139">
        <v>114009</v>
      </c>
      <c r="T263" s="140" t="s">
        <v>7758</v>
      </c>
      <c r="U263" s="141">
        <v>367</v>
      </c>
      <c r="V263" s="140" t="s">
        <v>8662</v>
      </c>
      <c r="W263" s="140" t="s">
        <v>8663</v>
      </c>
      <c r="X263" s="140" t="s">
        <v>7765</v>
      </c>
      <c r="Y263" s="140" t="s">
        <v>7766</v>
      </c>
      <c r="Z263" s="140" t="s">
        <v>7767</v>
      </c>
      <c r="AA263" s="139">
        <v>3</v>
      </c>
      <c r="AB263" s="141">
        <v>45322</v>
      </c>
      <c r="AC263" s="141">
        <v>45322</v>
      </c>
      <c r="AD263" s="140" t="s">
        <v>8470</v>
      </c>
      <c r="AE263" s="140" t="s">
        <v>8471</v>
      </c>
      <c r="AF263" s="140" t="s">
        <v>8472</v>
      </c>
      <c r="AG263" s="140" t="s">
        <v>8473</v>
      </c>
      <c r="AH263" s="140" t="s">
        <v>8487</v>
      </c>
      <c r="AI263" s="140" t="s">
        <v>7885</v>
      </c>
      <c r="AJ263" s="140" t="s">
        <v>8488</v>
      </c>
      <c r="AK263" s="140" t="s">
        <v>8489</v>
      </c>
      <c r="AL263" s="139">
        <v>9700</v>
      </c>
      <c r="AM263" s="140" t="s">
        <v>478</v>
      </c>
      <c r="AN263" s="140" t="s">
        <v>8490</v>
      </c>
    </row>
    <row r="264" spans="1:40" ht="28.8" x14ac:dyDescent="0.25">
      <c r="A264" s="139" t="s">
        <v>7756</v>
      </c>
      <c r="B264" s="140" t="s">
        <v>7757</v>
      </c>
      <c r="C264" s="139">
        <v>3103</v>
      </c>
      <c r="D264" s="140" t="s">
        <v>5193</v>
      </c>
      <c r="E264" s="140" t="s">
        <v>5194</v>
      </c>
      <c r="F264" s="139">
        <v>9620</v>
      </c>
      <c r="G264" s="140" t="s">
        <v>474</v>
      </c>
      <c r="H264" s="140" t="s">
        <v>7141</v>
      </c>
      <c r="I264" s="140" t="s">
        <v>7758</v>
      </c>
      <c r="J264" s="140" t="s">
        <v>8664</v>
      </c>
      <c r="K264" s="140" t="s">
        <v>8031</v>
      </c>
      <c r="L264" s="140" t="s">
        <v>7761</v>
      </c>
      <c r="M264" s="140" t="s">
        <v>6825</v>
      </c>
      <c r="N264" s="140" t="s">
        <v>7762</v>
      </c>
      <c r="O264" s="139">
        <v>121327</v>
      </c>
      <c r="P264" s="139">
        <v>3111</v>
      </c>
      <c r="Q264" s="140" t="s">
        <v>7142</v>
      </c>
      <c r="R264" s="139">
        <v>113993</v>
      </c>
      <c r="S264" s="139">
        <v>113993</v>
      </c>
      <c r="T264" s="140" t="s">
        <v>7758</v>
      </c>
      <c r="U264" s="141">
        <v>367</v>
      </c>
      <c r="V264" s="140" t="s">
        <v>8665</v>
      </c>
      <c r="W264" s="140" t="s">
        <v>8666</v>
      </c>
      <c r="X264" s="140" t="s">
        <v>7765</v>
      </c>
      <c r="Y264" s="140" t="s">
        <v>7766</v>
      </c>
      <c r="Z264" s="140" t="s">
        <v>7767</v>
      </c>
      <c r="AA264" s="139">
        <v>1</v>
      </c>
      <c r="AB264" s="141">
        <v>45322</v>
      </c>
      <c r="AC264" s="141">
        <v>45322</v>
      </c>
      <c r="AD264" s="140" t="s">
        <v>8470</v>
      </c>
      <c r="AE264" s="140" t="s">
        <v>8471</v>
      </c>
      <c r="AF264" s="140" t="s">
        <v>8472</v>
      </c>
      <c r="AG264" s="140" t="s">
        <v>8473</v>
      </c>
      <c r="AH264" s="140" t="s">
        <v>8647</v>
      </c>
      <c r="AI264" s="140" t="s">
        <v>7773</v>
      </c>
      <c r="AJ264" s="140" t="s">
        <v>8648</v>
      </c>
      <c r="AK264" s="140" t="s">
        <v>8649</v>
      </c>
      <c r="AL264" s="139">
        <v>9500</v>
      </c>
      <c r="AM264" s="140" t="s">
        <v>469</v>
      </c>
      <c r="AN264" s="140" t="s">
        <v>8650</v>
      </c>
    </row>
    <row r="265" spans="1:40" ht="28.8" x14ac:dyDescent="0.25">
      <c r="A265" s="139" t="s">
        <v>7756</v>
      </c>
      <c r="B265" s="140" t="s">
        <v>7757</v>
      </c>
      <c r="C265" s="139">
        <v>3111</v>
      </c>
      <c r="D265" s="140" t="s">
        <v>7142</v>
      </c>
      <c r="E265" s="140" t="s">
        <v>3200</v>
      </c>
      <c r="F265" s="139">
        <v>9620</v>
      </c>
      <c r="G265" s="140" t="s">
        <v>474</v>
      </c>
      <c r="H265" s="140" t="s">
        <v>1171</v>
      </c>
      <c r="I265" s="140" t="s">
        <v>7758</v>
      </c>
      <c r="J265" s="140" t="s">
        <v>8667</v>
      </c>
      <c r="K265" s="140" t="s">
        <v>8031</v>
      </c>
      <c r="L265" s="140" t="s">
        <v>7761</v>
      </c>
      <c r="M265" s="140" t="s">
        <v>6825</v>
      </c>
      <c r="N265" s="140" t="s">
        <v>7762</v>
      </c>
      <c r="O265" s="139">
        <v>121327</v>
      </c>
      <c r="P265" s="139">
        <v>3111</v>
      </c>
      <c r="Q265" s="140" t="s">
        <v>7142</v>
      </c>
      <c r="R265" s="139">
        <v>113993</v>
      </c>
      <c r="S265" s="139">
        <v>113993</v>
      </c>
      <c r="T265" s="140" t="s">
        <v>7758</v>
      </c>
      <c r="U265" s="141">
        <v>367</v>
      </c>
      <c r="V265" s="140" t="s">
        <v>8668</v>
      </c>
      <c r="W265" s="140" t="s">
        <v>8233</v>
      </c>
      <c r="X265" s="140" t="s">
        <v>7765</v>
      </c>
      <c r="Y265" s="140" t="s">
        <v>7766</v>
      </c>
      <c r="Z265" s="140" t="s">
        <v>7767</v>
      </c>
      <c r="AA265" s="139">
        <v>1</v>
      </c>
      <c r="AB265" s="141">
        <v>45322</v>
      </c>
      <c r="AC265" s="141">
        <v>45322</v>
      </c>
      <c r="AD265" s="140" t="s">
        <v>8470</v>
      </c>
      <c r="AE265" s="140" t="s">
        <v>8471</v>
      </c>
      <c r="AF265" s="140" t="s">
        <v>8472</v>
      </c>
      <c r="AG265" s="140" t="s">
        <v>8473</v>
      </c>
      <c r="AH265" s="140" t="s">
        <v>8647</v>
      </c>
      <c r="AI265" s="140" t="s">
        <v>7773</v>
      </c>
      <c r="AJ265" s="140" t="s">
        <v>8648</v>
      </c>
      <c r="AK265" s="140" t="s">
        <v>8649</v>
      </c>
      <c r="AL265" s="139">
        <v>9500</v>
      </c>
      <c r="AM265" s="140" t="s">
        <v>469</v>
      </c>
      <c r="AN265" s="140" t="s">
        <v>8650</v>
      </c>
    </row>
    <row r="266" spans="1:40" ht="28.8" x14ac:dyDescent="0.25">
      <c r="A266" s="139" t="s">
        <v>7756</v>
      </c>
      <c r="B266" s="140" t="s">
        <v>7757</v>
      </c>
      <c r="C266" s="139">
        <v>3129</v>
      </c>
      <c r="D266" s="140" t="s">
        <v>5195</v>
      </c>
      <c r="E266" s="140" t="s">
        <v>3201</v>
      </c>
      <c r="F266" s="139">
        <v>9630</v>
      </c>
      <c r="G266" s="140" t="s">
        <v>475</v>
      </c>
      <c r="H266" s="140" t="s">
        <v>1172</v>
      </c>
      <c r="I266" s="140" t="s">
        <v>7758</v>
      </c>
      <c r="J266" s="140" t="s">
        <v>8669</v>
      </c>
      <c r="K266" s="140" t="s">
        <v>8031</v>
      </c>
      <c r="L266" s="140" t="s">
        <v>7761</v>
      </c>
      <c r="M266" s="140" t="s">
        <v>6825</v>
      </c>
      <c r="N266" s="140" t="s">
        <v>7762</v>
      </c>
      <c r="O266" s="139">
        <v>121327</v>
      </c>
      <c r="P266" s="139">
        <v>3111</v>
      </c>
      <c r="Q266" s="140" t="s">
        <v>7142</v>
      </c>
      <c r="R266" s="139">
        <v>113993</v>
      </c>
      <c r="S266" s="139">
        <v>113993</v>
      </c>
      <c r="T266" s="140" t="s">
        <v>7758</v>
      </c>
      <c r="U266" s="141">
        <v>367</v>
      </c>
      <c r="V266" s="140" t="s">
        <v>8670</v>
      </c>
      <c r="W266" s="140" t="s">
        <v>7822</v>
      </c>
      <c r="X266" s="140" t="s">
        <v>7765</v>
      </c>
      <c r="Y266" s="140" t="s">
        <v>7766</v>
      </c>
      <c r="Z266" s="140" t="s">
        <v>7767</v>
      </c>
      <c r="AA266" s="139">
        <v>1</v>
      </c>
      <c r="AB266" s="141">
        <v>45322</v>
      </c>
      <c r="AC266" s="141">
        <v>45322</v>
      </c>
      <c r="AD266" s="140" t="s">
        <v>8470</v>
      </c>
      <c r="AE266" s="140" t="s">
        <v>8471</v>
      </c>
      <c r="AF266" s="140" t="s">
        <v>8472</v>
      </c>
      <c r="AG266" s="140" t="s">
        <v>8473</v>
      </c>
      <c r="AH266" s="140" t="s">
        <v>8647</v>
      </c>
      <c r="AI266" s="140" t="s">
        <v>7773</v>
      </c>
      <c r="AJ266" s="140" t="s">
        <v>8648</v>
      </c>
      <c r="AK266" s="140" t="s">
        <v>8649</v>
      </c>
      <c r="AL266" s="139">
        <v>9500</v>
      </c>
      <c r="AM266" s="140" t="s">
        <v>469</v>
      </c>
      <c r="AN266" s="140" t="s">
        <v>8650</v>
      </c>
    </row>
    <row r="267" spans="1:40" ht="28.8" x14ac:dyDescent="0.25">
      <c r="A267" s="139" t="s">
        <v>7756</v>
      </c>
      <c r="B267" s="140" t="s">
        <v>7757</v>
      </c>
      <c r="C267" s="139">
        <v>3137</v>
      </c>
      <c r="D267" s="140" t="s">
        <v>7143</v>
      </c>
      <c r="E267" s="140" t="s">
        <v>3202</v>
      </c>
      <c r="F267" s="139">
        <v>9660</v>
      </c>
      <c r="G267" s="140" t="s">
        <v>476</v>
      </c>
      <c r="H267" s="140" t="s">
        <v>1173</v>
      </c>
      <c r="I267" s="140" t="s">
        <v>7758</v>
      </c>
      <c r="J267" s="140" t="s">
        <v>8671</v>
      </c>
      <c r="K267" s="140" t="s">
        <v>8031</v>
      </c>
      <c r="L267" s="140" t="s">
        <v>7761</v>
      </c>
      <c r="M267" s="140" t="s">
        <v>6825</v>
      </c>
      <c r="N267" s="140" t="s">
        <v>7762</v>
      </c>
      <c r="O267" s="139">
        <v>121327</v>
      </c>
      <c r="P267" s="139">
        <v>3111</v>
      </c>
      <c r="Q267" s="140" t="s">
        <v>7142</v>
      </c>
      <c r="R267" s="139">
        <v>113993</v>
      </c>
      <c r="S267" s="139">
        <v>113993</v>
      </c>
      <c r="T267" s="140" t="s">
        <v>7758</v>
      </c>
      <c r="U267" s="141">
        <v>367</v>
      </c>
      <c r="V267" s="140" t="s">
        <v>8672</v>
      </c>
      <c r="W267" s="140" t="s">
        <v>8673</v>
      </c>
      <c r="X267" s="140" t="s">
        <v>7765</v>
      </c>
      <c r="Y267" s="140" t="s">
        <v>7766</v>
      </c>
      <c r="Z267" s="140" t="s">
        <v>7767</v>
      </c>
      <c r="AA267" s="139">
        <v>1</v>
      </c>
      <c r="AB267" s="141">
        <v>45322</v>
      </c>
      <c r="AC267" s="141">
        <v>45322</v>
      </c>
      <c r="AD267" s="140" t="s">
        <v>8470</v>
      </c>
      <c r="AE267" s="140" t="s">
        <v>8471</v>
      </c>
      <c r="AF267" s="140" t="s">
        <v>8472</v>
      </c>
      <c r="AG267" s="140" t="s">
        <v>8473</v>
      </c>
      <c r="AH267" s="140" t="s">
        <v>8647</v>
      </c>
      <c r="AI267" s="140" t="s">
        <v>7773</v>
      </c>
      <c r="AJ267" s="140" t="s">
        <v>8648</v>
      </c>
      <c r="AK267" s="140" t="s">
        <v>8649</v>
      </c>
      <c r="AL267" s="139">
        <v>9500</v>
      </c>
      <c r="AM267" s="140" t="s">
        <v>469</v>
      </c>
      <c r="AN267" s="140" t="s">
        <v>8650</v>
      </c>
    </row>
    <row r="268" spans="1:40" ht="28.8" x14ac:dyDescent="0.25">
      <c r="A268" s="139" t="s">
        <v>7756</v>
      </c>
      <c r="B268" s="140" t="s">
        <v>7757</v>
      </c>
      <c r="C268" s="139">
        <v>3145</v>
      </c>
      <c r="D268" s="140" t="s">
        <v>7144</v>
      </c>
      <c r="E268" s="140" t="s">
        <v>3066</v>
      </c>
      <c r="F268" s="139">
        <v>9688</v>
      </c>
      <c r="G268" s="140" t="s">
        <v>477</v>
      </c>
      <c r="H268" s="140" t="s">
        <v>1174</v>
      </c>
      <c r="I268" s="140" t="s">
        <v>7758</v>
      </c>
      <c r="J268" s="140" t="s">
        <v>8674</v>
      </c>
      <c r="K268" s="140" t="s">
        <v>7922</v>
      </c>
      <c r="L268" s="140" t="s">
        <v>7761</v>
      </c>
      <c r="M268" s="140" t="s">
        <v>7923</v>
      </c>
      <c r="N268" s="140" t="s">
        <v>7762</v>
      </c>
      <c r="O268" s="139">
        <v>121061</v>
      </c>
      <c r="P268" s="139">
        <v>3152</v>
      </c>
      <c r="Q268" s="140" t="s">
        <v>6173</v>
      </c>
      <c r="R268" s="139">
        <v>114009</v>
      </c>
      <c r="S268" s="139">
        <v>114009</v>
      </c>
      <c r="T268" s="140" t="s">
        <v>7758</v>
      </c>
      <c r="U268" s="141">
        <v>367</v>
      </c>
      <c r="V268" s="140" t="s">
        <v>8675</v>
      </c>
      <c r="W268" s="140" t="s">
        <v>8676</v>
      </c>
      <c r="X268" s="140" t="s">
        <v>7765</v>
      </c>
      <c r="Y268" s="140" t="s">
        <v>7766</v>
      </c>
      <c r="Z268" s="140" t="s">
        <v>7767</v>
      </c>
      <c r="AA268" s="139">
        <v>1</v>
      </c>
      <c r="AB268" s="141">
        <v>45322</v>
      </c>
      <c r="AC268" s="141">
        <v>45322</v>
      </c>
      <c r="AD268" s="140" t="s">
        <v>8470</v>
      </c>
      <c r="AE268" s="140" t="s">
        <v>8471</v>
      </c>
      <c r="AF268" s="140" t="s">
        <v>8472</v>
      </c>
      <c r="AG268" s="140" t="s">
        <v>8473</v>
      </c>
      <c r="AH268" s="140" t="s">
        <v>8487</v>
      </c>
      <c r="AI268" s="140" t="s">
        <v>7885</v>
      </c>
      <c r="AJ268" s="140" t="s">
        <v>8488</v>
      </c>
      <c r="AK268" s="140" t="s">
        <v>8489</v>
      </c>
      <c r="AL268" s="139">
        <v>9700</v>
      </c>
      <c r="AM268" s="140" t="s">
        <v>478</v>
      </c>
      <c r="AN268" s="140" t="s">
        <v>8490</v>
      </c>
    </row>
    <row r="269" spans="1:40" ht="28.8" x14ac:dyDescent="0.25">
      <c r="A269" s="139" t="s">
        <v>7756</v>
      </c>
      <c r="B269" s="140" t="s">
        <v>7757</v>
      </c>
      <c r="C269" s="139">
        <v>3152</v>
      </c>
      <c r="D269" s="140" t="s">
        <v>6173</v>
      </c>
      <c r="E269" s="140" t="s">
        <v>3203</v>
      </c>
      <c r="F269" s="139">
        <v>9700</v>
      </c>
      <c r="G269" s="140" t="s">
        <v>478</v>
      </c>
      <c r="H269" s="140" t="s">
        <v>1175</v>
      </c>
      <c r="I269" s="140" t="s">
        <v>7758</v>
      </c>
      <c r="J269" s="140" t="s">
        <v>8677</v>
      </c>
      <c r="K269" s="140" t="s">
        <v>7922</v>
      </c>
      <c r="L269" s="140" t="s">
        <v>7761</v>
      </c>
      <c r="M269" s="140" t="s">
        <v>7923</v>
      </c>
      <c r="N269" s="140" t="s">
        <v>7762</v>
      </c>
      <c r="O269" s="139">
        <v>121061</v>
      </c>
      <c r="P269" s="139">
        <v>3152</v>
      </c>
      <c r="Q269" s="140" t="s">
        <v>6173</v>
      </c>
      <c r="R269" s="139">
        <v>114009</v>
      </c>
      <c r="S269" s="139">
        <v>114009</v>
      </c>
      <c r="T269" s="140" t="s">
        <v>7758</v>
      </c>
      <c r="U269" s="141">
        <v>367</v>
      </c>
      <c r="V269" s="140" t="s">
        <v>8678</v>
      </c>
      <c r="W269" s="140" t="s">
        <v>8517</v>
      </c>
      <c r="X269" s="140" t="s">
        <v>7765</v>
      </c>
      <c r="Y269" s="140" t="s">
        <v>7766</v>
      </c>
      <c r="Z269" s="140" t="s">
        <v>7767</v>
      </c>
      <c r="AA269" s="139">
        <v>3</v>
      </c>
      <c r="AB269" s="141">
        <v>45322</v>
      </c>
      <c r="AC269" s="141">
        <v>45322</v>
      </c>
      <c r="AD269" s="140" t="s">
        <v>7926</v>
      </c>
      <c r="AE269" s="140" t="s">
        <v>7927</v>
      </c>
      <c r="AF269" s="140" t="s">
        <v>7928</v>
      </c>
      <c r="AG269" s="140" t="s">
        <v>7929</v>
      </c>
      <c r="AH269" s="140" t="s">
        <v>8487</v>
      </c>
      <c r="AI269" s="140" t="s">
        <v>7885</v>
      </c>
      <c r="AJ269" s="140" t="s">
        <v>8488</v>
      </c>
      <c r="AK269" s="140" t="s">
        <v>8489</v>
      </c>
      <c r="AL269" s="139">
        <v>9700</v>
      </c>
      <c r="AM269" s="140" t="s">
        <v>478</v>
      </c>
      <c r="AN269" s="140" t="s">
        <v>8490</v>
      </c>
    </row>
    <row r="270" spans="1:40" ht="28.8" x14ac:dyDescent="0.25">
      <c r="A270" s="139" t="s">
        <v>7756</v>
      </c>
      <c r="B270" s="140" t="s">
        <v>7757</v>
      </c>
      <c r="C270" s="139">
        <v>3161</v>
      </c>
      <c r="D270" s="140" t="s">
        <v>7145</v>
      </c>
      <c r="E270" s="140" t="s">
        <v>3204</v>
      </c>
      <c r="F270" s="139">
        <v>9840</v>
      </c>
      <c r="G270" s="140" t="s">
        <v>479</v>
      </c>
      <c r="H270" s="140" t="s">
        <v>1176</v>
      </c>
      <c r="I270" s="140" t="s">
        <v>7758</v>
      </c>
      <c r="J270" s="140" t="s">
        <v>8679</v>
      </c>
      <c r="K270" s="140" t="s">
        <v>7899</v>
      </c>
      <c r="L270" s="140" t="s">
        <v>7761</v>
      </c>
      <c r="M270" s="140" t="s">
        <v>6823</v>
      </c>
      <c r="N270" s="140" t="s">
        <v>7762</v>
      </c>
      <c r="O270" s="139">
        <v>129031</v>
      </c>
      <c r="P270" s="139">
        <v>118596</v>
      </c>
      <c r="Q270" s="140" t="s">
        <v>7423</v>
      </c>
      <c r="R270" s="139">
        <v>114033</v>
      </c>
      <c r="S270" s="139">
        <v>114033</v>
      </c>
      <c r="T270" s="140" t="s">
        <v>7758</v>
      </c>
      <c r="U270" s="141">
        <v>367</v>
      </c>
      <c r="V270" s="140" t="s">
        <v>8680</v>
      </c>
      <c r="W270" s="140" t="s">
        <v>8214</v>
      </c>
      <c r="X270" s="140" t="s">
        <v>7765</v>
      </c>
      <c r="Y270" s="140" t="s">
        <v>7766</v>
      </c>
      <c r="Z270" s="140" t="s">
        <v>7767</v>
      </c>
      <c r="AA270" s="139">
        <v>1</v>
      </c>
      <c r="AB270" s="141">
        <v>45322</v>
      </c>
      <c r="AC270" s="141">
        <v>45322</v>
      </c>
      <c r="AD270" s="140" t="s">
        <v>7926</v>
      </c>
      <c r="AE270" s="140" t="s">
        <v>7927</v>
      </c>
      <c r="AF270" s="140" t="s">
        <v>7928</v>
      </c>
      <c r="AG270" s="140" t="s">
        <v>7929</v>
      </c>
      <c r="AH270" s="140" t="s">
        <v>8480</v>
      </c>
      <c r="AI270" s="140" t="s">
        <v>7773</v>
      </c>
      <c r="AJ270" s="140" t="s">
        <v>8481</v>
      </c>
      <c r="AK270" s="140" t="s">
        <v>8482</v>
      </c>
      <c r="AL270" s="139">
        <v>9840</v>
      </c>
      <c r="AM270" s="140" t="s">
        <v>479</v>
      </c>
      <c r="AN270" s="140" t="s">
        <v>8483</v>
      </c>
    </row>
    <row r="271" spans="1:40" ht="28.8" x14ac:dyDescent="0.25">
      <c r="A271" s="139" t="s">
        <v>7756</v>
      </c>
      <c r="B271" s="140" t="s">
        <v>7757</v>
      </c>
      <c r="C271" s="139">
        <v>3178</v>
      </c>
      <c r="D271" s="140" t="s">
        <v>7146</v>
      </c>
      <c r="E271" s="140" t="s">
        <v>3205</v>
      </c>
      <c r="F271" s="139">
        <v>9810</v>
      </c>
      <c r="G271" s="140" t="s">
        <v>480</v>
      </c>
      <c r="H271" s="140" t="s">
        <v>1177</v>
      </c>
      <c r="I271" s="140" t="s">
        <v>7758</v>
      </c>
      <c r="J271" s="140" t="s">
        <v>8681</v>
      </c>
      <c r="K271" s="140" t="s">
        <v>7899</v>
      </c>
      <c r="L271" s="140" t="s">
        <v>7761</v>
      </c>
      <c r="M271" s="140" t="s">
        <v>6823</v>
      </c>
      <c r="N271" s="140" t="s">
        <v>7762</v>
      </c>
      <c r="O271" s="139">
        <v>129031</v>
      </c>
      <c r="P271" s="139">
        <v>118596</v>
      </c>
      <c r="Q271" s="140" t="s">
        <v>7423</v>
      </c>
      <c r="R271" s="139">
        <v>114033</v>
      </c>
      <c r="S271" s="139">
        <v>114033</v>
      </c>
      <c r="T271" s="140" t="s">
        <v>7758</v>
      </c>
      <c r="U271" s="141">
        <v>367</v>
      </c>
      <c r="V271" s="140" t="s">
        <v>8682</v>
      </c>
      <c r="W271" s="140" t="s">
        <v>8683</v>
      </c>
      <c r="X271" s="140" t="s">
        <v>7765</v>
      </c>
      <c r="Y271" s="140" t="s">
        <v>7766</v>
      </c>
      <c r="Z271" s="140" t="s">
        <v>7767</v>
      </c>
      <c r="AA271" s="139">
        <v>1</v>
      </c>
      <c r="AB271" s="141">
        <v>45322</v>
      </c>
      <c r="AC271" s="141">
        <v>45322</v>
      </c>
      <c r="AD271" s="140" t="s">
        <v>7926</v>
      </c>
      <c r="AE271" s="140" t="s">
        <v>7927</v>
      </c>
      <c r="AF271" s="140" t="s">
        <v>7928</v>
      </c>
      <c r="AG271" s="140" t="s">
        <v>7929</v>
      </c>
      <c r="AH271" s="140" t="s">
        <v>8480</v>
      </c>
      <c r="AI271" s="140" t="s">
        <v>7773</v>
      </c>
      <c r="AJ271" s="140" t="s">
        <v>8481</v>
      </c>
      <c r="AK271" s="140" t="s">
        <v>8482</v>
      </c>
      <c r="AL271" s="139">
        <v>9840</v>
      </c>
      <c r="AM271" s="140" t="s">
        <v>479</v>
      </c>
      <c r="AN271" s="140" t="s">
        <v>8483</v>
      </c>
    </row>
    <row r="272" spans="1:40" ht="28.8" x14ac:dyDescent="0.25">
      <c r="A272" s="139" t="s">
        <v>7756</v>
      </c>
      <c r="B272" s="140" t="s">
        <v>7757</v>
      </c>
      <c r="C272" s="139">
        <v>3194</v>
      </c>
      <c r="D272" s="140" t="s">
        <v>7147</v>
      </c>
      <c r="E272" s="140" t="s">
        <v>3206</v>
      </c>
      <c r="F272" s="139">
        <v>9770</v>
      </c>
      <c r="G272" s="140" t="s">
        <v>6174</v>
      </c>
      <c r="H272" s="140" t="s">
        <v>1178</v>
      </c>
      <c r="I272" s="140" t="s">
        <v>7758</v>
      </c>
      <c r="J272" s="140" t="s">
        <v>8684</v>
      </c>
      <c r="K272" s="140" t="s">
        <v>7899</v>
      </c>
      <c r="L272" s="140" t="s">
        <v>7761</v>
      </c>
      <c r="M272" s="140" t="s">
        <v>6823</v>
      </c>
      <c r="N272" s="140" t="s">
        <v>7762</v>
      </c>
      <c r="O272" s="139">
        <v>129031</v>
      </c>
      <c r="P272" s="139">
        <v>118596</v>
      </c>
      <c r="Q272" s="140" t="s">
        <v>7423</v>
      </c>
      <c r="R272" s="139">
        <v>114033</v>
      </c>
      <c r="S272" s="139">
        <v>114033</v>
      </c>
      <c r="T272" s="140" t="s">
        <v>7935</v>
      </c>
      <c r="U272" s="141">
        <v>367</v>
      </c>
      <c r="V272" s="140" t="s">
        <v>8685</v>
      </c>
      <c r="W272" s="140" t="s">
        <v>8233</v>
      </c>
      <c r="X272" s="140" t="s">
        <v>7765</v>
      </c>
      <c r="Y272" s="140" t="s">
        <v>7766</v>
      </c>
      <c r="Z272" s="140" t="s">
        <v>7767</v>
      </c>
      <c r="AA272" s="139">
        <v>1</v>
      </c>
      <c r="AB272" s="141">
        <v>45322</v>
      </c>
      <c r="AC272" s="141">
        <v>45322</v>
      </c>
      <c r="AD272" s="140" t="s">
        <v>8470</v>
      </c>
      <c r="AE272" s="140" t="s">
        <v>8471</v>
      </c>
      <c r="AF272" s="140" t="s">
        <v>8472</v>
      </c>
      <c r="AG272" s="140" t="s">
        <v>8473</v>
      </c>
      <c r="AH272" s="140" t="s">
        <v>8480</v>
      </c>
      <c r="AI272" s="140" t="s">
        <v>7773</v>
      </c>
      <c r="AJ272" s="140" t="s">
        <v>8481</v>
      </c>
      <c r="AK272" s="140" t="s">
        <v>8482</v>
      </c>
      <c r="AL272" s="139">
        <v>9840</v>
      </c>
      <c r="AM272" s="140" t="s">
        <v>479</v>
      </c>
      <c r="AN272" s="140" t="s">
        <v>8483</v>
      </c>
    </row>
    <row r="273" spans="1:40" ht="28.8" x14ac:dyDescent="0.25">
      <c r="A273" s="139" t="s">
        <v>7756</v>
      </c>
      <c r="B273" s="140" t="s">
        <v>7757</v>
      </c>
      <c r="C273" s="139">
        <v>3211</v>
      </c>
      <c r="D273" s="140" t="s">
        <v>7148</v>
      </c>
      <c r="E273" s="140" t="s">
        <v>3207</v>
      </c>
      <c r="F273" s="139">
        <v>9800</v>
      </c>
      <c r="G273" s="140" t="s">
        <v>481</v>
      </c>
      <c r="H273" s="140" t="s">
        <v>1179</v>
      </c>
      <c r="I273" s="140" t="s">
        <v>7758</v>
      </c>
      <c r="J273" s="140" t="s">
        <v>8686</v>
      </c>
      <c r="K273" s="140" t="s">
        <v>7899</v>
      </c>
      <c r="L273" s="140" t="s">
        <v>7761</v>
      </c>
      <c r="M273" s="140" t="s">
        <v>6823</v>
      </c>
      <c r="N273" s="140" t="s">
        <v>7762</v>
      </c>
      <c r="O273" s="139">
        <v>129031</v>
      </c>
      <c r="P273" s="139">
        <v>118596</v>
      </c>
      <c r="Q273" s="140" t="s">
        <v>7423</v>
      </c>
      <c r="R273" s="139">
        <v>114033</v>
      </c>
      <c r="S273" s="139">
        <v>114033</v>
      </c>
      <c r="T273" s="140" t="s">
        <v>7758</v>
      </c>
      <c r="U273" s="141">
        <v>367</v>
      </c>
      <c r="V273" s="140" t="s">
        <v>8687</v>
      </c>
      <c r="W273" s="140" t="s">
        <v>8688</v>
      </c>
      <c r="X273" s="140" t="s">
        <v>7765</v>
      </c>
      <c r="Y273" s="140" t="s">
        <v>7766</v>
      </c>
      <c r="Z273" s="140" t="s">
        <v>7767</v>
      </c>
      <c r="AA273" s="139">
        <v>1</v>
      </c>
      <c r="AB273" s="141">
        <v>45322</v>
      </c>
      <c r="AC273" s="141">
        <v>45322</v>
      </c>
      <c r="AD273" s="140" t="s">
        <v>8379</v>
      </c>
      <c r="AE273" s="140" t="s">
        <v>8380</v>
      </c>
      <c r="AF273" s="140" t="s">
        <v>8381</v>
      </c>
      <c r="AG273" s="140" t="s">
        <v>8382</v>
      </c>
      <c r="AH273" s="140" t="s">
        <v>8480</v>
      </c>
      <c r="AI273" s="140" t="s">
        <v>7773</v>
      </c>
      <c r="AJ273" s="140" t="s">
        <v>8481</v>
      </c>
      <c r="AK273" s="140" t="s">
        <v>8482</v>
      </c>
      <c r="AL273" s="139">
        <v>9840</v>
      </c>
      <c r="AM273" s="140" t="s">
        <v>479</v>
      </c>
      <c r="AN273" s="140" t="s">
        <v>8483</v>
      </c>
    </row>
    <row r="274" spans="1:40" ht="28.8" x14ac:dyDescent="0.25">
      <c r="A274" s="139" t="s">
        <v>7756</v>
      </c>
      <c r="B274" s="140" t="s">
        <v>7757</v>
      </c>
      <c r="C274" s="139">
        <v>3228</v>
      </c>
      <c r="D274" s="140" t="s">
        <v>7149</v>
      </c>
      <c r="E274" s="140" t="s">
        <v>3208</v>
      </c>
      <c r="F274" s="139">
        <v>9031</v>
      </c>
      <c r="G274" s="140" t="s">
        <v>482</v>
      </c>
      <c r="H274" s="140" t="s">
        <v>1180</v>
      </c>
      <c r="I274" s="140" t="s">
        <v>7758</v>
      </c>
      <c r="J274" s="140" t="s">
        <v>8689</v>
      </c>
      <c r="K274" s="140" t="s">
        <v>8031</v>
      </c>
      <c r="L274" s="140" t="s">
        <v>7761</v>
      </c>
      <c r="M274" s="140" t="s">
        <v>6825</v>
      </c>
      <c r="N274" s="140" t="s">
        <v>7762</v>
      </c>
      <c r="O274" s="139">
        <v>125526</v>
      </c>
      <c r="P274" s="139">
        <v>2626</v>
      </c>
      <c r="Q274" s="140" t="s">
        <v>7126</v>
      </c>
      <c r="R274" s="139">
        <v>114017</v>
      </c>
      <c r="S274" s="139">
        <v>114017</v>
      </c>
      <c r="T274" s="140" t="s">
        <v>7758</v>
      </c>
      <c r="U274" s="141">
        <v>367</v>
      </c>
      <c r="V274" s="140" t="s">
        <v>8690</v>
      </c>
      <c r="W274" s="140" t="s">
        <v>8233</v>
      </c>
      <c r="X274" s="140" t="s">
        <v>7765</v>
      </c>
      <c r="Y274" s="140" t="s">
        <v>7766</v>
      </c>
      <c r="Z274" s="140" t="s">
        <v>7767</v>
      </c>
      <c r="AA274" s="139">
        <v>1</v>
      </c>
      <c r="AB274" s="141">
        <v>45322</v>
      </c>
      <c r="AC274" s="141">
        <v>45322</v>
      </c>
      <c r="AD274" s="140" t="s">
        <v>8379</v>
      </c>
      <c r="AE274" s="140" t="s">
        <v>8380</v>
      </c>
      <c r="AF274" s="140" t="s">
        <v>8381</v>
      </c>
      <c r="AG274" s="140" t="s">
        <v>8382</v>
      </c>
      <c r="AH274" s="140" t="s">
        <v>8540</v>
      </c>
      <c r="AI274" s="140" t="s">
        <v>7885</v>
      </c>
      <c r="AJ274" s="140" t="s">
        <v>8541</v>
      </c>
      <c r="AK274" s="140" t="s">
        <v>8542</v>
      </c>
      <c r="AL274" s="139">
        <v>9000</v>
      </c>
      <c r="AM274" s="140" t="s">
        <v>436</v>
      </c>
      <c r="AN274" s="140" t="s">
        <v>8543</v>
      </c>
    </row>
    <row r="275" spans="1:40" ht="28.8" x14ac:dyDescent="0.25">
      <c r="A275" s="139" t="s">
        <v>7756</v>
      </c>
      <c r="B275" s="140" t="s">
        <v>7757</v>
      </c>
      <c r="C275" s="139">
        <v>3244</v>
      </c>
      <c r="D275" s="140" t="s">
        <v>7150</v>
      </c>
      <c r="E275" s="140" t="s">
        <v>7546</v>
      </c>
      <c r="F275" s="139">
        <v>9880</v>
      </c>
      <c r="G275" s="140" t="s">
        <v>483</v>
      </c>
      <c r="H275" s="140" t="s">
        <v>1181</v>
      </c>
      <c r="I275" s="140" t="s">
        <v>7758</v>
      </c>
      <c r="J275" s="140" t="s">
        <v>8691</v>
      </c>
      <c r="K275" s="140" t="s">
        <v>7899</v>
      </c>
      <c r="L275" s="140" t="s">
        <v>7761</v>
      </c>
      <c r="M275" s="140" t="s">
        <v>6823</v>
      </c>
      <c r="N275" s="140" t="s">
        <v>7762</v>
      </c>
      <c r="O275" s="139">
        <v>129031</v>
      </c>
      <c r="P275" s="139">
        <v>118596</v>
      </c>
      <c r="Q275" s="140" t="s">
        <v>7423</v>
      </c>
      <c r="R275" s="139">
        <v>114033</v>
      </c>
      <c r="S275" s="139">
        <v>114033</v>
      </c>
      <c r="T275" s="140" t="s">
        <v>7758</v>
      </c>
      <c r="U275" s="141">
        <v>367</v>
      </c>
      <c r="V275" s="140" t="s">
        <v>8692</v>
      </c>
      <c r="W275" s="140" t="s">
        <v>8693</v>
      </c>
      <c r="X275" s="140" t="s">
        <v>7765</v>
      </c>
      <c r="Y275" s="140" t="s">
        <v>7766</v>
      </c>
      <c r="Z275" s="140" t="s">
        <v>7767</v>
      </c>
      <c r="AA275" s="139">
        <v>1</v>
      </c>
      <c r="AB275" s="141">
        <v>45322</v>
      </c>
      <c r="AC275" s="141">
        <v>45322</v>
      </c>
      <c r="AD275" s="140" t="s">
        <v>8379</v>
      </c>
      <c r="AE275" s="140" t="s">
        <v>8380</v>
      </c>
      <c r="AF275" s="140" t="s">
        <v>8381</v>
      </c>
      <c r="AG275" s="140" t="s">
        <v>8382</v>
      </c>
      <c r="AH275" s="140" t="s">
        <v>8480</v>
      </c>
      <c r="AI275" s="140" t="s">
        <v>7773</v>
      </c>
      <c r="AJ275" s="140" t="s">
        <v>8481</v>
      </c>
      <c r="AK275" s="140" t="s">
        <v>8482</v>
      </c>
      <c r="AL275" s="139">
        <v>9840</v>
      </c>
      <c r="AM275" s="140" t="s">
        <v>479</v>
      </c>
      <c r="AN275" s="140" t="s">
        <v>8483</v>
      </c>
    </row>
    <row r="276" spans="1:40" ht="28.8" x14ac:dyDescent="0.25">
      <c r="A276" s="139" t="s">
        <v>7756</v>
      </c>
      <c r="B276" s="140" t="s">
        <v>7757</v>
      </c>
      <c r="C276" s="139">
        <v>3251</v>
      </c>
      <c r="D276" s="140" t="s">
        <v>7151</v>
      </c>
      <c r="E276" s="140" t="s">
        <v>3209</v>
      </c>
      <c r="F276" s="139">
        <v>9910</v>
      </c>
      <c r="G276" s="140" t="s">
        <v>483</v>
      </c>
      <c r="H276" s="140" t="s">
        <v>1182</v>
      </c>
      <c r="I276" s="140" t="s">
        <v>7758</v>
      </c>
      <c r="J276" s="140" t="s">
        <v>8694</v>
      </c>
      <c r="K276" s="140" t="s">
        <v>8031</v>
      </c>
      <c r="L276" s="140" t="s">
        <v>7761</v>
      </c>
      <c r="M276" s="140" t="s">
        <v>6825</v>
      </c>
      <c r="N276" s="140" t="s">
        <v>7762</v>
      </c>
      <c r="O276" s="139">
        <v>121301</v>
      </c>
      <c r="P276" s="139">
        <v>3269</v>
      </c>
      <c r="Q276" s="140" t="s">
        <v>6643</v>
      </c>
      <c r="R276" s="139">
        <v>114025</v>
      </c>
      <c r="S276" s="139">
        <v>114025</v>
      </c>
      <c r="T276" s="140" t="s">
        <v>7758</v>
      </c>
      <c r="U276" s="141">
        <v>367</v>
      </c>
      <c r="V276" s="140" t="s">
        <v>8695</v>
      </c>
      <c r="W276" s="140" t="s">
        <v>8696</v>
      </c>
      <c r="X276" s="140" t="s">
        <v>7765</v>
      </c>
      <c r="Y276" s="140" t="s">
        <v>7766</v>
      </c>
      <c r="Z276" s="140" t="s">
        <v>7767</v>
      </c>
      <c r="AA276" s="139">
        <v>1</v>
      </c>
      <c r="AB276" s="141">
        <v>45322</v>
      </c>
      <c r="AC276" s="141">
        <v>45322</v>
      </c>
      <c r="AD276" s="140" t="s">
        <v>8379</v>
      </c>
      <c r="AE276" s="140" t="s">
        <v>8380</v>
      </c>
      <c r="AF276" s="140" t="s">
        <v>8381</v>
      </c>
      <c r="AG276" s="140" t="s">
        <v>8382</v>
      </c>
      <c r="AH276" s="140" t="s">
        <v>8555</v>
      </c>
      <c r="AI276" s="140" t="s">
        <v>7885</v>
      </c>
      <c r="AJ276" s="140" t="s">
        <v>8556</v>
      </c>
      <c r="AK276" s="140" t="s">
        <v>8557</v>
      </c>
      <c r="AL276" s="139">
        <v>9900</v>
      </c>
      <c r="AM276" s="140" t="s">
        <v>484</v>
      </c>
      <c r="AN276" s="140" t="s">
        <v>8558</v>
      </c>
    </row>
    <row r="277" spans="1:40" ht="28.8" x14ac:dyDescent="0.25">
      <c r="A277" s="139" t="s">
        <v>7756</v>
      </c>
      <c r="B277" s="140" t="s">
        <v>7757</v>
      </c>
      <c r="C277" s="139">
        <v>3269</v>
      </c>
      <c r="D277" s="140" t="s">
        <v>6643</v>
      </c>
      <c r="E277" s="140" t="s">
        <v>3210</v>
      </c>
      <c r="F277" s="139">
        <v>9900</v>
      </c>
      <c r="G277" s="140" t="s">
        <v>484</v>
      </c>
      <c r="H277" s="140" t="s">
        <v>1183</v>
      </c>
      <c r="I277" s="140" t="s">
        <v>7758</v>
      </c>
      <c r="J277" s="140" t="s">
        <v>8697</v>
      </c>
      <c r="K277" s="140" t="s">
        <v>8031</v>
      </c>
      <c r="L277" s="140" t="s">
        <v>7761</v>
      </c>
      <c r="M277" s="140" t="s">
        <v>6825</v>
      </c>
      <c r="N277" s="140" t="s">
        <v>7762</v>
      </c>
      <c r="O277" s="139">
        <v>121301</v>
      </c>
      <c r="P277" s="139">
        <v>3269</v>
      </c>
      <c r="Q277" s="140" t="s">
        <v>6643</v>
      </c>
      <c r="R277" s="139">
        <v>114025</v>
      </c>
      <c r="S277" s="139">
        <v>114025</v>
      </c>
      <c r="T277" s="140" t="s">
        <v>7758</v>
      </c>
      <c r="U277" s="141">
        <v>367</v>
      </c>
      <c r="V277" s="140" t="s">
        <v>8698</v>
      </c>
      <c r="W277" s="140" t="s">
        <v>8699</v>
      </c>
      <c r="X277" s="140" t="s">
        <v>7765</v>
      </c>
      <c r="Y277" s="140" t="s">
        <v>7766</v>
      </c>
      <c r="Z277" s="140" t="s">
        <v>7767</v>
      </c>
      <c r="AA277" s="139">
        <v>2</v>
      </c>
      <c r="AB277" s="141">
        <v>45322</v>
      </c>
      <c r="AC277" s="141">
        <v>45322</v>
      </c>
      <c r="AD277" s="140" t="s">
        <v>8379</v>
      </c>
      <c r="AE277" s="140" t="s">
        <v>8380</v>
      </c>
      <c r="AF277" s="140" t="s">
        <v>8381</v>
      </c>
      <c r="AG277" s="140" t="s">
        <v>8382</v>
      </c>
      <c r="AH277" s="140" t="s">
        <v>8555</v>
      </c>
      <c r="AI277" s="140" t="s">
        <v>7885</v>
      </c>
      <c r="AJ277" s="140" t="s">
        <v>8556</v>
      </c>
      <c r="AK277" s="140" t="s">
        <v>8557</v>
      </c>
      <c r="AL277" s="139">
        <v>9900</v>
      </c>
      <c r="AM277" s="140" t="s">
        <v>484</v>
      </c>
      <c r="AN277" s="140" t="s">
        <v>8558</v>
      </c>
    </row>
    <row r="278" spans="1:40" ht="28.8" x14ac:dyDescent="0.25">
      <c r="A278" s="139" t="s">
        <v>7756</v>
      </c>
      <c r="B278" s="140" t="s">
        <v>7757</v>
      </c>
      <c r="C278" s="139">
        <v>3277</v>
      </c>
      <c r="D278" s="140" t="s">
        <v>5196</v>
      </c>
      <c r="E278" s="140" t="s">
        <v>3211</v>
      </c>
      <c r="F278" s="139">
        <v>9030</v>
      </c>
      <c r="G278" s="140" t="s">
        <v>485</v>
      </c>
      <c r="H278" s="140" t="s">
        <v>1184</v>
      </c>
      <c r="I278" s="140" t="s">
        <v>7758</v>
      </c>
      <c r="J278" s="140" t="s">
        <v>8700</v>
      </c>
      <c r="K278" s="140" t="s">
        <v>8031</v>
      </c>
      <c r="L278" s="140" t="s">
        <v>7761</v>
      </c>
      <c r="M278" s="140" t="s">
        <v>6825</v>
      </c>
      <c r="N278" s="140" t="s">
        <v>7762</v>
      </c>
      <c r="O278" s="139">
        <v>125526</v>
      </c>
      <c r="P278" s="139">
        <v>2626</v>
      </c>
      <c r="Q278" s="140" t="s">
        <v>7126</v>
      </c>
      <c r="R278" s="139">
        <v>114017</v>
      </c>
      <c r="S278" s="139">
        <v>114017</v>
      </c>
      <c r="T278" s="140" t="s">
        <v>7758</v>
      </c>
      <c r="U278" s="141">
        <v>367</v>
      </c>
      <c r="V278" s="140" t="s">
        <v>8701</v>
      </c>
      <c r="W278" s="140" t="s">
        <v>8257</v>
      </c>
      <c r="X278" s="140" t="s">
        <v>7765</v>
      </c>
      <c r="Y278" s="140" t="s">
        <v>7766</v>
      </c>
      <c r="Z278" s="140" t="s">
        <v>7767</v>
      </c>
      <c r="AA278" s="139">
        <v>2</v>
      </c>
      <c r="AB278" s="141">
        <v>45322</v>
      </c>
      <c r="AC278" s="141">
        <v>45322</v>
      </c>
      <c r="AD278" s="140" t="s">
        <v>8379</v>
      </c>
      <c r="AE278" s="140" t="s">
        <v>8380</v>
      </c>
      <c r="AF278" s="140" t="s">
        <v>8381</v>
      </c>
      <c r="AG278" s="140" t="s">
        <v>8382</v>
      </c>
      <c r="AH278" s="140" t="s">
        <v>8540</v>
      </c>
      <c r="AI278" s="140" t="s">
        <v>7885</v>
      </c>
      <c r="AJ278" s="140" t="s">
        <v>8541</v>
      </c>
      <c r="AK278" s="140" t="s">
        <v>8542</v>
      </c>
      <c r="AL278" s="139">
        <v>9000</v>
      </c>
      <c r="AM278" s="140" t="s">
        <v>436</v>
      </c>
      <c r="AN278" s="140" t="s">
        <v>8543</v>
      </c>
    </row>
    <row r="279" spans="1:40" ht="28.8" x14ac:dyDescent="0.25">
      <c r="A279" s="139" t="s">
        <v>7756</v>
      </c>
      <c r="B279" s="140" t="s">
        <v>7757</v>
      </c>
      <c r="C279" s="139">
        <v>3285</v>
      </c>
      <c r="D279" s="140" t="s">
        <v>7152</v>
      </c>
      <c r="E279" s="140" t="s">
        <v>3212</v>
      </c>
      <c r="F279" s="139">
        <v>9930</v>
      </c>
      <c r="G279" s="140" t="s">
        <v>6175</v>
      </c>
      <c r="H279" s="140" t="s">
        <v>1185</v>
      </c>
      <c r="I279" s="140" t="s">
        <v>7758</v>
      </c>
      <c r="J279" s="140" t="s">
        <v>8702</v>
      </c>
      <c r="K279" s="140" t="s">
        <v>8031</v>
      </c>
      <c r="L279" s="140" t="s">
        <v>7761</v>
      </c>
      <c r="M279" s="140" t="s">
        <v>6825</v>
      </c>
      <c r="N279" s="140" t="s">
        <v>7762</v>
      </c>
      <c r="O279" s="139">
        <v>121301</v>
      </c>
      <c r="P279" s="139">
        <v>3269</v>
      </c>
      <c r="Q279" s="140" t="s">
        <v>6643</v>
      </c>
      <c r="R279" s="139">
        <v>114025</v>
      </c>
      <c r="S279" s="139">
        <v>114025</v>
      </c>
      <c r="T279" s="140" t="s">
        <v>7758</v>
      </c>
      <c r="U279" s="141">
        <v>367</v>
      </c>
      <c r="V279" s="140" t="s">
        <v>8703</v>
      </c>
      <c r="W279" s="140" t="s">
        <v>7988</v>
      </c>
      <c r="X279" s="140" t="s">
        <v>7765</v>
      </c>
      <c r="Y279" s="140" t="s">
        <v>7766</v>
      </c>
      <c r="Z279" s="140" t="s">
        <v>7767</v>
      </c>
      <c r="AA279" s="139">
        <v>2</v>
      </c>
      <c r="AB279" s="141">
        <v>45322</v>
      </c>
      <c r="AC279" s="141">
        <v>45322</v>
      </c>
      <c r="AD279" s="140" t="s">
        <v>8379</v>
      </c>
      <c r="AE279" s="140" t="s">
        <v>8380</v>
      </c>
      <c r="AF279" s="140" t="s">
        <v>8381</v>
      </c>
      <c r="AG279" s="140" t="s">
        <v>8382</v>
      </c>
      <c r="AH279" s="140" t="s">
        <v>8555</v>
      </c>
      <c r="AI279" s="140" t="s">
        <v>7885</v>
      </c>
      <c r="AJ279" s="140" t="s">
        <v>8556</v>
      </c>
      <c r="AK279" s="140" t="s">
        <v>8557</v>
      </c>
      <c r="AL279" s="139">
        <v>9900</v>
      </c>
      <c r="AM279" s="140" t="s">
        <v>484</v>
      </c>
      <c r="AN279" s="140" t="s">
        <v>8558</v>
      </c>
    </row>
    <row r="280" spans="1:40" ht="28.8" x14ac:dyDescent="0.25">
      <c r="A280" s="139" t="s">
        <v>7756</v>
      </c>
      <c r="B280" s="140" t="s">
        <v>7757</v>
      </c>
      <c r="C280" s="139">
        <v>3293</v>
      </c>
      <c r="D280" s="140" t="s">
        <v>7153</v>
      </c>
      <c r="E280" s="140" t="s">
        <v>3213</v>
      </c>
      <c r="F280" s="139">
        <v>9990</v>
      </c>
      <c r="G280" s="140" t="s">
        <v>486</v>
      </c>
      <c r="H280" s="140" t="s">
        <v>1186</v>
      </c>
      <c r="I280" s="140" t="s">
        <v>7758</v>
      </c>
      <c r="J280" s="140" t="s">
        <v>8704</v>
      </c>
      <c r="K280" s="140" t="s">
        <v>8031</v>
      </c>
      <c r="L280" s="140" t="s">
        <v>7761</v>
      </c>
      <c r="M280" s="140" t="s">
        <v>6825</v>
      </c>
      <c r="N280" s="140" t="s">
        <v>7762</v>
      </c>
      <c r="O280" s="139">
        <v>121301</v>
      </c>
      <c r="P280" s="139">
        <v>3269</v>
      </c>
      <c r="Q280" s="140" t="s">
        <v>6643</v>
      </c>
      <c r="R280" s="139">
        <v>114025</v>
      </c>
      <c r="S280" s="139">
        <v>114025</v>
      </c>
      <c r="T280" s="140" t="s">
        <v>7758</v>
      </c>
      <c r="U280" s="141">
        <v>367</v>
      </c>
      <c r="V280" s="140" t="s">
        <v>8705</v>
      </c>
      <c r="W280" s="140" t="s">
        <v>8706</v>
      </c>
      <c r="X280" s="140" t="s">
        <v>7765</v>
      </c>
      <c r="Y280" s="140" t="s">
        <v>7766</v>
      </c>
      <c r="Z280" s="140" t="s">
        <v>7767</v>
      </c>
      <c r="AA280" s="139">
        <v>2</v>
      </c>
      <c r="AB280" s="141">
        <v>45322</v>
      </c>
      <c r="AC280" s="141">
        <v>45322</v>
      </c>
      <c r="AD280" s="140" t="s">
        <v>8379</v>
      </c>
      <c r="AE280" s="140" t="s">
        <v>8380</v>
      </c>
      <c r="AF280" s="140" t="s">
        <v>8381</v>
      </c>
      <c r="AG280" s="140" t="s">
        <v>8382</v>
      </c>
      <c r="AH280" s="140" t="s">
        <v>8555</v>
      </c>
      <c r="AI280" s="140" t="s">
        <v>7885</v>
      </c>
      <c r="AJ280" s="140" t="s">
        <v>8556</v>
      </c>
      <c r="AK280" s="140" t="s">
        <v>8557</v>
      </c>
      <c r="AL280" s="139">
        <v>9900</v>
      </c>
      <c r="AM280" s="140" t="s">
        <v>484</v>
      </c>
      <c r="AN280" s="140" t="s">
        <v>8558</v>
      </c>
    </row>
    <row r="281" spans="1:40" ht="28.8" x14ac:dyDescent="0.25">
      <c r="A281" s="139" t="s">
        <v>7756</v>
      </c>
      <c r="B281" s="140" t="s">
        <v>7757</v>
      </c>
      <c r="C281" s="139">
        <v>3657</v>
      </c>
      <c r="D281" s="140" t="s">
        <v>6852</v>
      </c>
      <c r="E281" s="140" t="s">
        <v>3214</v>
      </c>
      <c r="F281" s="139">
        <v>1000</v>
      </c>
      <c r="G281" s="140" t="s">
        <v>2908</v>
      </c>
      <c r="H281" s="140" t="s">
        <v>2701</v>
      </c>
      <c r="I281" s="140" t="s">
        <v>7758</v>
      </c>
      <c r="J281" s="140" t="s">
        <v>8721</v>
      </c>
      <c r="K281" s="140" t="s">
        <v>7881</v>
      </c>
      <c r="L281" s="140" t="s">
        <v>7761</v>
      </c>
      <c r="M281" s="140" t="s">
        <v>6824</v>
      </c>
      <c r="N281" s="140" t="s">
        <v>8722</v>
      </c>
      <c r="O281" s="139">
        <v>119339</v>
      </c>
      <c r="P281" s="139">
        <v>106112</v>
      </c>
      <c r="Q281" s="140" t="s">
        <v>5920</v>
      </c>
      <c r="R281" s="139">
        <v>132027</v>
      </c>
      <c r="S281" s="139">
        <v>0</v>
      </c>
      <c r="T281" s="140" t="s">
        <v>7758</v>
      </c>
      <c r="U281" s="141">
        <v>367</v>
      </c>
      <c r="V281" s="140" t="s">
        <v>8723</v>
      </c>
      <c r="W281" s="140" t="s">
        <v>8102</v>
      </c>
      <c r="X281" s="140" t="s">
        <v>8106</v>
      </c>
      <c r="Y281" s="140" t="s">
        <v>8107</v>
      </c>
      <c r="Z281" s="140" t="s">
        <v>8724</v>
      </c>
      <c r="AA281" s="139">
        <v>1</v>
      </c>
      <c r="AB281" s="141">
        <v>45322</v>
      </c>
      <c r="AC281" s="141">
        <v>45322</v>
      </c>
      <c r="AD281" s="140" t="s">
        <v>7938</v>
      </c>
      <c r="AE281" s="140" t="s">
        <v>7939</v>
      </c>
      <c r="AF281" s="140" t="s">
        <v>7940</v>
      </c>
      <c r="AG281" s="140" t="s">
        <v>7941</v>
      </c>
      <c r="AH281" s="140" t="s">
        <v>8725</v>
      </c>
      <c r="AI281" s="140" t="s">
        <v>7943</v>
      </c>
      <c r="AJ281" s="140" t="s">
        <v>8726</v>
      </c>
      <c r="AK281" s="140" t="s">
        <v>8727</v>
      </c>
      <c r="AL281" s="139">
        <v>1000</v>
      </c>
      <c r="AM281" s="140" t="s">
        <v>2908</v>
      </c>
      <c r="AN281" s="140" t="s">
        <v>8728</v>
      </c>
    </row>
    <row r="282" spans="1:40" ht="28.8" x14ac:dyDescent="0.25">
      <c r="A282" s="139" t="s">
        <v>7756</v>
      </c>
      <c r="B282" s="140" t="s">
        <v>7757</v>
      </c>
      <c r="C282" s="139">
        <v>3673</v>
      </c>
      <c r="D282" s="140" t="s">
        <v>6644</v>
      </c>
      <c r="E282" s="140" t="s">
        <v>3215</v>
      </c>
      <c r="F282" s="139">
        <v>1000</v>
      </c>
      <c r="G282" s="140" t="s">
        <v>2908</v>
      </c>
      <c r="H282" s="140" t="s">
        <v>1187</v>
      </c>
      <c r="I282" s="140" t="s">
        <v>7758</v>
      </c>
      <c r="J282" s="140" t="s">
        <v>8729</v>
      </c>
      <c r="K282" s="140" t="s">
        <v>7881</v>
      </c>
      <c r="L282" s="140" t="s">
        <v>7761</v>
      </c>
      <c r="M282" s="140" t="s">
        <v>6824</v>
      </c>
      <c r="N282" s="140" t="s">
        <v>8730</v>
      </c>
      <c r="O282" s="139">
        <v>122184</v>
      </c>
      <c r="P282" s="139">
        <v>61961</v>
      </c>
      <c r="Q282" s="140" t="s">
        <v>6740</v>
      </c>
      <c r="R282" s="139">
        <v>960138</v>
      </c>
      <c r="S282" s="139">
        <v>0</v>
      </c>
      <c r="T282" s="140" t="s">
        <v>7758</v>
      </c>
      <c r="U282" s="141">
        <v>367</v>
      </c>
      <c r="V282" s="140" t="s">
        <v>8731</v>
      </c>
      <c r="W282" s="140" t="s">
        <v>7853</v>
      </c>
      <c r="X282" s="140" t="s">
        <v>7765</v>
      </c>
      <c r="Y282" s="140" t="s">
        <v>7766</v>
      </c>
      <c r="Z282" s="140" t="s">
        <v>8732</v>
      </c>
      <c r="AA282" s="139">
        <v>1</v>
      </c>
      <c r="AB282" s="141">
        <v>45322</v>
      </c>
      <c r="AC282" s="141">
        <v>45322</v>
      </c>
      <c r="AD282" s="140" t="s">
        <v>7938</v>
      </c>
      <c r="AE282" s="140" t="s">
        <v>7939</v>
      </c>
      <c r="AF282" s="140" t="s">
        <v>7940</v>
      </c>
      <c r="AG282" s="140" t="s">
        <v>7941</v>
      </c>
      <c r="AH282" s="140" t="s">
        <v>8733</v>
      </c>
      <c r="AI282" s="140" t="s">
        <v>7773</v>
      </c>
      <c r="AJ282" s="140" t="s">
        <v>8734</v>
      </c>
      <c r="AK282" s="140" t="s">
        <v>8735</v>
      </c>
      <c r="AL282" s="139">
        <v>1000</v>
      </c>
      <c r="AM282" s="140" t="s">
        <v>2908</v>
      </c>
      <c r="AN282" s="140" t="s">
        <v>8736</v>
      </c>
    </row>
    <row r="283" spans="1:40" ht="28.8" x14ac:dyDescent="0.25">
      <c r="A283" s="139" t="s">
        <v>7756</v>
      </c>
      <c r="B283" s="140" t="s">
        <v>7757</v>
      </c>
      <c r="C283" s="139">
        <v>3681</v>
      </c>
      <c r="D283" s="140" t="s">
        <v>6514</v>
      </c>
      <c r="E283" s="140" t="s">
        <v>3216</v>
      </c>
      <c r="F283" s="139">
        <v>1000</v>
      </c>
      <c r="G283" s="140" t="s">
        <v>2908</v>
      </c>
      <c r="H283" s="140" t="s">
        <v>1188</v>
      </c>
      <c r="I283" s="140" t="s">
        <v>7758</v>
      </c>
      <c r="J283" s="140" t="s">
        <v>8737</v>
      </c>
      <c r="K283" s="140" t="s">
        <v>7881</v>
      </c>
      <c r="L283" s="140" t="s">
        <v>7761</v>
      </c>
      <c r="M283" s="140" t="s">
        <v>6824</v>
      </c>
      <c r="N283" s="140" t="s">
        <v>8722</v>
      </c>
      <c r="O283" s="139">
        <v>121988</v>
      </c>
      <c r="P283" s="139">
        <v>3681</v>
      </c>
      <c r="Q283" s="140" t="s">
        <v>6514</v>
      </c>
      <c r="R283" s="139">
        <v>55129</v>
      </c>
      <c r="S283" s="139">
        <v>0</v>
      </c>
      <c r="T283" s="140" t="s">
        <v>7758</v>
      </c>
      <c r="U283" s="141">
        <v>367</v>
      </c>
      <c r="V283" s="140" t="s">
        <v>8738</v>
      </c>
      <c r="W283" s="140" t="s">
        <v>7952</v>
      </c>
      <c r="X283" s="140" t="s">
        <v>7765</v>
      </c>
      <c r="Y283" s="140" t="s">
        <v>7766</v>
      </c>
      <c r="Z283" s="140" t="s">
        <v>8739</v>
      </c>
      <c r="AA283" s="139">
        <v>1</v>
      </c>
      <c r="AB283" s="141">
        <v>45322</v>
      </c>
      <c r="AC283" s="141">
        <v>45322</v>
      </c>
      <c r="AD283" s="140" t="s">
        <v>7938</v>
      </c>
      <c r="AE283" s="140" t="s">
        <v>7939</v>
      </c>
      <c r="AF283" s="140" t="s">
        <v>7940</v>
      </c>
      <c r="AG283" s="140" t="s">
        <v>7941</v>
      </c>
      <c r="AH283" s="140" t="s">
        <v>8740</v>
      </c>
      <c r="AI283" s="140" t="s">
        <v>7943</v>
      </c>
      <c r="AJ283" s="140" t="s">
        <v>8741</v>
      </c>
      <c r="AK283" s="140" t="s">
        <v>8742</v>
      </c>
      <c r="AL283" s="139">
        <v>1000</v>
      </c>
      <c r="AM283" s="140" t="s">
        <v>2908</v>
      </c>
      <c r="AN283" s="140" t="s">
        <v>8743</v>
      </c>
    </row>
    <row r="284" spans="1:40" ht="28.8" x14ac:dyDescent="0.25">
      <c r="A284" s="139" t="s">
        <v>7756</v>
      </c>
      <c r="B284" s="140" t="s">
        <v>7757</v>
      </c>
      <c r="C284" s="139">
        <v>3699</v>
      </c>
      <c r="D284" s="140" t="s">
        <v>5610</v>
      </c>
      <c r="E284" s="140" t="s">
        <v>8744</v>
      </c>
      <c r="F284" s="139">
        <v>1000</v>
      </c>
      <c r="G284" s="140" t="s">
        <v>2908</v>
      </c>
      <c r="H284" s="140" t="s">
        <v>6406</v>
      </c>
      <c r="I284" s="140" t="s">
        <v>7758</v>
      </c>
      <c r="J284" s="140" t="s">
        <v>8745</v>
      </c>
      <c r="K284" s="140" t="s">
        <v>7881</v>
      </c>
      <c r="L284" s="140" t="s">
        <v>7761</v>
      </c>
      <c r="M284" s="140" t="s">
        <v>6824</v>
      </c>
      <c r="N284" s="140" t="s">
        <v>8722</v>
      </c>
      <c r="O284" s="139">
        <v>121988</v>
      </c>
      <c r="P284" s="139">
        <v>3681</v>
      </c>
      <c r="Q284" s="140" t="s">
        <v>6514</v>
      </c>
      <c r="R284" s="139">
        <v>55129</v>
      </c>
      <c r="S284" s="139">
        <v>0</v>
      </c>
      <c r="T284" s="140" t="s">
        <v>7935</v>
      </c>
      <c r="U284" s="141">
        <v>367</v>
      </c>
      <c r="V284" s="140" t="s">
        <v>8746</v>
      </c>
      <c r="W284" s="140" t="s">
        <v>8747</v>
      </c>
      <c r="X284" s="140" t="s">
        <v>7765</v>
      </c>
      <c r="Y284" s="140" t="s">
        <v>7766</v>
      </c>
      <c r="Z284" s="140" t="s">
        <v>8739</v>
      </c>
      <c r="AA284" s="139">
        <v>1</v>
      </c>
      <c r="AB284" s="141">
        <v>45322</v>
      </c>
      <c r="AC284" s="141">
        <v>45322</v>
      </c>
      <c r="AD284" s="140" t="s">
        <v>7938</v>
      </c>
      <c r="AE284" s="140" t="s">
        <v>7939</v>
      </c>
      <c r="AF284" s="140" t="s">
        <v>7940</v>
      </c>
      <c r="AG284" s="140" t="s">
        <v>7941</v>
      </c>
      <c r="AH284" s="140" t="s">
        <v>8748</v>
      </c>
      <c r="AI284" s="140" t="s">
        <v>7943</v>
      </c>
      <c r="AJ284" s="140" t="s">
        <v>8749</v>
      </c>
      <c r="AK284" s="140" t="s">
        <v>8750</v>
      </c>
      <c r="AL284" s="139">
        <v>1000</v>
      </c>
      <c r="AM284" s="140" t="s">
        <v>2908</v>
      </c>
      <c r="AN284" s="140" t="s">
        <v>8743</v>
      </c>
    </row>
    <row r="285" spans="1:40" ht="28.8" x14ac:dyDescent="0.25">
      <c r="A285" s="139" t="s">
        <v>7756</v>
      </c>
      <c r="B285" s="140" t="s">
        <v>7757</v>
      </c>
      <c r="C285" s="139">
        <v>3707</v>
      </c>
      <c r="D285" s="140" t="s">
        <v>6853</v>
      </c>
      <c r="E285" s="140" t="s">
        <v>3218</v>
      </c>
      <c r="F285" s="139">
        <v>1120</v>
      </c>
      <c r="G285" s="140" t="s">
        <v>257</v>
      </c>
      <c r="H285" s="140" t="s">
        <v>1189</v>
      </c>
      <c r="I285" s="140" t="s">
        <v>7758</v>
      </c>
      <c r="J285" s="140" t="s">
        <v>8751</v>
      </c>
      <c r="K285" s="140" t="s">
        <v>7881</v>
      </c>
      <c r="L285" s="140" t="s">
        <v>7761</v>
      </c>
      <c r="M285" s="140" t="s">
        <v>6824</v>
      </c>
      <c r="N285" s="140" t="s">
        <v>8722</v>
      </c>
      <c r="O285" s="139">
        <v>119214</v>
      </c>
      <c r="P285" s="139">
        <v>3707</v>
      </c>
      <c r="Q285" s="140" t="s">
        <v>6853</v>
      </c>
      <c r="R285" s="139">
        <v>961871</v>
      </c>
      <c r="S285" s="139">
        <v>0</v>
      </c>
      <c r="T285" s="140" t="s">
        <v>7758</v>
      </c>
      <c r="U285" s="141">
        <v>367</v>
      </c>
      <c r="V285" s="140" t="s">
        <v>8752</v>
      </c>
      <c r="W285" s="140" t="s">
        <v>8753</v>
      </c>
      <c r="X285" s="140" t="s">
        <v>7765</v>
      </c>
      <c r="Y285" s="140" t="s">
        <v>7766</v>
      </c>
      <c r="Z285" s="140" t="s">
        <v>8739</v>
      </c>
      <c r="AA285" s="139">
        <v>2</v>
      </c>
      <c r="AB285" s="141">
        <v>45322</v>
      </c>
      <c r="AC285" s="141">
        <v>45322</v>
      </c>
      <c r="AD285" s="140" t="s">
        <v>7938</v>
      </c>
      <c r="AE285" s="140" t="s">
        <v>7939</v>
      </c>
      <c r="AF285" s="140" t="s">
        <v>7940</v>
      </c>
      <c r="AG285" s="140" t="s">
        <v>7941</v>
      </c>
      <c r="AH285" s="140" t="s">
        <v>8754</v>
      </c>
      <c r="AI285" s="140" t="s">
        <v>7943</v>
      </c>
      <c r="AJ285" s="140" t="s">
        <v>8755</v>
      </c>
      <c r="AK285" s="140" t="s">
        <v>8756</v>
      </c>
      <c r="AL285" s="139">
        <v>1120</v>
      </c>
      <c r="AM285" s="140" t="s">
        <v>257</v>
      </c>
      <c r="AN285" s="140" t="s">
        <v>8757</v>
      </c>
    </row>
    <row r="286" spans="1:40" ht="28.8" x14ac:dyDescent="0.25">
      <c r="A286" s="139" t="s">
        <v>7756</v>
      </c>
      <c r="B286" s="140" t="s">
        <v>7757</v>
      </c>
      <c r="C286" s="139">
        <v>3715</v>
      </c>
      <c r="D286" s="140" t="s">
        <v>5199</v>
      </c>
      <c r="E286" s="140" t="s">
        <v>3219</v>
      </c>
      <c r="F286" s="139">
        <v>1020</v>
      </c>
      <c r="G286" s="140" t="s">
        <v>249</v>
      </c>
      <c r="H286" s="140" t="s">
        <v>1190</v>
      </c>
      <c r="I286" s="140" t="s">
        <v>7758</v>
      </c>
      <c r="J286" s="140" t="s">
        <v>8758</v>
      </c>
      <c r="K286" s="140" t="s">
        <v>7881</v>
      </c>
      <c r="L286" s="140" t="s">
        <v>7761</v>
      </c>
      <c r="M286" s="140" t="s">
        <v>6824</v>
      </c>
      <c r="N286" s="140" t="s">
        <v>8722</v>
      </c>
      <c r="O286" s="139">
        <v>119214</v>
      </c>
      <c r="P286" s="139">
        <v>3707</v>
      </c>
      <c r="Q286" s="140" t="s">
        <v>6853</v>
      </c>
      <c r="R286" s="139">
        <v>961871</v>
      </c>
      <c r="S286" s="139">
        <v>0</v>
      </c>
      <c r="T286" s="140" t="s">
        <v>7758</v>
      </c>
      <c r="U286" s="141">
        <v>367</v>
      </c>
      <c r="V286" s="140" t="s">
        <v>8759</v>
      </c>
      <c r="W286" s="140" t="s">
        <v>7856</v>
      </c>
      <c r="X286" s="140" t="s">
        <v>7765</v>
      </c>
      <c r="Y286" s="140" t="s">
        <v>7766</v>
      </c>
      <c r="Z286" s="140" t="s">
        <v>8739</v>
      </c>
      <c r="AA286" s="139">
        <v>1</v>
      </c>
      <c r="AB286" s="141">
        <v>45322</v>
      </c>
      <c r="AC286" s="141">
        <v>45322</v>
      </c>
      <c r="AD286" s="140" t="s">
        <v>7938</v>
      </c>
      <c r="AE286" s="140" t="s">
        <v>7939</v>
      </c>
      <c r="AF286" s="140" t="s">
        <v>7940</v>
      </c>
      <c r="AG286" s="140" t="s">
        <v>7941</v>
      </c>
      <c r="AH286" s="140" t="s">
        <v>8760</v>
      </c>
      <c r="AI286" s="140" t="s">
        <v>7943</v>
      </c>
      <c r="AJ286" s="140" t="s">
        <v>8761</v>
      </c>
      <c r="AK286" s="140" t="s">
        <v>8762</v>
      </c>
      <c r="AL286" s="139">
        <v>1020</v>
      </c>
      <c r="AM286" s="140" t="s">
        <v>249</v>
      </c>
      <c r="AN286" s="140" t="s">
        <v>8757</v>
      </c>
    </row>
    <row r="287" spans="1:40" ht="28.8" x14ac:dyDescent="0.25">
      <c r="A287" s="139" t="s">
        <v>7756</v>
      </c>
      <c r="B287" s="140" t="s">
        <v>7757</v>
      </c>
      <c r="C287" s="139">
        <v>3756</v>
      </c>
      <c r="D287" s="140" t="s">
        <v>5200</v>
      </c>
      <c r="E287" s="140" t="s">
        <v>3220</v>
      </c>
      <c r="F287" s="139">
        <v>1080</v>
      </c>
      <c r="G287" s="140" t="s">
        <v>489</v>
      </c>
      <c r="H287" s="140" t="s">
        <v>1191</v>
      </c>
      <c r="I287" s="140" t="s">
        <v>7758</v>
      </c>
      <c r="J287" s="140" t="s">
        <v>8763</v>
      </c>
      <c r="K287" s="140" t="s">
        <v>7881</v>
      </c>
      <c r="L287" s="140" t="s">
        <v>7761</v>
      </c>
      <c r="M287" s="140" t="s">
        <v>6824</v>
      </c>
      <c r="N287" s="140" t="s">
        <v>8722</v>
      </c>
      <c r="O287" s="139">
        <v>129171</v>
      </c>
      <c r="P287" s="139">
        <v>4201</v>
      </c>
      <c r="Q287" s="140" t="s">
        <v>5228</v>
      </c>
      <c r="R287" s="139">
        <v>117952</v>
      </c>
      <c r="S287" s="139">
        <v>0</v>
      </c>
      <c r="T287" s="140" t="s">
        <v>7758</v>
      </c>
      <c r="U287" s="141">
        <v>367</v>
      </c>
      <c r="V287" s="140" t="s">
        <v>8764</v>
      </c>
      <c r="W287" s="140" t="s">
        <v>8765</v>
      </c>
      <c r="X287" s="140" t="s">
        <v>7765</v>
      </c>
      <c r="Y287" s="140" t="s">
        <v>7766</v>
      </c>
      <c r="Z287" s="140" t="s">
        <v>8739</v>
      </c>
      <c r="AA287" s="139">
        <v>1</v>
      </c>
      <c r="AB287" s="141">
        <v>45322</v>
      </c>
      <c r="AC287" s="141">
        <v>45322</v>
      </c>
      <c r="AD287" s="140" t="s">
        <v>7938</v>
      </c>
      <c r="AE287" s="140" t="s">
        <v>7939</v>
      </c>
      <c r="AF287" s="140" t="s">
        <v>7940</v>
      </c>
      <c r="AG287" s="140" t="s">
        <v>7941</v>
      </c>
      <c r="AH287" s="140" t="s">
        <v>8766</v>
      </c>
      <c r="AI287" s="140" t="s">
        <v>7943</v>
      </c>
      <c r="AJ287" s="140" t="s">
        <v>8767</v>
      </c>
      <c r="AK287" s="140" t="s">
        <v>8768</v>
      </c>
      <c r="AL287" s="139">
        <v>1080</v>
      </c>
      <c r="AM287" s="140" t="s">
        <v>489</v>
      </c>
      <c r="AN287" s="140" t="s">
        <v>8769</v>
      </c>
    </row>
    <row r="288" spans="1:40" ht="28.8" x14ac:dyDescent="0.25">
      <c r="A288" s="139" t="s">
        <v>7756</v>
      </c>
      <c r="B288" s="140" t="s">
        <v>7757</v>
      </c>
      <c r="C288" s="139">
        <v>3764</v>
      </c>
      <c r="D288" s="140" t="s">
        <v>6645</v>
      </c>
      <c r="E288" s="140" t="s">
        <v>8770</v>
      </c>
      <c r="F288" s="139">
        <v>1020</v>
      </c>
      <c r="G288" s="140" t="s">
        <v>249</v>
      </c>
      <c r="H288" s="140" t="s">
        <v>2588</v>
      </c>
      <c r="I288" s="140" t="s">
        <v>7758</v>
      </c>
      <c r="J288" s="140" t="s">
        <v>8771</v>
      </c>
      <c r="K288" s="140" t="s">
        <v>7881</v>
      </c>
      <c r="L288" s="140" t="s">
        <v>7761</v>
      </c>
      <c r="M288" s="140" t="s">
        <v>6824</v>
      </c>
      <c r="N288" s="140" t="s">
        <v>8730</v>
      </c>
      <c r="O288" s="139">
        <v>122184</v>
      </c>
      <c r="P288" s="139">
        <v>61961</v>
      </c>
      <c r="Q288" s="140" t="s">
        <v>6740</v>
      </c>
      <c r="R288" s="139">
        <v>960138</v>
      </c>
      <c r="S288" s="139">
        <v>0</v>
      </c>
      <c r="T288" s="140" t="s">
        <v>7758</v>
      </c>
      <c r="U288" s="141">
        <v>367</v>
      </c>
      <c r="V288" s="140" t="s">
        <v>8772</v>
      </c>
      <c r="W288" s="140" t="s">
        <v>8006</v>
      </c>
      <c r="X288" s="140" t="s">
        <v>7972</v>
      </c>
      <c r="Y288" s="140" t="s">
        <v>7973</v>
      </c>
      <c r="Z288" s="140" t="s">
        <v>8773</v>
      </c>
      <c r="AA288" s="139">
        <v>1</v>
      </c>
      <c r="AB288" s="141">
        <v>45322</v>
      </c>
      <c r="AC288" s="141">
        <v>45322</v>
      </c>
      <c r="AD288" s="140" t="s">
        <v>7938</v>
      </c>
      <c r="AE288" s="140" t="s">
        <v>7939</v>
      </c>
      <c r="AF288" s="140" t="s">
        <v>7940</v>
      </c>
      <c r="AG288" s="140" t="s">
        <v>7941</v>
      </c>
      <c r="AH288" s="140" t="s">
        <v>8733</v>
      </c>
      <c r="AI288" s="140" t="s">
        <v>7773</v>
      </c>
      <c r="AJ288" s="140" t="s">
        <v>8734</v>
      </c>
      <c r="AK288" s="140" t="s">
        <v>8735</v>
      </c>
      <c r="AL288" s="139">
        <v>1000</v>
      </c>
      <c r="AM288" s="140" t="s">
        <v>2908</v>
      </c>
      <c r="AN288" s="140" t="s">
        <v>8736</v>
      </c>
    </row>
    <row r="289" spans="1:40" ht="28.8" x14ac:dyDescent="0.25">
      <c r="A289" s="139" t="s">
        <v>7756</v>
      </c>
      <c r="B289" s="140" t="s">
        <v>7757</v>
      </c>
      <c r="C289" s="139">
        <v>3772</v>
      </c>
      <c r="D289" s="140" t="s">
        <v>6646</v>
      </c>
      <c r="E289" s="140" t="s">
        <v>3221</v>
      </c>
      <c r="F289" s="139">
        <v>1020</v>
      </c>
      <c r="G289" s="140" t="s">
        <v>249</v>
      </c>
      <c r="H289" s="140" t="s">
        <v>1192</v>
      </c>
      <c r="I289" s="140" t="s">
        <v>7758</v>
      </c>
      <c r="J289" s="140" t="s">
        <v>8774</v>
      </c>
      <c r="K289" s="140" t="s">
        <v>7881</v>
      </c>
      <c r="L289" s="140" t="s">
        <v>7761</v>
      </c>
      <c r="M289" s="140" t="s">
        <v>6824</v>
      </c>
      <c r="N289" s="140" t="s">
        <v>8730</v>
      </c>
      <c r="O289" s="139">
        <v>122184</v>
      </c>
      <c r="P289" s="139">
        <v>61961</v>
      </c>
      <c r="Q289" s="140" t="s">
        <v>6740</v>
      </c>
      <c r="R289" s="139">
        <v>960138</v>
      </c>
      <c r="S289" s="139">
        <v>0</v>
      </c>
      <c r="T289" s="140" t="s">
        <v>7758</v>
      </c>
      <c r="U289" s="141">
        <v>367</v>
      </c>
      <c r="V289" s="140" t="s">
        <v>8775</v>
      </c>
      <c r="W289" s="140" t="s">
        <v>8776</v>
      </c>
      <c r="X289" s="140" t="s">
        <v>7765</v>
      </c>
      <c r="Y289" s="140" t="s">
        <v>7766</v>
      </c>
      <c r="Z289" s="140" t="s">
        <v>8732</v>
      </c>
      <c r="AA289" s="139">
        <v>1</v>
      </c>
      <c r="AB289" s="141">
        <v>45322</v>
      </c>
      <c r="AC289" s="141">
        <v>45322</v>
      </c>
      <c r="AD289" s="140" t="s">
        <v>7938</v>
      </c>
      <c r="AE289" s="140" t="s">
        <v>7939</v>
      </c>
      <c r="AF289" s="140" t="s">
        <v>7940</v>
      </c>
      <c r="AG289" s="140" t="s">
        <v>7941</v>
      </c>
      <c r="AH289" s="140" t="s">
        <v>8733</v>
      </c>
      <c r="AI289" s="140" t="s">
        <v>7773</v>
      </c>
      <c r="AJ289" s="140" t="s">
        <v>8734</v>
      </c>
      <c r="AK289" s="140" t="s">
        <v>8735</v>
      </c>
      <c r="AL289" s="139">
        <v>1000</v>
      </c>
      <c r="AM289" s="140" t="s">
        <v>2908</v>
      </c>
      <c r="AN289" s="140" t="s">
        <v>8736</v>
      </c>
    </row>
    <row r="290" spans="1:40" ht="28.8" x14ac:dyDescent="0.25">
      <c r="A290" s="139" t="s">
        <v>7756</v>
      </c>
      <c r="B290" s="140" t="s">
        <v>7757</v>
      </c>
      <c r="C290" s="139">
        <v>3781</v>
      </c>
      <c r="D290" s="140" t="s">
        <v>6854</v>
      </c>
      <c r="E290" s="140" t="s">
        <v>3222</v>
      </c>
      <c r="F290" s="139">
        <v>1130</v>
      </c>
      <c r="G290" s="140" t="s">
        <v>491</v>
      </c>
      <c r="H290" s="140" t="s">
        <v>1193</v>
      </c>
      <c r="I290" s="140" t="s">
        <v>7758</v>
      </c>
      <c r="J290" s="140" t="s">
        <v>8777</v>
      </c>
      <c r="K290" s="140" t="s">
        <v>7881</v>
      </c>
      <c r="L290" s="140" t="s">
        <v>7761</v>
      </c>
      <c r="M290" s="140" t="s">
        <v>6824</v>
      </c>
      <c r="N290" s="140" t="s">
        <v>8730</v>
      </c>
      <c r="O290" s="139">
        <v>122184</v>
      </c>
      <c r="P290" s="139">
        <v>61961</v>
      </c>
      <c r="Q290" s="140" t="s">
        <v>6740</v>
      </c>
      <c r="R290" s="139">
        <v>960138</v>
      </c>
      <c r="S290" s="139">
        <v>0</v>
      </c>
      <c r="T290" s="140" t="s">
        <v>7758</v>
      </c>
      <c r="U290" s="141">
        <v>367</v>
      </c>
      <c r="V290" s="140" t="s">
        <v>8778</v>
      </c>
      <c r="W290" s="140" t="s">
        <v>8779</v>
      </c>
      <c r="X290" s="140" t="s">
        <v>7765</v>
      </c>
      <c r="Y290" s="140" t="s">
        <v>7766</v>
      </c>
      <c r="Z290" s="140" t="s">
        <v>8732</v>
      </c>
      <c r="AA290" s="139">
        <v>1</v>
      </c>
      <c r="AB290" s="141">
        <v>45322</v>
      </c>
      <c r="AC290" s="141">
        <v>45322</v>
      </c>
      <c r="AD290" s="140" t="s">
        <v>7938</v>
      </c>
      <c r="AE290" s="140" t="s">
        <v>7939</v>
      </c>
      <c r="AF290" s="140" t="s">
        <v>7940</v>
      </c>
      <c r="AG290" s="140" t="s">
        <v>7941</v>
      </c>
      <c r="AH290" s="140" t="s">
        <v>8733</v>
      </c>
      <c r="AI290" s="140" t="s">
        <v>7773</v>
      </c>
      <c r="AJ290" s="140" t="s">
        <v>8734</v>
      </c>
      <c r="AK290" s="140" t="s">
        <v>8735</v>
      </c>
      <c r="AL290" s="139">
        <v>1000</v>
      </c>
      <c r="AM290" s="140" t="s">
        <v>2908</v>
      </c>
      <c r="AN290" s="140" t="s">
        <v>8736</v>
      </c>
    </row>
    <row r="291" spans="1:40" ht="28.8" x14ac:dyDescent="0.25">
      <c r="A291" s="139" t="s">
        <v>7756</v>
      </c>
      <c r="B291" s="140" t="s">
        <v>7757</v>
      </c>
      <c r="C291" s="139">
        <v>3798</v>
      </c>
      <c r="D291" s="140" t="s">
        <v>5201</v>
      </c>
      <c r="E291" s="140" t="s">
        <v>3223</v>
      </c>
      <c r="F291" s="139">
        <v>1080</v>
      </c>
      <c r="G291" s="140" t="s">
        <v>489</v>
      </c>
      <c r="H291" s="140" t="s">
        <v>1194</v>
      </c>
      <c r="I291" s="140" t="s">
        <v>7758</v>
      </c>
      <c r="J291" s="140" t="s">
        <v>8780</v>
      </c>
      <c r="K291" s="140" t="s">
        <v>7881</v>
      </c>
      <c r="L291" s="140" t="s">
        <v>7761</v>
      </c>
      <c r="M291" s="140" t="s">
        <v>6824</v>
      </c>
      <c r="N291" s="140" t="s">
        <v>8730</v>
      </c>
      <c r="O291" s="139">
        <v>122051</v>
      </c>
      <c r="P291" s="139">
        <v>4135</v>
      </c>
      <c r="Q291" s="140" t="s">
        <v>6408</v>
      </c>
      <c r="R291" s="139">
        <v>960187</v>
      </c>
      <c r="S291" s="139">
        <v>0</v>
      </c>
      <c r="T291" s="140" t="s">
        <v>7758</v>
      </c>
      <c r="U291" s="141">
        <v>367</v>
      </c>
      <c r="V291" s="140" t="s">
        <v>8781</v>
      </c>
      <c r="W291" s="140" t="s">
        <v>8782</v>
      </c>
      <c r="X291" s="140" t="s">
        <v>7765</v>
      </c>
      <c r="Y291" s="140" t="s">
        <v>7766</v>
      </c>
      <c r="Z291" s="140" t="s">
        <v>8732</v>
      </c>
      <c r="AA291" s="139">
        <v>1</v>
      </c>
      <c r="AB291" s="141">
        <v>45322</v>
      </c>
      <c r="AC291" s="141">
        <v>45322</v>
      </c>
      <c r="AD291" s="140" t="s">
        <v>7938</v>
      </c>
      <c r="AE291" s="140" t="s">
        <v>7939</v>
      </c>
      <c r="AF291" s="140" t="s">
        <v>7940</v>
      </c>
      <c r="AG291" s="140" t="s">
        <v>7941</v>
      </c>
      <c r="AH291" s="140" t="s">
        <v>8783</v>
      </c>
      <c r="AI291" s="140" t="s">
        <v>7773</v>
      </c>
      <c r="AJ291" s="140" t="s">
        <v>8784</v>
      </c>
      <c r="AK291" s="140" t="s">
        <v>8785</v>
      </c>
      <c r="AL291" s="139">
        <v>1080</v>
      </c>
      <c r="AM291" s="140" t="s">
        <v>489</v>
      </c>
      <c r="AN291" s="140" t="s">
        <v>8786</v>
      </c>
    </row>
    <row r="292" spans="1:40" ht="28.8" x14ac:dyDescent="0.25">
      <c r="A292" s="139" t="s">
        <v>7756</v>
      </c>
      <c r="B292" s="140" t="s">
        <v>7757</v>
      </c>
      <c r="C292" s="139">
        <v>3831</v>
      </c>
      <c r="D292" s="140" t="s">
        <v>5202</v>
      </c>
      <c r="E292" s="140" t="s">
        <v>3224</v>
      </c>
      <c r="F292" s="139">
        <v>1210</v>
      </c>
      <c r="G292" s="140" t="s">
        <v>492</v>
      </c>
      <c r="H292" s="140" t="s">
        <v>6407</v>
      </c>
      <c r="I292" s="140" t="s">
        <v>7758</v>
      </c>
      <c r="J292" s="140" t="s">
        <v>8787</v>
      </c>
      <c r="K292" s="140" t="s">
        <v>7881</v>
      </c>
      <c r="L292" s="140" t="s">
        <v>7761</v>
      </c>
      <c r="M292" s="140" t="s">
        <v>6824</v>
      </c>
      <c r="N292" s="140" t="s">
        <v>8730</v>
      </c>
      <c r="O292" s="139">
        <v>119693</v>
      </c>
      <c r="P292" s="139">
        <v>111914</v>
      </c>
      <c r="Q292" s="140" t="s">
        <v>5951</v>
      </c>
      <c r="R292" s="139">
        <v>960146</v>
      </c>
      <c r="S292" s="139">
        <v>0</v>
      </c>
      <c r="T292" s="140" t="s">
        <v>7758</v>
      </c>
      <c r="U292" s="141">
        <v>367</v>
      </c>
      <c r="V292" s="140" t="s">
        <v>8788</v>
      </c>
      <c r="W292" s="140" t="s">
        <v>7925</v>
      </c>
      <c r="X292" s="140" t="s">
        <v>7765</v>
      </c>
      <c r="Y292" s="140" t="s">
        <v>7766</v>
      </c>
      <c r="Z292" s="140" t="s">
        <v>8732</v>
      </c>
      <c r="AA292" s="139">
        <v>2</v>
      </c>
      <c r="AB292" s="141">
        <v>45322</v>
      </c>
      <c r="AC292" s="141">
        <v>45322</v>
      </c>
      <c r="AD292" s="140" t="s">
        <v>7938</v>
      </c>
      <c r="AE292" s="140" t="s">
        <v>7939</v>
      </c>
      <c r="AF292" s="140" t="s">
        <v>7940</v>
      </c>
      <c r="AG292" s="140" t="s">
        <v>7941</v>
      </c>
      <c r="AH292" s="140" t="s">
        <v>8789</v>
      </c>
      <c r="AI292" s="140" t="s">
        <v>7773</v>
      </c>
      <c r="AJ292" s="140" t="s">
        <v>8790</v>
      </c>
      <c r="AK292" s="140" t="s">
        <v>8791</v>
      </c>
      <c r="AL292" s="139">
        <v>1210</v>
      </c>
      <c r="AM292" s="140" t="s">
        <v>492</v>
      </c>
      <c r="AN292" s="140" t="s">
        <v>8792</v>
      </c>
    </row>
    <row r="293" spans="1:40" ht="28.8" x14ac:dyDescent="0.25">
      <c r="A293" s="139" t="s">
        <v>7756</v>
      </c>
      <c r="B293" s="140" t="s">
        <v>7757</v>
      </c>
      <c r="C293" s="139">
        <v>3848</v>
      </c>
      <c r="D293" s="140" t="s">
        <v>6855</v>
      </c>
      <c r="E293" s="140" t="s">
        <v>3225</v>
      </c>
      <c r="F293" s="139">
        <v>1030</v>
      </c>
      <c r="G293" s="140" t="s">
        <v>250</v>
      </c>
      <c r="H293" s="140" t="s">
        <v>1195</v>
      </c>
      <c r="I293" s="140" t="s">
        <v>7758</v>
      </c>
      <c r="J293" s="140" t="s">
        <v>8793</v>
      </c>
      <c r="K293" s="140" t="s">
        <v>7881</v>
      </c>
      <c r="L293" s="140" t="s">
        <v>7761</v>
      </c>
      <c r="M293" s="140" t="s">
        <v>6824</v>
      </c>
      <c r="N293" s="140" t="s">
        <v>8722</v>
      </c>
      <c r="O293" s="139">
        <v>121913</v>
      </c>
      <c r="P293" s="139">
        <v>3871</v>
      </c>
      <c r="Q293" s="140" t="s">
        <v>5203</v>
      </c>
      <c r="R293" s="139">
        <v>961921</v>
      </c>
      <c r="S293" s="139">
        <v>0</v>
      </c>
      <c r="T293" s="140" t="s">
        <v>7758</v>
      </c>
      <c r="U293" s="141">
        <v>367</v>
      </c>
      <c r="V293" s="140" t="s">
        <v>8794</v>
      </c>
      <c r="W293" s="140" t="s">
        <v>8795</v>
      </c>
      <c r="X293" s="140" t="s">
        <v>7765</v>
      </c>
      <c r="Y293" s="140" t="s">
        <v>7766</v>
      </c>
      <c r="Z293" s="140" t="s">
        <v>8739</v>
      </c>
      <c r="AA293" s="139">
        <v>1</v>
      </c>
      <c r="AB293" s="141">
        <v>45322</v>
      </c>
      <c r="AC293" s="141">
        <v>45322</v>
      </c>
      <c r="AD293" s="140" t="s">
        <v>7953</v>
      </c>
      <c r="AE293" s="140" t="s">
        <v>7954</v>
      </c>
      <c r="AF293" s="140" t="s">
        <v>7955</v>
      </c>
      <c r="AG293" s="140" t="s">
        <v>7956</v>
      </c>
      <c r="AH293" s="140" t="s">
        <v>8796</v>
      </c>
      <c r="AI293" s="140" t="s">
        <v>7943</v>
      </c>
      <c r="AJ293" s="140" t="s">
        <v>8797</v>
      </c>
      <c r="AK293" s="140" t="s">
        <v>3225</v>
      </c>
      <c r="AL293" s="139">
        <v>1030</v>
      </c>
      <c r="AM293" s="140" t="s">
        <v>250</v>
      </c>
      <c r="AN293" s="140" t="s">
        <v>8798</v>
      </c>
    </row>
    <row r="294" spans="1:40" ht="28.8" x14ac:dyDescent="0.25">
      <c r="A294" s="139" t="s">
        <v>7756</v>
      </c>
      <c r="B294" s="140" t="s">
        <v>7757</v>
      </c>
      <c r="C294" s="139">
        <v>3855</v>
      </c>
      <c r="D294" s="140" t="s">
        <v>6515</v>
      </c>
      <c r="E294" s="140" t="s">
        <v>6647</v>
      </c>
      <c r="F294" s="139">
        <v>1030</v>
      </c>
      <c r="G294" s="140" t="s">
        <v>250</v>
      </c>
      <c r="H294" s="140" t="s">
        <v>1196</v>
      </c>
      <c r="I294" s="140" t="s">
        <v>7758</v>
      </c>
      <c r="J294" s="140" t="s">
        <v>8799</v>
      </c>
      <c r="K294" s="140" t="s">
        <v>7881</v>
      </c>
      <c r="L294" s="140" t="s">
        <v>7761</v>
      </c>
      <c r="M294" s="140" t="s">
        <v>6824</v>
      </c>
      <c r="N294" s="140" t="s">
        <v>8722</v>
      </c>
      <c r="O294" s="139">
        <v>121988</v>
      </c>
      <c r="P294" s="139">
        <v>3681</v>
      </c>
      <c r="Q294" s="140" t="s">
        <v>6514</v>
      </c>
      <c r="R294" s="139">
        <v>55129</v>
      </c>
      <c r="S294" s="139">
        <v>0</v>
      </c>
      <c r="T294" s="140" t="s">
        <v>7758</v>
      </c>
      <c r="U294" s="141">
        <v>367</v>
      </c>
      <c r="V294" s="140" t="s">
        <v>8800</v>
      </c>
      <c r="W294" s="140" t="s">
        <v>8214</v>
      </c>
      <c r="X294" s="140" t="s">
        <v>7765</v>
      </c>
      <c r="Y294" s="140" t="s">
        <v>7766</v>
      </c>
      <c r="Z294" s="140" t="s">
        <v>8739</v>
      </c>
      <c r="AA294" s="139">
        <v>1</v>
      </c>
      <c r="AB294" s="141">
        <v>45322</v>
      </c>
      <c r="AC294" s="141">
        <v>45322</v>
      </c>
      <c r="AD294" s="140" t="s">
        <v>7953</v>
      </c>
      <c r="AE294" s="140" t="s">
        <v>7954</v>
      </c>
      <c r="AF294" s="140" t="s">
        <v>7955</v>
      </c>
      <c r="AG294" s="140" t="s">
        <v>7956</v>
      </c>
      <c r="AH294" s="140" t="s">
        <v>8801</v>
      </c>
      <c r="AI294" s="140" t="s">
        <v>7943</v>
      </c>
      <c r="AJ294" s="140" t="s">
        <v>8802</v>
      </c>
      <c r="AK294" s="140" t="s">
        <v>6647</v>
      </c>
      <c r="AL294" s="139">
        <v>1030</v>
      </c>
      <c r="AM294" s="140" t="s">
        <v>250</v>
      </c>
      <c r="AN294" s="140" t="s">
        <v>8743</v>
      </c>
    </row>
    <row r="295" spans="1:40" ht="28.8" x14ac:dyDescent="0.25">
      <c r="A295" s="139" t="s">
        <v>7756</v>
      </c>
      <c r="B295" s="140" t="s">
        <v>7757</v>
      </c>
      <c r="C295" s="139">
        <v>3863</v>
      </c>
      <c r="D295" s="140" t="s">
        <v>6856</v>
      </c>
      <c r="E295" s="140" t="s">
        <v>3226</v>
      </c>
      <c r="F295" s="139">
        <v>1030</v>
      </c>
      <c r="G295" s="140" t="s">
        <v>250</v>
      </c>
      <c r="H295" s="140" t="s">
        <v>1197</v>
      </c>
      <c r="I295" s="140" t="s">
        <v>7758</v>
      </c>
      <c r="J295" s="140" t="s">
        <v>8803</v>
      </c>
      <c r="K295" s="140" t="s">
        <v>7881</v>
      </c>
      <c r="L295" s="140" t="s">
        <v>7761</v>
      </c>
      <c r="M295" s="140" t="s">
        <v>6824</v>
      </c>
      <c r="N295" s="140" t="s">
        <v>8722</v>
      </c>
      <c r="O295" s="139">
        <v>121913</v>
      </c>
      <c r="P295" s="139">
        <v>3871</v>
      </c>
      <c r="Q295" s="140" t="s">
        <v>5203</v>
      </c>
      <c r="R295" s="139">
        <v>961912</v>
      </c>
      <c r="S295" s="139">
        <v>0</v>
      </c>
      <c r="T295" s="140" t="s">
        <v>7758</v>
      </c>
      <c r="U295" s="141">
        <v>367</v>
      </c>
      <c r="V295" s="140" t="s">
        <v>8804</v>
      </c>
      <c r="W295" s="140" t="s">
        <v>8310</v>
      </c>
      <c r="X295" s="140" t="s">
        <v>7765</v>
      </c>
      <c r="Y295" s="140" t="s">
        <v>7766</v>
      </c>
      <c r="Z295" s="140" t="s">
        <v>8739</v>
      </c>
      <c r="AA295" s="139">
        <v>1</v>
      </c>
      <c r="AB295" s="141">
        <v>45322</v>
      </c>
      <c r="AC295" s="141">
        <v>45322</v>
      </c>
      <c r="AD295" s="140" t="s">
        <v>7953</v>
      </c>
      <c r="AE295" s="140" t="s">
        <v>7954</v>
      </c>
      <c r="AF295" s="140" t="s">
        <v>7955</v>
      </c>
      <c r="AG295" s="140" t="s">
        <v>7956</v>
      </c>
      <c r="AH295" s="140" t="s">
        <v>8805</v>
      </c>
      <c r="AI295" s="140" t="s">
        <v>7885</v>
      </c>
      <c r="AJ295" s="140" t="s">
        <v>8806</v>
      </c>
      <c r="AK295" s="140" t="s">
        <v>8807</v>
      </c>
      <c r="AL295" s="139">
        <v>1030</v>
      </c>
      <c r="AM295" s="140" t="s">
        <v>250</v>
      </c>
      <c r="AN295" s="140" t="s">
        <v>8808</v>
      </c>
    </row>
    <row r="296" spans="1:40" ht="28.8" x14ac:dyDescent="0.25">
      <c r="A296" s="139" t="s">
        <v>7756</v>
      </c>
      <c r="B296" s="140" t="s">
        <v>7757</v>
      </c>
      <c r="C296" s="139">
        <v>3871</v>
      </c>
      <c r="D296" s="140" t="s">
        <v>5203</v>
      </c>
      <c r="E296" s="140" t="s">
        <v>3227</v>
      </c>
      <c r="F296" s="139">
        <v>1030</v>
      </c>
      <c r="G296" s="140" t="s">
        <v>250</v>
      </c>
      <c r="H296" s="140" t="s">
        <v>1198</v>
      </c>
      <c r="I296" s="140" t="s">
        <v>7758</v>
      </c>
      <c r="J296" s="140" t="s">
        <v>8809</v>
      </c>
      <c r="K296" s="140" t="s">
        <v>7881</v>
      </c>
      <c r="L296" s="140" t="s">
        <v>7761</v>
      </c>
      <c r="M296" s="140" t="s">
        <v>6824</v>
      </c>
      <c r="N296" s="140" t="s">
        <v>8722</v>
      </c>
      <c r="O296" s="139">
        <v>121913</v>
      </c>
      <c r="P296" s="139">
        <v>3871</v>
      </c>
      <c r="Q296" s="140" t="s">
        <v>5203</v>
      </c>
      <c r="R296" s="139">
        <v>961904</v>
      </c>
      <c r="S296" s="139">
        <v>0</v>
      </c>
      <c r="T296" s="140" t="s">
        <v>7758</v>
      </c>
      <c r="U296" s="141">
        <v>367</v>
      </c>
      <c r="V296" s="140" t="s">
        <v>8810</v>
      </c>
      <c r="W296" s="140" t="s">
        <v>7780</v>
      </c>
      <c r="X296" s="140" t="s">
        <v>7765</v>
      </c>
      <c r="Y296" s="140" t="s">
        <v>7766</v>
      </c>
      <c r="Z296" s="140" t="s">
        <v>8739</v>
      </c>
      <c r="AA296" s="139">
        <v>1</v>
      </c>
      <c r="AB296" s="141">
        <v>45322</v>
      </c>
      <c r="AC296" s="141">
        <v>45322</v>
      </c>
      <c r="AD296" s="140" t="s">
        <v>7953</v>
      </c>
      <c r="AE296" s="140" t="s">
        <v>7954</v>
      </c>
      <c r="AF296" s="140" t="s">
        <v>7955</v>
      </c>
      <c r="AG296" s="140" t="s">
        <v>7956</v>
      </c>
      <c r="AH296" s="140" t="s">
        <v>8811</v>
      </c>
      <c r="AI296" s="140" t="s">
        <v>7943</v>
      </c>
      <c r="AJ296" s="140" t="s">
        <v>8812</v>
      </c>
      <c r="AK296" s="140" t="s">
        <v>8813</v>
      </c>
      <c r="AL296" s="139">
        <v>1030</v>
      </c>
      <c r="AM296" s="140" t="s">
        <v>250</v>
      </c>
      <c r="AN296" s="140" t="s">
        <v>8814</v>
      </c>
    </row>
    <row r="297" spans="1:40" ht="28.8" x14ac:dyDescent="0.25">
      <c r="A297" s="139" t="s">
        <v>7756</v>
      </c>
      <c r="B297" s="140" t="s">
        <v>7757</v>
      </c>
      <c r="C297" s="139">
        <v>3889</v>
      </c>
      <c r="D297" s="140" t="s">
        <v>6857</v>
      </c>
      <c r="E297" s="140" t="s">
        <v>3228</v>
      </c>
      <c r="F297" s="139">
        <v>1000</v>
      </c>
      <c r="G297" s="140" t="s">
        <v>2908</v>
      </c>
      <c r="H297" s="140" t="s">
        <v>1199</v>
      </c>
      <c r="I297" s="140" t="s">
        <v>7758</v>
      </c>
      <c r="J297" s="140" t="s">
        <v>8815</v>
      </c>
      <c r="K297" s="140" t="s">
        <v>7881</v>
      </c>
      <c r="L297" s="140" t="s">
        <v>7761</v>
      </c>
      <c r="M297" s="140" t="s">
        <v>6824</v>
      </c>
      <c r="N297" s="140" t="s">
        <v>8722</v>
      </c>
      <c r="O297" s="139">
        <v>121913</v>
      </c>
      <c r="P297" s="139">
        <v>3871</v>
      </c>
      <c r="Q297" s="140" t="s">
        <v>5203</v>
      </c>
      <c r="R297" s="139">
        <v>961979</v>
      </c>
      <c r="S297" s="139">
        <v>0</v>
      </c>
      <c r="T297" s="140" t="s">
        <v>7758</v>
      </c>
      <c r="U297" s="141">
        <v>367</v>
      </c>
      <c r="V297" s="140" t="s">
        <v>8816</v>
      </c>
      <c r="W297" s="140" t="s">
        <v>8029</v>
      </c>
      <c r="X297" s="140" t="s">
        <v>7765</v>
      </c>
      <c r="Y297" s="140" t="s">
        <v>7766</v>
      </c>
      <c r="Z297" s="140" t="s">
        <v>8739</v>
      </c>
      <c r="AA297" s="139">
        <v>1</v>
      </c>
      <c r="AB297" s="141">
        <v>45322</v>
      </c>
      <c r="AC297" s="141">
        <v>45322</v>
      </c>
      <c r="AD297" s="140" t="s">
        <v>7938</v>
      </c>
      <c r="AE297" s="140" t="s">
        <v>7939</v>
      </c>
      <c r="AF297" s="140" t="s">
        <v>7940</v>
      </c>
      <c r="AG297" s="140" t="s">
        <v>7941</v>
      </c>
      <c r="AH297" s="140" t="s">
        <v>8817</v>
      </c>
      <c r="AI297" s="140" t="s">
        <v>7943</v>
      </c>
      <c r="AJ297" s="140" t="s">
        <v>8818</v>
      </c>
      <c r="AK297" s="140" t="s">
        <v>8819</v>
      </c>
      <c r="AL297" s="139">
        <v>1000</v>
      </c>
      <c r="AM297" s="140" t="s">
        <v>2908</v>
      </c>
      <c r="AN297" s="140" t="s">
        <v>8820</v>
      </c>
    </row>
    <row r="298" spans="1:40" ht="28.8" x14ac:dyDescent="0.25">
      <c r="A298" s="139" t="s">
        <v>7756</v>
      </c>
      <c r="B298" s="140" t="s">
        <v>7757</v>
      </c>
      <c r="C298" s="139">
        <v>3897</v>
      </c>
      <c r="D298" s="140" t="s">
        <v>5204</v>
      </c>
      <c r="E298" s="140" t="s">
        <v>3229</v>
      </c>
      <c r="F298" s="139">
        <v>1040</v>
      </c>
      <c r="G298" s="140" t="s">
        <v>251</v>
      </c>
      <c r="H298" s="140" t="s">
        <v>1200</v>
      </c>
      <c r="I298" s="140" t="s">
        <v>7758</v>
      </c>
      <c r="J298" s="140" t="s">
        <v>8821</v>
      </c>
      <c r="K298" s="140" t="s">
        <v>7881</v>
      </c>
      <c r="L298" s="140" t="s">
        <v>7761</v>
      </c>
      <c r="M298" s="140" t="s">
        <v>6824</v>
      </c>
      <c r="N298" s="140" t="s">
        <v>8722</v>
      </c>
      <c r="O298" s="139">
        <v>122002</v>
      </c>
      <c r="P298" s="139">
        <v>4259</v>
      </c>
      <c r="Q298" s="140" t="s">
        <v>6862</v>
      </c>
      <c r="R298" s="139">
        <v>117952</v>
      </c>
      <c r="S298" s="139">
        <v>0</v>
      </c>
      <c r="T298" s="140" t="s">
        <v>7758</v>
      </c>
      <c r="U298" s="141">
        <v>367</v>
      </c>
      <c r="V298" s="140" t="s">
        <v>8822</v>
      </c>
      <c r="W298" s="140" t="s">
        <v>7792</v>
      </c>
      <c r="X298" s="140" t="s">
        <v>7765</v>
      </c>
      <c r="Y298" s="140" t="s">
        <v>7766</v>
      </c>
      <c r="Z298" s="140" t="s">
        <v>8739</v>
      </c>
      <c r="AA298" s="139">
        <v>1</v>
      </c>
      <c r="AB298" s="141">
        <v>45322</v>
      </c>
      <c r="AC298" s="141">
        <v>45322</v>
      </c>
      <c r="AD298" s="140" t="s">
        <v>7938</v>
      </c>
      <c r="AE298" s="140" t="s">
        <v>7939</v>
      </c>
      <c r="AF298" s="140" t="s">
        <v>7940</v>
      </c>
      <c r="AG298" s="140" t="s">
        <v>7941</v>
      </c>
      <c r="AH298" s="140" t="s">
        <v>8823</v>
      </c>
      <c r="AI298" s="140" t="s">
        <v>7943</v>
      </c>
      <c r="AJ298" s="140" t="s">
        <v>8824</v>
      </c>
      <c r="AK298" s="140" t="s">
        <v>8825</v>
      </c>
      <c r="AL298" s="139">
        <v>1040</v>
      </c>
      <c r="AM298" s="140" t="s">
        <v>251</v>
      </c>
      <c r="AN298" s="140" t="s">
        <v>8769</v>
      </c>
    </row>
    <row r="299" spans="1:40" ht="28.8" x14ac:dyDescent="0.25">
      <c r="A299" s="139" t="s">
        <v>7756</v>
      </c>
      <c r="B299" s="140" t="s">
        <v>7757</v>
      </c>
      <c r="C299" s="139">
        <v>3905</v>
      </c>
      <c r="D299" s="140" t="s">
        <v>6858</v>
      </c>
      <c r="E299" s="140" t="s">
        <v>3230</v>
      </c>
      <c r="F299" s="139">
        <v>1050</v>
      </c>
      <c r="G299" s="140" t="s">
        <v>252</v>
      </c>
      <c r="H299" s="140" t="s">
        <v>1201</v>
      </c>
      <c r="I299" s="140" t="s">
        <v>7758</v>
      </c>
      <c r="J299" s="140" t="s">
        <v>8826</v>
      </c>
      <c r="K299" s="140" t="s">
        <v>7881</v>
      </c>
      <c r="L299" s="140" t="s">
        <v>7761</v>
      </c>
      <c r="M299" s="140" t="s">
        <v>6824</v>
      </c>
      <c r="N299" s="140" t="s">
        <v>8722</v>
      </c>
      <c r="O299" s="139">
        <v>121988</v>
      </c>
      <c r="P299" s="139">
        <v>3681</v>
      </c>
      <c r="Q299" s="140" t="s">
        <v>6514</v>
      </c>
      <c r="R299" s="139">
        <v>55129</v>
      </c>
      <c r="S299" s="139">
        <v>0</v>
      </c>
      <c r="T299" s="140" t="s">
        <v>7758</v>
      </c>
      <c r="U299" s="141">
        <v>367</v>
      </c>
      <c r="V299" s="140" t="s">
        <v>8827</v>
      </c>
      <c r="W299" s="140" t="s">
        <v>8102</v>
      </c>
      <c r="X299" s="140" t="s">
        <v>7765</v>
      </c>
      <c r="Y299" s="140" t="s">
        <v>7766</v>
      </c>
      <c r="Z299" s="140" t="s">
        <v>8739</v>
      </c>
      <c r="AA299" s="139">
        <v>1</v>
      </c>
      <c r="AB299" s="141">
        <v>45322</v>
      </c>
      <c r="AC299" s="141">
        <v>45322</v>
      </c>
      <c r="AD299" s="140" t="s">
        <v>7953</v>
      </c>
      <c r="AE299" s="140" t="s">
        <v>7954</v>
      </c>
      <c r="AF299" s="140" t="s">
        <v>7955</v>
      </c>
      <c r="AG299" s="140" t="s">
        <v>7956</v>
      </c>
      <c r="AH299" s="140" t="s">
        <v>8828</v>
      </c>
      <c r="AI299" s="140" t="s">
        <v>7943</v>
      </c>
      <c r="AJ299" s="140" t="s">
        <v>8829</v>
      </c>
      <c r="AK299" s="140" t="s">
        <v>3859</v>
      </c>
      <c r="AL299" s="139">
        <v>3001</v>
      </c>
      <c r="AM299" s="140" t="s">
        <v>340</v>
      </c>
      <c r="AN299" s="140" t="s">
        <v>8743</v>
      </c>
    </row>
    <row r="300" spans="1:40" ht="28.8" x14ac:dyDescent="0.25">
      <c r="A300" s="139" t="s">
        <v>7756</v>
      </c>
      <c r="B300" s="140" t="s">
        <v>7757</v>
      </c>
      <c r="C300" s="139">
        <v>3913</v>
      </c>
      <c r="D300" s="140" t="s">
        <v>6859</v>
      </c>
      <c r="E300" s="140" t="s">
        <v>3231</v>
      </c>
      <c r="F300" s="139">
        <v>1060</v>
      </c>
      <c r="G300" s="140" t="s">
        <v>253</v>
      </c>
      <c r="H300" s="140" t="s">
        <v>206</v>
      </c>
      <c r="I300" s="140" t="s">
        <v>7758</v>
      </c>
      <c r="J300" s="140" t="s">
        <v>8830</v>
      </c>
      <c r="K300" s="140" t="s">
        <v>7881</v>
      </c>
      <c r="L300" s="140" t="s">
        <v>7761</v>
      </c>
      <c r="M300" s="140" t="s">
        <v>6824</v>
      </c>
      <c r="N300" s="140" t="s">
        <v>8722</v>
      </c>
      <c r="O300" s="139">
        <v>119222</v>
      </c>
      <c r="P300" s="139">
        <v>3913</v>
      </c>
      <c r="Q300" s="140" t="s">
        <v>6859</v>
      </c>
      <c r="R300" s="139">
        <v>55129</v>
      </c>
      <c r="S300" s="139">
        <v>0</v>
      </c>
      <c r="T300" s="140" t="s">
        <v>7758</v>
      </c>
      <c r="U300" s="141">
        <v>367</v>
      </c>
      <c r="V300" s="140" t="s">
        <v>8831</v>
      </c>
      <c r="W300" s="140" t="s">
        <v>8716</v>
      </c>
      <c r="X300" s="140" t="s">
        <v>7765</v>
      </c>
      <c r="Y300" s="140" t="s">
        <v>7766</v>
      </c>
      <c r="Z300" s="140" t="s">
        <v>8739</v>
      </c>
      <c r="AA300" s="139">
        <v>1</v>
      </c>
      <c r="AB300" s="141">
        <v>45322</v>
      </c>
      <c r="AC300" s="141">
        <v>45322</v>
      </c>
      <c r="AD300" s="140" t="s">
        <v>7938</v>
      </c>
      <c r="AE300" s="140" t="s">
        <v>7939</v>
      </c>
      <c r="AF300" s="140" t="s">
        <v>7940</v>
      </c>
      <c r="AG300" s="140" t="s">
        <v>7941</v>
      </c>
      <c r="AH300" s="140" t="s">
        <v>8832</v>
      </c>
      <c r="AI300" s="140" t="s">
        <v>7943</v>
      </c>
      <c r="AJ300" s="140" t="s">
        <v>8833</v>
      </c>
      <c r="AK300" s="140" t="s">
        <v>8834</v>
      </c>
      <c r="AL300" s="139">
        <v>1060</v>
      </c>
      <c r="AM300" s="140" t="s">
        <v>253</v>
      </c>
      <c r="AN300" s="140" t="s">
        <v>8743</v>
      </c>
    </row>
    <row r="301" spans="1:40" ht="28.8" x14ac:dyDescent="0.25">
      <c r="A301" s="139" t="s">
        <v>7756</v>
      </c>
      <c r="B301" s="140" t="s">
        <v>7757</v>
      </c>
      <c r="C301" s="139">
        <v>3921</v>
      </c>
      <c r="D301" s="140" t="s">
        <v>5205</v>
      </c>
      <c r="E301" s="140" t="s">
        <v>3232</v>
      </c>
      <c r="F301" s="139">
        <v>1080</v>
      </c>
      <c r="G301" s="140" t="s">
        <v>489</v>
      </c>
      <c r="H301" s="140" t="s">
        <v>218</v>
      </c>
      <c r="I301" s="140" t="s">
        <v>7758</v>
      </c>
      <c r="J301" s="140" t="s">
        <v>8835</v>
      </c>
      <c r="K301" s="140" t="s">
        <v>7881</v>
      </c>
      <c r="L301" s="140" t="s">
        <v>7761</v>
      </c>
      <c r="M301" s="140" t="s">
        <v>6824</v>
      </c>
      <c r="N301" s="140" t="s">
        <v>8722</v>
      </c>
      <c r="O301" s="139">
        <v>121988</v>
      </c>
      <c r="P301" s="139">
        <v>3681</v>
      </c>
      <c r="Q301" s="140" t="s">
        <v>6514</v>
      </c>
      <c r="R301" s="139">
        <v>55129</v>
      </c>
      <c r="S301" s="139">
        <v>0</v>
      </c>
      <c r="T301" s="140" t="s">
        <v>7758</v>
      </c>
      <c r="U301" s="141">
        <v>367</v>
      </c>
      <c r="V301" s="140" t="s">
        <v>8836</v>
      </c>
      <c r="W301" s="140" t="s">
        <v>8837</v>
      </c>
      <c r="X301" s="140" t="s">
        <v>8106</v>
      </c>
      <c r="Y301" s="140" t="s">
        <v>8107</v>
      </c>
      <c r="Z301" s="140" t="s">
        <v>8724</v>
      </c>
      <c r="AA301" s="139">
        <v>1</v>
      </c>
      <c r="AB301" s="141">
        <v>45322</v>
      </c>
      <c r="AC301" s="141">
        <v>45322</v>
      </c>
      <c r="AD301" s="140" t="s">
        <v>7938</v>
      </c>
      <c r="AE301" s="140" t="s">
        <v>7939</v>
      </c>
      <c r="AF301" s="140" t="s">
        <v>7940</v>
      </c>
      <c r="AG301" s="140" t="s">
        <v>7941</v>
      </c>
      <c r="AH301" s="140" t="s">
        <v>8838</v>
      </c>
      <c r="AI301" s="140" t="s">
        <v>7943</v>
      </c>
      <c r="AJ301" s="140" t="s">
        <v>8839</v>
      </c>
      <c r="AK301" s="140" t="s">
        <v>3859</v>
      </c>
      <c r="AL301" s="139">
        <v>3001</v>
      </c>
      <c r="AM301" s="140" t="s">
        <v>340</v>
      </c>
      <c r="AN301" s="140" t="s">
        <v>8743</v>
      </c>
    </row>
    <row r="302" spans="1:40" ht="28.8" x14ac:dyDescent="0.25">
      <c r="A302" s="139" t="s">
        <v>7756</v>
      </c>
      <c r="B302" s="140" t="s">
        <v>7757</v>
      </c>
      <c r="C302" s="139">
        <v>3939</v>
      </c>
      <c r="D302" s="140" t="s">
        <v>7548</v>
      </c>
      <c r="E302" s="140" t="s">
        <v>3233</v>
      </c>
      <c r="F302" s="139">
        <v>1070</v>
      </c>
      <c r="G302" s="140" t="s">
        <v>493</v>
      </c>
      <c r="H302" s="140" t="s">
        <v>207</v>
      </c>
      <c r="I302" s="140" t="s">
        <v>7758</v>
      </c>
      <c r="J302" s="140" t="s">
        <v>8840</v>
      </c>
      <c r="K302" s="140" t="s">
        <v>7881</v>
      </c>
      <c r="L302" s="140" t="s">
        <v>7761</v>
      </c>
      <c r="M302" s="140" t="s">
        <v>6824</v>
      </c>
      <c r="N302" s="140" t="s">
        <v>8722</v>
      </c>
      <c r="O302" s="139">
        <v>119222</v>
      </c>
      <c r="P302" s="139">
        <v>3913</v>
      </c>
      <c r="Q302" s="140" t="s">
        <v>6859</v>
      </c>
      <c r="R302" s="139">
        <v>55129</v>
      </c>
      <c r="S302" s="139">
        <v>0</v>
      </c>
      <c r="T302" s="140" t="s">
        <v>7758</v>
      </c>
      <c r="U302" s="141">
        <v>367</v>
      </c>
      <c r="V302" s="140" t="s">
        <v>8841</v>
      </c>
      <c r="W302" s="140" t="s">
        <v>8842</v>
      </c>
      <c r="X302" s="140" t="s">
        <v>7765</v>
      </c>
      <c r="Y302" s="140" t="s">
        <v>7766</v>
      </c>
      <c r="Z302" s="140" t="s">
        <v>8739</v>
      </c>
      <c r="AA302" s="139">
        <v>1</v>
      </c>
      <c r="AB302" s="141">
        <v>45322</v>
      </c>
      <c r="AC302" s="141">
        <v>45322</v>
      </c>
      <c r="AD302" s="140" t="s">
        <v>7938</v>
      </c>
      <c r="AE302" s="140" t="s">
        <v>7939</v>
      </c>
      <c r="AF302" s="140" t="s">
        <v>7940</v>
      </c>
      <c r="AG302" s="140" t="s">
        <v>7941</v>
      </c>
      <c r="AH302" s="140" t="s">
        <v>8843</v>
      </c>
      <c r="AI302" s="140" t="s">
        <v>7943</v>
      </c>
      <c r="AJ302" s="140" t="s">
        <v>8844</v>
      </c>
      <c r="AK302" s="140" t="s">
        <v>8845</v>
      </c>
      <c r="AL302" s="139">
        <v>1070</v>
      </c>
      <c r="AM302" s="140" t="s">
        <v>493</v>
      </c>
      <c r="AN302" s="140" t="s">
        <v>8743</v>
      </c>
    </row>
    <row r="303" spans="1:40" ht="28.8" x14ac:dyDescent="0.25">
      <c r="A303" s="139" t="s">
        <v>7756</v>
      </c>
      <c r="B303" s="140" t="s">
        <v>7757</v>
      </c>
      <c r="C303" s="139">
        <v>3947</v>
      </c>
      <c r="D303" s="140" t="s">
        <v>5207</v>
      </c>
      <c r="E303" s="140" t="s">
        <v>3234</v>
      </c>
      <c r="F303" s="139">
        <v>1070</v>
      </c>
      <c r="G303" s="140" t="s">
        <v>493</v>
      </c>
      <c r="H303" s="140" t="s">
        <v>208</v>
      </c>
      <c r="I303" s="140" t="s">
        <v>7758</v>
      </c>
      <c r="J303" s="140" t="s">
        <v>8846</v>
      </c>
      <c r="K303" s="140" t="s">
        <v>7881</v>
      </c>
      <c r="L303" s="140" t="s">
        <v>7761</v>
      </c>
      <c r="M303" s="140" t="s">
        <v>6824</v>
      </c>
      <c r="N303" s="140" t="s">
        <v>8722</v>
      </c>
      <c r="O303" s="139">
        <v>119222</v>
      </c>
      <c r="P303" s="139">
        <v>3913</v>
      </c>
      <c r="Q303" s="140" t="s">
        <v>6859</v>
      </c>
      <c r="R303" s="139">
        <v>55129</v>
      </c>
      <c r="S303" s="139">
        <v>0</v>
      </c>
      <c r="T303" s="140" t="s">
        <v>7758</v>
      </c>
      <c r="U303" s="141">
        <v>367</v>
      </c>
      <c r="V303" s="140" t="s">
        <v>8847</v>
      </c>
      <c r="W303" s="140" t="s">
        <v>8711</v>
      </c>
      <c r="X303" s="140" t="s">
        <v>7765</v>
      </c>
      <c r="Y303" s="140" t="s">
        <v>7766</v>
      </c>
      <c r="Z303" s="140" t="s">
        <v>8739</v>
      </c>
      <c r="AA303" s="139">
        <v>1</v>
      </c>
      <c r="AB303" s="141">
        <v>45322</v>
      </c>
      <c r="AC303" s="141">
        <v>45322</v>
      </c>
      <c r="AD303" s="140" t="s">
        <v>7938</v>
      </c>
      <c r="AE303" s="140" t="s">
        <v>7939</v>
      </c>
      <c r="AF303" s="140" t="s">
        <v>7940</v>
      </c>
      <c r="AG303" s="140" t="s">
        <v>7941</v>
      </c>
      <c r="AH303" s="140" t="s">
        <v>8848</v>
      </c>
      <c r="AI303" s="140" t="s">
        <v>7943</v>
      </c>
      <c r="AJ303" s="140" t="s">
        <v>8849</v>
      </c>
      <c r="AK303" s="140" t="s">
        <v>3859</v>
      </c>
      <c r="AL303" s="139">
        <v>3001</v>
      </c>
      <c r="AM303" s="140" t="s">
        <v>340</v>
      </c>
      <c r="AN303" s="140" t="s">
        <v>8743</v>
      </c>
    </row>
    <row r="304" spans="1:40" ht="28.8" x14ac:dyDescent="0.25">
      <c r="A304" s="139" t="s">
        <v>7756</v>
      </c>
      <c r="B304" s="140" t="s">
        <v>7757</v>
      </c>
      <c r="C304" s="139">
        <v>3954</v>
      </c>
      <c r="D304" s="140" t="s">
        <v>5208</v>
      </c>
      <c r="E304" s="140" t="s">
        <v>3235</v>
      </c>
      <c r="F304" s="139">
        <v>1070</v>
      </c>
      <c r="G304" s="140" t="s">
        <v>493</v>
      </c>
      <c r="H304" s="140" t="s">
        <v>214</v>
      </c>
      <c r="I304" s="140" t="s">
        <v>7758</v>
      </c>
      <c r="J304" s="140" t="s">
        <v>8850</v>
      </c>
      <c r="K304" s="140" t="s">
        <v>7881</v>
      </c>
      <c r="L304" s="140" t="s">
        <v>7761</v>
      </c>
      <c r="M304" s="140" t="s">
        <v>6824</v>
      </c>
      <c r="N304" s="140" t="s">
        <v>8722</v>
      </c>
      <c r="O304" s="139">
        <v>129171</v>
      </c>
      <c r="P304" s="139">
        <v>4201</v>
      </c>
      <c r="Q304" s="140" t="s">
        <v>5228</v>
      </c>
      <c r="R304" s="139">
        <v>117952</v>
      </c>
      <c r="S304" s="139">
        <v>0</v>
      </c>
      <c r="T304" s="140" t="s">
        <v>7758</v>
      </c>
      <c r="U304" s="141">
        <v>367</v>
      </c>
      <c r="V304" s="140" t="s">
        <v>8851</v>
      </c>
      <c r="W304" s="140" t="s">
        <v>7828</v>
      </c>
      <c r="X304" s="140" t="s">
        <v>7765</v>
      </c>
      <c r="Y304" s="140" t="s">
        <v>7766</v>
      </c>
      <c r="Z304" s="140" t="s">
        <v>8739</v>
      </c>
      <c r="AA304" s="139">
        <v>1</v>
      </c>
      <c r="AB304" s="141">
        <v>45322</v>
      </c>
      <c r="AC304" s="141">
        <v>45322</v>
      </c>
      <c r="AD304" s="140" t="s">
        <v>7938</v>
      </c>
      <c r="AE304" s="140" t="s">
        <v>7939</v>
      </c>
      <c r="AF304" s="140" t="s">
        <v>7940</v>
      </c>
      <c r="AG304" s="140" t="s">
        <v>7941</v>
      </c>
      <c r="AH304" s="140" t="s">
        <v>8852</v>
      </c>
      <c r="AI304" s="140" t="s">
        <v>7943</v>
      </c>
      <c r="AJ304" s="140" t="s">
        <v>8853</v>
      </c>
      <c r="AK304" s="140" t="s">
        <v>8854</v>
      </c>
      <c r="AL304" s="139">
        <v>1070</v>
      </c>
      <c r="AM304" s="140" t="s">
        <v>493</v>
      </c>
      <c r="AN304" s="140" t="s">
        <v>8769</v>
      </c>
    </row>
    <row r="305" spans="1:40" ht="28.8" x14ac:dyDescent="0.25">
      <c r="A305" s="139" t="s">
        <v>7756</v>
      </c>
      <c r="B305" s="140" t="s">
        <v>7757</v>
      </c>
      <c r="C305" s="139">
        <v>3962</v>
      </c>
      <c r="D305" s="140" t="s">
        <v>5209</v>
      </c>
      <c r="E305" s="140" t="s">
        <v>3236</v>
      </c>
      <c r="F305" s="139">
        <v>1070</v>
      </c>
      <c r="G305" s="140" t="s">
        <v>493</v>
      </c>
      <c r="H305" s="140" t="s">
        <v>209</v>
      </c>
      <c r="I305" s="140" t="s">
        <v>7758</v>
      </c>
      <c r="J305" s="140" t="s">
        <v>8855</v>
      </c>
      <c r="K305" s="140" t="s">
        <v>7881</v>
      </c>
      <c r="L305" s="140" t="s">
        <v>7761</v>
      </c>
      <c r="M305" s="140" t="s">
        <v>6824</v>
      </c>
      <c r="N305" s="140" t="s">
        <v>8730</v>
      </c>
      <c r="O305" s="139">
        <v>120329</v>
      </c>
      <c r="P305" s="139">
        <v>3962</v>
      </c>
      <c r="Q305" s="140" t="s">
        <v>5209</v>
      </c>
      <c r="R305" s="139">
        <v>960153</v>
      </c>
      <c r="S305" s="139">
        <v>0</v>
      </c>
      <c r="T305" s="140" t="s">
        <v>7758</v>
      </c>
      <c r="U305" s="141">
        <v>367</v>
      </c>
      <c r="V305" s="140" t="s">
        <v>8856</v>
      </c>
      <c r="W305" s="140" t="s">
        <v>8509</v>
      </c>
      <c r="X305" s="140" t="s">
        <v>7765</v>
      </c>
      <c r="Y305" s="140" t="s">
        <v>7766</v>
      </c>
      <c r="Z305" s="140" t="s">
        <v>8732</v>
      </c>
      <c r="AA305" s="139">
        <v>2</v>
      </c>
      <c r="AB305" s="141">
        <v>45322</v>
      </c>
      <c r="AC305" s="141">
        <v>45322</v>
      </c>
      <c r="AD305" s="140" t="s">
        <v>7938</v>
      </c>
      <c r="AE305" s="140" t="s">
        <v>7939</v>
      </c>
      <c r="AF305" s="140" t="s">
        <v>7940</v>
      </c>
      <c r="AG305" s="140" t="s">
        <v>7941</v>
      </c>
      <c r="AH305" s="140" t="s">
        <v>8857</v>
      </c>
      <c r="AI305" s="140" t="s">
        <v>7773</v>
      </c>
      <c r="AJ305" s="140" t="s">
        <v>8858</v>
      </c>
      <c r="AK305" s="140" t="s">
        <v>8859</v>
      </c>
      <c r="AL305" s="139">
        <v>1070</v>
      </c>
      <c r="AM305" s="140" t="s">
        <v>493</v>
      </c>
      <c r="AN305" s="140" t="s">
        <v>8860</v>
      </c>
    </row>
    <row r="306" spans="1:40" ht="28.8" x14ac:dyDescent="0.25">
      <c r="A306" s="139" t="s">
        <v>7756</v>
      </c>
      <c r="B306" s="140" t="s">
        <v>7757</v>
      </c>
      <c r="C306" s="139">
        <v>3971</v>
      </c>
      <c r="D306" s="140" t="s">
        <v>5210</v>
      </c>
      <c r="E306" s="140" t="s">
        <v>3237</v>
      </c>
      <c r="F306" s="139">
        <v>1070</v>
      </c>
      <c r="G306" s="140" t="s">
        <v>493</v>
      </c>
      <c r="H306" s="140" t="s">
        <v>210</v>
      </c>
      <c r="I306" s="140" t="s">
        <v>7758</v>
      </c>
      <c r="J306" s="140" t="s">
        <v>8861</v>
      </c>
      <c r="K306" s="140" t="s">
        <v>7881</v>
      </c>
      <c r="L306" s="140" t="s">
        <v>7761</v>
      </c>
      <c r="M306" s="140" t="s">
        <v>6824</v>
      </c>
      <c r="N306" s="140" t="s">
        <v>8730</v>
      </c>
      <c r="O306" s="139">
        <v>120329</v>
      </c>
      <c r="P306" s="139">
        <v>3962</v>
      </c>
      <c r="Q306" s="140" t="s">
        <v>5209</v>
      </c>
      <c r="R306" s="139">
        <v>960153</v>
      </c>
      <c r="S306" s="139">
        <v>0</v>
      </c>
      <c r="T306" s="140" t="s">
        <v>7758</v>
      </c>
      <c r="U306" s="141">
        <v>367</v>
      </c>
      <c r="V306" s="140" t="s">
        <v>8862</v>
      </c>
      <c r="W306" s="140" t="s">
        <v>8863</v>
      </c>
      <c r="X306" s="140" t="s">
        <v>7765</v>
      </c>
      <c r="Y306" s="140" t="s">
        <v>7766</v>
      </c>
      <c r="Z306" s="140" t="s">
        <v>8732</v>
      </c>
      <c r="AA306" s="139">
        <v>3</v>
      </c>
      <c r="AB306" s="141">
        <v>45322</v>
      </c>
      <c r="AC306" s="141">
        <v>45322</v>
      </c>
      <c r="AD306" s="140" t="s">
        <v>7938</v>
      </c>
      <c r="AE306" s="140" t="s">
        <v>7939</v>
      </c>
      <c r="AF306" s="140" t="s">
        <v>7940</v>
      </c>
      <c r="AG306" s="140" t="s">
        <v>7941</v>
      </c>
      <c r="AH306" s="140" t="s">
        <v>8857</v>
      </c>
      <c r="AI306" s="140" t="s">
        <v>7773</v>
      </c>
      <c r="AJ306" s="140" t="s">
        <v>8858</v>
      </c>
      <c r="AK306" s="140" t="s">
        <v>8859</v>
      </c>
      <c r="AL306" s="139">
        <v>1070</v>
      </c>
      <c r="AM306" s="140" t="s">
        <v>493</v>
      </c>
      <c r="AN306" s="140" t="s">
        <v>8860</v>
      </c>
    </row>
    <row r="307" spans="1:40" ht="28.8" x14ac:dyDescent="0.25">
      <c r="A307" s="139" t="s">
        <v>7756</v>
      </c>
      <c r="B307" s="140" t="s">
        <v>7757</v>
      </c>
      <c r="C307" s="139">
        <v>3988</v>
      </c>
      <c r="D307" s="140" t="s">
        <v>5211</v>
      </c>
      <c r="E307" s="140" t="s">
        <v>3238</v>
      </c>
      <c r="F307" s="139">
        <v>1070</v>
      </c>
      <c r="G307" s="140" t="s">
        <v>493</v>
      </c>
      <c r="H307" s="140" t="s">
        <v>7549</v>
      </c>
      <c r="I307" s="140" t="s">
        <v>7758</v>
      </c>
      <c r="J307" s="140" t="s">
        <v>8864</v>
      </c>
      <c r="K307" s="140" t="s">
        <v>7881</v>
      </c>
      <c r="L307" s="140" t="s">
        <v>7761</v>
      </c>
      <c r="M307" s="140" t="s">
        <v>6824</v>
      </c>
      <c r="N307" s="140" t="s">
        <v>8730</v>
      </c>
      <c r="O307" s="139">
        <v>120329</v>
      </c>
      <c r="P307" s="139">
        <v>3962</v>
      </c>
      <c r="Q307" s="140" t="s">
        <v>5209</v>
      </c>
      <c r="R307" s="139">
        <v>960153</v>
      </c>
      <c r="S307" s="139">
        <v>0</v>
      </c>
      <c r="T307" s="140" t="s">
        <v>7758</v>
      </c>
      <c r="U307" s="141">
        <v>367</v>
      </c>
      <c r="V307" s="140" t="s">
        <v>8865</v>
      </c>
      <c r="W307" s="140" t="s">
        <v>7837</v>
      </c>
      <c r="X307" s="140" t="s">
        <v>7765</v>
      </c>
      <c r="Y307" s="140" t="s">
        <v>7766</v>
      </c>
      <c r="Z307" s="140" t="s">
        <v>8732</v>
      </c>
      <c r="AA307" s="139">
        <v>2</v>
      </c>
      <c r="AB307" s="141">
        <v>45322</v>
      </c>
      <c r="AC307" s="141">
        <v>45322</v>
      </c>
      <c r="AD307" s="140" t="s">
        <v>7938</v>
      </c>
      <c r="AE307" s="140" t="s">
        <v>7939</v>
      </c>
      <c r="AF307" s="140" t="s">
        <v>7940</v>
      </c>
      <c r="AG307" s="140" t="s">
        <v>7941</v>
      </c>
      <c r="AH307" s="140" t="s">
        <v>8857</v>
      </c>
      <c r="AI307" s="140" t="s">
        <v>7773</v>
      </c>
      <c r="AJ307" s="140" t="s">
        <v>8858</v>
      </c>
      <c r="AK307" s="140" t="s">
        <v>8859</v>
      </c>
      <c r="AL307" s="139">
        <v>1070</v>
      </c>
      <c r="AM307" s="140" t="s">
        <v>493</v>
      </c>
      <c r="AN307" s="140" t="s">
        <v>8860</v>
      </c>
    </row>
    <row r="308" spans="1:40" ht="28.8" x14ac:dyDescent="0.25">
      <c r="A308" s="139" t="s">
        <v>7756</v>
      </c>
      <c r="B308" s="140" t="s">
        <v>7757</v>
      </c>
      <c r="C308" s="139">
        <v>3996</v>
      </c>
      <c r="D308" s="140" t="s">
        <v>5212</v>
      </c>
      <c r="E308" s="140" t="s">
        <v>3239</v>
      </c>
      <c r="F308" s="139">
        <v>1070</v>
      </c>
      <c r="G308" s="140" t="s">
        <v>493</v>
      </c>
      <c r="H308" s="140" t="s">
        <v>211</v>
      </c>
      <c r="I308" s="140" t="s">
        <v>7758</v>
      </c>
      <c r="J308" s="140" t="s">
        <v>8866</v>
      </c>
      <c r="K308" s="140" t="s">
        <v>7881</v>
      </c>
      <c r="L308" s="140" t="s">
        <v>7761</v>
      </c>
      <c r="M308" s="140" t="s">
        <v>6824</v>
      </c>
      <c r="N308" s="140" t="s">
        <v>8730</v>
      </c>
      <c r="O308" s="139">
        <v>120329</v>
      </c>
      <c r="P308" s="139">
        <v>3962</v>
      </c>
      <c r="Q308" s="140" t="s">
        <v>5209</v>
      </c>
      <c r="R308" s="139">
        <v>960153</v>
      </c>
      <c r="S308" s="139">
        <v>0</v>
      </c>
      <c r="T308" s="140" t="s">
        <v>7758</v>
      </c>
      <c r="U308" s="141">
        <v>367</v>
      </c>
      <c r="V308" s="140" t="s">
        <v>8867</v>
      </c>
      <c r="W308" s="140" t="s">
        <v>8868</v>
      </c>
      <c r="X308" s="140" t="s">
        <v>7765</v>
      </c>
      <c r="Y308" s="140" t="s">
        <v>7766</v>
      </c>
      <c r="Z308" s="140" t="s">
        <v>8732</v>
      </c>
      <c r="AA308" s="139">
        <v>2</v>
      </c>
      <c r="AB308" s="141">
        <v>45322</v>
      </c>
      <c r="AC308" s="141">
        <v>45322</v>
      </c>
      <c r="AD308" s="140" t="s">
        <v>7938</v>
      </c>
      <c r="AE308" s="140" t="s">
        <v>7939</v>
      </c>
      <c r="AF308" s="140" t="s">
        <v>7940</v>
      </c>
      <c r="AG308" s="140" t="s">
        <v>7941</v>
      </c>
      <c r="AH308" s="140" t="s">
        <v>8857</v>
      </c>
      <c r="AI308" s="140" t="s">
        <v>7773</v>
      </c>
      <c r="AJ308" s="140" t="s">
        <v>8858</v>
      </c>
      <c r="AK308" s="140" t="s">
        <v>8859</v>
      </c>
      <c r="AL308" s="139">
        <v>1070</v>
      </c>
      <c r="AM308" s="140" t="s">
        <v>493</v>
      </c>
      <c r="AN308" s="140" t="s">
        <v>8860</v>
      </c>
    </row>
    <row r="309" spans="1:40" ht="28.8" x14ac:dyDescent="0.25">
      <c r="A309" s="139" t="s">
        <v>7756</v>
      </c>
      <c r="B309" s="140" t="s">
        <v>7757</v>
      </c>
      <c r="C309" s="139">
        <v>4002</v>
      </c>
      <c r="D309" s="140" t="s">
        <v>5213</v>
      </c>
      <c r="E309" s="140" t="s">
        <v>3240</v>
      </c>
      <c r="F309" s="139">
        <v>1070</v>
      </c>
      <c r="G309" s="140" t="s">
        <v>493</v>
      </c>
      <c r="H309" s="140" t="s">
        <v>212</v>
      </c>
      <c r="I309" s="140" t="s">
        <v>7758</v>
      </c>
      <c r="J309" s="140" t="s">
        <v>8869</v>
      </c>
      <c r="K309" s="140" t="s">
        <v>7881</v>
      </c>
      <c r="L309" s="140" t="s">
        <v>7761</v>
      </c>
      <c r="M309" s="140" t="s">
        <v>6824</v>
      </c>
      <c r="N309" s="140" t="s">
        <v>8730</v>
      </c>
      <c r="O309" s="139">
        <v>120329</v>
      </c>
      <c r="P309" s="139">
        <v>3962</v>
      </c>
      <c r="Q309" s="140" t="s">
        <v>5209</v>
      </c>
      <c r="R309" s="139">
        <v>960153</v>
      </c>
      <c r="S309" s="139">
        <v>0</v>
      </c>
      <c r="T309" s="140" t="s">
        <v>7758</v>
      </c>
      <c r="U309" s="141">
        <v>367</v>
      </c>
      <c r="V309" s="140" t="s">
        <v>8870</v>
      </c>
      <c r="W309" s="140" t="s">
        <v>8257</v>
      </c>
      <c r="X309" s="140" t="s">
        <v>7765</v>
      </c>
      <c r="Y309" s="140" t="s">
        <v>7766</v>
      </c>
      <c r="Z309" s="140" t="s">
        <v>8732</v>
      </c>
      <c r="AA309" s="139">
        <v>2</v>
      </c>
      <c r="AB309" s="141">
        <v>45322</v>
      </c>
      <c r="AC309" s="141">
        <v>45322</v>
      </c>
      <c r="AD309" s="140" t="s">
        <v>7938</v>
      </c>
      <c r="AE309" s="140" t="s">
        <v>7939</v>
      </c>
      <c r="AF309" s="140" t="s">
        <v>7940</v>
      </c>
      <c r="AG309" s="140" t="s">
        <v>7941</v>
      </c>
      <c r="AH309" s="140" t="s">
        <v>8857</v>
      </c>
      <c r="AI309" s="140" t="s">
        <v>7773</v>
      </c>
      <c r="AJ309" s="140" t="s">
        <v>8858</v>
      </c>
      <c r="AK309" s="140" t="s">
        <v>8859</v>
      </c>
      <c r="AL309" s="139">
        <v>1070</v>
      </c>
      <c r="AM309" s="140" t="s">
        <v>493</v>
      </c>
      <c r="AN309" s="140" t="s">
        <v>8860</v>
      </c>
    </row>
    <row r="310" spans="1:40" ht="28.8" x14ac:dyDescent="0.25">
      <c r="A310" s="139" t="s">
        <v>7756</v>
      </c>
      <c r="B310" s="140" t="s">
        <v>7757</v>
      </c>
      <c r="C310" s="139">
        <v>4011</v>
      </c>
      <c r="D310" s="140" t="s">
        <v>5214</v>
      </c>
      <c r="E310" s="140" t="s">
        <v>3241</v>
      </c>
      <c r="F310" s="139">
        <v>1070</v>
      </c>
      <c r="G310" s="140" t="s">
        <v>493</v>
      </c>
      <c r="H310" s="140" t="s">
        <v>213</v>
      </c>
      <c r="I310" s="140" t="s">
        <v>7758</v>
      </c>
      <c r="J310" s="140" t="s">
        <v>8871</v>
      </c>
      <c r="K310" s="140" t="s">
        <v>7881</v>
      </c>
      <c r="L310" s="140" t="s">
        <v>7761</v>
      </c>
      <c r="M310" s="140" t="s">
        <v>6824</v>
      </c>
      <c r="N310" s="140" t="s">
        <v>8722</v>
      </c>
      <c r="O310" s="139">
        <v>119222</v>
      </c>
      <c r="P310" s="139">
        <v>3913</v>
      </c>
      <c r="Q310" s="140" t="s">
        <v>6859</v>
      </c>
      <c r="R310" s="139">
        <v>55129</v>
      </c>
      <c r="S310" s="139">
        <v>0</v>
      </c>
      <c r="T310" s="140" t="s">
        <v>7758</v>
      </c>
      <c r="U310" s="141">
        <v>367</v>
      </c>
      <c r="V310" s="140" t="s">
        <v>8872</v>
      </c>
      <c r="W310" s="140" t="s">
        <v>8873</v>
      </c>
      <c r="X310" s="140" t="s">
        <v>7765</v>
      </c>
      <c r="Y310" s="140" t="s">
        <v>7766</v>
      </c>
      <c r="Z310" s="140" t="s">
        <v>8739</v>
      </c>
      <c r="AA310" s="139">
        <v>1</v>
      </c>
      <c r="AB310" s="141">
        <v>45322</v>
      </c>
      <c r="AC310" s="141">
        <v>45322</v>
      </c>
      <c r="AD310" s="140" t="s">
        <v>7938</v>
      </c>
      <c r="AE310" s="140" t="s">
        <v>7939</v>
      </c>
      <c r="AF310" s="140" t="s">
        <v>7940</v>
      </c>
      <c r="AG310" s="140" t="s">
        <v>7941</v>
      </c>
      <c r="AH310" s="140" t="s">
        <v>8874</v>
      </c>
      <c r="AI310" s="140" t="s">
        <v>7943</v>
      </c>
      <c r="AJ310" s="140" t="s">
        <v>8875</v>
      </c>
      <c r="AK310" s="140" t="s">
        <v>8876</v>
      </c>
      <c r="AL310" s="139">
        <v>1070</v>
      </c>
      <c r="AM310" s="140" t="s">
        <v>493</v>
      </c>
      <c r="AN310" s="140" t="s">
        <v>8743</v>
      </c>
    </row>
    <row r="311" spans="1:40" ht="28.8" x14ac:dyDescent="0.25">
      <c r="A311" s="139" t="s">
        <v>7756</v>
      </c>
      <c r="B311" s="140" t="s">
        <v>7757</v>
      </c>
      <c r="C311" s="139">
        <v>4028</v>
      </c>
      <c r="D311" s="140" t="s">
        <v>5215</v>
      </c>
      <c r="E311" s="140" t="s">
        <v>3242</v>
      </c>
      <c r="F311" s="139">
        <v>1070</v>
      </c>
      <c r="G311" s="140" t="s">
        <v>493</v>
      </c>
      <c r="H311" s="140" t="s">
        <v>214</v>
      </c>
      <c r="I311" s="140" t="s">
        <v>7758</v>
      </c>
      <c r="J311" s="140" t="s">
        <v>8850</v>
      </c>
      <c r="K311" s="140" t="s">
        <v>7881</v>
      </c>
      <c r="L311" s="140" t="s">
        <v>7761</v>
      </c>
      <c r="M311" s="140" t="s">
        <v>6824</v>
      </c>
      <c r="N311" s="140" t="s">
        <v>8722</v>
      </c>
      <c r="O311" s="139">
        <v>129171</v>
      </c>
      <c r="P311" s="139">
        <v>4201</v>
      </c>
      <c r="Q311" s="140" t="s">
        <v>5228</v>
      </c>
      <c r="R311" s="139">
        <v>117952</v>
      </c>
      <c r="S311" s="139">
        <v>0</v>
      </c>
      <c r="T311" s="140" t="s">
        <v>7758</v>
      </c>
      <c r="U311" s="141">
        <v>367</v>
      </c>
      <c r="V311" s="140" t="s">
        <v>8851</v>
      </c>
      <c r="W311" s="140" t="s">
        <v>7828</v>
      </c>
      <c r="X311" s="140" t="s">
        <v>7765</v>
      </c>
      <c r="Y311" s="140" t="s">
        <v>7766</v>
      </c>
      <c r="Z311" s="140" t="s">
        <v>8739</v>
      </c>
      <c r="AA311" s="139">
        <v>1</v>
      </c>
      <c r="AB311" s="141">
        <v>45322</v>
      </c>
      <c r="AC311" s="141">
        <v>45322</v>
      </c>
      <c r="AD311" s="140" t="s">
        <v>7938</v>
      </c>
      <c r="AE311" s="140" t="s">
        <v>7939</v>
      </c>
      <c r="AF311" s="140" t="s">
        <v>7940</v>
      </c>
      <c r="AG311" s="140" t="s">
        <v>7941</v>
      </c>
      <c r="AH311" s="140" t="s">
        <v>8877</v>
      </c>
      <c r="AI311" s="140" t="s">
        <v>7943</v>
      </c>
      <c r="AJ311" s="140" t="s">
        <v>8878</v>
      </c>
      <c r="AK311" s="140" t="s">
        <v>8879</v>
      </c>
      <c r="AL311" s="139">
        <v>1070</v>
      </c>
      <c r="AM311" s="140" t="s">
        <v>493</v>
      </c>
      <c r="AN311" s="140" t="s">
        <v>8769</v>
      </c>
    </row>
    <row r="312" spans="1:40" ht="28.8" x14ac:dyDescent="0.25">
      <c r="A312" s="139" t="s">
        <v>7756</v>
      </c>
      <c r="B312" s="140" t="s">
        <v>7757</v>
      </c>
      <c r="C312" s="139">
        <v>4036</v>
      </c>
      <c r="D312" s="140" t="s">
        <v>5216</v>
      </c>
      <c r="E312" s="140" t="s">
        <v>3243</v>
      </c>
      <c r="F312" s="139">
        <v>1070</v>
      </c>
      <c r="G312" s="140" t="s">
        <v>493</v>
      </c>
      <c r="H312" s="140" t="s">
        <v>215</v>
      </c>
      <c r="I312" s="140" t="s">
        <v>7758</v>
      </c>
      <c r="J312" s="140" t="s">
        <v>8880</v>
      </c>
      <c r="K312" s="140" t="s">
        <v>7881</v>
      </c>
      <c r="L312" s="140" t="s">
        <v>7761</v>
      </c>
      <c r="M312" s="140" t="s">
        <v>6824</v>
      </c>
      <c r="N312" s="140" t="s">
        <v>8722</v>
      </c>
      <c r="O312" s="139">
        <v>119222</v>
      </c>
      <c r="P312" s="139">
        <v>3913</v>
      </c>
      <c r="Q312" s="140" t="s">
        <v>6859</v>
      </c>
      <c r="R312" s="139">
        <v>55129</v>
      </c>
      <c r="S312" s="139">
        <v>0</v>
      </c>
      <c r="T312" s="140" t="s">
        <v>7758</v>
      </c>
      <c r="U312" s="141">
        <v>367</v>
      </c>
      <c r="V312" s="140" t="s">
        <v>8881</v>
      </c>
      <c r="W312" s="140" t="s">
        <v>7952</v>
      </c>
      <c r="X312" s="140" t="s">
        <v>7765</v>
      </c>
      <c r="Y312" s="140" t="s">
        <v>7766</v>
      </c>
      <c r="Z312" s="140" t="s">
        <v>8739</v>
      </c>
      <c r="AA312" s="139">
        <v>1</v>
      </c>
      <c r="AB312" s="141">
        <v>45322</v>
      </c>
      <c r="AC312" s="141">
        <v>45322</v>
      </c>
      <c r="AD312" s="140" t="s">
        <v>7938</v>
      </c>
      <c r="AE312" s="140" t="s">
        <v>7939</v>
      </c>
      <c r="AF312" s="140" t="s">
        <v>7940</v>
      </c>
      <c r="AG312" s="140" t="s">
        <v>7941</v>
      </c>
      <c r="AH312" s="140" t="s">
        <v>8882</v>
      </c>
      <c r="AI312" s="140" t="s">
        <v>7943</v>
      </c>
      <c r="AJ312" s="140" t="s">
        <v>8883</v>
      </c>
      <c r="AK312" s="140" t="s">
        <v>8884</v>
      </c>
      <c r="AL312" s="139">
        <v>1070</v>
      </c>
      <c r="AM312" s="140" t="s">
        <v>493</v>
      </c>
      <c r="AN312" s="140" t="s">
        <v>8743</v>
      </c>
    </row>
    <row r="313" spans="1:40" ht="28.8" x14ac:dyDescent="0.25">
      <c r="A313" s="139" t="s">
        <v>7756</v>
      </c>
      <c r="B313" s="140" t="s">
        <v>7757</v>
      </c>
      <c r="C313" s="139">
        <v>4044</v>
      </c>
      <c r="D313" s="140" t="s">
        <v>5217</v>
      </c>
      <c r="E313" s="140" t="s">
        <v>3244</v>
      </c>
      <c r="F313" s="139">
        <v>1070</v>
      </c>
      <c r="G313" s="140" t="s">
        <v>493</v>
      </c>
      <c r="H313" s="140" t="s">
        <v>2781</v>
      </c>
      <c r="I313" s="140" t="s">
        <v>7758</v>
      </c>
      <c r="J313" s="140" t="s">
        <v>8885</v>
      </c>
      <c r="K313" s="140" t="s">
        <v>7881</v>
      </c>
      <c r="L313" s="140" t="s">
        <v>7761</v>
      </c>
      <c r="M313" s="140" t="s">
        <v>6824</v>
      </c>
      <c r="N313" s="140" t="s">
        <v>8722</v>
      </c>
      <c r="O313" s="139">
        <v>119339</v>
      </c>
      <c r="P313" s="139">
        <v>106112</v>
      </c>
      <c r="Q313" s="140" t="s">
        <v>5920</v>
      </c>
      <c r="R313" s="139">
        <v>962035</v>
      </c>
      <c r="S313" s="139">
        <v>0</v>
      </c>
      <c r="T313" s="140" t="s">
        <v>7758</v>
      </c>
      <c r="U313" s="141">
        <v>367</v>
      </c>
      <c r="V313" s="140" t="s">
        <v>8886</v>
      </c>
      <c r="W313" s="140" t="s">
        <v>8214</v>
      </c>
      <c r="X313" s="140" t="s">
        <v>8106</v>
      </c>
      <c r="Y313" s="140" t="s">
        <v>8107</v>
      </c>
      <c r="Z313" s="140" t="s">
        <v>8724</v>
      </c>
      <c r="AA313" s="139">
        <v>1</v>
      </c>
      <c r="AB313" s="141">
        <v>45322</v>
      </c>
      <c r="AC313" s="141">
        <v>45322</v>
      </c>
      <c r="AD313" s="140" t="s">
        <v>7938</v>
      </c>
      <c r="AE313" s="140" t="s">
        <v>7939</v>
      </c>
      <c r="AF313" s="140" t="s">
        <v>7940</v>
      </c>
      <c r="AG313" s="140" t="s">
        <v>7941</v>
      </c>
      <c r="AH313" s="140" t="s">
        <v>8887</v>
      </c>
      <c r="AI313" s="140" t="s">
        <v>7943</v>
      </c>
      <c r="AJ313" s="140" t="s">
        <v>8888</v>
      </c>
      <c r="AK313" s="140" t="s">
        <v>8889</v>
      </c>
      <c r="AL313" s="139">
        <v>1070</v>
      </c>
      <c r="AM313" s="140" t="s">
        <v>493</v>
      </c>
      <c r="AN313" s="140" t="s">
        <v>8890</v>
      </c>
    </row>
    <row r="314" spans="1:40" ht="28.8" x14ac:dyDescent="0.25">
      <c r="A314" s="139" t="s">
        <v>7756</v>
      </c>
      <c r="B314" s="140" t="s">
        <v>7757</v>
      </c>
      <c r="C314" s="139">
        <v>4051</v>
      </c>
      <c r="D314" s="140" t="s">
        <v>5218</v>
      </c>
      <c r="E314" s="140" t="s">
        <v>3245</v>
      </c>
      <c r="F314" s="139">
        <v>1070</v>
      </c>
      <c r="G314" s="140" t="s">
        <v>493</v>
      </c>
      <c r="H314" s="140" t="s">
        <v>216</v>
      </c>
      <c r="I314" s="140" t="s">
        <v>7758</v>
      </c>
      <c r="J314" s="140" t="s">
        <v>8891</v>
      </c>
      <c r="K314" s="140" t="s">
        <v>7881</v>
      </c>
      <c r="L314" s="140" t="s">
        <v>7761</v>
      </c>
      <c r="M314" s="140" t="s">
        <v>6824</v>
      </c>
      <c r="N314" s="140" t="s">
        <v>8722</v>
      </c>
      <c r="O314" s="139">
        <v>129171</v>
      </c>
      <c r="P314" s="139">
        <v>4201</v>
      </c>
      <c r="Q314" s="140" t="s">
        <v>5228</v>
      </c>
      <c r="R314" s="139">
        <v>117952</v>
      </c>
      <c r="S314" s="139">
        <v>0</v>
      </c>
      <c r="T314" s="140" t="s">
        <v>7758</v>
      </c>
      <c r="U314" s="141">
        <v>367</v>
      </c>
      <c r="V314" s="140" t="s">
        <v>8892</v>
      </c>
      <c r="W314" s="140" t="s">
        <v>8257</v>
      </c>
      <c r="X314" s="140" t="s">
        <v>7765</v>
      </c>
      <c r="Y314" s="140" t="s">
        <v>7766</v>
      </c>
      <c r="Z314" s="140" t="s">
        <v>8739</v>
      </c>
      <c r="AA314" s="139">
        <v>1</v>
      </c>
      <c r="AB314" s="141">
        <v>45322</v>
      </c>
      <c r="AC314" s="141">
        <v>45322</v>
      </c>
      <c r="AD314" s="140" t="s">
        <v>7938</v>
      </c>
      <c r="AE314" s="140" t="s">
        <v>7939</v>
      </c>
      <c r="AF314" s="140" t="s">
        <v>7940</v>
      </c>
      <c r="AG314" s="140" t="s">
        <v>7941</v>
      </c>
      <c r="AH314" s="140" t="s">
        <v>8893</v>
      </c>
      <c r="AI314" s="140" t="s">
        <v>7943</v>
      </c>
      <c r="AJ314" s="140" t="s">
        <v>8894</v>
      </c>
      <c r="AK314" s="140" t="s">
        <v>3245</v>
      </c>
      <c r="AL314" s="139">
        <v>1070</v>
      </c>
      <c r="AM314" s="140" t="s">
        <v>493</v>
      </c>
      <c r="AN314" s="140" t="s">
        <v>8769</v>
      </c>
    </row>
    <row r="315" spans="1:40" ht="28.8" x14ac:dyDescent="0.25">
      <c r="A315" s="139" t="s">
        <v>7756</v>
      </c>
      <c r="B315" s="140" t="s">
        <v>7757</v>
      </c>
      <c r="C315" s="139">
        <v>4069</v>
      </c>
      <c r="D315" s="140" t="s">
        <v>5219</v>
      </c>
      <c r="E315" s="140" t="s">
        <v>3246</v>
      </c>
      <c r="F315" s="139">
        <v>1082</v>
      </c>
      <c r="G315" s="140" t="s">
        <v>256</v>
      </c>
      <c r="H315" s="140" t="s">
        <v>217</v>
      </c>
      <c r="I315" s="140" t="s">
        <v>7758</v>
      </c>
      <c r="J315" s="140" t="s">
        <v>8895</v>
      </c>
      <c r="K315" s="140" t="s">
        <v>7881</v>
      </c>
      <c r="L315" s="140" t="s">
        <v>7761</v>
      </c>
      <c r="M315" s="140" t="s">
        <v>6824</v>
      </c>
      <c r="N315" s="140" t="s">
        <v>8722</v>
      </c>
      <c r="O315" s="139">
        <v>119339</v>
      </c>
      <c r="P315" s="139">
        <v>106112</v>
      </c>
      <c r="Q315" s="140" t="s">
        <v>5920</v>
      </c>
      <c r="R315" s="139">
        <v>132027</v>
      </c>
      <c r="S315" s="139">
        <v>0</v>
      </c>
      <c r="T315" s="140" t="s">
        <v>7758</v>
      </c>
      <c r="U315" s="141">
        <v>367</v>
      </c>
      <c r="V315" s="140" t="s">
        <v>8896</v>
      </c>
      <c r="W315" s="140" t="s">
        <v>8897</v>
      </c>
      <c r="X315" s="140" t="s">
        <v>7765</v>
      </c>
      <c r="Y315" s="140" t="s">
        <v>7766</v>
      </c>
      <c r="Z315" s="140" t="s">
        <v>8739</v>
      </c>
      <c r="AA315" s="139">
        <v>1</v>
      </c>
      <c r="AB315" s="141">
        <v>45322</v>
      </c>
      <c r="AC315" s="141">
        <v>45322</v>
      </c>
      <c r="AD315" s="140" t="s">
        <v>7938</v>
      </c>
      <c r="AE315" s="140" t="s">
        <v>7939</v>
      </c>
      <c r="AF315" s="140" t="s">
        <v>7940</v>
      </c>
      <c r="AG315" s="140" t="s">
        <v>7941</v>
      </c>
      <c r="AH315" s="140" t="s">
        <v>8725</v>
      </c>
      <c r="AI315" s="140" t="s">
        <v>7943</v>
      </c>
      <c r="AJ315" s="140" t="s">
        <v>8726</v>
      </c>
      <c r="AK315" s="140" t="s">
        <v>8727</v>
      </c>
      <c r="AL315" s="139">
        <v>1000</v>
      </c>
      <c r="AM315" s="140" t="s">
        <v>2908</v>
      </c>
      <c r="AN315" s="140" t="s">
        <v>8728</v>
      </c>
    </row>
    <row r="316" spans="1:40" ht="28.8" x14ac:dyDescent="0.25">
      <c r="A316" s="139" t="s">
        <v>7756</v>
      </c>
      <c r="B316" s="140" t="s">
        <v>7757</v>
      </c>
      <c r="C316" s="139">
        <v>4077</v>
      </c>
      <c r="D316" s="140" t="s">
        <v>5220</v>
      </c>
      <c r="E316" s="140" t="s">
        <v>3247</v>
      </c>
      <c r="F316" s="139">
        <v>1082</v>
      </c>
      <c r="G316" s="140" t="s">
        <v>256</v>
      </c>
      <c r="H316" s="140" t="s">
        <v>217</v>
      </c>
      <c r="I316" s="140" t="s">
        <v>7758</v>
      </c>
      <c r="J316" s="140" t="s">
        <v>8895</v>
      </c>
      <c r="K316" s="140" t="s">
        <v>7881</v>
      </c>
      <c r="L316" s="140" t="s">
        <v>7761</v>
      </c>
      <c r="M316" s="140" t="s">
        <v>6824</v>
      </c>
      <c r="N316" s="140" t="s">
        <v>8722</v>
      </c>
      <c r="O316" s="139">
        <v>119339</v>
      </c>
      <c r="P316" s="139">
        <v>106112</v>
      </c>
      <c r="Q316" s="140" t="s">
        <v>5920</v>
      </c>
      <c r="R316" s="139">
        <v>132027</v>
      </c>
      <c r="S316" s="139">
        <v>0</v>
      </c>
      <c r="T316" s="140" t="s">
        <v>7758</v>
      </c>
      <c r="U316" s="141">
        <v>367</v>
      </c>
      <c r="V316" s="140" t="s">
        <v>8898</v>
      </c>
      <c r="W316" s="140" t="s">
        <v>8334</v>
      </c>
      <c r="X316" s="140" t="s">
        <v>7765</v>
      </c>
      <c r="Y316" s="140" t="s">
        <v>7766</v>
      </c>
      <c r="Z316" s="140" t="s">
        <v>8739</v>
      </c>
      <c r="AA316" s="139">
        <v>1</v>
      </c>
      <c r="AB316" s="141">
        <v>45322</v>
      </c>
      <c r="AC316" s="141">
        <v>45322</v>
      </c>
      <c r="AD316" s="140" t="s">
        <v>7938</v>
      </c>
      <c r="AE316" s="140" t="s">
        <v>7939</v>
      </c>
      <c r="AF316" s="140" t="s">
        <v>7940</v>
      </c>
      <c r="AG316" s="140" t="s">
        <v>7941</v>
      </c>
      <c r="AH316" s="140" t="s">
        <v>8725</v>
      </c>
      <c r="AI316" s="140" t="s">
        <v>7943</v>
      </c>
      <c r="AJ316" s="140" t="s">
        <v>8726</v>
      </c>
      <c r="AK316" s="140" t="s">
        <v>8727</v>
      </c>
      <c r="AL316" s="139">
        <v>1000</v>
      </c>
      <c r="AM316" s="140" t="s">
        <v>2908</v>
      </c>
      <c r="AN316" s="140" t="s">
        <v>8728</v>
      </c>
    </row>
    <row r="317" spans="1:40" ht="28.8" x14ac:dyDescent="0.25">
      <c r="A317" s="139" t="s">
        <v>7756</v>
      </c>
      <c r="B317" s="140" t="s">
        <v>7757</v>
      </c>
      <c r="C317" s="139">
        <v>4101</v>
      </c>
      <c r="D317" s="140" t="s">
        <v>6860</v>
      </c>
      <c r="E317" s="140" t="s">
        <v>3248</v>
      </c>
      <c r="F317" s="139">
        <v>1080</v>
      </c>
      <c r="G317" s="140" t="s">
        <v>489</v>
      </c>
      <c r="H317" s="140" t="s">
        <v>218</v>
      </c>
      <c r="I317" s="140" t="s">
        <v>7758</v>
      </c>
      <c r="J317" s="140" t="s">
        <v>8835</v>
      </c>
      <c r="K317" s="140" t="s">
        <v>7881</v>
      </c>
      <c r="L317" s="140" t="s">
        <v>7761</v>
      </c>
      <c r="M317" s="140" t="s">
        <v>6824</v>
      </c>
      <c r="N317" s="140" t="s">
        <v>8722</v>
      </c>
      <c r="O317" s="139">
        <v>121988</v>
      </c>
      <c r="P317" s="139">
        <v>3681</v>
      </c>
      <c r="Q317" s="140" t="s">
        <v>6514</v>
      </c>
      <c r="R317" s="139">
        <v>55129</v>
      </c>
      <c r="S317" s="139">
        <v>0</v>
      </c>
      <c r="T317" s="140" t="s">
        <v>7758</v>
      </c>
      <c r="U317" s="141">
        <v>367</v>
      </c>
      <c r="V317" s="140" t="s">
        <v>8836</v>
      </c>
      <c r="W317" s="140" t="s">
        <v>8837</v>
      </c>
      <c r="X317" s="140" t="s">
        <v>7972</v>
      </c>
      <c r="Y317" s="140" t="s">
        <v>7973</v>
      </c>
      <c r="Z317" s="140" t="s">
        <v>8899</v>
      </c>
      <c r="AA317" s="139">
        <v>1</v>
      </c>
      <c r="AB317" s="141">
        <v>45322</v>
      </c>
      <c r="AC317" s="141">
        <v>45322</v>
      </c>
      <c r="AD317" s="140" t="s">
        <v>7938</v>
      </c>
      <c r="AE317" s="140" t="s">
        <v>7939</v>
      </c>
      <c r="AF317" s="140" t="s">
        <v>7940</v>
      </c>
      <c r="AG317" s="140" t="s">
        <v>7941</v>
      </c>
      <c r="AH317" s="140" t="s">
        <v>8838</v>
      </c>
      <c r="AI317" s="140" t="s">
        <v>7943</v>
      </c>
      <c r="AJ317" s="140" t="s">
        <v>8839</v>
      </c>
      <c r="AK317" s="140" t="s">
        <v>3859</v>
      </c>
      <c r="AL317" s="139">
        <v>3001</v>
      </c>
      <c r="AM317" s="140" t="s">
        <v>340</v>
      </c>
      <c r="AN317" s="140" t="s">
        <v>8743</v>
      </c>
    </row>
    <row r="318" spans="1:40" ht="28.8" x14ac:dyDescent="0.25">
      <c r="A318" s="139" t="s">
        <v>7756</v>
      </c>
      <c r="B318" s="140" t="s">
        <v>7757</v>
      </c>
      <c r="C318" s="139">
        <v>4119</v>
      </c>
      <c r="D318" s="140" t="s">
        <v>5221</v>
      </c>
      <c r="E318" s="140" t="s">
        <v>3249</v>
      </c>
      <c r="F318" s="139">
        <v>1080</v>
      </c>
      <c r="G318" s="140" t="s">
        <v>489</v>
      </c>
      <c r="H318" s="140" t="s">
        <v>219</v>
      </c>
      <c r="I318" s="140" t="s">
        <v>7758</v>
      </c>
      <c r="J318" s="140" t="s">
        <v>8900</v>
      </c>
      <c r="K318" s="140" t="s">
        <v>7881</v>
      </c>
      <c r="L318" s="140" t="s">
        <v>7761</v>
      </c>
      <c r="M318" s="140" t="s">
        <v>6824</v>
      </c>
      <c r="N318" s="140" t="s">
        <v>8722</v>
      </c>
      <c r="O318" s="139">
        <v>129171</v>
      </c>
      <c r="P318" s="139">
        <v>4201</v>
      </c>
      <c r="Q318" s="140" t="s">
        <v>5228</v>
      </c>
      <c r="R318" s="139">
        <v>117952</v>
      </c>
      <c r="S318" s="139">
        <v>0</v>
      </c>
      <c r="T318" s="140" t="s">
        <v>7758</v>
      </c>
      <c r="U318" s="141">
        <v>367</v>
      </c>
      <c r="V318" s="140" t="s">
        <v>8901</v>
      </c>
      <c r="W318" s="140" t="s">
        <v>8902</v>
      </c>
      <c r="X318" s="140" t="s">
        <v>7765</v>
      </c>
      <c r="Y318" s="140" t="s">
        <v>7766</v>
      </c>
      <c r="Z318" s="140" t="s">
        <v>8739</v>
      </c>
      <c r="AA318" s="139">
        <v>1</v>
      </c>
      <c r="AB318" s="141">
        <v>45322</v>
      </c>
      <c r="AC318" s="141">
        <v>45322</v>
      </c>
      <c r="AD318" s="140" t="s">
        <v>7938</v>
      </c>
      <c r="AE318" s="140" t="s">
        <v>7939</v>
      </c>
      <c r="AF318" s="140" t="s">
        <v>7940</v>
      </c>
      <c r="AG318" s="140" t="s">
        <v>7941</v>
      </c>
      <c r="AH318" s="140" t="s">
        <v>8903</v>
      </c>
      <c r="AI318" s="140" t="s">
        <v>7943</v>
      </c>
      <c r="AJ318" s="140" t="s">
        <v>8767</v>
      </c>
      <c r="AK318" s="140" t="s">
        <v>3249</v>
      </c>
      <c r="AL318" s="139">
        <v>1080</v>
      </c>
      <c r="AM318" s="140" t="s">
        <v>489</v>
      </c>
      <c r="AN318" s="140" t="s">
        <v>8769</v>
      </c>
    </row>
    <row r="319" spans="1:40" ht="28.8" x14ac:dyDescent="0.25">
      <c r="A319" s="139" t="s">
        <v>7756</v>
      </c>
      <c r="B319" s="140" t="s">
        <v>7757</v>
      </c>
      <c r="C319" s="139">
        <v>4127</v>
      </c>
      <c r="D319" s="140" t="s">
        <v>5222</v>
      </c>
      <c r="E319" s="140" t="s">
        <v>3250</v>
      </c>
      <c r="F319" s="139">
        <v>1080</v>
      </c>
      <c r="G319" s="140" t="s">
        <v>489</v>
      </c>
      <c r="H319" s="140" t="s">
        <v>220</v>
      </c>
      <c r="I319" s="140" t="s">
        <v>7758</v>
      </c>
      <c r="J319" s="140" t="s">
        <v>8904</v>
      </c>
      <c r="K319" s="140" t="s">
        <v>7881</v>
      </c>
      <c r="L319" s="140" t="s">
        <v>7761</v>
      </c>
      <c r="M319" s="140" t="s">
        <v>6824</v>
      </c>
      <c r="N319" s="140" t="s">
        <v>8722</v>
      </c>
      <c r="O319" s="139">
        <v>121988</v>
      </c>
      <c r="P319" s="139">
        <v>3681</v>
      </c>
      <c r="Q319" s="140" t="s">
        <v>6514</v>
      </c>
      <c r="R319" s="139">
        <v>55129</v>
      </c>
      <c r="S319" s="139">
        <v>0</v>
      </c>
      <c r="T319" s="140" t="s">
        <v>7758</v>
      </c>
      <c r="U319" s="141">
        <v>367</v>
      </c>
      <c r="V319" s="140" t="s">
        <v>8905</v>
      </c>
      <c r="W319" s="140" t="s">
        <v>8493</v>
      </c>
      <c r="X319" s="140" t="s">
        <v>7765</v>
      </c>
      <c r="Y319" s="140" t="s">
        <v>7766</v>
      </c>
      <c r="Z319" s="140" t="s">
        <v>8739</v>
      </c>
      <c r="AA319" s="139">
        <v>1</v>
      </c>
      <c r="AB319" s="141">
        <v>45322</v>
      </c>
      <c r="AC319" s="141">
        <v>45322</v>
      </c>
      <c r="AD319" s="140" t="s">
        <v>7938</v>
      </c>
      <c r="AE319" s="140" t="s">
        <v>7939</v>
      </c>
      <c r="AF319" s="140" t="s">
        <v>7940</v>
      </c>
      <c r="AG319" s="140" t="s">
        <v>7941</v>
      </c>
      <c r="AH319" s="140" t="s">
        <v>8906</v>
      </c>
      <c r="AI319" s="140" t="s">
        <v>7943</v>
      </c>
      <c r="AJ319" s="140" t="s">
        <v>8802</v>
      </c>
      <c r="AK319" s="140" t="s">
        <v>3859</v>
      </c>
      <c r="AL319" s="139">
        <v>3001</v>
      </c>
      <c r="AM319" s="140" t="s">
        <v>340</v>
      </c>
      <c r="AN319" s="140" t="s">
        <v>8743</v>
      </c>
    </row>
    <row r="320" spans="1:40" ht="28.8" x14ac:dyDescent="0.25">
      <c r="A320" s="139" t="s">
        <v>7756</v>
      </c>
      <c r="B320" s="140" t="s">
        <v>7757</v>
      </c>
      <c r="C320" s="139">
        <v>4135</v>
      </c>
      <c r="D320" s="140" t="s">
        <v>6408</v>
      </c>
      <c r="E320" s="140" t="s">
        <v>3251</v>
      </c>
      <c r="F320" s="139">
        <v>1080</v>
      </c>
      <c r="G320" s="140" t="s">
        <v>489</v>
      </c>
      <c r="H320" s="140" t="s">
        <v>6516</v>
      </c>
      <c r="I320" s="140" t="s">
        <v>7758</v>
      </c>
      <c r="J320" s="140" t="s">
        <v>8907</v>
      </c>
      <c r="K320" s="140" t="s">
        <v>7881</v>
      </c>
      <c r="L320" s="140" t="s">
        <v>7761</v>
      </c>
      <c r="M320" s="140" t="s">
        <v>6824</v>
      </c>
      <c r="N320" s="140" t="s">
        <v>8730</v>
      </c>
      <c r="O320" s="139">
        <v>122051</v>
      </c>
      <c r="P320" s="139">
        <v>4135</v>
      </c>
      <c r="Q320" s="140" t="s">
        <v>6408</v>
      </c>
      <c r="R320" s="139">
        <v>960187</v>
      </c>
      <c r="S320" s="139">
        <v>0</v>
      </c>
      <c r="T320" s="140" t="s">
        <v>7758</v>
      </c>
      <c r="U320" s="141">
        <v>367</v>
      </c>
      <c r="V320" s="140" t="s">
        <v>8908</v>
      </c>
      <c r="W320" s="140" t="s">
        <v>7872</v>
      </c>
      <c r="X320" s="140" t="s">
        <v>7765</v>
      </c>
      <c r="Y320" s="140" t="s">
        <v>7766</v>
      </c>
      <c r="Z320" s="140" t="s">
        <v>8732</v>
      </c>
      <c r="AA320" s="139">
        <v>1</v>
      </c>
      <c r="AB320" s="141">
        <v>45322</v>
      </c>
      <c r="AC320" s="141">
        <v>45322</v>
      </c>
      <c r="AD320" s="140" t="s">
        <v>7938</v>
      </c>
      <c r="AE320" s="140" t="s">
        <v>7939</v>
      </c>
      <c r="AF320" s="140" t="s">
        <v>7940</v>
      </c>
      <c r="AG320" s="140" t="s">
        <v>7941</v>
      </c>
      <c r="AH320" s="140" t="s">
        <v>8783</v>
      </c>
      <c r="AI320" s="140" t="s">
        <v>7773</v>
      </c>
      <c r="AJ320" s="140" t="s">
        <v>8784</v>
      </c>
      <c r="AK320" s="140" t="s">
        <v>8785</v>
      </c>
      <c r="AL320" s="139">
        <v>1080</v>
      </c>
      <c r="AM320" s="140" t="s">
        <v>489</v>
      </c>
      <c r="AN320" s="140" t="s">
        <v>8786</v>
      </c>
    </row>
    <row r="321" spans="1:40" ht="28.8" x14ac:dyDescent="0.25">
      <c r="A321" s="139" t="s">
        <v>7756</v>
      </c>
      <c r="B321" s="140" t="s">
        <v>7757</v>
      </c>
      <c r="C321" s="139">
        <v>4143</v>
      </c>
      <c r="D321" s="140" t="s">
        <v>5223</v>
      </c>
      <c r="E321" s="140" t="s">
        <v>3252</v>
      </c>
      <c r="F321" s="139">
        <v>1080</v>
      </c>
      <c r="G321" s="140" t="s">
        <v>489</v>
      </c>
      <c r="H321" s="140" t="s">
        <v>221</v>
      </c>
      <c r="I321" s="140" t="s">
        <v>7758</v>
      </c>
      <c r="J321" s="140" t="s">
        <v>8909</v>
      </c>
      <c r="K321" s="140" t="s">
        <v>7881</v>
      </c>
      <c r="L321" s="140" t="s">
        <v>7761</v>
      </c>
      <c r="M321" s="140" t="s">
        <v>6824</v>
      </c>
      <c r="N321" s="140" t="s">
        <v>8730</v>
      </c>
      <c r="O321" s="139">
        <v>122051</v>
      </c>
      <c r="P321" s="139">
        <v>4135</v>
      </c>
      <c r="Q321" s="140" t="s">
        <v>6408</v>
      </c>
      <c r="R321" s="139">
        <v>960187</v>
      </c>
      <c r="S321" s="139">
        <v>0</v>
      </c>
      <c r="T321" s="140" t="s">
        <v>7758</v>
      </c>
      <c r="U321" s="141">
        <v>367</v>
      </c>
      <c r="V321" s="140" t="s">
        <v>8910</v>
      </c>
      <c r="W321" s="140" t="s">
        <v>8214</v>
      </c>
      <c r="X321" s="140" t="s">
        <v>7765</v>
      </c>
      <c r="Y321" s="140" t="s">
        <v>7766</v>
      </c>
      <c r="Z321" s="140" t="s">
        <v>8732</v>
      </c>
      <c r="AA321" s="139">
        <v>1</v>
      </c>
      <c r="AB321" s="141">
        <v>45322</v>
      </c>
      <c r="AC321" s="141">
        <v>45322</v>
      </c>
      <c r="AD321" s="140" t="s">
        <v>7938</v>
      </c>
      <c r="AE321" s="140" t="s">
        <v>7939</v>
      </c>
      <c r="AF321" s="140" t="s">
        <v>7940</v>
      </c>
      <c r="AG321" s="140" t="s">
        <v>7941</v>
      </c>
      <c r="AH321" s="140" t="s">
        <v>8783</v>
      </c>
      <c r="AI321" s="140" t="s">
        <v>7773</v>
      </c>
      <c r="AJ321" s="140" t="s">
        <v>8784</v>
      </c>
      <c r="AK321" s="140" t="s">
        <v>8785</v>
      </c>
      <c r="AL321" s="139">
        <v>1080</v>
      </c>
      <c r="AM321" s="140" t="s">
        <v>489</v>
      </c>
      <c r="AN321" s="140" t="s">
        <v>8786</v>
      </c>
    </row>
    <row r="322" spans="1:40" ht="28.8" x14ac:dyDescent="0.25">
      <c r="A322" s="139" t="s">
        <v>7756</v>
      </c>
      <c r="B322" s="140" t="s">
        <v>7757</v>
      </c>
      <c r="C322" s="139">
        <v>4151</v>
      </c>
      <c r="D322" s="140" t="s">
        <v>5224</v>
      </c>
      <c r="E322" s="140" t="s">
        <v>3253</v>
      </c>
      <c r="F322" s="139">
        <v>1080</v>
      </c>
      <c r="G322" s="140" t="s">
        <v>489</v>
      </c>
      <c r="H322" s="140" t="s">
        <v>222</v>
      </c>
      <c r="I322" s="140" t="s">
        <v>7758</v>
      </c>
      <c r="J322" s="140" t="s">
        <v>8911</v>
      </c>
      <c r="K322" s="140" t="s">
        <v>7881</v>
      </c>
      <c r="L322" s="140" t="s">
        <v>7761</v>
      </c>
      <c r="M322" s="140" t="s">
        <v>6824</v>
      </c>
      <c r="N322" s="140" t="s">
        <v>8730</v>
      </c>
      <c r="O322" s="139">
        <v>122051</v>
      </c>
      <c r="P322" s="139">
        <v>4135</v>
      </c>
      <c r="Q322" s="140" t="s">
        <v>6408</v>
      </c>
      <c r="R322" s="139">
        <v>960187</v>
      </c>
      <c r="S322" s="139">
        <v>0</v>
      </c>
      <c r="T322" s="140" t="s">
        <v>7758</v>
      </c>
      <c r="U322" s="141">
        <v>367</v>
      </c>
      <c r="V322" s="140" t="s">
        <v>8912</v>
      </c>
      <c r="W322" s="140" t="s">
        <v>8097</v>
      </c>
      <c r="X322" s="140" t="s">
        <v>7765</v>
      </c>
      <c r="Y322" s="140" t="s">
        <v>7766</v>
      </c>
      <c r="Z322" s="140" t="s">
        <v>8732</v>
      </c>
      <c r="AA322" s="139">
        <v>2</v>
      </c>
      <c r="AB322" s="141">
        <v>45322</v>
      </c>
      <c r="AC322" s="141">
        <v>45322</v>
      </c>
      <c r="AD322" s="140" t="s">
        <v>7938</v>
      </c>
      <c r="AE322" s="140" t="s">
        <v>7939</v>
      </c>
      <c r="AF322" s="140" t="s">
        <v>7940</v>
      </c>
      <c r="AG322" s="140" t="s">
        <v>7941</v>
      </c>
      <c r="AH322" s="140" t="s">
        <v>8783</v>
      </c>
      <c r="AI322" s="140" t="s">
        <v>7773</v>
      </c>
      <c r="AJ322" s="140" t="s">
        <v>8784</v>
      </c>
      <c r="AK322" s="140" t="s">
        <v>8785</v>
      </c>
      <c r="AL322" s="139">
        <v>1080</v>
      </c>
      <c r="AM322" s="140" t="s">
        <v>489</v>
      </c>
      <c r="AN322" s="140" t="s">
        <v>8786</v>
      </c>
    </row>
    <row r="323" spans="1:40" ht="28.8" x14ac:dyDescent="0.25">
      <c r="A323" s="139" t="s">
        <v>7756</v>
      </c>
      <c r="B323" s="140" t="s">
        <v>7757</v>
      </c>
      <c r="C323" s="139">
        <v>4168</v>
      </c>
      <c r="D323" s="140" t="s">
        <v>5225</v>
      </c>
      <c r="E323" s="140" t="s">
        <v>3254</v>
      </c>
      <c r="F323" s="139">
        <v>1082</v>
      </c>
      <c r="G323" s="140" t="s">
        <v>256</v>
      </c>
      <c r="H323" s="140" t="s">
        <v>223</v>
      </c>
      <c r="I323" s="140" t="s">
        <v>7758</v>
      </c>
      <c r="J323" s="140" t="s">
        <v>8913</v>
      </c>
      <c r="K323" s="140" t="s">
        <v>7881</v>
      </c>
      <c r="L323" s="140" t="s">
        <v>7761</v>
      </c>
      <c r="M323" s="140" t="s">
        <v>6824</v>
      </c>
      <c r="N323" s="140" t="s">
        <v>8730</v>
      </c>
      <c r="O323" s="139">
        <v>120221</v>
      </c>
      <c r="P323" s="139">
        <v>4184</v>
      </c>
      <c r="Q323" s="140" t="s">
        <v>5227</v>
      </c>
      <c r="R323" s="139">
        <v>960179</v>
      </c>
      <c r="S323" s="139">
        <v>0</v>
      </c>
      <c r="T323" s="140" t="s">
        <v>7758</v>
      </c>
      <c r="U323" s="141">
        <v>367</v>
      </c>
      <c r="V323" s="140" t="s">
        <v>8914</v>
      </c>
      <c r="W323" s="140" t="s">
        <v>8173</v>
      </c>
      <c r="X323" s="140" t="s">
        <v>7765</v>
      </c>
      <c r="Y323" s="140" t="s">
        <v>7766</v>
      </c>
      <c r="Z323" s="140" t="s">
        <v>8732</v>
      </c>
      <c r="AA323" s="139">
        <v>1</v>
      </c>
      <c r="AB323" s="141">
        <v>45322</v>
      </c>
      <c r="AC323" s="141">
        <v>45322</v>
      </c>
      <c r="AD323" s="140" t="s">
        <v>7938</v>
      </c>
      <c r="AE323" s="140" t="s">
        <v>7939</v>
      </c>
      <c r="AF323" s="140" t="s">
        <v>7940</v>
      </c>
      <c r="AG323" s="140" t="s">
        <v>7941</v>
      </c>
      <c r="AH323" s="140" t="s">
        <v>8915</v>
      </c>
      <c r="AI323" s="140" t="s">
        <v>7773</v>
      </c>
      <c r="AJ323" s="140" t="s">
        <v>8916</v>
      </c>
      <c r="AK323" s="140" t="s">
        <v>8917</v>
      </c>
      <c r="AL323" s="139">
        <v>1082</v>
      </c>
      <c r="AM323" s="140" t="s">
        <v>256</v>
      </c>
      <c r="AN323" s="140" t="s">
        <v>8918</v>
      </c>
    </row>
    <row r="324" spans="1:40" ht="28.8" x14ac:dyDescent="0.25">
      <c r="A324" s="139" t="s">
        <v>7756</v>
      </c>
      <c r="B324" s="140" t="s">
        <v>7757</v>
      </c>
      <c r="C324" s="139">
        <v>4176</v>
      </c>
      <c r="D324" s="140" t="s">
        <v>5226</v>
      </c>
      <c r="E324" s="140" t="s">
        <v>3255</v>
      </c>
      <c r="F324" s="139">
        <v>1081</v>
      </c>
      <c r="G324" s="140" t="s">
        <v>255</v>
      </c>
      <c r="H324" s="140" t="s">
        <v>224</v>
      </c>
      <c r="I324" s="140" t="s">
        <v>7758</v>
      </c>
      <c r="J324" s="140" t="s">
        <v>8919</v>
      </c>
      <c r="K324" s="140" t="s">
        <v>7881</v>
      </c>
      <c r="L324" s="140" t="s">
        <v>7761</v>
      </c>
      <c r="M324" s="140" t="s">
        <v>6824</v>
      </c>
      <c r="N324" s="140" t="s">
        <v>8722</v>
      </c>
      <c r="O324" s="139">
        <v>121988</v>
      </c>
      <c r="P324" s="139">
        <v>3681</v>
      </c>
      <c r="Q324" s="140" t="s">
        <v>6514</v>
      </c>
      <c r="R324" s="139">
        <v>55129</v>
      </c>
      <c r="S324" s="139">
        <v>0</v>
      </c>
      <c r="T324" s="140" t="s">
        <v>7758</v>
      </c>
      <c r="U324" s="141">
        <v>367</v>
      </c>
      <c r="V324" s="140" t="s">
        <v>8920</v>
      </c>
      <c r="W324" s="140" t="s">
        <v>8173</v>
      </c>
      <c r="X324" s="140" t="s">
        <v>7765</v>
      </c>
      <c r="Y324" s="140" t="s">
        <v>7766</v>
      </c>
      <c r="Z324" s="140" t="s">
        <v>8739</v>
      </c>
      <c r="AA324" s="139">
        <v>1</v>
      </c>
      <c r="AB324" s="141">
        <v>45322</v>
      </c>
      <c r="AC324" s="141">
        <v>45322</v>
      </c>
      <c r="AD324" s="140" t="s">
        <v>7938</v>
      </c>
      <c r="AE324" s="140" t="s">
        <v>7939</v>
      </c>
      <c r="AF324" s="140" t="s">
        <v>7940</v>
      </c>
      <c r="AG324" s="140" t="s">
        <v>7941</v>
      </c>
      <c r="AH324" s="140" t="s">
        <v>8921</v>
      </c>
      <c r="AI324" s="140" t="s">
        <v>7943</v>
      </c>
      <c r="AJ324" s="140" t="s">
        <v>8922</v>
      </c>
      <c r="AK324" s="140" t="s">
        <v>3255</v>
      </c>
      <c r="AL324" s="139">
        <v>1081</v>
      </c>
      <c r="AM324" s="140" t="s">
        <v>255</v>
      </c>
      <c r="AN324" s="140" t="s">
        <v>8743</v>
      </c>
    </row>
    <row r="325" spans="1:40" ht="28.8" x14ac:dyDescent="0.25">
      <c r="A325" s="139" t="s">
        <v>7756</v>
      </c>
      <c r="B325" s="140" t="s">
        <v>7757</v>
      </c>
      <c r="C325" s="139">
        <v>4184</v>
      </c>
      <c r="D325" s="140" t="s">
        <v>5227</v>
      </c>
      <c r="E325" s="140" t="s">
        <v>3256</v>
      </c>
      <c r="F325" s="139">
        <v>1081</v>
      </c>
      <c r="G325" s="140" t="s">
        <v>255</v>
      </c>
      <c r="H325" s="140" t="s">
        <v>225</v>
      </c>
      <c r="I325" s="140" t="s">
        <v>7758</v>
      </c>
      <c r="J325" s="140" t="s">
        <v>8923</v>
      </c>
      <c r="K325" s="140" t="s">
        <v>7881</v>
      </c>
      <c r="L325" s="140" t="s">
        <v>7761</v>
      </c>
      <c r="M325" s="140" t="s">
        <v>6824</v>
      </c>
      <c r="N325" s="140" t="s">
        <v>8730</v>
      </c>
      <c r="O325" s="139">
        <v>120221</v>
      </c>
      <c r="P325" s="139">
        <v>4184</v>
      </c>
      <c r="Q325" s="140" t="s">
        <v>5227</v>
      </c>
      <c r="R325" s="139">
        <v>960161</v>
      </c>
      <c r="S325" s="139">
        <v>0</v>
      </c>
      <c r="T325" s="140" t="s">
        <v>7758</v>
      </c>
      <c r="U325" s="141">
        <v>367</v>
      </c>
      <c r="V325" s="140" t="s">
        <v>8924</v>
      </c>
      <c r="W325" s="140" t="s">
        <v>8173</v>
      </c>
      <c r="X325" s="140" t="s">
        <v>7765</v>
      </c>
      <c r="Y325" s="140" t="s">
        <v>7766</v>
      </c>
      <c r="Z325" s="140" t="s">
        <v>8732</v>
      </c>
      <c r="AA325" s="139">
        <v>1</v>
      </c>
      <c r="AB325" s="141">
        <v>45322</v>
      </c>
      <c r="AC325" s="141">
        <v>45322</v>
      </c>
      <c r="AD325" s="140" t="s">
        <v>7938</v>
      </c>
      <c r="AE325" s="140" t="s">
        <v>7939</v>
      </c>
      <c r="AF325" s="140" t="s">
        <v>7940</v>
      </c>
      <c r="AG325" s="140" t="s">
        <v>7941</v>
      </c>
      <c r="AH325" s="140" t="s">
        <v>8925</v>
      </c>
      <c r="AI325" s="140" t="s">
        <v>7773</v>
      </c>
      <c r="AJ325" s="140" t="s">
        <v>8926</v>
      </c>
      <c r="AK325" s="140" t="s">
        <v>8927</v>
      </c>
      <c r="AL325" s="139">
        <v>1081</v>
      </c>
      <c r="AM325" s="140" t="s">
        <v>255</v>
      </c>
      <c r="AN325" s="140" t="s">
        <v>8928</v>
      </c>
    </row>
    <row r="326" spans="1:40" ht="28.8" x14ac:dyDescent="0.25">
      <c r="A326" s="139" t="s">
        <v>7756</v>
      </c>
      <c r="B326" s="140" t="s">
        <v>7757</v>
      </c>
      <c r="C326" s="139">
        <v>4201</v>
      </c>
      <c r="D326" s="140" t="s">
        <v>5228</v>
      </c>
      <c r="E326" s="140" t="s">
        <v>3257</v>
      </c>
      <c r="F326" s="139">
        <v>1083</v>
      </c>
      <c r="G326" s="140" t="s">
        <v>254</v>
      </c>
      <c r="H326" s="140" t="s">
        <v>226</v>
      </c>
      <c r="I326" s="140" t="s">
        <v>7758</v>
      </c>
      <c r="J326" s="140" t="s">
        <v>8929</v>
      </c>
      <c r="K326" s="140" t="s">
        <v>7881</v>
      </c>
      <c r="L326" s="140" t="s">
        <v>7761</v>
      </c>
      <c r="M326" s="140" t="s">
        <v>6824</v>
      </c>
      <c r="N326" s="140" t="s">
        <v>8722</v>
      </c>
      <c r="O326" s="139">
        <v>129171</v>
      </c>
      <c r="P326" s="139">
        <v>4201</v>
      </c>
      <c r="Q326" s="140" t="s">
        <v>5228</v>
      </c>
      <c r="R326" s="139">
        <v>117952</v>
      </c>
      <c r="S326" s="139">
        <v>0</v>
      </c>
      <c r="T326" s="140" t="s">
        <v>7758</v>
      </c>
      <c r="U326" s="141">
        <v>367</v>
      </c>
      <c r="V326" s="140" t="s">
        <v>8930</v>
      </c>
      <c r="W326" s="140" t="s">
        <v>8931</v>
      </c>
      <c r="X326" s="140" t="s">
        <v>7765</v>
      </c>
      <c r="Y326" s="140" t="s">
        <v>7766</v>
      </c>
      <c r="Z326" s="140" t="s">
        <v>8739</v>
      </c>
      <c r="AA326" s="139">
        <v>1</v>
      </c>
      <c r="AB326" s="141">
        <v>45322</v>
      </c>
      <c r="AC326" s="141">
        <v>45322</v>
      </c>
      <c r="AD326" s="140" t="s">
        <v>7938</v>
      </c>
      <c r="AE326" s="140" t="s">
        <v>7939</v>
      </c>
      <c r="AF326" s="140" t="s">
        <v>7940</v>
      </c>
      <c r="AG326" s="140" t="s">
        <v>7941</v>
      </c>
      <c r="AH326" s="140" t="s">
        <v>8932</v>
      </c>
      <c r="AI326" s="140" t="s">
        <v>7943</v>
      </c>
      <c r="AJ326" s="140" t="s">
        <v>8933</v>
      </c>
      <c r="AK326" s="140" t="s">
        <v>8934</v>
      </c>
      <c r="AL326" s="139">
        <v>1083</v>
      </c>
      <c r="AM326" s="140" t="s">
        <v>254</v>
      </c>
      <c r="AN326" s="140" t="s">
        <v>8769</v>
      </c>
    </row>
    <row r="327" spans="1:40" ht="28.8" x14ac:dyDescent="0.25">
      <c r="A327" s="139" t="s">
        <v>7756</v>
      </c>
      <c r="B327" s="140" t="s">
        <v>7757</v>
      </c>
      <c r="C327" s="139">
        <v>4218</v>
      </c>
      <c r="D327" s="140" t="s">
        <v>5229</v>
      </c>
      <c r="E327" s="140" t="s">
        <v>7550</v>
      </c>
      <c r="F327" s="139">
        <v>1083</v>
      </c>
      <c r="G327" s="140" t="s">
        <v>254</v>
      </c>
      <c r="H327" s="140" t="s">
        <v>227</v>
      </c>
      <c r="I327" s="140" t="s">
        <v>7758</v>
      </c>
      <c r="J327" s="140" t="s">
        <v>8935</v>
      </c>
      <c r="K327" s="140" t="s">
        <v>7881</v>
      </c>
      <c r="L327" s="140" t="s">
        <v>7761</v>
      </c>
      <c r="M327" s="140" t="s">
        <v>6824</v>
      </c>
      <c r="N327" s="140" t="s">
        <v>8722</v>
      </c>
      <c r="O327" s="139">
        <v>129171</v>
      </c>
      <c r="P327" s="139">
        <v>4201</v>
      </c>
      <c r="Q327" s="140" t="s">
        <v>5228</v>
      </c>
      <c r="R327" s="139">
        <v>117952</v>
      </c>
      <c r="S327" s="139">
        <v>0</v>
      </c>
      <c r="T327" s="140" t="s">
        <v>7758</v>
      </c>
      <c r="U327" s="141">
        <v>367</v>
      </c>
      <c r="V327" s="140" t="s">
        <v>8936</v>
      </c>
      <c r="W327" s="140" t="s">
        <v>8080</v>
      </c>
      <c r="X327" s="140" t="s">
        <v>7765</v>
      </c>
      <c r="Y327" s="140" t="s">
        <v>7766</v>
      </c>
      <c r="Z327" s="140" t="s">
        <v>8739</v>
      </c>
      <c r="AA327" s="139">
        <v>1</v>
      </c>
      <c r="AB327" s="141">
        <v>45322</v>
      </c>
      <c r="AC327" s="141">
        <v>45322</v>
      </c>
      <c r="AD327" s="140" t="s">
        <v>7938</v>
      </c>
      <c r="AE327" s="140" t="s">
        <v>7939</v>
      </c>
      <c r="AF327" s="140" t="s">
        <v>7940</v>
      </c>
      <c r="AG327" s="140" t="s">
        <v>7941</v>
      </c>
      <c r="AH327" s="140" t="s">
        <v>8937</v>
      </c>
      <c r="AI327" s="140" t="s">
        <v>7943</v>
      </c>
      <c r="AJ327" s="140" t="s">
        <v>8938</v>
      </c>
      <c r="AK327" s="140" t="s">
        <v>8939</v>
      </c>
      <c r="AL327" s="139">
        <v>1083</v>
      </c>
      <c r="AM327" s="140" t="s">
        <v>254</v>
      </c>
      <c r="AN327" s="140" t="s">
        <v>8769</v>
      </c>
    </row>
    <row r="328" spans="1:40" ht="28.8" x14ac:dyDescent="0.25">
      <c r="A328" s="139" t="s">
        <v>7756</v>
      </c>
      <c r="B328" s="140" t="s">
        <v>7757</v>
      </c>
      <c r="C328" s="139">
        <v>4226</v>
      </c>
      <c r="D328" s="140" t="s">
        <v>5230</v>
      </c>
      <c r="E328" s="140" t="s">
        <v>3258</v>
      </c>
      <c r="F328" s="139">
        <v>1080</v>
      </c>
      <c r="G328" s="140" t="s">
        <v>489</v>
      </c>
      <c r="H328" s="140" t="s">
        <v>6861</v>
      </c>
      <c r="I328" s="140" t="s">
        <v>7758</v>
      </c>
      <c r="J328" s="140" t="s">
        <v>8940</v>
      </c>
      <c r="K328" s="140" t="s">
        <v>7881</v>
      </c>
      <c r="L328" s="140" t="s">
        <v>7761</v>
      </c>
      <c r="M328" s="140" t="s">
        <v>6824</v>
      </c>
      <c r="N328" s="140" t="s">
        <v>8722</v>
      </c>
      <c r="O328" s="139">
        <v>121913</v>
      </c>
      <c r="P328" s="139">
        <v>3871</v>
      </c>
      <c r="Q328" s="140" t="s">
        <v>5203</v>
      </c>
      <c r="R328" s="139">
        <v>55053</v>
      </c>
      <c r="S328" s="139">
        <v>0</v>
      </c>
      <c r="T328" s="140" t="s">
        <v>7758</v>
      </c>
      <c r="U328" s="141">
        <v>367</v>
      </c>
      <c r="V328" s="140" t="s">
        <v>8941</v>
      </c>
      <c r="W328" s="140" t="s">
        <v>8942</v>
      </c>
      <c r="X328" s="140" t="s">
        <v>7765</v>
      </c>
      <c r="Y328" s="140" t="s">
        <v>7766</v>
      </c>
      <c r="Z328" s="140" t="s">
        <v>8739</v>
      </c>
      <c r="AA328" s="139">
        <v>1</v>
      </c>
      <c r="AB328" s="141">
        <v>45322</v>
      </c>
      <c r="AC328" s="141">
        <v>45322</v>
      </c>
      <c r="AD328" s="140" t="s">
        <v>7938</v>
      </c>
      <c r="AE328" s="140" t="s">
        <v>7939</v>
      </c>
      <c r="AF328" s="140" t="s">
        <v>7940</v>
      </c>
      <c r="AG328" s="140" t="s">
        <v>7941</v>
      </c>
      <c r="AH328" s="140" t="s">
        <v>8943</v>
      </c>
      <c r="AI328" s="140" t="s">
        <v>7943</v>
      </c>
      <c r="AJ328" s="140" t="s">
        <v>8944</v>
      </c>
      <c r="AK328" s="140" t="s">
        <v>8945</v>
      </c>
      <c r="AL328" s="139">
        <v>1080</v>
      </c>
      <c r="AM328" s="140" t="s">
        <v>489</v>
      </c>
      <c r="AN328" s="140" t="s">
        <v>8946</v>
      </c>
    </row>
    <row r="329" spans="1:40" ht="28.8" x14ac:dyDescent="0.25">
      <c r="A329" s="139" t="s">
        <v>7756</v>
      </c>
      <c r="B329" s="140" t="s">
        <v>7757</v>
      </c>
      <c r="C329" s="139">
        <v>4234</v>
      </c>
      <c r="D329" s="140" t="s">
        <v>6648</v>
      </c>
      <c r="E329" s="140" t="s">
        <v>3259</v>
      </c>
      <c r="F329" s="139">
        <v>1090</v>
      </c>
      <c r="G329" s="140" t="s">
        <v>494</v>
      </c>
      <c r="H329" s="140" t="s">
        <v>2896</v>
      </c>
      <c r="I329" s="140" t="s">
        <v>7758</v>
      </c>
      <c r="J329" s="140" t="s">
        <v>8947</v>
      </c>
      <c r="K329" s="140" t="s">
        <v>7881</v>
      </c>
      <c r="L329" s="140" t="s">
        <v>7761</v>
      </c>
      <c r="M329" s="140" t="s">
        <v>6824</v>
      </c>
      <c r="N329" s="140" t="s">
        <v>8730</v>
      </c>
      <c r="O329" s="139">
        <v>120221</v>
      </c>
      <c r="P329" s="139">
        <v>4184</v>
      </c>
      <c r="Q329" s="140" t="s">
        <v>5227</v>
      </c>
      <c r="R329" s="139">
        <v>960195</v>
      </c>
      <c r="S329" s="139">
        <v>0</v>
      </c>
      <c r="T329" s="140" t="s">
        <v>7935</v>
      </c>
      <c r="U329" s="141">
        <v>367</v>
      </c>
      <c r="V329" s="140" t="s">
        <v>8948</v>
      </c>
      <c r="W329" s="140" t="s">
        <v>8711</v>
      </c>
      <c r="X329" s="140" t="s">
        <v>7765</v>
      </c>
      <c r="Y329" s="140" t="s">
        <v>7766</v>
      </c>
      <c r="Z329" s="140" t="s">
        <v>8732</v>
      </c>
      <c r="AA329" s="139">
        <v>1</v>
      </c>
      <c r="AB329" s="141">
        <v>45322</v>
      </c>
      <c r="AC329" s="141">
        <v>45322</v>
      </c>
      <c r="AD329" s="140" t="s">
        <v>7938</v>
      </c>
      <c r="AE329" s="140" t="s">
        <v>7939</v>
      </c>
      <c r="AF329" s="140" t="s">
        <v>7940</v>
      </c>
      <c r="AG329" s="140" t="s">
        <v>7941</v>
      </c>
      <c r="AH329" s="140" t="s">
        <v>8949</v>
      </c>
      <c r="AI329" s="140" t="s">
        <v>7773</v>
      </c>
      <c r="AJ329" s="140" t="s">
        <v>8950</v>
      </c>
      <c r="AK329" s="140" t="s">
        <v>8951</v>
      </c>
      <c r="AL329" s="139">
        <v>1090</v>
      </c>
      <c r="AM329" s="140" t="s">
        <v>494</v>
      </c>
      <c r="AN329" s="140" t="s">
        <v>8952</v>
      </c>
    </row>
    <row r="330" spans="1:40" ht="28.8" x14ac:dyDescent="0.25">
      <c r="A330" s="139" t="s">
        <v>7756</v>
      </c>
      <c r="B330" s="140" t="s">
        <v>7757</v>
      </c>
      <c r="C330" s="139">
        <v>4242</v>
      </c>
      <c r="D330" s="140" t="s">
        <v>5231</v>
      </c>
      <c r="E330" s="140" t="s">
        <v>3260</v>
      </c>
      <c r="F330" s="139">
        <v>1090</v>
      </c>
      <c r="G330" s="140" t="s">
        <v>494</v>
      </c>
      <c r="H330" s="140" t="s">
        <v>228</v>
      </c>
      <c r="I330" s="140" t="s">
        <v>7758</v>
      </c>
      <c r="J330" s="140" t="s">
        <v>8953</v>
      </c>
      <c r="K330" s="140" t="s">
        <v>7881</v>
      </c>
      <c r="L330" s="140" t="s">
        <v>7761</v>
      </c>
      <c r="M330" s="140" t="s">
        <v>6824</v>
      </c>
      <c r="N330" s="140" t="s">
        <v>8730</v>
      </c>
      <c r="O330" s="139">
        <v>120221</v>
      </c>
      <c r="P330" s="139">
        <v>4184</v>
      </c>
      <c r="Q330" s="140" t="s">
        <v>5227</v>
      </c>
      <c r="R330" s="139">
        <v>960195</v>
      </c>
      <c r="S330" s="139">
        <v>0</v>
      </c>
      <c r="T330" s="140" t="s">
        <v>7935</v>
      </c>
      <c r="U330" s="141">
        <v>367</v>
      </c>
      <c r="V330" s="140" t="s">
        <v>8954</v>
      </c>
      <c r="W330" s="140" t="s">
        <v>8765</v>
      </c>
      <c r="X330" s="140" t="s">
        <v>7765</v>
      </c>
      <c r="Y330" s="140" t="s">
        <v>7766</v>
      </c>
      <c r="Z330" s="140" t="s">
        <v>8732</v>
      </c>
      <c r="AA330" s="139">
        <v>4</v>
      </c>
      <c r="AB330" s="141">
        <v>45322</v>
      </c>
      <c r="AC330" s="141">
        <v>45322</v>
      </c>
      <c r="AD330" s="140" t="s">
        <v>7938</v>
      </c>
      <c r="AE330" s="140" t="s">
        <v>7939</v>
      </c>
      <c r="AF330" s="140" t="s">
        <v>7940</v>
      </c>
      <c r="AG330" s="140" t="s">
        <v>7941</v>
      </c>
      <c r="AH330" s="140" t="s">
        <v>8949</v>
      </c>
      <c r="AI330" s="140" t="s">
        <v>7773</v>
      </c>
      <c r="AJ330" s="140" t="s">
        <v>8950</v>
      </c>
      <c r="AK330" s="140" t="s">
        <v>8951</v>
      </c>
      <c r="AL330" s="139">
        <v>1090</v>
      </c>
      <c r="AM330" s="140" t="s">
        <v>494</v>
      </c>
      <c r="AN330" s="140" t="s">
        <v>8952</v>
      </c>
    </row>
    <row r="331" spans="1:40" ht="28.8" x14ac:dyDescent="0.25">
      <c r="A331" s="139" t="s">
        <v>7756</v>
      </c>
      <c r="B331" s="140" t="s">
        <v>7757</v>
      </c>
      <c r="C331" s="139">
        <v>4259</v>
      </c>
      <c r="D331" s="140" t="s">
        <v>6862</v>
      </c>
      <c r="E331" s="140" t="s">
        <v>3261</v>
      </c>
      <c r="F331" s="139">
        <v>1090</v>
      </c>
      <c r="G331" s="140" t="s">
        <v>494</v>
      </c>
      <c r="H331" s="140" t="s">
        <v>229</v>
      </c>
      <c r="I331" s="140" t="s">
        <v>7758</v>
      </c>
      <c r="J331" s="140" t="s">
        <v>8955</v>
      </c>
      <c r="K331" s="140" t="s">
        <v>7881</v>
      </c>
      <c r="L331" s="140" t="s">
        <v>7761</v>
      </c>
      <c r="M331" s="140" t="s">
        <v>6824</v>
      </c>
      <c r="N331" s="140" t="s">
        <v>8722</v>
      </c>
      <c r="O331" s="139">
        <v>122002</v>
      </c>
      <c r="P331" s="139">
        <v>4259</v>
      </c>
      <c r="Q331" s="140" t="s">
        <v>6862</v>
      </c>
      <c r="R331" s="139">
        <v>117952</v>
      </c>
      <c r="S331" s="139">
        <v>0</v>
      </c>
      <c r="T331" s="140" t="s">
        <v>7758</v>
      </c>
      <c r="U331" s="141">
        <v>367</v>
      </c>
      <c r="V331" s="140" t="s">
        <v>8956</v>
      </c>
      <c r="W331" s="140" t="s">
        <v>8539</v>
      </c>
      <c r="X331" s="140" t="s">
        <v>7765</v>
      </c>
      <c r="Y331" s="140" t="s">
        <v>7766</v>
      </c>
      <c r="Z331" s="140" t="s">
        <v>8739</v>
      </c>
      <c r="AA331" s="139">
        <v>2</v>
      </c>
      <c r="AB331" s="141">
        <v>45322</v>
      </c>
      <c r="AC331" s="141">
        <v>45322</v>
      </c>
      <c r="AD331" s="140" t="s">
        <v>7938</v>
      </c>
      <c r="AE331" s="140" t="s">
        <v>7939</v>
      </c>
      <c r="AF331" s="140" t="s">
        <v>7940</v>
      </c>
      <c r="AG331" s="140" t="s">
        <v>7941</v>
      </c>
      <c r="AH331" s="140" t="s">
        <v>8957</v>
      </c>
      <c r="AI331" s="140" t="s">
        <v>7943</v>
      </c>
      <c r="AJ331" s="140" t="s">
        <v>8958</v>
      </c>
      <c r="AK331" s="140" t="s">
        <v>8959</v>
      </c>
      <c r="AL331" s="139">
        <v>1090</v>
      </c>
      <c r="AM331" s="140" t="s">
        <v>494</v>
      </c>
      <c r="AN331" s="140" t="s">
        <v>8769</v>
      </c>
    </row>
    <row r="332" spans="1:40" ht="28.8" x14ac:dyDescent="0.25">
      <c r="A332" s="139" t="s">
        <v>7756</v>
      </c>
      <c r="B332" s="140" t="s">
        <v>7757</v>
      </c>
      <c r="C332" s="139">
        <v>4275</v>
      </c>
      <c r="D332" s="140" t="s">
        <v>5232</v>
      </c>
      <c r="E332" s="140" t="s">
        <v>3262</v>
      </c>
      <c r="F332" s="139">
        <v>1090</v>
      </c>
      <c r="G332" s="140" t="s">
        <v>494</v>
      </c>
      <c r="H332" s="140" t="s">
        <v>230</v>
      </c>
      <c r="I332" s="140" t="s">
        <v>7758</v>
      </c>
      <c r="J332" s="140" t="s">
        <v>8960</v>
      </c>
      <c r="K332" s="140" t="s">
        <v>7881</v>
      </c>
      <c r="L332" s="140" t="s">
        <v>7761</v>
      </c>
      <c r="M332" s="140" t="s">
        <v>6824</v>
      </c>
      <c r="N332" s="140" t="s">
        <v>8722</v>
      </c>
      <c r="O332" s="139">
        <v>122002</v>
      </c>
      <c r="P332" s="139">
        <v>4259</v>
      </c>
      <c r="Q332" s="140" t="s">
        <v>6862</v>
      </c>
      <c r="R332" s="139">
        <v>117952</v>
      </c>
      <c r="S332" s="139">
        <v>0</v>
      </c>
      <c r="T332" s="140" t="s">
        <v>7758</v>
      </c>
      <c r="U332" s="141">
        <v>367</v>
      </c>
      <c r="V332" s="140" t="s">
        <v>8961</v>
      </c>
      <c r="W332" s="140" t="s">
        <v>7853</v>
      </c>
      <c r="X332" s="140" t="s">
        <v>7765</v>
      </c>
      <c r="Y332" s="140" t="s">
        <v>7766</v>
      </c>
      <c r="Z332" s="140" t="s">
        <v>8739</v>
      </c>
      <c r="AA332" s="139">
        <v>1</v>
      </c>
      <c r="AB332" s="141">
        <v>45322</v>
      </c>
      <c r="AC332" s="141">
        <v>45322</v>
      </c>
      <c r="AD332" s="140" t="s">
        <v>7938</v>
      </c>
      <c r="AE332" s="140" t="s">
        <v>7939</v>
      </c>
      <c r="AF332" s="140" t="s">
        <v>7940</v>
      </c>
      <c r="AG332" s="140" t="s">
        <v>7941</v>
      </c>
      <c r="AH332" s="140" t="s">
        <v>8962</v>
      </c>
      <c r="AI332" s="140" t="s">
        <v>7943</v>
      </c>
      <c r="AJ332" s="140" t="s">
        <v>8963</v>
      </c>
      <c r="AK332" s="140" t="s">
        <v>8964</v>
      </c>
      <c r="AL332" s="139">
        <v>1090</v>
      </c>
      <c r="AM332" s="140" t="s">
        <v>494</v>
      </c>
      <c r="AN332" s="140" t="s">
        <v>8769</v>
      </c>
    </row>
    <row r="333" spans="1:40" ht="28.8" x14ac:dyDescent="0.25">
      <c r="A333" s="139" t="s">
        <v>7756</v>
      </c>
      <c r="B333" s="140" t="s">
        <v>7757</v>
      </c>
      <c r="C333" s="139">
        <v>4283</v>
      </c>
      <c r="D333" s="140" t="s">
        <v>6863</v>
      </c>
      <c r="E333" s="140" t="s">
        <v>3263</v>
      </c>
      <c r="F333" s="139">
        <v>1090</v>
      </c>
      <c r="G333" s="140" t="s">
        <v>494</v>
      </c>
      <c r="H333" s="140" t="s">
        <v>7154</v>
      </c>
      <c r="I333" s="140" t="s">
        <v>7758</v>
      </c>
      <c r="J333" s="140" t="s">
        <v>8965</v>
      </c>
      <c r="K333" s="140" t="s">
        <v>7881</v>
      </c>
      <c r="L333" s="140" t="s">
        <v>7761</v>
      </c>
      <c r="M333" s="140" t="s">
        <v>6824</v>
      </c>
      <c r="N333" s="140" t="s">
        <v>8722</v>
      </c>
      <c r="O333" s="139">
        <v>122002</v>
      </c>
      <c r="P333" s="139">
        <v>4259</v>
      </c>
      <c r="Q333" s="140" t="s">
        <v>6862</v>
      </c>
      <c r="R333" s="139">
        <v>117952</v>
      </c>
      <c r="S333" s="139">
        <v>0</v>
      </c>
      <c r="T333" s="140" t="s">
        <v>7758</v>
      </c>
      <c r="U333" s="141">
        <v>367</v>
      </c>
      <c r="V333" s="140" t="s">
        <v>8966</v>
      </c>
      <c r="W333" s="140" t="s">
        <v>8138</v>
      </c>
      <c r="X333" s="140" t="s">
        <v>7765</v>
      </c>
      <c r="Y333" s="140" t="s">
        <v>7766</v>
      </c>
      <c r="Z333" s="140" t="s">
        <v>8739</v>
      </c>
      <c r="AA333" s="139">
        <v>1</v>
      </c>
      <c r="AB333" s="141">
        <v>45322</v>
      </c>
      <c r="AC333" s="141">
        <v>45322</v>
      </c>
      <c r="AD333" s="140" t="s">
        <v>7938</v>
      </c>
      <c r="AE333" s="140" t="s">
        <v>7939</v>
      </c>
      <c r="AF333" s="140" t="s">
        <v>7940</v>
      </c>
      <c r="AG333" s="140" t="s">
        <v>7941</v>
      </c>
      <c r="AH333" s="140" t="s">
        <v>8967</v>
      </c>
      <c r="AI333" s="140" t="s">
        <v>7943</v>
      </c>
      <c r="AJ333" s="140" t="s">
        <v>8968</v>
      </c>
      <c r="AK333" s="140" t="s">
        <v>8969</v>
      </c>
      <c r="AL333" s="139">
        <v>1090</v>
      </c>
      <c r="AM333" s="140" t="s">
        <v>494</v>
      </c>
      <c r="AN333" s="140" t="s">
        <v>8769</v>
      </c>
    </row>
    <row r="334" spans="1:40" ht="28.8" x14ac:dyDescent="0.25">
      <c r="A334" s="139" t="s">
        <v>7756</v>
      </c>
      <c r="B334" s="140" t="s">
        <v>7757</v>
      </c>
      <c r="C334" s="139">
        <v>4291</v>
      </c>
      <c r="D334" s="140" t="s">
        <v>6649</v>
      </c>
      <c r="E334" s="140" t="s">
        <v>3264</v>
      </c>
      <c r="F334" s="139">
        <v>1120</v>
      </c>
      <c r="G334" s="140" t="s">
        <v>257</v>
      </c>
      <c r="H334" s="140" t="s">
        <v>231</v>
      </c>
      <c r="I334" s="140" t="s">
        <v>7758</v>
      </c>
      <c r="J334" s="140" t="s">
        <v>8970</v>
      </c>
      <c r="K334" s="140" t="s">
        <v>7881</v>
      </c>
      <c r="L334" s="140" t="s">
        <v>7761</v>
      </c>
      <c r="M334" s="140" t="s">
        <v>6824</v>
      </c>
      <c r="N334" s="140" t="s">
        <v>8730</v>
      </c>
      <c r="O334" s="139">
        <v>122184</v>
      </c>
      <c r="P334" s="139">
        <v>61961</v>
      </c>
      <c r="Q334" s="140" t="s">
        <v>6740</v>
      </c>
      <c r="R334" s="139">
        <v>960138</v>
      </c>
      <c r="S334" s="139">
        <v>0</v>
      </c>
      <c r="T334" s="140" t="s">
        <v>7758</v>
      </c>
      <c r="U334" s="141">
        <v>367</v>
      </c>
      <c r="V334" s="140" t="s">
        <v>8971</v>
      </c>
      <c r="W334" s="140" t="s">
        <v>8063</v>
      </c>
      <c r="X334" s="140" t="s">
        <v>7765</v>
      </c>
      <c r="Y334" s="140" t="s">
        <v>7766</v>
      </c>
      <c r="Z334" s="140" t="s">
        <v>8732</v>
      </c>
      <c r="AA334" s="139">
        <v>1</v>
      </c>
      <c r="AB334" s="141">
        <v>45322</v>
      </c>
      <c r="AC334" s="141">
        <v>45322</v>
      </c>
      <c r="AD334" s="140" t="s">
        <v>7938</v>
      </c>
      <c r="AE334" s="140" t="s">
        <v>7939</v>
      </c>
      <c r="AF334" s="140" t="s">
        <v>7940</v>
      </c>
      <c r="AG334" s="140" t="s">
        <v>7941</v>
      </c>
      <c r="AH334" s="140" t="s">
        <v>8733</v>
      </c>
      <c r="AI334" s="140" t="s">
        <v>7773</v>
      </c>
      <c r="AJ334" s="140" t="s">
        <v>8734</v>
      </c>
      <c r="AK334" s="140" t="s">
        <v>8735</v>
      </c>
      <c r="AL334" s="139">
        <v>1000</v>
      </c>
      <c r="AM334" s="140" t="s">
        <v>2908</v>
      </c>
      <c r="AN334" s="140" t="s">
        <v>8736</v>
      </c>
    </row>
    <row r="335" spans="1:40" ht="28.8" x14ac:dyDescent="0.25">
      <c r="A335" s="139" t="s">
        <v>7756</v>
      </c>
      <c r="B335" s="140" t="s">
        <v>7757</v>
      </c>
      <c r="C335" s="139">
        <v>4317</v>
      </c>
      <c r="D335" s="140" t="s">
        <v>5233</v>
      </c>
      <c r="E335" s="140" t="s">
        <v>3265</v>
      </c>
      <c r="F335" s="139">
        <v>1130</v>
      </c>
      <c r="G335" s="140" t="s">
        <v>491</v>
      </c>
      <c r="H335" s="140" t="s">
        <v>232</v>
      </c>
      <c r="I335" s="140" t="s">
        <v>7758</v>
      </c>
      <c r="J335" s="140" t="s">
        <v>8972</v>
      </c>
      <c r="K335" s="140" t="s">
        <v>7881</v>
      </c>
      <c r="L335" s="140" t="s">
        <v>7761</v>
      </c>
      <c r="M335" s="140" t="s">
        <v>6824</v>
      </c>
      <c r="N335" s="140" t="s">
        <v>8722</v>
      </c>
      <c r="O335" s="139">
        <v>121913</v>
      </c>
      <c r="P335" s="139">
        <v>3871</v>
      </c>
      <c r="Q335" s="140" t="s">
        <v>5203</v>
      </c>
      <c r="R335" s="139">
        <v>961871</v>
      </c>
      <c r="S335" s="139">
        <v>0</v>
      </c>
      <c r="T335" s="140" t="s">
        <v>7758</v>
      </c>
      <c r="U335" s="141">
        <v>367</v>
      </c>
      <c r="V335" s="140" t="s">
        <v>8973</v>
      </c>
      <c r="W335" s="140" t="s">
        <v>8974</v>
      </c>
      <c r="X335" s="140" t="s">
        <v>7765</v>
      </c>
      <c r="Y335" s="140" t="s">
        <v>7766</v>
      </c>
      <c r="Z335" s="140" t="s">
        <v>8739</v>
      </c>
      <c r="AA335" s="139">
        <v>1</v>
      </c>
      <c r="AB335" s="141">
        <v>45322</v>
      </c>
      <c r="AC335" s="141">
        <v>45322</v>
      </c>
      <c r="AD335" s="140" t="s">
        <v>7938</v>
      </c>
      <c r="AE335" s="140" t="s">
        <v>7939</v>
      </c>
      <c r="AF335" s="140" t="s">
        <v>7940</v>
      </c>
      <c r="AG335" s="140" t="s">
        <v>7941</v>
      </c>
      <c r="AH335" s="140" t="s">
        <v>8975</v>
      </c>
      <c r="AI335" s="140" t="s">
        <v>7943</v>
      </c>
      <c r="AJ335" s="140" t="s">
        <v>8976</v>
      </c>
      <c r="AK335" s="140" t="s">
        <v>8977</v>
      </c>
      <c r="AL335" s="139">
        <v>1130</v>
      </c>
      <c r="AM335" s="140" t="s">
        <v>491</v>
      </c>
      <c r="AN335" s="140" t="s">
        <v>8757</v>
      </c>
    </row>
    <row r="336" spans="1:40" ht="28.8" x14ac:dyDescent="0.25">
      <c r="A336" s="139" t="s">
        <v>7756</v>
      </c>
      <c r="B336" s="140" t="s">
        <v>7757</v>
      </c>
      <c r="C336" s="139">
        <v>4325</v>
      </c>
      <c r="D336" s="140" t="s">
        <v>5234</v>
      </c>
      <c r="E336" s="140" t="s">
        <v>3266</v>
      </c>
      <c r="F336" s="139">
        <v>1140</v>
      </c>
      <c r="G336" s="140" t="s">
        <v>258</v>
      </c>
      <c r="H336" s="140" t="s">
        <v>5235</v>
      </c>
      <c r="I336" s="140" t="s">
        <v>7758</v>
      </c>
      <c r="J336" s="140" t="s">
        <v>8978</v>
      </c>
      <c r="K336" s="140" t="s">
        <v>7881</v>
      </c>
      <c r="L336" s="140" t="s">
        <v>7761</v>
      </c>
      <c r="M336" s="140" t="s">
        <v>6824</v>
      </c>
      <c r="N336" s="140" t="s">
        <v>8730</v>
      </c>
      <c r="O336" s="139">
        <v>119693</v>
      </c>
      <c r="P336" s="139">
        <v>111914</v>
      </c>
      <c r="Q336" s="140" t="s">
        <v>5951</v>
      </c>
      <c r="R336" s="139">
        <v>960203</v>
      </c>
      <c r="S336" s="139">
        <v>0</v>
      </c>
      <c r="T336" s="140" t="s">
        <v>7758</v>
      </c>
      <c r="U336" s="141">
        <v>367</v>
      </c>
      <c r="V336" s="140" t="s">
        <v>8979</v>
      </c>
      <c r="W336" s="140" t="s">
        <v>8980</v>
      </c>
      <c r="X336" s="140" t="s">
        <v>7765</v>
      </c>
      <c r="Y336" s="140" t="s">
        <v>7766</v>
      </c>
      <c r="Z336" s="140" t="s">
        <v>8732</v>
      </c>
      <c r="AA336" s="139">
        <v>2</v>
      </c>
      <c r="AB336" s="141">
        <v>45322</v>
      </c>
      <c r="AC336" s="141">
        <v>45322</v>
      </c>
      <c r="AD336" s="140" t="s">
        <v>7953</v>
      </c>
      <c r="AE336" s="140" t="s">
        <v>7954</v>
      </c>
      <c r="AF336" s="140" t="s">
        <v>7955</v>
      </c>
      <c r="AG336" s="140" t="s">
        <v>7956</v>
      </c>
      <c r="AH336" s="140" t="s">
        <v>8981</v>
      </c>
      <c r="AI336" s="140" t="s">
        <v>8982</v>
      </c>
      <c r="AJ336" s="140" t="s">
        <v>8983</v>
      </c>
      <c r="AK336" s="140" t="s">
        <v>8984</v>
      </c>
      <c r="AL336" s="139">
        <v>1140</v>
      </c>
      <c r="AM336" s="140" t="s">
        <v>258</v>
      </c>
      <c r="AN336" s="140" t="s">
        <v>8985</v>
      </c>
    </row>
    <row r="337" spans="1:40" ht="28.8" x14ac:dyDescent="0.25">
      <c r="A337" s="139" t="s">
        <v>7756</v>
      </c>
      <c r="B337" s="140" t="s">
        <v>7757</v>
      </c>
      <c r="C337" s="139">
        <v>4333</v>
      </c>
      <c r="D337" s="140" t="s">
        <v>6864</v>
      </c>
      <c r="E337" s="140" t="s">
        <v>3267</v>
      </c>
      <c r="F337" s="139">
        <v>1140</v>
      </c>
      <c r="G337" s="140" t="s">
        <v>258</v>
      </c>
      <c r="H337" s="140" t="s">
        <v>233</v>
      </c>
      <c r="I337" s="140" t="s">
        <v>7758</v>
      </c>
      <c r="J337" s="140" t="s">
        <v>8986</v>
      </c>
      <c r="K337" s="140" t="s">
        <v>7881</v>
      </c>
      <c r="L337" s="140" t="s">
        <v>7761</v>
      </c>
      <c r="M337" s="140" t="s">
        <v>6824</v>
      </c>
      <c r="N337" s="140" t="s">
        <v>8722</v>
      </c>
      <c r="O337" s="139">
        <v>121913</v>
      </c>
      <c r="P337" s="139">
        <v>3871</v>
      </c>
      <c r="Q337" s="140" t="s">
        <v>5203</v>
      </c>
      <c r="R337" s="139">
        <v>962167</v>
      </c>
      <c r="S337" s="139">
        <v>0</v>
      </c>
      <c r="T337" s="140" t="s">
        <v>7758</v>
      </c>
      <c r="U337" s="141">
        <v>367</v>
      </c>
      <c r="V337" s="140" t="s">
        <v>8987</v>
      </c>
      <c r="W337" s="140" t="s">
        <v>8988</v>
      </c>
      <c r="X337" s="140" t="s">
        <v>7765</v>
      </c>
      <c r="Y337" s="140" t="s">
        <v>7766</v>
      </c>
      <c r="Z337" s="140" t="s">
        <v>8739</v>
      </c>
      <c r="AA337" s="139">
        <v>1</v>
      </c>
      <c r="AB337" s="141">
        <v>45322</v>
      </c>
      <c r="AC337" s="141">
        <v>45322</v>
      </c>
      <c r="AD337" s="140" t="s">
        <v>7953</v>
      </c>
      <c r="AE337" s="140" t="s">
        <v>7954</v>
      </c>
      <c r="AF337" s="140" t="s">
        <v>7955</v>
      </c>
      <c r="AG337" s="140" t="s">
        <v>7956</v>
      </c>
      <c r="AH337" s="140" t="s">
        <v>8989</v>
      </c>
      <c r="AI337" s="140" t="s">
        <v>7943</v>
      </c>
      <c r="AJ337" s="140" t="s">
        <v>8990</v>
      </c>
      <c r="AK337" s="140" t="s">
        <v>8991</v>
      </c>
      <c r="AL337" s="139">
        <v>1140</v>
      </c>
      <c r="AM337" s="140" t="s">
        <v>258</v>
      </c>
      <c r="AN337" s="140" t="s">
        <v>8992</v>
      </c>
    </row>
    <row r="338" spans="1:40" ht="28.8" x14ac:dyDescent="0.25">
      <c r="A338" s="139" t="s">
        <v>7756</v>
      </c>
      <c r="B338" s="140" t="s">
        <v>7757</v>
      </c>
      <c r="C338" s="139">
        <v>4341</v>
      </c>
      <c r="D338" s="140" t="s">
        <v>5236</v>
      </c>
      <c r="E338" s="140" t="s">
        <v>3268</v>
      </c>
      <c r="F338" s="139">
        <v>1140</v>
      </c>
      <c r="G338" s="140" t="s">
        <v>258</v>
      </c>
      <c r="H338" s="140" t="s">
        <v>234</v>
      </c>
      <c r="I338" s="140" t="s">
        <v>7758</v>
      </c>
      <c r="J338" s="140" t="s">
        <v>8993</v>
      </c>
      <c r="K338" s="140" t="s">
        <v>7881</v>
      </c>
      <c r="L338" s="140" t="s">
        <v>7761</v>
      </c>
      <c r="M338" s="140" t="s">
        <v>6824</v>
      </c>
      <c r="N338" s="140" t="s">
        <v>8722</v>
      </c>
      <c r="O338" s="139">
        <v>121913</v>
      </c>
      <c r="P338" s="139">
        <v>3871</v>
      </c>
      <c r="Q338" s="140" t="s">
        <v>5203</v>
      </c>
      <c r="R338" s="139">
        <v>962175</v>
      </c>
      <c r="S338" s="139">
        <v>0</v>
      </c>
      <c r="T338" s="140" t="s">
        <v>7935</v>
      </c>
      <c r="U338" s="141">
        <v>367</v>
      </c>
      <c r="V338" s="140" t="s">
        <v>8994</v>
      </c>
      <c r="W338" s="140" t="s">
        <v>7952</v>
      </c>
      <c r="X338" s="140" t="s">
        <v>7765</v>
      </c>
      <c r="Y338" s="140" t="s">
        <v>7766</v>
      </c>
      <c r="Z338" s="140" t="s">
        <v>8739</v>
      </c>
      <c r="AA338" s="139">
        <v>1</v>
      </c>
      <c r="AB338" s="141">
        <v>45322</v>
      </c>
      <c r="AC338" s="141">
        <v>45322</v>
      </c>
      <c r="AD338" s="140" t="s">
        <v>7953</v>
      </c>
      <c r="AE338" s="140" t="s">
        <v>7954</v>
      </c>
      <c r="AF338" s="140" t="s">
        <v>7955</v>
      </c>
      <c r="AG338" s="140" t="s">
        <v>7956</v>
      </c>
      <c r="AH338" s="140" t="s">
        <v>8995</v>
      </c>
      <c r="AI338" s="140" t="s">
        <v>7943</v>
      </c>
      <c r="AJ338" s="140" t="s">
        <v>8996</v>
      </c>
      <c r="AK338" s="140" t="s">
        <v>8997</v>
      </c>
      <c r="AL338" s="139">
        <v>1140</v>
      </c>
      <c r="AM338" s="140" t="s">
        <v>258</v>
      </c>
      <c r="AN338" s="140" t="s">
        <v>8998</v>
      </c>
    </row>
    <row r="339" spans="1:40" ht="28.8" x14ac:dyDescent="0.25">
      <c r="A339" s="139" t="s">
        <v>7756</v>
      </c>
      <c r="B339" s="140" t="s">
        <v>7757</v>
      </c>
      <c r="C339" s="139">
        <v>4358</v>
      </c>
      <c r="D339" s="140" t="s">
        <v>6865</v>
      </c>
      <c r="E339" s="140" t="s">
        <v>3269</v>
      </c>
      <c r="F339" s="139">
        <v>1140</v>
      </c>
      <c r="G339" s="140" t="s">
        <v>258</v>
      </c>
      <c r="H339" s="140" t="s">
        <v>235</v>
      </c>
      <c r="I339" s="140" t="s">
        <v>7758</v>
      </c>
      <c r="J339" s="140" t="s">
        <v>8999</v>
      </c>
      <c r="K339" s="140" t="s">
        <v>7881</v>
      </c>
      <c r="L339" s="140" t="s">
        <v>7761</v>
      </c>
      <c r="M339" s="140" t="s">
        <v>6824</v>
      </c>
      <c r="N339" s="140" t="s">
        <v>8722</v>
      </c>
      <c r="O339" s="139">
        <v>121913</v>
      </c>
      <c r="P339" s="139">
        <v>3871</v>
      </c>
      <c r="Q339" s="140" t="s">
        <v>5203</v>
      </c>
      <c r="R339" s="139">
        <v>962167</v>
      </c>
      <c r="S339" s="139">
        <v>0</v>
      </c>
      <c r="T339" s="140" t="s">
        <v>7758</v>
      </c>
      <c r="U339" s="141">
        <v>367</v>
      </c>
      <c r="V339" s="140" t="s">
        <v>9000</v>
      </c>
      <c r="W339" s="140" t="s">
        <v>9001</v>
      </c>
      <c r="X339" s="140" t="s">
        <v>7765</v>
      </c>
      <c r="Y339" s="140" t="s">
        <v>7766</v>
      </c>
      <c r="Z339" s="140" t="s">
        <v>8739</v>
      </c>
      <c r="AA339" s="139">
        <v>1</v>
      </c>
      <c r="AB339" s="141">
        <v>45322</v>
      </c>
      <c r="AC339" s="141">
        <v>45322</v>
      </c>
      <c r="AD339" s="140" t="s">
        <v>7953</v>
      </c>
      <c r="AE339" s="140" t="s">
        <v>7954</v>
      </c>
      <c r="AF339" s="140" t="s">
        <v>7955</v>
      </c>
      <c r="AG339" s="140" t="s">
        <v>7956</v>
      </c>
      <c r="AH339" s="140" t="s">
        <v>9002</v>
      </c>
      <c r="AI339" s="140" t="s">
        <v>7943</v>
      </c>
      <c r="AJ339" s="140" t="s">
        <v>9003</v>
      </c>
      <c r="AK339" s="140" t="s">
        <v>9004</v>
      </c>
      <c r="AL339" s="139">
        <v>1140</v>
      </c>
      <c r="AM339" s="140" t="s">
        <v>258</v>
      </c>
      <c r="AN339" s="140" t="s">
        <v>8992</v>
      </c>
    </row>
    <row r="340" spans="1:40" ht="28.8" x14ac:dyDescent="0.25">
      <c r="A340" s="139" t="s">
        <v>7756</v>
      </c>
      <c r="B340" s="140" t="s">
        <v>7757</v>
      </c>
      <c r="C340" s="139">
        <v>4366</v>
      </c>
      <c r="D340" s="140" t="s">
        <v>9005</v>
      </c>
      <c r="E340" s="140" t="s">
        <v>3270</v>
      </c>
      <c r="F340" s="139">
        <v>1150</v>
      </c>
      <c r="G340" s="140" t="s">
        <v>259</v>
      </c>
      <c r="H340" s="140" t="s">
        <v>236</v>
      </c>
      <c r="I340" s="140" t="s">
        <v>7758</v>
      </c>
      <c r="J340" s="140" t="s">
        <v>9006</v>
      </c>
      <c r="K340" s="140" t="s">
        <v>7881</v>
      </c>
      <c r="L340" s="140" t="s">
        <v>7761</v>
      </c>
      <c r="M340" s="140" t="s">
        <v>6824</v>
      </c>
      <c r="N340" s="140" t="s">
        <v>8730</v>
      </c>
      <c r="O340" s="139">
        <v>119693</v>
      </c>
      <c r="P340" s="139">
        <v>111914</v>
      </c>
      <c r="Q340" s="140" t="s">
        <v>5951</v>
      </c>
      <c r="R340" s="139">
        <v>960211</v>
      </c>
      <c r="S340" s="139">
        <v>0</v>
      </c>
      <c r="T340" s="140" t="s">
        <v>7758</v>
      </c>
      <c r="U340" s="141">
        <v>367</v>
      </c>
      <c r="V340" s="140" t="s">
        <v>9007</v>
      </c>
      <c r="W340" s="140" t="s">
        <v>8251</v>
      </c>
      <c r="X340" s="140" t="s">
        <v>7765</v>
      </c>
      <c r="Y340" s="140" t="s">
        <v>7766</v>
      </c>
      <c r="Z340" s="140" t="s">
        <v>8732</v>
      </c>
      <c r="AA340" s="139">
        <v>1</v>
      </c>
      <c r="AB340" s="141">
        <v>45322</v>
      </c>
      <c r="AC340" s="141">
        <v>45322</v>
      </c>
      <c r="AD340" s="140" t="s">
        <v>7953</v>
      </c>
      <c r="AE340" s="140" t="s">
        <v>7954</v>
      </c>
      <c r="AF340" s="140" t="s">
        <v>7955</v>
      </c>
      <c r="AG340" s="140" t="s">
        <v>7956</v>
      </c>
      <c r="AH340" s="140" t="s">
        <v>9008</v>
      </c>
      <c r="AI340" s="140" t="s">
        <v>7773</v>
      </c>
      <c r="AJ340" s="140" t="s">
        <v>9009</v>
      </c>
      <c r="AK340" s="140" t="s">
        <v>9010</v>
      </c>
      <c r="AL340" s="139">
        <v>1150</v>
      </c>
      <c r="AM340" s="140" t="s">
        <v>259</v>
      </c>
      <c r="AN340" s="140" t="s">
        <v>9011</v>
      </c>
    </row>
    <row r="341" spans="1:40" ht="28.8" x14ac:dyDescent="0.25">
      <c r="A341" s="139" t="s">
        <v>7756</v>
      </c>
      <c r="B341" s="140" t="s">
        <v>7757</v>
      </c>
      <c r="C341" s="139">
        <v>4374</v>
      </c>
      <c r="D341" s="140" t="s">
        <v>5502</v>
      </c>
      <c r="E341" s="140" t="s">
        <v>3271</v>
      </c>
      <c r="F341" s="139">
        <v>1150</v>
      </c>
      <c r="G341" s="140" t="s">
        <v>259</v>
      </c>
      <c r="H341" s="140" t="s">
        <v>237</v>
      </c>
      <c r="I341" s="140" t="s">
        <v>7758</v>
      </c>
      <c r="J341" s="140" t="s">
        <v>9012</v>
      </c>
      <c r="K341" s="140" t="s">
        <v>7881</v>
      </c>
      <c r="L341" s="140" t="s">
        <v>7761</v>
      </c>
      <c r="M341" s="140" t="s">
        <v>6824</v>
      </c>
      <c r="N341" s="140" t="s">
        <v>8722</v>
      </c>
      <c r="O341" s="139">
        <v>122002</v>
      </c>
      <c r="P341" s="139">
        <v>4259</v>
      </c>
      <c r="Q341" s="140" t="s">
        <v>6862</v>
      </c>
      <c r="R341" s="139">
        <v>117952</v>
      </c>
      <c r="S341" s="139">
        <v>0</v>
      </c>
      <c r="T341" s="140" t="s">
        <v>7758</v>
      </c>
      <c r="U341" s="141">
        <v>367</v>
      </c>
      <c r="V341" s="140" t="s">
        <v>9013</v>
      </c>
      <c r="W341" s="140" t="s">
        <v>9014</v>
      </c>
      <c r="X341" s="140" t="s">
        <v>7765</v>
      </c>
      <c r="Y341" s="140" t="s">
        <v>7766</v>
      </c>
      <c r="Z341" s="140" t="s">
        <v>8739</v>
      </c>
      <c r="AA341" s="139">
        <v>1</v>
      </c>
      <c r="AB341" s="141">
        <v>45322</v>
      </c>
      <c r="AC341" s="141">
        <v>45322</v>
      </c>
      <c r="AD341" s="140" t="s">
        <v>7953</v>
      </c>
      <c r="AE341" s="140" t="s">
        <v>7954</v>
      </c>
      <c r="AF341" s="140" t="s">
        <v>7955</v>
      </c>
      <c r="AG341" s="140" t="s">
        <v>7956</v>
      </c>
      <c r="AH341" s="140" t="s">
        <v>9015</v>
      </c>
      <c r="AI341" s="140" t="s">
        <v>7943</v>
      </c>
      <c r="AJ341" s="140" t="s">
        <v>9016</v>
      </c>
      <c r="AK341" s="140" t="s">
        <v>9017</v>
      </c>
      <c r="AL341" s="139">
        <v>1150</v>
      </c>
      <c r="AM341" s="140" t="s">
        <v>259</v>
      </c>
      <c r="AN341" s="140" t="s">
        <v>8769</v>
      </c>
    </row>
    <row r="342" spans="1:40" ht="28.8" x14ac:dyDescent="0.25">
      <c r="A342" s="139" t="s">
        <v>7756</v>
      </c>
      <c r="B342" s="140" t="s">
        <v>7757</v>
      </c>
      <c r="C342" s="139">
        <v>4382</v>
      </c>
      <c r="D342" s="140" t="s">
        <v>5237</v>
      </c>
      <c r="E342" s="140" t="s">
        <v>3272</v>
      </c>
      <c r="F342" s="139">
        <v>1150</v>
      </c>
      <c r="G342" s="140" t="s">
        <v>259</v>
      </c>
      <c r="H342" s="140" t="s">
        <v>238</v>
      </c>
      <c r="I342" s="140" t="s">
        <v>7758</v>
      </c>
      <c r="J342" s="140" t="s">
        <v>9018</v>
      </c>
      <c r="K342" s="140" t="s">
        <v>7881</v>
      </c>
      <c r="L342" s="140" t="s">
        <v>7761</v>
      </c>
      <c r="M342" s="140" t="s">
        <v>6824</v>
      </c>
      <c r="N342" s="140" t="s">
        <v>8722</v>
      </c>
      <c r="O342" s="139">
        <v>121988</v>
      </c>
      <c r="P342" s="139">
        <v>3681</v>
      </c>
      <c r="Q342" s="140" t="s">
        <v>6514</v>
      </c>
      <c r="R342" s="139">
        <v>55129</v>
      </c>
      <c r="S342" s="139">
        <v>0</v>
      </c>
      <c r="T342" s="140" t="s">
        <v>7758</v>
      </c>
      <c r="U342" s="141">
        <v>367</v>
      </c>
      <c r="V342" s="140" t="s">
        <v>9019</v>
      </c>
      <c r="W342" s="140" t="s">
        <v>9020</v>
      </c>
      <c r="X342" s="140" t="s">
        <v>8106</v>
      </c>
      <c r="Y342" s="140" t="s">
        <v>8107</v>
      </c>
      <c r="Z342" s="140" t="s">
        <v>8724</v>
      </c>
      <c r="AA342" s="139">
        <v>1</v>
      </c>
      <c r="AB342" s="141">
        <v>45322</v>
      </c>
      <c r="AC342" s="141">
        <v>45322</v>
      </c>
      <c r="AD342" s="140" t="s">
        <v>7953</v>
      </c>
      <c r="AE342" s="140" t="s">
        <v>7954</v>
      </c>
      <c r="AF342" s="140" t="s">
        <v>7955</v>
      </c>
      <c r="AG342" s="140" t="s">
        <v>7956</v>
      </c>
      <c r="AH342" s="140" t="s">
        <v>9021</v>
      </c>
      <c r="AI342" s="140" t="s">
        <v>7943</v>
      </c>
      <c r="AJ342" s="140" t="s">
        <v>9022</v>
      </c>
      <c r="AK342" s="140" t="s">
        <v>9023</v>
      </c>
      <c r="AL342" s="139">
        <v>1150</v>
      </c>
      <c r="AM342" s="140" t="s">
        <v>259</v>
      </c>
      <c r="AN342" s="140" t="s">
        <v>8743</v>
      </c>
    </row>
    <row r="343" spans="1:40" ht="28.8" x14ac:dyDescent="0.25">
      <c r="A343" s="139" t="s">
        <v>7756</v>
      </c>
      <c r="B343" s="140" t="s">
        <v>7757</v>
      </c>
      <c r="C343" s="139">
        <v>4391</v>
      </c>
      <c r="D343" s="140" t="s">
        <v>5238</v>
      </c>
      <c r="E343" s="140" t="s">
        <v>3273</v>
      </c>
      <c r="F343" s="139">
        <v>1150</v>
      </c>
      <c r="G343" s="140" t="s">
        <v>259</v>
      </c>
      <c r="H343" s="140" t="s">
        <v>238</v>
      </c>
      <c r="I343" s="140" t="s">
        <v>7758</v>
      </c>
      <c r="J343" s="140" t="s">
        <v>9024</v>
      </c>
      <c r="K343" s="140" t="s">
        <v>7881</v>
      </c>
      <c r="L343" s="140" t="s">
        <v>7761</v>
      </c>
      <c r="M343" s="140" t="s">
        <v>6824</v>
      </c>
      <c r="N343" s="140" t="s">
        <v>8722</v>
      </c>
      <c r="O343" s="139">
        <v>121988</v>
      </c>
      <c r="P343" s="139">
        <v>3681</v>
      </c>
      <c r="Q343" s="140" t="s">
        <v>6514</v>
      </c>
      <c r="R343" s="139">
        <v>55129</v>
      </c>
      <c r="S343" s="139">
        <v>0</v>
      </c>
      <c r="T343" s="140" t="s">
        <v>7758</v>
      </c>
      <c r="U343" s="141">
        <v>367</v>
      </c>
      <c r="V343" s="140" t="s">
        <v>9025</v>
      </c>
      <c r="W343" s="140" t="s">
        <v>8337</v>
      </c>
      <c r="X343" s="140" t="s">
        <v>7972</v>
      </c>
      <c r="Y343" s="140" t="s">
        <v>7973</v>
      </c>
      <c r="Z343" s="140" t="s">
        <v>8899</v>
      </c>
      <c r="AA343" s="139">
        <v>1</v>
      </c>
      <c r="AB343" s="141">
        <v>45322</v>
      </c>
      <c r="AC343" s="141">
        <v>45322</v>
      </c>
      <c r="AD343" s="140" t="s">
        <v>7953</v>
      </c>
      <c r="AE343" s="140" t="s">
        <v>7954</v>
      </c>
      <c r="AF343" s="140" t="s">
        <v>7955</v>
      </c>
      <c r="AG343" s="140" t="s">
        <v>7956</v>
      </c>
      <c r="AH343" s="140" t="s">
        <v>9026</v>
      </c>
      <c r="AI343" s="140" t="s">
        <v>7943</v>
      </c>
      <c r="AJ343" s="140" t="s">
        <v>9027</v>
      </c>
      <c r="AK343" s="140" t="s">
        <v>3859</v>
      </c>
      <c r="AL343" s="139">
        <v>3001</v>
      </c>
      <c r="AM343" s="140" t="s">
        <v>340</v>
      </c>
      <c r="AN343" s="140" t="s">
        <v>8743</v>
      </c>
    </row>
    <row r="344" spans="1:40" ht="28.8" x14ac:dyDescent="0.25">
      <c r="A344" s="139" t="s">
        <v>7756</v>
      </c>
      <c r="B344" s="140" t="s">
        <v>7757</v>
      </c>
      <c r="C344" s="139">
        <v>4416</v>
      </c>
      <c r="D344" s="140" t="s">
        <v>5239</v>
      </c>
      <c r="E344" s="140" t="s">
        <v>5240</v>
      </c>
      <c r="F344" s="139">
        <v>1160</v>
      </c>
      <c r="G344" s="140" t="s">
        <v>260</v>
      </c>
      <c r="H344" s="140" t="s">
        <v>239</v>
      </c>
      <c r="I344" s="140" t="s">
        <v>7758</v>
      </c>
      <c r="J344" s="140" t="s">
        <v>9028</v>
      </c>
      <c r="K344" s="140" t="s">
        <v>7881</v>
      </c>
      <c r="L344" s="140" t="s">
        <v>7761</v>
      </c>
      <c r="M344" s="140" t="s">
        <v>6824</v>
      </c>
      <c r="N344" s="140" t="s">
        <v>8722</v>
      </c>
      <c r="O344" s="139">
        <v>121962</v>
      </c>
      <c r="P344" s="139">
        <v>4465</v>
      </c>
      <c r="Q344" s="140" t="s">
        <v>6866</v>
      </c>
      <c r="R344" s="139">
        <v>962225</v>
      </c>
      <c r="S344" s="139">
        <v>0</v>
      </c>
      <c r="T344" s="140" t="s">
        <v>7758</v>
      </c>
      <c r="U344" s="141">
        <v>367</v>
      </c>
      <c r="V344" s="140" t="s">
        <v>9029</v>
      </c>
      <c r="W344" s="140" t="s">
        <v>9030</v>
      </c>
      <c r="X344" s="140" t="s">
        <v>7765</v>
      </c>
      <c r="Y344" s="140" t="s">
        <v>7766</v>
      </c>
      <c r="Z344" s="140" t="s">
        <v>8739</v>
      </c>
      <c r="AA344" s="139">
        <v>1</v>
      </c>
      <c r="AB344" s="141">
        <v>45322</v>
      </c>
      <c r="AC344" s="141">
        <v>45322</v>
      </c>
      <c r="AD344" s="140" t="s">
        <v>7953</v>
      </c>
      <c r="AE344" s="140" t="s">
        <v>7954</v>
      </c>
      <c r="AF344" s="140" t="s">
        <v>7955</v>
      </c>
      <c r="AG344" s="140" t="s">
        <v>7956</v>
      </c>
      <c r="AH344" s="140" t="s">
        <v>9031</v>
      </c>
      <c r="AI344" s="140" t="s">
        <v>7943</v>
      </c>
      <c r="AJ344" s="140" t="s">
        <v>9032</v>
      </c>
      <c r="AK344" s="140" t="s">
        <v>9033</v>
      </c>
      <c r="AL344" s="139">
        <v>1160</v>
      </c>
      <c r="AM344" s="140" t="s">
        <v>260</v>
      </c>
      <c r="AN344" s="140" t="s">
        <v>9034</v>
      </c>
    </row>
    <row r="345" spans="1:40" ht="28.8" x14ac:dyDescent="0.25">
      <c r="A345" s="139" t="s">
        <v>7756</v>
      </c>
      <c r="B345" s="140" t="s">
        <v>7757</v>
      </c>
      <c r="C345" s="139">
        <v>4432</v>
      </c>
      <c r="D345" s="140" t="s">
        <v>6650</v>
      </c>
      <c r="E345" s="140" t="s">
        <v>3274</v>
      </c>
      <c r="F345" s="139">
        <v>1160</v>
      </c>
      <c r="G345" s="140" t="s">
        <v>260</v>
      </c>
      <c r="H345" s="140" t="s">
        <v>1240</v>
      </c>
      <c r="I345" s="140" t="s">
        <v>7758</v>
      </c>
      <c r="J345" s="140" t="s">
        <v>9035</v>
      </c>
      <c r="K345" s="140" t="s">
        <v>7881</v>
      </c>
      <c r="L345" s="140" t="s">
        <v>7761</v>
      </c>
      <c r="M345" s="140" t="s">
        <v>6824</v>
      </c>
      <c r="N345" s="140" t="s">
        <v>8722</v>
      </c>
      <c r="O345" s="139">
        <v>121962</v>
      </c>
      <c r="P345" s="139">
        <v>4465</v>
      </c>
      <c r="Q345" s="140" t="s">
        <v>6866</v>
      </c>
      <c r="R345" s="139">
        <v>962225</v>
      </c>
      <c r="S345" s="139">
        <v>0</v>
      </c>
      <c r="T345" s="140" t="s">
        <v>7758</v>
      </c>
      <c r="U345" s="141">
        <v>367</v>
      </c>
      <c r="V345" s="140" t="s">
        <v>9036</v>
      </c>
      <c r="W345" s="140" t="s">
        <v>9037</v>
      </c>
      <c r="X345" s="140" t="s">
        <v>7765</v>
      </c>
      <c r="Y345" s="140" t="s">
        <v>7766</v>
      </c>
      <c r="Z345" s="140" t="s">
        <v>8739</v>
      </c>
      <c r="AA345" s="139">
        <v>1</v>
      </c>
      <c r="AB345" s="141">
        <v>45322</v>
      </c>
      <c r="AC345" s="141">
        <v>45322</v>
      </c>
      <c r="AD345" s="140" t="s">
        <v>7953</v>
      </c>
      <c r="AE345" s="140" t="s">
        <v>7954</v>
      </c>
      <c r="AF345" s="140" t="s">
        <v>7955</v>
      </c>
      <c r="AG345" s="140" t="s">
        <v>7956</v>
      </c>
      <c r="AH345" s="140" t="s">
        <v>9031</v>
      </c>
      <c r="AI345" s="140" t="s">
        <v>7943</v>
      </c>
      <c r="AJ345" s="140" t="s">
        <v>9032</v>
      </c>
      <c r="AK345" s="140" t="s">
        <v>9033</v>
      </c>
      <c r="AL345" s="139">
        <v>1160</v>
      </c>
      <c r="AM345" s="140" t="s">
        <v>260</v>
      </c>
      <c r="AN345" s="140" t="s">
        <v>9034</v>
      </c>
    </row>
    <row r="346" spans="1:40" ht="28.8" x14ac:dyDescent="0.25">
      <c r="A346" s="139" t="s">
        <v>7756</v>
      </c>
      <c r="B346" s="140" t="s">
        <v>7757</v>
      </c>
      <c r="C346" s="139">
        <v>4441</v>
      </c>
      <c r="D346" s="140" t="s">
        <v>5241</v>
      </c>
      <c r="E346" s="140" t="s">
        <v>3275</v>
      </c>
      <c r="F346" s="139">
        <v>1170</v>
      </c>
      <c r="G346" s="140" t="s">
        <v>261</v>
      </c>
      <c r="H346" s="140" t="s">
        <v>1241</v>
      </c>
      <c r="I346" s="140" t="s">
        <v>7758</v>
      </c>
      <c r="J346" s="140" t="s">
        <v>9038</v>
      </c>
      <c r="K346" s="140" t="s">
        <v>7881</v>
      </c>
      <c r="L346" s="140" t="s">
        <v>7761</v>
      </c>
      <c r="M346" s="140" t="s">
        <v>6824</v>
      </c>
      <c r="N346" s="140" t="s">
        <v>8722</v>
      </c>
      <c r="O346" s="139">
        <v>121962</v>
      </c>
      <c r="P346" s="139">
        <v>4465</v>
      </c>
      <c r="Q346" s="140" t="s">
        <v>6866</v>
      </c>
      <c r="R346" s="139">
        <v>962233</v>
      </c>
      <c r="S346" s="139">
        <v>0</v>
      </c>
      <c r="T346" s="140" t="s">
        <v>7758</v>
      </c>
      <c r="U346" s="141">
        <v>367</v>
      </c>
      <c r="V346" s="140" t="s">
        <v>9039</v>
      </c>
      <c r="W346" s="140" t="s">
        <v>9040</v>
      </c>
      <c r="X346" s="140" t="s">
        <v>7765</v>
      </c>
      <c r="Y346" s="140" t="s">
        <v>7766</v>
      </c>
      <c r="Z346" s="140" t="s">
        <v>8739</v>
      </c>
      <c r="AA346" s="139">
        <v>1</v>
      </c>
      <c r="AB346" s="141">
        <v>45322</v>
      </c>
      <c r="AC346" s="141">
        <v>45322</v>
      </c>
      <c r="AD346" s="140" t="s">
        <v>7953</v>
      </c>
      <c r="AE346" s="140" t="s">
        <v>7954</v>
      </c>
      <c r="AF346" s="140" t="s">
        <v>7955</v>
      </c>
      <c r="AG346" s="140" t="s">
        <v>7956</v>
      </c>
      <c r="AH346" s="140" t="s">
        <v>9041</v>
      </c>
      <c r="AI346" s="140" t="s">
        <v>8982</v>
      </c>
      <c r="AJ346" s="140" t="s">
        <v>9042</v>
      </c>
      <c r="AK346" s="140" t="s">
        <v>9043</v>
      </c>
      <c r="AL346" s="139">
        <v>1170</v>
      </c>
      <c r="AM346" s="140" t="s">
        <v>261</v>
      </c>
      <c r="AN346" s="140" t="s">
        <v>9044</v>
      </c>
    </row>
    <row r="347" spans="1:40" ht="28.8" x14ac:dyDescent="0.25">
      <c r="A347" s="139" t="s">
        <v>7756</v>
      </c>
      <c r="B347" s="140" t="s">
        <v>7757</v>
      </c>
      <c r="C347" s="139">
        <v>4457</v>
      </c>
      <c r="D347" s="140" t="s">
        <v>5242</v>
      </c>
      <c r="E347" s="140" t="s">
        <v>3276</v>
      </c>
      <c r="F347" s="139">
        <v>1170</v>
      </c>
      <c r="G347" s="140" t="s">
        <v>261</v>
      </c>
      <c r="H347" s="140" t="s">
        <v>1242</v>
      </c>
      <c r="I347" s="140" t="s">
        <v>7758</v>
      </c>
      <c r="J347" s="140" t="s">
        <v>9045</v>
      </c>
      <c r="K347" s="140" t="s">
        <v>7881</v>
      </c>
      <c r="L347" s="140" t="s">
        <v>7761</v>
      </c>
      <c r="M347" s="140" t="s">
        <v>6824</v>
      </c>
      <c r="N347" s="140" t="s">
        <v>8722</v>
      </c>
      <c r="O347" s="139">
        <v>121962</v>
      </c>
      <c r="P347" s="139">
        <v>4465</v>
      </c>
      <c r="Q347" s="140" t="s">
        <v>6866</v>
      </c>
      <c r="R347" s="139">
        <v>962233</v>
      </c>
      <c r="S347" s="139">
        <v>0</v>
      </c>
      <c r="T347" s="140" t="s">
        <v>7758</v>
      </c>
      <c r="U347" s="141">
        <v>367</v>
      </c>
      <c r="V347" s="140" t="s">
        <v>9046</v>
      </c>
      <c r="W347" s="140" t="s">
        <v>9047</v>
      </c>
      <c r="X347" s="140" t="s">
        <v>7765</v>
      </c>
      <c r="Y347" s="140" t="s">
        <v>7766</v>
      </c>
      <c r="Z347" s="140" t="s">
        <v>8739</v>
      </c>
      <c r="AA347" s="139">
        <v>1</v>
      </c>
      <c r="AB347" s="141">
        <v>45322</v>
      </c>
      <c r="AC347" s="141">
        <v>45322</v>
      </c>
      <c r="AD347" s="140" t="s">
        <v>7953</v>
      </c>
      <c r="AE347" s="140" t="s">
        <v>7954</v>
      </c>
      <c r="AF347" s="140" t="s">
        <v>7955</v>
      </c>
      <c r="AG347" s="140" t="s">
        <v>7956</v>
      </c>
      <c r="AH347" s="140" t="s">
        <v>9048</v>
      </c>
      <c r="AI347" s="140" t="s">
        <v>8982</v>
      </c>
      <c r="AJ347" s="140" t="s">
        <v>9049</v>
      </c>
      <c r="AK347" s="140" t="s">
        <v>9050</v>
      </c>
      <c r="AL347" s="139">
        <v>1170</v>
      </c>
      <c r="AM347" s="140" t="s">
        <v>261</v>
      </c>
      <c r="AN347" s="140" t="s">
        <v>9044</v>
      </c>
    </row>
    <row r="348" spans="1:40" ht="28.8" x14ac:dyDescent="0.25">
      <c r="A348" s="139" t="s">
        <v>7756</v>
      </c>
      <c r="B348" s="140" t="s">
        <v>7757</v>
      </c>
      <c r="C348" s="139">
        <v>4465</v>
      </c>
      <c r="D348" s="140" t="s">
        <v>6866</v>
      </c>
      <c r="E348" s="140" t="s">
        <v>3277</v>
      </c>
      <c r="F348" s="139">
        <v>1180</v>
      </c>
      <c r="G348" s="140" t="s">
        <v>262</v>
      </c>
      <c r="H348" s="140" t="s">
        <v>1243</v>
      </c>
      <c r="I348" s="140" t="s">
        <v>7758</v>
      </c>
      <c r="J348" s="140" t="s">
        <v>9051</v>
      </c>
      <c r="K348" s="140" t="s">
        <v>7881</v>
      </c>
      <c r="L348" s="140" t="s">
        <v>7761</v>
      </c>
      <c r="M348" s="140" t="s">
        <v>6824</v>
      </c>
      <c r="N348" s="140" t="s">
        <v>8722</v>
      </c>
      <c r="O348" s="139">
        <v>121962</v>
      </c>
      <c r="P348" s="139">
        <v>4465</v>
      </c>
      <c r="Q348" s="140" t="s">
        <v>6866</v>
      </c>
      <c r="R348" s="139">
        <v>55087</v>
      </c>
      <c r="S348" s="139">
        <v>0</v>
      </c>
      <c r="T348" s="140" t="s">
        <v>7758</v>
      </c>
      <c r="U348" s="141">
        <v>367</v>
      </c>
      <c r="V348" s="140" t="s">
        <v>9052</v>
      </c>
      <c r="W348" s="140" t="s">
        <v>9053</v>
      </c>
      <c r="X348" s="140" t="s">
        <v>7765</v>
      </c>
      <c r="Y348" s="140" t="s">
        <v>7766</v>
      </c>
      <c r="Z348" s="140" t="s">
        <v>8739</v>
      </c>
      <c r="AA348" s="139">
        <v>1</v>
      </c>
      <c r="AB348" s="141">
        <v>45322</v>
      </c>
      <c r="AC348" s="141">
        <v>45322</v>
      </c>
      <c r="AD348" s="140" t="s">
        <v>7953</v>
      </c>
      <c r="AE348" s="140" t="s">
        <v>7954</v>
      </c>
      <c r="AF348" s="140" t="s">
        <v>7955</v>
      </c>
      <c r="AG348" s="140" t="s">
        <v>7956</v>
      </c>
      <c r="AH348" s="140" t="s">
        <v>9054</v>
      </c>
      <c r="AI348" s="140" t="s">
        <v>8982</v>
      </c>
      <c r="AJ348" s="140" t="s">
        <v>9055</v>
      </c>
      <c r="AK348" s="140" t="s">
        <v>9056</v>
      </c>
      <c r="AL348" s="139">
        <v>1180</v>
      </c>
      <c r="AM348" s="140" t="s">
        <v>262</v>
      </c>
      <c r="AN348" s="140" t="s">
        <v>9057</v>
      </c>
    </row>
    <row r="349" spans="1:40" ht="28.8" x14ac:dyDescent="0.25">
      <c r="A349" s="139" t="s">
        <v>7756</v>
      </c>
      <c r="B349" s="140" t="s">
        <v>7757</v>
      </c>
      <c r="C349" s="139">
        <v>4473</v>
      </c>
      <c r="D349" s="140" t="s">
        <v>6867</v>
      </c>
      <c r="E349" s="140" t="s">
        <v>3278</v>
      </c>
      <c r="F349" s="139">
        <v>1180</v>
      </c>
      <c r="G349" s="140" t="s">
        <v>262</v>
      </c>
      <c r="H349" s="140" t="s">
        <v>1244</v>
      </c>
      <c r="I349" s="140" t="s">
        <v>7758</v>
      </c>
      <c r="J349" s="140" t="s">
        <v>9058</v>
      </c>
      <c r="K349" s="140" t="s">
        <v>7881</v>
      </c>
      <c r="L349" s="140" t="s">
        <v>7761</v>
      </c>
      <c r="M349" s="140" t="s">
        <v>6824</v>
      </c>
      <c r="N349" s="140" t="s">
        <v>8722</v>
      </c>
      <c r="O349" s="139">
        <v>121962</v>
      </c>
      <c r="P349" s="139">
        <v>4465</v>
      </c>
      <c r="Q349" s="140" t="s">
        <v>6866</v>
      </c>
      <c r="R349" s="139">
        <v>962258</v>
      </c>
      <c r="S349" s="139">
        <v>0</v>
      </c>
      <c r="T349" s="140" t="s">
        <v>7758</v>
      </c>
      <c r="U349" s="141">
        <v>367</v>
      </c>
      <c r="V349" s="140" t="s">
        <v>9059</v>
      </c>
      <c r="W349" s="140" t="s">
        <v>9060</v>
      </c>
      <c r="X349" s="140" t="s">
        <v>7765</v>
      </c>
      <c r="Y349" s="140" t="s">
        <v>7766</v>
      </c>
      <c r="Z349" s="140" t="s">
        <v>8739</v>
      </c>
      <c r="AA349" s="139">
        <v>1</v>
      </c>
      <c r="AB349" s="141">
        <v>45322</v>
      </c>
      <c r="AC349" s="141">
        <v>45322</v>
      </c>
      <c r="AD349" s="140" t="s">
        <v>7953</v>
      </c>
      <c r="AE349" s="140" t="s">
        <v>7954</v>
      </c>
      <c r="AF349" s="140" t="s">
        <v>7955</v>
      </c>
      <c r="AG349" s="140" t="s">
        <v>7956</v>
      </c>
      <c r="AH349" s="140" t="s">
        <v>9061</v>
      </c>
      <c r="AI349" s="140" t="s">
        <v>7943</v>
      </c>
      <c r="AJ349" s="140" t="s">
        <v>9062</v>
      </c>
      <c r="AK349" s="140" t="s">
        <v>3278</v>
      </c>
      <c r="AL349" s="139">
        <v>1180</v>
      </c>
      <c r="AM349" s="140" t="s">
        <v>262</v>
      </c>
      <c r="AN349" s="140" t="s">
        <v>9063</v>
      </c>
    </row>
    <row r="350" spans="1:40" ht="28.8" x14ac:dyDescent="0.25">
      <c r="A350" s="139" t="s">
        <v>7756</v>
      </c>
      <c r="B350" s="140" t="s">
        <v>7757</v>
      </c>
      <c r="C350" s="139">
        <v>4481</v>
      </c>
      <c r="D350" s="140" t="s">
        <v>488</v>
      </c>
      <c r="E350" s="140" t="s">
        <v>3279</v>
      </c>
      <c r="F350" s="139">
        <v>1180</v>
      </c>
      <c r="G350" s="140" t="s">
        <v>262</v>
      </c>
      <c r="H350" s="140" t="s">
        <v>1245</v>
      </c>
      <c r="I350" s="140" t="s">
        <v>7758</v>
      </c>
      <c r="J350" s="140" t="s">
        <v>9064</v>
      </c>
      <c r="K350" s="140" t="s">
        <v>7881</v>
      </c>
      <c r="L350" s="140" t="s">
        <v>7761</v>
      </c>
      <c r="M350" s="140" t="s">
        <v>6824</v>
      </c>
      <c r="N350" s="140" t="s">
        <v>8722</v>
      </c>
      <c r="O350" s="139">
        <v>121962</v>
      </c>
      <c r="P350" s="139">
        <v>4465</v>
      </c>
      <c r="Q350" s="140" t="s">
        <v>6866</v>
      </c>
      <c r="R350" s="139">
        <v>962266</v>
      </c>
      <c r="S350" s="139">
        <v>0</v>
      </c>
      <c r="T350" s="140" t="s">
        <v>7758</v>
      </c>
      <c r="U350" s="141">
        <v>367</v>
      </c>
      <c r="V350" s="140" t="s">
        <v>9065</v>
      </c>
      <c r="W350" s="140" t="s">
        <v>8337</v>
      </c>
      <c r="X350" s="140" t="s">
        <v>7765</v>
      </c>
      <c r="Y350" s="140" t="s">
        <v>7766</v>
      </c>
      <c r="Z350" s="140" t="s">
        <v>8739</v>
      </c>
      <c r="AA350" s="139">
        <v>1</v>
      </c>
      <c r="AB350" s="141">
        <v>45322</v>
      </c>
      <c r="AC350" s="141">
        <v>45322</v>
      </c>
      <c r="AD350" s="140" t="s">
        <v>7953</v>
      </c>
      <c r="AE350" s="140" t="s">
        <v>7954</v>
      </c>
      <c r="AF350" s="140" t="s">
        <v>7955</v>
      </c>
      <c r="AG350" s="140" t="s">
        <v>7956</v>
      </c>
      <c r="AH350" s="140" t="s">
        <v>9066</v>
      </c>
      <c r="AI350" s="140" t="s">
        <v>7943</v>
      </c>
      <c r="AJ350" s="140" t="s">
        <v>9067</v>
      </c>
      <c r="AK350" s="140" t="s">
        <v>9068</v>
      </c>
      <c r="AL350" s="139">
        <v>1180</v>
      </c>
      <c r="AM350" s="140" t="s">
        <v>262</v>
      </c>
      <c r="AN350" s="140" t="s">
        <v>9069</v>
      </c>
    </row>
    <row r="351" spans="1:40" ht="28.8" x14ac:dyDescent="0.25">
      <c r="A351" s="139" t="s">
        <v>7756</v>
      </c>
      <c r="B351" s="140" t="s">
        <v>7757</v>
      </c>
      <c r="C351" s="139">
        <v>4507</v>
      </c>
      <c r="D351" s="140" t="s">
        <v>5243</v>
      </c>
      <c r="E351" s="140" t="s">
        <v>3281</v>
      </c>
      <c r="F351" s="139">
        <v>1190</v>
      </c>
      <c r="G351" s="140" t="s">
        <v>495</v>
      </c>
      <c r="H351" s="140" t="s">
        <v>1247</v>
      </c>
      <c r="I351" s="140" t="s">
        <v>7758</v>
      </c>
      <c r="J351" s="140" t="s">
        <v>9070</v>
      </c>
      <c r="K351" s="140" t="s">
        <v>7881</v>
      </c>
      <c r="L351" s="140" t="s">
        <v>7761</v>
      </c>
      <c r="M351" s="140" t="s">
        <v>6824</v>
      </c>
      <c r="N351" s="140" t="s">
        <v>8730</v>
      </c>
      <c r="O351" s="139">
        <v>120221</v>
      </c>
      <c r="P351" s="139">
        <v>4184</v>
      </c>
      <c r="Q351" s="140" t="s">
        <v>5227</v>
      </c>
      <c r="R351" s="139">
        <v>960229</v>
      </c>
      <c r="S351" s="139">
        <v>0</v>
      </c>
      <c r="T351" s="140" t="s">
        <v>7758</v>
      </c>
      <c r="U351" s="141">
        <v>367</v>
      </c>
      <c r="V351" s="140" t="s">
        <v>9071</v>
      </c>
      <c r="W351" s="140" t="s">
        <v>9072</v>
      </c>
      <c r="X351" s="140" t="s">
        <v>7765</v>
      </c>
      <c r="Y351" s="140" t="s">
        <v>7766</v>
      </c>
      <c r="Z351" s="140" t="s">
        <v>8732</v>
      </c>
      <c r="AA351" s="139">
        <v>1</v>
      </c>
      <c r="AB351" s="141">
        <v>45322</v>
      </c>
      <c r="AC351" s="141">
        <v>45322</v>
      </c>
      <c r="AD351" s="140" t="s">
        <v>7953</v>
      </c>
      <c r="AE351" s="140" t="s">
        <v>7954</v>
      </c>
      <c r="AF351" s="140" t="s">
        <v>7955</v>
      </c>
      <c r="AG351" s="140" t="s">
        <v>7956</v>
      </c>
      <c r="AH351" s="140" t="s">
        <v>9073</v>
      </c>
      <c r="AI351" s="140" t="s">
        <v>7773</v>
      </c>
      <c r="AJ351" s="140" t="s">
        <v>9074</v>
      </c>
      <c r="AK351" s="140" t="s">
        <v>7758</v>
      </c>
      <c r="AL351" s="139">
        <v>1190</v>
      </c>
      <c r="AM351" s="140" t="s">
        <v>495</v>
      </c>
      <c r="AN351" s="140" t="s">
        <v>9075</v>
      </c>
    </row>
    <row r="352" spans="1:40" ht="28.8" x14ac:dyDescent="0.25">
      <c r="A352" s="139" t="s">
        <v>7756</v>
      </c>
      <c r="B352" s="140" t="s">
        <v>7757</v>
      </c>
      <c r="C352" s="139">
        <v>4515</v>
      </c>
      <c r="D352" s="140" t="s">
        <v>6003</v>
      </c>
      <c r="E352" s="140" t="s">
        <v>3282</v>
      </c>
      <c r="F352" s="139">
        <v>1190</v>
      </c>
      <c r="G352" s="140" t="s">
        <v>495</v>
      </c>
      <c r="H352" s="140" t="s">
        <v>1248</v>
      </c>
      <c r="I352" s="140" t="s">
        <v>7758</v>
      </c>
      <c r="J352" s="140" t="s">
        <v>9076</v>
      </c>
      <c r="K352" s="140" t="s">
        <v>7881</v>
      </c>
      <c r="L352" s="140" t="s">
        <v>7761</v>
      </c>
      <c r="M352" s="140" t="s">
        <v>6824</v>
      </c>
      <c r="N352" s="140" t="s">
        <v>8722</v>
      </c>
      <c r="O352" s="139">
        <v>119222</v>
      </c>
      <c r="P352" s="139">
        <v>3913</v>
      </c>
      <c r="Q352" s="140" t="s">
        <v>6859</v>
      </c>
      <c r="R352" s="139">
        <v>55129</v>
      </c>
      <c r="S352" s="139">
        <v>0</v>
      </c>
      <c r="T352" s="140" t="s">
        <v>7758</v>
      </c>
      <c r="U352" s="141">
        <v>367</v>
      </c>
      <c r="V352" s="140" t="s">
        <v>9077</v>
      </c>
      <c r="W352" s="140" t="s">
        <v>9078</v>
      </c>
      <c r="X352" s="140" t="s">
        <v>7765</v>
      </c>
      <c r="Y352" s="140" t="s">
        <v>7766</v>
      </c>
      <c r="Z352" s="140" t="s">
        <v>8739</v>
      </c>
      <c r="AA352" s="139">
        <v>1</v>
      </c>
      <c r="AB352" s="141">
        <v>45322</v>
      </c>
      <c r="AC352" s="141">
        <v>45322</v>
      </c>
      <c r="AD352" s="140" t="s">
        <v>7953</v>
      </c>
      <c r="AE352" s="140" t="s">
        <v>7954</v>
      </c>
      <c r="AF352" s="140" t="s">
        <v>7955</v>
      </c>
      <c r="AG352" s="140" t="s">
        <v>7956</v>
      </c>
      <c r="AH352" s="140" t="s">
        <v>9079</v>
      </c>
      <c r="AI352" s="140" t="s">
        <v>7943</v>
      </c>
      <c r="AJ352" s="140" t="s">
        <v>9080</v>
      </c>
      <c r="AK352" s="140" t="s">
        <v>3859</v>
      </c>
      <c r="AL352" s="139">
        <v>3001</v>
      </c>
      <c r="AM352" s="140" t="s">
        <v>340</v>
      </c>
      <c r="AN352" s="140" t="s">
        <v>8743</v>
      </c>
    </row>
    <row r="353" spans="1:40" ht="28.8" x14ac:dyDescent="0.25">
      <c r="A353" s="139" t="s">
        <v>7756</v>
      </c>
      <c r="B353" s="140" t="s">
        <v>7757</v>
      </c>
      <c r="C353" s="139">
        <v>4523</v>
      </c>
      <c r="D353" s="140" t="s">
        <v>5244</v>
      </c>
      <c r="E353" s="140" t="s">
        <v>3283</v>
      </c>
      <c r="F353" s="139">
        <v>1190</v>
      </c>
      <c r="G353" s="140" t="s">
        <v>495</v>
      </c>
      <c r="H353" s="140" t="s">
        <v>1249</v>
      </c>
      <c r="I353" s="140" t="s">
        <v>7758</v>
      </c>
      <c r="J353" s="140" t="s">
        <v>9081</v>
      </c>
      <c r="K353" s="140" t="s">
        <v>7881</v>
      </c>
      <c r="L353" s="140" t="s">
        <v>7761</v>
      </c>
      <c r="M353" s="140" t="s">
        <v>6824</v>
      </c>
      <c r="N353" s="140" t="s">
        <v>8722</v>
      </c>
      <c r="O353" s="139">
        <v>121962</v>
      </c>
      <c r="P353" s="139">
        <v>4465</v>
      </c>
      <c r="Q353" s="140" t="s">
        <v>6866</v>
      </c>
      <c r="R353" s="139">
        <v>962282</v>
      </c>
      <c r="S353" s="139">
        <v>0</v>
      </c>
      <c r="T353" s="140" t="s">
        <v>7758</v>
      </c>
      <c r="U353" s="141">
        <v>367</v>
      </c>
      <c r="V353" s="140" t="s">
        <v>9082</v>
      </c>
      <c r="W353" s="140" t="s">
        <v>7991</v>
      </c>
      <c r="X353" s="140" t="s">
        <v>7765</v>
      </c>
      <c r="Y353" s="140" t="s">
        <v>7766</v>
      </c>
      <c r="Z353" s="140" t="s">
        <v>8739</v>
      </c>
      <c r="AA353" s="139">
        <v>1</v>
      </c>
      <c r="AB353" s="141">
        <v>45322</v>
      </c>
      <c r="AC353" s="141">
        <v>45322</v>
      </c>
      <c r="AD353" s="140" t="s">
        <v>7953</v>
      </c>
      <c r="AE353" s="140" t="s">
        <v>7954</v>
      </c>
      <c r="AF353" s="140" t="s">
        <v>7955</v>
      </c>
      <c r="AG353" s="140" t="s">
        <v>7956</v>
      </c>
      <c r="AH353" s="140" t="s">
        <v>9083</v>
      </c>
      <c r="AI353" s="140" t="s">
        <v>7943</v>
      </c>
      <c r="AJ353" s="140" t="s">
        <v>9084</v>
      </c>
      <c r="AK353" s="140" t="s">
        <v>9085</v>
      </c>
      <c r="AL353" s="139">
        <v>1190</v>
      </c>
      <c r="AM353" s="140" t="s">
        <v>495</v>
      </c>
      <c r="AN353" s="140" t="s">
        <v>9086</v>
      </c>
    </row>
    <row r="354" spans="1:40" ht="28.8" x14ac:dyDescent="0.25">
      <c r="A354" s="139" t="s">
        <v>7756</v>
      </c>
      <c r="B354" s="140" t="s">
        <v>7757</v>
      </c>
      <c r="C354" s="139">
        <v>4531</v>
      </c>
      <c r="D354" s="140" t="s">
        <v>5245</v>
      </c>
      <c r="E354" s="140" t="s">
        <v>3284</v>
      </c>
      <c r="F354" s="139">
        <v>1200</v>
      </c>
      <c r="G354" s="140" t="s">
        <v>263</v>
      </c>
      <c r="H354" s="140" t="s">
        <v>1250</v>
      </c>
      <c r="I354" s="140" t="s">
        <v>7758</v>
      </c>
      <c r="J354" s="140" t="s">
        <v>9087</v>
      </c>
      <c r="K354" s="140" t="s">
        <v>7881</v>
      </c>
      <c r="L354" s="140" t="s">
        <v>7761</v>
      </c>
      <c r="M354" s="140" t="s">
        <v>6824</v>
      </c>
      <c r="N354" s="140" t="s">
        <v>8730</v>
      </c>
      <c r="O354" s="139">
        <v>119693</v>
      </c>
      <c r="P354" s="139">
        <v>111914</v>
      </c>
      <c r="Q354" s="140" t="s">
        <v>5951</v>
      </c>
      <c r="R354" s="139">
        <v>960237</v>
      </c>
      <c r="S354" s="139">
        <v>0</v>
      </c>
      <c r="T354" s="140" t="s">
        <v>7758</v>
      </c>
      <c r="U354" s="141">
        <v>367</v>
      </c>
      <c r="V354" s="140" t="s">
        <v>9088</v>
      </c>
      <c r="W354" s="140" t="s">
        <v>9089</v>
      </c>
      <c r="X354" s="140" t="s">
        <v>7765</v>
      </c>
      <c r="Y354" s="140" t="s">
        <v>7766</v>
      </c>
      <c r="Z354" s="140" t="s">
        <v>8732</v>
      </c>
      <c r="AA354" s="139">
        <v>1</v>
      </c>
      <c r="AB354" s="141">
        <v>45322</v>
      </c>
      <c r="AC354" s="141">
        <v>45322</v>
      </c>
      <c r="AD354" s="140" t="s">
        <v>7953</v>
      </c>
      <c r="AE354" s="140" t="s">
        <v>7954</v>
      </c>
      <c r="AF354" s="140" t="s">
        <v>7955</v>
      </c>
      <c r="AG354" s="140" t="s">
        <v>7956</v>
      </c>
      <c r="AH354" s="140" t="s">
        <v>9090</v>
      </c>
      <c r="AI354" s="140" t="s">
        <v>7773</v>
      </c>
      <c r="AJ354" s="140" t="s">
        <v>9091</v>
      </c>
      <c r="AK354" s="140" t="s">
        <v>9092</v>
      </c>
      <c r="AL354" s="139">
        <v>1200</v>
      </c>
      <c r="AM354" s="140" t="s">
        <v>263</v>
      </c>
      <c r="AN354" s="140" t="s">
        <v>9093</v>
      </c>
    </row>
    <row r="355" spans="1:40" ht="28.8" x14ac:dyDescent="0.25">
      <c r="A355" s="139" t="s">
        <v>7756</v>
      </c>
      <c r="B355" s="140" t="s">
        <v>7757</v>
      </c>
      <c r="C355" s="139">
        <v>4549</v>
      </c>
      <c r="D355" s="140" t="s">
        <v>5246</v>
      </c>
      <c r="E355" s="140" t="s">
        <v>3285</v>
      </c>
      <c r="F355" s="139">
        <v>1200</v>
      </c>
      <c r="G355" s="140" t="s">
        <v>263</v>
      </c>
      <c r="H355" s="140" t="s">
        <v>1251</v>
      </c>
      <c r="I355" s="140" t="s">
        <v>7758</v>
      </c>
      <c r="J355" s="140" t="s">
        <v>9094</v>
      </c>
      <c r="K355" s="140" t="s">
        <v>7881</v>
      </c>
      <c r="L355" s="140" t="s">
        <v>7761</v>
      </c>
      <c r="M355" s="140" t="s">
        <v>6824</v>
      </c>
      <c r="N355" s="140" t="s">
        <v>8722</v>
      </c>
      <c r="O355" s="139">
        <v>122002</v>
      </c>
      <c r="P355" s="139">
        <v>4259</v>
      </c>
      <c r="Q355" s="140" t="s">
        <v>6862</v>
      </c>
      <c r="R355" s="139">
        <v>117952</v>
      </c>
      <c r="S355" s="139">
        <v>0</v>
      </c>
      <c r="T355" s="140" t="s">
        <v>7758</v>
      </c>
      <c r="U355" s="141">
        <v>367</v>
      </c>
      <c r="V355" s="140" t="s">
        <v>9095</v>
      </c>
      <c r="W355" s="140" t="s">
        <v>8102</v>
      </c>
      <c r="X355" s="140" t="s">
        <v>7765</v>
      </c>
      <c r="Y355" s="140" t="s">
        <v>7766</v>
      </c>
      <c r="Z355" s="140" t="s">
        <v>8739</v>
      </c>
      <c r="AA355" s="139">
        <v>2</v>
      </c>
      <c r="AB355" s="141">
        <v>45322</v>
      </c>
      <c r="AC355" s="141">
        <v>45322</v>
      </c>
      <c r="AD355" s="140" t="s">
        <v>7953</v>
      </c>
      <c r="AE355" s="140" t="s">
        <v>7954</v>
      </c>
      <c r="AF355" s="140" t="s">
        <v>7955</v>
      </c>
      <c r="AG355" s="140" t="s">
        <v>7956</v>
      </c>
      <c r="AH355" s="140" t="s">
        <v>9096</v>
      </c>
      <c r="AI355" s="140" t="s">
        <v>7943</v>
      </c>
      <c r="AJ355" s="140" t="s">
        <v>9097</v>
      </c>
      <c r="AK355" s="140" t="s">
        <v>9098</v>
      </c>
      <c r="AL355" s="139">
        <v>1200</v>
      </c>
      <c r="AM355" s="140" t="s">
        <v>263</v>
      </c>
      <c r="AN355" s="140" t="s">
        <v>8769</v>
      </c>
    </row>
    <row r="356" spans="1:40" ht="28.8" x14ac:dyDescent="0.25">
      <c r="A356" s="139" t="s">
        <v>7756</v>
      </c>
      <c r="B356" s="140" t="s">
        <v>7757</v>
      </c>
      <c r="C356" s="139">
        <v>4556</v>
      </c>
      <c r="D356" s="140" t="s">
        <v>5206</v>
      </c>
      <c r="E356" s="140" t="s">
        <v>3286</v>
      </c>
      <c r="F356" s="139">
        <v>1200</v>
      </c>
      <c r="G356" s="140" t="s">
        <v>263</v>
      </c>
      <c r="H356" s="140" t="s">
        <v>1252</v>
      </c>
      <c r="I356" s="140" t="s">
        <v>7758</v>
      </c>
      <c r="J356" s="140" t="s">
        <v>9099</v>
      </c>
      <c r="K356" s="140" t="s">
        <v>7881</v>
      </c>
      <c r="L356" s="140" t="s">
        <v>7761</v>
      </c>
      <c r="M356" s="140" t="s">
        <v>6824</v>
      </c>
      <c r="N356" s="140" t="s">
        <v>8722</v>
      </c>
      <c r="O356" s="139">
        <v>121988</v>
      </c>
      <c r="P356" s="139">
        <v>3681</v>
      </c>
      <c r="Q356" s="140" t="s">
        <v>6514</v>
      </c>
      <c r="R356" s="139">
        <v>55129</v>
      </c>
      <c r="S356" s="139">
        <v>0</v>
      </c>
      <c r="T356" s="140" t="s">
        <v>7758</v>
      </c>
      <c r="U356" s="141">
        <v>367</v>
      </c>
      <c r="V356" s="140" t="s">
        <v>9100</v>
      </c>
      <c r="W356" s="140" t="s">
        <v>9101</v>
      </c>
      <c r="X356" s="140" t="s">
        <v>7765</v>
      </c>
      <c r="Y356" s="140" t="s">
        <v>7766</v>
      </c>
      <c r="Z356" s="140" t="s">
        <v>8739</v>
      </c>
      <c r="AA356" s="139">
        <v>1</v>
      </c>
      <c r="AB356" s="141">
        <v>45322</v>
      </c>
      <c r="AC356" s="141">
        <v>45322</v>
      </c>
      <c r="AD356" s="140" t="s">
        <v>7953</v>
      </c>
      <c r="AE356" s="140" t="s">
        <v>7954</v>
      </c>
      <c r="AF356" s="140" t="s">
        <v>7955</v>
      </c>
      <c r="AG356" s="140" t="s">
        <v>7956</v>
      </c>
      <c r="AH356" s="140" t="s">
        <v>9102</v>
      </c>
      <c r="AI356" s="140" t="s">
        <v>7943</v>
      </c>
      <c r="AJ356" s="140" t="s">
        <v>9103</v>
      </c>
      <c r="AK356" s="140" t="s">
        <v>3286</v>
      </c>
      <c r="AL356" s="139">
        <v>1200</v>
      </c>
      <c r="AM356" s="140" t="s">
        <v>263</v>
      </c>
      <c r="AN356" s="140" t="s">
        <v>8743</v>
      </c>
    </row>
    <row r="357" spans="1:40" ht="28.8" x14ac:dyDescent="0.25">
      <c r="A357" s="139" t="s">
        <v>7756</v>
      </c>
      <c r="B357" s="140" t="s">
        <v>7757</v>
      </c>
      <c r="C357" s="139">
        <v>4564</v>
      </c>
      <c r="D357" s="140" t="s">
        <v>5220</v>
      </c>
      <c r="E357" s="140" t="s">
        <v>3287</v>
      </c>
      <c r="F357" s="139">
        <v>1200</v>
      </c>
      <c r="G357" s="140" t="s">
        <v>263</v>
      </c>
      <c r="H357" s="140" t="s">
        <v>1253</v>
      </c>
      <c r="I357" s="140" t="s">
        <v>7758</v>
      </c>
      <c r="J357" s="140" t="s">
        <v>9104</v>
      </c>
      <c r="K357" s="140" t="s">
        <v>7881</v>
      </c>
      <c r="L357" s="140" t="s">
        <v>7761</v>
      </c>
      <c r="M357" s="140" t="s">
        <v>6824</v>
      </c>
      <c r="N357" s="140" t="s">
        <v>8722</v>
      </c>
      <c r="O357" s="139">
        <v>121962</v>
      </c>
      <c r="P357" s="139">
        <v>4465</v>
      </c>
      <c r="Q357" s="140" t="s">
        <v>6866</v>
      </c>
      <c r="R357" s="139">
        <v>962316</v>
      </c>
      <c r="S357" s="139">
        <v>0</v>
      </c>
      <c r="T357" s="140" t="s">
        <v>7758</v>
      </c>
      <c r="U357" s="141">
        <v>367</v>
      </c>
      <c r="V357" s="140" t="s">
        <v>9105</v>
      </c>
      <c r="W357" s="140" t="s">
        <v>9106</v>
      </c>
      <c r="X357" s="140" t="s">
        <v>7765</v>
      </c>
      <c r="Y357" s="140" t="s">
        <v>7766</v>
      </c>
      <c r="Z357" s="140" t="s">
        <v>8739</v>
      </c>
      <c r="AA357" s="139">
        <v>1</v>
      </c>
      <c r="AB357" s="141">
        <v>45322</v>
      </c>
      <c r="AC357" s="141">
        <v>45322</v>
      </c>
      <c r="AD357" s="140" t="s">
        <v>7953</v>
      </c>
      <c r="AE357" s="140" t="s">
        <v>7954</v>
      </c>
      <c r="AF357" s="140" t="s">
        <v>7955</v>
      </c>
      <c r="AG357" s="140" t="s">
        <v>7956</v>
      </c>
      <c r="AH357" s="140" t="s">
        <v>9107</v>
      </c>
      <c r="AI357" s="140" t="s">
        <v>7943</v>
      </c>
      <c r="AJ357" s="140" t="s">
        <v>9108</v>
      </c>
      <c r="AK357" s="140" t="s">
        <v>3287</v>
      </c>
      <c r="AL357" s="139">
        <v>1200</v>
      </c>
      <c r="AM357" s="140" t="s">
        <v>263</v>
      </c>
      <c r="AN357" s="140" t="s">
        <v>9109</v>
      </c>
    </row>
    <row r="358" spans="1:40" ht="28.8" x14ac:dyDescent="0.25">
      <c r="A358" s="139" t="s">
        <v>7756</v>
      </c>
      <c r="B358" s="140" t="s">
        <v>7757</v>
      </c>
      <c r="C358" s="139">
        <v>4606</v>
      </c>
      <c r="D358" s="140" t="s">
        <v>7155</v>
      </c>
      <c r="E358" s="140" t="s">
        <v>3288</v>
      </c>
      <c r="F358" s="139">
        <v>1500</v>
      </c>
      <c r="G358" s="140" t="s">
        <v>264</v>
      </c>
      <c r="H358" s="140" t="s">
        <v>1254</v>
      </c>
      <c r="I358" s="140" t="s">
        <v>7758</v>
      </c>
      <c r="J358" s="140" t="s">
        <v>9110</v>
      </c>
      <c r="K358" s="140" t="s">
        <v>7881</v>
      </c>
      <c r="L358" s="140" t="s">
        <v>7761</v>
      </c>
      <c r="M358" s="140" t="s">
        <v>6824</v>
      </c>
      <c r="N358" s="140" t="s">
        <v>8722</v>
      </c>
      <c r="O358" s="139">
        <v>139071</v>
      </c>
      <c r="P358" s="139">
        <v>117887</v>
      </c>
      <c r="Q358" s="140" t="s">
        <v>7419</v>
      </c>
      <c r="R358" s="139">
        <v>55137</v>
      </c>
      <c r="S358" s="139">
        <v>0</v>
      </c>
      <c r="T358" s="140" t="s">
        <v>7758</v>
      </c>
      <c r="U358" s="141">
        <v>367</v>
      </c>
      <c r="V358" s="140" t="s">
        <v>9111</v>
      </c>
      <c r="W358" s="140" t="s">
        <v>8105</v>
      </c>
      <c r="X358" s="140" t="s">
        <v>7765</v>
      </c>
      <c r="Y358" s="140" t="s">
        <v>7766</v>
      </c>
      <c r="Z358" s="140" t="s">
        <v>8739</v>
      </c>
      <c r="AA358" s="139">
        <v>1</v>
      </c>
      <c r="AB358" s="141">
        <v>45322</v>
      </c>
      <c r="AC358" s="141">
        <v>45322</v>
      </c>
      <c r="AD358" s="140" t="s">
        <v>7953</v>
      </c>
      <c r="AE358" s="140" t="s">
        <v>7954</v>
      </c>
      <c r="AF358" s="140" t="s">
        <v>7955</v>
      </c>
      <c r="AG358" s="140" t="s">
        <v>7956</v>
      </c>
      <c r="AH358" s="140" t="s">
        <v>9112</v>
      </c>
      <c r="AI358" s="140" t="s">
        <v>7943</v>
      </c>
      <c r="AJ358" s="140" t="s">
        <v>9113</v>
      </c>
      <c r="AK358" s="140" t="s">
        <v>3859</v>
      </c>
      <c r="AL358" s="139">
        <v>3001</v>
      </c>
      <c r="AM358" s="140" t="s">
        <v>340</v>
      </c>
      <c r="AN358" s="140" t="s">
        <v>9114</v>
      </c>
    </row>
    <row r="359" spans="1:40" ht="28.8" x14ac:dyDescent="0.25">
      <c r="A359" s="139" t="s">
        <v>7756</v>
      </c>
      <c r="B359" s="140" t="s">
        <v>7757</v>
      </c>
      <c r="C359" s="139">
        <v>4614</v>
      </c>
      <c r="D359" s="140" t="s">
        <v>7551</v>
      </c>
      <c r="E359" s="140" t="s">
        <v>3289</v>
      </c>
      <c r="F359" s="139">
        <v>1500</v>
      </c>
      <c r="G359" s="140" t="s">
        <v>264</v>
      </c>
      <c r="H359" s="140" t="s">
        <v>1255</v>
      </c>
      <c r="I359" s="140" t="s">
        <v>7758</v>
      </c>
      <c r="J359" s="140" t="s">
        <v>9115</v>
      </c>
      <c r="K359" s="140" t="s">
        <v>7899</v>
      </c>
      <c r="L359" s="140" t="s">
        <v>7761</v>
      </c>
      <c r="M359" s="140" t="s">
        <v>6823</v>
      </c>
      <c r="N359" s="140" t="s">
        <v>8722</v>
      </c>
      <c r="O359" s="139">
        <v>139048</v>
      </c>
      <c r="P359" s="139">
        <v>4796</v>
      </c>
      <c r="Q359" s="140" t="s">
        <v>5255</v>
      </c>
      <c r="R359" s="139">
        <v>962217</v>
      </c>
      <c r="S359" s="139">
        <v>0</v>
      </c>
      <c r="T359" s="140" t="s">
        <v>7758</v>
      </c>
      <c r="U359" s="141">
        <v>367</v>
      </c>
      <c r="V359" s="140" t="s">
        <v>9116</v>
      </c>
      <c r="W359" s="140" t="s">
        <v>9117</v>
      </c>
      <c r="X359" s="140" t="s">
        <v>7765</v>
      </c>
      <c r="Y359" s="140" t="s">
        <v>7766</v>
      </c>
      <c r="Z359" s="140" t="s">
        <v>8739</v>
      </c>
      <c r="AA359" s="139">
        <v>1</v>
      </c>
      <c r="AB359" s="141">
        <v>45322</v>
      </c>
      <c r="AC359" s="141">
        <v>45322</v>
      </c>
      <c r="AD359" s="140" t="s">
        <v>7926</v>
      </c>
      <c r="AE359" s="140" t="s">
        <v>7927</v>
      </c>
      <c r="AF359" s="140" t="s">
        <v>7928</v>
      </c>
      <c r="AG359" s="140" t="s">
        <v>7929</v>
      </c>
      <c r="AH359" s="140" t="s">
        <v>9118</v>
      </c>
      <c r="AI359" s="140" t="s">
        <v>7943</v>
      </c>
      <c r="AJ359" s="140" t="s">
        <v>9119</v>
      </c>
      <c r="AK359" s="140" t="s">
        <v>3289</v>
      </c>
      <c r="AL359" s="139">
        <v>1500</v>
      </c>
      <c r="AM359" s="140" t="s">
        <v>264</v>
      </c>
      <c r="AN359" s="140" t="s">
        <v>9120</v>
      </c>
    </row>
    <row r="360" spans="1:40" ht="28.8" x14ac:dyDescent="0.25">
      <c r="A360" s="139" t="s">
        <v>7756</v>
      </c>
      <c r="B360" s="140" t="s">
        <v>7757</v>
      </c>
      <c r="C360" s="139">
        <v>4663</v>
      </c>
      <c r="D360" s="140" t="s">
        <v>5247</v>
      </c>
      <c r="E360" s="140" t="s">
        <v>3290</v>
      </c>
      <c r="F360" s="139">
        <v>1654</v>
      </c>
      <c r="G360" s="140" t="s">
        <v>496</v>
      </c>
      <c r="H360" s="140" t="s">
        <v>1256</v>
      </c>
      <c r="I360" s="140" t="s">
        <v>7758</v>
      </c>
      <c r="J360" s="140" t="s">
        <v>9121</v>
      </c>
      <c r="K360" s="140" t="s">
        <v>8031</v>
      </c>
      <c r="L360" s="140" t="s">
        <v>7761</v>
      </c>
      <c r="M360" s="140" t="s">
        <v>6825</v>
      </c>
      <c r="N360" s="140" t="s">
        <v>8730</v>
      </c>
      <c r="O360" s="139">
        <v>119719</v>
      </c>
      <c r="P360" s="139">
        <v>4671</v>
      </c>
      <c r="Q360" s="140" t="s">
        <v>5248</v>
      </c>
      <c r="R360" s="139">
        <v>960328</v>
      </c>
      <c r="S360" s="139">
        <v>0</v>
      </c>
      <c r="T360" s="140" t="s">
        <v>7758</v>
      </c>
      <c r="U360" s="141">
        <v>367</v>
      </c>
      <c r="V360" s="140" t="s">
        <v>9122</v>
      </c>
      <c r="W360" s="140" t="s">
        <v>9123</v>
      </c>
      <c r="X360" s="140" t="s">
        <v>7765</v>
      </c>
      <c r="Y360" s="140" t="s">
        <v>7766</v>
      </c>
      <c r="Z360" s="140" t="s">
        <v>8732</v>
      </c>
      <c r="AA360" s="139">
        <v>2</v>
      </c>
      <c r="AB360" s="141">
        <v>45322</v>
      </c>
      <c r="AC360" s="141">
        <v>45322</v>
      </c>
      <c r="AD360" s="140" t="s">
        <v>7953</v>
      </c>
      <c r="AE360" s="140" t="s">
        <v>7954</v>
      </c>
      <c r="AF360" s="140" t="s">
        <v>7955</v>
      </c>
      <c r="AG360" s="140" t="s">
        <v>7956</v>
      </c>
      <c r="AH360" s="140" t="s">
        <v>9124</v>
      </c>
      <c r="AI360" s="140" t="s">
        <v>8982</v>
      </c>
      <c r="AJ360" s="140" t="s">
        <v>9125</v>
      </c>
      <c r="AK360" s="140" t="s">
        <v>9126</v>
      </c>
      <c r="AL360" s="139">
        <v>1652</v>
      </c>
      <c r="AM360" s="140" t="s">
        <v>507</v>
      </c>
      <c r="AN360" s="140" t="s">
        <v>9127</v>
      </c>
    </row>
    <row r="361" spans="1:40" ht="28.8" x14ac:dyDescent="0.25">
      <c r="A361" s="139" t="s">
        <v>7756</v>
      </c>
      <c r="B361" s="140" t="s">
        <v>7757</v>
      </c>
      <c r="C361" s="139">
        <v>4671</v>
      </c>
      <c r="D361" s="140" t="s">
        <v>5248</v>
      </c>
      <c r="E361" s="140" t="s">
        <v>3291</v>
      </c>
      <c r="F361" s="139">
        <v>1653</v>
      </c>
      <c r="G361" s="140" t="s">
        <v>497</v>
      </c>
      <c r="H361" s="140" t="s">
        <v>1257</v>
      </c>
      <c r="I361" s="140" t="s">
        <v>7758</v>
      </c>
      <c r="J361" s="140" t="s">
        <v>9128</v>
      </c>
      <c r="K361" s="140" t="s">
        <v>8031</v>
      </c>
      <c r="L361" s="140" t="s">
        <v>7761</v>
      </c>
      <c r="M361" s="140" t="s">
        <v>6825</v>
      </c>
      <c r="N361" s="140" t="s">
        <v>8730</v>
      </c>
      <c r="O361" s="139">
        <v>119719</v>
      </c>
      <c r="P361" s="139">
        <v>4671</v>
      </c>
      <c r="Q361" s="140" t="s">
        <v>5248</v>
      </c>
      <c r="R361" s="139">
        <v>960328</v>
      </c>
      <c r="S361" s="139">
        <v>0</v>
      </c>
      <c r="T361" s="140" t="s">
        <v>7758</v>
      </c>
      <c r="U361" s="141">
        <v>367</v>
      </c>
      <c r="V361" s="140" t="s">
        <v>9129</v>
      </c>
      <c r="W361" s="140" t="s">
        <v>8022</v>
      </c>
      <c r="X361" s="140" t="s">
        <v>7765</v>
      </c>
      <c r="Y361" s="140" t="s">
        <v>7766</v>
      </c>
      <c r="Z361" s="140" t="s">
        <v>8732</v>
      </c>
      <c r="AA361" s="139">
        <v>1</v>
      </c>
      <c r="AB361" s="141">
        <v>45322</v>
      </c>
      <c r="AC361" s="141">
        <v>45322</v>
      </c>
      <c r="AD361" s="140" t="s">
        <v>7953</v>
      </c>
      <c r="AE361" s="140" t="s">
        <v>7954</v>
      </c>
      <c r="AF361" s="140" t="s">
        <v>7955</v>
      </c>
      <c r="AG361" s="140" t="s">
        <v>7956</v>
      </c>
      <c r="AH361" s="140" t="s">
        <v>9124</v>
      </c>
      <c r="AI361" s="140" t="s">
        <v>8982</v>
      </c>
      <c r="AJ361" s="140" t="s">
        <v>9125</v>
      </c>
      <c r="AK361" s="140" t="s">
        <v>9126</v>
      </c>
      <c r="AL361" s="139">
        <v>1652</v>
      </c>
      <c r="AM361" s="140" t="s">
        <v>507</v>
      </c>
      <c r="AN361" s="140" t="s">
        <v>9127</v>
      </c>
    </row>
    <row r="362" spans="1:40" ht="28.8" x14ac:dyDescent="0.25">
      <c r="A362" s="139" t="s">
        <v>7756</v>
      </c>
      <c r="B362" s="140" t="s">
        <v>7757</v>
      </c>
      <c r="C362" s="139">
        <v>4689</v>
      </c>
      <c r="D362" s="140" t="s">
        <v>9130</v>
      </c>
      <c r="E362" s="140" t="s">
        <v>3292</v>
      </c>
      <c r="F362" s="139">
        <v>1502</v>
      </c>
      <c r="G362" s="140" t="s">
        <v>498</v>
      </c>
      <c r="H362" s="140" t="s">
        <v>1258</v>
      </c>
      <c r="I362" s="140" t="s">
        <v>7758</v>
      </c>
      <c r="J362" s="140" t="s">
        <v>9131</v>
      </c>
      <c r="K362" s="140" t="s">
        <v>7881</v>
      </c>
      <c r="L362" s="140" t="s">
        <v>7761</v>
      </c>
      <c r="M362" s="140" t="s">
        <v>6824</v>
      </c>
      <c r="N362" s="140" t="s">
        <v>7762</v>
      </c>
      <c r="O362" s="139">
        <v>119206</v>
      </c>
      <c r="P362" s="139">
        <v>208</v>
      </c>
      <c r="Q362" s="140" t="s">
        <v>6113</v>
      </c>
      <c r="R362" s="139">
        <v>113886</v>
      </c>
      <c r="S362" s="139">
        <v>113886</v>
      </c>
      <c r="T362" s="140" t="s">
        <v>7758</v>
      </c>
      <c r="U362" s="141">
        <v>367</v>
      </c>
      <c r="V362" s="140" t="s">
        <v>9132</v>
      </c>
      <c r="W362" s="140" t="s">
        <v>9133</v>
      </c>
      <c r="X362" s="140" t="s">
        <v>7765</v>
      </c>
      <c r="Y362" s="140" t="s">
        <v>7766</v>
      </c>
      <c r="Z362" s="140" t="s">
        <v>7767</v>
      </c>
      <c r="AA362" s="139">
        <v>1</v>
      </c>
      <c r="AB362" s="141">
        <v>45322</v>
      </c>
      <c r="AC362" s="141">
        <v>45322</v>
      </c>
      <c r="AD362" s="140" t="s">
        <v>7926</v>
      </c>
      <c r="AE362" s="140" t="s">
        <v>7927</v>
      </c>
      <c r="AF362" s="140" t="s">
        <v>7928</v>
      </c>
      <c r="AG362" s="140" t="s">
        <v>7929</v>
      </c>
      <c r="AH362" s="140" t="s">
        <v>8007</v>
      </c>
      <c r="AI362" s="140" t="s">
        <v>7773</v>
      </c>
      <c r="AJ362" s="140" t="s">
        <v>8008</v>
      </c>
      <c r="AK362" s="140" t="s">
        <v>8009</v>
      </c>
      <c r="AL362" s="139">
        <v>1730</v>
      </c>
      <c r="AM362" s="140" t="s">
        <v>268</v>
      </c>
      <c r="AN362" s="140" t="s">
        <v>8010</v>
      </c>
    </row>
    <row r="363" spans="1:40" ht="28.8" x14ac:dyDescent="0.25">
      <c r="A363" s="139" t="s">
        <v>7756</v>
      </c>
      <c r="B363" s="140" t="s">
        <v>7757</v>
      </c>
      <c r="C363" s="139">
        <v>4697</v>
      </c>
      <c r="D363" s="140" t="s">
        <v>6651</v>
      </c>
      <c r="E363" s="140" t="s">
        <v>3293</v>
      </c>
      <c r="F363" s="139">
        <v>1502</v>
      </c>
      <c r="G363" s="140" t="s">
        <v>498</v>
      </c>
      <c r="H363" s="140" t="s">
        <v>1259</v>
      </c>
      <c r="I363" s="140" t="s">
        <v>7758</v>
      </c>
      <c r="J363" s="140" t="s">
        <v>9134</v>
      </c>
      <c r="K363" s="140" t="s">
        <v>7899</v>
      </c>
      <c r="L363" s="140" t="s">
        <v>7761</v>
      </c>
      <c r="M363" s="140" t="s">
        <v>6823</v>
      </c>
      <c r="N363" s="140" t="s">
        <v>8722</v>
      </c>
      <c r="O363" s="139">
        <v>139048</v>
      </c>
      <c r="P363" s="139">
        <v>4796</v>
      </c>
      <c r="Q363" s="140" t="s">
        <v>5255</v>
      </c>
      <c r="R363" s="139">
        <v>963314</v>
      </c>
      <c r="S363" s="139">
        <v>0</v>
      </c>
      <c r="T363" s="140" t="s">
        <v>7758</v>
      </c>
      <c r="U363" s="141">
        <v>367</v>
      </c>
      <c r="V363" s="140" t="s">
        <v>9135</v>
      </c>
      <c r="W363" s="140" t="s">
        <v>7909</v>
      </c>
      <c r="X363" s="140" t="s">
        <v>8106</v>
      </c>
      <c r="Y363" s="140" t="s">
        <v>8107</v>
      </c>
      <c r="Z363" s="140" t="s">
        <v>8724</v>
      </c>
      <c r="AA363" s="139">
        <v>3</v>
      </c>
      <c r="AB363" s="141">
        <v>45322</v>
      </c>
      <c r="AC363" s="141">
        <v>45322</v>
      </c>
      <c r="AD363" s="140" t="s">
        <v>7926</v>
      </c>
      <c r="AE363" s="140" t="s">
        <v>7927</v>
      </c>
      <c r="AF363" s="140" t="s">
        <v>7928</v>
      </c>
      <c r="AG363" s="140" t="s">
        <v>7929</v>
      </c>
      <c r="AH363" s="140" t="s">
        <v>9136</v>
      </c>
      <c r="AI363" s="140" t="s">
        <v>7943</v>
      </c>
      <c r="AJ363" s="140" t="s">
        <v>9137</v>
      </c>
      <c r="AK363" s="140" t="s">
        <v>9138</v>
      </c>
      <c r="AL363" s="139">
        <v>1020</v>
      </c>
      <c r="AM363" s="140" t="s">
        <v>249</v>
      </c>
      <c r="AN363" s="140" t="s">
        <v>9139</v>
      </c>
    </row>
    <row r="364" spans="1:40" ht="28.8" x14ac:dyDescent="0.25">
      <c r="A364" s="139" t="s">
        <v>7756</v>
      </c>
      <c r="B364" s="140" t="s">
        <v>7757</v>
      </c>
      <c r="C364" s="139">
        <v>4705</v>
      </c>
      <c r="D364" s="140" t="s">
        <v>5249</v>
      </c>
      <c r="E364" s="140" t="s">
        <v>3294</v>
      </c>
      <c r="F364" s="139">
        <v>1540</v>
      </c>
      <c r="G364" s="140" t="s">
        <v>499</v>
      </c>
      <c r="H364" s="140" t="s">
        <v>1260</v>
      </c>
      <c r="I364" s="140" t="s">
        <v>7758</v>
      </c>
      <c r="J364" s="140" t="s">
        <v>9140</v>
      </c>
      <c r="K364" s="140" t="s">
        <v>8031</v>
      </c>
      <c r="L364" s="140" t="s">
        <v>7761</v>
      </c>
      <c r="M364" s="140" t="s">
        <v>6825</v>
      </c>
      <c r="N364" s="140" t="s">
        <v>8730</v>
      </c>
      <c r="O364" s="139">
        <v>119305</v>
      </c>
      <c r="P364" s="139">
        <v>5033</v>
      </c>
      <c r="Q364" s="140" t="s">
        <v>5270</v>
      </c>
      <c r="R364" s="139">
        <v>960252</v>
      </c>
      <c r="S364" s="139">
        <v>0</v>
      </c>
      <c r="T364" s="140" t="s">
        <v>7758</v>
      </c>
      <c r="U364" s="141">
        <v>367</v>
      </c>
      <c r="V364" s="140" t="s">
        <v>9141</v>
      </c>
      <c r="W364" s="140" t="s">
        <v>9142</v>
      </c>
      <c r="X364" s="140" t="s">
        <v>7765</v>
      </c>
      <c r="Y364" s="140" t="s">
        <v>7766</v>
      </c>
      <c r="Z364" s="140" t="s">
        <v>8732</v>
      </c>
      <c r="AA364" s="139">
        <v>1</v>
      </c>
      <c r="AB364" s="141">
        <v>45322</v>
      </c>
      <c r="AC364" s="141">
        <v>45322</v>
      </c>
      <c r="AD364" s="140" t="s">
        <v>7938</v>
      </c>
      <c r="AE364" s="140" t="s">
        <v>7939</v>
      </c>
      <c r="AF364" s="140" t="s">
        <v>7940</v>
      </c>
      <c r="AG364" s="140" t="s">
        <v>7941</v>
      </c>
      <c r="AH364" s="140" t="s">
        <v>9143</v>
      </c>
      <c r="AI364" s="140" t="s">
        <v>7773</v>
      </c>
      <c r="AJ364" s="140" t="s">
        <v>9144</v>
      </c>
      <c r="AK364" s="140" t="s">
        <v>9145</v>
      </c>
      <c r="AL364" s="139">
        <v>1540</v>
      </c>
      <c r="AM364" s="140" t="s">
        <v>265</v>
      </c>
      <c r="AN364" s="140" t="s">
        <v>9146</v>
      </c>
    </row>
    <row r="365" spans="1:40" ht="28.8" x14ac:dyDescent="0.25">
      <c r="A365" s="139" t="s">
        <v>7756</v>
      </c>
      <c r="B365" s="140" t="s">
        <v>7757</v>
      </c>
      <c r="C365" s="139">
        <v>4713</v>
      </c>
      <c r="D365" s="140" t="s">
        <v>5250</v>
      </c>
      <c r="E365" s="140" t="s">
        <v>3295</v>
      </c>
      <c r="F365" s="139">
        <v>1540</v>
      </c>
      <c r="G365" s="140" t="s">
        <v>265</v>
      </c>
      <c r="H365" s="140" t="s">
        <v>1261</v>
      </c>
      <c r="I365" s="140" t="s">
        <v>7758</v>
      </c>
      <c r="J365" s="140" t="s">
        <v>9147</v>
      </c>
      <c r="K365" s="140" t="s">
        <v>7881</v>
      </c>
      <c r="L365" s="140" t="s">
        <v>7761</v>
      </c>
      <c r="M365" s="140" t="s">
        <v>6824</v>
      </c>
      <c r="N365" s="140" t="s">
        <v>8722</v>
      </c>
      <c r="O365" s="139">
        <v>122192</v>
      </c>
      <c r="P365" s="139">
        <v>5249</v>
      </c>
      <c r="Q365" s="140" t="s">
        <v>6178</v>
      </c>
      <c r="R365" s="139">
        <v>962373</v>
      </c>
      <c r="S365" s="139">
        <v>0</v>
      </c>
      <c r="T365" s="140" t="s">
        <v>7758</v>
      </c>
      <c r="U365" s="141">
        <v>367</v>
      </c>
      <c r="V365" s="140" t="s">
        <v>9148</v>
      </c>
      <c r="W365" s="140" t="s">
        <v>9149</v>
      </c>
      <c r="X365" s="140" t="s">
        <v>7765</v>
      </c>
      <c r="Y365" s="140" t="s">
        <v>7766</v>
      </c>
      <c r="Z365" s="140" t="s">
        <v>8739</v>
      </c>
      <c r="AA365" s="139">
        <v>1</v>
      </c>
      <c r="AB365" s="141">
        <v>45322</v>
      </c>
      <c r="AC365" s="141">
        <v>45322</v>
      </c>
      <c r="AD365" s="140" t="s">
        <v>7938</v>
      </c>
      <c r="AE365" s="140" t="s">
        <v>7939</v>
      </c>
      <c r="AF365" s="140" t="s">
        <v>7940</v>
      </c>
      <c r="AG365" s="140" t="s">
        <v>7941</v>
      </c>
      <c r="AH365" s="140" t="s">
        <v>9150</v>
      </c>
      <c r="AI365" s="140" t="s">
        <v>7885</v>
      </c>
      <c r="AJ365" s="140" t="s">
        <v>9151</v>
      </c>
      <c r="AK365" s="140" t="s">
        <v>9152</v>
      </c>
      <c r="AL365" s="139">
        <v>1540</v>
      </c>
      <c r="AM365" s="140" t="s">
        <v>265</v>
      </c>
      <c r="AN365" s="140" t="s">
        <v>9153</v>
      </c>
    </row>
    <row r="366" spans="1:40" ht="28.8" x14ac:dyDescent="0.25">
      <c r="A366" s="139" t="s">
        <v>7756</v>
      </c>
      <c r="B366" s="140" t="s">
        <v>7757</v>
      </c>
      <c r="C366" s="139">
        <v>4721</v>
      </c>
      <c r="D366" s="140" t="s">
        <v>5251</v>
      </c>
      <c r="E366" s="140" t="s">
        <v>3296</v>
      </c>
      <c r="F366" s="139">
        <v>1570</v>
      </c>
      <c r="G366" s="140" t="s">
        <v>500</v>
      </c>
      <c r="H366" s="140" t="s">
        <v>6868</v>
      </c>
      <c r="I366" s="140" t="s">
        <v>7758</v>
      </c>
      <c r="J366" s="140" t="s">
        <v>9154</v>
      </c>
      <c r="K366" s="140" t="s">
        <v>8031</v>
      </c>
      <c r="L366" s="140" t="s">
        <v>7761</v>
      </c>
      <c r="M366" s="140" t="s">
        <v>6825</v>
      </c>
      <c r="N366" s="140" t="s">
        <v>8730</v>
      </c>
      <c r="O366" s="139">
        <v>119305</v>
      </c>
      <c r="P366" s="139">
        <v>5033</v>
      </c>
      <c r="Q366" s="140" t="s">
        <v>5270</v>
      </c>
      <c r="R366" s="139">
        <v>960261</v>
      </c>
      <c r="S366" s="139">
        <v>0</v>
      </c>
      <c r="T366" s="140" t="s">
        <v>7758</v>
      </c>
      <c r="U366" s="141">
        <v>367</v>
      </c>
      <c r="V366" s="140" t="s">
        <v>9155</v>
      </c>
      <c r="W366" s="140" t="s">
        <v>9156</v>
      </c>
      <c r="X366" s="140" t="s">
        <v>7765</v>
      </c>
      <c r="Y366" s="140" t="s">
        <v>7766</v>
      </c>
      <c r="Z366" s="140" t="s">
        <v>8732</v>
      </c>
      <c r="AA366" s="139">
        <v>1</v>
      </c>
      <c r="AB366" s="141">
        <v>45322</v>
      </c>
      <c r="AC366" s="141">
        <v>45322</v>
      </c>
      <c r="AD366" s="140" t="s">
        <v>7938</v>
      </c>
      <c r="AE366" s="140" t="s">
        <v>7939</v>
      </c>
      <c r="AF366" s="140" t="s">
        <v>7940</v>
      </c>
      <c r="AG366" s="140" t="s">
        <v>7941</v>
      </c>
      <c r="AH366" s="140" t="s">
        <v>9157</v>
      </c>
      <c r="AI366" s="140" t="s">
        <v>7773</v>
      </c>
      <c r="AJ366" s="140" t="s">
        <v>9158</v>
      </c>
      <c r="AK366" s="140" t="s">
        <v>9159</v>
      </c>
      <c r="AL366" s="139">
        <v>1570</v>
      </c>
      <c r="AM366" s="140" t="s">
        <v>879</v>
      </c>
      <c r="AN366" s="140" t="s">
        <v>9160</v>
      </c>
    </row>
    <row r="367" spans="1:40" ht="28.8" x14ac:dyDescent="0.25">
      <c r="A367" s="139" t="s">
        <v>7756</v>
      </c>
      <c r="B367" s="140" t="s">
        <v>7757</v>
      </c>
      <c r="C367" s="139">
        <v>4739</v>
      </c>
      <c r="D367" s="140" t="s">
        <v>5252</v>
      </c>
      <c r="E367" s="140" t="s">
        <v>3297</v>
      </c>
      <c r="F367" s="139">
        <v>9500</v>
      </c>
      <c r="G367" s="140" t="s">
        <v>501</v>
      </c>
      <c r="H367" s="140" t="s">
        <v>1262</v>
      </c>
      <c r="I367" s="140" t="s">
        <v>7758</v>
      </c>
      <c r="J367" s="140" t="s">
        <v>9161</v>
      </c>
      <c r="K367" s="140" t="s">
        <v>8031</v>
      </c>
      <c r="L367" s="140" t="s">
        <v>7761</v>
      </c>
      <c r="M367" s="140" t="s">
        <v>6825</v>
      </c>
      <c r="N367" s="140" t="s">
        <v>8722</v>
      </c>
      <c r="O367" s="139">
        <v>119974</v>
      </c>
      <c r="P367" s="139">
        <v>23556</v>
      </c>
      <c r="Q367" s="140" t="s">
        <v>488</v>
      </c>
      <c r="R367" s="139">
        <v>969071</v>
      </c>
      <c r="S367" s="139">
        <v>0</v>
      </c>
      <c r="T367" s="140" t="s">
        <v>7758</v>
      </c>
      <c r="U367" s="141">
        <v>367</v>
      </c>
      <c r="V367" s="140" t="s">
        <v>9162</v>
      </c>
      <c r="W367" s="140" t="s">
        <v>9163</v>
      </c>
      <c r="X367" s="140" t="s">
        <v>7765</v>
      </c>
      <c r="Y367" s="140" t="s">
        <v>7766</v>
      </c>
      <c r="Z367" s="140" t="s">
        <v>8739</v>
      </c>
      <c r="AA367" s="139">
        <v>4</v>
      </c>
      <c r="AB367" s="141">
        <v>45322</v>
      </c>
      <c r="AC367" s="141">
        <v>45322</v>
      </c>
      <c r="AD367" s="140" t="s">
        <v>7938</v>
      </c>
      <c r="AE367" s="140" t="s">
        <v>7939</v>
      </c>
      <c r="AF367" s="140" t="s">
        <v>7940</v>
      </c>
      <c r="AG367" s="140" t="s">
        <v>7941</v>
      </c>
      <c r="AH367" s="140" t="s">
        <v>9164</v>
      </c>
      <c r="AI367" s="140" t="s">
        <v>7885</v>
      </c>
      <c r="AJ367" s="140" t="s">
        <v>9165</v>
      </c>
      <c r="AK367" s="140" t="s">
        <v>3297</v>
      </c>
      <c r="AL367" s="139">
        <v>9500</v>
      </c>
      <c r="AM367" s="140" t="s">
        <v>469</v>
      </c>
      <c r="AN367" s="140" t="s">
        <v>9166</v>
      </c>
    </row>
    <row r="368" spans="1:40" ht="28.8" x14ac:dyDescent="0.25">
      <c r="A368" s="139" t="s">
        <v>7756</v>
      </c>
      <c r="B368" s="140" t="s">
        <v>7757</v>
      </c>
      <c r="C368" s="139">
        <v>4747</v>
      </c>
      <c r="D368" s="140" t="s">
        <v>5253</v>
      </c>
      <c r="E368" s="140" t="s">
        <v>3298</v>
      </c>
      <c r="F368" s="139">
        <v>1547</v>
      </c>
      <c r="G368" s="140" t="s">
        <v>502</v>
      </c>
      <c r="H368" s="140" t="s">
        <v>1263</v>
      </c>
      <c r="I368" s="140" t="s">
        <v>7758</v>
      </c>
      <c r="J368" s="140" t="s">
        <v>9167</v>
      </c>
      <c r="K368" s="140" t="s">
        <v>8031</v>
      </c>
      <c r="L368" s="140" t="s">
        <v>7761</v>
      </c>
      <c r="M368" s="140" t="s">
        <v>6825</v>
      </c>
      <c r="N368" s="140" t="s">
        <v>8730</v>
      </c>
      <c r="O368" s="139">
        <v>119305</v>
      </c>
      <c r="P368" s="139">
        <v>5033</v>
      </c>
      <c r="Q368" s="140" t="s">
        <v>5270</v>
      </c>
      <c r="R368" s="139">
        <v>960278</v>
      </c>
      <c r="S368" s="139">
        <v>0</v>
      </c>
      <c r="T368" s="140" t="s">
        <v>7758</v>
      </c>
      <c r="U368" s="141">
        <v>367</v>
      </c>
      <c r="V368" s="140" t="s">
        <v>9168</v>
      </c>
      <c r="W368" s="140" t="s">
        <v>9169</v>
      </c>
      <c r="X368" s="140" t="s">
        <v>7765</v>
      </c>
      <c r="Y368" s="140" t="s">
        <v>7766</v>
      </c>
      <c r="Z368" s="140" t="s">
        <v>8732</v>
      </c>
      <c r="AA368" s="139">
        <v>3</v>
      </c>
      <c r="AB368" s="141">
        <v>45322</v>
      </c>
      <c r="AC368" s="141">
        <v>45322</v>
      </c>
      <c r="AD368" s="140" t="s">
        <v>7938</v>
      </c>
      <c r="AE368" s="140" t="s">
        <v>7939</v>
      </c>
      <c r="AF368" s="140" t="s">
        <v>7940</v>
      </c>
      <c r="AG368" s="140" t="s">
        <v>7941</v>
      </c>
      <c r="AH368" s="140" t="s">
        <v>9170</v>
      </c>
      <c r="AI368" s="140" t="s">
        <v>7773</v>
      </c>
      <c r="AJ368" s="140" t="s">
        <v>9171</v>
      </c>
      <c r="AK368" s="140" t="s">
        <v>7758</v>
      </c>
      <c r="AL368" s="139">
        <v>1547</v>
      </c>
      <c r="AM368" s="140" t="s">
        <v>502</v>
      </c>
      <c r="AN368" s="140" t="s">
        <v>9172</v>
      </c>
    </row>
    <row r="369" spans="1:40" ht="28.8" x14ac:dyDescent="0.25">
      <c r="A369" s="139" t="s">
        <v>7756</v>
      </c>
      <c r="B369" s="140" t="s">
        <v>7757</v>
      </c>
      <c r="C369" s="139">
        <v>4762</v>
      </c>
      <c r="D369" s="140" t="s">
        <v>5254</v>
      </c>
      <c r="E369" s="140" t="s">
        <v>3299</v>
      </c>
      <c r="F369" s="139">
        <v>1600</v>
      </c>
      <c r="G369" s="140" t="s">
        <v>266</v>
      </c>
      <c r="H369" s="140" t="s">
        <v>1264</v>
      </c>
      <c r="I369" s="140" t="s">
        <v>7758</v>
      </c>
      <c r="J369" s="140" t="s">
        <v>9173</v>
      </c>
      <c r="K369" s="140" t="s">
        <v>7881</v>
      </c>
      <c r="L369" s="140" t="s">
        <v>7761</v>
      </c>
      <c r="M369" s="140" t="s">
        <v>6824</v>
      </c>
      <c r="N369" s="140" t="s">
        <v>8730</v>
      </c>
      <c r="O369" s="139">
        <v>138875</v>
      </c>
      <c r="P369" s="139">
        <v>4762</v>
      </c>
      <c r="Q369" s="140" t="s">
        <v>5254</v>
      </c>
      <c r="R369" s="139">
        <v>960286</v>
      </c>
      <c r="S369" s="139">
        <v>0</v>
      </c>
      <c r="T369" s="140" t="s">
        <v>7758</v>
      </c>
      <c r="U369" s="141">
        <v>367</v>
      </c>
      <c r="V369" s="140" t="s">
        <v>9174</v>
      </c>
      <c r="W369" s="140" t="s">
        <v>8765</v>
      </c>
      <c r="X369" s="140" t="s">
        <v>7765</v>
      </c>
      <c r="Y369" s="140" t="s">
        <v>7766</v>
      </c>
      <c r="Z369" s="140" t="s">
        <v>8732</v>
      </c>
      <c r="AA369" s="139">
        <v>2</v>
      </c>
      <c r="AB369" s="141">
        <v>45322</v>
      </c>
      <c r="AC369" s="141">
        <v>45322</v>
      </c>
      <c r="AD369" s="140" t="s">
        <v>7926</v>
      </c>
      <c r="AE369" s="140" t="s">
        <v>7927</v>
      </c>
      <c r="AF369" s="140" t="s">
        <v>7928</v>
      </c>
      <c r="AG369" s="140" t="s">
        <v>7929</v>
      </c>
      <c r="AH369" s="140" t="s">
        <v>9175</v>
      </c>
      <c r="AI369" s="140" t="s">
        <v>7773</v>
      </c>
      <c r="AJ369" s="140" t="s">
        <v>9176</v>
      </c>
      <c r="AK369" s="140" t="s">
        <v>9177</v>
      </c>
      <c r="AL369" s="139">
        <v>1600</v>
      </c>
      <c r="AM369" s="140" t="s">
        <v>266</v>
      </c>
      <c r="AN369" s="140" t="s">
        <v>9178</v>
      </c>
    </row>
    <row r="370" spans="1:40" ht="28.8" x14ac:dyDescent="0.25">
      <c r="A370" s="139" t="s">
        <v>7756</v>
      </c>
      <c r="B370" s="140" t="s">
        <v>7757</v>
      </c>
      <c r="C370" s="139">
        <v>4771</v>
      </c>
      <c r="D370" s="140" t="s">
        <v>7156</v>
      </c>
      <c r="E370" s="140" t="s">
        <v>3300</v>
      </c>
      <c r="F370" s="139">
        <v>1600</v>
      </c>
      <c r="G370" s="140" t="s">
        <v>266</v>
      </c>
      <c r="H370" s="140" t="s">
        <v>1265</v>
      </c>
      <c r="I370" s="140" t="s">
        <v>7758</v>
      </c>
      <c r="J370" s="140" t="s">
        <v>9179</v>
      </c>
      <c r="K370" s="140" t="s">
        <v>7881</v>
      </c>
      <c r="L370" s="140" t="s">
        <v>7761</v>
      </c>
      <c r="M370" s="140" t="s">
        <v>6824</v>
      </c>
      <c r="N370" s="140" t="s">
        <v>8722</v>
      </c>
      <c r="O370" s="139">
        <v>139071</v>
      </c>
      <c r="P370" s="139">
        <v>117887</v>
      </c>
      <c r="Q370" s="140" t="s">
        <v>7419</v>
      </c>
      <c r="R370" s="139">
        <v>55137</v>
      </c>
      <c r="S370" s="139">
        <v>0</v>
      </c>
      <c r="T370" s="140" t="s">
        <v>7758</v>
      </c>
      <c r="U370" s="141">
        <v>367</v>
      </c>
      <c r="V370" s="140" t="s">
        <v>9180</v>
      </c>
      <c r="W370" s="140" t="s">
        <v>8185</v>
      </c>
      <c r="X370" s="140" t="s">
        <v>7765</v>
      </c>
      <c r="Y370" s="140" t="s">
        <v>7766</v>
      </c>
      <c r="Z370" s="140" t="s">
        <v>8739</v>
      </c>
      <c r="AA370" s="139">
        <v>1</v>
      </c>
      <c r="AB370" s="141">
        <v>45322</v>
      </c>
      <c r="AC370" s="141">
        <v>45322</v>
      </c>
      <c r="AD370" s="140" t="s">
        <v>7926</v>
      </c>
      <c r="AE370" s="140" t="s">
        <v>7927</v>
      </c>
      <c r="AF370" s="140" t="s">
        <v>7928</v>
      </c>
      <c r="AG370" s="140" t="s">
        <v>7929</v>
      </c>
      <c r="AH370" s="140" t="s">
        <v>9112</v>
      </c>
      <c r="AI370" s="140" t="s">
        <v>7943</v>
      </c>
      <c r="AJ370" s="140" t="s">
        <v>9113</v>
      </c>
      <c r="AK370" s="140" t="s">
        <v>3859</v>
      </c>
      <c r="AL370" s="139">
        <v>3001</v>
      </c>
      <c r="AM370" s="140" t="s">
        <v>340</v>
      </c>
      <c r="AN370" s="140" t="s">
        <v>9114</v>
      </c>
    </row>
    <row r="371" spans="1:40" ht="28.8" x14ac:dyDescent="0.25">
      <c r="A371" s="139" t="s">
        <v>7756</v>
      </c>
      <c r="B371" s="140" t="s">
        <v>7757</v>
      </c>
      <c r="C371" s="139">
        <v>4788</v>
      </c>
      <c r="D371" s="140" t="s">
        <v>6869</v>
      </c>
      <c r="E371" s="140" t="s">
        <v>3301</v>
      </c>
      <c r="F371" s="139">
        <v>1600</v>
      </c>
      <c r="G371" s="140" t="s">
        <v>266</v>
      </c>
      <c r="H371" s="140" t="s">
        <v>1266</v>
      </c>
      <c r="I371" s="140" t="s">
        <v>7758</v>
      </c>
      <c r="J371" s="140" t="s">
        <v>9181</v>
      </c>
      <c r="K371" s="140" t="s">
        <v>7881</v>
      </c>
      <c r="L371" s="140" t="s">
        <v>7761</v>
      </c>
      <c r="M371" s="140" t="s">
        <v>6824</v>
      </c>
      <c r="N371" s="140" t="s">
        <v>8722</v>
      </c>
      <c r="O371" s="139">
        <v>139071</v>
      </c>
      <c r="P371" s="139">
        <v>117887</v>
      </c>
      <c r="Q371" s="140" t="s">
        <v>7419</v>
      </c>
      <c r="R371" s="139">
        <v>55137</v>
      </c>
      <c r="S371" s="139">
        <v>0</v>
      </c>
      <c r="T371" s="140" t="s">
        <v>7758</v>
      </c>
      <c r="U371" s="141">
        <v>367</v>
      </c>
      <c r="V371" s="140" t="s">
        <v>9182</v>
      </c>
      <c r="W371" s="140" t="s">
        <v>8616</v>
      </c>
      <c r="X371" s="140" t="s">
        <v>7765</v>
      </c>
      <c r="Y371" s="140" t="s">
        <v>7766</v>
      </c>
      <c r="Z371" s="140" t="s">
        <v>8739</v>
      </c>
      <c r="AA371" s="139">
        <v>1</v>
      </c>
      <c r="AB371" s="141">
        <v>45322</v>
      </c>
      <c r="AC371" s="141">
        <v>45322</v>
      </c>
      <c r="AD371" s="140" t="s">
        <v>7926</v>
      </c>
      <c r="AE371" s="140" t="s">
        <v>7927</v>
      </c>
      <c r="AF371" s="140" t="s">
        <v>7928</v>
      </c>
      <c r="AG371" s="140" t="s">
        <v>7929</v>
      </c>
      <c r="AH371" s="140" t="s">
        <v>9112</v>
      </c>
      <c r="AI371" s="140" t="s">
        <v>7943</v>
      </c>
      <c r="AJ371" s="140" t="s">
        <v>9113</v>
      </c>
      <c r="AK371" s="140" t="s">
        <v>3859</v>
      </c>
      <c r="AL371" s="139">
        <v>3001</v>
      </c>
      <c r="AM371" s="140" t="s">
        <v>340</v>
      </c>
      <c r="AN371" s="140" t="s">
        <v>9114</v>
      </c>
    </row>
    <row r="372" spans="1:40" ht="28.8" x14ac:dyDescent="0.25">
      <c r="A372" s="139" t="s">
        <v>7756</v>
      </c>
      <c r="B372" s="140" t="s">
        <v>7757</v>
      </c>
      <c r="C372" s="139">
        <v>4796</v>
      </c>
      <c r="D372" s="140" t="s">
        <v>5255</v>
      </c>
      <c r="E372" s="140" t="s">
        <v>3302</v>
      </c>
      <c r="F372" s="139">
        <v>1600</v>
      </c>
      <c r="G372" s="140" t="s">
        <v>266</v>
      </c>
      <c r="H372" s="140" t="s">
        <v>1267</v>
      </c>
      <c r="I372" s="140" t="s">
        <v>7758</v>
      </c>
      <c r="J372" s="140" t="s">
        <v>9183</v>
      </c>
      <c r="K372" s="140" t="s">
        <v>7899</v>
      </c>
      <c r="L372" s="140" t="s">
        <v>7761</v>
      </c>
      <c r="M372" s="140" t="s">
        <v>6823</v>
      </c>
      <c r="N372" s="140" t="s">
        <v>8722</v>
      </c>
      <c r="O372" s="139">
        <v>139048</v>
      </c>
      <c r="P372" s="139">
        <v>4796</v>
      </c>
      <c r="Q372" s="140" t="s">
        <v>5255</v>
      </c>
      <c r="R372" s="139">
        <v>962217</v>
      </c>
      <c r="S372" s="139">
        <v>0</v>
      </c>
      <c r="T372" s="140" t="s">
        <v>7758</v>
      </c>
      <c r="U372" s="141">
        <v>367</v>
      </c>
      <c r="V372" s="140" t="s">
        <v>9184</v>
      </c>
      <c r="W372" s="140" t="s">
        <v>8931</v>
      </c>
      <c r="X372" s="140" t="s">
        <v>7765</v>
      </c>
      <c r="Y372" s="140" t="s">
        <v>7766</v>
      </c>
      <c r="Z372" s="140" t="s">
        <v>8739</v>
      </c>
      <c r="AA372" s="139">
        <v>2</v>
      </c>
      <c r="AB372" s="141">
        <v>45322</v>
      </c>
      <c r="AC372" s="141">
        <v>45322</v>
      </c>
      <c r="AD372" s="140" t="s">
        <v>7926</v>
      </c>
      <c r="AE372" s="140" t="s">
        <v>7927</v>
      </c>
      <c r="AF372" s="140" t="s">
        <v>7928</v>
      </c>
      <c r="AG372" s="140" t="s">
        <v>7929</v>
      </c>
      <c r="AH372" s="140" t="s">
        <v>9185</v>
      </c>
      <c r="AI372" s="140" t="s">
        <v>7943</v>
      </c>
      <c r="AJ372" s="140" t="s">
        <v>9186</v>
      </c>
      <c r="AK372" s="140" t="s">
        <v>9187</v>
      </c>
      <c r="AL372" s="139">
        <v>1600</v>
      </c>
      <c r="AM372" s="140" t="s">
        <v>266</v>
      </c>
      <c r="AN372" s="140" t="s">
        <v>9120</v>
      </c>
    </row>
    <row r="373" spans="1:40" ht="28.8" x14ac:dyDescent="0.25">
      <c r="A373" s="139" t="s">
        <v>7756</v>
      </c>
      <c r="B373" s="140" t="s">
        <v>7757</v>
      </c>
      <c r="C373" s="139">
        <v>4804</v>
      </c>
      <c r="D373" s="140" t="s">
        <v>5256</v>
      </c>
      <c r="E373" s="140" t="s">
        <v>3303</v>
      </c>
      <c r="F373" s="139">
        <v>1601</v>
      </c>
      <c r="G373" s="140" t="s">
        <v>503</v>
      </c>
      <c r="H373" s="140" t="s">
        <v>1268</v>
      </c>
      <c r="I373" s="140" t="s">
        <v>7758</v>
      </c>
      <c r="J373" s="140" t="s">
        <v>9188</v>
      </c>
      <c r="K373" s="140" t="s">
        <v>7881</v>
      </c>
      <c r="L373" s="140" t="s">
        <v>7761</v>
      </c>
      <c r="M373" s="140" t="s">
        <v>6824</v>
      </c>
      <c r="N373" s="140" t="s">
        <v>8730</v>
      </c>
      <c r="O373" s="139">
        <v>138875</v>
      </c>
      <c r="P373" s="139">
        <v>4762</v>
      </c>
      <c r="Q373" s="140" t="s">
        <v>5254</v>
      </c>
      <c r="R373" s="139">
        <v>960286</v>
      </c>
      <c r="S373" s="139">
        <v>0</v>
      </c>
      <c r="T373" s="140" t="s">
        <v>7758</v>
      </c>
      <c r="U373" s="141">
        <v>367</v>
      </c>
      <c r="V373" s="140" t="s">
        <v>9189</v>
      </c>
      <c r="W373" s="140" t="s">
        <v>9190</v>
      </c>
      <c r="X373" s="140" t="s">
        <v>7765</v>
      </c>
      <c r="Y373" s="140" t="s">
        <v>7766</v>
      </c>
      <c r="Z373" s="140" t="s">
        <v>8732</v>
      </c>
      <c r="AA373" s="139">
        <v>1</v>
      </c>
      <c r="AB373" s="141">
        <v>45322</v>
      </c>
      <c r="AC373" s="141">
        <v>45322</v>
      </c>
      <c r="AD373" s="140" t="s">
        <v>7926</v>
      </c>
      <c r="AE373" s="140" t="s">
        <v>7927</v>
      </c>
      <c r="AF373" s="140" t="s">
        <v>7928</v>
      </c>
      <c r="AG373" s="140" t="s">
        <v>7929</v>
      </c>
      <c r="AH373" s="140" t="s">
        <v>9175</v>
      </c>
      <c r="AI373" s="140" t="s">
        <v>7773</v>
      </c>
      <c r="AJ373" s="140" t="s">
        <v>9176</v>
      </c>
      <c r="AK373" s="140" t="s">
        <v>9177</v>
      </c>
      <c r="AL373" s="139">
        <v>1600</v>
      </c>
      <c r="AM373" s="140" t="s">
        <v>266</v>
      </c>
      <c r="AN373" s="140" t="s">
        <v>9178</v>
      </c>
    </row>
    <row r="374" spans="1:40" ht="28.8" x14ac:dyDescent="0.25">
      <c r="A374" s="139" t="s">
        <v>7756</v>
      </c>
      <c r="B374" s="140" t="s">
        <v>7757</v>
      </c>
      <c r="C374" s="139">
        <v>4812</v>
      </c>
      <c r="D374" s="140" t="s">
        <v>5257</v>
      </c>
      <c r="E374" s="140" t="s">
        <v>3304</v>
      </c>
      <c r="F374" s="139">
        <v>1601</v>
      </c>
      <c r="G374" s="140" t="s">
        <v>503</v>
      </c>
      <c r="H374" s="140" t="s">
        <v>1269</v>
      </c>
      <c r="I374" s="140" t="s">
        <v>7758</v>
      </c>
      <c r="J374" s="140" t="s">
        <v>9191</v>
      </c>
      <c r="K374" s="140" t="s">
        <v>7881</v>
      </c>
      <c r="L374" s="140" t="s">
        <v>7761</v>
      </c>
      <c r="M374" s="140" t="s">
        <v>6824</v>
      </c>
      <c r="N374" s="140" t="s">
        <v>8722</v>
      </c>
      <c r="O374" s="139">
        <v>139071</v>
      </c>
      <c r="P374" s="139">
        <v>117887</v>
      </c>
      <c r="Q374" s="140" t="s">
        <v>7419</v>
      </c>
      <c r="R374" s="139">
        <v>55137</v>
      </c>
      <c r="S374" s="139">
        <v>0</v>
      </c>
      <c r="T374" s="140" t="s">
        <v>7758</v>
      </c>
      <c r="U374" s="141">
        <v>367</v>
      </c>
      <c r="V374" s="140" t="s">
        <v>9192</v>
      </c>
      <c r="W374" s="140" t="s">
        <v>9193</v>
      </c>
      <c r="X374" s="140" t="s">
        <v>7765</v>
      </c>
      <c r="Y374" s="140" t="s">
        <v>7766</v>
      </c>
      <c r="Z374" s="140" t="s">
        <v>8739</v>
      </c>
      <c r="AA374" s="139">
        <v>1</v>
      </c>
      <c r="AB374" s="141">
        <v>45322</v>
      </c>
      <c r="AC374" s="141">
        <v>45322</v>
      </c>
      <c r="AD374" s="140" t="s">
        <v>7926</v>
      </c>
      <c r="AE374" s="140" t="s">
        <v>7927</v>
      </c>
      <c r="AF374" s="140" t="s">
        <v>7928</v>
      </c>
      <c r="AG374" s="140" t="s">
        <v>7929</v>
      </c>
      <c r="AH374" s="140" t="s">
        <v>9112</v>
      </c>
      <c r="AI374" s="140" t="s">
        <v>7943</v>
      </c>
      <c r="AJ374" s="140" t="s">
        <v>9113</v>
      </c>
      <c r="AK374" s="140" t="s">
        <v>3859</v>
      </c>
      <c r="AL374" s="139">
        <v>3001</v>
      </c>
      <c r="AM374" s="140" t="s">
        <v>340</v>
      </c>
      <c r="AN374" s="140" t="s">
        <v>9114</v>
      </c>
    </row>
    <row r="375" spans="1:40" ht="28.8" x14ac:dyDescent="0.25">
      <c r="A375" s="139" t="s">
        <v>7756</v>
      </c>
      <c r="B375" s="140" t="s">
        <v>7757</v>
      </c>
      <c r="C375" s="139">
        <v>4821</v>
      </c>
      <c r="D375" s="140" t="s">
        <v>5258</v>
      </c>
      <c r="E375" s="140" t="s">
        <v>3305</v>
      </c>
      <c r="F375" s="139">
        <v>1620</v>
      </c>
      <c r="G375" s="140" t="s">
        <v>504</v>
      </c>
      <c r="H375" s="140" t="s">
        <v>1270</v>
      </c>
      <c r="I375" s="140" t="s">
        <v>7758</v>
      </c>
      <c r="J375" s="140" t="s">
        <v>9194</v>
      </c>
      <c r="K375" s="140" t="s">
        <v>7881</v>
      </c>
      <c r="L375" s="140" t="s">
        <v>7761</v>
      </c>
      <c r="M375" s="140" t="s">
        <v>6824</v>
      </c>
      <c r="N375" s="140" t="s">
        <v>8730</v>
      </c>
      <c r="O375" s="139">
        <v>122986</v>
      </c>
      <c r="P375" s="139">
        <v>4821</v>
      </c>
      <c r="Q375" s="140" t="s">
        <v>5258</v>
      </c>
      <c r="R375" s="139">
        <v>960294</v>
      </c>
      <c r="S375" s="139">
        <v>0</v>
      </c>
      <c r="T375" s="140" t="s">
        <v>7758</v>
      </c>
      <c r="U375" s="141">
        <v>367</v>
      </c>
      <c r="V375" s="140" t="s">
        <v>9195</v>
      </c>
      <c r="W375" s="140" t="s">
        <v>9078</v>
      </c>
      <c r="X375" s="140" t="s">
        <v>7765</v>
      </c>
      <c r="Y375" s="140" t="s">
        <v>7766</v>
      </c>
      <c r="Z375" s="140" t="s">
        <v>8732</v>
      </c>
      <c r="AA375" s="139">
        <v>1</v>
      </c>
      <c r="AB375" s="141">
        <v>45322</v>
      </c>
      <c r="AC375" s="141">
        <v>45322</v>
      </c>
      <c r="AD375" s="140" t="s">
        <v>7938</v>
      </c>
      <c r="AE375" s="140" t="s">
        <v>7939</v>
      </c>
      <c r="AF375" s="140" t="s">
        <v>7940</v>
      </c>
      <c r="AG375" s="140" t="s">
        <v>7941</v>
      </c>
      <c r="AH375" s="140" t="s">
        <v>9196</v>
      </c>
      <c r="AI375" s="140" t="s">
        <v>7773</v>
      </c>
      <c r="AJ375" s="140" t="s">
        <v>9197</v>
      </c>
      <c r="AK375" s="140" t="s">
        <v>9198</v>
      </c>
      <c r="AL375" s="139">
        <v>1620</v>
      </c>
      <c r="AM375" s="140" t="s">
        <v>504</v>
      </c>
      <c r="AN375" s="140" t="s">
        <v>9199</v>
      </c>
    </row>
    <row r="376" spans="1:40" ht="28.8" x14ac:dyDescent="0.25">
      <c r="A376" s="139" t="s">
        <v>7756</v>
      </c>
      <c r="B376" s="140" t="s">
        <v>7757</v>
      </c>
      <c r="C376" s="139">
        <v>4838</v>
      </c>
      <c r="D376" s="140" t="s">
        <v>5259</v>
      </c>
      <c r="E376" s="140" t="s">
        <v>3306</v>
      </c>
      <c r="F376" s="139">
        <v>1620</v>
      </c>
      <c r="G376" s="140" t="s">
        <v>504</v>
      </c>
      <c r="H376" s="140" t="s">
        <v>1271</v>
      </c>
      <c r="I376" s="140" t="s">
        <v>7758</v>
      </c>
      <c r="J376" s="140" t="s">
        <v>9200</v>
      </c>
      <c r="K376" s="140" t="s">
        <v>7881</v>
      </c>
      <c r="L376" s="140" t="s">
        <v>7761</v>
      </c>
      <c r="M376" s="140" t="s">
        <v>6824</v>
      </c>
      <c r="N376" s="140" t="s">
        <v>8730</v>
      </c>
      <c r="O376" s="139">
        <v>123232</v>
      </c>
      <c r="P376" s="139">
        <v>48751</v>
      </c>
      <c r="Q376" s="140" t="s">
        <v>5259</v>
      </c>
      <c r="R376" s="139">
        <v>960294</v>
      </c>
      <c r="S376" s="139">
        <v>0</v>
      </c>
      <c r="T376" s="140" t="s">
        <v>7758</v>
      </c>
      <c r="U376" s="141">
        <v>367</v>
      </c>
      <c r="V376" s="140" t="s">
        <v>9201</v>
      </c>
      <c r="W376" s="140" t="s">
        <v>9202</v>
      </c>
      <c r="X376" s="140" t="s">
        <v>7765</v>
      </c>
      <c r="Y376" s="140" t="s">
        <v>7766</v>
      </c>
      <c r="Z376" s="140" t="s">
        <v>8732</v>
      </c>
      <c r="AA376" s="139">
        <v>1</v>
      </c>
      <c r="AB376" s="141">
        <v>45322</v>
      </c>
      <c r="AC376" s="141">
        <v>45322</v>
      </c>
      <c r="AD376" s="140" t="s">
        <v>7938</v>
      </c>
      <c r="AE376" s="140" t="s">
        <v>7939</v>
      </c>
      <c r="AF376" s="140" t="s">
        <v>7940</v>
      </c>
      <c r="AG376" s="140" t="s">
        <v>7941</v>
      </c>
      <c r="AH376" s="140" t="s">
        <v>9196</v>
      </c>
      <c r="AI376" s="140" t="s">
        <v>7773</v>
      </c>
      <c r="AJ376" s="140" t="s">
        <v>9197</v>
      </c>
      <c r="AK376" s="140" t="s">
        <v>9198</v>
      </c>
      <c r="AL376" s="139">
        <v>1620</v>
      </c>
      <c r="AM376" s="140" t="s">
        <v>504</v>
      </c>
      <c r="AN376" s="140" t="s">
        <v>9199</v>
      </c>
    </row>
    <row r="377" spans="1:40" ht="28.8" x14ac:dyDescent="0.25">
      <c r="A377" s="139" t="s">
        <v>7756</v>
      </c>
      <c r="B377" s="140" t="s">
        <v>7757</v>
      </c>
      <c r="C377" s="139">
        <v>4846</v>
      </c>
      <c r="D377" s="140" t="s">
        <v>5260</v>
      </c>
      <c r="E377" s="140" t="s">
        <v>3307</v>
      </c>
      <c r="F377" s="139">
        <v>1630</v>
      </c>
      <c r="G377" s="140" t="s">
        <v>505</v>
      </c>
      <c r="H377" s="140" t="s">
        <v>1272</v>
      </c>
      <c r="I377" s="140" t="s">
        <v>7758</v>
      </c>
      <c r="J377" s="140" t="s">
        <v>9203</v>
      </c>
      <c r="K377" s="140" t="s">
        <v>7881</v>
      </c>
      <c r="L377" s="140" t="s">
        <v>7761</v>
      </c>
      <c r="M377" s="140" t="s">
        <v>6824</v>
      </c>
      <c r="N377" s="140" t="s">
        <v>8730</v>
      </c>
      <c r="O377" s="139">
        <v>122986</v>
      </c>
      <c r="P377" s="139">
        <v>4821</v>
      </c>
      <c r="Q377" s="140" t="s">
        <v>5258</v>
      </c>
      <c r="R377" s="139">
        <v>960302</v>
      </c>
      <c r="S377" s="139">
        <v>0</v>
      </c>
      <c r="T377" s="140" t="s">
        <v>7758</v>
      </c>
      <c r="U377" s="141">
        <v>367</v>
      </c>
      <c r="V377" s="140" t="s">
        <v>9204</v>
      </c>
      <c r="W377" s="140" t="s">
        <v>9205</v>
      </c>
      <c r="X377" s="140" t="s">
        <v>7765</v>
      </c>
      <c r="Y377" s="140" t="s">
        <v>7766</v>
      </c>
      <c r="Z377" s="140" t="s">
        <v>8732</v>
      </c>
      <c r="AA377" s="139">
        <v>1</v>
      </c>
      <c r="AB377" s="141">
        <v>45322</v>
      </c>
      <c r="AC377" s="141">
        <v>45322</v>
      </c>
      <c r="AD377" s="140" t="s">
        <v>7953</v>
      </c>
      <c r="AE377" s="140" t="s">
        <v>7954</v>
      </c>
      <c r="AF377" s="140" t="s">
        <v>7955</v>
      </c>
      <c r="AG377" s="140" t="s">
        <v>7956</v>
      </c>
      <c r="AH377" s="140" t="s">
        <v>9206</v>
      </c>
      <c r="AI377" s="140" t="s">
        <v>7773</v>
      </c>
      <c r="AJ377" s="140" t="s">
        <v>9207</v>
      </c>
      <c r="AK377" s="140" t="s">
        <v>9208</v>
      </c>
      <c r="AL377" s="139">
        <v>1630</v>
      </c>
      <c r="AM377" s="140" t="s">
        <v>505</v>
      </c>
      <c r="AN377" s="140" t="s">
        <v>9209</v>
      </c>
    </row>
    <row r="378" spans="1:40" ht="28.8" x14ac:dyDescent="0.25">
      <c r="A378" s="139" t="s">
        <v>7756</v>
      </c>
      <c r="B378" s="140" t="s">
        <v>7757</v>
      </c>
      <c r="C378" s="139">
        <v>4853</v>
      </c>
      <c r="D378" s="140" t="s">
        <v>7157</v>
      </c>
      <c r="E378" s="140" t="s">
        <v>3308</v>
      </c>
      <c r="F378" s="139">
        <v>1640</v>
      </c>
      <c r="G378" s="140" t="s">
        <v>506</v>
      </c>
      <c r="H378" s="140" t="s">
        <v>2929</v>
      </c>
      <c r="I378" s="140" t="s">
        <v>7758</v>
      </c>
      <c r="J378" s="140" t="s">
        <v>9210</v>
      </c>
      <c r="K378" s="140" t="s">
        <v>7881</v>
      </c>
      <c r="L378" s="140" t="s">
        <v>7761</v>
      </c>
      <c r="M378" s="140" t="s">
        <v>6824</v>
      </c>
      <c r="N378" s="140" t="s">
        <v>8722</v>
      </c>
      <c r="O378" s="139">
        <v>139071</v>
      </c>
      <c r="P378" s="139">
        <v>117887</v>
      </c>
      <c r="Q378" s="140" t="s">
        <v>7419</v>
      </c>
      <c r="R378" s="139">
        <v>55137</v>
      </c>
      <c r="S378" s="139">
        <v>0</v>
      </c>
      <c r="T378" s="140" t="s">
        <v>7758</v>
      </c>
      <c r="U378" s="141">
        <v>367</v>
      </c>
      <c r="V378" s="140" t="s">
        <v>9211</v>
      </c>
      <c r="W378" s="140" t="s">
        <v>8455</v>
      </c>
      <c r="X378" s="140" t="s">
        <v>7972</v>
      </c>
      <c r="Y378" s="140" t="s">
        <v>7973</v>
      </c>
      <c r="Z378" s="140" t="s">
        <v>8899</v>
      </c>
      <c r="AA378" s="139">
        <v>1</v>
      </c>
      <c r="AB378" s="141">
        <v>45322</v>
      </c>
      <c r="AC378" s="141">
        <v>45322</v>
      </c>
      <c r="AD378" s="140" t="s">
        <v>7953</v>
      </c>
      <c r="AE378" s="140" t="s">
        <v>7954</v>
      </c>
      <c r="AF378" s="140" t="s">
        <v>7955</v>
      </c>
      <c r="AG378" s="140" t="s">
        <v>7956</v>
      </c>
      <c r="AH378" s="140" t="s">
        <v>9112</v>
      </c>
      <c r="AI378" s="140" t="s">
        <v>7943</v>
      </c>
      <c r="AJ378" s="140" t="s">
        <v>9113</v>
      </c>
      <c r="AK378" s="140" t="s">
        <v>3859</v>
      </c>
      <c r="AL378" s="139">
        <v>3001</v>
      </c>
      <c r="AM378" s="140" t="s">
        <v>340</v>
      </c>
      <c r="AN378" s="140" t="s">
        <v>9114</v>
      </c>
    </row>
    <row r="379" spans="1:40" ht="28.8" x14ac:dyDescent="0.25">
      <c r="A379" s="139" t="s">
        <v>7756</v>
      </c>
      <c r="B379" s="140" t="s">
        <v>7757</v>
      </c>
      <c r="C379" s="139">
        <v>4861</v>
      </c>
      <c r="D379" s="140" t="s">
        <v>5261</v>
      </c>
      <c r="E379" s="140" t="s">
        <v>3309</v>
      </c>
      <c r="F379" s="139">
        <v>1640</v>
      </c>
      <c r="G379" s="140" t="s">
        <v>506</v>
      </c>
      <c r="H379" s="140" t="s">
        <v>1273</v>
      </c>
      <c r="I379" s="140" t="s">
        <v>7758</v>
      </c>
      <c r="J379" s="140" t="s">
        <v>9212</v>
      </c>
      <c r="K379" s="140" t="s">
        <v>7881</v>
      </c>
      <c r="L379" s="140" t="s">
        <v>7761</v>
      </c>
      <c r="M379" s="140" t="s">
        <v>6824</v>
      </c>
      <c r="N379" s="140" t="s">
        <v>8722</v>
      </c>
      <c r="O379" s="139">
        <v>0</v>
      </c>
      <c r="P379" s="139"/>
      <c r="Q379" s="140" t="s">
        <v>7758</v>
      </c>
      <c r="R379" s="139">
        <v>962431</v>
      </c>
      <c r="S379" s="139">
        <v>0</v>
      </c>
      <c r="T379" s="140" t="s">
        <v>7758</v>
      </c>
      <c r="U379" s="141">
        <v>367</v>
      </c>
      <c r="V379" s="140" t="s">
        <v>9213</v>
      </c>
      <c r="W379" s="140" t="s">
        <v>9214</v>
      </c>
      <c r="X379" s="140" t="s">
        <v>7765</v>
      </c>
      <c r="Y379" s="140" t="s">
        <v>7766</v>
      </c>
      <c r="Z379" s="140" t="s">
        <v>8739</v>
      </c>
      <c r="AA379" s="139">
        <v>1</v>
      </c>
      <c r="AB379" s="141">
        <v>45322</v>
      </c>
      <c r="AC379" s="141">
        <v>45322</v>
      </c>
      <c r="AD379" s="140" t="s">
        <v>7953</v>
      </c>
      <c r="AE379" s="140" t="s">
        <v>7954</v>
      </c>
      <c r="AF379" s="140" t="s">
        <v>7955</v>
      </c>
      <c r="AG379" s="140" t="s">
        <v>7956</v>
      </c>
      <c r="AH379" s="140" t="s">
        <v>9215</v>
      </c>
      <c r="AI379" s="140" t="s">
        <v>7885</v>
      </c>
      <c r="AJ379" s="140" t="s">
        <v>9216</v>
      </c>
      <c r="AK379" s="140" t="s">
        <v>9217</v>
      </c>
      <c r="AL379" s="139">
        <v>1640</v>
      </c>
      <c r="AM379" s="140" t="s">
        <v>506</v>
      </c>
      <c r="AN379" s="140" t="s">
        <v>9218</v>
      </c>
    </row>
    <row r="380" spans="1:40" ht="28.8" x14ac:dyDescent="0.25">
      <c r="A380" s="139" t="s">
        <v>7756</v>
      </c>
      <c r="B380" s="140" t="s">
        <v>7757</v>
      </c>
      <c r="C380" s="139">
        <v>4887</v>
      </c>
      <c r="D380" s="140" t="s">
        <v>6517</v>
      </c>
      <c r="E380" s="140" t="s">
        <v>3310</v>
      </c>
      <c r="F380" s="139">
        <v>1640</v>
      </c>
      <c r="G380" s="140" t="s">
        <v>506</v>
      </c>
      <c r="H380" s="140" t="s">
        <v>1275</v>
      </c>
      <c r="I380" s="140" t="s">
        <v>7758</v>
      </c>
      <c r="J380" s="140" t="s">
        <v>9219</v>
      </c>
      <c r="K380" s="140" t="s">
        <v>7881</v>
      </c>
      <c r="L380" s="140" t="s">
        <v>7761</v>
      </c>
      <c r="M380" s="140" t="s">
        <v>6824</v>
      </c>
      <c r="N380" s="140" t="s">
        <v>8730</v>
      </c>
      <c r="O380" s="139">
        <v>122986</v>
      </c>
      <c r="P380" s="139">
        <v>4821</v>
      </c>
      <c r="Q380" s="140" t="s">
        <v>5258</v>
      </c>
      <c r="R380" s="139">
        <v>960311</v>
      </c>
      <c r="S380" s="139">
        <v>0</v>
      </c>
      <c r="T380" s="140" t="s">
        <v>7758</v>
      </c>
      <c r="U380" s="141">
        <v>367</v>
      </c>
      <c r="V380" s="140" t="s">
        <v>9220</v>
      </c>
      <c r="W380" s="140" t="s">
        <v>7952</v>
      </c>
      <c r="X380" s="140" t="s">
        <v>7765</v>
      </c>
      <c r="Y380" s="140" t="s">
        <v>7766</v>
      </c>
      <c r="Z380" s="140" t="s">
        <v>8732</v>
      </c>
      <c r="AA380" s="139">
        <v>2</v>
      </c>
      <c r="AB380" s="141">
        <v>45322</v>
      </c>
      <c r="AC380" s="141">
        <v>45322</v>
      </c>
      <c r="AD380" s="140" t="s">
        <v>7953</v>
      </c>
      <c r="AE380" s="140" t="s">
        <v>7954</v>
      </c>
      <c r="AF380" s="140" t="s">
        <v>7955</v>
      </c>
      <c r="AG380" s="140" t="s">
        <v>7956</v>
      </c>
      <c r="AH380" s="140" t="s">
        <v>9221</v>
      </c>
      <c r="AI380" s="140" t="s">
        <v>7773</v>
      </c>
      <c r="AJ380" s="140" t="s">
        <v>9222</v>
      </c>
      <c r="AK380" s="140" t="s">
        <v>9223</v>
      </c>
      <c r="AL380" s="139">
        <v>1640</v>
      </c>
      <c r="AM380" s="140" t="s">
        <v>506</v>
      </c>
      <c r="AN380" s="140" t="s">
        <v>9224</v>
      </c>
    </row>
    <row r="381" spans="1:40" ht="28.8" x14ac:dyDescent="0.25">
      <c r="A381" s="139" t="s">
        <v>7756</v>
      </c>
      <c r="B381" s="140" t="s">
        <v>7757</v>
      </c>
      <c r="C381" s="139">
        <v>4895</v>
      </c>
      <c r="D381" s="140" t="s">
        <v>5259</v>
      </c>
      <c r="E381" s="140" t="s">
        <v>3311</v>
      </c>
      <c r="F381" s="139">
        <v>1640</v>
      </c>
      <c r="G381" s="140" t="s">
        <v>506</v>
      </c>
      <c r="H381" s="140" t="s">
        <v>1276</v>
      </c>
      <c r="I381" s="140" t="s">
        <v>7758</v>
      </c>
      <c r="J381" s="140" t="s">
        <v>9225</v>
      </c>
      <c r="K381" s="140" t="s">
        <v>7881</v>
      </c>
      <c r="L381" s="140" t="s">
        <v>7761</v>
      </c>
      <c r="M381" s="140" t="s">
        <v>6824</v>
      </c>
      <c r="N381" s="140" t="s">
        <v>8730</v>
      </c>
      <c r="O381" s="139">
        <v>123232</v>
      </c>
      <c r="P381" s="139">
        <v>48751</v>
      </c>
      <c r="Q381" s="140" t="s">
        <v>5259</v>
      </c>
      <c r="R381" s="139">
        <v>960311</v>
      </c>
      <c r="S381" s="139">
        <v>0</v>
      </c>
      <c r="T381" s="140" t="s">
        <v>7758</v>
      </c>
      <c r="U381" s="141">
        <v>367</v>
      </c>
      <c r="V381" s="140" t="s">
        <v>9226</v>
      </c>
      <c r="W381" s="140" t="s">
        <v>8546</v>
      </c>
      <c r="X381" s="140" t="s">
        <v>7765</v>
      </c>
      <c r="Y381" s="140" t="s">
        <v>7766</v>
      </c>
      <c r="Z381" s="140" t="s">
        <v>8732</v>
      </c>
      <c r="AA381" s="139">
        <v>1</v>
      </c>
      <c r="AB381" s="141">
        <v>45322</v>
      </c>
      <c r="AC381" s="141">
        <v>45322</v>
      </c>
      <c r="AD381" s="140" t="s">
        <v>7953</v>
      </c>
      <c r="AE381" s="140" t="s">
        <v>7954</v>
      </c>
      <c r="AF381" s="140" t="s">
        <v>7955</v>
      </c>
      <c r="AG381" s="140" t="s">
        <v>7956</v>
      </c>
      <c r="AH381" s="140" t="s">
        <v>9221</v>
      </c>
      <c r="AI381" s="140" t="s">
        <v>7773</v>
      </c>
      <c r="AJ381" s="140" t="s">
        <v>9222</v>
      </c>
      <c r="AK381" s="140" t="s">
        <v>9223</v>
      </c>
      <c r="AL381" s="139">
        <v>1640</v>
      </c>
      <c r="AM381" s="140" t="s">
        <v>506</v>
      </c>
      <c r="AN381" s="140" t="s">
        <v>9224</v>
      </c>
    </row>
    <row r="382" spans="1:40" ht="28.8" x14ac:dyDescent="0.25">
      <c r="A382" s="139" t="s">
        <v>7756</v>
      </c>
      <c r="B382" s="140" t="s">
        <v>7757</v>
      </c>
      <c r="C382" s="139">
        <v>4903</v>
      </c>
      <c r="D382" s="140" t="s">
        <v>5262</v>
      </c>
      <c r="E382" s="140" t="s">
        <v>3312</v>
      </c>
      <c r="F382" s="139">
        <v>1652</v>
      </c>
      <c r="G382" s="140" t="s">
        <v>507</v>
      </c>
      <c r="H382" s="140" t="s">
        <v>1277</v>
      </c>
      <c r="I382" s="140" t="s">
        <v>7758</v>
      </c>
      <c r="J382" s="140" t="s">
        <v>9227</v>
      </c>
      <c r="K382" s="140" t="s">
        <v>7881</v>
      </c>
      <c r="L382" s="140" t="s">
        <v>7761</v>
      </c>
      <c r="M382" s="140" t="s">
        <v>6824</v>
      </c>
      <c r="N382" s="140" t="s">
        <v>8722</v>
      </c>
      <c r="O382" s="139">
        <v>122044</v>
      </c>
      <c r="P382" s="139">
        <v>4903</v>
      </c>
      <c r="Q382" s="140" t="s">
        <v>5262</v>
      </c>
      <c r="R382" s="139">
        <v>962456</v>
      </c>
      <c r="S382" s="139">
        <v>0</v>
      </c>
      <c r="T382" s="140" t="s">
        <v>7758</v>
      </c>
      <c r="U382" s="141">
        <v>367</v>
      </c>
      <c r="V382" s="140" t="s">
        <v>9228</v>
      </c>
      <c r="W382" s="140" t="s">
        <v>9229</v>
      </c>
      <c r="X382" s="140" t="s">
        <v>7765</v>
      </c>
      <c r="Y382" s="140" t="s">
        <v>7766</v>
      </c>
      <c r="Z382" s="140" t="s">
        <v>8739</v>
      </c>
      <c r="AA382" s="139">
        <v>1</v>
      </c>
      <c r="AB382" s="141">
        <v>45322</v>
      </c>
      <c r="AC382" s="141">
        <v>45322</v>
      </c>
      <c r="AD382" s="140" t="s">
        <v>7953</v>
      </c>
      <c r="AE382" s="140" t="s">
        <v>7954</v>
      </c>
      <c r="AF382" s="140" t="s">
        <v>7955</v>
      </c>
      <c r="AG382" s="140" t="s">
        <v>7956</v>
      </c>
      <c r="AH382" s="140" t="s">
        <v>9230</v>
      </c>
      <c r="AI382" s="140" t="s">
        <v>7943</v>
      </c>
      <c r="AJ382" s="140" t="s">
        <v>9231</v>
      </c>
      <c r="AK382" s="140" t="s">
        <v>9232</v>
      </c>
      <c r="AL382" s="139">
        <v>1652</v>
      </c>
      <c r="AM382" s="140" t="s">
        <v>507</v>
      </c>
      <c r="AN382" s="140" t="s">
        <v>9233</v>
      </c>
    </row>
    <row r="383" spans="1:40" ht="28.8" x14ac:dyDescent="0.25">
      <c r="A383" s="139" t="s">
        <v>7756</v>
      </c>
      <c r="B383" s="140" t="s">
        <v>7757</v>
      </c>
      <c r="C383" s="139">
        <v>4911</v>
      </c>
      <c r="D383" s="140" t="s">
        <v>5263</v>
      </c>
      <c r="E383" s="140" t="s">
        <v>3313</v>
      </c>
      <c r="F383" s="139">
        <v>1650</v>
      </c>
      <c r="G383" s="140" t="s">
        <v>508</v>
      </c>
      <c r="H383" s="140" t="s">
        <v>1278</v>
      </c>
      <c r="I383" s="140" t="s">
        <v>7758</v>
      </c>
      <c r="J383" s="140" t="s">
        <v>9234</v>
      </c>
      <c r="K383" s="140" t="s">
        <v>7881</v>
      </c>
      <c r="L383" s="140" t="s">
        <v>7761</v>
      </c>
      <c r="M383" s="140" t="s">
        <v>6824</v>
      </c>
      <c r="N383" s="140" t="s">
        <v>8722</v>
      </c>
      <c r="O383" s="139">
        <v>122044</v>
      </c>
      <c r="P383" s="139">
        <v>4903</v>
      </c>
      <c r="Q383" s="140" t="s">
        <v>5262</v>
      </c>
      <c r="R383" s="139">
        <v>962456</v>
      </c>
      <c r="S383" s="139">
        <v>0</v>
      </c>
      <c r="T383" s="140" t="s">
        <v>7758</v>
      </c>
      <c r="U383" s="141">
        <v>367</v>
      </c>
      <c r="V383" s="140" t="s">
        <v>9235</v>
      </c>
      <c r="W383" s="140" t="s">
        <v>8517</v>
      </c>
      <c r="X383" s="140" t="s">
        <v>7765</v>
      </c>
      <c r="Y383" s="140" t="s">
        <v>7766</v>
      </c>
      <c r="Z383" s="140" t="s">
        <v>8739</v>
      </c>
      <c r="AA383" s="139">
        <v>1</v>
      </c>
      <c r="AB383" s="141">
        <v>45322</v>
      </c>
      <c r="AC383" s="141">
        <v>45322</v>
      </c>
      <c r="AD383" s="140" t="s">
        <v>7953</v>
      </c>
      <c r="AE383" s="140" t="s">
        <v>7954</v>
      </c>
      <c r="AF383" s="140" t="s">
        <v>7955</v>
      </c>
      <c r="AG383" s="140" t="s">
        <v>7956</v>
      </c>
      <c r="AH383" s="140" t="s">
        <v>9230</v>
      </c>
      <c r="AI383" s="140" t="s">
        <v>7943</v>
      </c>
      <c r="AJ383" s="140" t="s">
        <v>9231</v>
      </c>
      <c r="AK383" s="140" t="s">
        <v>9232</v>
      </c>
      <c r="AL383" s="139">
        <v>1652</v>
      </c>
      <c r="AM383" s="140" t="s">
        <v>507</v>
      </c>
      <c r="AN383" s="140" t="s">
        <v>9233</v>
      </c>
    </row>
    <row r="384" spans="1:40" ht="28.8" x14ac:dyDescent="0.25">
      <c r="A384" s="139" t="s">
        <v>7756</v>
      </c>
      <c r="B384" s="140" t="s">
        <v>7757</v>
      </c>
      <c r="C384" s="139">
        <v>4929</v>
      </c>
      <c r="D384" s="140" t="s">
        <v>5264</v>
      </c>
      <c r="E384" s="140" t="s">
        <v>3314</v>
      </c>
      <c r="F384" s="139">
        <v>1651</v>
      </c>
      <c r="G384" s="140" t="s">
        <v>509</v>
      </c>
      <c r="H384" s="140" t="s">
        <v>2812</v>
      </c>
      <c r="I384" s="140" t="s">
        <v>7758</v>
      </c>
      <c r="J384" s="140" t="s">
        <v>9236</v>
      </c>
      <c r="K384" s="140" t="s">
        <v>8031</v>
      </c>
      <c r="L384" s="140" t="s">
        <v>7761</v>
      </c>
      <c r="M384" s="140" t="s">
        <v>6825</v>
      </c>
      <c r="N384" s="140" t="s">
        <v>8730</v>
      </c>
      <c r="O384" s="139">
        <v>119719</v>
      </c>
      <c r="P384" s="139">
        <v>4671</v>
      </c>
      <c r="Q384" s="140" t="s">
        <v>5248</v>
      </c>
      <c r="R384" s="139">
        <v>960328</v>
      </c>
      <c r="S384" s="139">
        <v>0</v>
      </c>
      <c r="T384" s="140" t="s">
        <v>7758</v>
      </c>
      <c r="U384" s="141">
        <v>367</v>
      </c>
      <c r="V384" s="140" t="s">
        <v>9237</v>
      </c>
      <c r="W384" s="140" t="s">
        <v>9238</v>
      </c>
      <c r="X384" s="140" t="s">
        <v>7765</v>
      </c>
      <c r="Y384" s="140" t="s">
        <v>7766</v>
      </c>
      <c r="Z384" s="140" t="s">
        <v>8732</v>
      </c>
      <c r="AA384" s="139">
        <v>1</v>
      </c>
      <c r="AB384" s="141">
        <v>45322</v>
      </c>
      <c r="AC384" s="141">
        <v>45322</v>
      </c>
      <c r="AD384" s="140" t="s">
        <v>7953</v>
      </c>
      <c r="AE384" s="140" t="s">
        <v>7954</v>
      </c>
      <c r="AF384" s="140" t="s">
        <v>7955</v>
      </c>
      <c r="AG384" s="140" t="s">
        <v>7956</v>
      </c>
      <c r="AH384" s="140" t="s">
        <v>9124</v>
      </c>
      <c r="AI384" s="140" t="s">
        <v>8982</v>
      </c>
      <c r="AJ384" s="140" t="s">
        <v>9125</v>
      </c>
      <c r="AK384" s="140" t="s">
        <v>9126</v>
      </c>
      <c r="AL384" s="139">
        <v>1652</v>
      </c>
      <c r="AM384" s="140" t="s">
        <v>507</v>
      </c>
      <c r="AN384" s="140" t="s">
        <v>9127</v>
      </c>
    </row>
    <row r="385" spans="1:40" ht="28.8" x14ac:dyDescent="0.25">
      <c r="A385" s="139" t="s">
        <v>7756</v>
      </c>
      <c r="B385" s="140" t="s">
        <v>7757</v>
      </c>
      <c r="C385" s="139">
        <v>4937</v>
      </c>
      <c r="D385" s="140" t="s">
        <v>5265</v>
      </c>
      <c r="E385" s="140" t="s">
        <v>3315</v>
      </c>
      <c r="F385" s="139">
        <v>1670</v>
      </c>
      <c r="G385" s="140" t="s">
        <v>510</v>
      </c>
      <c r="H385" s="140" t="s">
        <v>1279</v>
      </c>
      <c r="I385" s="140" t="s">
        <v>7758</v>
      </c>
      <c r="J385" s="140" t="s">
        <v>9239</v>
      </c>
      <c r="K385" s="140" t="s">
        <v>7881</v>
      </c>
      <c r="L385" s="140" t="s">
        <v>7761</v>
      </c>
      <c r="M385" s="140" t="s">
        <v>6824</v>
      </c>
      <c r="N385" s="140" t="s">
        <v>8722</v>
      </c>
      <c r="O385" s="139">
        <v>139071</v>
      </c>
      <c r="P385" s="139">
        <v>117887</v>
      </c>
      <c r="Q385" s="140" t="s">
        <v>7419</v>
      </c>
      <c r="R385" s="139">
        <v>55137</v>
      </c>
      <c r="S385" s="139">
        <v>0</v>
      </c>
      <c r="T385" s="140" t="s">
        <v>7758</v>
      </c>
      <c r="U385" s="141">
        <v>367</v>
      </c>
      <c r="V385" s="140" t="s">
        <v>9240</v>
      </c>
      <c r="W385" s="140" t="s">
        <v>8931</v>
      </c>
      <c r="X385" s="140" t="s">
        <v>7765</v>
      </c>
      <c r="Y385" s="140" t="s">
        <v>7766</v>
      </c>
      <c r="Z385" s="140" t="s">
        <v>8739</v>
      </c>
      <c r="AA385" s="139">
        <v>2</v>
      </c>
      <c r="AB385" s="141">
        <v>45322</v>
      </c>
      <c r="AC385" s="141">
        <v>45322</v>
      </c>
      <c r="AD385" s="140" t="s">
        <v>7938</v>
      </c>
      <c r="AE385" s="140" t="s">
        <v>7939</v>
      </c>
      <c r="AF385" s="140" t="s">
        <v>7940</v>
      </c>
      <c r="AG385" s="140" t="s">
        <v>7941</v>
      </c>
      <c r="AH385" s="140" t="s">
        <v>9112</v>
      </c>
      <c r="AI385" s="140" t="s">
        <v>7943</v>
      </c>
      <c r="AJ385" s="140" t="s">
        <v>9113</v>
      </c>
      <c r="AK385" s="140" t="s">
        <v>3859</v>
      </c>
      <c r="AL385" s="139">
        <v>3001</v>
      </c>
      <c r="AM385" s="140" t="s">
        <v>340</v>
      </c>
      <c r="AN385" s="140" t="s">
        <v>9114</v>
      </c>
    </row>
    <row r="386" spans="1:40" ht="28.8" x14ac:dyDescent="0.25">
      <c r="A386" s="139" t="s">
        <v>7756</v>
      </c>
      <c r="B386" s="140" t="s">
        <v>7757</v>
      </c>
      <c r="C386" s="139">
        <v>4961</v>
      </c>
      <c r="D386" s="140" t="s">
        <v>7158</v>
      </c>
      <c r="E386" s="140" t="s">
        <v>7159</v>
      </c>
      <c r="F386" s="139">
        <v>1500</v>
      </c>
      <c r="G386" s="140" t="s">
        <v>264</v>
      </c>
      <c r="H386" s="140" t="s">
        <v>7160</v>
      </c>
      <c r="I386" s="140" t="s">
        <v>7758</v>
      </c>
      <c r="J386" s="140" t="s">
        <v>9241</v>
      </c>
      <c r="K386" s="140" t="s">
        <v>7881</v>
      </c>
      <c r="L386" s="140" t="s">
        <v>7761</v>
      </c>
      <c r="M386" s="140" t="s">
        <v>6824</v>
      </c>
      <c r="N386" s="140" t="s">
        <v>8722</v>
      </c>
      <c r="O386" s="139">
        <v>139071</v>
      </c>
      <c r="P386" s="139">
        <v>117887</v>
      </c>
      <c r="Q386" s="140" t="s">
        <v>7419</v>
      </c>
      <c r="R386" s="139">
        <v>55137</v>
      </c>
      <c r="S386" s="139">
        <v>0</v>
      </c>
      <c r="T386" s="140" t="s">
        <v>7758</v>
      </c>
      <c r="U386" s="141">
        <v>367</v>
      </c>
      <c r="V386" s="140" t="s">
        <v>9242</v>
      </c>
      <c r="W386" s="140" t="s">
        <v>9243</v>
      </c>
      <c r="X386" s="140" t="s">
        <v>7765</v>
      </c>
      <c r="Y386" s="140" t="s">
        <v>7766</v>
      </c>
      <c r="Z386" s="140" t="s">
        <v>8739</v>
      </c>
      <c r="AA386" s="139">
        <v>2</v>
      </c>
      <c r="AB386" s="141">
        <v>45322</v>
      </c>
      <c r="AC386" s="141">
        <v>45322</v>
      </c>
      <c r="AD386" s="140" t="s">
        <v>7953</v>
      </c>
      <c r="AE386" s="140" t="s">
        <v>7954</v>
      </c>
      <c r="AF386" s="140" t="s">
        <v>7955</v>
      </c>
      <c r="AG386" s="140" t="s">
        <v>7956</v>
      </c>
      <c r="AH386" s="140" t="s">
        <v>9112</v>
      </c>
      <c r="AI386" s="140" t="s">
        <v>7943</v>
      </c>
      <c r="AJ386" s="140" t="s">
        <v>9113</v>
      </c>
      <c r="AK386" s="140" t="s">
        <v>3859</v>
      </c>
      <c r="AL386" s="139">
        <v>3001</v>
      </c>
      <c r="AM386" s="140" t="s">
        <v>340</v>
      </c>
      <c r="AN386" s="140" t="s">
        <v>9114</v>
      </c>
    </row>
    <row r="387" spans="1:40" ht="28.8" x14ac:dyDescent="0.25">
      <c r="A387" s="139" t="s">
        <v>7756</v>
      </c>
      <c r="B387" s="140" t="s">
        <v>7757</v>
      </c>
      <c r="C387" s="139">
        <v>4978</v>
      </c>
      <c r="D387" s="140" t="s">
        <v>5267</v>
      </c>
      <c r="E387" s="140" t="s">
        <v>3317</v>
      </c>
      <c r="F387" s="139">
        <v>1750</v>
      </c>
      <c r="G387" s="140" t="s">
        <v>267</v>
      </c>
      <c r="H387" s="140" t="s">
        <v>6870</v>
      </c>
      <c r="I387" s="140" t="s">
        <v>7758</v>
      </c>
      <c r="J387" s="140" t="s">
        <v>9244</v>
      </c>
      <c r="K387" s="140" t="s">
        <v>7881</v>
      </c>
      <c r="L387" s="140" t="s">
        <v>7761</v>
      </c>
      <c r="M387" s="140" t="s">
        <v>6824</v>
      </c>
      <c r="N387" s="140" t="s">
        <v>8722</v>
      </c>
      <c r="O387" s="139">
        <v>122192</v>
      </c>
      <c r="P387" s="139">
        <v>5249</v>
      </c>
      <c r="Q387" s="140" t="s">
        <v>6178</v>
      </c>
      <c r="R387" s="139">
        <v>963314</v>
      </c>
      <c r="S387" s="139">
        <v>0</v>
      </c>
      <c r="T387" s="140" t="s">
        <v>7758</v>
      </c>
      <c r="U387" s="141">
        <v>367</v>
      </c>
      <c r="V387" s="140" t="s">
        <v>9245</v>
      </c>
      <c r="W387" s="140" t="s">
        <v>8102</v>
      </c>
      <c r="X387" s="140" t="s">
        <v>7765</v>
      </c>
      <c r="Y387" s="140" t="s">
        <v>7766</v>
      </c>
      <c r="Z387" s="140" t="s">
        <v>8739</v>
      </c>
      <c r="AA387" s="139">
        <v>1</v>
      </c>
      <c r="AB387" s="141">
        <v>45322</v>
      </c>
      <c r="AC387" s="141">
        <v>45322</v>
      </c>
      <c r="AD387" s="140" t="s">
        <v>7938</v>
      </c>
      <c r="AE387" s="140" t="s">
        <v>7939</v>
      </c>
      <c r="AF387" s="140" t="s">
        <v>7940</v>
      </c>
      <c r="AG387" s="140" t="s">
        <v>7941</v>
      </c>
      <c r="AH387" s="140" t="s">
        <v>9136</v>
      </c>
      <c r="AI387" s="140" t="s">
        <v>7943</v>
      </c>
      <c r="AJ387" s="140" t="s">
        <v>9137</v>
      </c>
      <c r="AK387" s="140" t="s">
        <v>9138</v>
      </c>
      <c r="AL387" s="139">
        <v>1020</v>
      </c>
      <c r="AM387" s="140" t="s">
        <v>249</v>
      </c>
      <c r="AN387" s="140" t="s">
        <v>9139</v>
      </c>
    </row>
    <row r="388" spans="1:40" ht="28.8" x14ac:dyDescent="0.25">
      <c r="A388" s="139" t="s">
        <v>7756</v>
      </c>
      <c r="B388" s="140" t="s">
        <v>7757</v>
      </c>
      <c r="C388" s="139">
        <v>4986</v>
      </c>
      <c r="D388" s="140" t="s">
        <v>5268</v>
      </c>
      <c r="E388" s="140" t="s">
        <v>3318</v>
      </c>
      <c r="F388" s="139">
        <v>1750</v>
      </c>
      <c r="G388" s="140" t="s">
        <v>267</v>
      </c>
      <c r="H388" s="140" t="s">
        <v>1281</v>
      </c>
      <c r="I388" s="140" t="s">
        <v>7758</v>
      </c>
      <c r="J388" s="140" t="s">
        <v>9246</v>
      </c>
      <c r="K388" s="140" t="s">
        <v>7881</v>
      </c>
      <c r="L388" s="140" t="s">
        <v>7761</v>
      </c>
      <c r="M388" s="140" t="s">
        <v>6824</v>
      </c>
      <c r="N388" s="140" t="s">
        <v>8730</v>
      </c>
      <c r="O388" s="139">
        <v>120196</v>
      </c>
      <c r="P388" s="139">
        <v>5314</v>
      </c>
      <c r="Q388" s="140" t="s">
        <v>5284</v>
      </c>
      <c r="R388" s="139">
        <v>960344</v>
      </c>
      <c r="S388" s="139">
        <v>0</v>
      </c>
      <c r="T388" s="140" t="s">
        <v>7935</v>
      </c>
      <c r="U388" s="141">
        <v>367</v>
      </c>
      <c r="V388" s="140" t="s">
        <v>9247</v>
      </c>
      <c r="W388" s="140" t="s">
        <v>8000</v>
      </c>
      <c r="X388" s="140" t="s">
        <v>7765</v>
      </c>
      <c r="Y388" s="140" t="s">
        <v>7766</v>
      </c>
      <c r="Z388" s="140" t="s">
        <v>8732</v>
      </c>
      <c r="AA388" s="139">
        <v>1</v>
      </c>
      <c r="AB388" s="141">
        <v>45322</v>
      </c>
      <c r="AC388" s="141">
        <v>45322</v>
      </c>
      <c r="AD388" s="140" t="s">
        <v>7938</v>
      </c>
      <c r="AE388" s="140" t="s">
        <v>7939</v>
      </c>
      <c r="AF388" s="140" t="s">
        <v>7940</v>
      </c>
      <c r="AG388" s="140" t="s">
        <v>7941</v>
      </c>
      <c r="AH388" s="140" t="s">
        <v>9248</v>
      </c>
      <c r="AI388" s="140" t="s">
        <v>7773</v>
      </c>
      <c r="AJ388" s="140" t="s">
        <v>9249</v>
      </c>
      <c r="AK388" s="140" t="s">
        <v>9250</v>
      </c>
      <c r="AL388" s="139">
        <v>1750</v>
      </c>
      <c r="AM388" s="140" t="s">
        <v>267</v>
      </c>
      <c r="AN388" s="140" t="s">
        <v>9251</v>
      </c>
    </row>
    <row r="389" spans="1:40" ht="28.8" x14ac:dyDescent="0.25">
      <c r="A389" s="139" t="s">
        <v>7756</v>
      </c>
      <c r="B389" s="140" t="s">
        <v>7757</v>
      </c>
      <c r="C389" s="139">
        <v>4994</v>
      </c>
      <c r="D389" s="140" t="s">
        <v>6652</v>
      </c>
      <c r="E389" s="140" t="s">
        <v>3319</v>
      </c>
      <c r="F389" s="139">
        <v>1750</v>
      </c>
      <c r="G389" s="140" t="s">
        <v>512</v>
      </c>
      <c r="H389" s="140" t="s">
        <v>1282</v>
      </c>
      <c r="I389" s="140" t="s">
        <v>7758</v>
      </c>
      <c r="J389" s="140" t="s">
        <v>9252</v>
      </c>
      <c r="K389" s="140" t="s">
        <v>7881</v>
      </c>
      <c r="L389" s="140" t="s">
        <v>7761</v>
      </c>
      <c r="M389" s="140" t="s">
        <v>6824</v>
      </c>
      <c r="N389" s="140" t="s">
        <v>8722</v>
      </c>
      <c r="O389" s="139">
        <v>122192</v>
      </c>
      <c r="P389" s="139">
        <v>5249</v>
      </c>
      <c r="Q389" s="140" t="s">
        <v>6178</v>
      </c>
      <c r="R389" s="139">
        <v>963314</v>
      </c>
      <c r="S389" s="139">
        <v>0</v>
      </c>
      <c r="T389" s="140" t="s">
        <v>7758</v>
      </c>
      <c r="U389" s="141">
        <v>367</v>
      </c>
      <c r="V389" s="140" t="s">
        <v>9253</v>
      </c>
      <c r="W389" s="140" t="s">
        <v>7847</v>
      </c>
      <c r="X389" s="140" t="s">
        <v>7765</v>
      </c>
      <c r="Y389" s="140" t="s">
        <v>7766</v>
      </c>
      <c r="Z389" s="140" t="s">
        <v>8739</v>
      </c>
      <c r="AA389" s="139">
        <v>2</v>
      </c>
      <c r="AB389" s="141">
        <v>45322</v>
      </c>
      <c r="AC389" s="141">
        <v>45322</v>
      </c>
      <c r="AD389" s="140" t="s">
        <v>7938</v>
      </c>
      <c r="AE389" s="140" t="s">
        <v>7939</v>
      </c>
      <c r="AF389" s="140" t="s">
        <v>7940</v>
      </c>
      <c r="AG389" s="140" t="s">
        <v>7941</v>
      </c>
      <c r="AH389" s="140" t="s">
        <v>9136</v>
      </c>
      <c r="AI389" s="140" t="s">
        <v>7943</v>
      </c>
      <c r="AJ389" s="140" t="s">
        <v>9137</v>
      </c>
      <c r="AK389" s="140" t="s">
        <v>9138</v>
      </c>
      <c r="AL389" s="139">
        <v>1020</v>
      </c>
      <c r="AM389" s="140" t="s">
        <v>249</v>
      </c>
      <c r="AN389" s="140" t="s">
        <v>9139</v>
      </c>
    </row>
    <row r="390" spans="1:40" ht="28.8" x14ac:dyDescent="0.25">
      <c r="A390" s="139" t="s">
        <v>7756</v>
      </c>
      <c r="B390" s="140" t="s">
        <v>7757</v>
      </c>
      <c r="C390" s="139">
        <v>5017</v>
      </c>
      <c r="D390" s="140" t="s">
        <v>6176</v>
      </c>
      <c r="E390" s="140" t="s">
        <v>3320</v>
      </c>
      <c r="F390" s="139">
        <v>1755</v>
      </c>
      <c r="G390" s="140" t="s">
        <v>514</v>
      </c>
      <c r="H390" s="140" t="s">
        <v>1283</v>
      </c>
      <c r="I390" s="140" t="s">
        <v>7758</v>
      </c>
      <c r="J390" s="140" t="s">
        <v>9254</v>
      </c>
      <c r="K390" s="140" t="s">
        <v>8031</v>
      </c>
      <c r="L390" s="140" t="s">
        <v>7761</v>
      </c>
      <c r="M390" s="140" t="s">
        <v>6825</v>
      </c>
      <c r="N390" s="140" t="s">
        <v>8730</v>
      </c>
      <c r="O390" s="139">
        <v>119305</v>
      </c>
      <c r="P390" s="139">
        <v>5033</v>
      </c>
      <c r="Q390" s="140" t="s">
        <v>5270</v>
      </c>
      <c r="R390" s="139">
        <v>960351</v>
      </c>
      <c r="S390" s="139">
        <v>0</v>
      </c>
      <c r="T390" s="140" t="s">
        <v>7758</v>
      </c>
      <c r="U390" s="141">
        <v>367</v>
      </c>
      <c r="V390" s="140" t="s">
        <v>9255</v>
      </c>
      <c r="W390" s="140" t="s">
        <v>8257</v>
      </c>
      <c r="X390" s="140" t="s">
        <v>8106</v>
      </c>
      <c r="Y390" s="140" t="s">
        <v>8107</v>
      </c>
      <c r="Z390" s="140" t="s">
        <v>9256</v>
      </c>
      <c r="AA390" s="139">
        <v>1</v>
      </c>
      <c r="AB390" s="141">
        <v>45322</v>
      </c>
      <c r="AC390" s="141">
        <v>45322</v>
      </c>
      <c r="AD390" s="140" t="s">
        <v>7938</v>
      </c>
      <c r="AE390" s="140" t="s">
        <v>7939</v>
      </c>
      <c r="AF390" s="140" t="s">
        <v>7940</v>
      </c>
      <c r="AG390" s="140" t="s">
        <v>7941</v>
      </c>
      <c r="AH390" s="140" t="s">
        <v>9257</v>
      </c>
      <c r="AI390" s="140" t="s">
        <v>7773</v>
      </c>
      <c r="AJ390" s="140" t="s">
        <v>9258</v>
      </c>
      <c r="AK390" s="140" t="s">
        <v>9259</v>
      </c>
      <c r="AL390" s="139">
        <v>1755</v>
      </c>
      <c r="AM390" s="140" t="s">
        <v>516</v>
      </c>
      <c r="AN390" s="140" t="s">
        <v>9260</v>
      </c>
    </row>
    <row r="391" spans="1:40" ht="28.8" x14ac:dyDescent="0.25">
      <c r="A391" s="139" t="s">
        <v>7756</v>
      </c>
      <c r="B391" s="140" t="s">
        <v>7757</v>
      </c>
      <c r="C391" s="139">
        <v>5025</v>
      </c>
      <c r="D391" s="140" t="s">
        <v>5269</v>
      </c>
      <c r="E391" s="140" t="s">
        <v>3321</v>
      </c>
      <c r="F391" s="139">
        <v>1755</v>
      </c>
      <c r="G391" s="140" t="s">
        <v>515</v>
      </c>
      <c r="H391" s="140" t="s">
        <v>1284</v>
      </c>
      <c r="I391" s="140" t="s">
        <v>7758</v>
      </c>
      <c r="J391" s="140" t="s">
        <v>9261</v>
      </c>
      <c r="K391" s="140" t="s">
        <v>7899</v>
      </c>
      <c r="L391" s="140" t="s">
        <v>7761</v>
      </c>
      <c r="M391" s="140" t="s">
        <v>6823</v>
      </c>
      <c r="N391" s="140" t="s">
        <v>8722</v>
      </c>
      <c r="O391" s="139">
        <v>139048</v>
      </c>
      <c r="P391" s="139">
        <v>4796</v>
      </c>
      <c r="Q391" s="140" t="s">
        <v>5255</v>
      </c>
      <c r="R391" s="139">
        <v>61846</v>
      </c>
      <c r="S391" s="139">
        <v>0</v>
      </c>
      <c r="T391" s="140" t="s">
        <v>7758</v>
      </c>
      <c r="U391" s="141">
        <v>367</v>
      </c>
      <c r="V391" s="140" t="s">
        <v>9262</v>
      </c>
      <c r="W391" s="140" t="s">
        <v>9263</v>
      </c>
      <c r="X391" s="140" t="s">
        <v>7765</v>
      </c>
      <c r="Y391" s="140" t="s">
        <v>7766</v>
      </c>
      <c r="Z391" s="140" t="s">
        <v>8739</v>
      </c>
      <c r="AA391" s="139">
        <v>3</v>
      </c>
      <c r="AB391" s="141">
        <v>45322</v>
      </c>
      <c r="AC391" s="141">
        <v>45322</v>
      </c>
      <c r="AD391" s="140" t="s">
        <v>7938</v>
      </c>
      <c r="AE391" s="140" t="s">
        <v>7939</v>
      </c>
      <c r="AF391" s="140" t="s">
        <v>7940</v>
      </c>
      <c r="AG391" s="140" t="s">
        <v>7941</v>
      </c>
      <c r="AH391" s="140" t="s">
        <v>9264</v>
      </c>
      <c r="AI391" s="140" t="s">
        <v>9265</v>
      </c>
      <c r="AJ391" s="140" t="s">
        <v>9266</v>
      </c>
      <c r="AK391" s="140" t="s">
        <v>3321</v>
      </c>
      <c r="AL391" s="139">
        <v>1755</v>
      </c>
      <c r="AM391" s="140" t="s">
        <v>516</v>
      </c>
      <c r="AN391" s="140" t="s">
        <v>9267</v>
      </c>
    </row>
    <row r="392" spans="1:40" ht="28.8" x14ac:dyDescent="0.25">
      <c r="A392" s="139" t="s">
        <v>7756</v>
      </c>
      <c r="B392" s="140" t="s">
        <v>7757</v>
      </c>
      <c r="C392" s="139">
        <v>5033</v>
      </c>
      <c r="D392" s="140" t="s">
        <v>5270</v>
      </c>
      <c r="E392" s="140" t="s">
        <v>3322</v>
      </c>
      <c r="F392" s="139">
        <v>1755</v>
      </c>
      <c r="G392" s="140" t="s">
        <v>900</v>
      </c>
      <c r="H392" s="140" t="s">
        <v>1285</v>
      </c>
      <c r="I392" s="140" t="s">
        <v>7758</v>
      </c>
      <c r="J392" s="140" t="s">
        <v>9268</v>
      </c>
      <c r="K392" s="140" t="s">
        <v>8031</v>
      </c>
      <c r="L392" s="140" t="s">
        <v>7761</v>
      </c>
      <c r="M392" s="140" t="s">
        <v>6825</v>
      </c>
      <c r="N392" s="140" t="s">
        <v>8730</v>
      </c>
      <c r="O392" s="139">
        <v>119305</v>
      </c>
      <c r="P392" s="139">
        <v>5033</v>
      </c>
      <c r="Q392" s="140" t="s">
        <v>5270</v>
      </c>
      <c r="R392" s="139">
        <v>960351</v>
      </c>
      <c r="S392" s="139">
        <v>0</v>
      </c>
      <c r="T392" s="140" t="s">
        <v>7758</v>
      </c>
      <c r="U392" s="141">
        <v>367</v>
      </c>
      <c r="V392" s="140" t="s">
        <v>9269</v>
      </c>
      <c r="W392" s="140" t="s">
        <v>9270</v>
      </c>
      <c r="X392" s="140" t="s">
        <v>7972</v>
      </c>
      <c r="Y392" s="140" t="s">
        <v>7973</v>
      </c>
      <c r="Z392" s="140" t="s">
        <v>8773</v>
      </c>
      <c r="AA392" s="139">
        <v>1</v>
      </c>
      <c r="AB392" s="141">
        <v>45322</v>
      </c>
      <c r="AC392" s="141">
        <v>45322</v>
      </c>
      <c r="AD392" s="140" t="s">
        <v>7938</v>
      </c>
      <c r="AE392" s="140" t="s">
        <v>7939</v>
      </c>
      <c r="AF392" s="140" t="s">
        <v>7940</v>
      </c>
      <c r="AG392" s="140" t="s">
        <v>7941</v>
      </c>
      <c r="AH392" s="140" t="s">
        <v>9257</v>
      </c>
      <c r="AI392" s="140" t="s">
        <v>7773</v>
      </c>
      <c r="AJ392" s="140" t="s">
        <v>9258</v>
      </c>
      <c r="AK392" s="140" t="s">
        <v>9259</v>
      </c>
      <c r="AL392" s="139">
        <v>1755</v>
      </c>
      <c r="AM392" s="140" t="s">
        <v>516</v>
      </c>
      <c r="AN392" s="140" t="s">
        <v>9260</v>
      </c>
    </row>
    <row r="393" spans="1:40" ht="28.8" x14ac:dyDescent="0.25">
      <c r="A393" s="139" t="s">
        <v>7756</v>
      </c>
      <c r="B393" s="140" t="s">
        <v>7757</v>
      </c>
      <c r="C393" s="139">
        <v>5041</v>
      </c>
      <c r="D393" s="140" t="s">
        <v>5271</v>
      </c>
      <c r="E393" s="140" t="s">
        <v>3323</v>
      </c>
      <c r="F393" s="139">
        <v>1755</v>
      </c>
      <c r="G393" s="140" t="s">
        <v>516</v>
      </c>
      <c r="H393" s="140" t="s">
        <v>1286</v>
      </c>
      <c r="I393" s="140" t="s">
        <v>7758</v>
      </c>
      <c r="J393" s="140" t="s">
        <v>9271</v>
      </c>
      <c r="K393" s="140" t="s">
        <v>7881</v>
      </c>
      <c r="L393" s="140" t="s">
        <v>7761</v>
      </c>
      <c r="M393" s="140" t="s">
        <v>6824</v>
      </c>
      <c r="N393" s="140" t="s">
        <v>8722</v>
      </c>
      <c r="O393" s="139">
        <v>122192</v>
      </c>
      <c r="P393" s="139">
        <v>5249</v>
      </c>
      <c r="Q393" s="140" t="s">
        <v>6178</v>
      </c>
      <c r="R393" s="139">
        <v>963314</v>
      </c>
      <c r="S393" s="139">
        <v>0</v>
      </c>
      <c r="T393" s="140" t="s">
        <v>7758</v>
      </c>
      <c r="U393" s="141">
        <v>367</v>
      </c>
      <c r="V393" s="140" t="s">
        <v>9272</v>
      </c>
      <c r="W393" s="140" t="s">
        <v>7847</v>
      </c>
      <c r="X393" s="140" t="s">
        <v>7765</v>
      </c>
      <c r="Y393" s="140" t="s">
        <v>7766</v>
      </c>
      <c r="Z393" s="140" t="s">
        <v>8739</v>
      </c>
      <c r="AA393" s="139">
        <v>3</v>
      </c>
      <c r="AB393" s="141">
        <v>45322</v>
      </c>
      <c r="AC393" s="141">
        <v>45322</v>
      </c>
      <c r="AD393" s="140" t="s">
        <v>7938</v>
      </c>
      <c r="AE393" s="140" t="s">
        <v>7939</v>
      </c>
      <c r="AF393" s="140" t="s">
        <v>7940</v>
      </c>
      <c r="AG393" s="140" t="s">
        <v>7941</v>
      </c>
      <c r="AH393" s="140" t="s">
        <v>9136</v>
      </c>
      <c r="AI393" s="140" t="s">
        <v>7943</v>
      </c>
      <c r="AJ393" s="140" t="s">
        <v>9137</v>
      </c>
      <c r="AK393" s="140" t="s">
        <v>9138</v>
      </c>
      <c r="AL393" s="139">
        <v>1020</v>
      </c>
      <c r="AM393" s="140" t="s">
        <v>249</v>
      </c>
      <c r="AN393" s="140" t="s">
        <v>9139</v>
      </c>
    </row>
    <row r="394" spans="1:40" ht="28.8" x14ac:dyDescent="0.25">
      <c r="A394" s="139" t="s">
        <v>7756</v>
      </c>
      <c r="B394" s="140" t="s">
        <v>7757</v>
      </c>
      <c r="C394" s="139">
        <v>5058</v>
      </c>
      <c r="D394" s="140" t="s">
        <v>6518</v>
      </c>
      <c r="E394" s="140" t="s">
        <v>3324</v>
      </c>
      <c r="F394" s="139">
        <v>1730</v>
      </c>
      <c r="G394" s="140" t="s">
        <v>268</v>
      </c>
      <c r="H394" s="140" t="s">
        <v>1287</v>
      </c>
      <c r="I394" s="140" t="s">
        <v>7758</v>
      </c>
      <c r="J394" s="140" t="s">
        <v>9273</v>
      </c>
      <c r="K394" s="140" t="s">
        <v>7899</v>
      </c>
      <c r="L394" s="140" t="s">
        <v>7761</v>
      </c>
      <c r="M394" s="140" t="s">
        <v>6823</v>
      </c>
      <c r="N394" s="140" t="s">
        <v>8722</v>
      </c>
      <c r="O394" s="139">
        <v>120791</v>
      </c>
      <c r="P394" s="139">
        <v>5777</v>
      </c>
      <c r="Q394" s="140" t="s">
        <v>5307</v>
      </c>
      <c r="R394" s="139">
        <v>973727</v>
      </c>
      <c r="S394" s="139">
        <v>0</v>
      </c>
      <c r="T394" s="140" t="s">
        <v>7758</v>
      </c>
      <c r="U394" s="141">
        <v>367</v>
      </c>
      <c r="V394" s="140" t="s">
        <v>9274</v>
      </c>
      <c r="W394" s="140" t="s">
        <v>8022</v>
      </c>
      <c r="X394" s="140" t="s">
        <v>8106</v>
      </c>
      <c r="Y394" s="140" t="s">
        <v>8107</v>
      </c>
      <c r="Z394" s="140" t="s">
        <v>8724</v>
      </c>
      <c r="AA394" s="139">
        <v>1</v>
      </c>
      <c r="AB394" s="141">
        <v>45322</v>
      </c>
      <c r="AC394" s="141">
        <v>45322</v>
      </c>
      <c r="AD394" s="140" t="s">
        <v>7938</v>
      </c>
      <c r="AE394" s="140" t="s">
        <v>7939</v>
      </c>
      <c r="AF394" s="140" t="s">
        <v>7940</v>
      </c>
      <c r="AG394" s="140" t="s">
        <v>7941</v>
      </c>
      <c r="AH394" s="140" t="s">
        <v>9275</v>
      </c>
      <c r="AI394" s="140" t="s">
        <v>7943</v>
      </c>
      <c r="AJ394" s="140" t="s">
        <v>9276</v>
      </c>
      <c r="AK394" s="140" t="s">
        <v>9277</v>
      </c>
      <c r="AL394" s="139">
        <v>1730</v>
      </c>
      <c r="AM394" s="140" t="s">
        <v>268</v>
      </c>
      <c r="AN394" s="140" t="s">
        <v>9278</v>
      </c>
    </row>
    <row r="395" spans="1:40" ht="28.8" x14ac:dyDescent="0.25">
      <c r="A395" s="139" t="s">
        <v>7756</v>
      </c>
      <c r="B395" s="140" t="s">
        <v>7757</v>
      </c>
      <c r="C395" s="139">
        <v>5066</v>
      </c>
      <c r="D395" s="140" t="s">
        <v>9279</v>
      </c>
      <c r="E395" s="140" t="s">
        <v>9280</v>
      </c>
      <c r="F395" s="139">
        <v>1730</v>
      </c>
      <c r="G395" s="140" t="s">
        <v>268</v>
      </c>
      <c r="H395" s="140" t="s">
        <v>1288</v>
      </c>
      <c r="I395" s="140" t="s">
        <v>7758</v>
      </c>
      <c r="J395" s="140" t="s">
        <v>9281</v>
      </c>
      <c r="K395" s="140" t="s">
        <v>7881</v>
      </c>
      <c r="L395" s="140" t="s">
        <v>7761</v>
      </c>
      <c r="M395" s="140" t="s">
        <v>6824</v>
      </c>
      <c r="N395" s="140" t="s">
        <v>8730</v>
      </c>
      <c r="O395" s="139">
        <v>122218</v>
      </c>
      <c r="P395" s="139">
        <v>5173</v>
      </c>
      <c r="Q395" s="140" t="s">
        <v>5277</v>
      </c>
      <c r="R395" s="139">
        <v>960369</v>
      </c>
      <c r="S395" s="139">
        <v>0</v>
      </c>
      <c r="T395" s="140" t="s">
        <v>7935</v>
      </c>
      <c r="U395" s="141">
        <v>367</v>
      </c>
      <c r="V395" s="140" t="s">
        <v>9282</v>
      </c>
      <c r="W395" s="140" t="s">
        <v>8334</v>
      </c>
      <c r="X395" s="140" t="s">
        <v>7765</v>
      </c>
      <c r="Y395" s="140" t="s">
        <v>7766</v>
      </c>
      <c r="Z395" s="140" t="s">
        <v>8732</v>
      </c>
      <c r="AA395" s="139">
        <v>1</v>
      </c>
      <c r="AB395" s="141">
        <v>45322</v>
      </c>
      <c r="AC395" s="141">
        <v>45322</v>
      </c>
      <c r="AD395" s="140" t="s">
        <v>7938</v>
      </c>
      <c r="AE395" s="140" t="s">
        <v>7939</v>
      </c>
      <c r="AF395" s="140" t="s">
        <v>7940</v>
      </c>
      <c r="AG395" s="140" t="s">
        <v>7941</v>
      </c>
      <c r="AH395" s="140" t="s">
        <v>9283</v>
      </c>
      <c r="AI395" s="140" t="s">
        <v>7773</v>
      </c>
      <c r="AJ395" s="140" t="s">
        <v>9284</v>
      </c>
      <c r="AK395" s="140" t="s">
        <v>9285</v>
      </c>
      <c r="AL395" s="139">
        <v>1730</v>
      </c>
      <c r="AM395" s="140" t="s">
        <v>268</v>
      </c>
      <c r="AN395" s="140" t="s">
        <v>9286</v>
      </c>
    </row>
    <row r="396" spans="1:40" ht="28.8" x14ac:dyDescent="0.25">
      <c r="A396" s="139" t="s">
        <v>7756</v>
      </c>
      <c r="B396" s="140" t="s">
        <v>7757</v>
      </c>
      <c r="C396" s="139">
        <v>5074</v>
      </c>
      <c r="D396" s="140" t="s">
        <v>5272</v>
      </c>
      <c r="E396" s="140" t="s">
        <v>3325</v>
      </c>
      <c r="F396" s="139">
        <v>1730</v>
      </c>
      <c r="G396" s="140" t="s">
        <v>268</v>
      </c>
      <c r="H396" s="140" t="s">
        <v>1289</v>
      </c>
      <c r="I396" s="140" t="s">
        <v>7758</v>
      </c>
      <c r="J396" s="140" t="s">
        <v>9287</v>
      </c>
      <c r="K396" s="140" t="s">
        <v>7881</v>
      </c>
      <c r="L396" s="140" t="s">
        <v>7761</v>
      </c>
      <c r="M396" s="140" t="s">
        <v>6824</v>
      </c>
      <c r="N396" s="140" t="s">
        <v>8730</v>
      </c>
      <c r="O396" s="139">
        <v>122218</v>
      </c>
      <c r="P396" s="139">
        <v>5173</v>
      </c>
      <c r="Q396" s="140" t="s">
        <v>5277</v>
      </c>
      <c r="R396" s="139">
        <v>960369</v>
      </c>
      <c r="S396" s="139">
        <v>0</v>
      </c>
      <c r="T396" s="140" t="s">
        <v>7758</v>
      </c>
      <c r="U396" s="141">
        <v>367</v>
      </c>
      <c r="V396" s="140" t="s">
        <v>9288</v>
      </c>
      <c r="W396" s="140" t="s">
        <v>9289</v>
      </c>
      <c r="X396" s="140" t="s">
        <v>7765</v>
      </c>
      <c r="Y396" s="140" t="s">
        <v>7766</v>
      </c>
      <c r="Z396" s="140" t="s">
        <v>8732</v>
      </c>
      <c r="AA396" s="139">
        <v>1</v>
      </c>
      <c r="AB396" s="141">
        <v>45322</v>
      </c>
      <c r="AC396" s="141">
        <v>45322</v>
      </c>
      <c r="AD396" s="140" t="s">
        <v>7938</v>
      </c>
      <c r="AE396" s="140" t="s">
        <v>7939</v>
      </c>
      <c r="AF396" s="140" t="s">
        <v>7940</v>
      </c>
      <c r="AG396" s="140" t="s">
        <v>7941</v>
      </c>
      <c r="AH396" s="140" t="s">
        <v>9283</v>
      </c>
      <c r="AI396" s="140" t="s">
        <v>7773</v>
      </c>
      <c r="AJ396" s="140" t="s">
        <v>9284</v>
      </c>
      <c r="AK396" s="140" t="s">
        <v>9285</v>
      </c>
      <c r="AL396" s="139">
        <v>1730</v>
      </c>
      <c r="AM396" s="140" t="s">
        <v>268</v>
      </c>
      <c r="AN396" s="140" t="s">
        <v>9286</v>
      </c>
    </row>
    <row r="397" spans="1:40" ht="28.8" x14ac:dyDescent="0.25">
      <c r="A397" s="139" t="s">
        <v>7756</v>
      </c>
      <c r="B397" s="140" t="s">
        <v>7757</v>
      </c>
      <c r="C397" s="139">
        <v>5082</v>
      </c>
      <c r="D397" s="140" t="s">
        <v>5273</v>
      </c>
      <c r="E397" s="140" t="s">
        <v>3326</v>
      </c>
      <c r="F397" s="139">
        <v>1730</v>
      </c>
      <c r="G397" s="140" t="s">
        <v>268</v>
      </c>
      <c r="H397" s="140" t="s">
        <v>1290</v>
      </c>
      <c r="I397" s="140" t="s">
        <v>7758</v>
      </c>
      <c r="J397" s="140" t="s">
        <v>9290</v>
      </c>
      <c r="K397" s="140" t="s">
        <v>7760</v>
      </c>
      <c r="L397" s="140" t="s">
        <v>7761</v>
      </c>
      <c r="M397" s="140" t="s">
        <v>7491</v>
      </c>
      <c r="N397" s="140" t="s">
        <v>8722</v>
      </c>
      <c r="O397" s="139">
        <v>120791</v>
      </c>
      <c r="P397" s="139">
        <v>5777</v>
      </c>
      <c r="Q397" s="140" t="s">
        <v>5307</v>
      </c>
      <c r="R397" s="139">
        <v>973727</v>
      </c>
      <c r="S397" s="139">
        <v>0</v>
      </c>
      <c r="T397" s="140" t="s">
        <v>7758</v>
      </c>
      <c r="U397" s="141">
        <v>367</v>
      </c>
      <c r="V397" s="140" t="s">
        <v>9291</v>
      </c>
      <c r="W397" s="140" t="s">
        <v>8666</v>
      </c>
      <c r="X397" s="140" t="s">
        <v>7972</v>
      </c>
      <c r="Y397" s="140" t="s">
        <v>7973</v>
      </c>
      <c r="Z397" s="140" t="s">
        <v>8899</v>
      </c>
      <c r="AA397" s="139">
        <v>1</v>
      </c>
      <c r="AB397" s="141">
        <v>45322</v>
      </c>
      <c r="AC397" s="141">
        <v>45322</v>
      </c>
      <c r="AD397" s="140" t="s">
        <v>7938</v>
      </c>
      <c r="AE397" s="140" t="s">
        <v>7939</v>
      </c>
      <c r="AF397" s="140" t="s">
        <v>7940</v>
      </c>
      <c r="AG397" s="140" t="s">
        <v>7941</v>
      </c>
      <c r="AH397" s="140" t="s">
        <v>9292</v>
      </c>
      <c r="AI397" s="140" t="s">
        <v>7885</v>
      </c>
      <c r="AJ397" s="140" t="s">
        <v>9293</v>
      </c>
      <c r="AK397" s="140" t="s">
        <v>3326</v>
      </c>
      <c r="AL397" s="139">
        <v>1730</v>
      </c>
      <c r="AM397" s="140" t="s">
        <v>268</v>
      </c>
      <c r="AN397" s="140" t="s">
        <v>9278</v>
      </c>
    </row>
    <row r="398" spans="1:40" ht="28.8" x14ac:dyDescent="0.25">
      <c r="A398" s="139" t="s">
        <v>7756</v>
      </c>
      <c r="B398" s="140" t="s">
        <v>7757</v>
      </c>
      <c r="C398" s="139">
        <v>5091</v>
      </c>
      <c r="D398" s="140" t="s">
        <v>7161</v>
      </c>
      <c r="E398" s="140" t="s">
        <v>3327</v>
      </c>
      <c r="F398" s="139">
        <v>1730</v>
      </c>
      <c r="G398" s="140" t="s">
        <v>517</v>
      </c>
      <c r="H398" s="140" t="s">
        <v>1291</v>
      </c>
      <c r="I398" s="140" t="s">
        <v>7758</v>
      </c>
      <c r="J398" s="140" t="s">
        <v>9294</v>
      </c>
      <c r="K398" s="140" t="s">
        <v>7881</v>
      </c>
      <c r="L398" s="140" t="s">
        <v>7761</v>
      </c>
      <c r="M398" s="140" t="s">
        <v>6824</v>
      </c>
      <c r="N398" s="140" t="s">
        <v>8730</v>
      </c>
      <c r="O398" s="139">
        <v>122218</v>
      </c>
      <c r="P398" s="139">
        <v>5173</v>
      </c>
      <c r="Q398" s="140" t="s">
        <v>5277</v>
      </c>
      <c r="R398" s="139">
        <v>960369</v>
      </c>
      <c r="S398" s="139">
        <v>0</v>
      </c>
      <c r="T398" s="140" t="s">
        <v>7758</v>
      </c>
      <c r="U398" s="141">
        <v>367</v>
      </c>
      <c r="V398" s="140" t="s">
        <v>9295</v>
      </c>
      <c r="W398" s="140" t="s">
        <v>9296</v>
      </c>
      <c r="X398" s="140" t="s">
        <v>7765</v>
      </c>
      <c r="Y398" s="140" t="s">
        <v>7766</v>
      </c>
      <c r="Z398" s="140" t="s">
        <v>8732</v>
      </c>
      <c r="AA398" s="139">
        <v>2</v>
      </c>
      <c r="AB398" s="141">
        <v>45322</v>
      </c>
      <c r="AC398" s="141">
        <v>45322</v>
      </c>
      <c r="AD398" s="140" t="s">
        <v>7938</v>
      </c>
      <c r="AE398" s="140" t="s">
        <v>7939</v>
      </c>
      <c r="AF398" s="140" t="s">
        <v>7940</v>
      </c>
      <c r="AG398" s="140" t="s">
        <v>7941</v>
      </c>
      <c r="AH398" s="140" t="s">
        <v>9283</v>
      </c>
      <c r="AI398" s="140" t="s">
        <v>7773</v>
      </c>
      <c r="AJ398" s="140" t="s">
        <v>9284</v>
      </c>
      <c r="AK398" s="140" t="s">
        <v>9285</v>
      </c>
      <c r="AL398" s="139">
        <v>1730</v>
      </c>
      <c r="AM398" s="140" t="s">
        <v>268</v>
      </c>
      <c r="AN398" s="140" t="s">
        <v>9286</v>
      </c>
    </row>
    <row r="399" spans="1:40" ht="28.8" x14ac:dyDescent="0.25">
      <c r="A399" s="139" t="s">
        <v>7756</v>
      </c>
      <c r="B399" s="140" t="s">
        <v>7757</v>
      </c>
      <c r="C399" s="139">
        <v>5116</v>
      </c>
      <c r="D399" s="140" t="s">
        <v>7162</v>
      </c>
      <c r="E399" s="140" t="s">
        <v>3328</v>
      </c>
      <c r="F399" s="139">
        <v>1700</v>
      </c>
      <c r="G399" s="140" t="s">
        <v>269</v>
      </c>
      <c r="H399" s="140" t="s">
        <v>1292</v>
      </c>
      <c r="I399" s="140" t="s">
        <v>7758</v>
      </c>
      <c r="J399" s="140" t="s">
        <v>9297</v>
      </c>
      <c r="K399" s="140" t="s">
        <v>7881</v>
      </c>
      <c r="L399" s="140" t="s">
        <v>7761</v>
      </c>
      <c r="M399" s="140" t="s">
        <v>6824</v>
      </c>
      <c r="N399" s="140" t="s">
        <v>8722</v>
      </c>
      <c r="O399" s="139">
        <v>122242</v>
      </c>
      <c r="P399" s="139">
        <v>110452</v>
      </c>
      <c r="Q399" s="140" t="s">
        <v>5944</v>
      </c>
      <c r="R399" s="139">
        <v>970401</v>
      </c>
      <c r="S399" s="139">
        <v>0</v>
      </c>
      <c r="T399" s="140" t="s">
        <v>7758</v>
      </c>
      <c r="U399" s="141">
        <v>367</v>
      </c>
      <c r="V399" s="140" t="s">
        <v>9298</v>
      </c>
      <c r="W399" s="140" t="s">
        <v>9299</v>
      </c>
      <c r="X399" s="140" t="s">
        <v>7972</v>
      </c>
      <c r="Y399" s="140" t="s">
        <v>7973</v>
      </c>
      <c r="Z399" s="140" t="s">
        <v>8899</v>
      </c>
      <c r="AA399" s="139">
        <v>1</v>
      </c>
      <c r="AB399" s="141">
        <v>45322</v>
      </c>
      <c r="AC399" s="141">
        <v>45322</v>
      </c>
      <c r="AD399" s="140" t="s">
        <v>7938</v>
      </c>
      <c r="AE399" s="140" t="s">
        <v>7939</v>
      </c>
      <c r="AF399" s="140" t="s">
        <v>7940</v>
      </c>
      <c r="AG399" s="140" t="s">
        <v>7941</v>
      </c>
      <c r="AH399" s="140" t="s">
        <v>9300</v>
      </c>
      <c r="AI399" s="140" t="s">
        <v>7943</v>
      </c>
      <c r="AJ399" s="140" t="s">
        <v>9301</v>
      </c>
      <c r="AK399" s="140" t="s">
        <v>9302</v>
      </c>
      <c r="AL399" s="139">
        <v>1700</v>
      </c>
      <c r="AM399" s="140" t="s">
        <v>269</v>
      </c>
      <c r="AN399" s="140" t="s">
        <v>9303</v>
      </c>
    </row>
    <row r="400" spans="1:40" ht="28.8" x14ac:dyDescent="0.25">
      <c r="A400" s="139" t="s">
        <v>7756</v>
      </c>
      <c r="B400" s="140" t="s">
        <v>7757</v>
      </c>
      <c r="C400" s="139">
        <v>5124</v>
      </c>
      <c r="D400" s="140" t="s">
        <v>5274</v>
      </c>
      <c r="E400" s="140" t="s">
        <v>3329</v>
      </c>
      <c r="F400" s="139">
        <v>1700</v>
      </c>
      <c r="G400" s="140" t="s">
        <v>269</v>
      </c>
      <c r="H400" s="140" t="s">
        <v>1293</v>
      </c>
      <c r="I400" s="140" t="s">
        <v>7758</v>
      </c>
      <c r="J400" s="140" t="s">
        <v>9304</v>
      </c>
      <c r="K400" s="140" t="s">
        <v>7881</v>
      </c>
      <c r="L400" s="140" t="s">
        <v>7761</v>
      </c>
      <c r="M400" s="140" t="s">
        <v>6824</v>
      </c>
      <c r="N400" s="140" t="s">
        <v>8722</v>
      </c>
      <c r="O400" s="139">
        <v>122242</v>
      </c>
      <c r="P400" s="139">
        <v>110452</v>
      </c>
      <c r="Q400" s="140" t="s">
        <v>5944</v>
      </c>
      <c r="R400" s="139">
        <v>970401</v>
      </c>
      <c r="S400" s="139">
        <v>0</v>
      </c>
      <c r="T400" s="140" t="s">
        <v>7758</v>
      </c>
      <c r="U400" s="141">
        <v>367</v>
      </c>
      <c r="V400" s="140" t="s">
        <v>9305</v>
      </c>
      <c r="W400" s="140" t="s">
        <v>9306</v>
      </c>
      <c r="X400" s="140" t="s">
        <v>7765</v>
      </c>
      <c r="Y400" s="140" t="s">
        <v>7766</v>
      </c>
      <c r="Z400" s="140" t="s">
        <v>8739</v>
      </c>
      <c r="AA400" s="139">
        <v>2</v>
      </c>
      <c r="AB400" s="141">
        <v>45322</v>
      </c>
      <c r="AC400" s="141">
        <v>45322</v>
      </c>
      <c r="AD400" s="140" t="s">
        <v>7938</v>
      </c>
      <c r="AE400" s="140" t="s">
        <v>7939</v>
      </c>
      <c r="AF400" s="140" t="s">
        <v>7940</v>
      </c>
      <c r="AG400" s="140" t="s">
        <v>7941</v>
      </c>
      <c r="AH400" s="140" t="s">
        <v>9307</v>
      </c>
      <c r="AI400" s="140" t="s">
        <v>7943</v>
      </c>
      <c r="AJ400" s="140" t="s">
        <v>9308</v>
      </c>
      <c r="AK400" s="140" t="s">
        <v>9309</v>
      </c>
      <c r="AL400" s="139">
        <v>1700</v>
      </c>
      <c r="AM400" s="140" t="s">
        <v>269</v>
      </c>
      <c r="AN400" s="140" t="s">
        <v>9303</v>
      </c>
    </row>
    <row r="401" spans="1:40" ht="28.8" x14ac:dyDescent="0.25">
      <c r="A401" s="139" t="s">
        <v>7756</v>
      </c>
      <c r="B401" s="140" t="s">
        <v>7757</v>
      </c>
      <c r="C401" s="139">
        <v>5132</v>
      </c>
      <c r="D401" s="140" t="s">
        <v>6177</v>
      </c>
      <c r="E401" s="140" t="s">
        <v>3330</v>
      </c>
      <c r="F401" s="139">
        <v>1700</v>
      </c>
      <c r="G401" s="140" t="s">
        <v>269</v>
      </c>
      <c r="H401" s="140" t="s">
        <v>1294</v>
      </c>
      <c r="I401" s="140" t="s">
        <v>7758</v>
      </c>
      <c r="J401" s="140" t="s">
        <v>9310</v>
      </c>
      <c r="K401" s="140" t="s">
        <v>7881</v>
      </c>
      <c r="L401" s="140" t="s">
        <v>7761</v>
      </c>
      <c r="M401" s="140" t="s">
        <v>6824</v>
      </c>
      <c r="N401" s="140" t="s">
        <v>8730</v>
      </c>
      <c r="O401" s="139">
        <v>139055</v>
      </c>
      <c r="P401" s="139">
        <v>5132</v>
      </c>
      <c r="Q401" s="140" t="s">
        <v>6177</v>
      </c>
      <c r="R401" s="139">
        <v>960377</v>
      </c>
      <c r="S401" s="139">
        <v>0</v>
      </c>
      <c r="T401" s="140" t="s">
        <v>7758</v>
      </c>
      <c r="U401" s="141">
        <v>367</v>
      </c>
      <c r="V401" s="140" t="s">
        <v>9311</v>
      </c>
      <c r="W401" s="140" t="s">
        <v>8158</v>
      </c>
      <c r="X401" s="140" t="s">
        <v>7765</v>
      </c>
      <c r="Y401" s="140" t="s">
        <v>7766</v>
      </c>
      <c r="Z401" s="140" t="s">
        <v>8732</v>
      </c>
      <c r="AA401" s="139">
        <v>2</v>
      </c>
      <c r="AB401" s="141">
        <v>45322</v>
      </c>
      <c r="AC401" s="141">
        <v>45322</v>
      </c>
      <c r="AD401" s="140" t="s">
        <v>7938</v>
      </c>
      <c r="AE401" s="140" t="s">
        <v>7939</v>
      </c>
      <c r="AF401" s="140" t="s">
        <v>7940</v>
      </c>
      <c r="AG401" s="140" t="s">
        <v>7941</v>
      </c>
      <c r="AH401" s="140" t="s">
        <v>9312</v>
      </c>
      <c r="AI401" s="140" t="s">
        <v>7773</v>
      </c>
      <c r="AJ401" s="140" t="s">
        <v>9313</v>
      </c>
      <c r="AK401" s="140" t="s">
        <v>9285</v>
      </c>
      <c r="AL401" s="139">
        <v>1700</v>
      </c>
      <c r="AM401" s="140" t="s">
        <v>269</v>
      </c>
      <c r="AN401" s="140" t="s">
        <v>9314</v>
      </c>
    </row>
    <row r="402" spans="1:40" ht="28.8" x14ac:dyDescent="0.25">
      <c r="A402" s="139" t="s">
        <v>7756</v>
      </c>
      <c r="B402" s="140" t="s">
        <v>7757</v>
      </c>
      <c r="C402" s="139">
        <v>5141</v>
      </c>
      <c r="D402" s="140" t="s">
        <v>5275</v>
      </c>
      <c r="E402" s="140" t="s">
        <v>3331</v>
      </c>
      <c r="F402" s="139">
        <v>1602</v>
      </c>
      <c r="G402" s="140" t="s">
        <v>518</v>
      </c>
      <c r="H402" s="140" t="s">
        <v>1295</v>
      </c>
      <c r="I402" s="140" t="s">
        <v>7758</v>
      </c>
      <c r="J402" s="140" t="s">
        <v>9315</v>
      </c>
      <c r="K402" s="140" t="s">
        <v>7899</v>
      </c>
      <c r="L402" s="140" t="s">
        <v>7761</v>
      </c>
      <c r="M402" s="140" t="s">
        <v>6823</v>
      </c>
      <c r="N402" s="140" t="s">
        <v>8722</v>
      </c>
      <c r="O402" s="139">
        <v>139048</v>
      </c>
      <c r="P402" s="139">
        <v>4796</v>
      </c>
      <c r="Q402" s="140" t="s">
        <v>5255</v>
      </c>
      <c r="R402" s="139">
        <v>962531</v>
      </c>
      <c r="S402" s="139">
        <v>0</v>
      </c>
      <c r="T402" s="140" t="s">
        <v>7758</v>
      </c>
      <c r="U402" s="141">
        <v>367</v>
      </c>
      <c r="V402" s="140" t="s">
        <v>9316</v>
      </c>
      <c r="W402" s="140" t="s">
        <v>7965</v>
      </c>
      <c r="X402" s="140" t="s">
        <v>7765</v>
      </c>
      <c r="Y402" s="140" t="s">
        <v>7766</v>
      </c>
      <c r="Z402" s="140" t="s">
        <v>8739</v>
      </c>
      <c r="AA402" s="139">
        <v>2</v>
      </c>
      <c r="AB402" s="141">
        <v>45322</v>
      </c>
      <c r="AC402" s="141">
        <v>45322</v>
      </c>
      <c r="AD402" s="140" t="s">
        <v>7926</v>
      </c>
      <c r="AE402" s="140" t="s">
        <v>7927</v>
      </c>
      <c r="AF402" s="140" t="s">
        <v>7928</v>
      </c>
      <c r="AG402" s="140" t="s">
        <v>7929</v>
      </c>
      <c r="AH402" s="140" t="s">
        <v>9317</v>
      </c>
      <c r="AI402" s="140" t="s">
        <v>7885</v>
      </c>
      <c r="AJ402" s="140" t="s">
        <v>9318</v>
      </c>
      <c r="AK402" s="140" t="s">
        <v>3331</v>
      </c>
      <c r="AL402" s="139">
        <v>1602</v>
      </c>
      <c r="AM402" s="140" t="s">
        <v>518</v>
      </c>
      <c r="AN402" s="140" t="s">
        <v>9319</v>
      </c>
    </row>
    <row r="403" spans="1:40" ht="28.8" x14ac:dyDescent="0.25">
      <c r="A403" s="139" t="s">
        <v>7756</v>
      </c>
      <c r="B403" s="140" t="s">
        <v>7757</v>
      </c>
      <c r="C403" s="139">
        <v>5157</v>
      </c>
      <c r="D403" s="140" t="s">
        <v>5276</v>
      </c>
      <c r="E403" s="140" t="s">
        <v>3332</v>
      </c>
      <c r="F403" s="139">
        <v>1702</v>
      </c>
      <c r="G403" s="140" t="s">
        <v>519</v>
      </c>
      <c r="H403" s="140" t="s">
        <v>1296</v>
      </c>
      <c r="I403" s="140" t="s">
        <v>7758</v>
      </c>
      <c r="J403" s="140" t="s">
        <v>9320</v>
      </c>
      <c r="K403" s="140" t="s">
        <v>7881</v>
      </c>
      <c r="L403" s="140" t="s">
        <v>7761</v>
      </c>
      <c r="M403" s="140" t="s">
        <v>6824</v>
      </c>
      <c r="N403" s="140" t="s">
        <v>8722</v>
      </c>
      <c r="O403" s="139">
        <v>122242</v>
      </c>
      <c r="P403" s="139">
        <v>110452</v>
      </c>
      <c r="Q403" s="140" t="s">
        <v>5944</v>
      </c>
      <c r="R403" s="139">
        <v>962217</v>
      </c>
      <c r="S403" s="139">
        <v>0</v>
      </c>
      <c r="T403" s="140" t="s">
        <v>7758</v>
      </c>
      <c r="U403" s="141">
        <v>367</v>
      </c>
      <c r="V403" s="140" t="s">
        <v>9321</v>
      </c>
      <c r="W403" s="140" t="s">
        <v>9322</v>
      </c>
      <c r="X403" s="140" t="s">
        <v>7972</v>
      </c>
      <c r="Y403" s="140" t="s">
        <v>7973</v>
      </c>
      <c r="Z403" s="140" t="s">
        <v>8899</v>
      </c>
      <c r="AA403" s="139">
        <v>1</v>
      </c>
      <c r="AB403" s="141">
        <v>45322</v>
      </c>
      <c r="AC403" s="141">
        <v>45322</v>
      </c>
      <c r="AD403" s="140" t="s">
        <v>7938</v>
      </c>
      <c r="AE403" s="140" t="s">
        <v>7939</v>
      </c>
      <c r="AF403" s="140" t="s">
        <v>7940</v>
      </c>
      <c r="AG403" s="140" t="s">
        <v>7941</v>
      </c>
      <c r="AH403" s="140" t="s">
        <v>9323</v>
      </c>
      <c r="AI403" s="140" t="s">
        <v>7943</v>
      </c>
      <c r="AJ403" s="140" t="s">
        <v>9324</v>
      </c>
      <c r="AK403" s="140" t="s">
        <v>9325</v>
      </c>
      <c r="AL403" s="139">
        <v>1702</v>
      </c>
      <c r="AM403" s="140" t="s">
        <v>519</v>
      </c>
      <c r="AN403" s="140" t="s">
        <v>9120</v>
      </c>
    </row>
    <row r="404" spans="1:40" ht="28.8" x14ac:dyDescent="0.25">
      <c r="A404" s="139" t="s">
        <v>7756</v>
      </c>
      <c r="B404" s="140" t="s">
        <v>7757</v>
      </c>
      <c r="C404" s="139">
        <v>5165</v>
      </c>
      <c r="D404" s="140" t="s">
        <v>488</v>
      </c>
      <c r="E404" s="140" t="s">
        <v>3333</v>
      </c>
      <c r="F404" s="139">
        <v>1702</v>
      </c>
      <c r="G404" s="140" t="s">
        <v>519</v>
      </c>
      <c r="H404" s="140" t="s">
        <v>1297</v>
      </c>
      <c r="I404" s="140" t="s">
        <v>7758</v>
      </c>
      <c r="J404" s="140" t="s">
        <v>9326</v>
      </c>
      <c r="K404" s="140" t="s">
        <v>7881</v>
      </c>
      <c r="L404" s="140" t="s">
        <v>7761</v>
      </c>
      <c r="M404" s="140" t="s">
        <v>6824</v>
      </c>
      <c r="N404" s="140" t="s">
        <v>8722</v>
      </c>
      <c r="O404" s="139">
        <v>122242</v>
      </c>
      <c r="P404" s="139">
        <v>110452</v>
      </c>
      <c r="Q404" s="140" t="s">
        <v>5944</v>
      </c>
      <c r="R404" s="139">
        <v>962217</v>
      </c>
      <c r="S404" s="139">
        <v>0</v>
      </c>
      <c r="T404" s="140" t="s">
        <v>7758</v>
      </c>
      <c r="U404" s="141">
        <v>367</v>
      </c>
      <c r="V404" s="140" t="s">
        <v>9327</v>
      </c>
      <c r="W404" s="140" t="s">
        <v>8214</v>
      </c>
      <c r="X404" s="140" t="s">
        <v>7765</v>
      </c>
      <c r="Y404" s="140" t="s">
        <v>7766</v>
      </c>
      <c r="Z404" s="140" t="s">
        <v>8739</v>
      </c>
      <c r="AA404" s="139">
        <v>1</v>
      </c>
      <c r="AB404" s="141">
        <v>45322</v>
      </c>
      <c r="AC404" s="141">
        <v>45322</v>
      </c>
      <c r="AD404" s="140" t="s">
        <v>7938</v>
      </c>
      <c r="AE404" s="140" t="s">
        <v>7939</v>
      </c>
      <c r="AF404" s="140" t="s">
        <v>7940</v>
      </c>
      <c r="AG404" s="140" t="s">
        <v>7941</v>
      </c>
      <c r="AH404" s="140" t="s">
        <v>9323</v>
      </c>
      <c r="AI404" s="140" t="s">
        <v>7943</v>
      </c>
      <c r="AJ404" s="140" t="s">
        <v>9324</v>
      </c>
      <c r="AK404" s="140" t="s">
        <v>9325</v>
      </c>
      <c r="AL404" s="139">
        <v>1702</v>
      </c>
      <c r="AM404" s="140" t="s">
        <v>519</v>
      </c>
      <c r="AN404" s="140" t="s">
        <v>9120</v>
      </c>
    </row>
    <row r="405" spans="1:40" ht="28.8" x14ac:dyDescent="0.25">
      <c r="A405" s="139" t="s">
        <v>7756</v>
      </c>
      <c r="B405" s="140" t="s">
        <v>7757</v>
      </c>
      <c r="C405" s="139">
        <v>5173</v>
      </c>
      <c r="D405" s="140" t="s">
        <v>5277</v>
      </c>
      <c r="E405" s="140" t="s">
        <v>3334</v>
      </c>
      <c r="F405" s="139">
        <v>1731</v>
      </c>
      <c r="G405" s="140" t="s">
        <v>520</v>
      </c>
      <c r="H405" s="140" t="s">
        <v>1298</v>
      </c>
      <c r="I405" s="140" t="s">
        <v>7758</v>
      </c>
      <c r="J405" s="140" t="s">
        <v>9328</v>
      </c>
      <c r="K405" s="140" t="s">
        <v>7881</v>
      </c>
      <c r="L405" s="140" t="s">
        <v>7761</v>
      </c>
      <c r="M405" s="140" t="s">
        <v>6824</v>
      </c>
      <c r="N405" s="140" t="s">
        <v>8730</v>
      </c>
      <c r="O405" s="139">
        <v>122218</v>
      </c>
      <c r="P405" s="139">
        <v>5173</v>
      </c>
      <c r="Q405" s="140" t="s">
        <v>5277</v>
      </c>
      <c r="R405" s="139">
        <v>960369</v>
      </c>
      <c r="S405" s="139">
        <v>0</v>
      </c>
      <c r="T405" s="140" t="s">
        <v>7758</v>
      </c>
      <c r="U405" s="141">
        <v>367</v>
      </c>
      <c r="V405" s="140" t="s">
        <v>9329</v>
      </c>
      <c r="W405" s="140" t="s">
        <v>7872</v>
      </c>
      <c r="X405" s="140" t="s">
        <v>7972</v>
      </c>
      <c r="Y405" s="140" t="s">
        <v>7973</v>
      </c>
      <c r="Z405" s="140" t="s">
        <v>8773</v>
      </c>
      <c r="AA405" s="139">
        <v>1</v>
      </c>
      <c r="AB405" s="141">
        <v>45322</v>
      </c>
      <c r="AC405" s="141">
        <v>45322</v>
      </c>
      <c r="AD405" s="140" t="s">
        <v>7938</v>
      </c>
      <c r="AE405" s="140" t="s">
        <v>7939</v>
      </c>
      <c r="AF405" s="140" t="s">
        <v>7940</v>
      </c>
      <c r="AG405" s="140" t="s">
        <v>7941</v>
      </c>
      <c r="AH405" s="140" t="s">
        <v>9283</v>
      </c>
      <c r="AI405" s="140" t="s">
        <v>7773</v>
      </c>
      <c r="AJ405" s="140" t="s">
        <v>9284</v>
      </c>
      <c r="AK405" s="140" t="s">
        <v>9285</v>
      </c>
      <c r="AL405" s="139">
        <v>1730</v>
      </c>
      <c r="AM405" s="140" t="s">
        <v>268</v>
      </c>
      <c r="AN405" s="140" t="s">
        <v>9286</v>
      </c>
    </row>
    <row r="406" spans="1:40" ht="28.8" x14ac:dyDescent="0.25">
      <c r="A406" s="139" t="s">
        <v>7756</v>
      </c>
      <c r="B406" s="140" t="s">
        <v>7757</v>
      </c>
      <c r="C406" s="139">
        <v>5199</v>
      </c>
      <c r="D406" s="140" t="s">
        <v>5278</v>
      </c>
      <c r="E406" s="140" t="s">
        <v>3335</v>
      </c>
      <c r="F406" s="139">
        <v>1731</v>
      </c>
      <c r="G406" s="140" t="s">
        <v>520</v>
      </c>
      <c r="H406" s="140" t="s">
        <v>1299</v>
      </c>
      <c r="I406" s="140" t="s">
        <v>7758</v>
      </c>
      <c r="J406" s="140" t="s">
        <v>9330</v>
      </c>
      <c r="K406" s="140" t="s">
        <v>7881</v>
      </c>
      <c r="L406" s="140" t="s">
        <v>7761</v>
      </c>
      <c r="M406" s="140" t="s">
        <v>6824</v>
      </c>
      <c r="N406" s="140" t="s">
        <v>8722</v>
      </c>
      <c r="O406" s="139">
        <v>129171</v>
      </c>
      <c r="P406" s="139">
        <v>4201</v>
      </c>
      <c r="Q406" s="140" t="s">
        <v>5228</v>
      </c>
      <c r="R406" s="139">
        <v>117952</v>
      </c>
      <c r="S406" s="139">
        <v>0</v>
      </c>
      <c r="T406" s="140" t="s">
        <v>7758</v>
      </c>
      <c r="U406" s="141">
        <v>367</v>
      </c>
      <c r="V406" s="140" t="s">
        <v>9331</v>
      </c>
      <c r="W406" s="140" t="s">
        <v>7828</v>
      </c>
      <c r="X406" s="140" t="s">
        <v>8106</v>
      </c>
      <c r="Y406" s="140" t="s">
        <v>8107</v>
      </c>
      <c r="Z406" s="140" t="s">
        <v>8724</v>
      </c>
      <c r="AA406" s="139">
        <v>1</v>
      </c>
      <c r="AB406" s="141">
        <v>45322</v>
      </c>
      <c r="AC406" s="141">
        <v>45322</v>
      </c>
      <c r="AD406" s="140" t="s">
        <v>7938</v>
      </c>
      <c r="AE406" s="140" t="s">
        <v>7939</v>
      </c>
      <c r="AF406" s="140" t="s">
        <v>7940</v>
      </c>
      <c r="AG406" s="140" t="s">
        <v>7941</v>
      </c>
      <c r="AH406" s="140" t="s">
        <v>9332</v>
      </c>
      <c r="AI406" s="140" t="s">
        <v>7943</v>
      </c>
      <c r="AJ406" s="140" t="s">
        <v>9333</v>
      </c>
      <c r="AK406" s="140" t="s">
        <v>3335</v>
      </c>
      <c r="AL406" s="139">
        <v>1731</v>
      </c>
      <c r="AM406" s="140" t="s">
        <v>520</v>
      </c>
      <c r="AN406" s="140" t="s">
        <v>8769</v>
      </c>
    </row>
    <row r="407" spans="1:40" ht="28.8" x14ac:dyDescent="0.25">
      <c r="A407" s="139" t="s">
        <v>7756</v>
      </c>
      <c r="B407" s="140" t="s">
        <v>7757</v>
      </c>
      <c r="C407" s="139">
        <v>5231</v>
      </c>
      <c r="D407" s="140" t="s">
        <v>5279</v>
      </c>
      <c r="E407" s="140" t="s">
        <v>3336</v>
      </c>
      <c r="F407" s="139">
        <v>1742</v>
      </c>
      <c r="G407" s="140" t="s">
        <v>521</v>
      </c>
      <c r="H407" s="140" t="s">
        <v>1300</v>
      </c>
      <c r="I407" s="140" t="s">
        <v>7758</v>
      </c>
      <c r="J407" s="140" t="s">
        <v>9334</v>
      </c>
      <c r="K407" s="140" t="s">
        <v>7881</v>
      </c>
      <c r="L407" s="140" t="s">
        <v>7761</v>
      </c>
      <c r="M407" s="140" t="s">
        <v>6824</v>
      </c>
      <c r="N407" s="140" t="s">
        <v>8730</v>
      </c>
      <c r="O407" s="139">
        <v>120196</v>
      </c>
      <c r="P407">
        <v>5314</v>
      </c>
      <c r="Q407" s="140" t="s">
        <v>5284</v>
      </c>
      <c r="R407" s="139">
        <v>960385</v>
      </c>
      <c r="S407" s="139">
        <v>0</v>
      </c>
      <c r="T407" s="140" t="s">
        <v>7758</v>
      </c>
      <c r="U407" s="141">
        <v>367</v>
      </c>
      <c r="V407" s="140" t="s">
        <v>9335</v>
      </c>
      <c r="W407" s="140" t="s">
        <v>7792</v>
      </c>
      <c r="X407" s="140" t="s">
        <v>7765</v>
      </c>
      <c r="Y407" s="140" t="s">
        <v>7766</v>
      </c>
      <c r="Z407" s="140" t="s">
        <v>8732</v>
      </c>
      <c r="AA407" s="139">
        <v>1</v>
      </c>
      <c r="AB407" s="141">
        <v>45322</v>
      </c>
      <c r="AC407" s="141">
        <v>45322</v>
      </c>
      <c r="AD407" s="140" t="s">
        <v>7938</v>
      </c>
      <c r="AE407" s="140" t="s">
        <v>7939</v>
      </c>
      <c r="AF407" s="140" t="s">
        <v>7940</v>
      </c>
      <c r="AG407" s="140" t="s">
        <v>7941</v>
      </c>
      <c r="AH407" s="140" t="s">
        <v>9336</v>
      </c>
      <c r="AI407" s="140" t="s">
        <v>8982</v>
      </c>
      <c r="AJ407" s="140" t="s">
        <v>9337</v>
      </c>
      <c r="AK407" s="140" t="s">
        <v>9338</v>
      </c>
      <c r="AL407" s="139">
        <v>1740</v>
      </c>
      <c r="AM407" s="140" t="s">
        <v>270</v>
      </c>
      <c r="AN407" s="140" t="s">
        <v>9339</v>
      </c>
    </row>
    <row r="408" spans="1:40" ht="28.8" x14ac:dyDescent="0.25">
      <c r="A408" s="139" t="s">
        <v>7756</v>
      </c>
      <c r="B408" s="140" t="s">
        <v>7757</v>
      </c>
      <c r="C408" s="139">
        <v>5249</v>
      </c>
      <c r="D408" s="140" t="s">
        <v>6178</v>
      </c>
      <c r="E408" s="140" t="s">
        <v>3337</v>
      </c>
      <c r="F408" s="139">
        <v>1742</v>
      </c>
      <c r="G408" s="140" t="s">
        <v>521</v>
      </c>
      <c r="H408" s="140" t="s">
        <v>1301</v>
      </c>
      <c r="I408" s="140" t="s">
        <v>7758</v>
      </c>
      <c r="J408" s="140" t="s">
        <v>9340</v>
      </c>
      <c r="K408" s="140" t="s">
        <v>7881</v>
      </c>
      <c r="L408" s="140" t="s">
        <v>7761</v>
      </c>
      <c r="M408" s="140" t="s">
        <v>6824</v>
      </c>
      <c r="N408" s="140" t="s">
        <v>8722</v>
      </c>
      <c r="O408" s="139">
        <v>122192</v>
      </c>
      <c r="P408" s="139">
        <v>5249</v>
      </c>
      <c r="Q408" s="140" t="s">
        <v>6178</v>
      </c>
      <c r="R408" s="139">
        <v>963314</v>
      </c>
      <c r="S408" s="139">
        <v>0</v>
      </c>
      <c r="T408" s="140" t="s">
        <v>7758</v>
      </c>
      <c r="U408" s="141">
        <v>367</v>
      </c>
      <c r="V408" s="140" t="s">
        <v>9341</v>
      </c>
      <c r="W408" s="140" t="s">
        <v>9342</v>
      </c>
      <c r="X408" s="140" t="s">
        <v>7765</v>
      </c>
      <c r="Y408" s="140" t="s">
        <v>7766</v>
      </c>
      <c r="Z408" s="140" t="s">
        <v>8739</v>
      </c>
      <c r="AA408" s="139">
        <v>1</v>
      </c>
      <c r="AB408" s="141">
        <v>45322</v>
      </c>
      <c r="AC408" s="141">
        <v>45322</v>
      </c>
      <c r="AD408" s="140" t="s">
        <v>7938</v>
      </c>
      <c r="AE408" s="140" t="s">
        <v>7939</v>
      </c>
      <c r="AF408" s="140" t="s">
        <v>7940</v>
      </c>
      <c r="AG408" s="140" t="s">
        <v>7941</v>
      </c>
      <c r="AH408" s="140" t="s">
        <v>9136</v>
      </c>
      <c r="AI408" s="140" t="s">
        <v>7943</v>
      </c>
      <c r="AJ408" s="140" t="s">
        <v>9137</v>
      </c>
      <c r="AK408" s="140" t="s">
        <v>9138</v>
      </c>
      <c r="AL408" s="139">
        <v>1020</v>
      </c>
      <c r="AM408" s="140" t="s">
        <v>249</v>
      </c>
      <c r="AN408" s="140" t="s">
        <v>9139</v>
      </c>
    </row>
    <row r="409" spans="1:40" ht="28.8" x14ac:dyDescent="0.25">
      <c r="A409" s="139" t="s">
        <v>7756</v>
      </c>
      <c r="B409" s="140" t="s">
        <v>7757</v>
      </c>
      <c r="C409" s="139">
        <v>5256</v>
      </c>
      <c r="D409" s="140" t="s">
        <v>5280</v>
      </c>
      <c r="E409" s="140" t="s">
        <v>3338</v>
      </c>
      <c r="F409" s="139">
        <v>1700</v>
      </c>
      <c r="G409" s="140" t="s">
        <v>522</v>
      </c>
      <c r="H409" s="140" t="s">
        <v>1302</v>
      </c>
      <c r="I409" s="140" t="s">
        <v>7758</v>
      </c>
      <c r="J409" s="140" t="s">
        <v>9343</v>
      </c>
      <c r="K409" s="140" t="s">
        <v>7881</v>
      </c>
      <c r="L409" s="140" t="s">
        <v>7761</v>
      </c>
      <c r="M409" s="140" t="s">
        <v>6824</v>
      </c>
      <c r="N409" s="140" t="s">
        <v>8722</v>
      </c>
      <c r="O409" s="139">
        <v>122242</v>
      </c>
      <c r="P409" s="139">
        <v>110452</v>
      </c>
      <c r="Q409" s="140" t="s">
        <v>5944</v>
      </c>
      <c r="R409" s="139">
        <v>970401</v>
      </c>
      <c r="S409" s="139">
        <v>0</v>
      </c>
      <c r="T409" s="140" t="s">
        <v>7758</v>
      </c>
      <c r="U409" s="141">
        <v>367</v>
      </c>
      <c r="V409" s="140" t="s">
        <v>9344</v>
      </c>
      <c r="W409" s="140" t="s">
        <v>8711</v>
      </c>
      <c r="X409" s="140" t="s">
        <v>7765</v>
      </c>
      <c r="Y409" s="140" t="s">
        <v>7766</v>
      </c>
      <c r="Z409" s="140" t="s">
        <v>8739</v>
      </c>
      <c r="AA409" s="139">
        <v>1</v>
      </c>
      <c r="AB409" s="141">
        <v>45322</v>
      </c>
      <c r="AC409" s="141">
        <v>45322</v>
      </c>
      <c r="AD409" s="140" t="s">
        <v>7938</v>
      </c>
      <c r="AE409" s="140" t="s">
        <v>7939</v>
      </c>
      <c r="AF409" s="140" t="s">
        <v>7940</v>
      </c>
      <c r="AG409" s="140" t="s">
        <v>7941</v>
      </c>
      <c r="AH409" s="140" t="s">
        <v>9345</v>
      </c>
      <c r="AI409" s="140" t="s">
        <v>7943</v>
      </c>
      <c r="AJ409" s="140" t="s">
        <v>9346</v>
      </c>
      <c r="AK409" s="140" t="s">
        <v>9347</v>
      </c>
      <c r="AL409" s="139">
        <v>1700</v>
      </c>
      <c r="AM409" s="140" t="s">
        <v>269</v>
      </c>
      <c r="AN409" s="140" t="s">
        <v>9303</v>
      </c>
    </row>
    <row r="410" spans="1:40" ht="28.8" x14ac:dyDescent="0.25">
      <c r="A410" s="139" t="s">
        <v>7756</v>
      </c>
      <c r="B410" s="140" t="s">
        <v>7757</v>
      </c>
      <c r="C410" s="139">
        <v>5264</v>
      </c>
      <c r="D410" s="140" t="s">
        <v>5281</v>
      </c>
      <c r="E410" s="140" t="s">
        <v>3339</v>
      </c>
      <c r="F410" s="139">
        <v>1700</v>
      </c>
      <c r="G410" s="140" t="s">
        <v>523</v>
      </c>
      <c r="H410" s="140" t="s">
        <v>1303</v>
      </c>
      <c r="I410" s="140" t="s">
        <v>7758</v>
      </c>
      <c r="J410" s="140" t="s">
        <v>9348</v>
      </c>
      <c r="K410" s="140" t="s">
        <v>7881</v>
      </c>
      <c r="L410" s="140" t="s">
        <v>7761</v>
      </c>
      <c r="M410" s="140" t="s">
        <v>6824</v>
      </c>
      <c r="N410" s="140" t="s">
        <v>8722</v>
      </c>
      <c r="O410" s="139">
        <v>122242</v>
      </c>
      <c r="P410" s="139">
        <v>110452</v>
      </c>
      <c r="Q410" s="140" t="s">
        <v>5944</v>
      </c>
      <c r="R410" s="139">
        <v>970401</v>
      </c>
      <c r="S410" s="139">
        <v>0</v>
      </c>
      <c r="T410" s="140" t="s">
        <v>7758</v>
      </c>
      <c r="U410" s="141">
        <v>367</v>
      </c>
      <c r="V410" s="140" t="s">
        <v>9349</v>
      </c>
      <c r="W410" s="140" t="s">
        <v>8102</v>
      </c>
      <c r="X410" s="140" t="s">
        <v>8106</v>
      </c>
      <c r="Y410" s="140" t="s">
        <v>8107</v>
      </c>
      <c r="Z410" s="140" t="s">
        <v>8724</v>
      </c>
      <c r="AA410" s="139">
        <v>1</v>
      </c>
      <c r="AB410" s="141">
        <v>45322</v>
      </c>
      <c r="AC410" s="141">
        <v>45322</v>
      </c>
      <c r="AD410" s="140" t="s">
        <v>7938</v>
      </c>
      <c r="AE410" s="140" t="s">
        <v>7939</v>
      </c>
      <c r="AF410" s="140" t="s">
        <v>7940</v>
      </c>
      <c r="AG410" s="140" t="s">
        <v>7941</v>
      </c>
      <c r="AH410" s="140" t="s">
        <v>9350</v>
      </c>
      <c r="AI410" s="140" t="s">
        <v>7943</v>
      </c>
      <c r="AJ410" s="140" t="s">
        <v>9351</v>
      </c>
      <c r="AK410" s="140" t="s">
        <v>9347</v>
      </c>
      <c r="AL410" s="139">
        <v>1700</v>
      </c>
      <c r="AM410" s="140" t="s">
        <v>269</v>
      </c>
      <c r="AN410" s="140" t="s">
        <v>9303</v>
      </c>
    </row>
    <row r="411" spans="1:40" ht="28.8" x14ac:dyDescent="0.25">
      <c r="A411" s="139" t="s">
        <v>7756</v>
      </c>
      <c r="B411" s="140" t="s">
        <v>7757</v>
      </c>
      <c r="C411" s="139">
        <v>5272</v>
      </c>
      <c r="D411" s="140" t="s">
        <v>7163</v>
      </c>
      <c r="E411" s="140" t="s">
        <v>9352</v>
      </c>
      <c r="F411" s="139">
        <v>1700</v>
      </c>
      <c r="G411" s="140" t="s">
        <v>523</v>
      </c>
      <c r="H411" s="140" t="s">
        <v>1304</v>
      </c>
      <c r="I411" s="140" t="s">
        <v>7758</v>
      </c>
      <c r="J411" s="140" t="s">
        <v>9353</v>
      </c>
      <c r="K411" s="140" t="s">
        <v>7881</v>
      </c>
      <c r="L411" s="140" t="s">
        <v>7761</v>
      </c>
      <c r="M411" s="140" t="s">
        <v>6824</v>
      </c>
      <c r="N411" s="140" t="s">
        <v>8730</v>
      </c>
      <c r="O411" s="139">
        <v>139055</v>
      </c>
      <c r="P411" s="139">
        <v>5132</v>
      </c>
      <c r="Q411" s="140" t="s">
        <v>6177</v>
      </c>
      <c r="R411" s="139">
        <v>960377</v>
      </c>
      <c r="S411" s="139">
        <v>0</v>
      </c>
      <c r="T411" s="140" t="s">
        <v>7758</v>
      </c>
      <c r="U411" s="141">
        <v>367</v>
      </c>
      <c r="V411" s="140" t="s">
        <v>9354</v>
      </c>
      <c r="W411" s="140" t="s">
        <v>7872</v>
      </c>
      <c r="X411" s="140" t="s">
        <v>7972</v>
      </c>
      <c r="Y411" s="140" t="s">
        <v>7973</v>
      </c>
      <c r="Z411" s="140" t="s">
        <v>8773</v>
      </c>
      <c r="AA411" s="139">
        <v>1</v>
      </c>
      <c r="AB411" s="141">
        <v>45322</v>
      </c>
      <c r="AC411" s="141">
        <v>45322</v>
      </c>
      <c r="AD411" s="140" t="s">
        <v>7938</v>
      </c>
      <c r="AE411" s="140" t="s">
        <v>7939</v>
      </c>
      <c r="AF411" s="140" t="s">
        <v>7940</v>
      </c>
      <c r="AG411" s="140" t="s">
        <v>7941</v>
      </c>
      <c r="AH411" s="140" t="s">
        <v>9312</v>
      </c>
      <c r="AI411" s="140" t="s">
        <v>7773</v>
      </c>
      <c r="AJ411" s="140" t="s">
        <v>9313</v>
      </c>
      <c r="AK411" s="140" t="s">
        <v>9285</v>
      </c>
      <c r="AL411" s="139">
        <v>1700</v>
      </c>
      <c r="AM411" s="140" t="s">
        <v>269</v>
      </c>
      <c r="AN411" s="140" t="s">
        <v>9314</v>
      </c>
    </row>
    <row r="412" spans="1:40" ht="28.8" x14ac:dyDescent="0.25">
      <c r="A412" s="139" t="s">
        <v>7756</v>
      </c>
      <c r="B412" s="140" t="s">
        <v>7757</v>
      </c>
      <c r="C412" s="139">
        <v>5281</v>
      </c>
      <c r="D412" s="140" t="s">
        <v>5282</v>
      </c>
      <c r="E412" s="140" t="s">
        <v>3341</v>
      </c>
      <c r="F412" s="139">
        <v>1703</v>
      </c>
      <c r="G412" s="140" t="s">
        <v>524</v>
      </c>
      <c r="H412" s="140" t="s">
        <v>1305</v>
      </c>
      <c r="I412" s="140" t="s">
        <v>7758</v>
      </c>
      <c r="J412" s="140" t="s">
        <v>9355</v>
      </c>
      <c r="K412" s="140" t="s">
        <v>7881</v>
      </c>
      <c r="L412" s="140" t="s">
        <v>7761</v>
      </c>
      <c r="M412" s="140" t="s">
        <v>6824</v>
      </c>
      <c r="N412" s="140" t="s">
        <v>8722</v>
      </c>
      <c r="O412" s="139">
        <v>122242</v>
      </c>
      <c r="P412" s="139">
        <v>110452</v>
      </c>
      <c r="Q412" s="140" t="s">
        <v>5944</v>
      </c>
      <c r="R412" s="139">
        <v>970401</v>
      </c>
      <c r="S412" s="139">
        <v>0</v>
      </c>
      <c r="T412" s="140" t="s">
        <v>7758</v>
      </c>
      <c r="U412" s="141">
        <v>367</v>
      </c>
      <c r="V412" s="140" t="s">
        <v>9356</v>
      </c>
      <c r="W412" s="140" t="s">
        <v>8718</v>
      </c>
      <c r="X412" s="140" t="s">
        <v>8106</v>
      </c>
      <c r="Y412" s="140" t="s">
        <v>8107</v>
      </c>
      <c r="Z412" s="140" t="s">
        <v>8724</v>
      </c>
      <c r="AA412" s="139">
        <v>1</v>
      </c>
      <c r="AB412" s="141">
        <v>45322</v>
      </c>
      <c r="AC412" s="141">
        <v>45322</v>
      </c>
      <c r="AD412" s="140" t="s">
        <v>7938</v>
      </c>
      <c r="AE412" s="140" t="s">
        <v>7939</v>
      </c>
      <c r="AF412" s="140" t="s">
        <v>7940</v>
      </c>
      <c r="AG412" s="140" t="s">
        <v>7941</v>
      </c>
      <c r="AH412" s="140" t="s">
        <v>9357</v>
      </c>
      <c r="AI412" s="140" t="s">
        <v>7943</v>
      </c>
      <c r="AJ412" s="140" t="s">
        <v>9358</v>
      </c>
      <c r="AK412" s="140" t="s">
        <v>9359</v>
      </c>
      <c r="AL412" s="139">
        <v>1703</v>
      </c>
      <c r="AM412" s="140" t="s">
        <v>524</v>
      </c>
      <c r="AN412" s="140" t="s">
        <v>9303</v>
      </c>
    </row>
    <row r="413" spans="1:40" ht="28.8" x14ac:dyDescent="0.25">
      <c r="A413" s="139" t="s">
        <v>7756</v>
      </c>
      <c r="B413" s="140" t="s">
        <v>7757</v>
      </c>
      <c r="C413" s="139">
        <v>5298</v>
      </c>
      <c r="D413" s="140" t="s">
        <v>5283</v>
      </c>
      <c r="E413" s="140" t="s">
        <v>3342</v>
      </c>
      <c r="F413" s="139">
        <v>1703</v>
      </c>
      <c r="G413" s="140" t="s">
        <v>524</v>
      </c>
      <c r="H413" s="140" t="s">
        <v>1306</v>
      </c>
      <c r="I413" s="140" t="s">
        <v>7758</v>
      </c>
      <c r="J413" s="140" t="s">
        <v>9360</v>
      </c>
      <c r="K413" s="140" t="s">
        <v>7881</v>
      </c>
      <c r="L413" s="140" t="s">
        <v>7761</v>
      </c>
      <c r="M413" s="140" t="s">
        <v>6824</v>
      </c>
      <c r="N413" s="140" t="s">
        <v>8730</v>
      </c>
      <c r="O413" s="139">
        <v>139055</v>
      </c>
      <c r="P413" s="139">
        <v>5132</v>
      </c>
      <c r="Q413" s="140" t="s">
        <v>6177</v>
      </c>
      <c r="R413" s="139">
        <v>960377</v>
      </c>
      <c r="S413" s="139">
        <v>0</v>
      </c>
      <c r="T413" s="140" t="s">
        <v>7758</v>
      </c>
      <c r="U413" s="141">
        <v>367</v>
      </c>
      <c r="V413" s="140" t="s">
        <v>9361</v>
      </c>
      <c r="W413" s="140" t="s">
        <v>9362</v>
      </c>
      <c r="X413" s="140" t="s">
        <v>7972</v>
      </c>
      <c r="Y413" s="140" t="s">
        <v>7973</v>
      </c>
      <c r="Z413" s="140" t="s">
        <v>8773</v>
      </c>
      <c r="AA413" s="139">
        <v>1</v>
      </c>
      <c r="AB413" s="141">
        <v>45322</v>
      </c>
      <c r="AC413" s="141">
        <v>45322</v>
      </c>
      <c r="AD413" s="140" t="s">
        <v>7938</v>
      </c>
      <c r="AE413" s="140" t="s">
        <v>7939</v>
      </c>
      <c r="AF413" s="140" t="s">
        <v>7940</v>
      </c>
      <c r="AG413" s="140" t="s">
        <v>7941</v>
      </c>
      <c r="AH413" s="140" t="s">
        <v>9312</v>
      </c>
      <c r="AI413" s="140" t="s">
        <v>7773</v>
      </c>
      <c r="AJ413" s="140" t="s">
        <v>9313</v>
      </c>
      <c r="AK413" s="140" t="s">
        <v>9285</v>
      </c>
      <c r="AL413" s="139">
        <v>1700</v>
      </c>
      <c r="AM413" s="140" t="s">
        <v>269</v>
      </c>
      <c r="AN413" s="140" t="s">
        <v>9314</v>
      </c>
    </row>
    <row r="414" spans="1:40" ht="28.8" x14ac:dyDescent="0.25">
      <c r="A414" s="139" t="s">
        <v>7756</v>
      </c>
      <c r="B414" s="140" t="s">
        <v>7757</v>
      </c>
      <c r="C414" s="139">
        <v>5306</v>
      </c>
      <c r="D414" s="140" t="s">
        <v>7164</v>
      </c>
      <c r="E414" s="140" t="s">
        <v>3343</v>
      </c>
      <c r="F414" s="139">
        <v>1760</v>
      </c>
      <c r="G414" s="140" t="s">
        <v>525</v>
      </c>
      <c r="H414" s="140" t="s">
        <v>1307</v>
      </c>
      <c r="I414" s="140" t="s">
        <v>7758</v>
      </c>
      <c r="J414" s="140" t="s">
        <v>9363</v>
      </c>
      <c r="K414" s="140" t="s">
        <v>7881</v>
      </c>
      <c r="L414" s="140" t="s">
        <v>7761</v>
      </c>
      <c r="M414" s="140" t="s">
        <v>6824</v>
      </c>
      <c r="N414" s="140" t="s">
        <v>8722</v>
      </c>
      <c r="O414" s="139">
        <v>122192</v>
      </c>
      <c r="P414" s="139">
        <v>5249</v>
      </c>
      <c r="Q414" s="140" t="s">
        <v>6178</v>
      </c>
      <c r="R414" s="139">
        <v>963314</v>
      </c>
      <c r="S414" s="139">
        <v>0</v>
      </c>
      <c r="T414" s="140" t="s">
        <v>7758</v>
      </c>
      <c r="U414" s="141">
        <v>367</v>
      </c>
      <c r="V414" s="140" t="s">
        <v>9364</v>
      </c>
      <c r="W414" s="140" t="s">
        <v>7837</v>
      </c>
      <c r="X414" s="140" t="s">
        <v>7765</v>
      </c>
      <c r="Y414" s="140" t="s">
        <v>7766</v>
      </c>
      <c r="Z414" s="140" t="s">
        <v>8739</v>
      </c>
      <c r="AA414" s="139">
        <v>2</v>
      </c>
      <c r="AB414" s="141">
        <v>45322</v>
      </c>
      <c r="AC414" s="141">
        <v>45322</v>
      </c>
      <c r="AD414" s="140" t="s">
        <v>7938</v>
      </c>
      <c r="AE414" s="140" t="s">
        <v>7939</v>
      </c>
      <c r="AF414" s="140" t="s">
        <v>7940</v>
      </c>
      <c r="AG414" s="140" t="s">
        <v>7941</v>
      </c>
      <c r="AH414" s="140" t="s">
        <v>9136</v>
      </c>
      <c r="AI414" s="140" t="s">
        <v>7943</v>
      </c>
      <c r="AJ414" s="140" t="s">
        <v>9137</v>
      </c>
      <c r="AK414" s="140" t="s">
        <v>9138</v>
      </c>
      <c r="AL414" s="139">
        <v>1020</v>
      </c>
      <c r="AM414" s="140" t="s">
        <v>249</v>
      </c>
      <c r="AN414" s="140" t="s">
        <v>9139</v>
      </c>
    </row>
    <row r="415" spans="1:40" ht="28.8" x14ac:dyDescent="0.25">
      <c r="A415" s="139" t="s">
        <v>7756</v>
      </c>
      <c r="B415" s="140" t="s">
        <v>7757</v>
      </c>
      <c r="C415" s="139">
        <v>5314</v>
      </c>
      <c r="D415" s="140" t="s">
        <v>5284</v>
      </c>
      <c r="E415" s="140" t="s">
        <v>3344</v>
      </c>
      <c r="F415" s="139">
        <v>1760</v>
      </c>
      <c r="G415" s="140" t="s">
        <v>525</v>
      </c>
      <c r="H415" s="140" t="s">
        <v>1308</v>
      </c>
      <c r="I415" s="140" t="s">
        <v>7758</v>
      </c>
      <c r="J415" s="140" t="s">
        <v>9365</v>
      </c>
      <c r="K415" s="140" t="s">
        <v>7881</v>
      </c>
      <c r="L415" s="140" t="s">
        <v>7761</v>
      </c>
      <c r="M415" s="140" t="s">
        <v>6824</v>
      </c>
      <c r="N415" s="140" t="s">
        <v>8730</v>
      </c>
      <c r="O415" s="139">
        <v>120196</v>
      </c>
      <c r="P415" s="139">
        <v>5314</v>
      </c>
      <c r="Q415" s="140" t="s">
        <v>5284</v>
      </c>
      <c r="R415" s="139">
        <v>960393</v>
      </c>
      <c r="S415" s="139">
        <v>0</v>
      </c>
      <c r="T415" s="140" t="s">
        <v>7758</v>
      </c>
      <c r="U415" s="141">
        <v>367</v>
      </c>
      <c r="V415" s="140" t="s">
        <v>9366</v>
      </c>
      <c r="W415" s="140" t="s">
        <v>9156</v>
      </c>
      <c r="X415" s="140" t="s">
        <v>7765</v>
      </c>
      <c r="Y415" s="140" t="s">
        <v>7766</v>
      </c>
      <c r="Z415" s="140" t="s">
        <v>8732</v>
      </c>
      <c r="AA415" s="139">
        <v>1</v>
      </c>
      <c r="AB415" s="141">
        <v>45322</v>
      </c>
      <c r="AC415" s="141">
        <v>45322</v>
      </c>
      <c r="AD415" s="140" t="s">
        <v>7938</v>
      </c>
      <c r="AE415" s="140" t="s">
        <v>7939</v>
      </c>
      <c r="AF415" s="140" t="s">
        <v>7940</v>
      </c>
      <c r="AG415" s="140" t="s">
        <v>7941</v>
      </c>
      <c r="AH415" s="140" t="s">
        <v>9367</v>
      </c>
      <c r="AI415" s="140" t="s">
        <v>7773</v>
      </c>
      <c r="AJ415" s="140" t="s">
        <v>9368</v>
      </c>
      <c r="AK415" s="140" t="s">
        <v>9369</v>
      </c>
      <c r="AL415" s="139">
        <v>1760</v>
      </c>
      <c r="AM415" s="140" t="s">
        <v>525</v>
      </c>
      <c r="AN415" s="140" t="s">
        <v>9370</v>
      </c>
    </row>
    <row r="416" spans="1:40" ht="28.8" x14ac:dyDescent="0.25">
      <c r="A416" s="139" t="s">
        <v>7756</v>
      </c>
      <c r="B416" s="140" t="s">
        <v>7757</v>
      </c>
      <c r="C416" s="139">
        <v>5322</v>
      </c>
      <c r="D416" s="140" t="s">
        <v>488</v>
      </c>
      <c r="E416" s="140" t="s">
        <v>3345</v>
      </c>
      <c r="F416" s="139">
        <v>1760</v>
      </c>
      <c r="G416" s="140" t="s">
        <v>525</v>
      </c>
      <c r="H416" s="140" t="s">
        <v>1309</v>
      </c>
      <c r="I416" s="140" t="s">
        <v>7758</v>
      </c>
      <c r="J416" s="140" t="s">
        <v>9371</v>
      </c>
      <c r="K416" s="140" t="s">
        <v>7881</v>
      </c>
      <c r="L416" s="140" t="s">
        <v>7761</v>
      </c>
      <c r="M416" s="140" t="s">
        <v>6824</v>
      </c>
      <c r="N416" s="140" t="s">
        <v>8722</v>
      </c>
      <c r="O416" s="139">
        <v>122242</v>
      </c>
      <c r="P416" s="139">
        <v>110452</v>
      </c>
      <c r="Q416" s="140" t="s">
        <v>5944</v>
      </c>
      <c r="R416" s="139">
        <v>962613</v>
      </c>
      <c r="S416" s="139">
        <v>0</v>
      </c>
      <c r="T416" s="140" t="s">
        <v>7758</v>
      </c>
      <c r="U416" s="141">
        <v>367</v>
      </c>
      <c r="V416" s="140" t="s">
        <v>9372</v>
      </c>
      <c r="W416" s="140" t="s">
        <v>8170</v>
      </c>
      <c r="X416" s="140" t="s">
        <v>7765</v>
      </c>
      <c r="Y416" s="140" t="s">
        <v>7766</v>
      </c>
      <c r="Z416" s="140" t="s">
        <v>8739</v>
      </c>
      <c r="AA416" s="139">
        <v>1</v>
      </c>
      <c r="AB416" s="141">
        <v>45322</v>
      </c>
      <c r="AC416" s="141">
        <v>45322</v>
      </c>
      <c r="AD416" s="140" t="s">
        <v>7938</v>
      </c>
      <c r="AE416" s="140" t="s">
        <v>7939</v>
      </c>
      <c r="AF416" s="140" t="s">
        <v>7940</v>
      </c>
      <c r="AG416" s="140" t="s">
        <v>7941</v>
      </c>
      <c r="AH416" s="140" t="s">
        <v>9373</v>
      </c>
      <c r="AI416" s="140" t="s">
        <v>7885</v>
      </c>
      <c r="AJ416" s="140" t="s">
        <v>9374</v>
      </c>
      <c r="AK416" s="140" t="s">
        <v>9375</v>
      </c>
      <c r="AL416" s="139">
        <v>1761</v>
      </c>
      <c r="AM416" s="140" t="s">
        <v>9376</v>
      </c>
      <c r="AN416" s="140" t="s">
        <v>9377</v>
      </c>
    </row>
    <row r="417" spans="1:40" ht="28.8" x14ac:dyDescent="0.25">
      <c r="A417" s="139" t="s">
        <v>7756</v>
      </c>
      <c r="B417" s="140" t="s">
        <v>7757</v>
      </c>
      <c r="C417" s="139">
        <v>5348</v>
      </c>
      <c r="D417" s="140" t="s">
        <v>5285</v>
      </c>
      <c r="E417" s="140" t="s">
        <v>3346</v>
      </c>
      <c r="F417" s="139">
        <v>1770</v>
      </c>
      <c r="G417" s="140" t="s">
        <v>271</v>
      </c>
      <c r="H417" s="140" t="s">
        <v>1310</v>
      </c>
      <c r="I417" s="140" t="s">
        <v>7758</v>
      </c>
      <c r="J417" s="140" t="s">
        <v>9378</v>
      </c>
      <c r="K417" s="140" t="s">
        <v>7881</v>
      </c>
      <c r="L417" s="140" t="s">
        <v>7761</v>
      </c>
      <c r="M417" s="140" t="s">
        <v>6824</v>
      </c>
      <c r="N417" s="140" t="s">
        <v>8722</v>
      </c>
      <c r="O417" s="139">
        <v>122242</v>
      </c>
      <c r="P417" s="139">
        <v>110452</v>
      </c>
      <c r="Q417" s="140" t="s">
        <v>5944</v>
      </c>
      <c r="R417" s="139">
        <v>962639</v>
      </c>
      <c r="S417" s="139">
        <v>0</v>
      </c>
      <c r="T417" s="140" t="s">
        <v>7758</v>
      </c>
      <c r="U417" s="141">
        <v>367</v>
      </c>
      <c r="V417" s="140" t="s">
        <v>9379</v>
      </c>
      <c r="W417" s="140" t="s">
        <v>9380</v>
      </c>
      <c r="X417" s="140" t="s">
        <v>7765</v>
      </c>
      <c r="Y417" s="140" t="s">
        <v>7766</v>
      </c>
      <c r="Z417" s="140" t="s">
        <v>8739</v>
      </c>
      <c r="AA417" s="139">
        <v>1</v>
      </c>
      <c r="AB417" s="141">
        <v>45322</v>
      </c>
      <c r="AC417" s="141">
        <v>45322</v>
      </c>
      <c r="AD417" s="140" t="s">
        <v>7938</v>
      </c>
      <c r="AE417" s="140" t="s">
        <v>7939</v>
      </c>
      <c r="AF417" s="140" t="s">
        <v>7940</v>
      </c>
      <c r="AG417" s="140" t="s">
        <v>7941</v>
      </c>
      <c r="AH417" s="140" t="s">
        <v>9381</v>
      </c>
      <c r="AI417" s="140" t="s">
        <v>7943</v>
      </c>
      <c r="AJ417" s="140" t="s">
        <v>9382</v>
      </c>
      <c r="AK417" s="140" t="s">
        <v>9383</v>
      </c>
      <c r="AL417" s="139">
        <v>1770</v>
      </c>
      <c r="AM417" s="140" t="s">
        <v>271</v>
      </c>
      <c r="AN417" s="140" t="s">
        <v>9384</v>
      </c>
    </row>
    <row r="418" spans="1:40" ht="28.8" x14ac:dyDescent="0.25">
      <c r="A418" s="139" t="s">
        <v>7756</v>
      </c>
      <c r="B418" s="140" t="s">
        <v>7757</v>
      </c>
      <c r="C418" s="139">
        <v>5355</v>
      </c>
      <c r="D418" s="140" t="s">
        <v>488</v>
      </c>
      <c r="E418" s="140" t="s">
        <v>3347</v>
      </c>
      <c r="F418" s="139">
        <v>1770</v>
      </c>
      <c r="G418" s="140" t="s">
        <v>271</v>
      </c>
      <c r="H418" s="140" t="s">
        <v>1311</v>
      </c>
      <c r="I418" s="140" t="s">
        <v>7758</v>
      </c>
      <c r="J418" s="140" t="s">
        <v>9385</v>
      </c>
      <c r="K418" s="140" t="s">
        <v>7881</v>
      </c>
      <c r="L418" s="140" t="s">
        <v>7761</v>
      </c>
      <c r="M418" s="140" t="s">
        <v>6824</v>
      </c>
      <c r="N418" s="140" t="s">
        <v>8722</v>
      </c>
      <c r="O418" s="139">
        <v>122242</v>
      </c>
      <c r="P418" s="139">
        <v>110452</v>
      </c>
      <c r="Q418" s="140" t="s">
        <v>5944</v>
      </c>
      <c r="R418" s="139">
        <v>962639</v>
      </c>
      <c r="S418" s="139">
        <v>0</v>
      </c>
      <c r="T418" s="140" t="s">
        <v>7758</v>
      </c>
      <c r="U418" s="141">
        <v>367</v>
      </c>
      <c r="V418" s="140" t="s">
        <v>9386</v>
      </c>
      <c r="W418" s="140" t="s">
        <v>8676</v>
      </c>
      <c r="X418" s="140" t="s">
        <v>7765</v>
      </c>
      <c r="Y418" s="140" t="s">
        <v>7766</v>
      </c>
      <c r="Z418" s="140" t="s">
        <v>8739</v>
      </c>
      <c r="AA418" s="139">
        <v>2</v>
      </c>
      <c r="AB418" s="141">
        <v>45322</v>
      </c>
      <c r="AC418" s="141">
        <v>45322</v>
      </c>
      <c r="AD418" s="140" t="s">
        <v>7938</v>
      </c>
      <c r="AE418" s="140" t="s">
        <v>7939</v>
      </c>
      <c r="AF418" s="140" t="s">
        <v>7940</v>
      </c>
      <c r="AG418" s="140" t="s">
        <v>7941</v>
      </c>
      <c r="AH418" s="140" t="s">
        <v>9387</v>
      </c>
      <c r="AI418" s="140" t="s">
        <v>7943</v>
      </c>
      <c r="AJ418" s="140" t="s">
        <v>9388</v>
      </c>
      <c r="AK418" s="140" t="s">
        <v>9389</v>
      </c>
      <c r="AL418" s="139">
        <v>1770</v>
      </c>
      <c r="AM418" s="140" t="s">
        <v>271</v>
      </c>
      <c r="AN418" s="140" t="s">
        <v>9384</v>
      </c>
    </row>
    <row r="419" spans="1:40" ht="28.8" x14ac:dyDescent="0.25">
      <c r="A419" s="139" t="s">
        <v>7756</v>
      </c>
      <c r="B419" s="140" t="s">
        <v>7757</v>
      </c>
      <c r="C419" s="139">
        <v>5363</v>
      </c>
      <c r="D419" s="140" t="s">
        <v>5286</v>
      </c>
      <c r="E419" s="140" t="s">
        <v>3348</v>
      </c>
      <c r="F419" s="139">
        <v>1770</v>
      </c>
      <c r="G419" s="140" t="s">
        <v>271</v>
      </c>
      <c r="H419" s="140" t="s">
        <v>1312</v>
      </c>
      <c r="I419" s="140" t="s">
        <v>7758</v>
      </c>
      <c r="J419" s="140" t="s">
        <v>9390</v>
      </c>
      <c r="K419" s="140" t="s">
        <v>7881</v>
      </c>
      <c r="L419" s="140" t="s">
        <v>7761</v>
      </c>
      <c r="M419" s="140" t="s">
        <v>6824</v>
      </c>
      <c r="N419" s="140" t="s">
        <v>8730</v>
      </c>
      <c r="O419" s="139">
        <v>120196</v>
      </c>
      <c r="P419" s="139">
        <v>5314</v>
      </c>
      <c r="Q419" s="140" t="s">
        <v>5284</v>
      </c>
      <c r="R419" s="139">
        <v>960401</v>
      </c>
      <c r="S419" s="139">
        <v>0</v>
      </c>
      <c r="T419" s="140" t="s">
        <v>7758</v>
      </c>
      <c r="U419" s="141">
        <v>367</v>
      </c>
      <c r="V419" s="140" t="s">
        <v>9391</v>
      </c>
      <c r="W419" s="140" t="s">
        <v>9392</v>
      </c>
      <c r="X419" s="140" t="s">
        <v>8106</v>
      </c>
      <c r="Y419" s="140" t="s">
        <v>8107</v>
      </c>
      <c r="Z419" s="140" t="s">
        <v>9256</v>
      </c>
      <c r="AA419" s="139">
        <v>1</v>
      </c>
      <c r="AB419" s="141">
        <v>45322</v>
      </c>
      <c r="AC419" s="141">
        <v>45322</v>
      </c>
      <c r="AD419" s="140" t="s">
        <v>7938</v>
      </c>
      <c r="AE419" s="140" t="s">
        <v>7939</v>
      </c>
      <c r="AF419" s="140" t="s">
        <v>7940</v>
      </c>
      <c r="AG419" s="140" t="s">
        <v>7941</v>
      </c>
      <c r="AH419" s="140" t="s">
        <v>9393</v>
      </c>
      <c r="AI419" s="140" t="s">
        <v>7773</v>
      </c>
      <c r="AJ419" s="140" t="s">
        <v>9394</v>
      </c>
      <c r="AK419" s="140" t="s">
        <v>9395</v>
      </c>
      <c r="AL419" s="139">
        <v>1770</v>
      </c>
      <c r="AM419" s="140" t="s">
        <v>271</v>
      </c>
      <c r="AN419" s="140" t="s">
        <v>9396</v>
      </c>
    </row>
    <row r="420" spans="1:40" ht="28.8" x14ac:dyDescent="0.25">
      <c r="A420" s="139" t="s">
        <v>7756</v>
      </c>
      <c r="B420" s="140" t="s">
        <v>7757</v>
      </c>
      <c r="C420" s="139">
        <v>5371</v>
      </c>
      <c r="D420" s="140" t="s">
        <v>5287</v>
      </c>
      <c r="E420" s="140" t="s">
        <v>3349</v>
      </c>
      <c r="F420" s="139">
        <v>1790</v>
      </c>
      <c r="G420" s="140" t="s">
        <v>526</v>
      </c>
      <c r="H420" s="140" t="s">
        <v>1313</v>
      </c>
      <c r="I420" s="140" t="s">
        <v>7758</v>
      </c>
      <c r="J420" s="140" t="s">
        <v>9397</v>
      </c>
      <c r="K420" s="140" t="s">
        <v>8031</v>
      </c>
      <c r="L420" s="140" t="s">
        <v>7761</v>
      </c>
      <c r="M420" s="140" t="s">
        <v>6825</v>
      </c>
      <c r="N420" s="140" t="s">
        <v>7762</v>
      </c>
      <c r="O420" s="139">
        <v>121012</v>
      </c>
      <c r="P420" s="139">
        <v>299</v>
      </c>
      <c r="Q420" s="140" t="s">
        <v>7049</v>
      </c>
      <c r="R420" s="139">
        <v>113985</v>
      </c>
      <c r="S420" s="139">
        <v>113985</v>
      </c>
      <c r="T420" s="140" t="s">
        <v>7758</v>
      </c>
      <c r="U420" s="141">
        <v>367</v>
      </c>
      <c r="V420" s="140" t="s">
        <v>9398</v>
      </c>
      <c r="W420" s="140" t="s">
        <v>7822</v>
      </c>
      <c r="X420" s="140" t="s">
        <v>7765</v>
      </c>
      <c r="Y420" s="140" t="s">
        <v>7766</v>
      </c>
      <c r="Z420" s="140" t="s">
        <v>7767</v>
      </c>
      <c r="AA420" s="139">
        <v>2</v>
      </c>
      <c r="AB420" s="141">
        <v>45322</v>
      </c>
      <c r="AC420" s="141">
        <v>45322</v>
      </c>
      <c r="AD420" s="140" t="s">
        <v>7938</v>
      </c>
      <c r="AE420" s="140" t="s">
        <v>7939</v>
      </c>
      <c r="AF420" s="140" t="s">
        <v>7940</v>
      </c>
      <c r="AG420" s="140" t="s">
        <v>7941</v>
      </c>
      <c r="AH420" s="140" t="s">
        <v>8034</v>
      </c>
      <c r="AI420" s="140" t="s">
        <v>7773</v>
      </c>
      <c r="AJ420" s="140" t="s">
        <v>8035</v>
      </c>
      <c r="AK420" s="140" t="s">
        <v>8036</v>
      </c>
      <c r="AL420" s="139">
        <v>9300</v>
      </c>
      <c r="AM420" s="140" t="s">
        <v>456</v>
      </c>
      <c r="AN420" s="140" t="s">
        <v>8037</v>
      </c>
    </row>
    <row r="421" spans="1:40" ht="28.8" x14ac:dyDescent="0.25">
      <c r="A421" s="139" t="s">
        <v>7756</v>
      </c>
      <c r="B421" s="140" t="s">
        <v>7757</v>
      </c>
      <c r="C421" s="139">
        <v>5389</v>
      </c>
      <c r="D421" s="140" t="s">
        <v>488</v>
      </c>
      <c r="E421" s="140" t="s">
        <v>3350</v>
      </c>
      <c r="F421" s="139">
        <v>1790</v>
      </c>
      <c r="G421" s="140" t="s">
        <v>527</v>
      </c>
      <c r="H421" s="140" t="s">
        <v>1314</v>
      </c>
      <c r="I421" s="140" t="s">
        <v>7758</v>
      </c>
      <c r="J421" s="140" t="s">
        <v>9399</v>
      </c>
      <c r="K421" s="140" t="s">
        <v>8031</v>
      </c>
      <c r="L421" s="140" t="s">
        <v>7761</v>
      </c>
      <c r="M421" s="140" t="s">
        <v>6825</v>
      </c>
      <c r="N421" s="140" t="s">
        <v>8722</v>
      </c>
      <c r="O421" s="139">
        <v>139139</v>
      </c>
      <c r="P421" s="139">
        <v>22889</v>
      </c>
      <c r="Q421" s="140" t="s">
        <v>6354</v>
      </c>
      <c r="R421" s="139">
        <v>962654</v>
      </c>
      <c r="S421" s="139">
        <v>0</v>
      </c>
      <c r="T421" s="140" t="s">
        <v>7758</v>
      </c>
      <c r="U421" s="141">
        <v>367</v>
      </c>
      <c r="V421" s="140" t="s">
        <v>9400</v>
      </c>
      <c r="W421" s="140" t="s">
        <v>8337</v>
      </c>
      <c r="X421" s="140" t="s">
        <v>7765</v>
      </c>
      <c r="Y421" s="140" t="s">
        <v>7766</v>
      </c>
      <c r="Z421" s="140" t="s">
        <v>8739</v>
      </c>
      <c r="AA421" s="139">
        <v>1</v>
      </c>
      <c r="AB421" s="141">
        <v>45322</v>
      </c>
      <c r="AC421" s="141">
        <v>45322</v>
      </c>
      <c r="AD421" s="140" t="s">
        <v>8470</v>
      </c>
      <c r="AE421" s="140" t="s">
        <v>8471</v>
      </c>
      <c r="AF421" s="140" t="s">
        <v>8472</v>
      </c>
      <c r="AG421" s="140" t="s">
        <v>8473</v>
      </c>
      <c r="AH421" s="140" t="s">
        <v>9401</v>
      </c>
      <c r="AI421" s="140" t="s">
        <v>7943</v>
      </c>
      <c r="AJ421" s="140" t="s">
        <v>9402</v>
      </c>
      <c r="AK421" s="140" t="s">
        <v>9403</v>
      </c>
      <c r="AL421" s="139">
        <v>1790</v>
      </c>
      <c r="AM421" s="140" t="s">
        <v>527</v>
      </c>
      <c r="AN421" s="140" t="s">
        <v>9404</v>
      </c>
    </row>
    <row r="422" spans="1:40" ht="28.8" x14ac:dyDescent="0.25">
      <c r="A422" s="139" t="s">
        <v>7756</v>
      </c>
      <c r="B422" s="140" t="s">
        <v>7757</v>
      </c>
      <c r="C422" s="139">
        <v>5397</v>
      </c>
      <c r="D422" s="140" t="s">
        <v>6409</v>
      </c>
      <c r="E422" s="140" t="s">
        <v>3351</v>
      </c>
      <c r="F422" s="139">
        <v>1790</v>
      </c>
      <c r="G422" s="140" t="s">
        <v>527</v>
      </c>
      <c r="H422" s="140" t="s">
        <v>1315</v>
      </c>
      <c r="I422" s="140" t="s">
        <v>7758</v>
      </c>
      <c r="J422" s="140" t="s">
        <v>9405</v>
      </c>
      <c r="K422" s="140" t="s">
        <v>8031</v>
      </c>
      <c r="L422" s="140" t="s">
        <v>7761</v>
      </c>
      <c r="M422" s="140" t="s">
        <v>6825</v>
      </c>
      <c r="N422" s="140" t="s">
        <v>8722</v>
      </c>
      <c r="O422" s="139">
        <v>138735</v>
      </c>
      <c r="P422" s="139">
        <v>22764</v>
      </c>
      <c r="Q422" s="140" t="s">
        <v>7341</v>
      </c>
      <c r="R422" s="139">
        <v>968751</v>
      </c>
      <c r="S422" s="139">
        <v>0</v>
      </c>
      <c r="T422" s="140" t="s">
        <v>7758</v>
      </c>
      <c r="U422" s="141">
        <v>367</v>
      </c>
      <c r="V422" s="140" t="s">
        <v>9406</v>
      </c>
      <c r="W422" s="140" t="s">
        <v>9407</v>
      </c>
      <c r="X422" s="140" t="s">
        <v>7765</v>
      </c>
      <c r="Y422" s="140" t="s">
        <v>7766</v>
      </c>
      <c r="Z422" s="140" t="s">
        <v>8739</v>
      </c>
      <c r="AA422" s="139">
        <v>2</v>
      </c>
      <c r="AB422" s="141">
        <v>45322</v>
      </c>
      <c r="AC422" s="141">
        <v>45322</v>
      </c>
      <c r="AD422" s="140" t="s">
        <v>7938</v>
      </c>
      <c r="AE422" s="140" t="s">
        <v>7939</v>
      </c>
      <c r="AF422" s="140" t="s">
        <v>7940</v>
      </c>
      <c r="AG422" s="140" t="s">
        <v>7941</v>
      </c>
      <c r="AH422" s="140" t="s">
        <v>9408</v>
      </c>
      <c r="AI422" s="140" t="s">
        <v>7943</v>
      </c>
      <c r="AJ422" s="140" t="s">
        <v>9409</v>
      </c>
      <c r="AK422" s="140" t="s">
        <v>9410</v>
      </c>
      <c r="AL422" s="139">
        <v>9300</v>
      </c>
      <c r="AM422" s="140" t="s">
        <v>456</v>
      </c>
      <c r="AN422" s="140" t="s">
        <v>9411</v>
      </c>
    </row>
    <row r="423" spans="1:40" ht="28.8" x14ac:dyDescent="0.25">
      <c r="A423" s="139" t="s">
        <v>7756</v>
      </c>
      <c r="B423" s="140" t="s">
        <v>7757</v>
      </c>
      <c r="C423" s="139">
        <v>5405</v>
      </c>
      <c r="D423" s="140" t="s">
        <v>6871</v>
      </c>
      <c r="E423" s="140" t="s">
        <v>5288</v>
      </c>
      <c r="F423" s="139">
        <v>1800</v>
      </c>
      <c r="G423" s="140" t="s">
        <v>272</v>
      </c>
      <c r="H423" s="140" t="s">
        <v>1316</v>
      </c>
      <c r="I423" s="140" t="s">
        <v>7758</v>
      </c>
      <c r="J423" s="140" t="s">
        <v>9412</v>
      </c>
      <c r="K423" s="140" t="s">
        <v>7881</v>
      </c>
      <c r="L423" s="140" t="s">
        <v>7761</v>
      </c>
      <c r="M423" s="140" t="s">
        <v>6824</v>
      </c>
      <c r="N423" s="140" t="s">
        <v>8722</v>
      </c>
      <c r="O423" s="139">
        <v>122143</v>
      </c>
      <c r="P423" s="139">
        <v>105833</v>
      </c>
      <c r="Q423" s="140" t="s">
        <v>6961</v>
      </c>
      <c r="R423" s="139">
        <v>962671</v>
      </c>
      <c r="S423" s="139">
        <v>0</v>
      </c>
      <c r="T423" s="140" t="s">
        <v>7758</v>
      </c>
      <c r="U423" s="141">
        <v>367</v>
      </c>
      <c r="V423" s="140" t="s">
        <v>9413</v>
      </c>
      <c r="W423" s="140" t="s">
        <v>7952</v>
      </c>
      <c r="X423" s="140" t="s">
        <v>7765</v>
      </c>
      <c r="Y423" s="140" t="s">
        <v>7766</v>
      </c>
      <c r="Z423" s="140" t="s">
        <v>8739</v>
      </c>
      <c r="AA423" s="139">
        <v>1</v>
      </c>
      <c r="AB423" s="141">
        <v>45322</v>
      </c>
      <c r="AC423" s="141">
        <v>45322</v>
      </c>
      <c r="AD423" s="140" t="s">
        <v>7953</v>
      </c>
      <c r="AE423" s="140" t="s">
        <v>7954</v>
      </c>
      <c r="AF423" s="140" t="s">
        <v>7955</v>
      </c>
      <c r="AG423" s="140" t="s">
        <v>7956</v>
      </c>
      <c r="AH423" s="140" t="s">
        <v>9414</v>
      </c>
      <c r="AI423" s="140" t="s">
        <v>7943</v>
      </c>
      <c r="AJ423" s="140" t="s">
        <v>9415</v>
      </c>
      <c r="AK423" s="140" t="s">
        <v>9416</v>
      </c>
      <c r="AL423" s="139">
        <v>1800</v>
      </c>
      <c r="AM423" s="140" t="s">
        <v>272</v>
      </c>
      <c r="AN423" s="140" t="s">
        <v>9417</v>
      </c>
    </row>
    <row r="424" spans="1:40" ht="28.8" x14ac:dyDescent="0.25">
      <c r="A424" s="139" t="s">
        <v>7756</v>
      </c>
      <c r="B424" s="140" t="s">
        <v>7757</v>
      </c>
      <c r="C424" s="139">
        <v>5439</v>
      </c>
      <c r="D424" s="140" t="s">
        <v>5289</v>
      </c>
      <c r="E424" s="140" t="s">
        <v>3352</v>
      </c>
      <c r="F424" s="139">
        <v>1800</v>
      </c>
      <c r="G424" s="140" t="s">
        <v>272</v>
      </c>
      <c r="H424" s="140" t="s">
        <v>1317</v>
      </c>
      <c r="I424" s="140" t="s">
        <v>7758</v>
      </c>
      <c r="J424" s="140" t="s">
        <v>9418</v>
      </c>
      <c r="K424" s="140" t="s">
        <v>7881</v>
      </c>
      <c r="L424" s="140" t="s">
        <v>7761</v>
      </c>
      <c r="M424" s="140" t="s">
        <v>6824</v>
      </c>
      <c r="N424" s="140" t="s">
        <v>8730</v>
      </c>
      <c r="O424" s="139">
        <v>125518</v>
      </c>
      <c r="P424" s="139">
        <v>5462</v>
      </c>
      <c r="Q424" s="140" t="s">
        <v>5291</v>
      </c>
      <c r="R424" s="139">
        <v>960427</v>
      </c>
      <c r="S424" s="139">
        <v>0</v>
      </c>
      <c r="T424" s="140" t="s">
        <v>7758</v>
      </c>
      <c r="U424" s="141">
        <v>367</v>
      </c>
      <c r="V424" s="140" t="s">
        <v>9419</v>
      </c>
      <c r="W424" s="140" t="s">
        <v>9420</v>
      </c>
      <c r="X424" s="140" t="s">
        <v>7765</v>
      </c>
      <c r="Y424" s="140" t="s">
        <v>7766</v>
      </c>
      <c r="Z424" s="140" t="s">
        <v>8732</v>
      </c>
      <c r="AA424" s="139">
        <v>1</v>
      </c>
      <c r="AB424" s="141">
        <v>45322</v>
      </c>
      <c r="AC424" s="141">
        <v>45322</v>
      </c>
      <c r="AD424" s="140" t="s">
        <v>7953</v>
      </c>
      <c r="AE424" s="140" t="s">
        <v>7954</v>
      </c>
      <c r="AF424" s="140" t="s">
        <v>7955</v>
      </c>
      <c r="AG424" s="140" t="s">
        <v>7956</v>
      </c>
      <c r="AH424" s="140" t="s">
        <v>9421</v>
      </c>
      <c r="AI424" s="140" t="s">
        <v>7773</v>
      </c>
      <c r="AJ424" s="140" t="s">
        <v>9422</v>
      </c>
      <c r="AK424" s="140" t="s">
        <v>9423</v>
      </c>
      <c r="AL424" s="139">
        <v>1800</v>
      </c>
      <c r="AM424" s="140" t="s">
        <v>272</v>
      </c>
      <c r="AN424" s="140" t="s">
        <v>9424</v>
      </c>
    </row>
    <row r="425" spans="1:40" ht="28.8" x14ac:dyDescent="0.25">
      <c r="A425" s="139" t="s">
        <v>7756</v>
      </c>
      <c r="B425" s="140" t="s">
        <v>7757</v>
      </c>
      <c r="C425" s="139">
        <v>5447</v>
      </c>
      <c r="D425" s="140" t="s">
        <v>6519</v>
      </c>
      <c r="E425" s="140" t="s">
        <v>9425</v>
      </c>
      <c r="F425" s="139">
        <v>1800</v>
      </c>
      <c r="G425" s="140" t="s">
        <v>272</v>
      </c>
      <c r="H425" s="140" t="s">
        <v>1318</v>
      </c>
      <c r="I425" s="140" t="s">
        <v>7758</v>
      </c>
      <c r="J425" s="140" t="s">
        <v>9426</v>
      </c>
      <c r="K425" s="140" t="s">
        <v>7881</v>
      </c>
      <c r="L425" s="140" t="s">
        <v>7761</v>
      </c>
      <c r="M425" s="140" t="s">
        <v>6824</v>
      </c>
      <c r="N425" s="140" t="s">
        <v>8730</v>
      </c>
      <c r="O425" s="139">
        <v>125518</v>
      </c>
      <c r="P425" s="139">
        <v>5462</v>
      </c>
      <c r="Q425" s="140" t="s">
        <v>5291</v>
      </c>
      <c r="R425" s="139">
        <v>960427</v>
      </c>
      <c r="S425" s="139">
        <v>0</v>
      </c>
      <c r="T425" s="140" t="s">
        <v>7758</v>
      </c>
      <c r="U425" s="141">
        <v>367</v>
      </c>
      <c r="V425" s="140" t="s">
        <v>9427</v>
      </c>
      <c r="W425" s="140" t="s">
        <v>7828</v>
      </c>
      <c r="X425" s="140" t="s">
        <v>7765</v>
      </c>
      <c r="Y425" s="140" t="s">
        <v>7766</v>
      </c>
      <c r="Z425" s="140" t="s">
        <v>8732</v>
      </c>
      <c r="AA425" s="139">
        <v>1</v>
      </c>
      <c r="AB425" s="141">
        <v>45322</v>
      </c>
      <c r="AC425" s="141">
        <v>45322</v>
      </c>
      <c r="AD425" s="140" t="s">
        <v>7953</v>
      </c>
      <c r="AE425" s="140" t="s">
        <v>7954</v>
      </c>
      <c r="AF425" s="140" t="s">
        <v>7955</v>
      </c>
      <c r="AG425" s="140" t="s">
        <v>7956</v>
      </c>
      <c r="AH425" s="140" t="s">
        <v>9421</v>
      </c>
      <c r="AI425" s="140" t="s">
        <v>7773</v>
      </c>
      <c r="AJ425" s="140" t="s">
        <v>9422</v>
      </c>
      <c r="AK425" s="140" t="s">
        <v>9423</v>
      </c>
      <c r="AL425" s="139">
        <v>1800</v>
      </c>
      <c r="AM425" s="140" t="s">
        <v>272</v>
      </c>
      <c r="AN425" s="140" t="s">
        <v>9424</v>
      </c>
    </row>
    <row r="426" spans="1:40" ht="28.8" x14ac:dyDescent="0.25">
      <c r="A426" s="139" t="s">
        <v>7756</v>
      </c>
      <c r="B426" s="140" t="s">
        <v>7757</v>
      </c>
      <c r="C426" s="139">
        <v>5454</v>
      </c>
      <c r="D426" s="140" t="s">
        <v>6653</v>
      </c>
      <c r="E426" s="140" t="s">
        <v>3353</v>
      </c>
      <c r="F426" s="139">
        <v>1800</v>
      </c>
      <c r="G426" s="140" t="s">
        <v>272</v>
      </c>
      <c r="H426" s="140" t="s">
        <v>1319</v>
      </c>
      <c r="I426" s="140" t="s">
        <v>7758</v>
      </c>
      <c r="J426" s="140" t="s">
        <v>9428</v>
      </c>
      <c r="K426" s="140" t="s">
        <v>7881</v>
      </c>
      <c r="L426" s="140" t="s">
        <v>7761</v>
      </c>
      <c r="M426" s="140" t="s">
        <v>6824</v>
      </c>
      <c r="N426" s="140" t="s">
        <v>8730</v>
      </c>
      <c r="O426" s="139">
        <v>125518</v>
      </c>
      <c r="P426" s="139">
        <v>5462</v>
      </c>
      <c r="Q426" s="140" t="s">
        <v>5291</v>
      </c>
      <c r="R426" s="139">
        <v>960427</v>
      </c>
      <c r="S426" s="139">
        <v>0</v>
      </c>
      <c r="T426" s="140" t="s">
        <v>7758</v>
      </c>
      <c r="U426" s="141">
        <v>367</v>
      </c>
      <c r="V426" s="140" t="s">
        <v>9429</v>
      </c>
      <c r="W426" s="140" t="s">
        <v>8334</v>
      </c>
      <c r="X426" s="140" t="s">
        <v>7765</v>
      </c>
      <c r="Y426" s="140" t="s">
        <v>7766</v>
      </c>
      <c r="Z426" s="140" t="s">
        <v>8732</v>
      </c>
      <c r="AA426" s="139">
        <v>2</v>
      </c>
      <c r="AB426" s="141">
        <v>45322</v>
      </c>
      <c r="AC426" s="141">
        <v>45322</v>
      </c>
      <c r="AD426" s="140" t="s">
        <v>7953</v>
      </c>
      <c r="AE426" s="140" t="s">
        <v>7954</v>
      </c>
      <c r="AF426" s="140" t="s">
        <v>7955</v>
      </c>
      <c r="AG426" s="140" t="s">
        <v>7956</v>
      </c>
      <c r="AH426" s="140" t="s">
        <v>9421</v>
      </c>
      <c r="AI426" s="140" t="s">
        <v>7773</v>
      </c>
      <c r="AJ426" s="140" t="s">
        <v>9422</v>
      </c>
      <c r="AK426" s="140" t="s">
        <v>9423</v>
      </c>
      <c r="AL426" s="139">
        <v>1800</v>
      </c>
      <c r="AM426" s="140" t="s">
        <v>272</v>
      </c>
      <c r="AN426" s="140" t="s">
        <v>9424</v>
      </c>
    </row>
    <row r="427" spans="1:40" ht="28.8" x14ac:dyDescent="0.25">
      <c r="A427" s="139" t="s">
        <v>7756</v>
      </c>
      <c r="B427" s="140" t="s">
        <v>7757</v>
      </c>
      <c r="C427" s="139">
        <v>5462</v>
      </c>
      <c r="D427" s="140" t="s">
        <v>5291</v>
      </c>
      <c r="E427" s="140" t="s">
        <v>3354</v>
      </c>
      <c r="F427" s="139">
        <v>1800</v>
      </c>
      <c r="G427" s="140" t="s">
        <v>272</v>
      </c>
      <c r="H427" s="140" t="s">
        <v>1320</v>
      </c>
      <c r="I427" s="140" t="s">
        <v>7758</v>
      </c>
      <c r="J427" s="140" t="s">
        <v>9430</v>
      </c>
      <c r="K427" s="140" t="s">
        <v>7881</v>
      </c>
      <c r="L427" s="140" t="s">
        <v>7761</v>
      </c>
      <c r="M427" s="140" t="s">
        <v>6824</v>
      </c>
      <c r="N427" s="140" t="s">
        <v>8730</v>
      </c>
      <c r="O427" s="139">
        <v>125518</v>
      </c>
      <c r="P427" s="139">
        <v>5462</v>
      </c>
      <c r="Q427" s="140" t="s">
        <v>5291</v>
      </c>
      <c r="R427" s="139">
        <v>960427</v>
      </c>
      <c r="S427" s="139">
        <v>0</v>
      </c>
      <c r="T427" s="140" t="s">
        <v>7758</v>
      </c>
      <c r="U427" s="141">
        <v>367</v>
      </c>
      <c r="V427" s="140" t="s">
        <v>9431</v>
      </c>
      <c r="W427" s="140" t="s">
        <v>7952</v>
      </c>
      <c r="X427" s="140" t="s">
        <v>7765</v>
      </c>
      <c r="Y427" s="140" t="s">
        <v>7766</v>
      </c>
      <c r="Z427" s="140" t="s">
        <v>8732</v>
      </c>
      <c r="AA427" s="139">
        <v>1</v>
      </c>
      <c r="AB427" s="141">
        <v>45322</v>
      </c>
      <c r="AC427" s="141">
        <v>45322</v>
      </c>
      <c r="AD427" s="140" t="s">
        <v>7953</v>
      </c>
      <c r="AE427" s="140" t="s">
        <v>7954</v>
      </c>
      <c r="AF427" s="140" t="s">
        <v>7955</v>
      </c>
      <c r="AG427" s="140" t="s">
        <v>7956</v>
      </c>
      <c r="AH427" s="140" t="s">
        <v>9421</v>
      </c>
      <c r="AI427" s="140" t="s">
        <v>7773</v>
      </c>
      <c r="AJ427" s="140" t="s">
        <v>9422</v>
      </c>
      <c r="AK427" s="140" t="s">
        <v>9423</v>
      </c>
      <c r="AL427" s="139">
        <v>1800</v>
      </c>
      <c r="AM427" s="140" t="s">
        <v>272</v>
      </c>
      <c r="AN427" s="140" t="s">
        <v>9424</v>
      </c>
    </row>
    <row r="428" spans="1:40" ht="28.8" x14ac:dyDescent="0.25">
      <c r="A428" s="139" t="s">
        <v>7756</v>
      </c>
      <c r="B428" s="140" t="s">
        <v>7757</v>
      </c>
      <c r="C428" s="139">
        <v>5471</v>
      </c>
      <c r="D428" s="140" t="s">
        <v>6179</v>
      </c>
      <c r="E428" s="140" t="s">
        <v>3355</v>
      </c>
      <c r="F428" s="139">
        <v>1800</v>
      </c>
      <c r="G428" s="140" t="s">
        <v>272</v>
      </c>
      <c r="H428" s="140" t="s">
        <v>1321</v>
      </c>
      <c r="I428" s="140" t="s">
        <v>7758</v>
      </c>
      <c r="J428" s="140" t="s">
        <v>9432</v>
      </c>
      <c r="K428" s="140" t="s">
        <v>7881</v>
      </c>
      <c r="L428" s="140" t="s">
        <v>7761</v>
      </c>
      <c r="M428" s="140" t="s">
        <v>6824</v>
      </c>
      <c r="N428" s="140" t="s">
        <v>8730</v>
      </c>
      <c r="O428" s="139">
        <v>125518</v>
      </c>
      <c r="P428" s="139">
        <v>5462</v>
      </c>
      <c r="Q428" s="140" t="s">
        <v>5291</v>
      </c>
      <c r="R428" s="139">
        <v>960427</v>
      </c>
      <c r="S428" s="139">
        <v>0</v>
      </c>
      <c r="T428" s="140" t="s">
        <v>7758</v>
      </c>
      <c r="U428" s="141">
        <v>367</v>
      </c>
      <c r="V428" s="140" t="s">
        <v>9433</v>
      </c>
      <c r="W428" s="140" t="s">
        <v>8716</v>
      </c>
      <c r="X428" s="140" t="s">
        <v>7765</v>
      </c>
      <c r="Y428" s="140" t="s">
        <v>7766</v>
      </c>
      <c r="Z428" s="140" t="s">
        <v>8732</v>
      </c>
      <c r="AA428" s="139">
        <v>1</v>
      </c>
      <c r="AB428" s="141">
        <v>45322</v>
      </c>
      <c r="AC428" s="141">
        <v>45322</v>
      </c>
      <c r="AD428" s="140" t="s">
        <v>7953</v>
      </c>
      <c r="AE428" s="140" t="s">
        <v>7954</v>
      </c>
      <c r="AF428" s="140" t="s">
        <v>7955</v>
      </c>
      <c r="AG428" s="140" t="s">
        <v>7956</v>
      </c>
      <c r="AH428" s="140" t="s">
        <v>9421</v>
      </c>
      <c r="AI428" s="140" t="s">
        <v>7773</v>
      </c>
      <c r="AJ428" s="140" t="s">
        <v>9422</v>
      </c>
      <c r="AK428" s="140" t="s">
        <v>9423</v>
      </c>
      <c r="AL428" s="139">
        <v>1800</v>
      </c>
      <c r="AM428" s="140" t="s">
        <v>272</v>
      </c>
      <c r="AN428" s="140" t="s">
        <v>9424</v>
      </c>
    </row>
    <row r="429" spans="1:40" ht="28.8" x14ac:dyDescent="0.25">
      <c r="A429" s="139" t="s">
        <v>7756</v>
      </c>
      <c r="B429" s="140" t="s">
        <v>7757</v>
      </c>
      <c r="C429" s="139">
        <v>5488</v>
      </c>
      <c r="D429" s="140" t="s">
        <v>5220</v>
      </c>
      <c r="E429" s="140" t="s">
        <v>3356</v>
      </c>
      <c r="F429" s="139">
        <v>1800</v>
      </c>
      <c r="G429" s="140" t="s">
        <v>272</v>
      </c>
      <c r="H429" s="140" t="s">
        <v>1322</v>
      </c>
      <c r="I429" s="140" t="s">
        <v>7758</v>
      </c>
      <c r="J429" s="140" t="s">
        <v>9434</v>
      </c>
      <c r="K429" s="140" t="s">
        <v>7881</v>
      </c>
      <c r="L429" s="140" t="s">
        <v>7761</v>
      </c>
      <c r="M429" s="140" t="s">
        <v>6824</v>
      </c>
      <c r="N429" s="140" t="s">
        <v>8722</v>
      </c>
      <c r="O429" s="139">
        <v>122143</v>
      </c>
      <c r="P429" s="139">
        <v>105833</v>
      </c>
      <c r="Q429" s="140" t="s">
        <v>6961</v>
      </c>
      <c r="R429" s="139">
        <v>962671</v>
      </c>
      <c r="S429" s="139">
        <v>0</v>
      </c>
      <c r="T429" s="140" t="s">
        <v>7758</v>
      </c>
      <c r="U429" s="141">
        <v>367</v>
      </c>
      <c r="V429" s="140" t="s">
        <v>9435</v>
      </c>
      <c r="W429" s="140" t="s">
        <v>9436</v>
      </c>
      <c r="X429" s="140" t="s">
        <v>7765</v>
      </c>
      <c r="Y429" s="140" t="s">
        <v>7766</v>
      </c>
      <c r="Z429" s="140" t="s">
        <v>8739</v>
      </c>
      <c r="AA429" s="139">
        <v>1</v>
      </c>
      <c r="AB429" s="141">
        <v>45322</v>
      </c>
      <c r="AC429" s="141">
        <v>45322</v>
      </c>
      <c r="AD429" s="140" t="s">
        <v>7953</v>
      </c>
      <c r="AE429" s="140" t="s">
        <v>7954</v>
      </c>
      <c r="AF429" s="140" t="s">
        <v>7955</v>
      </c>
      <c r="AG429" s="140" t="s">
        <v>7956</v>
      </c>
      <c r="AH429" s="140" t="s">
        <v>9437</v>
      </c>
      <c r="AI429" s="140" t="s">
        <v>7943</v>
      </c>
      <c r="AJ429" s="140" t="s">
        <v>9438</v>
      </c>
      <c r="AK429" s="140" t="s">
        <v>3356</v>
      </c>
      <c r="AL429" s="139">
        <v>1800</v>
      </c>
      <c r="AM429" s="140" t="s">
        <v>272</v>
      </c>
      <c r="AN429" s="140" t="s">
        <v>9417</v>
      </c>
    </row>
    <row r="430" spans="1:40" ht="28.8" x14ac:dyDescent="0.25">
      <c r="A430" s="139" t="s">
        <v>7756</v>
      </c>
      <c r="B430" s="140" t="s">
        <v>7757</v>
      </c>
      <c r="C430" s="139">
        <v>5496</v>
      </c>
      <c r="D430" s="140" t="s">
        <v>5220</v>
      </c>
      <c r="E430" s="140" t="s">
        <v>3357</v>
      </c>
      <c r="F430" s="139">
        <v>1780</v>
      </c>
      <c r="G430" s="140" t="s">
        <v>528</v>
      </c>
      <c r="H430" s="140" t="s">
        <v>1323</v>
      </c>
      <c r="I430" s="140" t="s">
        <v>7758</v>
      </c>
      <c r="J430" s="140" t="s">
        <v>9439</v>
      </c>
      <c r="K430" s="140" t="s">
        <v>7881</v>
      </c>
      <c r="L430" s="140" t="s">
        <v>7761</v>
      </c>
      <c r="M430" s="140" t="s">
        <v>6824</v>
      </c>
      <c r="N430" s="140" t="s">
        <v>8722</v>
      </c>
      <c r="O430" s="139">
        <v>123034</v>
      </c>
      <c r="P430" s="139">
        <v>5603</v>
      </c>
      <c r="Q430" s="140" t="s">
        <v>5294</v>
      </c>
      <c r="R430" s="139">
        <v>132027</v>
      </c>
      <c r="S430" s="139">
        <v>0</v>
      </c>
      <c r="T430" s="140" t="s">
        <v>7758</v>
      </c>
      <c r="U430" s="141">
        <v>367</v>
      </c>
      <c r="V430" s="140" t="s">
        <v>9440</v>
      </c>
      <c r="W430" s="140" t="s">
        <v>9441</v>
      </c>
      <c r="X430" s="140" t="s">
        <v>7765</v>
      </c>
      <c r="Y430" s="140" t="s">
        <v>7766</v>
      </c>
      <c r="Z430" s="140" t="s">
        <v>8739</v>
      </c>
      <c r="AA430" s="139">
        <v>1</v>
      </c>
      <c r="AB430" s="141">
        <v>45322</v>
      </c>
      <c r="AC430" s="141">
        <v>45322</v>
      </c>
      <c r="AD430" s="140" t="s">
        <v>7938</v>
      </c>
      <c r="AE430" s="140" t="s">
        <v>7939</v>
      </c>
      <c r="AF430" s="140" t="s">
        <v>7940</v>
      </c>
      <c r="AG430" s="140" t="s">
        <v>7941</v>
      </c>
      <c r="AH430" s="140" t="s">
        <v>8725</v>
      </c>
      <c r="AI430" s="140" t="s">
        <v>7943</v>
      </c>
      <c r="AJ430" s="140" t="s">
        <v>8726</v>
      </c>
      <c r="AK430" s="140" t="s">
        <v>8727</v>
      </c>
      <c r="AL430" s="139">
        <v>1000</v>
      </c>
      <c r="AM430" s="140" t="s">
        <v>2908</v>
      </c>
      <c r="AN430" s="140" t="s">
        <v>8728</v>
      </c>
    </row>
    <row r="431" spans="1:40" ht="28.8" x14ac:dyDescent="0.25">
      <c r="A431" s="139" t="s">
        <v>7756</v>
      </c>
      <c r="B431" s="140" t="s">
        <v>7757</v>
      </c>
      <c r="C431" s="139">
        <v>5504</v>
      </c>
      <c r="D431" s="140" t="s">
        <v>7165</v>
      </c>
      <c r="E431" s="140" t="s">
        <v>3358</v>
      </c>
      <c r="F431" s="139">
        <v>1780</v>
      </c>
      <c r="G431" s="140" t="s">
        <v>528</v>
      </c>
      <c r="H431" s="140" t="s">
        <v>9442</v>
      </c>
      <c r="I431" s="140" t="s">
        <v>7758</v>
      </c>
      <c r="J431" s="140" t="s">
        <v>9443</v>
      </c>
      <c r="K431" s="140" t="s">
        <v>7881</v>
      </c>
      <c r="L431" s="140" t="s">
        <v>7761</v>
      </c>
      <c r="M431" s="140" t="s">
        <v>6824</v>
      </c>
      <c r="N431" s="140" t="s">
        <v>8730</v>
      </c>
      <c r="O431" s="139">
        <v>122986</v>
      </c>
      <c r="P431" s="139">
        <v>4821</v>
      </c>
      <c r="Q431" s="140" t="s">
        <v>5258</v>
      </c>
      <c r="R431" s="139">
        <v>960435</v>
      </c>
      <c r="S431" s="139">
        <v>0</v>
      </c>
      <c r="T431" s="140" t="s">
        <v>7758</v>
      </c>
      <c r="U431" s="141">
        <v>367</v>
      </c>
      <c r="V431" s="140" t="s">
        <v>9444</v>
      </c>
      <c r="W431" s="140" t="s">
        <v>9445</v>
      </c>
      <c r="X431" s="140" t="s">
        <v>7765</v>
      </c>
      <c r="Y431" s="140" t="s">
        <v>7766</v>
      </c>
      <c r="Z431" s="140" t="s">
        <v>8732</v>
      </c>
      <c r="AA431" s="139">
        <v>1</v>
      </c>
      <c r="AB431" s="141">
        <v>45322</v>
      </c>
      <c r="AC431" s="141">
        <v>45322</v>
      </c>
      <c r="AD431" s="140" t="s">
        <v>7938</v>
      </c>
      <c r="AE431" s="140" t="s">
        <v>7939</v>
      </c>
      <c r="AF431" s="140" t="s">
        <v>7940</v>
      </c>
      <c r="AG431" s="140" t="s">
        <v>7941</v>
      </c>
      <c r="AH431" s="140" t="s">
        <v>9446</v>
      </c>
      <c r="AI431" s="140" t="s">
        <v>7773</v>
      </c>
      <c r="AJ431" s="140" t="s">
        <v>9447</v>
      </c>
      <c r="AK431" s="140" t="s">
        <v>9448</v>
      </c>
      <c r="AL431" s="139">
        <v>1780</v>
      </c>
      <c r="AM431" s="140" t="s">
        <v>528</v>
      </c>
      <c r="AN431" s="140" t="s">
        <v>9449</v>
      </c>
    </row>
    <row r="432" spans="1:40" ht="28.8" x14ac:dyDescent="0.25">
      <c r="A432" s="139" t="s">
        <v>7756</v>
      </c>
      <c r="B432" s="140" t="s">
        <v>7757</v>
      </c>
      <c r="C432" s="139">
        <v>5512</v>
      </c>
      <c r="D432" s="140" t="s">
        <v>5259</v>
      </c>
      <c r="E432" s="140" t="s">
        <v>3359</v>
      </c>
      <c r="F432" s="139">
        <v>1780</v>
      </c>
      <c r="G432" s="140" t="s">
        <v>528</v>
      </c>
      <c r="H432" s="140" t="s">
        <v>1324</v>
      </c>
      <c r="I432" s="140" t="s">
        <v>7758</v>
      </c>
      <c r="J432" s="140" t="s">
        <v>9450</v>
      </c>
      <c r="K432" s="140" t="s">
        <v>7881</v>
      </c>
      <c r="L432" s="140" t="s">
        <v>7761</v>
      </c>
      <c r="M432" s="140" t="s">
        <v>6824</v>
      </c>
      <c r="N432" s="140" t="s">
        <v>8730</v>
      </c>
      <c r="O432" s="139">
        <v>123232</v>
      </c>
      <c r="P432" s="139">
        <v>48751</v>
      </c>
      <c r="Q432" s="140" t="s">
        <v>5259</v>
      </c>
      <c r="R432" s="139">
        <v>960435</v>
      </c>
      <c r="S432" s="139">
        <v>0</v>
      </c>
      <c r="T432" s="140" t="s">
        <v>7758</v>
      </c>
      <c r="U432" s="141">
        <v>367</v>
      </c>
      <c r="V432" s="140" t="s">
        <v>9451</v>
      </c>
      <c r="W432" s="140" t="s">
        <v>8688</v>
      </c>
      <c r="X432" s="140" t="s">
        <v>7765</v>
      </c>
      <c r="Y432" s="140" t="s">
        <v>7766</v>
      </c>
      <c r="Z432" s="140" t="s">
        <v>8732</v>
      </c>
      <c r="AA432" s="139">
        <v>2</v>
      </c>
      <c r="AB432" s="141">
        <v>45322</v>
      </c>
      <c r="AC432" s="141">
        <v>45322</v>
      </c>
      <c r="AD432" s="140" t="s">
        <v>7938</v>
      </c>
      <c r="AE432" s="140" t="s">
        <v>7939</v>
      </c>
      <c r="AF432" s="140" t="s">
        <v>7940</v>
      </c>
      <c r="AG432" s="140" t="s">
        <v>7941</v>
      </c>
      <c r="AH432" s="140" t="s">
        <v>9446</v>
      </c>
      <c r="AI432" s="140" t="s">
        <v>7773</v>
      </c>
      <c r="AJ432" s="140" t="s">
        <v>9447</v>
      </c>
      <c r="AK432" s="140" t="s">
        <v>9448</v>
      </c>
      <c r="AL432" s="139">
        <v>1780</v>
      </c>
      <c r="AM432" s="140" t="s">
        <v>528</v>
      </c>
      <c r="AN432" s="140" t="s">
        <v>9449</v>
      </c>
    </row>
    <row r="433" spans="1:40" ht="28.8" x14ac:dyDescent="0.25">
      <c r="A433" s="139" t="s">
        <v>7756</v>
      </c>
      <c r="B433" s="140" t="s">
        <v>7757</v>
      </c>
      <c r="C433" s="139">
        <v>5521</v>
      </c>
      <c r="D433" s="140" t="s">
        <v>490</v>
      </c>
      <c r="E433" s="140" t="s">
        <v>3360</v>
      </c>
      <c r="F433" s="139">
        <v>1731</v>
      </c>
      <c r="G433" s="140" t="s">
        <v>529</v>
      </c>
      <c r="H433" s="140" t="s">
        <v>1325</v>
      </c>
      <c r="I433" s="140" t="s">
        <v>7758</v>
      </c>
      <c r="J433" s="140" t="s">
        <v>9452</v>
      </c>
      <c r="K433" s="140" t="s">
        <v>7881</v>
      </c>
      <c r="L433" s="140" t="s">
        <v>7761</v>
      </c>
      <c r="M433" s="140" t="s">
        <v>6824</v>
      </c>
      <c r="N433" s="140" t="s">
        <v>8730</v>
      </c>
      <c r="O433" s="139">
        <v>122218</v>
      </c>
      <c r="P433" s="139">
        <v>5173</v>
      </c>
      <c r="Q433" s="140" t="s">
        <v>5277</v>
      </c>
      <c r="R433" s="139">
        <v>960369</v>
      </c>
      <c r="S433" s="139">
        <v>0</v>
      </c>
      <c r="T433" s="140" t="s">
        <v>7758</v>
      </c>
      <c r="U433" s="141">
        <v>367</v>
      </c>
      <c r="V433" s="140" t="s">
        <v>9453</v>
      </c>
      <c r="W433" s="140" t="s">
        <v>9454</v>
      </c>
      <c r="X433" s="140" t="s">
        <v>7765</v>
      </c>
      <c r="Y433" s="140" t="s">
        <v>7766</v>
      </c>
      <c r="Z433" s="140" t="s">
        <v>8732</v>
      </c>
      <c r="AA433" s="139">
        <v>1</v>
      </c>
      <c r="AB433" s="141">
        <v>45322</v>
      </c>
      <c r="AC433" s="141">
        <v>45322</v>
      </c>
      <c r="AD433" s="140" t="s">
        <v>7938</v>
      </c>
      <c r="AE433" s="140" t="s">
        <v>7939</v>
      </c>
      <c r="AF433" s="140" t="s">
        <v>7940</v>
      </c>
      <c r="AG433" s="140" t="s">
        <v>7941</v>
      </c>
      <c r="AH433" s="140" t="s">
        <v>9283</v>
      </c>
      <c r="AI433" s="140" t="s">
        <v>7773</v>
      </c>
      <c r="AJ433" s="140" t="s">
        <v>9284</v>
      </c>
      <c r="AK433" s="140" t="s">
        <v>9285</v>
      </c>
      <c r="AL433" s="139">
        <v>1730</v>
      </c>
      <c r="AM433" s="140" t="s">
        <v>268</v>
      </c>
      <c r="AN433" s="140" t="s">
        <v>9286</v>
      </c>
    </row>
    <row r="434" spans="1:40" ht="28.8" x14ac:dyDescent="0.25">
      <c r="A434" s="139" t="s">
        <v>7756</v>
      </c>
      <c r="B434" s="140" t="s">
        <v>7757</v>
      </c>
      <c r="C434" s="139">
        <v>5538</v>
      </c>
      <c r="D434" s="140" t="s">
        <v>5292</v>
      </c>
      <c r="E434" s="140" t="s">
        <v>3361</v>
      </c>
      <c r="F434" s="139">
        <v>1853</v>
      </c>
      <c r="G434" s="140" t="s">
        <v>530</v>
      </c>
      <c r="H434" s="140" t="s">
        <v>1326</v>
      </c>
      <c r="I434" s="140" t="s">
        <v>7758</v>
      </c>
      <c r="J434" s="140" t="s">
        <v>9455</v>
      </c>
      <c r="K434" s="140" t="s">
        <v>8031</v>
      </c>
      <c r="L434" s="140" t="s">
        <v>7761</v>
      </c>
      <c r="M434" s="140" t="s">
        <v>6825</v>
      </c>
      <c r="N434" s="140" t="s">
        <v>8730</v>
      </c>
      <c r="O434" s="139">
        <v>119313</v>
      </c>
      <c r="P434" s="139">
        <v>5629</v>
      </c>
      <c r="Q434" s="140" t="s">
        <v>5296</v>
      </c>
      <c r="R434" s="139">
        <v>960451</v>
      </c>
      <c r="S434" s="139">
        <v>0</v>
      </c>
      <c r="T434" s="140" t="s">
        <v>7758</v>
      </c>
      <c r="U434" s="141">
        <v>367</v>
      </c>
      <c r="V434" s="140" t="s">
        <v>9456</v>
      </c>
      <c r="W434" s="140" t="s">
        <v>9457</v>
      </c>
      <c r="X434" s="140" t="s">
        <v>7765</v>
      </c>
      <c r="Y434" s="140" t="s">
        <v>7766</v>
      </c>
      <c r="Z434" s="140" t="s">
        <v>8732</v>
      </c>
      <c r="AA434" s="139">
        <v>1</v>
      </c>
      <c r="AB434" s="141">
        <v>45322</v>
      </c>
      <c r="AC434" s="141">
        <v>45322</v>
      </c>
      <c r="AD434" s="140" t="s">
        <v>7953</v>
      </c>
      <c r="AE434" s="140" t="s">
        <v>7954</v>
      </c>
      <c r="AF434" s="140" t="s">
        <v>7955</v>
      </c>
      <c r="AG434" s="140" t="s">
        <v>7956</v>
      </c>
      <c r="AH434" s="140" t="s">
        <v>9458</v>
      </c>
      <c r="AI434" s="140" t="s">
        <v>7773</v>
      </c>
      <c r="AJ434" s="140" t="s">
        <v>9459</v>
      </c>
      <c r="AK434" s="140" t="s">
        <v>9460</v>
      </c>
      <c r="AL434" s="139">
        <v>1850</v>
      </c>
      <c r="AM434" s="140" t="s">
        <v>274</v>
      </c>
      <c r="AN434" s="140" t="s">
        <v>9461</v>
      </c>
    </row>
    <row r="435" spans="1:40" ht="28.8" x14ac:dyDescent="0.25">
      <c r="A435" s="139" t="s">
        <v>7756</v>
      </c>
      <c r="B435" s="140" t="s">
        <v>7757</v>
      </c>
      <c r="C435" s="139">
        <v>5546</v>
      </c>
      <c r="D435" s="140" t="s">
        <v>5220</v>
      </c>
      <c r="E435" s="140" t="s">
        <v>3362</v>
      </c>
      <c r="F435" s="139">
        <v>1853</v>
      </c>
      <c r="G435" s="140" t="s">
        <v>530</v>
      </c>
      <c r="H435" s="140" t="s">
        <v>1327</v>
      </c>
      <c r="I435" s="140" t="s">
        <v>7758</v>
      </c>
      <c r="J435" s="140" t="s">
        <v>9462</v>
      </c>
      <c r="K435" s="140" t="s">
        <v>7881</v>
      </c>
      <c r="L435" s="140" t="s">
        <v>7761</v>
      </c>
      <c r="M435" s="140" t="s">
        <v>6824</v>
      </c>
      <c r="N435" s="140" t="s">
        <v>8722</v>
      </c>
      <c r="O435" s="139">
        <v>123034</v>
      </c>
      <c r="P435" s="139">
        <v>5603</v>
      </c>
      <c r="Q435" s="140" t="s">
        <v>5294</v>
      </c>
      <c r="R435" s="139">
        <v>132027</v>
      </c>
      <c r="S435" s="139">
        <v>0</v>
      </c>
      <c r="T435" s="140" t="s">
        <v>7758</v>
      </c>
      <c r="U435" s="141">
        <v>367</v>
      </c>
      <c r="V435" s="140" t="s">
        <v>9463</v>
      </c>
      <c r="W435" s="140" t="s">
        <v>8392</v>
      </c>
      <c r="X435" s="140" t="s">
        <v>7765</v>
      </c>
      <c r="Y435" s="140" t="s">
        <v>7766</v>
      </c>
      <c r="Z435" s="140" t="s">
        <v>8739</v>
      </c>
      <c r="AA435" s="139">
        <v>1</v>
      </c>
      <c r="AB435" s="141">
        <v>45322</v>
      </c>
      <c r="AC435" s="141">
        <v>45322</v>
      </c>
      <c r="AD435" s="140" t="s">
        <v>7953</v>
      </c>
      <c r="AE435" s="140" t="s">
        <v>7954</v>
      </c>
      <c r="AF435" s="140" t="s">
        <v>7955</v>
      </c>
      <c r="AG435" s="140" t="s">
        <v>7956</v>
      </c>
      <c r="AH435" s="140" t="s">
        <v>8725</v>
      </c>
      <c r="AI435" s="140" t="s">
        <v>7943</v>
      </c>
      <c r="AJ435" s="140" t="s">
        <v>8726</v>
      </c>
      <c r="AK435" s="140" t="s">
        <v>8727</v>
      </c>
      <c r="AL435" s="139">
        <v>1000</v>
      </c>
      <c r="AM435" s="140" t="s">
        <v>2908</v>
      </c>
      <c r="AN435" s="140" t="s">
        <v>8728</v>
      </c>
    </row>
    <row r="436" spans="1:40" ht="28.8" x14ac:dyDescent="0.25">
      <c r="A436" s="139" t="s">
        <v>7756</v>
      </c>
      <c r="B436" s="140" t="s">
        <v>7757</v>
      </c>
      <c r="C436" s="139">
        <v>5561</v>
      </c>
      <c r="D436" s="140" t="s">
        <v>5293</v>
      </c>
      <c r="E436" s="140" t="s">
        <v>7552</v>
      </c>
      <c r="F436" s="139">
        <v>1830</v>
      </c>
      <c r="G436" s="140" t="s">
        <v>273</v>
      </c>
      <c r="H436" s="140" t="s">
        <v>1328</v>
      </c>
      <c r="I436" s="140" t="s">
        <v>7758</v>
      </c>
      <c r="J436" s="140" t="s">
        <v>9464</v>
      </c>
      <c r="K436" s="140" t="s">
        <v>7881</v>
      </c>
      <c r="L436" s="140" t="s">
        <v>7761</v>
      </c>
      <c r="M436" s="140" t="s">
        <v>6824</v>
      </c>
      <c r="N436" s="140" t="s">
        <v>8722</v>
      </c>
      <c r="O436" s="139">
        <v>122143</v>
      </c>
      <c r="P436" s="139">
        <v>105833</v>
      </c>
      <c r="Q436" s="140" t="s">
        <v>6961</v>
      </c>
      <c r="R436" s="139">
        <v>962671</v>
      </c>
      <c r="S436" s="139">
        <v>0</v>
      </c>
      <c r="T436" s="140" t="s">
        <v>7758</v>
      </c>
      <c r="U436" s="141">
        <v>367</v>
      </c>
      <c r="V436" s="140" t="s">
        <v>9465</v>
      </c>
      <c r="W436" s="140" t="s">
        <v>9466</v>
      </c>
      <c r="X436" s="140" t="s">
        <v>7765</v>
      </c>
      <c r="Y436" s="140" t="s">
        <v>7766</v>
      </c>
      <c r="Z436" s="140" t="s">
        <v>8739</v>
      </c>
      <c r="AA436" s="139">
        <v>1</v>
      </c>
      <c r="AB436" s="141">
        <v>45322</v>
      </c>
      <c r="AC436" s="141">
        <v>45322</v>
      </c>
      <c r="AD436" s="140" t="s">
        <v>7953</v>
      </c>
      <c r="AE436" s="140" t="s">
        <v>7954</v>
      </c>
      <c r="AF436" s="140" t="s">
        <v>7955</v>
      </c>
      <c r="AG436" s="140" t="s">
        <v>7956</v>
      </c>
      <c r="AH436" s="140" t="s">
        <v>9467</v>
      </c>
      <c r="AI436" s="140" t="s">
        <v>7943</v>
      </c>
      <c r="AJ436" s="140" t="s">
        <v>9468</v>
      </c>
      <c r="AK436" s="140" t="s">
        <v>9469</v>
      </c>
      <c r="AL436" s="139">
        <v>1800</v>
      </c>
      <c r="AM436" s="140" t="s">
        <v>272</v>
      </c>
      <c r="AN436" s="140" t="s">
        <v>9417</v>
      </c>
    </row>
    <row r="437" spans="1:40" ht="28.8" x14ac:dyDescent="0.25">
      <c r="A437" s="139" t="s">
        <v>7756</v>
      </c>
      <c r="B437" s="140" t="s">
        <v>7757</v>
      </c>
      <c r="C437" s="139">
        <v>5595</v>
      </c>
      <c r="D437" s="140" t="s">
        <v>6520</v>
      </c>
      <c r="E437" s="140" t="s">
        <v>3363</v>
      </c>
      <c r="F437" s="139">
        <v>1850</v>
      </c>
      <c r="G437" s="140" t="s">
        <v>274</v>
      </c>
      <c r="H437" s="140" t="s">
        <v>1329</v>
      </c>
      <c r="I437" s="140" t="s">
        <v>7758</v>
      </c>
      <c r="J437" s="140" t="s">
        <v>9470</v>
      </c>
      <c r="K437" s="140" t="s">
        <v>8031</v>
      </c>
      <c r="L437" s="140" t="s">
        <v>7761</v>
      </c>
      <c r="M437" s="140" t="s">
        <v>6825</v>
      </c>
      <c r="N437" s="140" t="s">
        <v>8730</v>
      </c>
      <c r="O437" s="139">
        <v>119313</v>
      </c>
      <c r="P437" s="139">
        <v>5629</v>
      </c>
      <c r="Q437" s="140" t="s">
        <v>5296</v>
      </c>
      <c r="R437" s="139">
        <v>960451</v>
      </c>
      <c r="S437" s="139">
        <v>0</v>
      </c>
      <c r="T437" s="140" t="s">
        <v>7758</v>
      </c>
      <c r="U437" s="141">
        <v>367</v>
      </c>
      <c r="V437" s="140" t="s">
        <v>9471</v>
      </c>
      <c r="W437" s="140" t="s">
        <v>7837</v>
      </c>
      <c r="X437" s="140" t="s">
        <v>7765</v>
      </c>
      <c r="Y437" s="140" t="s">
        <v>7766</v>
      </c>
      <c r="Z437" s="140" t="s">
        <v>8732</v>
      </c>
      <c r="AA437" s="139">
        <v>2</v>
      </c>
      <c r="AB437" s="141">
        <v>45322</v>
      </c>
      <c r="AC437" s="141">
        <v>45322</v>
      </c>
      <c r="AD437" s="140" t="s">
        <v>7953</v>
      </c>
      <c r="AE437" s="140" t="s">
        <v>7954</v>
      </c>
      <c r="AF437" s="140" t="s">
        <v>7955</v>
      </c>
      <c r="AG437" s="140" t="s">
        <v>7956</v>
      </c>
      <c r="AH437" s="140" t="s">
        <v>9458</v>
      </c>
      <c r="AI437" s="140" t="s">
        <v>7773</v>
      </c>
      <c r="AJ437" s="140" t="s">
        <v>9459</v>
      </c>
      <c r="AK437" s="140" t="s">
        <v>9460</v>
      </c>
      <c r="AL437" s="139">
        <v>1850</v>
      </c>
      <c r="AM437" s="140" t="s">
        <v>274</v>
      </c>
      <c r="AN437" s="140" t="s">
        <v>9461</v>
      </c>
    </row>
    <row r="438" spans="1:40" ht="28.8" x14ac:dyDescent="0.25">
      <c r="A438" s="139" t="s">
        <v>7756</v>
      </c>
      <c r="B438" s="140" t="s">
        <v>7757</v>
      </c>
      <c r="C438" s="139">
        <v>5603</v>
      </c>
      <c r="D438" s="140" t="s">
        <v>5294</v>
      </c>
      <c r="E438" s="140" t="s">
        <v>3364</v>
      </c>
      <c r="F438" s="139">
        <v>1850</v>
      </c>
      <c r="G438" s="140" t="s">
        <v>274</v>
      </c>
      <c r="H438" s="140" t="s">
        <v>1330</v>
      </c>
      <c r="I438" s="140" t="s">
        <v>7758</v>
      </c>
      <c r="J438" s="140" t="s">
        <v>9472</v>
      </c>
      <c r="K438" s="140" t="s">
        <v>7881</v>
      </c>
      <c r="L438" s="140" t="s">
        <v>7761</v>
      </c>
      <c r="M438" s="140" t="s">
        <v>6824</v>
      </c>
      <c r="N438" s="140" t="s">
        <v>8722</v>
      </c>
      <c r="O438" s="139">
        <v>123034</v>
      </c>
      <c r="P438" s="139">
        <v>5603</v>
      </c>
      <c r="Q438" s="140" t="s">
        <v>5294</v>
      </c>
      <c r="R438" s="139">
        <v>132027</v>
      </c>
      <c r="S438" s="139">
        <v>0</v>
      </c>
      <c r="T438" s="140" t="s">
        <v>7758</v>
      </c>
      <c r="U438" s="141">
        <v>367</v>
      </c>
      <c r="V438" s="140" t="s">
        <v>9473</v>
      </c>
      <c r="W438" s="140" t="s">
        <v>8080</v>
      </c>
      <c r="X438" s="140" t="s">
        <v>8106</v>
      </c>
      <c r="Y438" s="140" t="s">
        <v>8107</v>
      </c>
      <c r="Z438" s="140" t="s">
        <v>8724</v>
      </c>
      <c r="AA438" s="139">
        <v>1</v>
      </c>
      <c r="AB438" s="141">
        <v>45322</v>
      </c>
      <c r="AC438" s="141">
        <v>45322</v>
      </c>
      <c r="AD438" s="140" t="s">
        <v>7953</v>
      </c>
      <c r="AE438" s="140" t="s">
        <v>7954</v>
      </c>
      <c r="AF438" s="140" t="s">
        <v>7955</v>
      </c>
      <c r="AG438" s="140" t="s">
        <v>7956</v>
      </c>
      <c r="AH438" s="140" t="s">
        <v>8725</v>
      </c>
      <c r="AI438" s="140" t="s">
        <v>7943</v>
      </c>
      <c r="AJ438" s="140" t="s">
        <v>8726</v>
      </c>
      <c r="AK438" s="140" t="s">
        <v>8727</v>
      </c>
      <c r="AL438" s="139">
        <v>1000</v>
      </c>
      <c r="AM438" s="140" t="s">
        <v>2908</v>
      </c>
      <c r="AN438" s="140" t="s">
        <v>8728</v>
      </c>
    </row>
    <row r="439" spans="1:40" ht="28.8" x14ac:dyDescent="0.25">
      <c r="A439" s="139" t="s">
        <v>7756</v>
      </c>
      <c r="B439" s="140" t="s">
        <v>7757</v>
      </c>
      <c r="C439" s="139">
        <v>5611</v>
      </c>
      <c r="D439" s="140" t="s">
        <v>5295</v>
      </c>
      <c r="E439" s="140" t="s">
        <v>3365</v>
      </c>
      <c r="F439" s="139">
        <v>1850</v>
      </c>
      <c r="G439" s="140" t="s">
        <v>274</v>
      </c>
      <c r="H439" s="140" t="s">
        <v>1330</v>
      </c>
      <c r="I439" s="140" t="s">
        <v>7758</v>
      </c>
      <c r="J439" s="140" t="s">
        <v>9474</v>
      </c>
      <c r="K439" s="140" t="s">
        <v>7881</v>
      </c>
      <c r="L439" s="140" t="s">
        <v>7761</v>
      </c>
      <c r="M439" s="140" t="s">
        <v>6824</v>
      </c>
      <c r="N439" s="140" t="s">
        <v>8722</v>
      </c>
      <c r="O439" s="139">
        <v>123034</v>
      </c>
      <c r="P439" s="139">
        <v>5603</v>
      </c>
      <c r="Q439" s="140" t="s">
        <v>5294</v>
      </c>
      <c r="R439" s="139">
        <v>132027</v>
      </c>
      <c r="S439" s="139">
        <v>0</v>
      </c>
      <c r="T439" s="140" t="s">
        <v>7758</v>
      </c>
      <c r="U439" s="141">
        <v>367</v>
      </c>
      <c r="V439" s="140" t="s">
        <v>9473</v>
      </c>
      <c r="W439" s="140" t="s">
        <v>8080</v>
      </c>
      <c r="X439" s="140" t="s">
        <v>7972</v>
      </c>
      <c r="Y439" s="140" t="s">
        <v>7973</v>
      </c>
      <c r="Z439" s="140" t="s">
        <v>8899</v>
      </c>
      <c r="AA439" s="139">
        <v>1</v>
      </c>
      <c r="AB439" s="141">
        <v>45322</v>
      </c>
      <c r="AC439" s="141">
        <v>45322</v>
      </c>
      <c r="AD439" s="140" t="s">
        <v>7953</v>
      </c>
      <c r="AE439" s="140" t="s">
        <v>7954</v>
      </c>
      <c r="AF439" s="140" t="s">
        <v>7955</v>
      </c>
      <c r="AG439" s="140" t="s">
        <v>7956</v>
      </c>
      <c r="AH439" s="140" t="s">
        <v>8725</v>
      </c>
      <c r="AI439" s="140" t="s">
        <v>7943</v>
      </c>
      <c r="AJ439" s="140" t="s">
        <v>8726</v>
      </c>
      <c r="AK439" s="140" t="s">
        <v>8727</v>
      </c>
      <c r="AL439" s="139">
        <v>1000</v>
      </c>
      <c r="AM439" s="140" t="s">
        <v>2908</v>
      </c>
      <c r="AN439" s="140" t="s">
        <v>8728</v>
      </c>
    </row>
    <row r="440" spans="1:40" ht="28.8" x14ac:dyDescent="0.25">
      <c r="A440" s="139" t="s">
        <v>7756</v>
      </c>
      <c r="B440" s="140" t="s">
        <v>7757</v>
      </c>
      <c r="C440" s="139">
        <v>5629</v>
      </c>
      <c r="D440" s="140" t="s">
        <v>5296</v>
      </c>
      <c r="E440" s="140" t="s">
        <v>3366</v>
      </c>
      <c r="F440" s="139">
        <v>1851</v>
      </c>
      <c r="G440" s="140" t="s">
        <v>531</v>
      </c>
      <c r="H440" s="140" t="s">
        <v>1331</v>
      </c>
      <c r="I440" s="140" t="s">
        <v>7758</v>
      </c>
      <c r="J440" s="140" t="s">
        <v>9475</v>
      </c>
      <c r="K440" s="140" t="s">
        <v>8031</v>
      </c>
      <c r="L440" s="140" t="s">
        <v>7761</v>
      </c>
      <c r="M440" s="140" t="s">
        <v>6825</v>
      </c>
      <c r="N440" s="140" t="s">
        <v>8730</v>
      </c>
      <c r="O440" s="139">
        <v>119313</v>
      </c>
      <c r="P440" s="139">
        <v>5629</v>
      </c>
      <c r="Q440" s="140" t="s">
        <v>5296</v>
      </c>
      <c r="R440" s="139">
        <v>960451</v>
      </c>
      <c r="S440" s="139">
        <v>0</v>
      </c>
      <c r="T440" s="140" t="s">
        <v>7758</v>
      </c>
      <c r="U440" s="141">
        <v>367</v>
      </c>
      <c r="V440" s="140" t="s">
        <v>9476</v>
      </c>
      <c r="W440" s="140" t="s">
        <v>8087</v>
      </c>
      <c r="X440" s="140" t="s">
        <v>7765</v>
      </c>
      <c r="Y440" s="140" t="s">
        <v>7766</v>
      </c>
      <c r="Z440" s="140" t="s">
        <v>8732</v>
      </c>
      <c r="AA440" s="139">
        <v>1</v>
      </c>
      <c r="AB440" s="141">
        <v>45322</v>
      </c>
      <c r="AC440" s="141">
        <v>45322</v>
      </c>
      <c r="AD440" s="140" t="s">
        <v>7953</v>
      </c>
      <c r="AE440" s="140" t="s">
        <v>7954</v>
      </c>
      <c r="AF440" s="140" t="s">
        <v>7955</v>
      </c>
      <c r="AG440" s="140" t="s">
        <v>7956</v>
      </c>
      <c r="AH440" s="140" t="s">
        <v>9458</v>
      </c>
      <c r="AI440" s="140" t="s">
        <v>7773</v>
      </c>
      <c r="AJ440" s="140" t="s">
        <v>9459</v>
      </c>
      <c r="AK440" s="140" t="s">
        <v>9460</v>
      </c>
      <c r="AL440" s="139">
        <v>1850</v>
      </c>
      <c r="AM440" s="140" t="s">
        <v>274</v>
      </c>
      <c r="AN440" s="140" t="s">
        <v>9461</v>
      </c>
    </row>
    <row r="441" spans="1:40" ht="28.8" x14ac:dyDescent="0.25">
      <c r="A441" s="139" t="s">
        <v>7756</v>
      </c>
      <c r="B441" s="140" t="s">
        <v>7757</v>
      </c>
      <c r="C441" s="139">
        <v>5637</v>
      </c>
      <c r="D441" s="140" t="s">
        <v>5297</v>
      </c>
      <c r="E441" s="140" t="s">
        <v>3367</v>
      </c>
      <c r="F441" s="139">
        <v>1850</v>
      </c>
      <c r="G441" s="140" t="s">
        <v>274</v>
      </c>
      <c r="H441" s="140" t="s">
        <v>1332</v>
      </c>
      <c r="I441" s="140" t="s">
        <v>7758</v>
      </c>
      <c r="J441" s="140" t="s">
        <v>9477</v>
      </c>
      <c r="K441" s="140" t="s">
        <v>7881</v>
      </c>
      <c r="L441" s="140" t="s">
        <v>7761</v>
      </c>
      <c r="M441" s="140" t="s">
        <v>6824</v>
      </c>
      <c r="N441" s="140" t="s">
        <v>8722</v>
      </c>
      <c r="O441" s="139">
        <v>123034</v>
      </c>
      <c r="P441" s="139">
        <v>5603</v>
      </c>
      <c r="Q441" s="140" t="s">
        <v>5294</v>
      </c>
      <c r="R441" s="139">
        <v>132027</v>
      </c>
      <c r="S441" s="139">
        <v>0</v>
      </c>
      <c r="T441" s="140" t="s">
        <v>7758</v>
      </c>
      <c r="U441" s="141">
        <v>367</v>
      </c>
      <c r="V441" s="140" t="s">
        <v>9478</v>
      </c>
      <c r="W441" s="140" t="s">
        <v>9479</v>
      </c>
      <c r="X441" s="140" t="s">
        <v>7765</v>
      </c>
      <c r="Y441" s="140" t="s">
        <v>7766</v>
      </c>
      <c r="Z441" s="140" t="s">
        <v>8739</v>
      </c>
      <c r="AA441" s="139">
        <v>1</v>
      </c>
      <c r="AB441" s="141">
        <v>45322</v>
      </c>
      <c r="AC441" s="141">
        <v>45322</v>
      </c>
      <c r="AD441" s="140" t="s">
        <v>7953</v>
      </c>
      <c r="AE441" s="140" t="s">
        <v>7954</v>
      </c>
      <c r="AF441" s="140" t="s">
        <v>7955</v>
      </c>
      <c r="AG441" s="140" t="s">
        <v>7956</v>
      </c>
      <c r="AH441" s="140" t="s">
        <v>8725</v>
      </c>
      <c r="AI441" s="140" t="s">
        <v>7943</v>
      </c>
      <c r="AJ441" s="140" t="s">
        <v>8726</v>
      </c>
      <c r="AK441" s="140" t="s">
        <v>8727</v>
      </c>
      <c r="AL441" s="139">
        <v>1000</v>
      </c>
      <c r="AM441" s="140" t="s">
        <v>2908</v>
      </c>
      <c r="AN441" s="140" t="s">
        <v>8728</v>
      </c>
    </row>
    <row r="442" spans="1:40" ht="28.8" x14ac:dyDescent="0.25">
      <c r="A442" s="139" t="s">
        <v>7756</v>
      </c>
      <c r="B442" s="140" t="s">
        <v>7757</v>
      </c>
      <c r="C442" s="139">
        <v>5645</v>
      </c>
      <c r="D442" s="140" t="s">
        <v>5298</v>
      </c>
      <c r="E442" s="140" t="s">
        <v>3368</v>
      </c>
      <c r="F442" s="139">
        <v>1852</v>
      </c>
      <c r="G442" s="140" t="s">
        <v>532</v>
      </c>
      <c r="H442" s="140" t="s">
        <v>1333</v>
      </c>
      <c r="I442" s="140" t="s">
        <v>7758</v>
      </c>
      <c r="J442" s="140" t="s">
        <v>9480</v>
      </c>
      <c r="K442" s="140" t="s">
        <v>8031</v>
      </c>
      <c r="L442" s="140" t="s">
        <v>7761</v>
      </c>
      <c r="M442" s="140" t="s">
        <v>6825</v>
      </c>
      <c r="N442" s="140" t="s">
        <v>8730</v>
      </c>
      <c r="O442" s="139">
        <v>119313</v>
      </c>
      <c r="P442" s="139">
        <v>5629</v>
      </c>
      <c r="Q442" s="140" t="s">
        <v>5296</v>
      </c>
      <c r="R442" s="139">
        <v>960451</v>
      </c>
      <c r="S442" s="139">
        <v>0</v>
      </c>
      <c r="T442" s="140" t="s">
        <v>7758</v>
      </c>
      <c r="U442" s="141">
        <v>367</v>
      </c>
      <c r="V442" s="140" t="s">
        <v>9481</v>
      </c>
      <c r="W442" s="140" t="s">
        <v>8337</v>
      </c>
      <c r="X442" s="140" t="s">
        <v>7765</v>
      </c>
      <c r="Y442" s="140" t="s">
        <v>7766</v>
      </c>
      <c r="Z442" s="140" t="s">
        <v>8732</v>
      </c>
      <c r="AA442" s="139">
        <v>2</v>
      </c>
      <c r="AB442" s="141">
        <v>45322</v>
      </c>
      <c r="AC442" s="141">
        <v>45322</v>
      </c>
      <c r="AD442" s="140" t="s">
        <v>7953</v>
      </c>
      <c r="AE442" s="140" t="s">
        <v>7954</v>
      </c>
      <c r="AF442" s="140" t="s">
        <v>7955</v>
      </c>
      <c r="AG442" s="140" t="s">
        <v>7956</v>
      </c>
      <c r="AH442" s="140" t="s">
        <v>9458</v>
      </c>
      <c r="AI442" s="140" t="s">
        <v>7773</v>
      </c>
      <c r="AJ442" s="140" t="s">
        <v>9459</v>
      </c>
      <c r="AK442" s="140" t="s">
        <v>9460</v>
      </c>
      <c r="AL442" s="139">
        <v>1850</v>
      </c>
      <c r="AM442" s="140" t="s">
        <v>274</v>
      </c>
      <c r="AN442" s="140" t="s">
        <v>9461</v>
      </c>
    </row>
    <row r="443" spans="1:40" ht="28.8" x14ac:dyDescent="0.25">
      <c r="A443" s="139" t="s">
        <v>7756</v>
      </c>
      <c r="B443" s="140" t="s">
        <v>7757</v>
      </c>
      <c r="C443" s="139">
        <v>5652</v>
      </c>
      <c r="D443" s="140" t="s">
        <v>5299</v>
      </c>
      <c r="E443" s="140" t="s">
        <v>3369</v>
      </c>
      <c r="F443" s="139">
        <v>1860</v>
      </c>
      <c r="G443" s="140" t="s">
        <v>533</v>
      </c>
      <c r="H443" s="140" t="s">
        <v>1334</v>
      </c>
      <c r="I443" s="140" t="s">
        <v>7758</v>
      </c>
      <c r="J443" s="140" t="s">
        <v>9482</v>
      </c>
      <c r="K443" s="140" t="s">
        <v>7881</v>
      </c>
      <c r="L443" s="140" t="s">
        <v>7761</v>
      </c>
      <c r="M443" s="140" t="s">
        <v>6824</v>
      </c>
      <c r="N443" s="140" t="s">
        <v>8722</v>
      </c>
      <c r="O443" s="139">
        <v>123034</v>
      </c>
      <c r="P443" s="139">
        <v>5603</v>
      </c>
      <c r="Q443" s="140" t="s">
        <v>5294</v>
      </c>
      <c r="R443" s="139">
        <v>132027</v>
      </c>
      <c r="S443" s="139">
        <v>0</v>
      </c>
      <c r="T443" s="140" t="s">
        <v>7758</v>
      </c>
      <c r="U443" s="141">
        <v>367</v>
      </c>
      <c r="V443" s="140" t="s">
        <v>9483</v>
      </c>
      <c r="W443" s="140" t="s">
        <v>8596</v>
      </c>
      <c r="X443" s="140" t="s">
        <v>7765</v>
      </c>
      <c r="Y443" s="140" t="s">
        <v>7766</v>
      </c>
      <c r="Z443" s="140" t="s">
        <v>8739</v>
      </c>
      <c r="AA443" s="139">
        <v>1</v>
      </c>
      <c r="AB443" s="141">
        <v>45322</v>
      </c>
      <c r="AC443" s="141">
        <v>45322</v>
      </c>
      <c r="AD443" s="140" t="s">
        <v>7938</v>
      </c>
      <c r="AE443" s="140" t="s">
        <v>7939</v>
      </c>
      <c r="AF443" s="140" t="s">
        <v>7940</v>
      </c>
      <c r="AG443" s="140" t="s">
        <v>7941</v>
      </c>
      <c r="AH443" s="140" t="s">
        <v>8725</v>
      </c>
      <c r="AI443" s="140" t="s">
        <v>7943</v>
      </c>
      <c r="AJ443" s="140" t="s">
        <v>8726</v>
      </c>
      <c r="AK443" s="140" t="s">
        <v>8727</v>
      </c>
      <c r="AL443" s="139">
        <v>1000</v>
      </c>
      <c r="AM443" s="140" t="s">
        <v>2908</v>
      </c>
      <c r="AN443" s="140" t="s">
        <v>8728</v>
      </c>
    </row>
    <row r="444" spans="1:40" ht="28.8" x14ac:dyDescent="0.25">
      <c r="A444" s="139" t="s">
        <v>7756</v>
      </c>
      <c r="B444" s="140" t="s">
        <v>7757</v>
      </c>
      <c r="C444" s="139">
        <v>5661</v>
      </c>
      <c r="D444" s="140" t="s">
        <v>5300</v>
      </c>
      <c r="E444" s="140" t="s">
        <v>7553</v>
      </c>
      <c r="F444" s="139">
        <v>1860</v>
      </c>
      <c r="G444" s="140" t="s">
        <v>533</v>
      </c>
      <c r="H444" s="140" t="s">
        <v>3370</v>
      </c>
      <c r="I444" s="140" t="s">
        <v>7758</v>
      </c>
      <c r="J444" s="140" t="s">
        <v>9484</v>
      </c>
      <c r="K444" s="140" t="s">
        <v>7881</v>
      </c>
      <c r="L444" s="140" t="s">
        <v>7761</v>
      </c>
      <c r="M444" s="140" t="s">
        <v>6824</v>
      </c>
      <c r="N444" s="140" t="s">
        <v>8730</v>
      </c>
      <c r="O444" s="139">
        <v>122036</v>
      </c>
      <c r="P444" s="139">
        <v>5694</v>
      </c>
      <c r="Q444" s="140" t="s">
        <v>6521</v>
      </c>
      <c r="R444" s="139">
        <v>960468</v>
      </c>
      <c r="S444" s="139">
        <v>0</v>
      </c>
      <c r="T444" s="140" t="s">
        <v>7758</v>
      </c>
      <c r="U444" s="141">
        <v>367</v>
      </c>
      <c r="V444" s="140" t="s">
        <v>9485</v>
      </c>
      <c r="W444" s="140" t="s">
        <v>8273</v>
      </c>
      <c r="X444" s="140" t="s">
        <v>7765</v>
      </c>
      <c r="Y444" s="140" t="s">
        <v>7766</v>
      </c>
      <c r="Z444" s="140" t="s">
        <v>8732</v>
      </c>
      <c r="AA444" s="139">
        <v>1</v>
      </c>
      <c r="AB444" s="141">
        <v>45322</v>
      </c>
      <c r="AC444" s="141">
        <v>45322</v>
      </c>
      <c r="AD444" s="140" t="s">
        <v>7938</v>
      </c>
      <c r="AE444" s="140" t="s">
        <v>7939</v>
      </c>
      <c r="AF444" s="140" t="s">
        <v>7940</v>
      </c>
      <c r="AG444" s="140" t="s">
        <v>7941</v>
      </c>
      <c r="AH444" s="140" t="s">
        <v>9486</v>
      </c>
      <c r="AI444" s="140" t="s">
        <v>7773</v>
      </c>
      <c r="AJ444" s="140" t="s">
        <v>9487</v>
      </c>
      <c r="AK444" s="140" t="s">
        <v>9488</v>
      </c>
      <c r="AL444" s="139">
        <v>1861</v>
      </c>
      <c r="AM444" s="140" t="s">
        <v>275</v>
      </c>
      <c r="AN444" s="140" t="s">
        <v>9489</v>
      </c>
    </row>
    <row r="445" spans="1:40" ht="28.8" x14ac:dyDescent="0.25">
      <c r="A445" s="139" t="s">
        <v>7756</v>
      </c>
      <c r="B445" s="140" t="s">
        <v>7757</v>
      </c>
      <c r="C445" s="139">
        <v>5686</v>
      </c>
      <c r="D445" s="140" t="s">
        <v>5301</v>
      </c>
      <c r="E445" s="140" t="s">
        <v>3371</v>
      </c>
      <c r="F445" s="139">
        <v>1861</v>
      </c>
      <c r="G445" s="140" t="s">
        <v>275</v>
      </c>
      <c r="H445" s="140" t="s">
        <v>3372</v>
      </c>
      <c r="I445" s="140" t="s">
        <v>7758</v>
      </c>
      <c r="J445" s="140" t="s">
        <v>9490</v>
      </c>
      <c r="K445" s="140" t="s">
        <v>7881</v>
      </c>
      <c r="L445" s="140" t="s">
        <v>7761</v>
      </c>
      <c r="M445" s="140" t="s">
        <v>6824</v>
      </c>
      <c r="N445" s="140" t="s">
        <v>8730</v>
      </c>
      <c r="O445" s="139">
        <v>122036</v>
      </c>
      <c r="P445" s="139">
        <v>5694</v>
      </c>
      <c r="Q445" s="140" t="s">
        <v>6521</v>
      </c>
      <c r="R445" s="139">
        <v>960468</v>
      </c>
      <c r="S445" s="139">
        <v>0</v>
      </c>
      <c r="T445" s="140" t="s">
        <v>7758</v>
      </c>
      <c r="U445" s="141">
        <v>367</v>
      </c>
      <c r="V445" s="140" t="s">
        <v>9491</v>
      </c>
      <c r="W445" s="140" t="s">
        <v>9492</v>
      </c>
      <c r="X445" s="140" t="s">
        <v>7765</v>
      </c>
      <c r="Y445" s="140" t="s">
        <v>7766</v>
      </c>
      <c r="Z445" s="140" t="s">
        <v>8732</v>
      </c>
      <c r="AA445" s="139">
        <v>1</v>
      </c>
      <c r="AB445" s="141">
        <v>45322</v>
      </c>
      <c r="AC445" s="141">
        <v>45322</v>
      </c>
      <c r="AD445" s="140" t="s">
        <v>7938</v>
      </c>
      <c r="AE445" s="140" t="s">
        <v>7939</v>
      </c>
      <c r="AF445" s="140" t="s">
        <v>7940</v>
      </c>
      <c r="AG445" s="140" t="s">
        <v>7941</v>
      </c>
      <c r="AH445" s="140" t="s">
        <v>9486</v>
      </c>
      <c r="AI445" s="140" t="s">
        <v>7773</v>
      </c>
      <c r="AJ445" s="140" t="s">
        <v>9487</v>
      </c>
      <c r="AK445" s="140" t="s">
        <v>9488</v>
      </c>
      <c r="AL445" s="139">
        <v>1861</v>
      </c>
      <c r="AM445" s="140" t="s">
        <v>275</v>
      </c>
      <c r="AN445" s="140" t="s">
        <v>9489</v>
      </c>
    </row>
    <row r="446" spans="1:40" ht="28.8" x14ac:dyDescent="0.25">
      <c r="A446" s="139" t="s">
        <v>7756</v>
      </c>
      <c r="B446" s="140" t="s">
        <v>7757</v>
      </c>
      <c r="C446" s="139">
        <v>5694</v>
      </c>
      <c r="D446" s="140" t="s">
        <v>6521</v>
      </c>
      <c r="E446" s="140" t="s">
        <v>3373</v>
      </c>
      <c r="F446" s="139">
        <v>1861</v>
      </c>
      <c r="G446" s="140" t="s">
        <v>275</v>
      </c>
      <c r="H446" s="140" t="s">
        <v>5302</v>
      </c>
      <c r="I446" s="140" t="s">
        <v>7758</v>
      </c>
      <c r="J446" s="140" t="s">
        <v>9493</v>
      </c>
      <c r="K446" s="140" t="s">
        <v>7881</v>
      </c>
      <c r="L446" s="140" t="s">
        <v>7761</v>
      </c>
      <c r="M446" s="140" t="s">
        <v>6824</v>
      </c>
      <c r="N446" s="140" t="s">
        <v>8730</v>
      </c>
      <c r="O446" s="139">
        <v>122036</v>
      </c>
      <c r="P446" s="139">
        <v>5694</v>
      </c>
      <c r="Q446" s="140" t="s">
        <v>6521</v>
      </c>
      <c r="R446" s="139">
        <v>960468</v>
      </c>
      <c r="S446" s="139">
        <v>0</v>
      </c>
      <c r="T446" s="140" t="s">
        <v>7758</v>
      </c>
      <c r="U446" s="141">
        <v>367</v>
      </c>
      <c r="V446" s="140" t="s">
        <v>9494</v>
      </c>
      <c r="W446" s="140" t="s">
        <v>8073</v>
      </c>
      <c r="X446" s="140" t="s">
        <v>7765</v>
      </c>
      <c r="Y446" s="140" t="s">
        <v>7766</v>
      </c>
      <c r="Z446" s="140" t="s">
        <v>8732</v>
      </c>
      <c r="AA446" s="139">
        <v>1</v>
      </c>
      <c r="AB446" s="141">
        <v>45322</v>
      </c>
      <c r="AC446" s="141">
        <v>45322</v>
      </c>
      <c r="AD446" s="140" t="s">
        <v>7938</v>
      </c>
      <c r="AE446" s="140" t="s">
        <v>7939</v>
      </c>
      <c r="AF446" s="140" t="s">
        <v>7940</v>
      </c>
      <c r="AG446" s="140" t="s">
        <v>7941</v>
      </c>
      <c r="AH446" s="140" t="s">
        <v>9486</v>
      </c>
      <c r="AI446" s="140" t="s">
        <v>7773</v>
      </c>
      <c r="AJ446" s="140" t="s">
        <v>9487</v>
      </c>
      <c r="AK446" s="140" t="s">
        <v>9488</v>
      </c>
      <c r="AL446" s="139">
        <v>1861</v>
      </c>
      <c r="AM446" s="140" t="s">
        <v>275</v>
      </c>
      <c r="AN446" s="140" t="s">
        <v>9489</v>
      </c>
    </row>
    <row r="447" spans="1:40" ht="28.8" x14ac:dyDescent="0.25">
      <c r="A447" s="139" t="s">
        <v>7756</v>
      </c>
      <c r="B447" s="140" t="s">
        <v>7757</v>
      </c>
      <c r="C447" s="139">
        <v>5702</v>
      </c>
      <c r="D447" s="140" t="s">
        <v>5303</v>
      </c>
      <c r="E447" s="140" t="s">
        <v>3374</v>
      </c>
      <c r="F447" s="139">
        <v>1785</v>
      </c>
      <c r="G447" s="140" t="s">
        <v>534</v>
      </c>
      <c r="H447" s="140" t="s">
        <v>1335</v>
      </c>
      <c r="I447" s="140" t="s">
        <v>7758</v>
      </c>
      <c r="J447" s="140" t="s">
        <v>9495</v>
      </c>
      <c r="K447" s="140" t="s">
        <v>8031</v>
      </c>
      <c r="L447" s="140" t="s">
        <v>7761</v>
      </c>
      <c r="M447" s="140" t="s">
        <v>6825</v>
      </c>
      <c r="N447" s="140" t="s">
        <v>8722</v>
      </c>
      <c r="O447" s="139">
        <v>119636</v>
      </c>
      <c r="P447" s="139">
        <v>5702</v>
      </c>
      <c r="Q447" s="140" t="s">
        <v>5303</v>
      </c>
      <c r="R447" s="139">
        <v>962746</v>
      </c>
      <c r="S447" s="139">
        <v>0</v>
      </c>
      <c r="T447" s="140" t="s">
        <v>7758</v>
      </c>
      <c r="U447" s="141">
        <v>367</v>
      </c>
      <c r="V447" s="140" t="s">
        <v>9496</v>
      </c>
      <c r="W447" s="140" t="s">
        <v>9497</v>
      </c>
      <c r="X447" s="140" t="s">
        <v>7972</v>
      </c>
      <c r="Y447" s="140" t="s">
        <v>7973</v>
      </c>
      <c r="Z447" s="140" t="s">
        <v>8899</v>
      </c>
      <c r="AA447" s="139">
        <v>1</v>
      </c>
      <c r="AB447" s="141">
        <v>45322</v>
      </c>
      <c r="AC447" s="141">
        <v>45322</v>
      </c>
      <c r="AD447" s="140" t="s">
        <v>7938</v>
      </c>
      <c r="AE447" s="140" t="s">
        <v>7939</v>
      </c>
      <c r="AF447" s="140" t="s">
        <v>7940</v>
      </c>
      <c r="AG447" s="140" t="s">
        <v>7941</v>
      </c>
      <c r="AH447" s="140" t="s">
        <v>9498</v>
      </c>
      <c r="AI447" s="140" t="s">
        <v>7773</v>
      </c>
      <c r="AJ447" s="140" t="s">
        <v>9499</v>
      </c>
      <c r="AK447" s="140" t="s">
        <v>3374</v>
      </c>
      <c r="AL447" s="139">
        <v>1785</v>
      </c>
      <c r="AM447" s="140" t="s">
        <v>534</v>
      </c>
      <c r="AN447" s="140" t="s">
        <v>9500</v>
      </c>
    </row>
    <row r="448" spans="1:40" ht="28.8" x14ac:dyDescent="0.25">
      <c r="A448" s="139" t="s">
        <v>7756</v>
      </c>
      <c r="B448" s="140" t="s">
        <v>7757</v>
      </c>
      <c r="C448" s="139">
        <v>5711</v>
      </c>
      <c r="D448" s="140" t="s">
        <v>5304</v>
      </c>
      <c r="E448" s="140" t="s">
        <v>3375</v>
      </c>
      <c r="F448" s="139">
        <v>1785</v>
      </c>
      <c r="G448" s="140" t="s">
        <v>534</v>
      </c>
      <c r="H448" s="140" t="s">
        <v>1336</v>
      </c>
      <c r="I448" s="140" t="s">
        <v>7758</v>
      </c>
      <c r="J448" s="140" t="s">
        <v>9501</v>
      </c>
      <c r="K448" s="140" t="s">
        <v>7899</v>
      </c>
      <c r="L448" s="140" t="s">
        <v>7761</v>
      </c>
      <c r="M448" s="140" t="s">
        <v>6823</v>
      </c>
      <c r="N448" s="140" t="s">
        <v>8730</v>
      </c>
      <c r="O448" s="139">
        <v>121921</v>
      </c>
      <c r="P448" s="139">
        <v>5785</v>
      </c>
      <c r="Q448" s="140" t="s">
        <v>5308</v>
      </c>
      <c r="R448" s="139">
        <v>960476</v>
      </c>
      <c r="S448" s="139">
        <v>0</v>
      </c>
      <c r="T448" s="140" t="s">
        <v>7758</v>
      </c>
      <c r="U448" s="141">
        <v>367</v>
      </c>
      <c r="V448" s="140" t="s">
        <v>9502</v>
      </c>
      <c r="W448" s="140" t="s">
        <v>7925</v>
      </c>
      <c r="X448" s="140" t="s">
        <v>7765</v>
      </c>
      <c r="Y448" s="140" t="s">
        <v>7766</v>
      </c>
      <c r="Z448" s="140" t="s">
        <v>8732</v>
      </c>
      <c r="AA448" s="139">
        <v>1</v>
      </c>
      <c r="AB448" s="141">
        <v>45322</v>
      </c>
      <c r="AC448" s="141">
        <v>45322</v>
      </c>
      <c r="AD448" s="140" t="s">
        <v>7938</v>
      </c>
      <c r="AE448" s="140" t="s">
        <v>7939</v>
      </c>
      <c r="AF448" s="140" t="s">
        <v>7940</v>
      </c>
      <c r="AG448" s="140" t="s">
        <v>7941</v>
      </c>
      <c r="AH448" s="140" t="s">
        <v>9503</v>
      </c>
      <c r="AI448" s="140" t="s">
        <v>7773</v>
      </c>
      <c r="AJ448" s="140" t="s">
        <v>9504</v>
      </c>
      <c r="AK448" s="140" t="s">
        <v>3849</v>
      </c>
      <c r="AL448" s="139">
        <v>1785</v>
      </c>
      <c r="AM448" s="140" t="s">
        <v>534</v>
      </c>
      <c r="AN448" s="140" t="s">
        <v>9505</v>
      </c>
    </row>
    <row r="449" spans="1:40" ht="28.8" x14ac:dyDescent="0.25">
      <c r="A449" s="139" t="s">
        <v>7756</v>
      </c>
      <c r="B449" s="140" t="s">
        <v>7757</v>
      </c>
      <c r="C449" s="139">
        <v>5728</v>
      </c>
      <c r="D449" s="140" t="s">
        <v>6872</v>
      </c>
      <c r="E449" s="140" t="s">
        <v>3376</v>
      </c>
      <c r="F449" s="139">
        <v>1785</v>
      </c>
      <c r="G449" s="140" t="s">
        <v>534</v>
      </c>
      <c r="H449" s="140" t="s">
        <v>1337</v>
      </c>
      <c r="I449" s="140" t="s">
        <v>7758</v>
      </c>
      <c r="J449" s="140" t="s">
        <v>9506</v>
      </c>
      <c r="K449" s="140" t="s">
        <v>8031</v>
      </c>
      <c r="L449" s="140" t="s">
        <v>7761</v>
      </c>
      <c r="M449" s="140" t="s">
        <v>6825</v>
      </c>
      <c r="N449" s="140" t="s">
        <v>8722</v>
      </c>
      <c r="O449" s="139">
        <v>119636</v>
      </c>
      <c r="P449" s="139">
        <v>5702</v>
      </c>
      <c r="Q449" s="140" t="s">
        <v>5303</v>
      </c>
      <c r="R449" s="139">
        <v>962746</v>
      </c>
      <c r="S449" s="139">
        <v>0</v>
      </c>
      <c r="T449" s="140" t="s">
        <v>7758</v>
      </c>
      <c r="U449" s="141">
        <v>367</v>
      </c>
      <c r="V449" s="140" t="s">
        <v>9507</v>
      </c>
      <c r="W449" s="140" t="s">
        <v>9508</v>
      </c>
      <c r="X449" s="140" t="s">
        <v>7765</v>
      </c>
      <c r="Y449" s="140" t="s">
        <v>7766</v>
      </c>
      <c r="Z449" s="140" t="s">
        <v>8739</v>
      </c>
      <c r="AA449" s="139">
        <v>1</v>
      </c>
      <c r="AB449" s="141">
        <v>45322</v>
      </c>
      <c r="AC449" s="141">
        <v>45322</v>
      </c>
      <c r="AD449" s="140" t="s">
        <v>7938</v>
      </c>
      <c r="AE449" s="140" t="s">
        <v>7939</v>
      </c>
      <c r="AF449" s="140" t="s">
        <v>7940</v>
      </c>
      <c r="AG449" s="140" t="s">
        <v>7941</v>
      </c>
      <c r="AH449" s="140" t="s">
        <v>9509</v>
      </c>
      <c r="AI449" s="140" t="s">
        <v>7773</v>
      </c>
      <c r="AJ449" s="140" t="s">
        <v>9510</v>
      </c>
      <c r="AK449" s="140" t="s">
        <v>9511</v>
      </c>
      <c r="AL449" s="139">
        <v>1785</v>
      </c>
      <c r="AM449" s="140" t="s">
        <v>534</v>
      </c>
      <c r="AN449" s="140" t="s">
        <v>9500</v>
      </c>
    </row>
    <row r="450" spans="1:40" ht="28.8" x14ac:dyDescent="0.25">
      <c r="A450" s="139" t="s">
        <v>7756</v>
      </c>
      <c r="B450" s="140" t="s">
        <v>7757</v>
      </c>
      <c r="C450" s="139">
        <v>5736</v>
      </c>
      <c r="D450" s="140" t="s">
        <v>6654</v>
      </c>
      <c r="E450" s="140" t="s">
        <v>3377</v>
      </c>
      <c r="F450" s="139">
        <v>1785</v>
      </c>
      <c r="G450" s="140" t="s">
        <v>534</v>
      </c>
      <c r="H450" s="140" t="s">
        <v>1338</v>
      </c>
      <c r="I450" s="140" t="s">
        <v>7758</v>
      </c>
      <c r="J450" s="140" t="s">
        <v>9512</v>
      </c>
      <c r="K450" s="140" t="s">
        <v>8031</v>
      </c>
      <c r="L450" s="140" t="s">
        <v>7761</v>
      </c>
      <c r="M450" s="140" t="s">
        <v>6825</v>
      </c>
      <c r="N450" s="140" t="s">
        <v>8722</v>
      </c>
      <c r="O450" s="139">
        <v>119636</v>
      </c>
      <c r="P450" s="139">
        <v>5702</v>
      </c>
      <c r="Q450" s="140" t="s">
        <v>5303</v>
      </c>
      <c r="R450" s="139">
        <v>962746</v>
      </c>
      <c r="S450" s="139">
        <v>0</v>
      </c>
      <c r="T450" s="140" t="s">
        <v>7758</v>
      </c>
      <c r="U450" s="141">
        <v>367</v>
      </c>
      <c r="V450" s="140" t="s">
        <v>9513</v>
      </c>
      <c r="W450" s="140" t="s">
        <v>8334</v>
      </c>
      <c r="X450" s="140" t="s">
        <v>8106</v>
      </c>
      <c r="Y450" s="140" t="s">
        <v>8107</v>
      </c>
      <c r="Z450" s="140" t="s">
        <v>8724</v>
      </c>
      <c r="AA450" s="139">
        <v>1</v>
      </c>
      <c r="AB450" s="141">
        <v>45322</v>
      </c>
      <c r="AC450" s="141">
        <v>45322</v>
      </c>
      <c r="AD450" s="140" t="s">
        <v>7938</v>
      </c>
      <c r="AE450" s="140" t="s">
        <v>7939</v>
      </c>
      <c r="AF450" s="140" t="s">
        <v>7940</v>
      </c>
      <c r="AG450" s="140" t="s">
        <v>7941</v>
      </c>
      <c r="AH450" s="140" t="s">
        <v>9514</v>
      </c>
      <c r="AI450" s="140" t="s">
        <v>7773</v>
      </c>
      <c r="AJ450" s="140" t="s">
        <v>9515</v>
      </c>
      <c r="AK450" s="140" t="s">
        <v>9516</v>
      </c>
      <c r="AL450" s="139">
        <v>1785</v>
      </c>
      <c r="AM450" s="140" t="s">
        <v>534</v>
      </c>
      <c r="AN450" s="140" t="s">
        <v>9500</v>
      </c>
    </row>
    <row r="451" spans="1:40" ht="28.8" x14ac:dyDescent="0.25">
      <c r="A451" s="139" t="s">
        <v>7756</v>
      </c>
      <c r="B451" s="140" t="s">
        <v>7757</v>
      </c>
      <c r="C451" s="139">
        <v>5744</v>
      </c>
      <c r="D451" s="140" t="s">
        <v>5305</v>
      </c>
      <c r="E451" s="140" t="s">
        <v>3378</v>
      </c>
      <c r="F451" s="139">
        <v>1785</v>
      </c>
      <c r="G451" s="140" t="s">
        <v>534</v>
      </c>
      <c r="H451" s="140" t="s">
        <v>1339</v>
      </c>
      <c r="I451" s="140" t="s">
        <v>7758</v>
      </c>
      <c r="J451" s="140" t="s">
        <v>9517</v>
      </c>
      <c r="K451" s="140" t="s">
        <v>7899</v>
      </c>
      <c r="L451" s="140" t="s">
        <v>7761</v>
      </c>
      <c r="M451" s="140" t="s">
        <v>6823</v>
      </c>
      <c r="N451" s="140" t="s">
        <v>8730</v>
      </c>
      <c r="O451" s="139">
        <v>121921</v>
      </c>
      <c r="P451" s="139">
        <v>5785</v>
      </c>
      <c r="Q451" s="140" t="s">
        <v>5308</v>
      </c>
      <c r="R451" s="139">
        <v>960476</v>
      </c>
      <c r="S451" s="139">
        <v>0</v>
      </c>
      <c r="T451" s="140" t="s">
        <v>7758</v>
      </c>
      <c r="U451" s="141">
        <v>367</v>
      </c>
      <c r="V451" s="140" t="s">
        <v>9518</v>
      </c>
      <c r="W451" s="140" t="s">
        <v>8931</v>
      </c>
      <c r="X451" s="140" t="s">
        <v>7765</v>
      </c>
      <c r="Y451" s="140" t="s">
        <v>7766</v>
      </c>
      <c r="Z451" s="140" t="s">
        <v>8732</v>
      </c>
      <c r="AA451" s="139">
        <v>1</v>
      </c>
      <c r="AB451" s="141">
        <v>45322</v>
      </c>
      <c r="AC451" s="141">
        <v>45322</v>
      </c>
      <c r="AD451" s="140" t="s">
        <v>7938</v>
      </c>
      <c r="AE451" s="140" t="s">
        <v>7939</v>
      </c>
      <c r="AF451" s="140" t="s">
        <v>7940</v>
      </c>
      <c r="AG451" s="140" t="s">
        <v>7941</v>
      </c>
      <c r="AH451" s="140" t="s">
        <v>9503</v>
      </c>
      <c r="AI451" s="140" t="s">
        <v>7773</v>
      </c>
      <c r="AJ451" s="140" t="s">
        <v>9504</v>
      </c>
      <c r="AK451" s="140" t="s">
        <v>3849</v>
      </c>
      <c r="AL451" s="139">
        <v>1785</v>
      </c>
      <c r="AM451" s="140" t="s">
        <v>534</v>
      </c>
      <c r="AN451" s="140" t="s">
        <v>9505</v>
      </c>
    </row>
    <row r="452" spans="1:40" ht="28.8" x14ac:dyDescent="0.25">
      <c r="A452" s="139" t="s">
        <v>7756</v>
      </c>
      <c r="B452" s="140" t="s">
        <v>7757</v>
      </c>
      <c r="C452" s="139">
        <v>5751</v>
      </c>
      <c r="D452" s="140" t="s">
        <v>7166</v>
      </c>
      <c r="E452" s="140" t="s">
        <v>3379</v>
      </c>
      <c r="F452" s="139">
        <v>1745</v>
      </c>
      <c r="G452" s="140" t="s">
        <v>276</v>
      </c>
      <c r="H452" s="140" t="s">
        <v>1340</v>
      </c>
      <c r="I452" s="140" t="s">
        <v>7758</v>
      </c>
      <c r="J452" s="140" t="s">
        <v>9519</v>
      </c>
      <c r="K452" s="140" t="s">
        <v>7899</v>
      </c>
      <c r="L452" s="140" t="s">
        <v>7761</v>
      </c>
      <c r="M452" s="140" t="s">
        <v>6823</v>
      </c>
      <c r="N452" s="140" t="s">
        <v>8722</v>
      </c>
      <c r="O452" s="139">
        <v>120791</v>
      </c>
      <c r="P452" s="139">
        <v>5777</v>
      </c>
      <c r="Q452" s="140" t="s">
        <v>5307</v>
      </c>
      <c r="R452" s="139">
        <v>962753</v>
      </c>
      <c r="S452" s="139">
        <v>0</v>
      </c>
      <c r="T452" s="140" t="s">
        <v>7758</v>
      </c>
      <c r="U452" s="141">
        <v>367</v>
      </c>
      <c r="V452" s="140" t="s">
        <v>9520</v>
      </c>
      <c r="W452" s="140" t="s">
        <v>8988</v>
      </c>
      <c r="X452" s="140" t="s">
        <v>7765</v>
      </c>
      <c r="Y452" s="140" t="s">
        <v>7766</v>
      </c>
      <c r="Z452" s="140" t="s">
        <v>8739</v>
      </c>
      <c r="AA452" s="139">
        <v>1</v>
      </c>
      <c r="AB452" s="141">
        <v>45322</v>
      </c>
      <c r="AC452" s="141">
        <v>45322</v>
      </c>
      <c r="AD452" s="140" t="s">
        <v>7938</v>
      </c>
      <c r="AE452" s="140" t="s">
        <v>7939</v>
      </c>
      <c r="AF452" s="140" t="s">
        <v>7940</v>
      </c>
      <c r="AG452" s="140" t="s">
        <v>7941</v>
      </c>
      <c r="AH452" s="140" t="s">
        <v>9521</v>
      </c>
      <c r="AI452" s="140" t="s">
        <v>7773</v>
      </c>
      <c r="AJ452" s="140" t="s">
        <v>9522</v>
      </c>
      <c r="AK452" s="140" t="s">
        <v>3379</v>
      </c>
      <c r="AL452" s="139">
        <v>1745</v>
      </c>
      <c r="AM452" s="140" t="s">
        <v>276</v>
      </c>
      <c r="AN452" s="140" t="s">
        <v>9523</v>
      </c>
    </row>
    <row r="453" spans="1:40" ht="28.8" x14ac:dyDescent="0.25">
      <c r="A453" s="139" t="s">
        <v>7756</v>
      </c>
      <c r="B453" s="140" t="s">
        <v>7757</v>
      </c>
      <c r="C453" s="139">
        <v>5769</v>
      </c>
      <c r="D453" s="140" t="s">
        <v>5306</v>
      </c>
      <c r="E453" s="140" t="s">
        <v>3380</v>
      </c>
      <c r="F453" s="139">
        <v>1745</v>
      </c>
      <c r="G453" s="140" t="s">
        <v>276</v>
      </c>
      <c r="H453" s="140" t="s">
        <v>1341</v>
      </c>
      <c r="I453" s="140" t="s">
        <v>7758</v>
      </c>
      <c r="J453" s="140" t="s">
        <v>9524</v>
      </c>
      <c r="K453" s="140" t="s">
        <v>7899</v>
      </c>
      <c r="L453" s="140" t="s">
        <v>7761</v>
      </c>
      <c r="M453" s="140" t="s">
        <v>6823</v>
      </c>
      <c r="N453" s="140" t="s">
        <v>8722</v>
      </c>
      <c r="O453" s="139">
        <v>120791</v>
      </c>
      <c r="P453" s="139">
        <v>5777</v>
      </c>
      <c r="Q453" s="140" t="s">
        <v>5307</v>
      </c>
      <c r="R453" s="139">
        <v>962753</v>
      </c>
      <c r="S453" s="139">
        <v>0</v>
      </c>
      <c r="T453" s="140" t="s">
        <v>7758</v>
      </c>
      <c r="U453" s="141">
        <v>367</v>
      </c>
      <c r="V453" s="140" t="s">
        <v>9525</v>
      </c>
      <c r="W453" s="140" t="s">
        <v>9142</v>
      </c>
      <c r="X453" s="140" t="s">
        <v>7765</v>
      </c>
      <c r="Y453" s="140" t="s">
        <v>7766</v>
      </c>
      <c r="Z453" s="140" t="s">
        <v>8739</v>
      </c>
      <c r="AA453" s="139">
        <v>2</v>
      </c>
      <c r="AB453" s="141">
        <v>45322</v>
      </c>
      <c r="AC453" s="141">
        <v>45322</v>
      </c>
      <c r="AD453" s="140" t="s">
        <v>7938</v>
      </c>
      <c r="AE453" s="140" t="s">
        <v>7939</v>
      </c>
      <c r="AF453" s="140" t="s">
        <v>7940</v>
      </c>
      <c r="AG453" s="140" t="s">
        <v>7941</v>
      </c>
      <c r="AH453" s="140" t="s">
        <v>9526</v>
      </c>
      <c r="AI453" s="140" t="s">
        <v>7773</v>
      </c>
      <c r="AJ453" s="140" t="s">
        <v>9527</v>
      </c>
      <c r="AK453" s="140" t="s">
        <v>9528</v>
      </c>
      <c r="AL453" s="139">
        <v>1745</v>
      </c>
      <c r="AM453" s="140" t="s">
        <v>276</v>
      </c>
      <c r="AN453" s="140" t="s">
        <v>9523</v>
      </c>
    </row>
    <row r="454" spans="1:40" ht="28.8" x14ac:dyDescent="0.25">
      <c r="A454" s="139" t="s">
        <v>7756</v>
      </c>
      <c r="B454" s="140" t="s">
        <v>7757</v>
      </c>
      <c r="C454" s="139">
        <v>5777</v>
      </c>
      <c r="D454" s="140" t="s">
        <v>5307</v>
      </c>
      <c r="E454" s="140" t="s">
        <v>3381</v>
      </c>
      <c r="F454" s="139">
        <v>1745</v>
      </c>
      <c r="G454" s="140" t="s">
        <v>276</v>
      </c>
      <c r="H454" s="140" t="s">
        <v>1342</v>
      </c>
      <c r="I454" s="140" t="s">
        <v>7758</v>
      </c>
      <c r="J454" s="140" t="s">
        <v>9529</v>
      </c>
      <c r="K454" s="140" t="s">
        <v>7899</v>
      </c>
      <c r="L454" s="140" t="s">
        <v>7761</v>
      </c>
      <c r="M454" s="140" t="s">
        <v>6823</v>
      </c>
      <c r="N454" s="140" t="s">
        <v>8722</v>
      </c>
      <c r="O454" s="139">
        <v>120791</v>
      </c>
      <c r="P454" s="139">
        <v>5777</v>
      </c>
      <c r="Q454" s="140" t="s">
        <v>5307</v>
      </c>
      <c r="R454" s="139">
        <v>962753</v>
      </c>
      <c r="S454" s="139">
        <v>0</v>
      </c>
      <c r="T454" s="140" t="s">
        <v>7758</v>
      </c>
      <c r="U454" s="141">
        <v>367</v>
      </c>
      <c r="V454" s="140" t="s">
        <v>9530</v>
      </c>
      <c r="W454" s="140" t="s">
        <v>8006</v>
      </c>
      <c r="X454" s="140" t="s">
        <v>7765</v>
      </c>
      <c r="Y454" s="140" t="s">
        <v>7766</v>
      </c>
      <c r="Z454" s="140" t="s">
        <v>8739</v>
      </c>
      <c r="AA454" s="139">
        <v>2</v>
      </c>
      <c r="AB454" s="141">
        <v>45322</v>
      </c>
      <c r="AC454" s="141">
        <v>45322</v>
      </c>
      <c r="AD454" s="140" t="s">
        <v>7938</v>
      </c>
      <c r="AE454" s="140" t="s">
        <v>7939</v>
      </c>
      <c r="AF454" s="140" t="s">
        <v>7940</v>
      </c>
      <c r="AG454" s="140" t="s">
        <v>7941</v>
      </c>
      <c r="AH454" s="140" t="s">
        <v>9531</v>
      </c>
      <c r="AI454" s="140" t="s">
        <v>7943</v>
      </c>
      <c r="AJ454" s="140" t="s">
        <v>9532</v>
      </c>
      <c r="AK454" s="140" t="s">
        <v>9533</v>
      </c>
      <c r="AL454" s="139">
        <v>1745</v>
      </c>
      <c r="AM454" s="140" t="s">
        <v>276</v>
      </c>
      <c r="AN454" s="140" t="s">
        <v>9523</v>
      </c>
    </row>
    <row r="455" spans="1:40" ht="28.8" x14ac:dyDescent="0.25">
      <c r="A455" s="139" t="s">
        <v>7756</v>
      </c>
      <c r="B455" s="140" t="s">
        <v>7757</v>
      </c>
      <c r="C455" s="139">
        <v>5785</v>
      </c>
      <c r="D455" s="140" t="s">
        <v>5308</v>
      </c>
      <c r="E455" s="140" t="s">
        <v>3382</v>
      </c>
      <c r="F455" s="139">
        <v>1745</v>
      </c>
      <c r="G455" s="140" t="s">
        <v>276</v>
      </c>
      <c r="H455" s="140" t="s">
        <v>1343</v>
      </c>
      <c r="I455" s="140" t="s">
        <v>7758</v>
      </c>
      <c r="J455" s="140" t="s">
        <v>9534</v>
      </c>
      <c r="K455" s="140" t="s">
        <v>7899</v>
      </c>
      <c r="L455" s="140" t="s">
        <v>7761</v>
      </c>
      <c r="M455" s="140" t="s">
        <v>6823</v>
      </c>
      <c r="N455" s="140" t="s">
        <v>8730</v>
      </c>
      <c r="O455" s="139">
        <v>121921</v>
      </c>
      <c r="P455" s="139">
        <v>5785</v>
      </c>
      <c r="Q455" s="140" t="s">
        <v>5308</v>
      </c>
      <c r="R455" s="139">
        <v>960484</v>
      </c>
      <c r="S455" s="139">
        <v>0</v>
      </c>
      <c r="T455" s="140" t="s">
        <v>7758</v>
      </c>
      <c r="U455" s="141">
        <v>367</v>
      </c>
      <c r="V455" s="140" t="s">
        <v>9535</v>
      </c>
      <c r="W455" s="140" t="s">
        <v>9163</v>
      </c>
      <c r="X455" s="140" t="s">
        <v>7765</v>
      </c>
      <c r="Y455" s="140" t="s">
        <v>7766</v>
      </c>
      <c r="Z455" s="140" t="s">
        <v>8732</v>
      </c>
      <c r="AA455" s="139">
        <v>1</v>
      </c>
      <c r="AB455" s="141">
        <v>45322</v>
      </c>
      <c r="AC455" s="141">
        <v>45322</v>
      </c>
      <c r="AD455" s="140" t="s">
        <v>7938</v>
      </c>
      <c r="AE455" s="140" t="s">
        <v>7939</v>
      </c>
      <c r="AF455" s="140" t="s">
        <v>7940</v>
      </c>
      <c r="AG455" s="140" t="s">
        <v>7941</v>
      </c>
      <c r="AH455" s="140" t="s">
        <v>9536</v>
      </c>
      <c r="AI455" s="140" t="s">
        <v>7773</v>
      </c>
      <c r="AJ455" s="140" t="s">
        <v>9537</v>
      </c>
      <c r="AK455" s="140" t="s">
        <v>9538</v>
      </c>
      <c r="AL455" s="139">
        <v>1745</v>
      </c>
      <c r="AM455" s="140" t="s">
        <v>276</v>
      </c>
      <c r="AN455" s="140" t="s">
        <v>9539</v>
      </c>
    </row>
    <row r="456" spans="1:40" ht="28.8" x14ac:dyDescent="0.25">
      <c r="A456" s="139" t="s">
        <v>7756</v>
      </c>
      <c r="B456" s="140" t="s">
        <v>7757</v>
      </c>
      <c r="C456" s="139">
        <v>5793</v>
      </c>
      <c r="D456" s="140" t="s">
        <v>490</v>
      </c>
      <c r="E456" s="140" t="s">
        <v>3383</v>
      </c>
      <c r="F456" s="139">
        <v>3090</v>
      </c>
      <c r="G456" s="140" t="s">
        <v>277</v>
      </c>
      <c r="H456" s="140" t="s">
        <v>1344</v>
      </c>
      <c r="I456" s="140" t="s">
        <v>7758</v>
      </c>
      <c r="J456" s="140" t="s">
        <v>9540</v>
      </c>
      <c r="K456" s="140" t="s">
        <v>7899</v>
      </c>
      <c r="L456" s="140" t="s">
        <v>7761</v>
      </c>
      <c r="M456" s="140" t="s">
        <v>6823</v>
      </c>
      <c r="N456" s="140" t="s">
        <v>8730</v>
      </c>
      <c r="O456" s="139">
        <v>120733</v>
      </c>
      <c r="P456" s="139">
        <v>5801</v>
      </c>
      <c r="Q456" s="140" t="s">
        <v>5309</v>
      </c>
      <c r="R456" s="139">
        <v>960492</v>
      </c>
      <c r="S456" s="139">
        <v>0</v>
      </c>
      <c r="T456" s="140" t="s">
        <v>7758</v>
      </c>
      <c r="U456" s="141">
        <v>367</v>
      </c>
      <c r="V456" s="140" t="s">
        <v>9541</v>
      </c>
      <c r="W456" s="140" t="s">
        <v>9542</v>
      </c>
      <c r="X456" s="140" t="s">
        <v>7765</v>
      </c>
      <c r="Y456" s="140" t="s">
        <v>7766</v>
      </c>
      <c r="Z456" s="140" t="s">
        <v>8732</v>
      </c>
      <c r="AA456" s="139">
        <v>1</v>
      </c>
      <c r="AB456" s="141">
        <v>45322</v>
      </c>
      <c r="AC456" s="141">
        <v>45322</v>
      </c>
      <c r="AD456" s="140" t="s">
        <v>7953</v>
      </c>
      <c r="AE456" s="140" t="s">
        <v>7954</v>
      </c>
      <c r="AF456" s="140" t="s">
        <v>7955</v>
      </c>
      <c r="AG456" s="140" t="s">
        <v>7956</v>
      </c>
      <c r="AH456" s="140" t="s">
        <v>9543</v>
      </c>
      <c r="AI456" s="140" t="s">
        <v>7773</v>
      </c>
      <c r="AJ456" s="140" t="s">
        <v>9544</v>
      </c>
      <c r="AK456" s="140" t="s">
        <v>9545</v>
      </c>
      <c r="AL456" s="139">
        <v>3090</v>
      </c>
      <c r="AM456" s="140" t="s">
        <v>277</v>
      </c>
      <c r="AN456" s="140" t="s">
        <v>9546</v>
      </c>
    </row>
    <row r="457" spans="1:40" ht="28.8" x14ac:dyDescent="0.25">
      <c r="A457" s="139" t="s">
        <v>7756</v>
      </c>
      <c r="B457" s="140" t="s">
        <v>7757</v>
      </c>
      <c r="C457" s="139">
        <v>5801</v>
      </c>
      <c r="D457" s="140" t="s">
        <v>5309</v>
      </c>
      <c r="E457" s="140" t="s">
        <v>3384</v>
      </c>
      <c r="F457" s="139">
        <v>3090</v>
      </c>
      <c r="G457" s="140" t="s">
        <v>277</v>
      </c>
      <c r="H457" s="140" t="s">
        <v>1345</v>
      </c>
      <c r="I457" s="140" t="s">
        <v>7758</v>
      </c>
      <c r="J457" s="140" t="s">
        <v>9547</v>
      </c>
      <c r="K457" s="140" t="s">
        <v>7899</v>
      </c>
      <c r="L457" s="140" t="s">
        <v>7761</v>
      </c>
      <c r="M457" s="140" t="s">
        <v>6823</v>
      </c>
      <c r="N457" s="140" t="s">
        <v>8730</v>
      </c>
      <c r="O457" s="139">
        <v>120733</v>
      </c>
      <c r="P457" s="139">
        <v>5801</v>
      </c>
      <c r="Q457" s="140" t="s">
        <v>5309</v>
      </c>
      <c r="R457" s="139">
        <v>960492</v>
      </c>
      <c r="S457" s="139">
        <v>0</v>
      </c>
      <c r="T457" s="140" t="s">
        <v>7758</v>
      </c>
      <c r="U457" s="141">
        <v>367</v>
      </c>
      <c r="V457" s="140" t="s">
        <v>9548</v>
      </c>
      <c r="W457" s="140" t="s">
        <v>8643</v>
      </c>
      <c r="X457" s="140" t="s">
        <v>8106</v>
      </c>
      <c r="Y457" s="140" t="s">
        <v>8107</v>
      </c>
      <c r="Z457" s="140" t="s">
        <v>9256</v>
      </c>
      <c r="AA457" s="139">
        <v>1</v>
      </c>
      <c r="AB457" s="141">
        <v>45322</v>
      </c>
      <c r="AC457" s="141">
        <v>45322</v>
      </c>
      <c r="AD457" s="140" t="s">
        <v>7953</v>
      </c>
      <c r="AE457" s="140" t="s">
        <v>7954</v>
      </c>
      <c r="AF457" s="140" t="s">
        <v>7955</v>
      </c>
      <c r="AG457" s="140" t="s">
        <v>7956</v>
      </c>
      <c r="AH457" s="140" t="s">
        <v>9543</v>
      </c>
      <c r="AI457" s="140" t="s">
        <v>7773</v>
      </c>
      <c r="AJ457" s="140" t="s">
        <v>9544</v>
      </c>
      <c r="AK457" s="140" t="s">
        <v>9545</v>
      </c>
      <c r="AL457" s="139">
        <v>3090</v>
      </c>
      <c r="AM457" s="140" t="s">
        <v>277</v>
      </c>
      <c r="AN457" s="140" t="s">
        <v>9546</v>
      </c>
    </row>
    <row r="458" spans="1:40" ht="28.8" x14ac:dyDescent="0.25">
      <c r="A458" s="139" t="s">
        <v>7756</v>
      </c>
      <c r="B458" s="140" t="s">
        <v>7757</v>
      </c>
      <c r="C458" s="139">
        <v>5819</v>
      </c>
      <c r="D458" s="140" t="s">
        <v>5220</v>
      </c>
      <c r="E458" s="140" t="s">
        <v>3385</v>
      </c>
      <c r="F458" s="139">
        <v>3090</v>
      </c>
      <c r="G458" s="140" t="s">
        <v>277</v>
      </c>
      <c r="H458" s="140" t="s">
        <v>1346</v>
      </c>
      <c r="I458" s="140" t="s">
        <v>7758</v>
      </c>
      <c r="J458" s="140" t="s">
        <v>9549</v>
      </c>
      <c r="K458" s="140" t="s">
        <v>7881</v>
      </c>
      <c r="L458" s="140" t="s">
        <v>7761</v>
      </c>
      <c r="M458" s="140" t="s">
        <v>6824</v>
      </c>
      <c r="N458" s="140" t="s">
        <v>8722</v>
      </c>
      <c r="O458" s="139">
        <v>122234</v>
      </c>
      <c r="P458" s="139">
        <v>6023</v>
      </c>
      <c r="Q458" s="140" t="s">
        <v>5316</v>
      </c>
      <c r="R458" s="139">
        <v>970442</v>
      </c>
      <c r="S458" s="139">
        <v>0</v>
      </c>
      <c r="T458" s="140" t="s">
        <v>7758</v>
      </c>
      <c r="U458" s="141">
        <v>367</v>
      </c>
      <c r="V458" s="140" t="s">
        <v>9550</v>
      </c>
      <c r="W458" s="140" t="s">
        <v>9551</v>
      </c>
      <c r="X458" s="140" t="s">
        <v>7765</v>
      </c>
      <c r="Y458" s="140" t="s">
        <v>7766</v>
      </c>
      <c r="Z458" s="140" t="s">
        <v>8739</v>
      </c>
      <c r="AA458" s="139">
        <v>1</v>
      </c>
      <c r="AB458" s="141">
        <v>45322</v>
      </c>
      <c r="AC458" s="141">
        <v>45322</v>
      </c>
      <c r="AD458" s="140" t="s">
        <v>7953</v>
      </c>
      <c r="AE458" s="140" t="s">
        <v>7954</v>
      </c>
      <c r="AF458" s="140" t="s">
        <v>7955</v>
      </c>
      <c r="AG458" s="140" t="s">
        <v>7956</v>
      </c>
      <c r="AH458" s="140" t="s">
        <v>9552</v>
      </c>
      <c r="AI458" s="140" t="s">
        <v>7943</v>
      </c>
      <c r="AJ458" s="140" t="s">
        <v>9553</v>
      </c>
      <c r="AK458" s="140" t="s">
        <v>9554</v>
      </c>
      <c r="AL458" s="139">
        <v>3090</v>
      </c>
      <c r="AM458" s="140" t="s">
        <v>277</v>
      </c>
      <c r="AN458" s="140" t="s">
        <v>9555</v>
      </c>
    </row>
    <row r="459" spans="1:40" ht="28.8" x14ac:dyDescent="0.25">
      <c r="A459" s="139" t="s">
        <v>7756</v>
      </c>
      <c r="B459" s="140" t="s">
        <v>7757</v>
      </c>
      <c r="C459" s="139">
        <v>5827</v>
      </c>
      <c r="D459" s="140" t="s">
        <v>6873</v>
      </c>
      <c r="E459" s="140" t="s">
        <v>3386</v>
      </c>
      <c r="F459" s="139">
        <v>3090</v>
      </c>
      <c r="G459" s="140" t="s">
        <v>277</v>
      </c>
      <c r="H459" s="140" t="s">
        <v>6522</v>
      </c>
      <c r="I459" s="140" t="s">
        <v>7758</v>
      </c>
      <c r="J459" s="140" t="s">
        <v>9556</v>
      </c>
      <c r="K459" s="140" t="s">
        <v>7881</v>
      </c>
      <c r="L459" s="140" t="s">
        <v>7761</v>
      </c>
      <c r="M459" s="140" t="s">
        <v>6824</v>
      </c>
      <c r="N459" s="140" t="s">
        <v>8722</v>
      </c>
      <c r="O459" s="139">
        <v>122234</v>
      </c>
      <c r="P459" s="139">
        <v>6023</v>
      </c>
      <c r="Q459" s="140" t="s">
        <v>5316</v>
      </c>
      <c r="R459" s="139">
        <v>970442</v>
      </c>
      <c r="S459" s="139">
        <v>0</v>
      </c>
      <c r="T459" s="140" t="s">
        <v>7758</v>
      </c>
      <c r="U459" s="141">
        <v>367</v>
      </c>
      <c r="V459" s="140" t="s">
        <v>9557</v>
      </c>
      <c r="W459" s="140" t="s">
        <v>9558</v>
      </c>
      <c r="X459" s="140" t="s">
        <v>7765</v>
      </c>
      <c r="Y459" s="140" t="s">
        <v>7766</v>
      </c>
      <c r="Z459" s="140" t="s">
        <v>8739</v>
      </c>
      <c r="AA459" s="139">
        <v>2</v>
      </c>
      <c r="AB459" s="141">
        <v>45322</v>
      </c>
      <c r="AC459" s="141">
        <v>45322</v>
      </c>
      <c r="AD459" s="140" t="s">
        <v>7953</v>
      </c>
      <c r="AE459" s="140" t="s">
        <v>7954</v>
      </c>
      <c r="AF459" s="140" t="s">
        <v>7955</v>
      </c>
      <c r="AG459" s="140" t="s">
        <v>7956</v>
      </c>
      <c r="AH459" s="140" t="s">
        <v>9559</v>
      </c>
      <c r="AI459" s="140" t="s">
        <v>7943</v>
      </c>
      <c r="AJ459" s="140" t="s">
        <v>9560</v>
      </c>
      <c r="AK459" s="140" t="s">
        <v>9561</v>
      </c>
      <c r="AL459" s="139">
        <v>3090</v>
      </c>
      <c r="AM459" s="140" t="s">
        <v>277</v>
      </c>
      <c r="AN459" s="140" t="s">
        <v>9555</v>
      </c>
    </row>
    <row r="460" spans="1:40" ht="28.8" x14ac:dyDescent="0.25">
      <c r="A460" s="139" t="s">
        <v>7756</v>
      </c>
      <c r="B460" s="140" t="s">
        <v>7757</v>
      </c>
      <c r="C460" s="139">
        <v>5835</v>
      </c>
      <c r="D460" s="140" t="s">
        <v>5310</v>
      </c>
      <c r="E460" s="140" t="s">
        <v>3387</v>
      </c>
      <c r="F460" s="139">
        <v>3090</v>
      </c>
      <c r="G460" s="140" t="s">
        <v>277</v>
      </c>
      <c r="H460" s="140" t="s">
        <v>1347</v>
      </c>
      <c r="I460" s="140" t="s">
        <v>7758</v>
      </c>
      <c r="J460" s="140" t="s">
        <v>9562</v>
      </c>
      <c r="K460" s="140" t="s">
        <v>7881</v>
      </c>
      <c r="L460" s="140" t="s">
        <v>7761</v>
      </c>
      <c r="M460" s="140" t="s">
        <v>6824</v>
      </c>
      <c r="N460" s="140" t="s">
        <v>8722</v>
      </c>
      <c r="O460" s="139">
        <v>122234</v>
      </c>
      <c r="P460" s="139">
        <v>6023</v>
      </c>
      <c r="Q460" s="140" t="s">
        <v>5316</v>
      </c>
      <c r="R460" s="139">
        <v>970442</v>
      </c>
      <c r="S460" s="139">
        <v>0</v>
      </c>
      <c r="T460" s="140" t="s">
        <v>7758</v>
      </c>
      <c r="U460" s="141">
        <v>367</v>
      </c>
      <c r="V460" s="140" t="s">
        <v>9563</v>
      </c>
      <c r="W460" s="140" t="s">
        <v>9263</v>
      </c>
      <c r="X460" s="140" t="s">
        <v>7765</v>
      </c>
      <c r="Y460" s="140" t="s">
        <v>7766</v>
      </c>
      <c r="Z460" s="140" t="s">
        <v>8739</v>
      </c>
      <c r="AA460" s="139">
        <v>1</v>
      </c>
      <c r="AB460" s="141">
        <v>45322</v>
      </c>
      <c r="AC460" s="141">
        <v>45322</v>
      </c>
      <c r="AD460" s="140" t="s">
        <v>7953</v>
      </c>
      <c r="AE460" s="140" t="s">
        <v>7954</v>
      </c>
      <c r="AF460" s="140" t="s">
        <v>7955</v>
      </c>
      <c r="AG460" s="140" t="s">
        <v>7956</v>
      </c>
      <c r="AH460" s="140" t="s">
        <v>9564</v>
      </c>
      <c r="AI460" s="140" t="s">
        <v>7943</v>
      </c>
      <c r="AJ460" s="140" t="s">
        <v>9565</v>
      </c>
      <c r="AK460" s="140" t="s">
        <v>9566</v>
      </c>
      <c r="AL460" s="139">
        <v>3090</v>
      </c>
      <c r="AM460" s="140" t="s">
        <v>277</v>
      </c>
      <c r="AN460" s="140" t="s">
        <v>9555</v>
      </c>
    </row>
    <row r="461" spans="1:40" ht="28.8" x14ac:dyDescent="0.25">
      <c r="A461" s="139" t="s">
        <v>7756</v>
      </c>
      <c r="B461" s="140" t="s">
        <v>7757</v>
      </c>
      <c r="C461" s="139">
        <v>5843</v>
      </c>
      <c r="D461" s="140" t="s">
        <v>5311</v>
      </c>
      <c r="E461" s="140" t="s">
        <v>3388</v>
      </c>
      <c r="F461" s="139">
        <v>3090</v>
      </c>
      <c r="G461" s="140" t="s">
        <v>277</v>
      </c>
      <c r="H461" s="140" t="s">
        <v>1348</v>
      </c>
      <c r="I461" s="140" t="s">
        <v>7758</v>
      </c>
      <c r="J461" s="140" t="s">
        <v>9567</v>
      </c>
      <c r="K461" s="140" t="s">
        <v>7899</v>
      </c>
      <c r="L461" s="140" t="s">
        <v>7761</v>
      </c>
      <c r="M461" s="140" t="s">
        <v>6823</v>
      </c>
      <c r="N461" s="140" t="s">
        <v>8730</v>
      </c>
      <c r="O461" s="139">
        <v>120733</v>
      </c>
      <c r="P461" s="139">
        <v>5801</v>
      </c>
      <c r="Q461" s="140" t="s">
        <v>5309</v>
      </c>
      <c r="R461" s="139">
        <v>960492</v>
      </c>
      <c r="S461" s="139">
        <v>0</v>
      </c>
      <c r="T461" s="140" t="s">
        <v>7758</v>
      </c>
      <c r="U461" s="141">
        <v>367</v>
      </c>
      <c r="V461" s="140" t="s">
        <v>9568</v>
      </c>
      <c r="W461" s="140" t="s">
        <v>8173</v>
      </c>
      <c r="X461" s="140" t="s">
        <v>7765</v>
      </c>
      <c r="Y461" s="140" t="s">
        <v>7766</v>
      </c>
      <c r="Z461" s="140" t="s">
        <v>8732</v>
      </c>
      <c r="AA461" s="139">
        <v>1</v>
      </c>
      <c r="AB461" s="141">
        <v>45322</v>
      </c>
      <c r="AC461" s="141">
        <v>45322</v>
      </c>
      <c r="AD461" s="140" t="s">
        <v>7953</v>
      </c>
      <c r="AE461" s="140" t="s">
        <v>7954</v>
      </c>
      <c r="AF461" s="140" t="s">
        <v>7955</v>
      </c>
      <c r="AG461" s="140" t="s">
        <v>7956</v>
      </c>
      <c r="AH461" s="140" t="s">
        <v>9543</v>
      </c>
      <c r="AI461" s="140" t="s">
        <v>7773</v>
      </c>
      <c r="AJ461" s="140" t="s">
        <v>9544</v>
      </c>
      <c r="AK461" s="140" t="s">
        <v>9545</v>
      </c>
      <c r="AL461" s="139">
        <v>3090</v>
      </c>
      <c r="AM461" s="140" t="s">
        <v>277</v>
      </c>
      <c r="AN461" s="140" t="s">
        <v>9546</v>
      </c>
    </row>
    <row r="462" spans="1:40" ht="28.8" x14ac:dyDescent="0.25">
      <c r="A462" s="139" t="s">
        <v>7756</v>
      </c>
      <c r="B462" s="140" t="s">
        <v>7757</v>
      </c>
      <c r="C462" s="139">
        <v>5851</v>
      </c>
      <c r="D462" s="140" t="s">
        <v>487</v>
      </c>
      <c r="E462" s="140" t="s">
        <v>3389</v>
      </c>
      <c r="F462" s="139">
        <v>1820</v>
      </c>
      <c r="G462" s="140" t="s">
        <v>535</v>
      </c>
      <c r="H462" s="140" t="s">
        <v>1349</v>
      </c>
      <c r="I462" s="140" t="s">
        <v>7758</v>
      </c>
      <c r="J462" s="140" t="s">
        <v>9569</v>
      </c>
      <c r="K462" s="140" t="s">
        <v>7899</v>
      </c>
      <c r="L462" s="140" t="s">
        <v>7761</v>
      </c>
      <c r="M462" s="140" t="s">
        <v>6823</v>
      </c>
      <c r="N462" s="140" t="s">
        <v>8722</v>
      </c>
      <c r="O462" s="139">
        <v>120576</v>
      </c>
      <c r="P462" s="139">
        <v>12575</v>
      </c>
      <c r="Q462" s="140" t="s">
        <v>5353</v>
      </c>
      <c r="R462" s="139">
        <v>61838</v>
      </c>
      <c r="S462" s="139">
        <v>0</v>
      </c>
      <c r="T462" s="140" t="s">
        <v>7758</v>
      </c>
      <c r="U462" s="141">
        <v>367</v>
      </c>
      <c r="V462" s="140" t="s">
        <v>9570</v>
      </c>
      <c r="W462" s="140" t="s">
        <v>9571</v>
      </c>
      <c r="X462" s="140" t="s">
        <v>8106</v>
      </c>
      <c r="Y462" s="140" t="s">
        <v>8107</v>
      </c>
      <c r="Z462" s="140" t="s">
        <v>8724</v>
      </c>
      <c r="AA462" s="139">
        <v>1</v>
      </c>
      <c r="AB462" s="141">
        <v>45322</v>
      </c>
      <c r="AC462" s="141">
        <v>45322</v>
      </c>
      <c r="AD462" s="140" t="s">
        <v>7953</v>
      </c>
      <c r="AE462" s="140" t="s">
        <v>7954</v>
      </c>
      <c r="AF462" s="140" t="s">
        <v>7955</v>
      </c>
      <c r="AG462" s="140" t="s">
        <v>7956</v>
      </c>
      <c r="AH462" s="140" t="s">
        <v>9572</v>
      </c>
      <c r="AI462" s="140" t="s">
        <v>8982</v>
      </c>
      <c r="AJ462" s="140" t="s">
        <v>9573</v>
      </c>
      <c r="AK462" s="140" t="s">
        <v>3389</v>
      </c>
      <c r="AL462" s="139">
        <v>1820</v>
      </c>
      <c r="AM462" s="140" t="s">
        <v>648</v>
      </c>
      <c r="AN462" s="140" t="s">
        <v>9574</v>
      </c>
    </row>
    <row r="463" spans="1:40" ht="28.8" x14ac:dyDescent="0.25">
      <c r="A463" s="139" t="s">
        <v>7756</v>
      </c>
      <c r="B463" s="140" t="s">
        <v>7757</v>
      </c>
      <c r="C463" s="139">
        <v>5868</v>
      </c>
      <c r="D463" s="140" t="s">
        <v>9575</v>
      </c>
      <c r="E463" s="140" t="s">
        <v>3390</v>
      </c>
      <c r="F463" s="139">
        <v>1831</v>
      </c>
      <c r="G463" s="140" t="s">
        <v>536</v>
      </c>
      <c r="H463" s="140" t="s">
        <v>1350</v>
      </c>
      <c r="I463" s="140" t="s">
        <v>7758</v>
      </c>
      <c r="J463" s="140" t="s">
        <v>9576</v>
      </c>
      <c r="K463" s="140" t="s">
        <v>7881</v>
      </c>
      <c r="L463" s="140" t="s">
        <v>7761</v>
      </c>
      <c r="M463" s="140" t="s">
        <v>6824</v>
      </c>
      <c r="N463" s="140" t="s">
        <v>7762</v>
      </c>
      <c r="O463" s="139">
        <v>121947</v>
      </c>
      <c r="P463" s="139">
        <v>129056</v>
      </c>
      <c r="Q463" s="140" t="s">
        <v>7659</v>
      </c>
      <c r="R463" s="139">
        <v>113894</v>
      </c>
      <c r="S463" s="139">
        <v>113894</v>
      </c>
      <c r="T463" s="140" t="s">
        <v>7758</v>
      </c>
      <c r="U463" s="141">
        <v>367</v>
      </c>
      <c r="V463" s="140" t="s">
        <v>9577</v>
      </c>
      <c r="W463" s="140" t="s">
        <v>9578</v>
      </c>
      <c r="X463" s="140" t="s">
        <v>7765</v>
      </c>
      <c r="Y463" s="140" t="s">
        <v>7766</v>
      </c>
      <c r="Z463" s="140" t="s">
        <v>7767</v>
      </c>
      <c r="AA463" s="139">
        <v>1</v>
      </c>
      <c r="AB463" s="141">
        <v>45322</v>
      </c>
      <c r="AC463" s="141">
        <v>45322</v>
      </c>
      <c r="AD463" s="140" t="s">
        <v>7953</v>
      </c>
      <c r="AE463" s="140" t="s">
        <v>7954</v>
      </c>
      <c r="AF463" s="140" t="s">
        <v>7955</v>
      </c>
      <c r="AG463" s="140" t="s">
        <v>7956</v>
      </c>
      <c r="AH463" s="140" t="s">
        <v>9579</v>
      </c>
      <c r="AI463" s="140" t="s">
        <v>7773</v>
      </c>
      <c r="AJ463" s="140" t="s">
        <v>9580</v>
      </c>
      <c r="AK463" s="140" t="s">
        <v>7758</v>
      </c>
      <c r="AL463" s="139">
        <v>1830</v>
      </c>
      <c r="AM463" s="140" t="s">
        <v>273</v>
      </c>
      <c r="AN463" s="140" t="s">
        <v>8044</v>
      </c>
    </row>
    <row r="464" spans="1:40" ht="28.8" x14ac:dyDescent="0.25">
      <c r="A464" s="139" t="s">
        <v>7756</v>
      </c>
      <c r="B464" s="140" t="s">
        <v>7757</v>
      </c>
      <c r="C464" s="139">
        <v>5876</v>
      </c>
      <c r="D464" s="140" t="s">
        <v>490</v>
      </c>
      <c r="E464" s="140" t="s">
        <v>5312</v>
      </c>
      <c r="F464" s="139">
        <v>1930</v>
      </c>
      <c r="G464" s="140" t="s">
        <v>278</v>
      </c>
      <c r="H464" s="140" t="s">
        <v>1351</v>
      </c>
      <c r="I464" s="140" t="s">
        <v>7758</v>
      </c>
      <c r="J464" s="140" t="s">
        <v>9581</v>
      </c>
      <c r="K464" s="140" t="s">
        <v>7881</v>
      </c>
      <c r="L464" s="140" t="s">
        <v>7761</v>
      </c>
      <c r="M464" s="140" t="s">
        <v>6824</v>
      </c>
      <c r="N464" s="140" t="s">
        <v>8730</v>
      </c>
      <c r="O464" s="139">
        <v>125567</v>
      </c>
      <c r="P464" s="139">
        <v>5876</v>
      </c>
      <c r="Q464" s="140" t="s">
        <v>490</v>
      </c>
      <c r="R464" s="139">
        <v>960501</v>
      </c>
      <c r="S464" s="139">
        <v>0</v>
      </c>
      <c r="T464" s="140" t="s">
        <v>7758</v>
      </c>
      <c r="U464" s="141">
        <v>367</v>
      </c>
      <c r="V464" s="140" t="s">
        <v>9582</v>
      </c>
      <c r="W464" s="140" t="s">
        <v>9583</v>
      </c>
      <c r="X464" s="140" t="s">
        <v>7765</v>
      </c>
      <c r="Y464" s="140" t="s">
        <v>7766</v>
      </c>
      <c r="Z464" s="140" t="s">
        <v>8732</v>
      </c>
      <c r="AA464" s="139">
        <v>1</v>
      </c>
      <c r="AB464" s="141">
        <v>45322</v>
      </c>
      <c r="AC464" s="141">
        <v>45322</v>
      </c>
      <c r="AD464" s="140" t="s">
        <v>7953</v>
      </c>
      <c r="AE464" s="140" t="s">
        <v>7954</v>
      </c>
      <c r="AF464" s="140" t="s">
        <v>7955</v>
      </c>
      <c r="AG464" s="140" t="s">
        <v>7956</v>
      </c>
      <c r="AH464" s="140" t="s">
        <v>9584</v>
      </c>
      <c r="AI464" s="140" t="s">
        <v>7773</v>
      </c>
      <c r="AJ464" s="140" t="s">
        <v>9585</v>
      </c>
      <c r="AK464" s="140" t="s">
        <v>9586</v>
      </c>
      <c r="AL464" s="139">
        <v>1930</v>
      </c>
      <c r="AM464" s="140" t="s">
        <v>278</v>
      </c>
      <c r="AN464" s="140" t="s">
        <v>9587</v>
      </c>
    </row>
    <row r="465" spans="1:40" ht="28.8" x14ac:dyDescent="0.25">
      <c r="A465" s="139" t="s">
        <v>7756</v>
      </c>
      <c r="B465" s="140" t="s">
        <v>7757</v>
      </c>
      <c r="C465" s="139">
        <v>5901</v>
      </c>
      <c r="D465" s="140" t="s">
        <v>490</v>
      </c>
      <c r="E465" s="140" t="s">
        <v>3391</v>
      </c>
      <c r="F465" s="139">
        <v>1932</v>
      </c>
      <c r="G465" s="140" t="s">
        <v>537</v>
      </c>
      <c r="H465" s="140" t="s">
        <v>1352</v>
      </c>
      <c r="I465" s="140" t="s">
        <v>7758</v>
      </c>
      <c r="J465" s="140" t="s">
        <v>9588</v>
      </c>
      <c r="K465" s="140" t="s">
        <v>7881</v>
      </c>
      <c r="L465" s="140" t="s">
        <v>7761</v>
      </c>
      <c r="M465" s="140" t="s">
        <v>6824</v>
      </c>
      <c r="N465" s="140" t="s">
        <v>8730</v>
      </c>
      <c r="O465" s="139">
        <v>125567</v>
      </c>
      <c r="P465" s="139">
        <v>5876</v>
      </c>
      <c r="Q465" s="140" t="s">
        <v>490</v>
      </c>
      <c r="R465" s="139">
        <v>960501</v>
      </c>
      <c r="S465" s="139">
        <v>0</v>
      </c>
      <c r="T465" s="140" t="s">
        <v>7758</v>
      </c>
      <c r="U465" s="141">
        <v>367</v>
      </c>
      <c r="V465" s="140" t="s">
        <v>9589</v>
      </c>
      <c r="W465" s="140" t="s">
        <v>8152</v>
      </c>
      <c r="X465" s="140" t="s">
        <v>7765</v>
      </c>
      <c r="Y465" s="140" t="s">
        <v>7766</v>
      </c>
      <c r="Z465" s="140" t="s">
        <v>8732</v>
      </c>
      <c r="AA465" s="139">
        <v>1</v>
      </c>
      <c r="AB465" s="141">
        <v>45322</v>
      </c>
      <c r="AC465" s="141">
        <v>45322</v>
      </c>
      <c r="AD465" s="140" t="s">
        <v>7953</v>
      </c>
      <c r="AE465" s="140" t="s">
        <v>7954</v>
      </c>
      <c r="AF465" s="140" t="s">
        <v>7955</v>
      </c>
      <c r="AG465" s="140" t="s">
        <v>7956</v>
      </c>
      <c r="AH465" s="140" t="s">
        <v>9584</v>
      </c>
      <c r="AI465" s="140" t="s">
        <v>7773</v>
      </c>
      <c r="AJ465" s="140" t="s">
        <v>9585</v>
      </c>
      <c r="AK465" s="140" t="s">
        <v>9586</v>
      </c>
      <c r="AL465" s="139">
        <v>1930</v>
      </c>
      <c r="AM465" s="140" t="s">
        <v>278</v>
      </c>
      <c r="AN465" s="140" t="s">
        <v>9587</v>
      </c>
    </row>
    <row r="466" spans="1:40" ht="28.8" x14ac:dyDescent="0.25">
      <c r="A466" s="139" t="s">
        <v>7756</v>
      </c>
      <c r="B466" s="140" t="s">
        <v>7757</v>
      </c>
      <c r="C466" s="139">
        <v>5918</v>
      </c>
      <c r="D466" s="140" t="s">
        <v>5259</v>
      </c>
      <c r="E466" s="140" t="s">
        <v>3392</v>
      </c>
      <c r="F466" s="139">
        <v>1950</v>
      </c>
      <c r="G466" s="140" t="s">
        <v>538</v>
      </c>
      <c r="H466" s="140" t="s">
        <v>1353</v>
      </c>
      <c r="I466" s="140" t="s">
        <v>7758</v>
      </c>
      <c r="J466" s="140" t="s">
        <v>9590</v>
      </c>
      <c r="K466" s="140" t="s">
        <v>7881</v>
      </c>
      <c r="L466" s="140" t="s">
        <v>7761</v>
      </c>
      <c r="M466" s="140" t="s">
        <v>6824</v>
      </c>
      <c r="N466" s="140" t="s">
        <v>8730</v>
      </c>
      <c r="O466" s="139">
        <v>123232</v>
      </c>
      <c r="P466" s="139">
        <v>48751</v>
      </c>
      <c r="Q466" s="140" t="s">
        <v>5259</v>
      </c>
      <c r="R466" s="139">
        <v>960518</v>
      </c>
      <c r="S466" s="139">
        <v>0</v>
      </c>
      <c r="T466" s="140" t="s">
        <v>7758</v>
      </c>
      <c r="U466" s="141">
        <v>367</v>
      </c>
      <c r="V466" s="140" t="s">
        <v>9591</v>
      </c>
      <c r="W466" s="140" t="s">
        <v>9592</v>
      </c>
      <c r="X466" s="140" t="s">
        <v>7765</v>
      </c>
      <c r="Y466" s="140" t="s">
        <v>7766</v>
      </c>
      <c r="Z466" s="140" t="s">
        <v>8732</v>
      </c>
      <c r="AA466" s="139">
        <v>1</v>
      </c>
      <c r="AB466" s="141">
        <v>45322</v>
      </c>
      <c r="AC466" s="141">
        <v>45322</v>
      </c>
      <c r="AD466" s="140" t="s">
        <v>7953</v>
      </c>
      <c r="AE466" s="140" t="s">
        <v>7954</v>
      </c>
      <c r="AF466" s="140" t="s">
        <v>7955</v>
      </c>
      <c r="AG466" s="140" t="s">
        <v>7956</v>
      </c>
      <c r="AH466" s="140" t="s">
        <v>9593</v>
      </c>
      <c r="AI466" s="140" t="s">
        <v>7773</v>
      </c>
      <c r="AJ466" s="140" t="s">
        <v>9594</v>
      </c>
      <c r="AK466" s="140" t="s">
        <v>7758</v>
      </c>
      <c r="AL466" s="139">
        <v>1950</v>
      </c>
      <c r="AM466" s="140" t="s">
        <v>538</v>
      </c>
      <c r="AN466" s="140" t="s">
        <v>9595</v>
      </c>
    </row>
    <row r="467" spans="1:40" ht="28.8" x14ac:dyDescent="0.25">
      <c r="A467" s="139" t="s">
        <v>7756</v>
      </c>
      <c r="B467" s="140" t="s">
        <v>7757</v>
      </c>
      <c r="C467" s="139">
        <v>5926</v>
      </c>
      <c r="D467" s="140" t="s">
        <v>6180</v>
      </c>
      <c r="E467" s="140" t="s">
        <v>3393</v>
      </c>
      <c r="F467" s="139">
        <v>1950</v>
      </c>
      <c r="G467" s="140" t="s">
        <v>538</v>
      </c>
      <c r="H467" s="140" t="s">
        <v>1354</v>
      </c>
      <c r="I467" s="140" t="s">
        <v>7758</v>
      </c>
      <c r="J467" s="140" t="s">
        <v>9596</v>
      </c>
      <c r="K467" s="140" t="s">
        <v>7881</v>
      </c>
      <c r="L467" s="140" t="s">
        <v>7761</v>
      </c>
      <c r="M467" s="140" t="s">
        <v>6824</v>
      </c>
      <c r="N467" s="140" t="s">
        <v>8730</v>
      </c>
      <c r="O467" s="139">
        <v>120188</v>
      </c>
      <c r="P467" s="139">
        <v>6007</v>
      </c>
      <c r="Q467" s="140" t="s">
        <v>5314</v>
      </c>
      <c r="R467" s="139">
        <v>960518</v>
      </c>
      <c r="S467" s="139">
        <v>0</v>
      </c>
      <c r="T467" s="140" t="s">
        <v>7758</v>
      </c>
      <c r="U467" s="141">
        <v>367</v>
      </c>
      <c r="V467" s="140" t="s">
        <v>9597</v>
      </c>
      <c r="W467" s="140" t="s">
        <v>7991</v>
      </c>
      <c r="X467" s="140" t="s">
        <v>7765</v>
      </c>
      <c r="Y467" s="140" t="s">
        <v>7766</v>
      </c>
      <c r="Z467" s="140" t="s">
        <v>8732</v>
      </c>
      <c r="AA467" s="139">
        <v>1</v>
      </c>
      <c r="AB467" s="141">
        <v>45322</v>
      </c>
      <c r="AC467" s="141">
        <v>45322</v>
      </c>
      <c r="AD467" s="140" t="s">
        <v>7953</v>
      </c>
      <c r="AE467" s="140" t="s">
        <v>7954</v>
      </c>
      <c r="AF467" s="140" t="s">
        <v>7955</v>
      </c>
      <c r="AG467" s="140" t="s">
        <v>7956</v>
      </c>
      <c r="AH467" s="140" t="s">
        <v>9593</v>
      </c>
      <c r="AI467" s="140" t="s">
        <v>7773</v>
      </c>
      <c r="AJ467" s="140" t="s">
        <v>9594</v>
      </c>
      <c r="AK467" s="140" t="s">
        <v>7758</v>
      </c>
      <c r="AL467" s="139">
        <v>1950</v>
      </c>
      <c r="AM467" s="140" t="s">
        <v>538</v>
      </c>
      <c r="AN467" s="140" t="s">
        <v>9595</v>
      </c>
    </row>
    <row r="468" spans="1:40" ht="28.8" x14ac:dyDescent="0.25">
      <c r="A468" s="139" t="s">
        <v>7756</v>
      </c>
      <c r="B468" s="140" t="s">
        <v>7757</v>
      </c>
      <c r="C468" s="139">
        <v>5934</v>
      </c>
      <c r="D468" s="140" t="s">
        <v>488</v>
      </c>
      <c r="E468" s="140" t="s">
        <v>3394</v>
      </c>
      <c r="F468" s="139">
        <v>1933</v>
      </c>
      <c r="G468" s="140" t="s">
        <v>539</v>
      </c>
      <c r="H468" s="140" t="s">
        <v>1355</v>
      </c>
      <c r="I468" s="140" t="s">
        <v>7758</v>
      </c>
      <c r="J468" s="140" t="s">
        <v>9598</v>
      </c>
      <c r="K468" s="140" t="s">
        <v>7899</v>
      </c>
      <c r="L468" s="140" t="s">
        <v>7761</v>
      </c>
      <c r="M468" s="140" t="s">
        <v>6823</v>
      </c>
      <c r="N468" s="140" t="s">
        <v>8722</v>
      </c>
      <c r="O468" s="139">
        <v>120576</v>
      </c>
      <c r="P468" s="139">
        <v>12575</v>
      </c>
      <c r="Q468" s="140" t="s">
        <v>5353</v>
      </c>
      <c r="R468" s="139">
        <v>54718</v>
      </c>
      <c r="S468" s="139">
        <v>0</v>
      </c>
      <c r="T468" s="140" t="s">
        <v>7758</v>
      </c>
      <c r="U468" s="141">
        <v>367</v>
      </c>
      <c r="V468" s="140" t="s">
        <v>9599</v>
      </c>
      <c r="W468" s="140" t="s">
        <v>9342</v>
      </c>
      <c r="X468" s="140" t="s">
        <v>7765</v>
      </c>
      <c r="Y468" s="140" t="s">
        <v>7766</v>
      </c>
      <c r="Z468" s="140" t="s">
        <v>8739</v>
      </c>
      <c r="AA468" s="139">
        <v>1</v>
      </c>
      <c r="AB468" s="141">
        <v>45322</v>
      </c>
      <c r="AC468" s="141">
        <v>45322</v>
      </c>
      <c r="AD468" s="140" t="s">
        <v>7953</v>
      </c>
      <c r="AE468" s="140" t="s">
        <v>7954</v>
      </c>
      <c r="AF468" s="140" t="s">
        <v>7955</v>
      </c>
      <c r="AG468" s="140" t="s">
        <v>7956</v>
      </c>
      <c r="AH468" s="140" t="s">
        <v>9600</v>
      </c>
      <c r="AI468" s="140" t="s">
        <v>7943</v>
      </c>
      <c r="AJ468" s="140" t="s">
        <v>9601</v>
      </c>
      <c r="AK468" s="140" t="s">
        <v>3394</v>
      </c>
      <c r="AL468" s="139">
        <v>1933</v>
      </c>
      <c r="AM468" s="140" t="s">
        <v>539</v>
      </c>
      <c r="AN468" s="140" t="s">
        <v>9602</v>
      </c>
    </row>
    <row r="469" spans="1:40" ht="28.8" x14ac:dyDescent="0.25">
      <c r="A469" s="139" t="s">
        <v>7756</v>
      </c>
      <c r="B469" s="140" t="s">
        <v>7757</v>
      </c>
      <c r="C469" s="139">
        <v>5942</v>
      </c>
      <c r="D469" s="140" t="s">
        <v>5261</v>
      </c>
      <c r="E469" s="140" t="s">
        <v>3395</v>
      </c>
      <c r="F469" s="139">
        <v>1970</v>
      </c>
      <c r="G469" s="140" t="s">
        <v>540</v>
      </c>
      <c r="H469" s="140" t="s">
        <v>1356</v>
      </c>
      <c r="I469" s="140" t="s">
        <v>7758</v>
      </c>
      <c r="J469" s="140" t="s">
        <v>9603</v>
      </c>
      <c r="K469" s="140" t="s">
        <v>7881</v>
      </c>
      <c r="L469" s="140" t="s">
        <v>7761</v>
      </c>
      <c r="M469" s="140" t="s">
        <v>6824</v>
      </c>
      <c r="N469" s="140" t="s">
        <v>8722</v>
      </c>
      <c r="O469" s="139">
        <v>0</v>
      </c>
      <c r="P469" s="139"/>
      <c r="Q469" s="140" t="s">
        <v>7758</v>
      </c>
      <c r="R469" s="139">
        <v>962837</v>
      </c>
      <c r="S469" s="139">
        <v>0</v>
      </c>
      <c r="T469" s="140" t="s">
        <v>7758</v>
      </c>
      <c r="U469" s="141">
        <v>367</v>
      </c>
      <c r="V469" s="140" t="s">
        <v>9604</v>
      </c>
      <c r="W469" s="140" t="s">
        <v>9605</v>
      </c>
      <c r="X469" s="140" t="s">
        <v>7765</v>
      </c>
      <c r="Y469" s="140" t="s">
        <v>7766</v>
      </c>
      <c r="Z469" s="140" t="s">
        <v>8739</v>
      </c>
      <c r="AA469" s="139">
        <v>2</v>
      </c>
      <c r="AB469" s="141">
        <v>45322</v>
      </c>
      <c r="AC469" s="141">
        <v>45322</v>
      </c>
      <c r="AD469" s="140" t="s">
        <v>7953</v>
      </c>
      <c r="AE469" s="140" t="s">
        <v>7954</v>
      </c>
      <c r="AF469" s="140" t="s">
        <v>7955</v>
      </c>
      <c r="AG469" s="140" t="s">
        <v>7956</v>
      </c>
      <c r="AH469" s="140" t="s">
        <v>9606</v>
      </c>
      <c r="AI469" s="140" t="s">
        <v>9607</v>
      </c>
      <c r="AJ469" s="140" t="s">
        <v>9608</v>
      </c>
      <c r="AK469" s="140" t="s">
        <v>9609</v>
      </c>
      <c r="AL469" s="139">
        <v>1970</v>
      </c>
      <c r="AM469" s="140" t="s">
        <v>540</v>
      </c>
      <c r="AN469" s="140" t="s">
        <v>9610</v>
      </c>
    </row>
    <row r="470" spans="1:40" ht="28.8" x14ac:dyDescent="0.25">
      <c r="A470" s="139" t="s">
        <v>7756</v>
      </c>
      <c r="B470" s="140" t="s">
        <v>7757</v>
      </c>
      <c r="C470" s="139">
        <v>5959</v>
      </c>
      <c r="D470" s="140" t="s">
        <v>488</v>
      </c>
      <c r="E470" s="140" t="s">
        <v>3396</v>
      </c>
      <c r="F470" s="139">
        <v>1970</v>
      </c>
      <c r="G470" s="140" t="s">
        <v>540</v>
      </c>
      <c r="H470" s="140" t="s">
        <v>1357</v>
      </c>
      <c r="I470" s="140" t="s">
        <v>7758</v>
      </c>
      <c r="J470" s="140" t="s">
        <v>9611</v>
      </c>
      <c r="K470" s="140" t="s">
        <v>7881</v>
      </c>
      <c r="L470" s="140" t="s">
        <v>7761</v>
      </c>
      <c r="M470" s="140" t="s">
        <v>6824</v>
      </c>
      <c r="N470" s="140" t="s">
        <v>8722</v>
      </c>
      <c r="O470" s="139">
        <v>122234</v>
      </c>
      <c r="P470" s="139">
        <v>6023</v>
      </c>
      <c r="Q470" s="140" t="s">
        <v>5316</v>
      </c>
      <c r="R470" s="139">
        <v>962829</v>
      </c>
      <c r="S470" s="139">
        <v>0</v>
      </c>
      <c r="T470" s="140" t="s">
        <v>7758</v>
      </c>
      <c r="U470" s="141">
        <v>367</v>
      </c>
      <c r="V470" s="140" t="s">
        <v>9612</v>
      </c>
      <c r="W470" s="140" t="s">
        <v>9342</v>
      </c>
      <c r="X470" s="140" t="s">
        <v>7765</v>
      </c>
      <c r="Y470" s="140" t="s">
        <v>7766</v>
      </c>
      <c r="Z470" s="140" t="s">
        <v>8739</v>
      </c>
      <c r="AA470" s="139">
        <v>2</v>
      </c>
      <c r="AB470" s="141">
        <v>45322</v>
      </c>
      <c r="AC470" s="141">
        <v>45322</v>
      </c>
      <c r="AD470" s="140" t="s">
        <v>7953</v>
      </c>
      <c r="AE470" s="140" t="s">
        <v>7954</v>
      </c>
      <c r="AF470" s="140" t="s">
        <v>7955</v>
      </c>
      <c r="AG470" s="140" t="s">
        <v>7956</v>
      </c>
      <c r="AH470" s="140" t="s">
        <v>9613</v>
      </c>
      <c r="AI470" s="140" t="s">
        <v>7943</v>
      </c>
      <c r="AJ470" s="140" t="s">
        <v>9614</v>
      </c>
      <c r="AK470" s="140" t="s">
        <v>3396</v>
      </c>
      <c r="AL470" s="139">
        <v>1970</v>
      </c>
      <c r="AM470" s="140" t="s">
        <v>540</v>
      </c>
      <c r="AN470" s="140" t="s">
        <v>9615</v>
      </c>
    </row>
    <row r="471" spans="1:40" ht="28.8" x14ac:dyDescent="0.25">
      <c r="A471" s="139" t="s">
        <v>7756</v>
      </c>
      <c r="B471" s="140" t="s">
        <v>7757</v>
      </c>
      <c r="C471" s="139">
        <v>5967</v>
      </c>
      <c r="D471" s="140" t="s">
        <v>5259</v>
      </c>
      <c r="E471" s="140" t="s">
        <v>3397</v>
      </c>
      <c r="F471" s="139">
        <v>1970</v>
      </c>
      <c r="G471" s="140" t="s">
        <v>540</v>
      </c>
      <c r="H471" s="140" t="s">
        <v>1358</v>
      </c>
      <c r="I471" s="140" t="s">
        <v>7758</v>
      </c>
      <c r="J471" s="140" t="s">
        <v>9616</v>
      </c>
      <c r="K471" s="140" t="s">
        <v>7881</v>
      </c>
      <c r="L471" s="140" t="s">
        <v>7761</v>
      </c>
      <c r="M471" s="140" t="s">
        <v>6824</v>
      </c>
      <c r="N471" s="140" t="s">
        <v>8730</v>
      </c>
      <c r="O471" s="139">
        <v>123232</v>
      </c>
      <c r="P471" s="139">
        <v>48751</v>
      </c>
      <c r="Q471" s="140" t="s">
        <v>5259</v>
      </c>
      <c r="R471" s="139">
        <v>960526</v>
      </c>
      <c r="S471" s="139">
        <v>0</v>
      </c>
      <c r="T471" s="140" t="s">
        <v>7758</v>
      </c>
      <c r="U471" s="141">
        <v>367</v>
      </c>
      <c r="V471" s="140" t="s">
        <v>9617</v>
      </c>
      <c r="W471" s="140" t="s">
        <v>9618</v>
      </c>
      <c r="X471" s="140" t="s">
        <v>7765</v>
      </c>
      <c r="Y471" s="140" t="s">
        <v>7766</v>
      </c>
      <c r="Z471" s="140" t="s">
        <v>8732</v>
      </c>
      <c r="AA471" s="139">
        <v>1</v>
      </c>
      <c r="AB471" s="141">
        <v>45322</v>
      </c>
      <c r="AC471" s="141">
        <v>45322</v>
      </c>
      <c r="AD471" s="140" t="s">
        <v>7953</v>
      </c>
      <c r="AE471" s="140" t="s">
        <v>7954</v>
      </c>
      <c r="AF471" s="140" t="s">
        <v>7955</v>
      </c>
      <c r="AG471" s="140" t="s">
        <v>7956</v>
      </c>
      <c r="AH471" s="140" t="s">
        <v>9619</v>
      </c>
      <c r="AI471" s="140" t="s">
        <v>7773</v>
      </c>
      <c r="AJ471" s="140" t="s">
        <v>9620</v>
      </c>
      <c r="AK471" s="140" t="s">
        <v>9621</v>
      </c>
      <c r="AL471" s="139">
        <v>1970</v>
      </c>
      <c r="AM471" s="140" t="s">
        <v>540</v>
      </c>
      <c r="AN471" s="140" t="s">
        <v>9622</v>
      </c>
    </row>
    <row r="472" spans="1:40" ht="28.8" x14ac:dyDescent="0.25">
      <c r="A472" s="139" t="s">
        <v>7756</v>
      </c>
      <c r="B472" s="140" t="s">
        <v>7757</v>
      </c>
      <c r="C472" s="139">
        <v>5975</v>
      </c>
      <c r="D472" s="140" t="s">
        <v>5313</v>
      </c>
      <c r="E472" s="140" t="s">
        <v>7167</v>
      </c>
      <c r="F472" s="139">
        <v>1970</v>
      </c>
      <c r="G472" s="140" t="s">
        <v>540</v>
      </c>
      <c r="H472" s="140" t="s">
        <v>1359</v>
      </c>
      <c r="I472" s="140" t="s">
        <v>7758</v>
      </c>
      <c r="J472" s="140" t="s">
        <v>9623</v>
      </c>
      <c r="K472" s="140" t="s">
        <v>7881</v>
      </c>
      <c r="L472" s="140" t="s">
        <v>7761</v>
      </c>
      <c r="M472" s="140" t="s">
        <v>6824</v>
      </c>
      <c r="N472" s="140" t="s">
        <v>8730</v>
      </c>
      <c r="O472" s="139">
        <v>122986</v>
      </c>
      <c r="P472" s="139">
        <v>4821</v>
      </c>
      <c r="Q472" s="140" t="s">
        <v>5258</v>
      </c>
      <c r="R472" s="139">
        <v>960526</v>
      </c>
      <c r="S472" s="139">
        <v>0</v>
      </c>
      <c r="T472" s="140" t="s">
        <v>7758</v>
      </c>
      <c r="U472" s="141">
        <v>367</v>
      </c>
      <c r="V472" s="140" t="s">
        <v>9624</v>
      </c>
      <c r="W472" s="140" t="s">
        <v>9625</v>
      </c>
      <c r="X472" s="140" t="s">
        <v>7765</v>
      </c>
      <c r="Y472" s="140" t="s">
        <v>7766</v>
      </c>
      <c r="Z472" s="140" t="s">
        <v>8732</v>
      </c>
      <c r="AA472" s="139">
        <v>1</v>
      </c>
      <c r="AB472" s="141">
        <v>45322</v>
      </c>
      <c r="AC472" s="141">
        <v>45322</v>
      </c>
      <c r="AD472" s="140" t="s">
        <v>7953</v>
      </c>
      <c r="AE472" s="140" t="s">
        <v>7954</v>
      </c>
      <c r="AF472" s="140" t="s">
        <v>7955</v>
      </c>
      <c r="AG472" s="140" t="s">
        <v>7956</v>
      </c>
      <c r="AH472" s="140" t="s">
        <v>9619</v>
      </c>
      <c r="AI472" s="140" t="s">
        <v>7773</v>
      </c>
      <c r="AJ472" s="140" t="s">
        <v>9620</v>
      </c>
      <c r="AK472" s="140" t="s">
        <v>9621</v>
      </c>
      <c r="AL472" s="139">
        <v>1970</v>
      </c>
      <c r="AM472" s="140" t="s">
        <v>540</v>
      </c>
      <c r="AN472" s="140" t="s">
        <v>9622</v>
      </c>
    </row>
    <row r="473" spans="1:40" ht="28.8" x14ac:dyDescent="0.25">
      <c r="A473" s="139" t="s">
        <v>7756</v>
      </c>
      <c r="B473" s="140" t="s">
        <v>7757</v>
      </c>
      <c r="C473" s="139">
        <v>5983</v>
      </c>
      <c r="D473" s="140" t="s">
        <v>5378</v>
      </c>
      <c r="E473" s="140" t="s">
        <v>3398</v>
      </c>
      <c r="F473" s="139">
        <v>3080</v>
      </c>
      <c r="G473" s="140" t="s">
        <v>279</v>
      </c>
      <c r="H473" s="140" t="s">
        <v>1360</v>
      </c>
      <c r="I473" s="140" t="s">
        <v>7758</v>
      </c>
      <c r="J473" s="140" t="s">
        <v>9626</v>
      </c>
      <c r="K473" s="140" t="s">
        <v>7881</v>
      </c>
      <c r="L473" s="140" t="s">
        <v>7761</v>
      </c>
      <c r="M473" s="140" t="s">
        <v>6824</v>
      </c>
      <c r="N473" s="140" t="s">
        <v>8722</v>
      </c>
      <c r="O473" s="139">
        <v>122234</v>
      </c>
      <c r="P473" s="139">
        <v>6023</v>
      </c>
      <c r="Q473" s="140" t="s">
        <v>5316</v>
      </c>
      <c r="R473" s="139">
        <v>970442</v>
      </c>
      <c r="S473" s="139">
        <v>0</v>
      </c>
      <c r="T473" s="140" t="s">
        <v>7758</v>
      </c>
      <c r="U473" s="141">
        <v>367</v>
      </c>
      <c r="V473" s="140" t="s">
        <v>9036</v>
      </c>
      <c r="W473" s="140" t="s">
        <v>9037</v>
      </c>
      <c r="X473" s="140" t="s">
        <v>7765</v>
      </c>
      <c r="Y473" s="140" t="s">
        <v>7766</v>
      </c>
      <c r="Z473" s="140" t="s">
        <v>8739</v>
      </c>
      <c r="AA473" s="139">
        <v>1</v>
      </c>
      <c r="AB473" s="141">
        <v>45322</v>
      </c>
      <c r="AC473" s="141">
        <v>45322</v>
      </c>
      <c r="AD473" s="140" t="s">
        <v>7953</v>
      </c>
      <c r="AE473" s="140" t="s">
        <v>7954</v>
      </c>
      <c r="AF473" s="140" t="s">
        <v>7955</v>
      </c>
      <c r="AG473" s="140" t="s">
        <v>7956</v>
      </c>
      <c r="AH473" s="140" t="s">
        <v>9627</v>
      </c>
      <c r="AI473" s="140" t="s">
        <v>7943</v>
      </c>
      <c r="AJ473" s="140" t="s">
        <v>9565</v>
      </c>
      <c r="AK473" s="140" t="s">
        <v>9566</v>
      </c>
      <c r="AL473" s="139">
        <v>3090</v>
      </c>
      <c r="AM473" s="140" t="s">
        <v>277</v>
      </c>
      <c r="AN473" s="140" t="s">
        <v>9555</v>
      </c>
    </row>
    <row r="474" spans="1:40" ht="28.8" x14ac:dyDescent="0.25">
      <c r="A474" s="139" t="s">
        <v>7756</v>
      </c>
      <c r="B474" s="140" t="s">
        <v>7757</v>
      </c>
      <c r="C474" s="139">
        <v>6007</v>
      </c>
      <c r="D474" s="140" t="s">
        <v>5314</v>
      </c>
      <c r="E474" s="140" t="s">
        <v>3399</v>
      </c>
      <c r="F474" s="139">
        <v>3080</v>
      </c>
      <c r="G474" s="140" t="s">
        <v>279</v>
      </c>
      <c r="H474" s="140" t="s">
        <v>1361</v>
      </c>
      <c r="I474" s="140" t="s">
        <v>7758</v>
      </c>
      <c r="J474" s="140" t="s">
        <v>9628</v>
      </c>
      <c r="K474" s="140" t="s">
        <v>7881</v>
      </c>
      <c r="L474" s="140" t="s">
        <v>7761</v>
      </c>
      <c r="M474" s="140" t="s">
        <v>6824</v>
      </c>
      <c r="N474" s="140" t="s">
        <v>8730</v>
      </c>
      <c r="O474" s="139">
        <v>120188</v>
      </c>
      <c r="P474" s="139">
        <v>6007</v>
      </c>
      <c r="Q474" s="140" t="s">
        <v>5314</v>
      </c>
      <c r="R474" s="139">
        <v>960534</v>
      </c>
      <c r="S474" s="139">
        <v>0</v>
      </c>
      <c r="T474" s="140" t="s">
        <v>7758</v>
      </c>
      <c r="U474" s="141">
        <v>367</v>
      </c>
      <c r="V474" s="140" t="s">
        <v>9629</v>
      </c>
      <c r="W474" s="140" t="s">
        <v>9630</v>
      </c>
      <c r="X474" s="140" t="s">
        <v>7765</v>
      </c>
      <c r="Y474" s="140" t="s">
        <v>7766</v>
      </c>
      <c r="Z474" s="140" t="s">
        <v>8732</v>
      </c>
      <c r="AA474" s="139">
        <v>1</v>
      </c>
      <c r="AB474" s="141">
        <v>45322</v>
      </c>
      <c r="AC474" s="141">
        <v>45322</v>
      </c>
      <c r="AD474" s="140" t="s">
        <v>7953</v>
      </c>
      <c r="AE474" s="140" t="s">
        <v>7954</v>
      </c>
      <c r="AF474" s="140" t="s">
        <v>7955</v>
      </c>
      <c r="AG474" s="140" t="s">
        <v>7956</v>
      </c>
      <c r="AH474" s="140" t="s">
        <v>9631</v>
      </c>
      <c r="AI474" s="140" t="s">
        <v>7773</v>
      </c>
      <c r="AJ474" s="140" t="s">
        <v>9632</v>
      </c>
      <c r="AK474" s="140" t="s">
        <v>9633</v>
      </c>
      <c r="AL474" s="139">
        <v>3080</v>
      </c>
      <c r="AM474" s="140" t="s">
        <v>279</v>
      </c>
      <c r="AN474" s="140" t="s">
        <v>9634</v>
      </c>
    </row>
    <row r="475" spans="1:40" ht="28.8" x14ac:dyDescent="0.25">
      <c r="A475" s="139" t="s">
        <v>7756</v>
      </c>
      <c r="B475" s="140" t="s">
        <v>7757</v>
      </c>
      <c r="C475" s="139">
        <v>6015</v>
      </c>
      <c r="D475" s="140" t="s">
        <v>5315</v>
      </c>
      <c r="E475" s="140" t="s">
        <v>3400</v>
      </c>
      <c r="F475" s="139">
        <v>3080</v>
      </c>
      <c r="G475" s="140" t="s">
        <v>541</v>
      </c>
      <c r="H475" s="140" t="s">
        <v>1362</v>
      </c>
      <c r="I475" s="140" t="s">
        <v>7758</v>
      </c>
      <c r="J475" s="140" t="s">
        <v>9635</v>
      </c>
      <c r="K475" s="140" t="s">
        <v>7881</v>
      </c>
      <c r="L475" s="140" t="s">
        <v>7761</v>
      </c>
      <c r="M475" s="140" t="s">
        <v>6824</v>
      </c>
      <c r="N475" s="140" t="s">
        <v>8730</v>
      </c>
      <c r="O475" s="139">
        <v>120188</v>
      </c>
      <c r="P475" s="139">
        <v>6007</v>
      </c>
      <c r="Q475" s="140" t="s">
        <v>5314</v>
      </c>
      <c r="R475" s="139">
        <v>960534</v>
      </c>
      <c r="S475" s="139">
        <v>0</v>
      </c>
      <c r="T475" s="140" t="s">
        <v>7758</v>
      </c>
      <c r="U475" s="141">
        <v>367</v>
      </c>
      <c r="V475" s="140" t="s">
        <v>9636</v>
      </c>
      <c r="W475" s="140" t="s">
        <v>9637</v>
      </c>
      <c r="X475" s="140" t="s">
        <v>7765</v>
      </c>
      <c r="Y475" s="140" t="s">
        <v>7766</v>
      </c>
      <c r="Z475" s="140" t="s">
        <v>8732</v>
      </c>
      <c r="AA475" s="139">
        <v>1</v>
      </c>
      <c r="AB475" s="141">
        <v>45322</v>
      </c>
      <c r="AC475" s="141">
        <v>45322</v>
      </c>
      <c r="AD475" s="140" t="s">
        <v>7953</v>
      </c>
      <c r="AE475" s="140" t="s">
        <v>7954</v>
      </c>
      <c r="AF475" s="140" t="s">
        <v>7955</v>
      </c>
      <c r="AG475" s="140" t="s">
        <v>7956</v>
      </c>
      <c r="AH475" s="140" t="s">
        <v>9631</v>
      </c>
      <c r="AI475" s="140" t="s">
        <v>7773</v>
      </c>
      <c r="AJ475" s="140" t="s">
        <v>9632</v>
      </c>
      <c r="AK475" s="140" t="s">
        <v>9633</v>
      </c>
      <c r="AL475" s="139">
        <v>3080</v>
      </c>
      <c r="AM475" s="140" t="s">
        <v>279</v>
      </c>
      <c r="AN475" s="140" t="s">
        <v>9634</v>
      </c>
    </row>
    <row r="476" spans="1:40" ht="28.8" x14ac:dyDescent="0.25">
      <c r="A476" s="139" t="s">
        <v>7756</v>
      </c>
      <c r="B476" s="140" t="s">
        <v>7757</v>
      </c>
      <c r="C476" s="139">
        <v>6023</v>
      </c>
      <c r="D476" s="140" t="s">
        <v>5316</v>
      </c>
      <c r="E476" s="140" t="s">
        <v>3401</v>
      </c>
      <c r="F476" s="139">
        <v>1560</v>
      </c>
      <c r="G476" s="140" t="s">
        <v>280</v>
      </c>
      <c r="H476" s="140" t="s">
        <v>1363</v>
      </c>
      <c r="I476" s="140" t="s">
        <v>7758</v>
      </c>
      <c r="J476" s="140" t="s">
        <v>9638</v>
      </c>
      <c r="K476" s="140" t="s">
        <v>7881</v>
      </c>
      <c r="L476" s="140" t="s">
        <v>7761</v>
      </c>
      <c r="M476" s="140" t="s">
        <v>6824</v>
      </c>
      <c r="N476" s="140" t="s">
        <v>8722</v>
      </c>
      <c r="O476" s="139">
        <v>122234</v>
      </c>
      <c r="P476" s="139">
        <v>6023</v>
      </c>
      <c r="Q476" s="140" t="s">
        <v>5316</v>
      </c>
      <c r="R476" s="139">
        <v>970442</v>
      </c>
      <c r="S476" s="139">
        <v>0</v>
      </c>
      <c r="T476" s="140" t="s">
        <v>7758</v>
      </c>
      <c r="U476" s="141">
        <v>367</v>
      </c>
      <c r="V476" s="140" t="s">
        <v>9639</v>
      </c>
      <c r="W476" s="140" t="s">
        <v>9640</v>
      </c>
      <c r="X476" s="140" t="s">
        <v>7972</v>
      </c>
      <c r="Y476" s="140" t="s">
        <v>7973</v>
      </c>
      <c r="Z476" s="140" t="s">
        <v>8899</v>
      </c>
      <c r="AA476" s="139">
        <v>1</v>
      </c>
      <c r="AB476" s="141">
        <v>45322</v>
      </c>
      <c r="AC476" s="141">
        <v>45322</v>
      </c>
      <c r="AD476" s="140" t="s">
        <v>7953</v>
      </c>
      <c r="AE476" s="140" t="s">
        <v>7954</v>
      </c>
      <c r="AF476" s="140" t="s">
        <v>7955</v>
      </c>
      <c r="AG476" s="140" t="s">
        <v>7956</v>
      </c>
      <c r="AH476" s="140" t="s">
        <v>9641</v>
      </c>
      <c r="AI476" s="140" t="s">
        <v>7943</v>
      </c>
      <c r="AJ476" s="140" t="s">
        <v>9642</v>
      </c>
      <c r="AK476" s="140" t="s">
        <v>3401</v>
      </c>
      <c r="AL476" s="139">
        <v>1560</v>
      </c>
      <c r="AM476" s="140" t="s">
        <v>280</v>
      </c>
      <c r="AN476" s="140" t="s">
        <v>9555</v>
      </c>
    </row>
    <row r="477" spans="1:40" ht="28.8" x14ac:dyDescent="0.25">
      <c r="A477" s="139" t="s">
        <v>7756</v>
      </c>
      <c r="B477" s="140" t="s">
        <v>7757</v>
      </c>
      <c r="C477" s="139">
        <v>6031</v>
      </c>
      <c r="D477" s="140" t="s">
        <v>6181</v>
      </c>
      <c r="E477" s="140" t="s">
        <v>3402</v>
      </c>
      <c r="F477" s="139">
        <v>2000</v>
      </c>
      <c r="G477" s="140" t="s">
        <v>2909</v>
      </c>
      <c r="H477" s="140" t="s">
        <v>2813</v>
      </c>
      <c r="I477" s="140" t="s">
        <v>7758</v>
      </c>
      <c r="J477" s="140" t="s">
        <v>9643</v>
      </c>
      <c r="K477" s="140" t="s">
        <v>8070</v>
      </c>
      <c r="L477" s="140" t="s">
        <v>7761</v>
      </c>
      <c r="M477" s="140" t="s">
        <v>8071</v>
      </c>
      <c r="N477" s="140" t="s">
        <v>8730</v>
      </c>
      <c r="O477" s="139">
        <v>119751</v>
      </c>
      <c r="P477" s="139">
        <v>6213</v>
      </c>
      <c r="Q477" s="140" t="s">
        <v>6187</v>
      </c>
      <c r="R477" s="139">
        <v>128728</v>
      </c>
      <c r="S477" s="139">
        <v>0</v>
      </c>
      <c r="T477" s="140" t="s">
        <v>7758</v>
      </c>
      <c r="U477" s="141">
        <v>367</v>
      </c>
      <c r="V477" s="140" t="s">
        <v>9644</v>
      </c>
      <c r="W477" s="140" t="s">
        <v>7813</v>
      </c>
      <c r="X477" s="140" t="s">
        <v>7765</v>
      </c>
      <c r="Y477" s="140" t="s">
        <v>7766</v>
      </c>
      <c r="Z477" s="140" t="s">
        <v>8732</v>
      </c>
      <c r="AA477" s="139">
        <v>2</v>
      </c>
      <c r="AB477" s="141">
        <v>45322</v>
      </c>
      <c r="AC477" s="141">
        <v>45322</v>
      </c>
      <c r="AD477" s="140" t="s">
        <v>8195</v>
      </c>
      <c r="AE477" s="140" t="s">
        <v>8196</v>
      </c>
      <c r="AF477" s="140" t="s">
        <v>8197</v>
      </c>
      <c r="AG477" s="140" t="s">
        <v>8198</v>
      </c>
      <c r="AH477" s="140" t="s">
        <v>9645</v>
      </c>
      <c r="AI477" s="140" t="s">
        <v>7773</v>
      </c>
      <c r="AJ477" s="140" t="s">
        <v>9646</v>
      </c>
      <c r="AK477" s="140" t="s">
        <v>9647</v>
      </c>
      <c r="AL477" s="139">
        <v>2000</v>
      </c>
      <c r="AM477" s="140" t="s">
        <v>2909</v>
      </c>
      <c r="AN477" s="140" t="s">
        <v>9648</v>
      </c>
    </row>
    <row r="478" spans="1:40" ht="28.8" x14ac:dyDescent="0.25">
      <c r="A478" s="139" t="s">
        <v>7756</v>
      </c>
      <c r="B478" s="140" t="s">
        <v>7757</v>
      </c>
      <c r="C478" s="139">
        <v>6049</v>
      </c>
      <c r="D478" s="140" t="s">
        <v>2910</v>
      </c>
      <c r="E478" s="140" t="s">
        <v>3403</v>
      </c>
      <c r="F478" s="139">
        <v>2060</v>
      </c>
      <c r="G478" s="140" t="s">
        <v>2909</v>
      </c>
      <c r="H478" s="140" t="s">
        <v>1364</v>
      </c>
      <c r="I478" s="140" t="s">
        <v>7758</v>
      </c>
      <c r="J478" s="140" t="s">
        <v>9649</v>
      </c>
      <c r="K478" s="140" t="s">
        <v>8070</v>
      </c>
      <c r="L478" s="140" t="s">
        <v>7761</v>
      </c>
      <c r="M478" s="140" t="s">
        <v>8071</v>
      </c>
      <c r="N478" s="140" t="s">
        <v>8722</v>
      </c>
      <c r="O478" s="139">
        <v>121848</v>
      </c>
      <c r="P478" s="139">
        <v>10331</v>
      </c>
      <c r="Q478" s="140" t="s">
        <v>5348</v>
      </c>
      <c r="R478" s="139">
        <v>56143</v>
      </c>
      <c r="S478" s="139">
        <v>0</v>
      </c>
      <c r="T478" s="140" t="s">
        <v>7758</v>
      </c>
      <c r="U478" s="141">
        <v>367</v>
      </c>
      <c r="V478" s="140" t="s">
        <v>9650</v>
      </c>
      <c r="W478" s="140" t="s">
        <v>8504</v>
      </c>
      <c r="X478" s="140" t="s">
        <v>7765</v>
      </c>
      <c r="Y478" s="140" t="s">
        <v>7766</v>
      </c>
      <c r="Z478" s="140" t="s">
        <v>8739</v>
      </c>
      <c r="AA478" s="139">
        <v>1</v>
      </c>
      <c r="AB478" s="141">
        <v>45322</v>
      </c>
      <c r="AC478" s="141">
        <v>45322</v>
      </c>
      <c r="AD478" s="140" t="s">
        <v>7857</v>
      </c>
      <c r="AE478" s="140" t="s">
        <v>7858</v>
      </c>
      <c r="AF478" s="140" t="s">
        <v>7859</v>
      </c>
      <c r="AG478" s="140" t="s">
        <v>7860</v>
      </c>
      <c r="AH478" s="140" t="s">
        <v>9651</v>
      </c>
      <c r="AI478" s="140" t="s">
        <v>7885</v>
      </c>
      <c r="AJ478" s="140" t="s">
        <v>9652</v>
      </c>
      <c r="AK478" s="140" t="s">
        <v>9653</v>
      </c>
      <c r="AL478" s="139">
        <v>2390</v>
      </c>
      <c r="AM478" s="140" t="s">
        <v>2847</v>
      </c>
      <c r="AN478" s="140" t="s">
        <v>9654</v>
      </c>
    </row>
    <row r="479" spans="1:40" ht="28.8" x14ac:dyDescent="0.25">
      <c r="A479" s="139" t="s">
        <v>7756</v>
      </c>
      <c r="B479" s="140" t="s">
        <v>7757</v>
      </c>
      <c r="C479" s="139">
        <v>6056</v>
      </c>
      <c r="D479" s="140" t="s">
        <v>5317</v>
      </c>
      <c r="E479" s="140" t="s">
        <v>3404</v>
      </c>
      <c r="F479" s="139">
        <v>2000</v>
      </c>
      <c r="G479" s="140" t="s">
        <v>2909</v>
      </c>
      <c r="H479" s="140" t="s">
        <v>1365</v>
      </c>
      <c r="I479" s="140" t="s">
        <v>7758</v>
      </c>
      <c r="J479" s="140" t="s">
        <v>9655</v>
      </c>
      <c r="K479" s="140" t="s">
        <v>8070</v>
      </c>
      <c r="L479" s="140" t="s">
        <v>7761</v>
      </c>
      <c r="M479" s="140" t="s">
        <v>8071</v>
      </c>
      <c r="N479" s="140" t="s">
        <v>8722</v>
      </c>
      <c r="O479" s="139">
        <v>121848</v>
      </c>
      <c r="P479" s="139">
        <v>10331</v>
      </c>
      <c r="Q479" s="140" t="s">
        <v>5348</v>
      </c>
      <c r="R479" s="139">
        <v>56143</v>
      </c>
      <c r="S479" s="139">
        <v>0</v>
      </c>
      <c r="T479" s="140" t="s">
        <v>7758</v>
      </c>
      <c r="U479" s="141">
        <v>367</v>
      </c>
      <c r="V479" s="140" t="s">
        <v>9656</v>
      </c>
      <c r="W479" s="140" t="s">
        <v>9657</v>
      </c>
      <c r="X479" s="140" t="s">
        <v>7765</v>
      </c>
      <c r="Y479" s="140" t="s">
        <v>7766</v>
      </c>
      <c r="Z479" s="140" t="s">
        <v>8739</v>
      </c>
      <c r="AA479" s="139">
        <v>1</v>
      </c>
      <c r="AB479" s="141">
        <v>45322</v>
      </c>
      <c r="AC479" s="141">
        <v>45322</v>
      </c>
      <c r="AD479" s="140" t="s">
        <v>8195</v>
      </c>
      <c r="AE479" s="140" t="s">
        <v>8196</v>
      </c>
      <c r="AF479" s="140" t="s">
        <v>8197</v>
      </c>
      <c r="AG479" s="140" t="s">
        <v>8198</v>
      </c>
      <c r="AH479" s="140" t="s">
        <v>9658</v>
      </c>
      <c r="AI479" s="140" t="s">
        <v>7943</v>
      </c>
      <c r="AJ479" s="140" t="s">
        <v>9659</v>
      </c>
      <c r="AK479" s="140" t="s">
        <v>9660</v>
      </c>
      <c r="AL479" s="139">
        <v>2000</v>
      </c>
      <c r="AM479" s="140" t="s">
        <v>2909</v>
      </c>
      <c r="AN479" s="140" t="s">
        <v>9654</v>
      </c>
    </row>
    <row r="480" spans="1:40" ht="28.8" x14ac:dyDescent="0.25">
      <c r="A480" s="139" t="s">
        <v>7756</v>
      </c>
      <c r="B480" s="140" t="s">
        <v>7757</v>
      </c>
      <c r="C480" s="139">
        <v>6072</v>
      </c>
      <c r="D480" s="140" t="s">
        <v>5888</v>
      </c>
      <c r="E480" s="140" t="s">
        <v>3405</v>
      </c>
      <c r="F480" s="139">
        <v>2018</v>
      </c>
      <c r="G480" s="140" t="s">
        <v>2909</v>
      </c>
      <c r="H480" s="140" t="s">
        <v>5318</v>
      </c>
      <c r="I480" s="140" t="s">
        <v>7758</v>
      </c>
      <c r="J480" s="140" t="s">
        <v>9661</v>
      </c>
      <c r="K480" s="140" t="s">
        <v>8070</v>
      </c>
      <c r="L480" s="140" t="s">
        <v>7761</v>
      </c>
      <c r="M480" s="140" t="s">
        <v>8071</v>
      </c>
      <c r="N480" s="140" t="s">
        <v>8722</v>
      </c>
      <c r="O480" s="139">
        <v>0</v>
      </c>
      <c r="P480" s="139"/>
      <c r="Q480" s="140" t="s">
        <v>7758</v>
      </c>
      <c r="R480" s="139">
        <v>962951</v>
      </c>
      <c r="S480" s="139">
        <v>0</v>
      </c>
      <c r="T480" s="140" t="s">
        <v>7758</v>
      </c>
      <c r="U480" s="141">
        <v>367</v>
      </c>
      <c r="V480" s="140" t="s">
        <v>9662</v>
      </c>
      <c r="W480" s="140" t="s">
        <v>9663</v>
      </c>
      <c r="X480" s="140" t="s">
        <v>7765</v>
      </c>
      <c r="Y480" s="140" t="s">
        <v>7766</v>
      </c>
      <c r="Z480" s="140" t="s">
        <v>8739</v>
      </c>
      <c r="AA480" s="139">
        <v>1</v>
      </c>
      <c r="AB480" s="141">
        <v>45322</v>
      </c>
      <c r="AC480" s="141">
        <v>45322</v>
      </c>
      <c r="AD480" s="140" t="s">
        <v>8091</v>
      </c>
      <c r="AE480" s="140" t="s">
        <v>8092</v>
      </c>
      <c r="AF480" s="140" t="s">
        <v>8093</v>
      </c>
      <c r="AG480" s="140" t="s">
        <v>8094</v>
      </c>
      <c r="AH480" s="140" t="s">
        <v>9664</v>
      </c>
      <c r="AI480" s="140" t="s">
        <v>7773</v>
      </c>
      <c r="AJ480" s="140" t="s">
        <v>9665</v>
      </c>
      <c r="AK480" s="140" t="s">
        <v>9666</v>
      </c>
      <c r="AL480" s="139">
        <v>2018</v>
      </c>
      <c r="AM480" s="140" t="s">
        <v>2909</v>
      </c>
      <c r="AN480" s="140" t="s">
        <v>9667</v>
      </c>
    </row>
    <row r="481" spans="1:40" ht="28.8" x14ac:dyDescent="0.25">
      <c r="A481" s="139" t="s">
        <v>7756</v>
      </c>
      <c r="B481" s="140" t="s">
        <v>7757</v>
      </c>
      <c r="C481" s="139">
        <v>6081</v>
      </c>
      <c r="D481" s="140" t="s">
        <v>5319</v>
      </c>
      <c r="E481" s="140" t="s">
        <v>3406</v>
      </c>
      <c r="F481" s="139">
        <v>2018</v>
      </c>
      <c r="G481" s="140" t="s">
        <v>2909</v>
      </c>
      <c r="H481" s="140" t="s">
        <v>1366</v>
      </c>
      <c r="I481" s="140" t="s">
        <v>7758</v>
      </c>
      <c r="J481" s="140" t="s">
        <v>9668</v>
      </c>
      <c r="K481" s="140" t="s">
        <v>8070</v>
      </c>
      <c r="L481" s="140" t="s">
        <v>7761</v>
      </c>
      <c r="M481" s="140" t="s">
        <v>8071</v>
      </c>
      <c r="N481" s="140" t="s">
        <v>8722</v>
      </c>
      <c r="O481" s="139">
        <v>0</v>
      </c>
      <c r="P481" s="139"/>
      <c r="Q481" s="140" t="s">
        <v>7758</v>
      </c>
      <c r="R481" s="139">
        <v>111112</v>
      </c>
      <c r="S481" s="139">
        <v>0</v>
      </c>
      <c r="T481" s="140" t="s">
        <v>7758</v>
      </c>
      <c r="U481" s="141">
        <v>367</v>
      </c>
      <c r="V481" s="140" t="s">
        <v>9669</v>
      </c>
      <c r="W481" s="140" t="s">
        <v>9156</v>
      </c>
      <c r="X481" s="140" t="s">
        <v>7765</v>
      </c>
      <c r="Y481" s="140" t="s">
        <v>7766</v>
      </c>
      <c r="Z481" s="140" t="s">
        <v>8739</v>
      </c>
      <c r="AA481" s="139">
        <v>1</v>
      </c>
      <c r="AB481" s="141">
        <v>45322</v>
      </c>
      <c r="AC481" s="141">
        <v>45322</v>
      </c>
      <c r="AD481" s="140" t="s">
        <v>8091</v>
      </c>
      <c r="AE481" s="140" t="s">
        <v>8092</v>
      </c>
      <c r="AF481" s="140" t="s">
        <v>8093</v>
      </c>
      <c r="AG481" s="140" t="s">
        <v>8094</v>
      </c>
      <c r="AH481" s="140" t="s">
        <v>9670</v>
      </c>
      <c r="AI481" s="140" t="s">
        <v>7943</v>
      </c>
      <c r="AJ481" s="140" t="s">
        <v>9671</v>
      </c>
      <c r="AK481" s="140" t="s">
        <v>3406</v>
      </c>
      <c r="AL481" s="139">
        <v>2018</v>
      </c>
      <c r="AM481" s="140" t="s">
        <v>2909</v>
      </c>
      <c r="AN481" s="140" t="s">
        <v>9672</v>
      </c>
    </row>
    <row r="482" spans="1:40" ht="28.8" x14ac:dyDescent="0.25">
      <c r="A482" s="139" t="s">
        <v>7756</v>
      </c>
      <c r="B482" s="140" t="s">
        <v>7757</v>
      </c>
      <c r="C482" s="139">
        <v>6098</v>
      </c>
      <c r="D482" s="140" t="s">
        <v>5427</v>
      </c>
      <c r="E482" s="140" t="s">
        <v>3407</v>
      </c>
      <c r="F482" s="139">
        <v>2060</v>
      </c>
      <c r="G482" s="140" t="s">
        <v>2909</v>
      </c>
      <c r="H482" s="140" t="s">
        <v>1367</v>
      </c>
      <c r="I482" s="140" t="s">
        <v>7758</v>
      </c>
      <c r="J482" s="140" t="s">
        <v>9673</v>
      </c>
      <c r="K482" s="140" t="s">
        <v>8070</v>
      </c>
      <c r="L482" s="140" t="s">
        <v>7761</v>
      </c>
      <c r="M482" s="140" t="s">
        <v>8071</v>
      </c>
      <c r="N482" s="140" t="s">
        <v>8722</v>
      </c>
      <c r="O482" s="139">
        <v>138883</v>
      </c>
      <c r="P482" s="139">
        <v>6346</v>
      </c>
      <c r="Q482" s="140" t="s">
        <v>2912</v>
      </c>
      <c r="R482" s="139">
        <v>962886</v>
      </c>
      <c r="S482" s="139">
        <v>0</v>
      </c>
      <c r="T482" s="140" t="s">
        <v>7935</v>
      </c>
      <c r="U482" s="141">
        <v>367</v>
      </c>
      <c r="V482" s="140" t="s">
        <v>9674</v>
      </c>
      <c r="W482" s="140" t="s">
        <v>9675</v>
      </c>
      <c r="X482" s="140" t="s">
        <v>7765</v>
      </c>
      <c r="Y482" s="140" t="s">
        <v>7766</v>
      </c>
      <c r="Z482" s="140" t="s">
        <v>8739</v>
      </c>
      <c r="AA482" s="139">
        <v>1</v>
      </c>
      <c r="AB482" s="141">
        <v>45322</v>
      </c>
      <c r="AC482" s="141">
        <v>45322</v>
      </c>
      <c r="AD482" s="140" t="s">
        <v>7857</v>
      </c>
      <c r="AE482" s="140" t="s">
        <v>7858</v>
      </c>
      <c r="AF482" s="140" t="s">
        <v>7859</v>
      </c>
      <c r="AG482" s="140" t="s">
        <v>7860</v>
      </c>
      <c r="AH482" s="140" t="s">
        <v>9676</v>
      </c>
      <c r="AI482" s="140" t="s">
        <v>9607</v>
      </c>
      <c r="AJ482" s="140" t="s">
        <v>9677</v>
      </c>
      <c r="AK482" s="140" t="s">
        <v>9678</v>
      </c>
      <c r="AL482" s="139">
        <v>2060</v>
      </c>
      <c r="AM482" s="140" t="s">
        <v>2909</v>
      </c>
      <c r="AN482" s="140" t="s">
        <v>9679</v>
      </c>
    </row>
    <row r="483" spans="1:40" ht="28.8" x14ac:dyDescent="0.25">
      <c r="A483" s="139" t="s">
        <v>7756</v>
      </c>
      <c r="B483" s="140" t="s">
        <v>7757</v>
      </c>
      <c r="C483" s="139">
        <v>6106</v>
      </c>
      <c r="D483" s="140" t="s">
        <v>7168</v>
      </c>
      <c r="E483" s="140" t="s">
        <v>3408</v>
      </c>
      <c r="F483" s="139">
        <v>2060</v>
      </c>
      <c r="G483" s="140" t="s">
        <v>2909</v>
      </c>
      <c r="H483" s="140" t="s">
        <v>1368</v>
      </c>
      <c r="I483" s="140" t="s">
        <v>7758</v>
      </c>
      <c r="J483" s="140" t="s">
        <v>9680</v>
      </c>
      <c r="K483" s="140" t="s">
        <v>8070</v>
      </c>
      <c r="L483" s="140" t="s">
        <v>7761</v>
      </c>
      <c r="M483" s="140" t="s">
        <v>8071</v>
      </c>
      <c r="N483" s="140" t="s">
        <v>8722</v>
      </c>
      <c r="O483" s="139">
        <v>122937</v>
      </c>
      <c r="P483" s="139">
        <v>6155</v>
      </c>
      <c r="Q483" s="140" t="s">
        <v>7169</v>
      </c>
      <c r="R483" s="139">
        <v>962878</v>
      </c>
      <c r="S483" s="139">
        <v>0</v>
      </c>
      <c r="T483" s="140" t="s">
        <v>7758</v>
      </c>
      <c r="U483" s="141">
        <v>367</v>
      </c>
      <c r="V483" s="140" t="s">
        <v>9681</v>
      </c>
      <c r="W483" s="140" t="s">
        <v>9436</v>
      </c>
      <c r="X483" s="140" t="s">
        <v>7765</v>
      </c>
      <c r="Y483" s="140" t="s">
        <v>7766</v>
      </c>
      <c r="Z483" s="140" t="s">
        <v>8739</v>
      </c>
      <c r="AA483" s="139">
        <v>1</v>
      </c>
      <c r="AB483" s="141">
        <v>45322</v>
      </c>
      <c r="AC483" s="141">
        <v>45322</v>
      </c>
      <c r="AD483" s="140" t="s">
        <v>7857</v>
      </c>
      <c r="AE483" s="140" t="s">
        <v>7858</v>
      </c>
      <c r="AF483" s="140" t="s">
        <v>7859</v>
      </c>
      <c r="AG483" s="140" t="s">
        <v>7860</v>
      </c>
      <c r="AH483" s="140" t="s">
        <v>9682</v>
      </c>
      <c r="AI483" s="140" t="s">
        <v>7943</v>
      </c>
      <c r="AJ483" s="140" t="s">
        <v>9683</v>
      </c>
      <c r="AK483" s="140" t="s">
        <v>3408</v>
      </c>
      <c r="AL483" s="139">
        <v>2060</v>
      </c>
      <c r="AM483" s="140" t="s">
        <v>2909</v>
      </c>
      <c r="AN483" s="140" t="s">
        <v>9684</v>
      </c>
    </row>
    <row r="484" spans="1:40" ht="28.8" x14ac:dyDescent="0.25">
      <c r="A484" s="139" t="s">
        <v>7756</v>
      </c>
      <c r="B484" s="140" t="s">
        <v>7757</v>
      </c>
      <c r="C484" s="139">
        <v>6114</v>
      </c>
      <c r="D484" s="140" t="s">
        <v>5320</v>
      </c>
      <c r="E484" s="140" t="s">
        <v>3409</v>
      </c>
      <c r="F484" s="139">
        <v>2000</v>
      </c>
      <c r="G484" s="140" t="s">
        <v>2909</v>
      </c>
      <c r="H484" s="140" t="s">
        <v>1369</v>
      </c>
      <c r="I484" s="140" t="s">
        <v>7758</v>
      </c>
      <c r="J484" s="140" t="s">
        <v>9685</v>
      </c>
      <c r="K484" s="140" t="s">
        <v>8070</v>
      </c>
      <c r="L484" s="140" t="s">
        <v>7761</v>
      </c>
      <c r="M484" s="140" t="s">
        <v>8071</v>
      </c>
      <c r="N484" s="140" t="s">
        <v>8722</v>
      </c>
      <c r="O484" s="139">
        <v>119784</v>
      </c>
      <c r="P484" s="139">
        <v>7658</v>
      </c>
      <c r="Q484" s="140" t="s">
        <v>5355</v>
      </c>
      <c r="R484" s="139">
        <v>962894</v>
      </c>
      <c r="S484" s="139">
        <v>0</v>
      </c>
      <c r="T484" s="140" t="s">
        <v>7758</v>
      </c>
      <c r="U484" s="141">
        <v>367</v>
      </c>
      <c r="V484" s="140" t="s">
        <v>9686</v>
      </c>
      <c r="W484" s="140" t="s">
        <v>7952</v>
      </c>
      <c r="X484" s="140" t="s">
        <v>7765</v>
      </c>
      <c r="Y484" s="140" t="s">
        <v>7766</v>
      </c>
      <c r="Z484" s="140" t="s">
        <v>8739</v>
      </c>
      <c r="AA484" s="139">
        <v>1</v>
      </c>
      <c r="AB484" s="141">
        <v>45322</v>
      </c>
      <c r="AC484" s="141">
        <v>45322</v>
      </c>
      <c r="AD484" s="140" t="s">
        <v>8195</v>
      </c>
      <c r="AE484" s="140" t="s">
        <v>8196</v>
      </c>
      <c r="AF484" s="140" t="s">
        <v>8197</v>
      </c>
      <c r="AG484" s="140" t="s">
        <v>8198</v>
      </c>
      <c r="AH484" s="140" t="s">
        <v>9687</v>
      </c>
      <c r="AI484" s="140" t="s">
        <v>7773</v>
      </c>
      <c r="AJ484" s="140" t="s">
        <v>9688</v>
      </c>
      <c r="AK484" s="140" t="s">
        <v>9689</v>
      </c>
      <c r="AL484" s="139">
        <v>2000</v>
      </c>
      <c r="AM484" s="140" t="s">
        <v>2909</v>
      </c>
      <c r="AN484" s="140" t="s">
        <v>9690</v>
      </c>
    </row>
    <row r="485" spans="1:40" ht="28.8" x14ac:dyDescent="0.25">
      <c r="A485" s="139" t="s">
        <v>7756</v>
      </c>
      <c r="B485" s="140" t="s">
        <v>7757</v>
      </c>
      <c r="C485" s="139">
        <v>6122</v>
      </c>
      <c r="D485" s="140" t="s">
        <v>6410</v>
      </c>
      <c r="E485" s="140" t="s">
        <v>3410</v>
      </c>
      <c r="F485" s="139">
        <v>2018</v>
      </c>
      <c r="G485" s="140" t="s">
        <v>2909</v>
      </c>
      <c r="H485" s="140" t="s">
        <v>1370</v>
      </c>
      <c r="I485" s="140" t="s">
        <v>7758</v>
      </c>
      <c r="J485" s="140" t="s">
        <v>9691</v>
      </c>
      <c r="K485" s="140" t="s">
        <v>8070</v>
      </c>
      <c r="L485" s="140" t="s">
        <v>7761</v>
      </c>
      <c r="M485" s="140" t="s">
        <v>8071</v>
      </c>
      <c r="N485" s="140" t="s">
        <v>8722</v>
      </c>
      <c r="O485" s="139">
        <v>119784</v>
      </c>
      <c r="P485" s="139">
        <v>7658</v>
      </c>
      <c r="Q485" s="140" t="s">
        <v>5355</v>
      </c>
      <c r="R485" s="139">
        <v>962894</v>
      </c>
      <c r="S485" s="139">
        <v>0</v>
      </c>
      <c r="T485" s="140" t="s">
        <v>7758</v>
      </c>
      <c r="U485" s="141">
        <v>367</v>
      </c>
      <c r="V485" s="140" t="s">
        <v>9692</v>
      </c>
      <c r="W485" s="140" t="s">
        <v>8238</v>
      </c>
      <c r="X485" s="140" t="s">
        <v>7765</v>
      </c>
      <c r="Y485" s="140" t="s">
        <v>7766</v>
      </c>
      <c r="Z485" s="140" t="s">
        <v>8739</v>
      </c>
      <c r="AA485" s="139">
        <v>1</v>
      </c>
      <c r="AB485" s="141">
        <v>45322</v>
      </c>
      <c r="AC485" s="141">
        <v>45322</v>
      </c>
      <c r="AD485" s="140" t="s">
        <v>8195</v>
      </c>
      <c r="AE485" s="140" t="s">
        <v>8196</v>
      </c>
      <c r="AF485" s="140" t="s">
        <v>8197</v>
      </c>
      <c r="AG485" s="140" t="s">
        <v>8198</v>
      </c>
      <c r="AH485" s="140" t="s">
        <v>9693</v>
      </c>
      <c r="AI485" s="140" t="s">
        <v>7943</v>
      </c>
      <c r="AJ485" s="140" t="s">
        <v>9688</v>
      </c>
      <c r="AK485" s="140" t="s">
        <v>9689</v>
      </c>
      <c r="AL485" s="139">
        <v>2000</v>
      </c>
      <c r="AM485" s="140" t="s">
        <v>2909</v>
      </c>
      <c r="AN485" s="140" t="s">
        <v>9690</v>
      </c>
    </row>
    <row r="486" spans="1:40" ht="28.8" x14ac:dyDescent="0.25">
      <c r="A486" s="139" t="s">
        <v>7756</v>
      </c>
      <c r="B486" s="140" t="s">
        <v>7757</v>
      </c>
      <c r="C486" s="139">
        <v>6155</v>
      </c>
      <c r="D486" s="140" t="s">
        <v>7169</v>
      </c>
      <c r="E486" s="140" t="s">
        <v>3411</v>
      </c>
      <c r="F486" s="139">
        <v>2000</v>
      </c>
      <c r="G486" s="140" t="s">
        <v>2909</v>
      </c>
      <c r="H486" s="140" t="s">
        <v>1371</v>
      </c>
      <c r="I486" s="140" t="s">
        <v>7758</v>
      </c>
      <c r="J486" s="140" t="s">
        <v>9694</v>
      </c>
      <c r="K486" s="140" t="s">
        <v>8070</v>
      </c>
      <c r="L486" s="140" t="s">
        <v>7761</v>
      </c>
      <c r="M486" s="140" t="s">
        <v>8071</v>
      </c>
      <c r="N486" s="140" t="s">
        <v>8722</v>
      </c>
      <c r="O486" s="139">
        <v>122937</v>
      </c>
      <c r="P486" s="139">
        <v>6155</v>
      </c>
      <c r="Q486" s="140" t="s">
        <v>7169</v>
      </c>
      <c r="R486" s="139">
        <v>131995</v>
      </c>
      <c r="S486" s="139">
        <v>0</v>
      </c>
      <c r="T486" s="140" t="s">
        <v>7935</v>
      </c>
      <c r="U486" s="141">
        <v>367</v>
      </c>
      <c r="V486" s="140" t="s">
        <v>9695</v>
      </c>
      <c r="W486" s="140" t="s">
        <v>9696</v>
      </c>
      <c r="X486" s="140" t="s">
        <v>7765</v>
      </c>
      <c r="Y486" s="140" t="s">
        <v>7766</v>
      </c>
      <c r="Z486" s="140" t="s">
        <v>8739</v>
      </c>
      <c r="AA486" s="139">
        <v>2</v>
      </c>
      <c r="AB486" s="141">
        <v>45322</v>
      </c>
      <c r="AC486" s="141">
        <v>45322</v>
      </c>
      <c r="AD486" s="140" t="s">
        <v>8195</v>
      </c>
      <c r="AE486" s="140" t="s">
        <v>8196</v>
      </c>
      <c r="AF486" s="140" t="s">
        <v>8197</v>
      </c>
      <c r="AG486" s="140" t="s">
        <v>8198</v>
      </c>
      <c r="AH486" s="140" t="s">
        <v>9697</v>
      </c>
      <c r="AI486" s="140" t="s">
        <v>7773</v>
      </c>
      <c r="AJ486" s="140" t="s">
        <v>9698</v>
      </c>
      <c r="AK486" s="140" t="s">
        <v>3411</v>
      </c>
      <c r="AL486" s="139">
        <v>2000</v>
      </c>
      <c r="AM486" s="140" t="s">
        <v>2909</v>
      </c>
      <c r="AN486" s="140" t="s">
        <v>9699</v>
      </c>
    </row>
    <row r="487" spans="1:40" ht="28.8" x14ac:dyDescent="0.25">
      <c r="A487" s="139" t="s">
        <v>7756</v>
      </c>
      <c r="B487" s="140" t="s">
        <v>7757</v>
      </c>
      <c r="C487" s="139">
        <v>6163</v>
      </c>
      <c r="D487" s="140" t="s">
        <v>6182</v>
      </c>
      <c r="E487" s="140" t="s">
        <v>3412</v>
      </c>
      <c r="F487" s="139">
        <v>2060</v>
      </c>
      <c r="G487" s="140" t="s">
        <v>2909</v>
      </c>
      <c r="H487" s="140" t="s">
        <v>2833</v>
      </c>
      <c r="I487" s="140" t="s">
        <v>7758</v>
      </c>
      <c r="J487" s="140" t="s">
        <v>9700</v>
      </c>
      <c r="K487" s="140" t="s">
        <v>8070</v>
      </c>
      <c r="L487" s="140" t="s">
        <v>7761</v>
      </c>
      <c r="M487" s="140" t="s">
        <v>8071</v>
      </c>
      <c r="N487" s="140" t="s">
        <v>8730</v>
      </c>
      <c r="O487" s="139">
        <v>119677</v>
      </c>
      <c r="P487" s="139">
        <v>6511</v>
      </c>
      <c r="Q487" s="140" t="s">
        <v>7172</v>
      </c>
      <c r="R487" s="139">
        <v>128728</v>
      </c>
      <c r="S487" s="139">
        <v>0</v>
      </c>
      <c r="T487" s="140" t="s">
        <v>7758</v>
      </c>
      <c r="U487" s="141">
        <v>367</v>
      </c>
      <c r="V487" s="140" t="s">
        <v>9701</v>
      </c>
      <c r="W487" s="140" t="s">
        <v>7806</v>
      </c>
      <c r="X487" s="140" t="s">
        <v>7765</v>
      </c>
      <c r="Y487" s="140" t="s">
        <v>7766</v>
      </c>
      <c r="Z487" s="140" t="s">
        <v>8732</v>
      </c>
      <c r="AA487" s="139">
        <v>1</v>
      </c>
      <c r="AB487" s="141">
        <v>45322</v>
      </c>
      <c r="AC487" s="141">
        <v>45322</v>
      </c>
      <c r="AD487" s="140" t="s">
        <v>7857</v>
      </c>
      <c r="AE487" s="140" t="s">
        <v>7858</v>
      </c>
      <c r="AF487" s="140" t="s">
        <v>7859</v>
      </c>
      <c r="AG487" s="140" t="s">
        <v>7860</v>
      </c>
      <c r="AH487" s="140" t="s">
        <v>9645</v>
      </c>
      <c r="AI487" s="140" t="s">
        <v>7773</v>
      </c>
      <c r="AJ487" s="140" t="s">
        <v>9646</v>
      </c>
      <c r="AK487" s="140" t="s">
        <v>9647</v>
      </c>
      <c r="AL487" s="139">
        <v>2000</v>
      </c>
      <c r="AM487" s="140" t="s">
        <v>2909</v>
      </c>
      <c r="AN487" s="140" t="s">
        <v>9648</v>
      </c>
    </row>
    <row r="488" spans="1:40" ht="28.8" x14ac:dyDescent="0.25">
      <c r="A488" s="139" t="s">
        <v>7756</v>
      </c>
      <c r="B488" s="140" t="s">
        <v>7757</v>
      </c>
      <c r="C488" s="139">
        <v>6171</v>
      </c>
      <c r="D488" s="140" t="s">
        <v>6183</v>
      </c>
      <c r="E488" s="140" t="s">
        <v>3413</v>
      </c>
      <c r="F488" s="139">
        <v>2018</v>
      </c>
      <c r="G488" s="140" t="s">
        <v>2909</v>
      </c>
      <c r="H488" s="140" t="s">
        <v>1372</v>
      </c>
      <c r="I488" s="140" t="s">
        <v>7758</v>
      </c>
      <c r="J488" s="140" t="s">
        <v>9702</v>
      </c>
      <c r="K488" s="140" t="s">
        <v>8070</v>
      </c>
      <c r="L488" s="140" t="s">
        <v>7761</v>
      </c>
      <c r="M488" s="140" t="s">
        <v>8071</v>
      </c>
      <c r="N488" s="140" t="s">
        <v>8730</v>
      </c>
      <c r="O488" s="139">
        <v>119751</v>
      </c>
      <c r="P488" s="139">
        <v>6213</v>
      </c>
      <c r="Q488" s="140" t="s">
        <v>6187</v>
      </c>
      <c r="R488" s="139">
        <v>128728</v>
      </c>
      <c r="S488" s="139">
        <v>0</v>
      </c>
      <c r="T488" s="140" t="s">
        <v>7758</v>
      </c>
      <c r="U488" s="141">
        <v>367</v>
      </c>
      <c r="V488" s="140" t="s">
        <v>9703</v>
      </c>
      <c r="W488" s="140" t="s">
        <v>9704</v>
      </c>
      <c r="X488" s="140" t="s">
        <v>7765</v>
      </c>
      <c r="Y488" s="140" t="s">
        <v>7766</v>
      </c>
      <c r="Z488" s="140" t="s">
        <v>8732</v>
      </c>
      <c r="AA488" s="139">
        <v>1</v>
      </c>
      <c r="AB488" s="141">
        <v>45322</v>
      </c>
      <c r="AC488" s="141">
        <v>45322</v>
      </c>
      <c r="AD488" s="140" t="s">
        <v>8195</v>
      </c>
      <c r="AE488" s="140" t="s">
        <v>8196</v>
      </c>
      <c r="AF488" s="140" t="s">
        <v>8197</v>
      </c>
      <c r="AG488" s="140" t="s">
        <v>8198</v>
      </c>
      <c r="AH488" s="140" t="s">
        <v>9645</v>
      </c>
      <c r="AI488" s="140" t="s">
        <v>7773</v>
      </c>
      <c r="AJ488" s="140" t="s">
        <v>9646</v>
      </c>
      <c r="AK488" s="140" t="s">
        <v>9647</v>
      </c>
      <c r="AL488" s="139">
        <v>2000</v>
      </c>
      <c r="AM488" s="140" t="s">
        <v>2909</v>
      </c>
      <c r="AN488" s="140" t="s">
        <v>9648</v>
      </c>
    </row>
    <row r="489" spans="1:40" ht="28.8" x14ac:dyDescent="0.25">
      <c r="A489" s="139" t="s">
        <v>7756</v>
      </c>
      <c r="B489" s="140" t="s">
        <v>7757</v>
      </c>
      <c r="C489" s="139">
        <v>6189</v>
      </c>
      <c r="D489" s="140" t="s">
        <v>6184</v>
      </c>
      <c r="E489" s="140" t="s">
        <v>3414</v>
      </c>
      <c r="F489" s="139">
        <v>2018</v>
      </c>
      <c r="G489" s="140" t="s">
        <v>2909</v>
      </c>
      <c r="H489" s="140" t="s">
        <v>1373</v>
      </c>
      <c r="I489" s="140" t="s">
        <v>7758</v>
      </c>
      <c r="J489" s="140" t="s">
        <v>9705</v>
      </c>
      <c r="K489" s="140" t="s">
        <v>8070</v>
      </c>
      <c r="L489" s="140" t="s">
        <v>7761</v>
      </c>
      <c r="M489" s="140" t="s">
        <v>8071</v>
      </c>
      <c r="N489" s="140" t="s">
        <v>8730</v>
      </c>
      <c r="O489" s="139">
        <v>119751</v>
      </c>
      <c r="P489" s="139">
        <v>6213</v>
      </c>
      <c r="Q489" s="140" t="s">
        <v>6187</v>
      </c>
      <c r="R489" s="139">
        <v>128728</v>
      </c>
      <c r="S489" s="139">
        <v>0</v>
      </c>
      <c r="T489" s="140" t="s">
        <v>7758</v>
      </c>
      <c r="U489" s="141">
        <v>367</v>
      </c>
      <c r="V489" s="140" t="s">
        <v>9706</v>
      </c>
      <c r="W489" s="140" t="s">
        <v>9707</v>
      </c>
      <c r="X489" s="140" t="s">
        <v>7765</v>
      </c>
      <c r="Y489" s="140" t="s">
        <v>7766</v>
      </c>
      <c r="Z489" s="140" t="s">
        <v>8732</v>
      </c>
      <c r="AA489" s="139">
        <v>2</v>
      </c>
      <c r="AB489" s="141">
        <v>45322</v>
      </c>
      <c r="AC489" s="141">
        <v>45322</v>
      </c>
      <c r="AD489" s="140" t="s">
        <v>7857</v>
      </c>
      <c r="AE489" s="140" t="s">
        <v>7858</v>
      </c>
      <c r="AF489" s="140" t="s">
        <v>7859</v>
      </c>
      <c r="AG489" s="140" t="s">
        <v>7860</v>
      </c>
      <c r="AH489" s="140" t="s">
        <v>9645</v>
      </c>
      <c r="AI489" s="140" t="s">
        <v>7773</v>
      </c>
      <c r="AJ489" s="140" t="s">
        <v>9646</v>
      </c>
      <c r="AK489" s="140" t="s">
        <v>9647</v>
      </c>
      <c r="AL489" s="139">
        <v>2000</v>
      </c>
      <c r="AM489" s="140" t="s">
        <v>2909</v>
      </c>
      <c r="AN489" s="140" t="s">
        <v>9648</v>
      </c>
    </row>
    <row r="490" spans="1:40" ht="28.8" x14ac:dyDescent="0.25">
      <c r="A490" s="139" t="s">
        <v>7756</v>
      </c>
      <c r="B490" s="140" t="s">
        <v>7757</v>
      </c>
      <c r="C490" s="139">
        <v>6197</v>
      </c>
      <c r="D490" s="140" t="s">
        <v>6185</v>
      </c>
      <c r="E490" s="140" t="s">
        <v>3415</v>
      </c>
      <c r="F490" s="139">
        <v>2000</v>
      </c>
      <c r="G490" s="140" t="s">
        <v>2909</v>
      </c>
      <c r="H490" s="140" t="s">
        <v>2843</v>
      </c>
      <c r="I490" s="140" t="s">
        <v>7758</v>
      </c>
      <c r="J490" s="140" t="s">
        <v>9708</v>
      </c>
      <c r="K490" s="140" t="s">
        <v>8070</v>
      </c>
      <c r="L490" s="140" t="s">
        <v>7761</v>
      </c>
      <c r="M490" s="140" t="s">
        <v>8071</v>
      </c>
      <c r="N490" s="140" t="s">
        <v>8730</v>
      </c>
      <c r="O490" s="139">
        <v>119751</v>
      </c>
      <c r="P490" s="139">
        <v>6213</v>
      </c>
      <c r="Q490" s="140" t="s">
        <v>6187</v>
      </c>
      <c r="R490" s="139">
        <v>128728</v>
      </c>
      <c r="S490" s="139">
        <v>0</v>
      </c>
      <c r="T490" s="140" t="s">
        <v>7758</v>
      </c>
      <c r="U490" s="141">
        <v>367</v>
      </c>
      <c r="V490" s="140" t="s">
        <v>9709</v>
      </c>
      <c r="W490" s="140" t="s">
        <v>9710</v>
      </c>
      <c r="X490" s="140" t="s">
        <v>7765</v>
      </c>
      <c r="Y490" s="140" t="s">
        <v>7766</v>
      </c>
      <c r="Z490" s="140" t="s">
        <v>8732</v>
      </c>
      <c r="AA490" s="139">
        <v>1</v>
      </c>
      <c r="AB490" s="141">
        <v>45322</v>
      </c>
      <c r="AC490" s="141">
        <v>45322</v>
      </c>
      <c r="AD490" s="140" t="s">
        <v>8195</v>
      </c>
      <c r="AE490" s="140" t="s">
        <v>8196</v>
      </c>
      <c r="AF490" s="140" t="s">
        <v>8197</v>
      </c>
      <c r="AG490" s="140" t="s">
        <v>8198</v>
      </c>
      <c r="AH490" s="140" t="s">
        <v>9645</v>
      </c>
      <c r="AI490" s="140" t="s">
        <v>7773</v>
      </c>
      <c r="AJ490" s="140" t="s">
        <v>9646</v>
      </c>
      <c r="AK490" s="140" t="s">
        <v>9647</v>
      </c>
      <c r="AL490" s="139">
        <v>2000</v>
      </c>
      <c r="AM490" s="140" t="s">
        <v>2909</v>
      </c>
      <c r="AN490" s="140" t="s">
        <v>9648</v>
      </c>
    </row>
    <row r="491" spans="1:40" ht="28.8" x14ac:dyDescent="0.25">
      <c r="A491" s="139" t="s">
        <v>7756</v>
      </c>
      <c r="B491" s="140" t="s">
        <v>7757</v>
      </c>
      <c r="C491" s="139">
        <v>6205</v>
      </c>
      <c r="D491" s="140" t="s">
        <v>6186</v>
      </c>
      <c r="E491" s="140" t="s">
        <v>3416</v>
      </c>
      <c r="F491" s="139">
        <v>2060</v>
      </c>
      <c r="G491" s="140" t="s">
        <v>2909</v>
      </c>
      <c r="H491" s="140" t="s">
        <v>5322</v>
      </c>
      <c r="I491" s="140" t="s">
        <v>7758</v>
      </c>
      <c r="J491" s="140" t="s">
        <v>9711</v>
      </c>
      <c r="K491" s="140" t="s">
        <v>8070</v>
      </c>
      <c r="L491" s="140" t="s">
        <v>7761</v>
      </c>
      <c r="M491" s="140" t="s">
        <v>8071</v>
      </c>
      <c r="N491" s="140" t="s">
        <v>8730</v>
      </c>
      <c r="O491" s="139">
        <v>119735</v>
      </c>
      <c r="P491" s="139">
        <v>61754</v>
      </c>
      <c r="Q491" s="140" t="s">
        <v>6340</v>
      </c>
      <c r="R491" s="139">
        <v>128728</v>
      </c>
      <c r="S491" s="139">
        <v>0</v>
      </c>
      <c r="T491" s="140" t="s">
        <v>7758</v>
      </c>
      <c r="U491" s="141">
        <v>367</v>
      </c>
      <c r="V491" s="140" t="s">
        <v>9712</v>
      </c>
      <c r="W491" s="140" t="s">
        <v>9713</v>
      </c>
      <c r="X491" s="140" t="s">
        <v>7765</v>
      </c>
      <c r="Y491" s="140" t="s">
        <v>7766</v>
      </c>
      <c r="Z491" s="140" t="s">
        <v>8732</v>
      </c>
      <c r="AA491" s="139">
        <v>2</v>
      </c>
      <c r="AB491" s="141">
        <v>45322</v>
      </c>
      <c r="AC491" s="141">
        <v>45322</v>
      </c>
      <c r="AD491" s="140" t="s">
        <v>7857</v>
      </c>
      <c r="AE491" s="140" t="s">
        <v>7858</v>
      </c>
      <c r="AF491" s="140" t="s">
        <v>7859</v>
      </c>
      <c r="AG491" s="140" t="s">
        <v>7860</v>
      </c>
      <c r="AH491" s="140" t="s">
        <v>9645</v>
      </c>
      <c r="AI491" s="140" t="s">
        <v>7773</v>
      </c>
      <c r="AJ491" s="140" t="s">
        <v>9646</v>
      </c>
      <c r="AK491" s="140" t="s">
        <v>9647</v>
      </c>
      <c r="AL491" s="139">
        <v>2000</v>
      </c>
      <c r="AM491" s="140" t="s">
        <v>2909</v>
      </c>
      <c r="AN491" s="140" t="s">
        <v>9648</v>
      </c>
    </row>
    <row r="492" spans="1:40" ht="28.8" x14ac:dyDescent="0.25">
      <c r="A492" s="139" t="s">
        <v>7756</v>
      </c>
      <c r="B492" s="140" t="s">
        <v>7757</v>
      </c>
      <c r="C492" s="139">
        <v>6213</v>
      </c>
      <c r="D492" s="140" t="s">
        <v>6187</v>
      </c>
      <c r="E492" s="140" t="s">
        <v>3417</v>
      </c>
      <c r="F492" s="139">
        <v>2000</v>
      </c>
      <c r="G492" s="140" t="s">
        <v>2909</v>
      </c>
      <c r="H492" s="140" t="s">
        <v>1374</v>
      </c>
      <c r="I492" s="140" t="s">
        <v>7758</v>
      </c>
      <c r="J492" s="140" t="s">
        <v>9714</v>
      </c>
      <c r="K492" s="140" t="s">
        <v>8070</v>
      </c>
      <c r="L492" s="140" t="s">
        <v>7761</v>
      </c>
      <c r="M492" s="140" t="s">
        <v>8071</v>
      </c>
      <c r="N492" s="140" t="s">
        <v>8730</v>
      </c>
      <c r="O492" s="139">
        <v>119751</v>
      </c>
      <c r="P492" s="139">
        <v>6213</v>
      </c>
      <c r="Q492" s="140" t="s">
        <v>6187</v>
      </c>
      <c r="R492" s="139">
        <v>128728</v>
      </c>
      <c r="S492" s="139">
        <v>0</v>
      </c>
      <c r="T492" s="140" t="s">
        <v>7758</v>
      </c>
      <c r="U492" s="141">
        <v>367</v>
      </c>
      <c r="V492" s="140" t="s">
        <v>9715</v>
      </c>
      <c r="W492" s="140" t="s">
        <v>8176</v>
      </c>
      <c r="X492" s="140" t="s">
        <v>7765</v>
      </c>
      <c r="Y492" s="140" t="s">
        <v>7766</v>
      </c>
      <c r="Z492" s="140" t="s">
        <v>8732</v>
      </c>
      <c r="AA492" s="139">
        <v>2</v>
      </c>
      <c r="AB492" s="141">
        <v>45322</v>
      </c>
      <c r="AC492" s="141">
        <v>45322</v>
      </c>
      <c r="AD492" s="140" t="s">
        <v>8195</v>
      </c>
      <c r="AE492" s="140" t="s">
        <v>8196</v>
      </c>
      <c r="AF492" s="140" t="s">
        <v>8197</v>
      </c>
      <c r="AG492" s="140" t="s">
        <v>8198</v>
      </c>
      <c r="AH492" s="140" t="s">
        <v>9645</v>
      </c>
      <c r="AI492" s="140" t="s">
        <v>7773</v>
      </c>
      <c r="AJ492" s="140" t="s">
        <v>9646</v>
      </c>
      <c r="AK492" s="140" t="s">
        <v>9647</v>
      </c>
      <c r="AL492" s="139">
        <v>2000</v>
      </c>
      <c r="AM492" s="140" t="s">
        <v>2909</v>
      </c>
      <c r="AN492" s="140" t="s">
        <v>9648</v>
      </c>
    </row>
    <row r="493" spans="1:40" ht="28.8" x14ac:dyDescent="0.25">
      <c r="A493" s="139" t="s">
        <v>7756</v>
      </c>
      <c r="B493" s="140" t="s">
        <v>7757</v>
      </c>
      <c r="C493" s="139">
        <v>6247</v>
      </c>
      <c r="D493" s="140" t="s">
        <v>6188</v>
      </c>
      <c r="E493" s="140" t="s">
        <v>3418</v>
      </c>
      <c r="F493" s="139">
        <v>2050</v>
      </c>
      <c r="G493" s="140" t="s">
        <v>2909</v>
      </c>
      <c r="H493" s="140" t="s">
        <v>2930</v>
      </c>
      <c r="I493" s="140" t="s">
        <v>7758</v>
      </c>
      <c r="J493" s="140" t="s">
        <v>9716</v>
      </c>
      <c r="K493" s="140" t="s">
        <v>8070</v>
      </c>
      <c r="L493" s="140" t="s">
        <v>7761</v>
      </c>
      <c r="M493" s="140" t="s">
        <v>8071</v>
      </c>
      <c r="N493" s="140" t="s">
        <v>8730</v>
      </c>
      <c r="O493" s="139">
        <v>119751</v>
      </c>
      <c r="P493" s="139">
        <v>6213</v>
      </c>
      <c r="Q493" s="140" t="s">
        <v>6187</v>
      </c>
      <c r="R493" s="139">
        <v>128728</v>
      </c>
      <c r="S493" s="139">
        <v>0</v>
      </c>
      <c r="T493" s="140" t="s">
        <v>7758</v>
      </c>
      <c r="U493" s="141">
        <v>367</v>
      </c>
      <c r="V493" s="140" t="s">
        <v>9717</v>
      </c>
      <c r="W493" s="140" t="s">
        <v>7872</v>
      </c>
      <c r="X493" s="140" t="s">
        <v>7765</v>
      </c>
      <c r="Y493" s="140" t="s">
        <v>7766</v>
      </c>
      <c r="Z493" s="140" t="s">
        <v>8732</v>
      </c>
      <c r="AA493" s="139">
        <v>1</v>
      </c>
      <c r="AB493" s="141">
        <v>45322</v>
      </c>
      <c r="AC493" s="141">
        <v>45322</v>
      </c>
      <c r="AD493" s="140" t="s">
        <v>7926</v>
      </c>
      <c r="AE493" s="140" t="s">
        <v>7927</v>
      </c>
      <c r="AF493" s="140" t="s">
        <v>7928</v>
      </c>
      <c r="AG493" s="140" t="s">
        <v>7929</v>
      </c>
      <c r="AH493" s="140" t="s">
        <v>9645</v>
      </c>
      <c r="AI493" s="140" t="s">
        <v>7773</v>
      </c>
      <c r="AJ493" s="140" t="s">
        <v>9646</v>
      </c>
      <c r="AK493" s="140" t="s">
        <v>9647</v>
      </c>
      <c r="AL493" s="139">
        <v>2000</v>
      </c>
      <c r="AM493" s="140" t="s">
        <v>2909</v>
      </c>
      <c r="AN493" s="140" t="s">
        <v>9648</v>
      </c>
    </row>
    <row r="494" spans="1:40" ht="28.8" x14ac:dyDescent="0.25">
      <c r="A494" s="139" t="s">
        <v>7756</v>
      </c>
      <c r="B494" s="140" t="s">
        <v>7757</v>
      </c>
      <c r="C494" s="139">
        <v>6254</v>
      </c>
      <c r="D494" s="140" t="s">
        <v>7170</v>
      </c>
      <c r="E494" s="140" t="s">
        <v>3419</v>
      </c>
      <c r="F494" s="139">
        <v>2018</v>
      </c>
      <c r="G494" s="140" t="s">
        <v>2909</v>
      </c>
      <c r="H494" s="140" t="s">
        <v>1375</v>
      </c>
      <c r="I494" s="140" t="s">
        <v>7758</v>
      </c>
      <c r="J494" s="140" t="s">
        <v>9718</v>
      </c>
      <c r="K494" s="140" t="s">
        <v>8070</v>
      </c>
      <c r="L494" s="140" t="s">
        <v>7761</v>
      </c>
      <c r="M494" s="140" t="s">
        <v>8071</v>
      </c>
      <c r="N494" s="140" t="s">
        <v>8730</v>
      </c>
      <c r="O494" s="139">
        <v>119751</v>
      </c>
      <c r="P494" s="139">
        <v>6213</v>
      </c>
      <c r="Q494" s="140" t="s">
        <v>6187</v>
      </c>
      <c r="R494" s="139">
        <v>128728</v>
      </c>
      <c r="S494" s="139">
        <v>0</v>
      </c>
      <c r="T494" s="140" t="s">
        <v>7758</v>
      </c>
      <c r="U494" s="141">
        <v>367</v>
      </c>
      <c r="V494" s="140" t="s">
        <v>9719</v>
      </c>
      <c r="W494" s="140" t="s">
        <v>9720</v>
      </c>
      <c r="X494" s="140" t="s">
        <v>7765</v>
      </c>
      <c r="Y494" s="140" t="s">
        <v>7766</v>
      </c>
      <c r="Z494" s="140" t="s">
        <v>8732</v>
      </c>
      <c r="AA494" s="139">
        <v>2</v>
      </c>
      <c r="AB494" s="141">
        <v>45322</v>
      </c>
      <c r="AC494" s="141">
        <v>45322</v>
      </c>
      <c r="AD494" s="140" t="s">
        <v>7857</v>
      </c>
      <c r="AE494" s="140" t="s">
        <v>7858</v>
      </c>
      <c r="AF494" s="140" t="s">
        <v>7859</v>
      </c>
      <c r="AG494" s="140" t="s">
        <v>7860</v>
      </c>
      <c r="AH494" s="140" t="s">
        <v>9645</v>
      </c>
      <c r="AI494" s="140" t="s">
        <v>7773</v>
      </c>
      <c r="AJ494" s="140" t="s">
        <v>9646</v>
      </c>
      <c r="AK494" s="140" t="s">
        <v>9647</v>
      </c>
      <c r="AL494" s="139">
        <v>2000</v>
      </c>
      <c r="AM494" s="140" t="s">
        <v>2909</v>
      </c>
      <c r="AN494" s="140" t="s">
        <v>9648</v>
      </c>
    </row>
    <row r="495" spans="1:40" ht="28.8" x14ac:dyDescent="0.25">
      <c r="A495" s="139" t="s">
        <v>7756</v>
      </c>
      <c r="B495" s="140" t="s">
        <v>7757</v>
      </c>
      <c r="C495" s="139">
        <v>6262</v>
      </c>
      <c r="D495" s="140" t="s">
        <v>6189</v>
      </c>
      <c r="E495" s="140" t="s">
        <v>3420</v>
      </c>
      <c r="F495" s="139">
        <v>2018</v>
      </c>
      <c r="G495" s="140" t="s">
        <v>2909</v>
      </c>
      <c r="H495" s="140" t="s">
        <v>1376</v>
      </c>
      <c r="I495" s="140" t="s">
        <v>7758</v>
      </c>
      <c r="J495" s="140" t="s">
        <v>9721</v>
      </c>
      <c r="K495" s="140" t="s">
        <v>8070</v>
      </c>
      <c r="L495" s="140" t="s">
        <v>7761</v>
      </c>
      <c r="M495" s="140" t="s">
        <v>8071</v>
      </c>
      <c r="N495" s="140" t="s">
        <v>8730</v>
      </c>
      <c r="O495" s="139">
        <v>119701</v>
      </c>
      <c r="P495" s="139">
        <v>10231</v>
      </c>
      <c r="Q495" s="140" t="s">
        <v>6546</v>
      </c>
      <c r="R495" s="139">
        <v>128728</v>
      </c>
      <c r="S495" s="139">
        <v>0</v>
      </c>
      <c r="T495" s="140" t="s">
        <v>7758</v>
      </c>
      <c r="U495" s="141">
        <v>367</v>
      </c>
      <c r="V495" s="140" t="s">
        <v>9722</v>
      </c>
      <c r="W495" s="140" t="s">
        <v>9420</v>
      </c>
      <c r="X495" s="140" t="s">
        <v>7765</v>
      </c>
      <c r="Y495" s="140" t="s">
        <v>7766</v>
      </c>
      <c r="Z495" s="140" t="s">
        <v>8732</v>
      </c>
      <c r="AA495" s="139">
        <v>1</v>
      </c>
      <c r="AB495" s="141">
        <v>45322</v>
      </c>
      <c r="AC495" s="141">
        <v>45322</v>
      </c>
      <c r="AD495" s="140" t="s">
        <v>7857</v>
      </c>
      <c r="AE495" s="140" t="s">
        <v>7858</v>
      </c>
      <c r="AF495" s="140" t="s">
        <v>7859</v>
      </c>
      <c r="AG495" s="140" t="s">
        <v>7860</v>
      </c>
      <c r="AH495" s="140" t="s">
        <v>9645</v>
      </c>
      <c r="AI495" s="140" t="s">
        <v>7773</v>
      </c>
      <c r="AJ495" s="140" t="s">
        <v>9646</v>
      </c>
      <c r="AK495" s="140" t="s">
        <v>9647</v>
      </c>
      <c r="AL495" s="139">
        <v>2000</v>
      </c>
      <c r="AM495" s="140" t="s">
        <v>2909</v>
      </c>
      <c r="AN495" s="140" t="s">
        <v>9648</v>
      </c>
    </row>
    <row r="496" spans="1:40" ht="28.8" x14ac:dyDescent="0.25">
      <c r="A496" s="139" t="s">
        <v>7756</v>
      </c>
      <c r="B496" s="140" t="s">
        <v>7757</v>
      </c>
      <c r="C496" s="139">
        <v>6271</v>
      </c>
      <c r="D496" s="140" t="s">
        <v>6190</v>
      </c>
      <c r="E496" s="140" t="s">
        <v>3421</v>
      </c>
      <c r="F496" s="139">
        <v>2018</v>
      </c>
      <c r="G496" s="140" t="s">
        <v>2909</v>
      </c>
      <c r="H496" s="140" t="s">
        <v>9723</v>
      </c>
      <c r="I496" s="140" t="s">
        <v>7758</v>
      </c>
      <c r="J496" s="140" t="s">
        <v>9724</v>
      </c>
      <c r="K496" s="140" t="s">
        <v>8070</v>
      </c>
      <c r="L496" s="140" t="s">
        <v>7761</v>
      </c>
      <c r="M496" s="140" t="s">
        <v>8071</v>
      </c>
      <c r="N496" s="140" t="s">
        <v>8730</v>
      </c>
      <c r="O496" s="139">
        <v>119751</v>
      </c>
      <c r="P496" s="139">
        <v>6213</v>
      </c>
      <c r="Q496" s="140" t="s">
        <v>6187</v>
      </c>
      <c r="R496" s="139">
        <v>128728</v>
      </c>
      <c r="S496" s="139">
        <v>0</v>
      </c>
      <c r="T496" s="140" t="s">
        <v>7758</v>
      </c>
      <c r="U496" s="141">
        <v>367</v>
      </c>
      <c r="V496" s="140" t="s">
        <v>9725</v>
      </c>
      <c r="W496" s="140" t="s">
        <v>9726</v>
      </c>
      <c r="X496" s="140" t="s">
        <v>7765</v>
      </c>
      <c r="Y496" s="140" t="s">
        <v>7766</v>
      </c>
      <c r="Z496" s="140" t="s">
        <v>8732</v>
      </c>
      <c r="AA496" s="139">
        <v>2</v>
      </c>
      <c r="AB496" s="141">
        <v>45322</v>
      </c>
      <c r="AC496" s="141">
        <v>45322</v>
      </c>
      <c r="AD496" s="140" t="s">
        <v>8195</v>
      </c>
      <c r="AE496" s="140" t="s">
        <v>8196</v>
      </c>
      <c r="AF496" s="140" t="s">
        <v>8197</v>
      </c>
      <c r="AG496" s="140" t="s">
        <v>8198</v>
      </c>
      <c r="AH496" s="140" t="s">
        <v>9645</v>
      </c>
      <c r="AI496" s="140" t="s">
        <v>7773</v>
      </c>
      <c r="AJ496" s="140" t="s">
        <v>9646</v>
      </c>
      <c r="AK496" s="140" t="s">
        <v>9647</v>
      </c>
      <c r="AL496" s="139">
        <v>2000</v>
      </c>
      <c r="AM496" s="140" t="s">
        <v>2909</v>
      </c>
      <c r="AN496" s="140" t="s">
        <v>9648</v>
      </c>
    </row>
    <row r="497" spans="1:40" ht="28.8" x14ac:dyDescent="0.25">
      <c r="A497" s="139" t="s">
        <v>7756</v>
      </c>
      <c r="B497" s="140" t="s">
        <v>7757</v>
      </c>
      <c r="C497" s="139">
        <v>6312</v>
      </c>
      <c r="D497" s="140" t="s">
        <v>5323</v>
      </c>
      <c r="E497" s="140" t="s">
        <v>3422</v>
      </c>
      <c r="F497" s="139">
        <v>2140</v>
      </c>
      <c r="G497" s="140" t="s">
        <v>294</v>
      </c>
      <c r="H497" s="140" t="s">
        <v>1377</v>
      </c>
      <c r="I497" s="140" t="s">
        <v>7758</v>
      </c>
      <c r="J497" s="140" t="s">
        <v>9727</v>
      </c>
      <c r="K497" s="140" t="s">
        <v>8070</v>
      </c>
      <c r="L497" s="140" t="s">
        <v>7761</v>
      </c>
      <c r="M497" s="140" t="s">
        <v>8071</v>
      </c>
      <c r="N497" s="140" t="s">
        <v>8722</v>
      </c>
      <c r="O497" s="139">
        <v>138883</v>
      </c>
      <c r="P497">
        <v>6346</v>
      </c>
      <c r="Q497" s="140" t="s">
        <v>2912</v>
      </c>
      <c r="R497" s="139">
        <v>962936</v>
      </c>
      <c r="S497" s="139">
        <v>0</v>
      </c>
      <c r="T497" s="140" t="s">
        <v>7758</v>
      </c>
      <c r="U497" s="141">
        <v>367</v>
      </c>
      <c r="V497" s="140" t="s">
        <v>9728</v>
      </c>
      <c r="W497" s="140" t="s">
        <v>9729</v>
      </c>
      <c r="X497" s="140" t="s">
        <v>7765</v>
      </c>
      <c r="Y497" s="140" t="s">
        <v>7766</v>
      </c>
      <c r="Z497" s="140" t="s">
        <v>8739</v>
      </c>
      <c r="AA497" s="139">
        <v>1</v>
      </c>
      <c r="AB497" s="141">
        <v>45322</v>
      </c>
      <c r="AC497" s="141">
        <v>45322</v>
      </c>
      <c r="AD497" s="140" t="s">
        <v>7768</v>
      </c>
      <c r="AE497" s="140" t="s">
        <v>7769</v>
      </c>
      <c r="AF497" s="140" t="s">
        <v>7770</v>
      </c>
      <c r="AG497" s="140" t="s">
        <v>7771</v>
      </c>
      <c r="AH497" s="140" t="s">
        <v>9730</v>
      </c>
      <c r="AI497" s="140" t="s">
        <v>7773</v>
      </c>
      <c r="AJ497" s="140" t="s">
        <v>5323</v>
      </c>
      <c r="AK497" s="140" t="s">
        <v>3422</v>
      </c>
      <c r="AL497" s="139">
        <v>2140</v>
      </c>
      <c r="AM497" s="140" t="s">
        <v>294</v>
      </c>
      <c r="AN497" s="140" t="s">
        <v>9731</v>
      </c>
    </row>
    <row r="498" spans="1:40" ht="28.8" x14ac:dyDescent="0.25">
      <c r="A498" s="139" t="s">
        <v>7756</v>
      </c>
      <c r="B498" s="140" t="s">
        <v>7757</v>
      </c>
      <c r="C498" s="139">
        <v>6321</v>
      </c>
      <c r="D498" s="140" t="s">
        <v>2911</v>
      </c>
      <c r="E498" s="140" t="s">
        <v>3423</v>
      </c>
      <c r="F498" s="139">
        <v>2060</v>
      </c>
      <c r="G498" s="140" t="s">
        <v>2909</v>
      </c>
      <c r="H498" s="140" t="s">
        <v>1378</v>
      </c>
      <c r="I498" s="140" t="s">
        <v>7758</v>
      </c>
      <c r="J498" s="140" t="s">
        <v>9732</v>
      </c>
      <c r="K498" s="140" t="s">
        <v>8070</v>
      </c>
      <c r="L498" s="140" t="s">
        <v>7761</v>
      </c>
      <c r="M498" s="140" t="s">
        <v>8071</v>
      </c>
      <c r="N498" s="140" t="s">
        <v>8722</v>
      </c>
      <c r="O498" s="139">
        <v>138883</v>
      </c>
      <c r="P498" s="139">
        <v>6346</v>
      </c>
      <c r="Q498" s="140" t="s">
        <v>2912</v>
      </c>
      <c r="R498" s="139">
        <v>962936</v>
      </c>
      <c r="S498" s="139">
        <v>0</v>
      </c>
      <c r="T498" s="140" t="s">
        <v>7758</v>
      </c>
      <c r="U498" s="141">
        <v>367</v>
      </c>
      <c r="V498" s="140" t="s">
        <v>9733</v>
      </c>
      <c r="W498" s="140" t="s">
        <v>9734</v>
      </c>
      <c r="X498" s="140" t="s">
        <v>7765</v>
      </c>
      <c r="Y498" s="140" t="s">
        <v>7766</v>
      </c>
      <c r="Z498" s="140" t="s">
        <v>8739</v>
      </c>
      <c r="AA498" s="139">
        <v>1</v>
      </c>
      <c r="AB498" s="141">
        <v>45322</v>
      </c>
      <c r="AC498" s="141">
        <v>45322</v>
      </c>
      <c r="AD498" s="140" t="s">
        <v>7857</v>
      </c>
      <c r="AE498" s="140" t="s">
        <v>7858</v>
      </c>
      <c r="AF498" s="140" t="s">
        <v>7859</v>
      </c>
      <c r="AG498" s="140" t="s">
        <v>7860</v>
      </c>
      <c r="AH498" s="140" t="s">
        <v>9735</v>
      </c>
      <c r="AI498" s="140" t="s">
        <v>7943</v>
      </c>
      <c r="AJ498" s="140" t="s">
        <v>2911</v>
      </c>
      <c r="AK498" s="140" t="s">
        <v>9736</v>
      </c>
      <c r="AL498" s="139">
        <v>2060</v>
      </c>
      <c r="AM498" s="140" t="s">
        <v>2909</v>
      </c>
      <c r="AN498" s="140" t="s">
        <v>9731</v>
      </c>
    </row>
    <row r="499" spans="1:40" ht="28.8" x14ac:dyDescent="0.25">
      <c r="A499" s="139" t="s">
        <v>7756</v>
      </c>
      <c r="B499" s="140" t="s">
        <v>7757</v>
      </c>
      <c r="C499" s="139">
        <v>6338</v>
      </c>
      <c r="D499" s="140" t="s">
        <v>5324</v>
      </c>
      <c r="E499" s="140" t="s">
        <v>3424</v>
      </c>
      <c r="F499" s="139">
        <v>2000</v>
      </c>
      <c r="G499" s="140" t="s">
        <v>2909</v>
      </c>
      <c r="H499" s="140" t="s">
        <v>1379</v>
      </c>
      <c r="I499" s="140" t="s">
        <v>7758</v>
      </c>
      <c r="J499" s="140" t="s">
        <v>9737</v>
      </c>
      <c r="K499" s="140" t="s">
        <v>8070</v>
      </c>
      <c r="L499" s="140" t="s">
        <v>7761</v>
      </c>
      <c r="M499" s="140" t="s">
        <v>8071</v>
      </c>
      <c r="N499" s="140" t="s">
        <v>8722</v>
      </c>
      <c r="O499" s="139">
        <v>138891</v>
      </c>
      <c r="P499" s="139">
        <v>6676</v>
      </c>
      <c r="Q499" s="140" t="s">
        <v>5334</v>
      </c>
      <c r="R499" s="139">
        <v>962936</v>
      </c>
      <c r="S499" s="139">
        <v>0</v>
      </c>
      <c r="T499" s="140" t="s">
        <v>7758</v>
      </c>
      <c r="U499" s="141">
        <v>367</v>
      </c>
      <c r="V499" s="140" t="s">
        <v>9738</v>
      </c>
      <c r="W499" s="140" t="s">
        <v>8170</v>
      </c>
      <c r="X499" s="140" t="s">
        <v>7765</v>
      </c>
      <c r="Y499" s="140" t="s">
        <v>7766</v>
      </c>
      <c r="Z499" s="140" t="s">
        <v>8739</v>
      </c>
      <c r="AA499" s="139">
        <v>2</v>
      </c>
      <c r="AB499" s="141">
        <v>45322</v>
      </c>
      <c r="AC499" s="141">
        <v>45322</v>
      </c>
      <c r="AD499" s="140" t="s">
        <v>8195</v>
      </c>
      <c r="AE499" s="140" t="s">
        <v>8196</v>
      </c>
      <c r="AF499" s="140" t="s">
        <v>8197</v>
      </c>
      <c r="AG499" s="140" t="s">
        <v>8198</v>
      </c>
      <c r="AH499" s="140" t="s">
        <v>9739</v>
      </c>
      <c r="AI499" s="140" t="s">
        <v>7773</v>
      </c>
      <c r="AJ499" s="140" t="s">
        <v>9740</v>
      </c>
      <c r="AK499" s="140" t="s">
        <v>3424</v>
      </c>
      <c r="AL499" s="139">
        <v>2000</v>
      </c>
      <c r="AM499" s="140" t="s">
        <v>2909</v>
      </c>
      <c r="AN499" s="140" t="s">
        <v>9731</v>
      </c>
    </row>
    <row r="500" spans="1:40" ht="28.8" x14ac:dyDescent="0.25">
      <c r="A500" s="139" t="s">
        <v>7756</v>
      </c>
      <c r="B500" s="140" t="s">
        <v>7757</v>
      </c>
      <c r="C500" s="139">
        <v>6346</v>
      </c>
      <c r="D500" s="140" t="s">
        <v>2912</v>
      </c>
      <c r="E500" s="140" t="s">
        <v>3425</v>
      </c>
      <c r="F500" s="139">
        <v>2060</v>
      </c>
      <c r="G500" s="140" t="s">
        <v>2909</v>
      </c>
      <c r="H500" s="140" t="s">
        <v>1380</v>
      </c>
      <c r="I500" s="140" t="s">
        <v>7758</v>
      </c>
      <c r="J500" s="140" t="s">
        <v>9741</v>
      </c>
      <c r="K500" s="140" t="s">
        <v>8070</v>
      </c>
      <c r="L500" s="140" t="s">
        <v>7761</v>
      </c>
      <c r="M500" s="140" t="s">
        <v>8071</v>
      </c>
      <c r="N500" s="140" t="s">
        <v>8722</v>
      </c>
      <c r="O500" s="139">
        <v>138883</v>
      </c>
      <c r="P500" s="139">
        <v>6346</v>
      </c>
      <c r="Q500" s="140" t="s">
        <v>2912</v>
      </c>
      <c r="R500" s="139">
        <v>962936</v>
      </c>
      <c r="S500" s="139">
        <v>0</v>
      </c>
      <c r="T500" s="140" t="s">
        <v>7758</v>
      </c>
      <c r="U500" s="141">
        <v>367</v>
      </c>
      <c r="V500" s="140" t="s">
        <v>9742</v>
      </c>
      <c r="W500" s="140" t="s">
        <v>9743</v>
      </c>
      <c r="X500" s="140" t="s">
        <v>7765</v>
      </c>
      <c r="Y500" s="140" t="s">
        <v>7766</v>
      </c>
      <c r="Z500" s="140" t="s">
        <v>8739</v>
      </c>
      <c r="AA500" s="139">
        <v>1</v>
      </c>
      <c r="AB500" s="141">
        <v>45322</v>
      </c>
      <c r="AC500" s="141">
        <v>45322</v>
      </c>
      <c r="AD500" s="140" t="s">
        <v>7857</v>
      </c>
      <c r="AE500" s="140" t="s">
        <v>7858</v>
      </c>
      <c r="AF500" s="140" t="s">
        <v>7859</v>
      </c>
      <c r="AG500" s="140" t="s">
        <v>7860</v>
      </c>
      <c r="AH500" s="140" t="s">
        <v>9744</v>
      </c>
      <c r="AI500" s="140" t="s">
        <v>7885</v>
      </c>
      <c r="AJ500" s="140" t="s">
        <v>9745</v>
      </c>
      <c r="AK500" s="140" t="s">
        <v>3425</v>
      </c>
      <c r="AL500" s="139">
        <v>2060</v>
      </c>
      <c r="AM500" s="140" t="s">
        <v>2909</v>
      </c>
      <c r="AN500" s="140" t="s">
        <v>9731</v>
      </c>
    </row>
    <row r="501" spans="1:40" ht="28.8" x14ac:dyDescent="0.25">
      <c r="A501" s="139" t="s">
        <v>7756</v>
      </c>
      <c r="B501" s="140" t="s">
        <v>7757</v>
      </c>
      <c r="C501" s="139">
        <v>6353</v>
      </c>
      <c r="D501" s="140" t="s">
        <v>2913</v>
      </c>
      <c r="E501" s="140" t="s">
        <v>3426</v>
      </c>
      <c r="F501" s="139">
        <v>2060</v>
      </c>
      <c r="G501" s="140" t="s">
        <v>2909</v>
      </c>
      <c r="H501" s="140" t="s">
        <v>1381</v>
      </c>
      <c r="I501" s="140" t="s">
        <v>7758</v>
      </c>
      <c r="J501" s="140" t="s">
        <v>9746</v>
      </c>
      <c r="K501" s="140" t="s">
        <v>8070</v>
      </c>
      <c r="L501" s="140" t="s">
        <v>7761</v>
      </c>
      <c r="M501" s="140" t="s">
        <v>8071</v>
      </c>
      <c r="N501" s="140" t="s">
        <v>8722</v>
      </c>
      <c r="O501" s="139">
        <v>138883</v>
      </c>
      <c r="P501" s="139">
        <v>6346</v>
      </c>
      <c r="Q501" s="140" t="s">
        <v>2912</v>
      </c>
      <c r="R501" s="139">
        <v>962936</v>
      </c>
      <c r="S501" s="139">
        <v>0</v>
      </c>
      <c r="T501" s="140" t="s">
        <v>7758</v>
      </c>
      <c r="U501" s="141">
        <v>367</v>
      </c>
      <c r="V501" s="140" t="s">
        <v>9747</v>
      </c>
      <c r="W501" s="140" t="s">
        <v>7853</v>
      </c>
      <c r="X501" s="140" t="s">
        <v>7765</v>
      </c>
      <c r="Y501" s="140" t="s">
        <v>7766</v>
      </c>
      <c r="Z501" s="140" t="s">
        <v>8739</v>
      </c>
      <c r="AA501" s="139">
        <v>1</v>
      </c>
      <c r="AB501" s="141">
        <v>45322</v>
      </c>
      <c r="AC501" s="141">
        <v>45322</v>
      </c>
      <c r="AD501" s="140" t="s">
        <v>7857</v>
      </c>
      <c r="AE501" s="140" t="s">
        <v>7858</v>
      </c>
      <c r="AF501" s="140" t="s">
        <v>7859</v>
      </c>
      <c r="AG501" s="140" t="s">
        <v>7860</v>
      </c>
      <c r="AH501" s="140" t="s">
        <v>9748</v>
      </c>
      <c r="AI501" s="140" t="s">
        <v>7885</v>
      </c>
      <c r="AJ501" s="140" t="s">
        <v>9749</v>
      </c>
      <c r="AK501" s="140" t="s">
        <v>3426</v>
      </c>
      <c r="AL501" s="139">
        <v>2060</v>
      </c>
      <c r="AM501" s="140" t="s">
        <v>2909</v>
      </c>
      <c r="AN501" s="140" t="s">
        <v>9731</v>
      </c>
    </row>
    <row r="502" spans="1:40" ht="28.8" x14ac:dyDescent="0.25">
      <c r="A502" s="139" t="s">
        <v>7756</v>
      </c>
      <c r="B502" s="140" t="s">
        <v>7757</v>
      </c>
      <c r="C502" s="139">
        <v>6361</v>
      </c>
      <c r="D502" s="140" t="s">
        <v>5344</v>
      </c>
      <c r="E502" s="140" t="s">
        <v>3427</v>
      </c>
      <c r="F502" s="139">
        <v>2018</v>
      </c>
      <c r="G502" s="140" t="s">
        <v>2909</v>
      </c>
      <c r="H502" s="140" t="s">
        <v>1382</v>
      </c>
      <c r="I502" s="140" t="s">
        <v>7758</v>
      </c>
      <c r="J502" s="140" t="s">
        <v>9750</v>
      </c>
      <c r="K502" s="140" t="s">
        <v>8070</v>
      </c>
      <c r="L502" s="140" t="s">
        <v>7761</v>
      </c>
      <c r="M502" s="140" t="s">
        <v>8071</v>
      </c>
      <c r="N502" s="140" t="s">
        <v>8722</v>
      </c>
      <c r="O502" s="139">
        <v>120394</v>
      </c>
      <c r="P502" s="139">
        <v>6486</v>
      </c>
      <c r="Q502" s="140" t="s">
        <v>5330</v>
      </c>
      <c r="R502" s="139">
        <v>962936</v>
      </c>
      <c r="S502" s="139">
        <v>0</v>
      </c>
      <c r="T502" s="140" t="s">
        <v>7758</v>
      </c>
      <c r="U502" s="141">
        <v>367</v>
      </c>
      <c r="V502" s="140" t="s">
        <v>9751</v>
      </c>
      <c r="W502" s="140" t="s">
        <v>9752</v>
      </c>
      <c r="X502" s="140" t="s">
        <v>7765</v>
      </c>
      <c r="Y502" s="140" t="s">
        <v>7766</v>
      </c>
      <c r="Z502" s="140" t="s">
        <v>8739</v>
      </c>
      <c r="AA502" s="139">
        <v>1</v>
      </c>
      <c r="AB502" s="141">
        <v>45322</v>
      </c>
      <c r="AC502" s="141">
        <v>45322</v>
      </c>
      <c r="AD502" s="140" t="s">
        <v>7857</v>
      </c>
      <c r="AE502" s="140" t="s">
        <v>7858</v>
      </c>
      <c r="AF502" s="140" t="s">
        <v>7859</v>
      </c>
      <c r="AG502" s="140" t="s">
        <v>7860</v>
      </c>
      <c r="AH502" s="140" t="s">
        <v>9753</v>
      </c>
      <c r="AI502" s="140" t="s">
        <v>7885</v>
      </c>
      <c r="AJ502" s="140" t="s">
        <v>9754</v>
      </c>
      <c r="AK502" s="140" t="s">
        <v>3427</v>
      </c>
      <c r="AL502" s="139">
        <v>2018</v>
      </c>
      <c r="AM502" s="140" t="s">
        <v>2909</v>
      </c>
      <c r="AN502" s="140" t="s">
        <v>9731</v>
      </c>
    </row>
    <row r="503" spans="1:40" ht="28.8" x14ac:dyDescent="0.25">
      <c r="A503" s="139" t="s">
        <v>7756</v>
      </c>
      <c r="B503" s="140" t="s">
        <v>7757</v>
      </c>
      <c r="C503" s="139">
        <v>6379</v>
      </c>
      <c r="D503" s="140" t="s">
        <v>5944</v>
      </c>
      <c r="E503" s="140" t="s">
        <v>3428</v>
      </c>
      <c r="F503" s="139">
        <v>2018</v>
      </c>
      <c r="G503" s="140" t="s">
        <v>2909</v>
      </c>
      <c r="H503" s="140" t="s">
        <v>1383</v>
      </c>
      <c r="I503" s="140" t="s">
        <v>7758</v>
      </c>
      <c r="J503" s="140" t="s">
        <v>9755</v>
      </c>
      <c r="K503" s="140" t="s">
        <v>8070</v>
      </c>
      <c r="L503" s="140" t="s">
        <v>7761</v>
      </c>
      <c r="M503" s="140" t="s">
        <v>8071</v>
      </c>
      <c r="N503" s="140" t="s">
        <v>8722</v>
      </c>
      <c r="O503" s="139">
        <v>138891</v>
      </c>
      <c r="P503" s="139">
        <v>6676</v>
      </c>
      <c r="Q503" s="140" t="s">
        <v>5334</v>
      </c>
      <c r="R503" s="139">
        <v>962936</v>
      </c>
      <c r="S503" s="139">
        <v>0</v>
      </c>
      <c r="T503" s="140" t="s">
        <v>7758</v>
      </c>
      <c r="U503" s="141">
        <v>367</v>
      </c>
      <c r="V503" s="140" t="s">
        <v>9756</v>
      </c>
      <c r="W503" s="140" t="s">
        <v>9436</v>
      </c>
      <c r="X503" s="140" t="s">
        <v>7765</v>
      </c>
      <c r="Y503" s="140" t="s">
        <v>7766</v>
      </c>
      <c r="Z503" s="140" t="s">
        <v>8739</v>
      </c>
      <c r="AA503" s="139">
        <v>1</v>
      </c>
      <c r="AB503" s="141">
        <v>45322</v>
      </c>
      <c r="AC503" s="141">
        <v>45322</v>
      </c>
      <c r="AD503" s="140" t="s">
        <v>7857</v>
      </c>
      <c r="AE503" s="140" t="s">
        <v>7858</v>
      </c>
      <c r="AF503" s="140" t="s">
        <v>7859</v>
      </c>
      <c r="AG503" s="140" t="s">
        <v>7860</v>
      </c>
      <c r="AH503" s="140" t="s">
        <v>9757</v>
      </c>
      <c r="AI503" s="140" t="s">
        <v>7773</v>
      </c>
      <c r="AJ503" s="140" t="s">
        <v>9758</v>
      </c>
      <c r="AK503" s="140" t="s">
        <v>9759</v>
      </c>
      <c r="AL503" s="139">
        <v>2018</v>
      </c>
      <c r="AM503" s="140" t="s">
        <v>2909</v>
      </c>
      <c r="AN503" s="140" t="s">
        <v>9731</v>
      </c>
    </row>
    <row r="504" spans="1:40" ht="28.8" x14ac:dyDescent="0.25">
      <c r="A504" s="139" t="s">
        <v>7756</v>
      </c>
      <c r="B504" s="140" t="s">
        <v>7757</v>
      </c>
      <c r="C504" s="139">
        <v>6387</v>
      </c>
      <c r="D504" s="140" t="s">
        <v>5326</v>
      </c>
      <c r="E504" s="140" t="s">
        <v>3429</v>
      </c>
      <c r="F504" s="139">
        <v>2000</v>
      </c>
      <c r="G504" s="140" t="s">
        <v>2909</v>
      </c>
      <c r="H504" s="140" t="s">
        <v>1384</v>
      </c>
      <c r="I504" s="140" t="s">
        <v>7758</v>
      </c>
      <c r="J504" s="140" t="s">
        <v>9760</v>
      </c>
      <c r="K504" s="140" t="s">
        <v>8070</v>
      </c>
      <c r="L504" s="140" t="s">
        <v>7761</v>
      </c>
      <c r="M504" s="140" t="s">
        <v>8071</v>
      </c>
      <c r="N504" s="140" t="s">
        <v>8722</v>
      </c>
      <c r="O504" s="139">
        <v>139063</v>
      </c>
      <c r="P504" s="139">
        <v>10421</v>
      </c>
      <c r="Q504" s="140" t="s">
        <v>6259</v>
      </c>
      <c r="R504" s="139">
        <v>962977</v>
      </c>
      <c r="S504" s="139">
        <v>0</v>
      </c>
      <c r="T504" s="140" t="s">
        <v>7758</v>
      </c>
      <c r="U504" s="141">
        <v>367</v>
      </c>
      <c r="V504" s="140" t="s">
        <v>9761</v>
      </c>
      <c r="W504" s="140" t="s">
        <v>9762</v>
      </c>
      <c r="X504" s="140" t="s">
        <v>7765</v>
      </c>
      <c r="Y504" s="140" t="s">
        <v>7766</v>
      </c>
      <c r="Z504" s="140" t="s">
        <v>8739</v>
      </c>
      <c r="AA504" s="139">
        <v>1</v>
      </c>
      <c r="AB504" s="141">
        <v>45322</v>
      </c>
      <c r="AC504" s="141">
        <v>45322</v>
      </c>
      <c r="AD504" s="140" t="s">
        <v>8195</v>
      </c>
      <c r="AE504" s="140" t="s">
        <v>8196</v>
      </c>
      <c r="AF504" s="140" t="s">
        <v>8197</v>
      </c>
      <c r="AG504" s="140" t="s">
        <v>8198</v>
      </c>
      <c r="AH504" s="140" t="s">
        <v>9763</v>
      </c>
      <c r="AI504" s="140" t="s">
        <v>7943</v>
      </c>
      <c r="AJ504" s="140" t="s">
        <v>9764</v>
      </c>
      <c r="AK504" s="140" t="s">
        <v>9765</v>
      </c>
      <c r="AL504" s="139">
        <v>2000</v>
      </c>
      <c r="AM504" s="140" t="s">
        <v>2909</v>
      </c>
      <c r="AN504" s="140" t="s">
        <v>9766</v>
      </c>
    </row>
    <row r="505" spans="1:40" ht="28.8" x14ac:dyDescent="0.25">
      <c r="A505" s="139" t="s">
        <v>7756</v>
      </c>
      <c r="B505" s="140" t="s">
        <v>7757</v>
      </c>
      <c r="C505" s="139">
        <v>6403</v>
      </c>
      <c r="D505" s="140" t="s">
        <v>5397</v>
      </c>
      <c r="E505" s="140" t="s">
        <v>3430</v>
      </c>
      <c r="F505" s="139">
        <v>2018</v>
      </c>
      <c r="G505" s="140" t="s">
        <v>2909</v>
      </c>
      <c r="H505" s="140" t="s">
        <v>1385</v>
      </c>
      <c r="I505" s="140" t="s">
        <v>7758</v>
      </c>
      <c r="J505" s="140" t="s">
        <v>9767</v>
      </c>
      <c r="K505" s="140" t="s">
        <v>8070</v>
      </c>
      <c r="L505" s="140" t="s">
        <v>7761</v>
      </c>
      <c r="M505" s="140" t="s">
        <v>8071</v>
      </c>
      <c r="N505" s="140" t="s">
        <v>8722</v>
      </c>
      <c r="O505" s="139">
        <v>120394</v>
      </c>
      <c r="P505" s="139">
        <v>6486</v>
      </c>
      <c r="Q505" s="140" t="s">
        <v>5330</v>
      </c>
      <c r="R505" s="139">
        <v>962936</v>
      </c>
      <c r="S505" s="139">
        <v>0</v>
      </c>
      <c r="T505" s="140" t="s">
        <v>7758</v>
      </c>
      <c r="U505" s="141">
        <v>367</v>
      </c>
      <c r="V505" s="140" t="s">
        <v>9768</v>
      </c>
      <c r="W505" s="140" t="s">
        <v>9769</v>
      </c>
      <c r="X505" s="140" t="s">
        <v>7765</v>
      </c>
      <c r="Y505" s="140" t="s">
        <v>7766</v>
      </c>
      <c r="Z505" s="140" t="s">
        <v>8739</v>
      </c>
      <c r="AA505" s="139">
        <v>1</v>
      </c>
      <c r="AB505" s="141">
        <v>45322</v>
      </c>
      <c r="AC505" s="141">
        <v>45322</v>
      </c>
      <c r="AD505" s="140" t="s">
        <v>8195</v>
      </c>
      <c r="AE505" s="140" t="s">
        <v>8196</v>
      </c>
      <c r="AF505" s="140" t="s">
        <v>8197</v>
      </c>
      <c r="AG505" s="140" t="s">
        <v>8198</v>
      </c>
      <c r="AH505" s="140" t="s">
        <v>9770</v>
      </c>
      <c r="AI505" s="140" t="s">
        <v>7773</v>
      </c>
      <c r="AJ505" s="140" t="s">
        <v>9771</v>
      </c>
      <c r="AK505" s="140" t="s">
        <v>9772</v>
      </c>
      <c r="AL505" s="139">
        <v>2018</v>
      </c>
      <c r="AM505" s="140" t="s">
        <v>2909</v>
      </c>
      <c r="AN505" s="140" t="s">
        <v>9731</v>
      </c>
    </row>
    <row r="506" spans="1:40" ht="28.8" x14ac:dyDescent="0.25">
      <c r="A506" s="139" t="s">
        <v>7756</v>
      </c>
      <c r="B506" s="140" t="s">
        <v>7757</v>
      </c>
      <c r="C506" s="139">
        <v>6411</v>
      </c>
      <c r="D506" s="140" t="s">
        <v>6411</v>
      </c>
      <c r="E506" s="140" t="s">
        <v>6191</v>
      </c>
      <c r="F506" s="139">
        <v>2018</v>
      </c>
      <c r="G506" s="140" t="s">
        <v>2909</v>
      </c>
      <c r="H506" s="140" t="s">
        <v>1386</v>
      </c>
      <c r="I506" s="140" t="s">
        <v>7758</v>
      </c>
      <c r="J506" s="140" t="s">
        <v>9773</v>
      </c>
      <c r="K506" s="140" t="s">
        <v>8070</v>
      </c>
      <c r="L506" s="140" t="s">
        <v>7761</v>
      </c>
      <c r="M506" s="140" t="s">
        <v>8071</v>
      </c>
      <c r="N506" s="140" t="s">
        <v>8722</v>
      </c>
      <c r="O506" s="139">
        <v>0</v>
      </c>
      <c r="P506" s="139"/>
      <c r="Q506" s="140" t="s">
        <v>7758</v>
      </c>
      <c r="R506" s="139">
        <v>962944</v>
      </c>
      <c r="S506" s="139">
        <v>0</v>
      </c>
      <c r="T506" s="140" t="s">
        <v>7758</v>
      </c>
      <c r="U506" s="141">
        <v>367</v>
      </c>
      <c r="V506" s="140" t="s">
        <v>9774</v>
      </c>
      <c r="W506" s="140" t="s">
        <v>9775</v>
      </c>
      <c r="X506" s="140" t="s">
        <v>7765</v>
      </c>
      <c r="Y506" s="140" t="s">
        <v>7766</v>
      </c>
      <c r="Z506" s="140" t="s">
        <v>8739</v>
      </c>
      <c r="AA506" s="139">
        <v>1</v>
      </c>
      <c r="AB506" s="141">
        <v>45322</v>
      </c>
      <c r="AC506" s="141">
        <v>45322</v>
      </c>
      <c r="AD506" s="140" t="s">
        <v>8091</v>
      </c>
      <c r="AE506" s="140" t="s">
        <v>8092</v>
      </c>
      <c r="AF506" s="140" t="s">
        <v>8093</v>
      </c>
      <c r="AG506" s="140" t="s">
        <v>8094</v>
      </c>
      <c r="AH506" s="140" t="s">
        <v>9776</v>
      </c>
      <c r="AI506" s="140" t="s">
        <v>9777</v>
      </c>
      <c r="AJ506" s="140" t="s">
        <v>9778</v>
      </c>
      <c r="AK506" s="140" t="s">
        <v>9779</v>
      </c>
      <c r="AL506" s="139">
        <v>2018</v>
      </c>
      <c r="AM506" s="140" t="s">
        <v>2909</v>
      </c>
      <c r="AN506" s="140" t="s">
        <v>9780</v>
      </c>
    </row>
    <row r="507" spans="1:40" ht="28.8" x14ac:dyDescent="0.25">
      <c r="A507" s="139" t="s">
        <v>7756</v>
      </c>
      <c r="B507" s="140" t="s">
        <v>7757</v>
      </c>
      <c r="C507" s="139">
        <v>6429</v>
      </c>
      <c r="D507" s="140" t="s">
        <v>5327</v>
      </c>
      <c r="E507" s="140" t="s">
        <v>3431</v>
      </c>
      <c r="F507" s="139">
        <v>2018</v>
      </c>
      <c r="G507" s="140" t="s">
        <v>2909</v>
      </c>
      <c r="H507" s="140" t="s">
        <v>1387</v>
      </c>
      <c r="I507" s="140" t="s">
        <v>7758</v>
      </c>
      <c r="J507" s="140" t="s">
        <v>9781</v>
      </c>
      <c r="K507" s="140" t="s">
        <v>8070</v>
      </c>
      <c r="L507" s="140" t="s">
        <v>7761</v>
      </c>
      <c r="M507" s="140" t="s">
        <v>8071</v>
      </c>
      <c r="N507" s="140" t="s">
        <v>8722</v>
      </c>
      <c r="O507" s="139">
        <v>0</v>
      </c>
      <c r="P507" s="139"/>
      <c r="Q507" s="140" t="s">
        <v>7758</v>
      </c>
      <c r="R507" s="139">
        <v>963009</v>
      </c>
      <c r="S507" s="139">
        <v>0</v>
      </c>
      <c r="T507" s="140" t="s">
        <v>7758</v>
      </c>
      <c r="U507" s="141">
        <v>367</v>
      </c>
      <c r="V507" s="140" t="s">
        <v>9782</v>
      </c>
      <c r="W507" s="140" t="s">
        <v>9783</v>
      </c>
      <c r="X507" s="140" t="s">
        <v>7765</v>
      </c>
      <c r="Y507" s="140" t="s">
        <v>7766</v>
      </c>
      <c r="Z507" s="140" t="s">
        <v>8739</v>
      </c>
      <c r="AA507" s="139">
        <v>2</v>
      </c>
      <c r="AB507" s="141">
        <v>45322</v>
      </c>
      <c r="AC507" s="141">
        <v>45322</v>
      </c>
      <c r="AD507" s="140" t="s">
        <v>8091</v>
      </c>
      <c r="AE507" s="140" t="s">
        <v>8092</v>
      </c>
      <c r="AF507" s="140" t="s">
        <v>8093</v>
      </c>
      <c r="AG507" s="140" t="s">
        <v>8094</v>
      </c>
      <c r="AH507" s="140" t="s">
        <v>9784</v>
      </c>
      <c r="AI507" s="140" t="s">
        <v>7773</v>
      </c>
      <c r="AJ507" s="140" t="s">
        <v>9785</v>
      </c>
      <c r="AK507" s="140" t="s">
        <v>3431</v>
      </c>
      <c r="AL507" s="139">
        <v>2018</v>
      </c>
      <c r="AM507" s="140" t="s">
        <v>2909</v>
      </c>
      <c r="AN507" s="140" t="s">
        <v>9786</v>
      </c>
    </row>
    <row r="508" spans="1:40" ht="28.8" x14ac:dyDescent="0.25">
      <c r="A508" s="139" t="s">
        <v>7756</v>
      </c>
      <c r="B508" s="140" t="s">
        <v>7757</v>
      </c>
      <c r="C508" s="139">
        <v>6437</v>
      </c>
      <c r="D508" s="140" t="s">
        <v>6192</v>
      </c>
      <c r="E508" s="140" t="s">
        <v>3432</v>
      </c>
      <c r="F508" s="139">
        <v>2030</v>
      </c>
      <c r="G508" s="140" t="s">
        <v>2909</v>
      </c>
      <c r="H508" s="140" t="s">
        <v>2897</v>
      </c>
      <c r="I508" s="140" t="s">
        <v>7758</v>
      </c>
      <c r="J508" s="140" t="s">
        <v>9787</v>
      </c>
      <c r="K508" s="140" t="s">
        <v>8070</v>
      </c>
      <c r="L508" s="140" t="s">
        <v>7761</v>
      </c>
      <c r="M508" s="140" t="s">
        <v>8071</v>
      </c>
      <c r="N508" s="140" t="s">
        <v>8730</v>
      </c>
      <c r="O508" s="139">
        <v>119735</v>
      </c>
      <c r="P508">
        <v>61754</v>
      </c>
      <c r="Q508" s="140" t="s">
        <v>6340</v>
      </c>
      <c r="R508" s="139">
        <v>128728</v>
      </c>
      <c r="S508" s="139">
        <v>0</v>
      </c>
      <c r="T508" s="140" t="s">
        <v>7758</v>
      </c>
      <c r="U508" s="141">
        <v>367</v>
      </c>
      <c r="V508" s="140" t="s">
        <v>9788</v>
      </c>
      <c r="W508" s="140" t="s">
        <v>9789</v>
      </c>
      <c r="X508" s="140" t="s">
        <v>7765</v>
      </c>
      <c r="Y508" s="140" t="s">
        <v>7766</v>
      </c>
      <c r="Z508" s="140" t="s">
        <v>8732</v>
      </c>
      <c r="AA508" s="139">
        <v>2</v>
      </c>
      <c r="AB508" s="141">
        <v>45322</v>
      </c>
      <c r="AC508" s="141">
        <v>45322</v>
      </c>
      <c r="AD508" s="140" t="s">
        <v>8091</v>
      </c>
      <c r="AE508" s="140" t="s">
        <v>8092</v>
      </c>
      <c r="AF508" s="140" t="s">
        <v>8093</v>
      </c>
      <c r="AG508" s="140" t="s">
        <v>8094</v>
      </c>
      <c r="AH508" s="140" t="s">
        <v>9645</v>
      </c>
      <c r="AI508" s="140" t="s">
        <v>7773</v>
      </c>
      <c r="AJ508" s="140" t="s">
        <v>9646</v>
      </c>
      <c r="AK508" s="140" t="s">
        <v>9647</v>
      </c>
      <c r="AL508" s="139">
        <v>2000</v>
      </c>
      <c r="AM508" s="140" t="s">
        <v>2909</v>
      </c>
      <c r="AN508" s="140" t="s">
        <v>9648</v>
      </c>
    </row>
    <row r="509" spans="1:40" ht="28.8" x14ac:dyDescent="0.25">
      <c r="A509" s="139" t="s">
        <v>7756</v>
      </c>
      <c r="B509" s="140" t="s">
        <v>7757</v>
      </c>
      <c r="C509" s="139">
        <v>6445</v>
      </c>
      <c r="D509" s="140" t="s">
        <v>6655</v>
      </c>
      <c r="E509" s="140" t="s">
        <v>3433</v>
      </c>
      <c r="F509" s="139">
        <v>2060</v>
      </c>
      <c r="G509" s="140" t="s">
        <v>2909</v>
      </c>
      <c r="H509" s="140" t="s">
        <v>5328</v>
      </c>
      <c r="I509" s="140" t="s">
        <v>7758</v>
      </c>
      <c r="J509" s="140" t="s">
        <v>9790</v>
      </c>
      <c r="K509" s="140" t="s">
        <v>8070</v>
      </c>
      <c r="L509" s="140" t="s">
        <v>7761</v>
      </c>
      <c r="M509" s="140" t="s">
        <v>8071</v>
      </c>
      <c r="N509" s="140" t="s">
        <v>8730</v>
      </c>
      <c r="O509" s="139">
        <v>119735</v>
      </c>
      <c r="P509">
        <v>61754</v>
      </c>
      <c r="Q509" s="140" t="s">
        <v>6340</v>
      </c>
      <c r="R509" s="139">
        <v>128728</v>
      </c>
      <c r="S509" s="139">
        <v>0</v>
      </c>
      <c r="T509" s="140" t="s">
        <v>7758</v>
      </c>
      <c r="U509" s="141">
        <v>367</v>
      </c>
      <c r="V509" s="140" t="s">
        <v>9791</v>
      </c>
      <c r="W509" s="140" t="s">
        <v>9106</v>
      </c>
      <c r="X509" s="140" t="s">
        <v>7765</v>
      </c>
      <c r="Y509" s="140" t="s">
        <v>7766</v>
      </c>
      <c r="Z509" s="140" t="s">
        <v>8732</v>
      </c>
      <c r="AA509" s="139">
        <v>1</v>
      </c>
      <c r="AB509" s="141">
        <v>45322</v>
      </c>
      <c r="AC509" s="141">
        <v>45322</v>
      </c>
      <c r="AD509" s="140" t="s">
        <v>7857</v>
      </c>
      <c r="AE509" s="140" t="s">
        <v>7858</v>
      </c>
      <c r="AF509" s="140" t="s">
        <v>7859</v>
      </c>
      <c r="AG509" s="140" t="s">
        <v>7860</v>
      </c>
      <c r="AH509" s="140" t="s">
        <v>9645</v>
      </c>
      <c r="AI509" s="140" t="s">
        <v>7773</v>
      </c>
      <c r="AJ509" s="140" t="s">
        <v>9646</v>
      </c>
      <c r="AK509" s="140" t="s">
        <v>9647</v>
      </c>
      <c r="AL509" s="139">
        <v>2000</v>
      </c>
      <c r="AM509" s="140" t="s">
        <v>2909</v>
      </c>
      <c r="AN509" s="140" t="s">
        <v>9648</v>
      </c>
    </row>
    <row r="510" spans="1:40" ht="28.8" x14ac:dyDescent="0.25">
      <c r="A510" s="139" t="s">
        <v>7756</v>
      </c>
      <c r="B510" s="140" t="s">
        <v>7757</v>
      </c>
      <c r="C510" s="139">
        <v>6478</v>
      </c>
      <c r="D510" s="140" t="s">
        <v>5329</v>
      </c>
      <c r="E510" s="140" t="s">
        <v>3434</v>
      </c>
      <c r="F510" s="139">
        <v>2000</v>
      </c>
      <c r="G510" s="140" t="s">
        <v>2909</v>
      </c>
      <c r="H510" s="140" t="s">
        <v>1388</v>
      </c>
      <c r="I510" s="140" t="s">
        <v>7758</v>
      </c>
      <c r="J510" s="140" t="s">
        <v>9792</v>
      </c>
      <c r="K510" s="140" t="s">
        <v>8070</v>
      </c>
      <c r="L510" s="140" t="s">
        <v>7761</v>
      </c>
      <c r="M510" s="140" t="s">
        <v>8071</v>
      </c>
      <c r="N510" s="140" t="s">
        <v>8722</v>
      </c>
      <c r="O510" s="139">
        <v>120394</v>
      </c>
      <c r="P510" s="139">
        <v>6486</v>
      </c>
      <c r="Q510" s="140" t="s">
        <v>5330</v>
      </c>
      <c r="R510" s="139">
        <v>962936</v>
      </c>
      <c r="S510" s="139">
        <v>0</v>
      </c>
      <c r="T510" s="140" t="s">
        <v>7758</v>
      </c>
      <c r="U510" s="141">
        <v>367</v>
      </c>
      <c r="V510" s="140" t="s">
        <v>9793</v>
      </c>
      <c r="W510" s="140" t="s">
        <v>9794</v>
      </c>
      <c r="X510" s="140" t="s">
        <v>7765</v>
      </c>
      <c r="Y510" s="140" t="s">
        <v>7766</v>
      </c>
      <c r="Z510" s="140" t="s">
        <v>8739</v>
      </c>
      <c r="AA510" s="139">
        <v>1</v>
      </c>
      <c r="AB510" s="141">
        <v>45322</v>
      </c>
      <c r="AC510" s="141">
        <v>45322</v>
      </c>
      <c r="AD510" s="140" t="s">
        <v>8195</v>
      </c>
      <c r="AE510" s="140" t="s">
        <v>8196</v>
      </c>
      <c r="AF510" s="140" t="s">
        <v>8197</v>
      </c>
      <c r="AG510" s="140" t="s">
        <v>8198</v>
      </c>
      <c r="AH510" s="140" t="s">
        <v>9795</v>
      </c>
      <c r="AI510" s="140" t="s">
        <v>7885</v>
      </c>
      <c r="AJ510" s="140" t="s">
        <v>5329</v>
      </c>
      <c r="AK510" s="140" t="s">
        <v>3434</v>
      </c>
      <c r="AL510" s="139">
        <v>2000</v>
      </c>
      <c r="AM510" s="140" t="s">
        <v>2909</v>
      </c>
      <c r="AN510" s="140" t="s">
        <v>9731</v>
      </c>
    </row>
    <row r="511" spans="1:40" ht="28.8" x14ac:dyDescent="0.25">
      <c r="A511" s="139" t="s">
        <v>7756</v>
      </c>
      <c r="B511" s="140" t="s">
        <v>7757</v>
      </c>
      <c r="C511" s="139">
        <v>6486</v>
      </c>
      <c r="D511" s="140" t="s">
        <v>5330</v>
      </c>
      <c r="E511" s="140" t="s">
        <v>3435</v>
      </c>
      <c r="F511" s="139">
        <v>2000</v>
      </c>
      <c r="G511" s="140" t="s">
        <v>2909</v>
      </c>
      <c r="H511" s="140" t="s">
        <v>1389</v>
      </c>
      <c r="I511" s="140" t="s">
        <v>7758</v>
      </c>
      <c r="J511" s="140" t="s">
        <v>9796</v>
      </c>
      <c r="K511" s="140" t="s">
        <v>8070</v>
      </c>
      <c r="L511" s="140" t="s">
        <v>7761</v>
      </c>
      <c r="M511" s="140" t="s">
        <v>8071</v>
      </c>
      <c r="N511" s="140" t="s">
        <v>8722</v>
      </c>
      <c r="O511" s="139">
        <v>120394</v>
      </c>
      <c r="P511" s="139">
        <v>6486</v>
      </c>
      <c r="Q511" s="140" t="s">
        <v>5330</v>
      </c>
      <c r="R511" s="139">
        <v>962936</v>
      </c>
      <c r="S511" s="139">
        <v>0</v>
      </c>
      <c r="T511" s="140" t="s">
        <v>7758</v>
      </c>
      <c r="U511" s="141">
        <v>367</v>
      </c>
      <c r="V511" s="140" t="s">
        <v>9797</v>
      </c>
      <c r="W511" s="140" t="s">
        <v>8022</v>
      </c>
      <c r="X511" s="140" t="s">
        <v>7765</v>
      </c>
      <c r="Y511" s="140" t="s">
        <v>7766</v>
      </c>
      <c r="Z511" s="140" t="s">
        <v>8739</v>
      </c>
      <c r="AA511" s="139">
        <v>1</v>
      </c>
      <c r="AB511" s="141">
        <v>45322</v>
      </c>
      <c r="AC511" s="141">
        <v>45322</v>
      </c>
      <c r="AD511" s="140" t="s">
        <v>8195</v>
      </c>
      <c r="AE511" s="140" t="s">
        <v>8196</v>
      </c>
      <c r="AF511" s="140" t="s">
        <v>8197</v>
      </c>
      <c r="AG511" s="140" t="s">
        <v>8198</v>
      </c>
      <c r="AH511" s="140" t="s">
        <v>9798</v>
      </c>
      <c r="AI511" s="140" t="s">
        <v>7885</v>
      </c>
      <c r="AJ511" s="140" t="s">
        <v>9799</v>
      </c>
      <c r="AK511" s="140" t="s">
        <v>3435</v>
      </c>
      <c r="AL511" s="139">
        <v>2000</v>
      </c>
      <c r="AM511" s="140" t="s">
        <v>2909</v>
      </c>
      <c r="AN511" s="140" t="s">
        <v>9731</v>
      </c>
    </row>
    <row r="512" spans="1:40" ht="28.8" x14ac:dyDescent="0.25">
      <c r="A512" s="139" t="s">
        <v>7756</v>
      </c>
      <c r="B512" s="140" t="s">
        <v>7757</v>
      </c>
      <c r="C512" s="139">
        <v>6494</v>
      </c>
      <c r="D512" s="140" t="s">
        <v>6998</v>
      </c>
      <c r="E512" s="140" t="s">
        <v>3436</v>
      </c>
      <c r="F512" s="139">
        <v>2060</v>
      </c>
      <c r="G512" s="140" t="s">
        <v>2909</v>
      </c>
      <c r="H512" s="140" t="s">
        <v>1390</v>
      </c>
      <c r="I512" s="140" t="s">
        <v>7758</v>
      </c>
      <c r="J512" s="140" t="s">
        <v>9800</v>
      </c>
      <c r="K512" s="140" t="s">
        <v>8070</v>
      </c>
      <c r="L512" s="140" t="s">
        <v>7761</v>
      </c>
      <c r="M512" s="140" t="s">
        <v>8071</v>
      </c>
      <c r="N512" s="140" t="s">
        <v>8722</v>
      </c>
      <c r="O512" s="139">
        <v>138883</v>
      </c>
      <c r="P512" s="139">
        <v>6346</v>
      </c>
      <c r="Q512" s="140" t="s">
        <v>2912</v>
      </c>
      <c r="R512" s="139">
        <v>962936</v>
      </c>
      <c r="S512" s="139">
        <v>0</v>
      </c>
      <c r="T512" s="140" t="s">
        <v>7758</v>
      </c>
      <c r="U512" s="141">
        <v>367</v>
      </c>
      <c r="V512" s="140" t="s">
        <v>9801</v>
      </c>
      <c r="W512" s="140" t="s">
        <v>7792</v>
      </c>
      <c r="X512" s="140" t="s">
        <v>7765</v>
      </c>
      <c r="Y512" s="140" t="s">
        <v>7766</v>
      </c>
      <c r="Z512" s="140" t="s">
        <v>8739</v>
      </c>
      <c r="AA512" s="139">
        <v>1</v>
      </c>
      <c r="AB512" s="141">
        <v>45322</v>
      </c>
      <c r="AC512" s="141">
        <v>45322</v>
      </c>
      <c r="AD512" s="140" t="s">
        <v>7857</v>
      </c>
      <c r="AE512" s="140" t="s">
        <v>7858</v>
      </c>
      <c r="AF512" s="140" t="s">
        <v>7859</v>
      </c>
      <c r="AG512" s="140" t="s">
        <v>7860</v>
      </c>
      <c r="AH512" s="140" t="s">
        <v>9802</v>
      </c>
      <c r="AI512" s="140" t="s">
        <v>7885</v>
      </c>
      <c r="AJ512" s="140" t="s">
        <v>2914</v>
      </c>
      <c r="AK512" s="140" t="s">
        <v>3436</v>
      </c>
      <c r="AL512" s="139">
        <v>2060</v>
      </c>
      <c r="AM512" s="140" t="s">
        <v>2909</v>
      </c>
      <c r="AN512" s="140" t="s">
        <v>9731</v>
      </c>
    </row>
    <row r="513" spans="1:40" ht="28.8" x14ac:dyDescent="0.25">
      <c r="A513" s="139" t="s">
        <v>7756</v>
      </c>
      <c r="B513" s="140" t="s">
        <v>7757</v>
      </c>
      <c r="C513" s="139">
        <v>6502</v>
      </c>
      <c r="D513" s="140" t="s">
        <v>6193</v>
      </c>
      <c r="E513" s="140" t="s">
        <v>3437</v>
      </c>
      <c r="F513" s="139">
        <v>2020</v>
      </c>
      <c r="G513" s="140" t="s">
        <v>2909</v>
      </c>
      <c r="H513" s="140" t="s">
        <v>2844</v>
      </c>
      <c r="I513" s="140" t="s">
        <v>7758</v>
      </c>
      <c r="J513" s="140" t="s">
        <v>9803</v>
      </c>
      <c r="K513" s="140" t="s">
        <v>8070</v>
      </c>
      <c r="L513" s="140" t="s">
        <v>7761</v>
      </c>
      <c r="M513" s="140" t="s">
        <v>8071</v>
      </c>
      <c r="N513" s="140" t="s">
        <v>8730</v>
      </c>
      <c r="O513" s="139">
        <v>119768</v>
      </c>
      <c r="P513" s="139">
        <v>6643</v>
      </c>
      <c r="Q513" s="140" t="s">
        <v>6196</v>
      </c>
      <c r="R513" s="139">
        <v>128728</v>
      </c>
      <c r="S513" s="139">
        <v>0</v>
      </c>
      <c r="T513" s="140" t="s">
        <v>7758</v>
      </c>
      <c r="U513" s="141">
        <v>367</v>
      </c>
      <c r="V513" s="140" t="s">
        <v>9804</v>
      </c>
      <c r="W513" s="140" t="s">
        <v>9805</v>
      </c>
      <c r="X513" s="140" t="s">
        <v>8106</v>
      </c>
      <c r="Y513" s="140" t="s">
        <v>8107</v>
      </c>
      <c r="Z513" s="140" t="s">
        <v>9256</v>
      </c>
      <c r="AA513" s="139">
        <v>1</v>
      </c>
      <c r="AB513" s="141">
        <v>45322</v>
      </c>
      <c r="AC513" s="141">
        <v>45322</v>
      </c>
      <c r="AD513" s="140" t="s">
        <v>7926</v>
      </c>
      <c r="AE513" s="140" t="s">
        <v>7927</v>
      </c>
      <c r="AF513" s="140" t="s">
        <v>7928</v>
      </c>
      <c r="AG513" s="140" t="s">
        <v>7929</v>
      </c>
      <c r="AH513" s="140" t="s">
        <v>9645</v>
      </c>
      <c r="AI513" s="140" t="s">
        <v>7773</v>
      </c>
      <c r="AJ513" s="140" t="s">
        <v>9646</v>
      </c>
      <c r="AK513" s="140" t="s">
        <v>9647</v>
      </c>
      <c r="AL513" s="139">
        <v>2000</v>
      </c>
      <c r="AM513" s="140" t="s">
        <v>2909</v>
      </c>
      <c r="AN513" s="140" t="s">
        <v>9648</v>
      </c>
    </row>
    <row r="514" spans="1:40" ht="28.8" x14ac:dyDescent="0.25">
      <c r="A514" s="139" t="s">
        <v>7756</v>
      </c>
      <c r="B514" s="140" t="s">
        <v>7757</v>
      </c>
      <c r="C514" s="139">
        <v>6511</v>
      </c>
      <c r="D514" s="140" t="s">
        <v>7172</v>
      </c>
      <c r="E514" s="140" t="s">
        <v>3438</v>
      </c>
      <c r="F514" s="139">
        <v>2060</v>
      </c>
      <c r="G514" s="140" t="s">
        <v>2909</v>
      </c>
      <c r="H514" s="140" t="s">
        <v>3439</v>
      </c>
      <c r="I514" s="140" t="s">
        <v>7758</v>
      </c>
      <c r="J514" s="140" t="s">
        <v>9806</v>
      </c>
      <c r="K514" s="140" t="s">
        <v>8070</v>
      </c>
      <c r="L514" s="140" t="s">
        <v>7761</v>
      </c>
      <c r="M514" s="140" t="s">
        <v>8071</v>
      </c>
      <c r="N514" s="140" t="s">
        <v>8730</v>
      </c>
      <c r="O514" s="139">
        <v>119677</v>
      </c>
      <c r="P514" s="139">
        <v>6511</v>
      </c>
      <c r="Q514" s="140" t="s">
        <v>7172</v>
      </c>
      <c r="R514" s="139">
        <v>128728</v>
      </c>
      <c r="S514" s="139">
        <v>0</v>
      </c>
      <c r="T514" s="140" t="s">
        <v>7758</v>
      </c>
      <c r="U514" s="141">
        <v>367</v>
      </c>
      <c r="V514" s="140" t="s">
        <v>9807</v>
      </c>
      <c r="W514" s="140" t="s">
        <v>9808</v>
      </c>
      <c r="X514" s="140" t="s">
        <v>7765</v>
      </c>
      <c r="Y514" s="140" t="s">
        <v>7766</v>
      </c>
      <c r="Z514" s="140" t="s">
        <v>8732</v>
      </c>
      <c r="AA514" s="139">
        <v>1</v>
      </c>
      <c r="AB514" s="141">
        <v>45322</v>
      </c>
      <c r="AC514" s="141">
        <v>45322</v>
      </c>
      <c r="AD514" s="140" t="s">
        <v>7857</v>
      </c>
      <c r="AE514" s="140" t="s">
        <v>7858</v>
      </c>
      <c r="AF514" s="140" t="s">
        <v>7859</v>
      </c>
      <c r="AG514" s="140" t="s">
        <v>7860</v>
      </c>
      <c r="AH514" s="140" t="s">
        <v>9645</v>
      </c>
      <c r="AI514" s="140" t="s">
        <v>7773</v>
      </c>
      <c r="AJ514" s="140" t="s">
        <v>9646</v>
      </c>
      <c r="AK514" s="140" t="s">
        <v>9647</v>
      </c>
      <c r="AL514" s="139">
        <v>2000</v>
      </c>
      <c r="AM514" s="140" t="s">
        <v>2909</v>
      </c>
      <c r="AN514" s="140" t="s">
        <v>9648</v>
      </c>
    </row>
    <row r="515" spans="1:40" ht="28.8" x14ac:dyDescent="0.25">
      <c r="A515" s="139" t="s">
        <v>7756</v>
      </c>
      <c r="B515" s="140" t="s">
        <v>7757</v>
      </c>
      <c r="C515" s="139">
        <v>6536</v>
      </c>
      <c r="D515" s="140" t="s">
        <v>7554</v>
      </c>
      <c r="E515" s="140" t="s">
        <v>3440</v>
      </c>
      <c r="F515" s="139">
        <v>2020</v>
      </c>
      <c r="G515" s="140" t="s">
        <v>2909</v>
      </c>
      <c r="H515" s="140" t="s">
        <v>5331</v>
      </c>
      <c r="I515" s="140" t="s">
        <v>7758</v>
      </c>
      <c r="J515" s="140" t="s">
        <v>9809</v>
      </c>
      <c r="K515" s="140" t="s">
        <v>8070</v>
      </c>
      <c r="L515" s="140" t="s">
        <v>7761</v>
      </c>
      <c r="M515" s="140" t="s">
        <v>8071</v>
      </c>
      <c r="N515" s="140" t="s">
        <v>8730</v>
      </c>
      <c r="O515" s="139">
        <v>119768</v>
      </c>
      <c r="P515" s="139">
        <v>6643</v>
      </c>
      <c r="Q515" s="140" t="s">
        <v>6196</v>
      </c>
      <c r="R515" s="139">
        <v>128728</v>
      </c>
      <c r="S515" s="139">
        <v>0</v>
      </c>
      <c r="T515" s="140" t="s">
        <v>7758</v>
      </c>
      <c r="U515" s="141">
        <v>367</v>
      </c>
      <c r="V515" s="140" t="s">
        <v>9810</v>
      </c>
      <c r="W515" s="140" t="s">
        <v>8152</v>
      </c>
      <c r="X515" s="140" t="s">
        <v>8106</v>
      </c>
      <c r="Y515" s="140" t="s">
        <v>8107</v>
      </c>
      <c r="Z515" s="140" t="s">
        <v>9256</v>
      </c>
      <c r="AA515" s="139">
        <v>1</v>
      </c>
      <c r="AB515" s="141">
        <v>45322</v>
      </c>
      <c r="AC515" s="141">
        <v>45322</v>
      </c>
      <c r="AD515" s="140" t="s">
        <v>8109</v>
      </c>
      <c r="AE515" s="140" t="s">
        <v>8110</v>
      </c>
      <c r="AF515" s="140" t="s">
        <v>8111</v>
      </c>
      <c r="AG515" s="140" t="s">
        <v>8112</v>
      </c>
      <c r="AH515" s="140" t="s">
        <v>9645</v>
      </c>
      <c r="AI515" s="140" t="s">
        <v>7773</v>
      </c>
      <c r="AJ515" s="140" t="s">
        <v>9646</v>
      </c>
      <c r="AK515" s="140" t="s">
        <v>9647</v>
      </c>
      <c r="AL515" s="139">
        <v>2000</v>
      </c>
      <c r="AM515" s="140" t="s">
        <v>2909</v>
      </c>
      <c r="AN515" s="140" t="s">
        <v>9648</v>
      </c>
    </row>
    <row r="516" spans="1:40" ht="28.8" x14ac:dyDescent="0.25">
      <c r="A516" s="139" t="s">
        <v>7756</v>
      </c>
      <c r="B516" s="140" t="s">
        <v>7757</v>
      </c>
      <c r="C516" s="139">
        <v>6551</v>
      </c>
      <c r="D516" s="140" t="s">
        <v>9811</v>
      </c>
      <c r="E516" s="140" t="s">
        <v>3441</v>
      </c>
      <c r="F516" s="139">
        <v>2060</v>
      </c>
      <c r="G516" s="140" t="s">
        <v>2909</v>
      </c>
      <c r="H516" s="140" t="s">
        <v>1391</v>
      </c>
      <c r="I516" s="140" t="s">
        <v>7758</v>
      </c>
      <c r="J516" s="140" t="s">
        <v>9812</v>
      </c>
      <c r="K516" s="140" t="s">
        <v>8070</v>
      </c>
      <c r="L516" s="140" t="s">
        <v>7761</v>
      </c>
      <c r="M516" s="140" t="s">
        <v>8071</v>
      </c>
      <c r="N516" s="140" t="s">
        <v>8730</v>
      </c>
      <c r="O516" s="139">
        <v>119677</v>
      </c>
      <c r="P516" s="139">
        <v>6511</v>
      </c>
      <c r="Q516" s="140" t="s">
        <v>7172</v>
      </c>
      <c r="R516" s="139">
        <v>128728</v>
      </c>
      <c r="S516" s="139">
        <v>0</v>
      </c>
      <c r="T516" s="140" t="s">
        <v>7758</v>
      </c>
      <c r="U516" s="141">
        <v>367</v>
      </c>
      <c r="V516" s="140" t="s">
        <v>9813</v>
      </c>
      <c r="W516" s="140" t="s">
        <v>9814</v>
      </c>
      <c r="X516" s="140" t="s">
        <v>7765</v>
      </c>
      <c r="Y516" s="140" t="s">
        <v>7766</v>
      </c>
      <c r="Z516" s="140" t="s">
        <v>8732</v>
      </c>
      <c r="AA516" s="139">
        <v>1</v>
      </c>
      <c r="AB516" s="141">
        <v>45322</v>
      </c>
      <c r="AC516" s="141">
        <v>45322</v>
      </c>
      <c r="AD516" s="140" t="s">
        <v>7857</v>
      </c>
      <c r="AE516" s="140" t="s">
        <v>7858</v>
      </c>
      <c r="AF516" s="140" t="s">
        <v>7859</v>
      </c>
      <c r="AG516" s="140" t="s">
        <v>7860</v>
      </c>
      <c r="AH516" s="140" t="s">
        <v>9645</v>
      </c>
      <c r="AI516" s="140" t="s">
        <v>7773</v>
      </c>
      <c r="AJ516" s="140" t="s">
        <v>9646</v>
      </c>
      <c r="AK516" s="140" t="s">
        <v>9647</v>
      </c>
      <c r="AL516" s="139">
        <v>2000</v>
      </c>
      <c r="AM516" s="140" t="s">
        <v>2909</v>
      </c>
      <c r="AN516" s="140" t="s">
        <v>9648</v>
      </c>
    </row>
    <row r="517" spans="1:40" ht="28.8" x14ac:dyDescent="0.25">
      <c r="A517" s="139" t="s">
        <v>7756</v>
      </c>
      <c r="B517" s="140" t="s">
        <v>7757</v>
      </c>
      <c r="C517" s="139">
        <v>6593</v>
      </c>
      <c r="D517" s="140" t="s">
        <v>6194</v>
      </c>
      <c r="E517" s="140" t="s">
        <v>3442</v>
      </c>
      <c r="F517" s="139">
        <v>2018</v>
      </c>
      <c r="G517" s="140" t="s">
        <v>2909</v>
      </c>
      <c r="H517" s="140" t="s">
        <v>5332</v>
      </c>
      <c r="I517" s="140" t="s">
        <v>7758</v>
      </c>
      <c r="J517" s="140" t="s">
        <v>9815</v>
      </c>
      <c r="K517" s="140" t="s">
        <v>8070</v>
      </c>
      <c r="L517" s="140" t="s">
        <v>7761</v>
      </c>
      <c r="M517" s="140" t="s">
        <v>8071</v>
      </c>
      <c r="N517" s="140" t="s">
        <v>8730</v>
      </c>
      <c r="O517" s="139">
        <v>119751</v>
      </c>
      <c r="P517" s="139">
        <v>6213</v>
      </c>
      <c r="Q517" s="140" t="s">
        <v>6187</v>
      </c>
      <c r="R517" s="139">
        <v>128728</v>
      </c>
      <c r="S517" s="139">
        <v>0</v>
      </c>
      <c r="T517" s="140" t="s">
        <v>7758</v>
      </c>
      <c r="U517" s="141">
        <v>367</v>
      </c>
      <c r="V517" s="140" t="s">
        <v>9816</v>
      </c>
      <c r="W517" s="140" t="s">
        <v>8666</v>
      </c>
      <c r="X517" s="140" t="s">
        <v>7765</v>
      </c>
      <c r="Y517" s="140" t="s">
        <v>7766</v>
      </c>
      <c r="Z517" s="140" t="s">
        <v>8732</v>
      </c>
      <c r="AA517" s="139">
        <v>1</v>
      </c>
      <c r="AB517" s="141">
        <v>45322</v>
      </c>
      <c r="AC517" s="141">
        <v>45322</v>
      </c>
      <c r="AD517" s="140" t="s">
        <v>8195</v>
      </c>
      <c r="AE517" s="140" t="s">
        <v>8196</v>
      </c>
      <c r="AF517" s="140" t="s">
        <v>8197</v>
      </c>
      <c r="AG517" s="140" t="s">
        <v>8198</v>
      </c>
      <c r="AH517" s="140" t="s">
        <v>9645</v>
      </c>
      <c r="AI517" s="140" t="s">
        <v>7773</v>
      </c>
      <c r="AJ517" s="140" t="s">
        <v>9646</v>
      </c>
      <c r="AK517" s="140" t="s">
        <v>9647</v>
      </c>
      <c r="AL517" s="139">
        <v>2000</v>
      </c>
      <c r="AM517" s="140" t="s">
        <v>2909</v>
      </c>
      <c r="AN517" s="140" t="s">
        <v>9648</v>
      </c>
    </row>
    <row r="518" spans="1:40" ht="28.8" x14ac:dyDescent="0.25">
      <c r="A518" s="139" t="s">
        <v>7756</v>
      </c>
      <c r="B518" s="140" t="s">
        <v>7757</v>
      </c>
      <c r="C518" s="139">
        <v>6601</v>
      </c>
      <c r="D518" s="140" t="s">
        <v>6523</v>
      </c>
      <c r="E518" s="140" t="s">
        <v>3443</v>
      </c>
      <c r="F518" s="139">
        <v>2018</v>
      </c>
      <c r="G518" s="140" t="s">
        <v>2909</v>
      </c>
      <c r="H518" s="140" t="s">
        <v>1392</v>
      </c>
      <c r="I518" s="140" t="s">
        <v>7758</v>
      </c>
      <c r="J518" s="140" t="s">
        <v>9817</v>
      </c>
      <c r="K518" s="140" t="s">
        <v>8070</v>
      </c>
      <c r="L518" s="140" t="s">
        <v>7761</v>
      </c>
      <c r="M518" s="140" t="s">
        <v>8071</v>
      </c>
      <c r="N518" s="140" t="s">
        <v>8722</v>
      </c>
      <c r="O518" s="139">
        <v>0</v>
      </c>
      <c r="P518" s="139"/>
      <c r="Q518" s="140" t="s">
        <v>7758</v>
      </c>
      <c r="R518" s="139">
        <v>963017</v>
      </c>
      <c r="S518" s="139">
        <v>0</v>
      </c>
      <c r="T518" s="140" t="s">
        <v>7758</v>
      </c>
      <c r="U518" s="141">
        <v>367</v>
      </c>
      <c r="V518" s="140" t="s">
        <v>9818</v>
      </c>
      <c r="W518" s="140" t="s">
        <v>9819</v>
      </c>
      <c r="X518" s="140" t="s">
        <v>8106</v>
      </c>
      <c r="Y518" s="140" t="s">
        <v>8107</v>
      </c>
      <c r="Z518" s="140" t="s">
        <v>8724</v>
      </c>
      <c r="AA518" s="139">
        <v>1</v>
      </c>
      <c r="AB518" s="141">
        <v>45322</v>
      </c>
      <c r="AC518" s="141">
        <v>45322</v>
      </c>
      <c r="AD518" s="140" t="s">
        <v>8091</v>
      </c>
      <c r="AE518" s="140" t="s">
        <v>8092</v>
      </c>
      <c r="AF518" s="140" t="s">
        <v>8093</v>
      </c>
      <c r="AG518" s="140" t="s">
        <v>8094</v>
      </c>
      <c r="AH518" s="140" t="s">
        <v>9820</v>
      </c>
      <c r="AI518" s="140" t="s">
        <v>8982</v>
      </c>
      <c r="AJ518" s="140" t="s">
        <v>9821</v>
      </c>
      <c r="AK518" s="140" t="s">
        <v>9822</v>
      </c>
      <c r="AL518" s="139">
        <v>2018</v>
      </c>
      <c r="AM518" s="140" t="s">
        <v>2909</v>
      </c>
      <c r="AN518" s="140" t="s">
        <v>9823</v>
      </c>
    </row>
    <row r="519" spans="1:40" ht="28.8" x14ac:dyDescent="0.25">
      <c r="A519" s="139" t="s">
        <v>7756</v>
      </c>
      <c r="B519" s="140" t="s">
        <v>7757</v>
      </c>
      <c r="C519" s="139">
        <v>6619</v>
      </c>
      <c r="D519" s="140" t="s">
        <v>9824</v>
      </c>
      <c r="E519" s="140" t="s">
        <v>5333</v>
      </c>
      <c r="F519" s="139">
        <v>2018</v>
      </c>
      <c r="G519" s="140" t="s">
        <v>2909</v>
      </c>
      <c r="H519" s="140" t="s">
        <v>1393</v>
      </c>
      <c r="I519" s="140" t="s">
        <v>7758</v>
      </c>
      <c r="J519" s="140" t="s">
        <v>9825</v>
      </c>
      <c r="K519" s="140" t="s">
        <v>8070</v>
      </c>
      <c r="L519" s="140" t="s">
        <v>7761</v>
      </c>
      <c r="M519" s="140" t="s">
        <v>8071</v>
      </c>
      <c r="N519" s="140" t="s">
        <v>8722</v>
      </c>
      <c r="O519" s="139">
        <v>120394</v>
      </c>
      <c r="P519" s="139">
        <v>6486</v>
      </c>
      <c r="Q519" s="140" t="s">
        <v>5330</v>
      </c>
      <c r="R519" s="139">
        <v>962936</v>
      </c>
      <c r="S519" s="139">
        <v>0</v>
      </c>
      <c r="T519" s="140" t="s">
        <v>7758</v>
      </c>
      <c r="U519" s="141">
        <v>367</v>
      </c>
      <c r="V519" s="140" t="s">
        <v>9826</v>
      </c>
      <c r="W519" s="140" t="s">
        <v>8334</v>
      </c>
      <c r="X519" s="140" t="s">
        <v>7765</v>
      </c>
      <c r="Y519" s="140" t="s">
        <v>7766</v>
      </c>
      <c r="Z519" s="140" t="s">
        <v>8739</v>
      </c>
      <c r="AA519" s="139">
        <v>1</v>
      </c>
      <c r="AB519" s="141">
        <v>45322</v>
      </c>
      <c r="AC519" s="141">
        <v>45322</v>
      </c>
      <c r="AD519" s="140" t="s">
        <v>8195</v>
      </c>
      <c r="AE519" s="140" t="s">
        <v>8196</v>
      </c>
      <c r="AF519" s="140" t="s">
        <v>8197</v>
      </c>
      <c r="AG519" s="140" t="s">
        <v>8198</v>
      </c>
      <c r="AH519" s="140" t="s">
        <v>9827</v>
      </c>
      <c r="AI519" s="140" t="s">
        <v>7885</v>
      </c>
      <c r="AJ519" s="140" t="s">
        <v>9824</v>
      </c>
      <c r="AK519" s="140" t="s">
        <v>5333</v>
      </c>
      <c r="AL519" s="139">
        <v>2018</v>
      </c>
      <c r="AM519" s="140" t="s">
        <v>2909</v>
      </c>
      <c r="AN519" s="140" t="s">
        <v>9731</v>
      </c>
    </row>
    <row r="520" spans="1:40" ht="28.8" x14ac:dyDescent="0.25">
      <c r="A520" s="139" t="s">
        <v>7756</v>
      </c>
      <c r="B520" s="140" t="s">
        <v>7757</v>
      </c>
      <c r="C520" s="139">
        <v>6627</v>
      </c>
      <c r="D520" s="140" t="s">
        <v>5709</v>
      </c>
      <c r="E520" s="140" t="s">
        <v>3444</v>
      </c>
      <c r="F520" s="139">
        <v>2020</v>
      </c>
      <c r="G520" s="140" t="s">
        <v>2909</v>
      </c>
      <c r="H520" s="140" t="s">
        <v>1394</v>
      </c>
      <c r="I520" s="140" t="s">
        <v>7758</v>
      </c>
      <c r="J520" s="140" t="s">
        <v>9828</v>
      </c>
      <c r="K520" s="140" t="s">
        <v>8070</v>
      </c>
      <c r="L520" s="140" t="s">
        <v>7761</v>
      </c>
      <c r="M520" s="140" t="s">
        <v>8071</v>
      </c>
      <c r="N520" s="140" t="s">
        <v>8722</v>
      </c>
      <c r="O520" s="139">
        <v>121848</v>
      </c>
      <c r="P520" s="139">
        <v>10331</v>
      </c>
      <c r="Q520" s="140" t="s">
        <v>5348</v>
      </c>
      <c r="R520" s="139">
        <v>56143</v>
      </c>
      <c r="S520" s="139">
        <v>0</v>
      </c>
      <c r="T520" s="140" t="s">
        <v>7758</v>
      </c>
      <c r="U520" s="141">
        <v>367</v>
      </c>
      <c r="V520" s="140" t="s">
        <v>9829</v>
      </c>
      <c r="W520" s="140" t="s">
        <v>7853</v>
      </c>
      <c r="X520" s="140" t="s">
        <v>7765</v>
      </c>
      <c r="Y520" s="140" t="s">
        <v>7766</v>
      </c>
      <c r="Z520" s="140" t="s">
        <v>8739</v>
      </c>
      <c r="AA520" s="139">
        <v>1</v>
      </c>
      <c r="AB520" s="141">
        <v>45322</v>
      </c>
      <c r="AC520" s="141">
        <v>45322</v>
      </c>
      <c r="AD520" s="140" t="s">
        <v>8109</v>
      </c>
      <c r="AE520" s="140" t="s">
        <v>8110</v>
      </c>
      <c r="AF520" s="140" t="s">
        <v>8111</v>
      </c>
      <c r="AG520" s="140" t="s">
        <v>8112</v>
      </c>
      <c r="AH520" s="140" t="s">
        <v>9830</v>
      </c>
      <c r="AI520" s="140" t="s">
        <v>7773</v>
      </c>
      <c r="AJ520" s="140" t="s">
        <v>9831</v>
      </c>
      <c r="AK520" s="140" t="s">
        <v>3444</v>
      </c>
      <c r="AL520" s="139">
        <v>2020</v>
      </c>
      <c r="AM520" s="140" t="s">
        <v>2909</v>
      </c>
      <c r="AN520" s="140" t="s">
        <v>9654</v>
      </c>
    </row>
    <row r="521" spans="1:40" ht="28.8" x14ac:dyDescent="0.25">
      <c r="A521" s="139" t="s">
        <v>7756</v>
      </c>
      <c r="B521" s="140" t="s">
        <v>7757</v>
      </c>
      <c r="C521" s="139">
        <v>6635</v>
      </c>
      <c r="D521" s="140" t="s">
        <v>6195</v>
      </c>
      <c r="E521" s="140" t="s">
        <v>3445</v>
      </c>
      <c r="F521" s="139">
        <v>2020</v>
      </c>
      <c r="G521" s="140" t="s">
        <v>2909</v>
      </c>
      <c r="H521" s="140" t="s">
        <v>1395</v>
      </c>
      <c r="I521" s="140" t="s">
        <v>7758</v>
      </c>
      <c r="J521" s="140" t="s">
        <v>9832</v>
      </c>
      <c r="K521" s="140" t="s">
        <v>8070</v>
      </c>
      <c r="L521" s="140" t="s">
        <v>7761</v>
      </c>
      <c r="M521" s="140" t="s">
        <v>8071</v>
      </c>
      <c r="N521" s="140" t="s">
        <v>8730</v>
      </c>
      <c r="O521" s="139">
        <v>119768</v>
      </c>
      <c r="P521" s="139">
        <v>6643</v>
      </c>
      <c r="Q521" s="140" t="s">
        <v>6196</v>
      </c>
      <c r="R521" s="139">
        <v>128728</v>
      </c>
      <c r="S521" s="139">
        <v>0</v>
      </c>
      <c r="T521" s="140" t="s">
        <v>7758</v>
      </c>
      <c r="U521" s="141">
        <v>367</v>
      </c>
      <c r="V521" s="140" t="s">
        <v>9833</v>
      </c>
      <c r="W521" s="140" t="s">
        <v>9834</v>
      </c>
      <c r="X521" s="140" t="s">
        <v>7765</v>
      </c>
      <c r="Y521" s="140" t="s">
        <v>7766</v>
      </c>
      <c r="Z521" s="140" t="s">
        <v>8732</v>
      </c>
      <c r="AA521" s="139">
        <v>2</v>
      </c>
      <c r="AB521" s="141">
        <v>45322</v>
      </c>
      <c r="AC521" s="141">
        <v>45322</v>
      </c>
      <c r="AD521" s="140" t="s">
        <v>8109</v>
      </c>
      <c r="AE521" s="140" t="s">
        <v>8110</v>
      </c>
      <c r="AF521" s="140" t="s">
        <v>8111</v>
      </c>
      <c r="AG521" s="140" t="s">
        <v>8112</v>
      </c>
      <c r="AH521" s="140" t="s">
        <v>9645</v>
      </c>
      <c r="AI521" s="140" t="s">
        <v>7773</v>
      </c>
      <c r="AJ521" s="140" t="s">
        <v>9646</v>
      </c>
      <c r="AK521" s="140" t="s">
        <v>9647</v>
      </c>
      <c r="AL521" s="139">
        <v>2000</v>
      </c>
      <c r="AM521" s="140" t="s">
        <v>2909</v>
      </c>
      <c r="AN521" s="140" t="s">
        <v>9648</v>
      </c>
    </row>
    <row r="522" spans="1:40" ht="28.8" x14ac:dyDescent="0.25">
      <c r="A522" s="139" t="s">
        <v>7756</v>
      </c>
      <c r="B522" s="140" t="s">
        <v>7757</v>
      </c>
      <c r="C522" s="139">
        <v>6643</v>
      </c>
      <c r="D522" s="140" t="s">
        <v>6196</v>
      </c>
      <c r="E522" s="140" t="s">
        <v>3446</v>
      </c>
      <c r="F522" s="139">
        <v>2020</v>
      </c>
      <c r="G522" s="140" t="s">
        <v>2909</v>
      </c>
      <c r="H522" s="140" t="s">
        <v>1396</v>
      </c>
      <c r="I522" s="140" t="s">
        <v>7758</v>
      </c>
      <c r="J522" s="140" t="s">
        <v>9835</v>
      </c>
      <c r="K522" s="140" t="s">
        <v>8070</v>
      </c>
      <c r="L522" s="140" t="s">
        <v>7761</v>
      </c>
      <c r="M522" s="140" t="s">
        <v>8071</v>
      </c>
      <c r="N522" s="140" t="s">
        <v>8730</v>
      </c>
      <c r="O522" s="139">
        <v>119768</v>
      </c>
      <c r="P522" s="139">
        <v>6643</v>
      </c>
      <c r="Q522" s="140" t="s">
        <v>6196</v>
      </c>
      <c r="R522" s="139">
        <v>128728</v>
      </c>
      <c r="S522" s="139">
        <v>0</v>
      </c>
      <c r="T522" s="140" t="s">
        <v>7758</v>
      </c>
      <c r="U522" s="141">
        <v>367</v>
      </c>
      <c r="V522" s="140" t="s">
        <v>9836</v>
      </c>
      <c r="W522" s="140" t="s">
        <v>9837</v>
      </c>
      <c r="X522" s="140" t="s">
        <v>7972</v>
      </c>
      <c r="Y522" s="140" t="s">
        <v>7973</v>
      </c>
      <c r="Z522" s="140" t="s">
        <v>8773</v>
      </c>
      <c r="AA522" s="139">
        <v>2</v>
      </c>
      <c r="AB522" s="141">
        <v>45322</v>
      </c>
      <c r="AC522" s="141">
        <v>45322</v>
      </c>
      <c r="AD522" s="140" t="s">
        <v>7926</v>
      </c>
      <c r="AE522" s="140" t="s">
        <v>7927</v>
      </c>
      <c r="AF522" s="140" t="s">
        <v>7928</v>
      </c>
      <c r="AG522" s="140" t="s">
        <v>7929</v>
      </c>
      <c r="AH522" s="140" t="s">
        <v>9645</v>
      </c>
      <c r="AI522" s="140" t="s">
        <v>7773</v>
      </c>
      <c r="AJ522" s="140" t="s">
        <v>9646</v>
      </c>
      <c r="AK522" s="140" t="s">
        <v>9647</v>
      </c>
      <c r="AL522" s="139">
        <v>2000</v>
      </c>
      <c r="AM522" s="140" t="s">
        <v>2909</v>
      </c>
      <c r="AN522" s="140" t="s">
        <v>9648</v>
      </c>
    </row>
    <row r="523" spans="1:40" ht="28.8" x14ac:dyDescent="0.25">
      <c r="A523" s="139" t="s">
        <v>7756</v>
      </c>
      <c r="B523" s="140" t="s">
        <v>7757</v>
      </c>
      <c r="C523" s="139">
        <v>6651</v>
      </c>
      <c r="D523" s="140" t="s">
        <v>6197</v>
      </c>
      <c r="E523" s="140" t="s">
        <v>3447</v>
      </c>
      <c r="F523" s="139">
        <v>2020</v>
      </c>
      <c r="G523" s="140" t="s">
        <v>2909</v>
      </c>
      <c r="H523" s="140" t="s">
        <v>1397</v>
      </c>
      <c r="I523" s="140" t="s">
        <v>7758</v>
      </c>
      <c r="J523" s="140" t="s">
        <v>9838</v>
      </c>
      <c r="K523" s="140" t="s">
        <v>8070</v>
      </c>
      <c r="L523" s="140" t="s">
        <v>7761</v>
      </c>
      <c r="M523" s="140" t="s">
        <v>8071</v>
      </c>
      <c r="N523" s="140" t="s">
        <v>8730</v>
      </c>
      <c r="O523" s="139">
        <v>119768</v>
      </c>
      <c r="P523" s="139">
        <v>6643</v>
      </c>
      <c r="Q523" s="140" t="s">
        <v>6196</v>
      </c>
      <c r="R523" s="139">
        <v>128728</v>
      </c>
      <c r="S523" s="139">
        <v>0</v>
      </c>
      <c r="T523" s="140" t="s">
        <v>7758</v>
      </c>
      <c r="U523" s="141">
        <v>367</v>
      </c>
      <c r="V523" s="140" t="s">
        <v>9839</v>
      </c>
      <c r="W523" s="140" t="s">
        <v>9840</v>
      </c>
      <c r="X523" s="140" t="s">
        <v>7765</v>
      </c>
      <c r="Y523" s="140" t="s">
        <v>7766</v>
      </c>
      <c r="Z523" s="140" t="s">
        <v>8732</v>
      </c>
      <c r="AA523" s="139">
        <v>1</v>
      </c>
      <c r="AB523" s="141">
        <v>45322</v>
      </c>
      <c r="AC523" s="141">
        <v>45322</v>
      </c>
      <c r="AD523" s="140" t="s">
        <v>7926</v>
      </c>
      <c r="AE523" s="140" t="s">
        <v>7927</v>
      </c>
      <c r="AF523" s="140" t="s">
        <v>7928</v>
      </c>
      <c r="AG523" s="140" t="s">
        <v>7929</v>
      </c>
      <c r="AH523" s="140" t="s">
        <v>9645</v>
      </c>
      <c r="AI523" s="140" t="s">
        <v>7773</v>
      </c>
      <c r="AJ523" s="140" t="s">
        <v>9646</v>
      </c>
      <c r="AK523" s="140" t="s">
        <v>9647</v>
      </c>
      <c r="AL523" s="139">
        <v>2000</v>
      </c>
      <c r="AM523" s="140" t="s">
        <v>2909</v>
      </c>
      <c r="AN523" s="140" t="s">
        <v>9648</v>
      </c>
    </row>
    <row r="524" spans="1:40" ht="28.8" x14ac:dyDescent="0.25">
      <c r="A524" s="139" t="s">
        <v>7756</v>
      </c>
      <c r="B524" s="140" t="s">
        <v>7757</v>
      </c>
      <c r="C524" s="139">
        <v>6676</v>
      </c>
      <c r="D524" s="140" t="s">
        <v>5334</v>
      </c>
      <c r="E524" s="140" t="s">
        <v>3448</v>
      </c>
      <c r="F524" s="139">
        <v>2020</v>
      </c>
      <c r="G524" s="140" t="s">
        <v>2909</v>
      </c>
      <c r="H524" s="140" t="s">
        <v>1398</v>
      </c>
      <c r="I524" s="140" t="s">
        <v>7758</v>
      </c>
      <c r="J524" s="140" t="s">
        <v>9841</v>
      </c>
      <c r="K524" s="140" t="s">
        <v>8070</v>
      </c>
      <c r="L524" s="140" t="s">
        <v>7761</v>
      </c>
      <c r="M524" s="140" t="s">
        <v>8071</v>
      </c>
      <c r="N524" s="140" t="s">
        <v>8722</v>
      </c>
      <c r="O524" s="139">
        <v>138891</v>
      </c>
      <c r="P524" s="139">
        <v>6676</v>
      </c>
      <c r="Q524" s="140" t="s">
        <v>5334</v>
      </c>
      <c r="R524" s="139">
        <v>962936</v>
      </c>
      <c r="S524" s="139">
        <v>0</v>
      </c>
      <c r="T524" s="140" t="s">
        <v>7758</v>
      </c>
      <c r="U524" s="141">
        <v>367</v>
      </c>
      <c r="V524" s="140" t="s">
        <v>9842</v>
      </c>
      <c r="W524" s="140" t="s">
        <v>8105</v>
      </c>
      <c r="X524" s="140" t="s">
        <v>7765</v>
      </c>
      <c r="Y524" s="140" t="s">
        <v>7766</v>
      </c>
      <c r="Z524" s="140" t="s">
        <v>8739</v>
      </c>
      <c r="AA524" s="139">
        <v>1</v>
      </c>
      <c r="AB524" s="141">
        <v>45322</v>
      </c>
      <c r="AC524" s="141">
        <v>45322</v>
      </c>
      <c r="AD524" s="140" t="s">
        <v>8109</v>
      </c>
      <c r="AE524" s="140" t="s">
        <v>8110</v>
      </c>
      <c r="AF524" s="140" t="s">
        <v>8111</v>
      </c>
      <c r="AG524" s="140" t="s">
        <v>8112</v>
      </c>
      <c r="AH524" s="140" t="s">
        <v>9843</v>
      </c>
      <c r="AI524" s="140" t="s">
        <v>7943</v>
      </c>
      <c r="AJ524" s="140" t="s">
        <v>9844</v>
      </c>
      <c r="AK524" s="140" t="s">
        <v>9845</v>
      </c>
      <c r="AL524" s="139">
        <v>2020</v>
      </c>
      <c r="AM524" s="140" t="s">
        <v>2909</v>
      </c>
      <c r="AN524" s="140" t="s">
        <v>9731</v>
      </c>
    </row>
    <row r="525" spans="1:40" ht="28.8" x14ac:dyDescent="0.25">
      <c r="A525" s="139" t="s">
        <v>7756</v>
      </c>
      <c r="B525" s="140" t="s">
        <v>7757</v>
      </c>
      <c r="C525" s="139">
        <v>6726</v>
      </c>
      <c r="D525" s="140" t="s">
        <v>6198</v>
      </c>
      <c r="E525" s="140" t="s">
        <v>3449</v>
      </c>
      <c r="F525" s="139">
        <v>2180</v>
      </c>
      <c r="G525" s="140" t="s">
        <v>282</v>
      </c>
      <c r="H525" s="140" t="s">
        <v>3450</v>
      </c>
      <c r="I525" s="140" t="s">
        <v>7758</v>
      </c>
      <c r="J525" s="140" t="s">
        <v>9846</v>
      </c>
      <c r="K525" s="140" t="s">
        <v>8070</v>
      </c>
      <c r="L525" s="140" t="s">
        <v>7761</v>
      </c>
      <c r="M525" s="140" t="s">
        <v>8071</v>
      </c>
      <c r="N525" s="140" t="s">
        <v>8730</v>
      </c>
      <c r="O525" s="139">
        <v>119735</v>
      </c>
      <c r="P525" s="139">
        <v>61754</v>
      </c>
      <c r="Q525" s="140" t="s">
        <v>6340</v>
      </c>
      <c r="R525" s="139">
        <v>128728</v>
      </c>
      <c r="S525" s="139">
        <v>0</v>
      </c>
      <c r="T525" s="140" t="s">
        <v>7758</v>
      </c>
      <c r="U525" s="141">
        <v>367</v>
      </c>
      <c r="V525" s="140" t="s">
        <v>9847</v>
      </c>
      <c r="W525" s="140" t="s">
        <v>9848</v>
      </c>
      <c r="X525" s="140" t="s">
        <v>7765</v>
      </c>
      <c r="Y525" s="140" t="s">
        <v>7766</v>
      </c>
      <c r="Z525" s="140" t="s">
        <v>8732</v>
      </c>
      <c r="AA525" s="139">
        <v>2</v>
      </c>
      <c r="AB525" s="141">
        <v>45322</v>
      </c>
      <c r="AC525" s="141">
        <v>45322</v>
      </c>
      <c r="AD525" s="140" t="s">
        <v>8091</v>
      </c>
      <c r="AE525" s="140" t="s">
        <v>8092</v>
      </c>
      <c r="AF525" s="140" t="s">
        <v>8093</v>
      </c>
      <c r="AG525" s="140" t="s">
        <v>8094</v>
      </c>
      <c r="AH525" s="140" t="s">
        <v>9645</v>
      </c>
      <c r="AI525" s="140" t="s">
        <v>7773</v>
      </c>
      <c r="AJ525" s="140" t="s">
        <v>9646</v>
      </c>
      <c r="AK525" s="140" t="s">
        <v>9647</v>
      </c>
      <c r="AL525" s="139">
        <v>2000</v>
      </c>
      <c r="AM525" s="140" t="s">
        <v>2909</v>
      </c>
      <c r="AN525" s="140" t="s">
        <v>9648</v>
      </c>
    </row>
    <row r="526" spans="1:40" ht="28.8" x14ac:dyDescent="0.25">
      <c r="A526" s="139" t="s">
        <v>7756</v>
      </c>
      <c r="B526" s="140" t="s">
        <v>7757</v>
      </c>
      <c r="C526" s="139">
        <v>6742</v>
      </c>
      <c r="D526" s="140" t="s">
        <v>5197</v>
      </c>
      <c r="E526" s="140" t="s">
        <v>3451</v>
      </c>
      <c r="F526" s="139">
        <v>2030</v>
      </c>
      <c r="G526" s="140" t="s">
        <v>2909</v>
      </c>
      <c r="H526" s="140" t="s">
        <v>1399</v>
      </c>
      <c r="I526" s="140" t="s">
        <v>7758</v>
      </c>
      <c r="J526" s="140" t="s">
        <v>9849</v>
      </c>
      <c r="K526" s="140" t="s">
        <v>8070</v>
      </c>
      <c r="L526" s="140" t="s">
        <v>7761</v>
      </c>
      <c r="M526" s="140" t="s">
        <v>8071</v>
      </c>
      <c r="N526" s="140" t="s">
        <v>8722</v>
      </c>
      <c r="O526" s="139">
        <v>120394</v>
      </c>
      <c r="P526" s="139">
        <v>6486</v>
      </c>
      <c r="Q526" s="140" t="s">
        <v>5330</v>
      </c>
      <c r="R526" s="139">
        <v>962936</v>
      </c>
      <c r="S526" s="139">
        <v>0</v>
      </c>
      <c r="T526" s="140" t="s">
        <v>7758</v>
      </c>
      <c r="U526" s="141">
        <v>367</v>
      </c>
      <c r="V526" s="140" t="s">
        <v>9850</v>
      </c>
      <c r="W526" s="140" t="s">
        <v>7837</v>
      </c>
      <c r="X526" s="140" t="s">
        <v>7765</v>
      </c>
      <c r="Y526" s="140" t="s">
        <v>7766</v>
      </c>
      <c r="Z526" s="140" t="s">
        <v>8739</v>
      </c>
      <c r="AA526" s="139">
        <v>1</v>
      </c>
      <c r="AB526" s="141">
        <v>45322</v>
      </c>
      <c r="AC526" s="141">
        <v>45322</v>
      </c>
      <c r="AD526" s="140" t="s">
        <v>8091</v>
      </c>
      <c r="AE526" s="140" t="s">
        <v>8092</v>
      </c>
      <c r="AF526" s="140" t="s">
        <v>8093</v>
      </c>
      <c r="AG526" s="140" t="s">
        <v>8094</v>
      </c>
      <c r="AH526" s="140" t="s">
        <v>9851</v>
      </c>
      <c r="AI526" s="140" t="s">
        <v>7943</v>
      </c>
      <c r="AJ526" s="140" t="s">
        <v>5197</v>
      </c>
      <c r="AK526" s="140" t="s">
        <v>3451</v>
      </c>
      <c r="AL526" s="139">
        <v>2030</v>
      </c>
      <c r="AM526" s="140" t="s">
        <v>2909</v>
      </c>
      <c r="AN526" s="140" t="s">
        <v>9731</v>
      </c>
    </row>
    <row r="527" spans="1:40" ht="28.8" x14ac:dyDescent="0.25">
      <c r="A527" s="139" t="s">
        <v>7756</v>
      </c>
      <c r="B527" s="140" t="s">
        <v>7757</v>
      </c>
      <c r="C527" s="139">
        <v>6767</v>
      </c>
      <c r="D527" s="140" t="s">
        <v>6199</v>
      </c>
      <c r="E527" s="140" t="s">
        <v>3452</v>
      </c>
      <c r="F527" s="139">
        <v>2040</v>
      </c>
      <c r="G527" s="140" t="s">
        <v>2909</v>
      </c>
      <c r="H527" s="140" t="s">
        <v>3453</v>
      </c>
      <c r="I527" s="140" t="s">
        <v>7758</v>
      </c>
      <c r="J527" s="140" t="s">
        <v>9852</v>
      </c>
      <c r="K527" s="140" t="s">
        <v>8070</v>
      </c>
      <c r="L527" s="140" t="s">
        <v>7761</v>
      </c>
      <c r="M527" s="140" t="s">
        <v>8071</v>
      </c>
      <c r="N527" s="140" t="s">
        <v>8730</v>
      </c>
      <c r="O527" s="139">
        <v>119735</v>
      </c>
      <c r="P527" s="139">
        <v>61754</v>
      </c>
      <c r="Q527" s="140" t="s">
        <v>6340</v>
      </c>
      <c r="R527" s="139">
        <v>128728</v>
      </c>
      <c r="S527" s="139">
        <v>0</v>
      </c>
      <c r="T527" s="140" t="s">
        <v>7758</v>
      </c>
      <c r="U527" s="141">
        <v>367</v>
      </c>
      <c r="V527" s="140" t="s">
        <v>9853</v>
      </c>
      <c r="W527" s="140" t="s">
        <v>8141</v>
      </c>
      <c r="X527" s="140" t="s">
        <v>7765</v>
      </c>
      <c r="Y527" s="140" t="s">
        <v>7766</v>
      </c>
      <c r="Z527" s="140" t="s">
        <v>8732</v>
      </c>
      <c r="AA527" s="139">
        <v>1</v>
      </c>
      <c r="AB527" s="141">
        <v>45322</v>
      </c>
      <c r="AC527" s="141">
        <v>45322</v>
      </c>
      <c r="AD527" s="140" t="s">
        <v>7926</v>
      </c>
      <c r="AE527" s="140" t="s">
        <v>7927</v>
      </c>
      <c r="AF527" s="140" t="s">
        <v>7928</v>
      </c>
      <c r="AG527" s="140" t="s">
        <v>7929</v>
      </c>
      <c r="AH527" s="140" t="s">
        <v>9645</v>
      </c>
      <c r="AI527" s="140" t="s">
        <v>7773</v>
      </c>
      <c r="AJ527" s="140" t="s">
        <v>9646</v>
      </c>
      <c r="AK527" s="140" t="s">
        <v>9647</v>
      </c>
      <c r="AL527" s="139">
        <v>2000</v>
      </c>
      <c r="AM527" s="140" t="s">
        <v>2909</v>
      </c>
      <c r="AN527" s="140" t="s">
        <v>9648</v>
      </c>
    </row>
    <row r="528" spans="1:40" ht="28.8" x14ac:dyDescent="0.25">
      <c r="A528" s="139" t="s">
        <v>7756</v>
      </c>
      <c r="B528" s="140" t="s">
        <v>7757</v>
      </c>
      <c r="C528" s="139">
        <v>6775</v>
      </c>
      <c r="D528" s="140" t="s">
        <v>6200</v>
      </c>
      <c r="E528" s="140" t="s">
        <v>3454</v>
      </c>
      <c r="F528" s="139">
        <v>2040</v>
      </c>
      <c r="G528" s="140" t="s">
        <v>2909</v>
      </c>
      <c r="H528" s="140" t="s">
        <v>1400</v>
      </c>
      <c r="I528" s="140" t="s">
        <v>7758</v>
      </c>
      <c r="J528" s="140" t="s">
        <v>9854</v>
      </c>
      <c r="K528" s="140" t="s">
        <v>8070</v>
      </c>
      <c r="L528" s="140" t="s">
        <v>7761</v>
      </c>
      <c r="M528" s="140" t="s">
        <v>8071</v>
      </c>
      <c r="N528" s="140" t="s">
        <v>8730</v>
      </c>
      <c r="O528" s="139">
        <v>119735</v>
      </c>
      <c r="P528" s="139">
        <v>61754</v>
      </c>
      <c r="Q528" s="140" t="s">
        <v>6340</v>
      </c>
      <c r="R528" s="139">
        <v>128728</v>
      </c>
      <c r="S528" s="139">
        <v>0</v>
      </c>
      <c r="T528" s="140" t="s">
        <v>7758</v>
      </c>
      <c r="U528" s="141">
        <v>367</v>
      </c>
      <c r="V528" s="140" t="s">
        <v>9855</v>
      </c>
      <c r="W528" s="140" t="s">
        <v>9856</v>
      </c>
      <c r="X528" s="140" t="s">
        <v>7765</v>
      </c>
      <c r="Y528" s="140" t="s">
        <v>7766</v>
      </c>
      <c r="Z528" s="140" t="s">
        <v>8732</v>
      </c>
      <c r="AA528" s="139">
        <v>1</v>
      </c>
      <c r="AB528" s="141">
        <v>45322</v>
      </c>
      <c r="AC528" s="141">
        <v>45322</v>
      </c>
      <c r="AD528" s="140" t="s">
        <v>7926</v>
      </c>
      <c r="AE528" s="140" t="s">
        <v>7927</v>
      </c>
      <c r="AF528" s="140" t="s">
        <v>7928</v>
      </c>
      <c r="AG528" s="140" t="s">
        <v>7929</v>
      </c>
      <c r="AH528" s="140" t="s">
        <v>9645</v>
      </c>
      <c r="AI528" s="140" t="s">
        <v>7773</v>
      </c>
      <c r="AJ528" s="140" t="s">
        <v>9646</v>
      </c>
      <c r="AK528" s="140" t="s">
        <v>9647</v>
      </c>
      <c r="AL528" s="139">
        <v>2000</v>
      </c>
      <c r="AM528" s="140" t="s">
        <v>2909</v>
      </c>
      <c r="AN528" s="140" t="s">
        <v>9648</v>
      </c>
    </row>
    <row r="529" spans="1:40" ht="28.8" x14ac:dyDescent="0.25">
      <c r="A529" s="139" t="s">
        <v>7756</v>
      </c>
      <c r="B529" s="140" t="s">
        <v>7757</v>
      </c>
      <c r="C529" s="139">
        <v>6783</v>
      </c>
      <c r="D529" s="140" t="s">
        <v>7173</v>
      </c>
      <c r="E529" s="140" t="s">
        <v>3455</v>
      </c>
      <c r="F529" s="139">
        <v>2040</v>
      </c>
      <c r="G529" s="140" t="s">
        <v>2909</v>
      </c>
      <c r="H529" s="140" t="s">
        <v>1401</v>
      </c>
      <c r="I529" s="140" t="s">
        <v>7758</v>
      </c>
      <c r="J529" s="140" t="s">
        <v>9857</v>
      </c>
      <c r="K529" s="140" t="s">
        <v>8070</v>
      </c>
      <c r="L529" s="140" t="s">
        <v>7761</v>
      </c>
      <c r="M529" s="140" t="s">
        <v>8071</v>
      </c>
      <c r="N529" s="140" t="s">
        <v>8722</v>
      </c>
      <c r="O529" s="139">
        <v>120394</v>
      </c>
      <c r="P529" s="139">
        <v>6486</v>
      </c>
      <c r="Q529" s="140" t="s">
        <v>5330</v>
      </c>
      <c r="R529" s="139">
        <v>962936</v>
      </c>
      <c r="S529" s="139">
        <v>0</v>
      </c>
      <c r="T529" s="140" t="s">
        <v>7758</v>
      </c>
      <c r="U529" s="141">
        <v>367</v>
      </c>
      <c r="V529" s="140" t="s">
        <v>9858</v>
      </c>
      <c r="W529" s="140" t="s">
        <v>9859</v>
      </c>
      <c r="X529" s="140" t="s">
        <v>7765</v>
      </c>
      <c r="Y529" s="140" t="s">
        <v>7766</v>
      </c>
      <c r="Z529" s="140" t="s">
        <v>8739</v>
      </c>
      <c r="AA529" s="139">
        <v>2</v>
      </c>
      <c r="AB529" s="141">
        <v>45322</v>
      </c>
      <c r="AC529" s="141">
        <v>45322</v>
      </c>
      <c r="AD529" s="140" t="s">
        <v>8091</v>
      </c>
      <c r="AE529" s="140" t="s">
        <v>8092</v>
      </c>
      <c r="AF529" s="140" t="s">
        <v>8093</v>
      </c>
      <c r="AG529" s="140" t="s">
        <v>8094</v>
      </c>
      <c r="AH529" s="140" t="s">
        <v>9860</v>
      </c>
      <c r="AI529" s="140" t="s">
        <v>7943</v>
      </c>
      <c r="AJ529" s="140" t="s">
        <v>7173</v>
      </c>
      <c r="AK529" s="140" t="s">
        <v>3455</v>
      </c>
      <c r="AL529" s="139">
        <v>2040</v>
      </c>
      <c r="AM529" s="140" t="s">
        <v>2909</v>
      </c>
      <c r="AN529" s="140" t="s">
        <v>9731</v>
      </c>
    </row>
    <row r="530" spans="1:40" ht="28.8" x14ac:dyDescent="0.25">
      <c r="A530" s="139" t="s">
        <v>7756</v>
      </c>
      <c r="B530" s="140" t="s">
        <v>7757</v>
      </c>
      <c r="C530" s="139">
        <v>6791</v>
      </c>
      <c r="D530" s="140" t="s">
        <v>7174</v>
      </c>
      <c r="E530" s="140" t="s">
        <v>3456</v>
      </c>
      <c r="F530" s="139">
        <v>2040</v>
      </c>
      <c r="G530" s="140" t="s">
        <v>2909</v>
      </c>
      <c r="H530" s="140" t="s">
        <v>1402</v>
      </c>
      <c r="I530" s="140" t="s">
        <v>7758</v>
      </c>
      <c r="J530" s="140" t="s">
        <v>9861</v>
      </c>
      <c r="K530" s="140" t="s">
        <v>8070</v>
      </c>
      <c r="L530" s="140" t="s">
        <v>7761</v>
      </c>
      <c r="M530" s="140" t="s">
        <v>8071</v>
      </c>
      <c r="N530" s="140" t="s">
        <v>8722</v>
      </c>
      <c r="O530" s="139">
        <v>120394</v>
      </c>
      <c r="P530" s="139">
        <v>6486</v>
      </c>
      <c r="Q530" s="140" t="s">
        <v>5330</v>
      </c>
      <c r="R530" s="139">
        <v>962936</v>
      </c>
      <c r="S530" s="139">
        <v>0</v>
      </c>
      <c r="T530" s="140" t="s">
        <v>7758</v>
      </c>
      <c r="U530" s="141">
        <v>367</v>
      </c>
      <c r="V530" s="140" t="s">
        <v>9862</v>
      </c>
      <c r="W530" s="140" t="s">
        <v>8214</v>
      </c>
      <c r="X530" s="140" t="s">
        <v>7765</v>
      </c>
      <c r="Y530" s="140" t="s">
        <v>7766</v>
      </c>
      <c r="Z530" s="140" t="s">
        <v>8739</v>
      </c>
      <c r="AA530" s="139">
        <v>1</v>
      </c>
      <c r="AB530" s="141">
        <v>45322</v>
      </c>
      <c r="AC530" s="141">
        <v>45322</v>
      </c>
      <c r="AD530" s="140" t="s">
        <v>8091</v>
      </c>
      <c r="AE530" s="140" t="s">
        <v>8092</v>
      </c>
      <c r="AF530" s="140" t="s">
        <v>8093</v>
      </c>
      <c r="AG530" s="140" t="s">
        <v>8094</v>
      </c>
      <c r="AH530" s="140" t="s">
        <v>9863</v>
      </c>
      <c r="AI530" s="140" t="s">
        <v>7943</v>
      </c>
      <c r="AJ530" s="140" t="s">
        <v>7174</v>
      </c>
      <c r="AK530" s="140" t="s">
        <v>3456</v>
      </c>
      <c r="AL530" s="139">
        <v>2040</v>
      </c>
      <c r="AM530" s="140" t="s">
        <v>2909</v>
      </c>
      <c r="AN530" s="140" t="s">
        <v>9731</v>
      </c>
    </row>
    <row r="531" spans="1:40" ht="28.8" x14ac:dyDescent="0.25">
      <c r="A531" s="139" t="s">
        <v>7756</v>
      </c>
      <c r="B531" s="140" t="s">
        <v>7757</v>
      </c>
      <c r="C531" s="139">
        <v>6817</v>
      </c>
      <c r="D531" s="140" t="s">
        <v>7175</v>
      </c>
      <c r="E531" s="140" t="s">
        <v>3457</v>
      </c>
      <c r="F531" s="139">
        <v>2050</v>
      </c>
      <c r="G531" s="140" t="s">
        <v>2909</v>
      </c>
      <c r="H531" s="140" t="s">
        <v>3458</v>
      </c>
      <c r="I531" s="140" t="s">
        <v>7758</v>
      </c>
      <c r="J531" s="140" t="s">
        <v>9864</v>
      </c>
      <c r="K531" s="140" t="s">
        <v>8070</v>
      </c>
      <c r="L531" s="140" t="s">
        <v>7761</v>
      </c>
      <c r="M531" s="140" t="s">
        <v>8071</v>
      </c>
      <c r="N531" s="140" t="s">
        <v>8730</v>
      </c>
      <c r="O531" s="139">
        <v>119751</v>
      </c>
      <c r="P531" s="139">
        <v>6213</v>
      </c>
      <c r="Q531" s="140" t="s">
        <v>6187</v>
      </c>
      <c r="R531" s="139">
        <v>128728</v>
      </c>
      <c r="S531" s="139">
        <v>0</v>
      </c>
      <c r="T531" s="140" t="s">
        <v>7758</v>
      </c>
      <c r="U531" s="141">
        <v>367</v>
      </c>
      <c r="V531" s="140" t="s">
        <v>9865</v>
      </c>
      <c r="W531" s="140" t="s">
        <v>8176</v>
      </c>
      <c r="X531" s="140" t="s">
        <v>7765</v>
      </c>
      <c r="Y531" s="140" t="s">
        <v>7766</v>
      </c>
      <c r="Z531" s="140" t="s">
        <v>8732</v>
      </c>
      <c r="AA531" s="139">
        <v>1</v>
      </c>
      <c r="AB531" s="141">
        <v>45322</v>
      </c>
      <c r="AC531" s="141">
        <v>45322</v>
      </c>
      <c r="AD531" s="140" t="s">
        <v>7926</v>
      </c>
      <c r="AE531" s="140" t="s">
        <v>7927</v>
      </c>
      <c r="AF531" s="140" t="s">
        <v>7928</v>
      </c>
      <c r="AG531" s="140" t="s">
        <v>7929</v>
      </c>
      <c r="AH531" s="140" t="s">
        <v>9645</v>
      </c>
      <c r="AI531" s="140" t="s">
        <v>7773</v>
      </c>
      <c r="AJ531" s="140" t="s">
        <v>9646</v>
      </c>
      <c r="AK531" s="140" t="s">
        <v>9647</v>
      </c>
      <c r="AL531" s="139">
        <v>2000</v>
      </c>
      <c r="AM531" s="140" t="s">
        <v>2909</v>
      </c>
      <c r="AN531" s="140" t="s">
        <v>9648</v>
      </c>
    </row>
    <row r="532" spans="1:40" ht="28.8" x14ac:dyDescent="0.25">
      <c r="A532" s="139" t="s">
        <v>7756</v>
      </c>
      <c r="B532" s="140" t="s">
        <v>7757</v>
      </c>
      <c r="C532" s="139">
        <v>6833</v>
      </c>
      <c r="D532" s="140" t="s">
        <v>9866</v>
      </c>
      <c r="E532" s="140" t="s">
        <v>3459</v>
      </c>
      <c r="F532" s="139">
        <v>2050</v>
      </c>
      <c r="G532" s="140" t="s">
        <v>2909</v>
      </c>
      <c r="H532" s="140" t="s">
        <v>1403</v>
      </c>
      <c r="I532" s="140" t="s">
        <v>7758</v>
      </c>
      <c r="J532" s="140" t="s">
        <v>9867</v>
      </c>
      <c r="K532" s="140" t="s">
        <v>8070</v>
      </c>
      <c r="L532" s="140" t="s">
        <v>7761</v>
      </c>
      <c r="M532" s="140" t="s">
        <v>8071</v>
      </c>
      <c r="N532" s="140" t="s">
        <v>8722</v>
      </c>
      <c r="O532" s="139">
        <v>138891</v>
      </c>
      <c r="P532" s="139">
        <v>6676</v>
      </c>
      <c r="Q532" s="140" t="s">
        <v>5334</v>
      </c>
      <c r="R532" s="139">
        <v>962936</v>
      </c>
      <c r="S532" s="139">
        <v>0</v>
      </c>
      <c r="T532" s="140" t="s">
        <v>7758</v>
      </c>
      <c r="U532" s="141">
        <v>367</v>
      </c>
      <c r="V532" s="140" t="s">
        <v>9868</v>
      </c>
      <c r="W532" s="140" t="s">
        <v>9869</v>
      </c>
      <c r="X532" s="140" t="s">
        <v>7765</v>
      </c>
      <c r="Y532" s="140" t="s">
        <v>7766</v>
      </c>
      <c r="Z532" s="140" t="s">
        <v>8739</v>
      </c>
      <c r="AA532" s="139">
        <v>1</v>
      </c>
      <c r="AB532" s="141">
        <v>45322</v>
      </c>
      <c r="AC532" s="141">
        <v>45322</v>
      </c>
      <c r="AD532" s="140" t="s">
        <v>8081</v>
      </c>
      <c r="AE532" s="140" t="s">
        <v>8082</v>
      </c>
      <c r="AF532" s="140" t="s">
        <v>8083</v>
      </c>
      <c r="AG532" s="140" t="s">
        <v>8084</v>
      </c>
      <c r="AH532" s="140" t="s">
        <v>9870</v>
      </c>
      <c r="AI532" s="140" t="s">
        <v>7943</v>
      </c>
      <c r="AJ532" s="140" t="s">
        <v>9871</v>
      </c>
      <c r="AK532" s="140" t="s">
        <v>3459</v>
      </c>
      <c r="AL532" s="139">
        <v>2050</v>
      </c>
      <c r="AM532" s="140" t="s">
        <v>2909</v>
      </c>
      <c r="AN532" s="140" t="s">
        <v>9731</v>
      </c>
    </row>
    <row r="533" spans="1:40" ht="28.8" x14ac:dyDescent="0.25">
      <c r="A533" s="139" t="s">
        <v>7756</v>
      </c>
      <c r="B533" s="140" t="s">
        <v>7757</v>
      </c>
      <c r="C533" s="139">
        <v>6858</v>
      </c>
      <c r="D533" s="140" t="s">
        <v>488</v>
      </c>
      <c r="E533" s="140" t="s">
        <v>3460</v>
      </c>
      <c r="F533" s="139">
        <v>2170</v>
      </c>
      <c r="G533" s="140" t="s">
        <v>281</v>
      </c>
      <c r="H533" s="140" t="s">
        <v>1404</v>
      </c>
      <c r="I533" s="140" t="s">
        <v>7758</v>
      </c>
      <c r="J533" s="140" t="s">
        <v>9872</v>
      </c>
      <c r="K533" s="140" t="s">
        <v>7899</v>
      </c>
      <c r="L533" s="140" t="s">
        <v>7761</v>
      </c>
      <c r="M533" s="140" t="s">
        <v>6823</v>
      </c>
      <c r="N533" s="140" t="s">
        <v>8722</v>
      </c>
      <c r="O533" s="139">
        <v>121624</v>
      </c>
      <c r="P533" s="139">
        <v>6924</v>
      </c>
      <c r="Q533" s="140" t="s">
        <v>7176</v>
      </c>
      <c r="R533" s="139">
        <v>60749</v>
      </c>
      <c r="S533" s="139">
        <v>0</v>
      </c>
      <c r="T533" s="140" t="s">
        <v>7758</v>
      </c>
      <c r="U533" s="141">
        <v>367</v>
      </c>
      <c r="V533" s="140" t="s">
        <v>9873</v>
      </c>
      <c r="W533" s="140" t="s">
        <v>9743</v>
      </c>
      <c r="X533" s="140" t="s">
        <v>7765</v>
      </c>
      <c r="Y533" s="140" t="s">
        <v>7766</v>
      </c>
      <c r="Z533" s="140" t="s">
        <v>8739</v>
      </c>
      <c r="AA533" s="139">
        <v>1</v>
      </c>
      <c r="AB533" s="141">
        <v>45322</v>
      </c>
      <c r="AC533" s="141">
        <v>45322</v>
      </c>
      <c r="AD533" s="140" t="s">
        <v>8091</v>
      </c>
      <c r="AE533" s="140" t="s">
        <v>8092</v>
      </c>
      <c r="AF533" s="140" t="s">
        <v>8093</v>
      </c>
      <c r="AG533" s="140" t="s">
        <v>8094</v>
      </c>
      <c r="AH533" s="140" t="s">
        <v>9874</v>
      </c>
      <c r="AI533" s="140" t="s">
        <v>7773</v>
      </c>
      <c r="AJ533" s="140" t="s">
        <v>9875</v>
      </c>
      <c r="AK533" s="140" t="s">
        <v>9876</v>
      </c>
      <c r="AL533" s="139">
        <v>2170</v>
      </c>
      <c r="AM533" s="140" t="s">
        <v>281</v>
      </c>
      <c r="AN533" s="140" t="s">
        <v>9877</v>
      </c>
    </row>
    <row r="534" spans="1:40" ht="28.8" x14ac:dyDescent="0.25">
      <c r="A534" s="139" t="s">
        <v>7756</v>
      </c>
      <c r="B534" s="140" t="s">
        <v>7757</v>
      </c>
      <c r="C534" s="139">
        <v>6882</v>
      </c>
      <c r="D534" s="140" t="s">
        <v>9878</v>
      </c>
      <c r="E534" s="140" t="s">
        <v>3461</v>
      </c>
      <c r="F534" s="139">
        <v>2170</v>
      </c>
      <c r="G534" s="140" t="s">
        <v>281</v>
      </c>
      <c r="H534" s="140" t="s">
        <v>1405</v>
      </c>
      <c r="I534" s="140" t="s">
        <v>7758</v>
      </c>
      <c r="J534" s="140" t="s">
        <v>9879</v>
      </c>
      <c r="K534" s="140" t="s">
        <v>8070</v>
      </c>
      <c r="L534" s="140" t="s">
        <v>7761</v>
      </c>
      <c r="M534" s="140" t="s">
        <v>8071</v>
      </c>
      <c r="N534" s="140" t="s">
        <v>8722</v>
      </c>
      <c r="O534" s="139">
        <v>119784</v>
      </c>
      <c r="P534">
        <v>7658</v>
      </c>
      <c r="Q534" s="140" t="s">
        <v>5355</v>
      </c>
      <c r="R534" s="139">
        <v>61465</v>
      </c>
      <c r="S534" s="139">
        <v>0</v>
      </c>
      <c r="T534" s="140" t="s">
        <v>7758</v>
      </c>
      <c r="U534" s="141">
        <v>367</v>
      </c>
      <c r="V534" s="140" t="s">
        <v>9880</v>
      </c>
      <c r="W534" s="140" t="s">
        <v>8214</v>
      </c>
      <c r="X534" s="140" t="s">
        <v>7765</v>
      </c>
      <c r="Y534" s="140" t="s">
        <v>7766</v>
      </c>
      <c r="Z534" s="140" t="s">
        <v>8739</v>
      </c>
      <c r="AA534" s="139">
        <v>1</v>
      </c>
      <c r="AB534" s="141">
        <v>45322</v>
      </c>
      <c r="AC534" s="141">
        <v>45322</v>
      </c>
      <c r="AD534" s="140" t="s">
        <v>8091</v>
      </c>
      <c r="AE534" s="140" t="s">
        <v>8092</v>
      </c>
      <c r="AF534" s="140" t="s">
        <v>8093</v>
      </c>
      <c r="AG534" s="140" t="s">
        <v>8094</v>
      </c>
      <c r="AH534" s="140" t="s">
        <v>9881</v>
      </c>
      <c r="AI534" s="140" t="s">
        <v>7773</v>
      </c>
      <c r="AJ534" s="140" t="s">
        <v>9882</v>
      </c>
      <c r="AK534" s="140" t="s">
        <v>9883</v>
      </c>
      <c r="AL534" s="139">
        <v>2170</v>
      </c>
      <c r="AM534" s="140" t="s">
        <v>281</v>
      </c>
      <c r="AN534" s="140" t="s">
        <v>9884</v>
      </c>
    </row>
    <row r="535" spans="1:40" ht="28.8" x14ac:dyDescent="0.25">
      <c r="A535" s="139" t="s">
        <v>7756</v>
      </c>
      <c r="B535" s="140" t="s">
        <v>7757</v>
      </c>
      <c r="C535" s="139">
        <v>6916</v>
      </c>
      <c r="D535" s="140" t="s">
        <v>899</v>
      </c>
      <c r="E535" s="140" t="s">
        <v>907</v>
      </c>
      <c r="F535" s="139">
        <v>2170</v>
      </c>
      <c r="G535" s="140" t="s">
        <v>281</v>
      </c>
      <c r="H535" s="140" t="s">
        <v>1406</v>
      </c>
      <c r="I535" s="140" t="s">
        <v>7758</v>
      </c>
      <c r="J535" s="140" t="s">
        <v>9885</v>
      </c>
      <c r="K535" s="140" t="s">
        <v>7899</v>
      </c>
      <c r="L535" s="140" t="s">
        <v>7761</v>
      </c>
      <c r="M535" s="140" t="s">
        <v>6823</v>
      </c>
      <c r="N535" s="140" t="s">
        <v>8722</v>
      </c>
      <c r="O535" s="139">
        <v>121624</v>
      </c>
      <c r="P535">
        <v>6924</v>
      </c>
      <c r="Q535" s="140" t="s">
        <v>7176</v>
      </c>
      <c r="R535" s="139">
        <v>60749</v>
      </c>
      <c r="S535" s="139">
        <v>0</v>
      </c>
      <c r="T535" s="140" t="s">
        <v>7758</v>
      </c>
      <c r="U535" s="141">
        <v>367</v>
      </c>
      <c r="V535" s="140" t="s">
        <v>9886</v>
      </c>
      <c r="W535" s="140" t="s">
        <v>8102</v>
      </c>
      <c r="X535" s="140" t="s">
        <v>7972</v>
      </c>
      <c r="Y535" s="140" t="s">
        <v>7973</v>
      </c>
      <c r="Z535" s="140" t="s">
        <v>8899</v>
      </c>
      <c r="AA535" s="139">
        <v>2</v>
      </c>
      <c r="AB535" s="141">
        <v>45322</v>
      </c>
      <c r="AC535" s="141">
        <v>45322</v>
      </c>
      <c r="AD535" s="140" t="s">
        <v>8091</v>
      </c>
      <c r="AE535" s="140" t="s">
        <v>8092</v>
      </c>
      <c r="AF535" s="140" t="s">
        <v>8093</v>
      </c>
      <c r="AG535" s="140" t="s">
        <v>8094</v>
      </c>
      <c r="AH535" s="140" t="s">
        <v>9887</v>
      </c>
      <c r="AI535" s="140" t="s">
        <v>7885</v>
      </c>
      <c r="AJ535" s="140" t="s">
        <v>9875</v>
      </c>
      <c r="AK535" s="140" t="s">
        <v>4940</v>
      </c>
      <c r="AL535" s="139">
        <v>2170</v>
      </c>
      <c r="AM535" s="140" t="s">
        <v>281</v>
      </c>
      <c r="AN535" s="140" t="s">
        <v>9877</v>
      </c>
    </row>
    <row r="536" spans="1:40" ht="28.8" x14ac:dyDescent="0.25">
      <c r="A536" s="139" t="s">
        <v>7756</v>
      </c>
      <c r="B536" s="140" t="s">
        <v>7757</v>
      </c>
      <c r="C536" s="139">
        <v>6924</v>
      </c>
      <c r="D536" s="140" t="s">
        <v>7176</v>
      </c>
      <c r="E536" s="140" t="s">
        <v>3462</v>
      </c>
      <c r="F536" s="139">
        <v>2170</v>
      </c>
      <c r="G536" s="140" t="s">
        <v>281</v>
      </c>
      <c r="H536" s="140" t="s">
        <v>1407</v>
      </c>
      <c r="I536" s="140" t="s">
        <v>7758</v>
      </c>
      <c r="J536" s="140" t="s">
        <v>9888</v>
      </c>
      <c r="K536" s="140" t="s">
        <v>7899</v>
      </c>
      <c r="L536" s="140" t="s">
        <v>7761</v>
      </c>
      <c r="M536" s="140" t="s">
        <v>6823</v>
      </c>
      <c r="N536" s="140" t="s">
        <v>8722</v>
      </c>
      <c r="O536" s="139">
        <v>121624</v>
      </c>
      <c r="P536" s="139">
        <v>6924</v>
      </c>
      <c r="Q536" s="140" t="s">
        <v>7176</v>
      </c>
      <c r="R536" s="139">
        <v>60749</v>
      </c>
      <c r="S536" s="139">
        <v>0</v>
      </c>
      <c r="T536" s="140" t="s">
        <v>7758</v>
      </c>
      <c r="U536" s="141">
        <v>367</v>
      </c>
      <c r="V536" s="140" t="s">
        <v>9889</v>
      </c>
      <c r="W536" s="140" t="s">
        <v>8214</v>
      </c>
      <c r="X536" s="140" t="s">
        <v>8106</v>
      </c>
      <c r="Y536" s="140" t="s">
        <v>8107</v>
      </c>
      <c r="Z536" s="140" t="s">
        <v>8724</v>
      </c>
      <c r="AA536" s="139">
        <v>1</v>
      </c>
      <c r="AB536" s="141">
        <v>45322</v>
      </c>
      <c r="AC536" s="141">
        <v>45322</v>
      </c>
      <c r="AD536" s="140" t="s">
        <v>7926</v>
      </c>
      <c r="AE536" s="140" t="s">
        <v>7927</v>
      </c>
      <c r="AF536" s="140" t="s">
        <v>7928</v>
      </c>
      <c r="AG536" s="140" t="s">
        <v>7929</v>
      </c>
      <c r="AH536" s="140" t="s">
        <v>9890</v>
      </c>
      <c r="AI536" s="140" t="s">
        <v>7943</v>
      </c>
      <c r="AJ536" s="140" t="s">
        <v>9875</v>
      </c>
      <c r="AK536" s="140" t="s">
        <v>4965</v>
      </c>
      <c r="AL536" s="139">
        <v>2170</v>
      </c>
      <c r="AM536" s="140" t="s">
        <v>281</v>
      </c>
      <c r="AN536" s="140" t="s">
        <v>9877</v>
      </c>
    </row>
    <row r="537" spans="1:40" ht="28.8" x14ac:dyDescent="0.25">
      <c r="A537" s="139" t="s">
        <v>7756</v>
      </c>
      <c r="B537" s="140" t="s">
        <v>7757</v>
      </c>
      <c r="C537" s="139">
        <v>6932</v>
      </c>
      <c r="D537" s="140" t="s">
        <v>6656</v>
      </c>
      <c r="E537" s="140" t="s">
        <v>3463</v>
      </c>
      <c r="F537" s="139">
        <v>2170</v>
      </c>
      <c r="G537" s="140" t="s">
        <v>281</v>
      </c>
      <c r="H537" s="140" t="s">
        <v>1408</v>
      </c>
      <c r="I537" s="140" t="s">
        <v>7758</v>
      </c>
      <c r="J537" s="140" t="s">
        <v>9891</v>
      </c>
      <c r="K537" s="140" t="s">
        <v>8070</v>
      </c>
      <c r="L537" s="140" t="s">
        <v>7761</v>
      </c>
      <c r="M537" s="140" t="s">
        <v>8071</v>
      </c>
      <c r="N537" s="140" t="s">
        <v>8722</v>
      </c>
      <c r="O537" s="139">
        <v>121467</v>
      </c>
      <c r="P537" s="139">
        <v>7476</v>
      </c>
      <c r="Q537" s="140" t="s">
        <v>6656</v>
      </c>
      <c r="R537" s="139">
        <v>968081</v>
      </c>
      <c r="S537" s="139">
        <v>0</v>
      </c>
      <c r="T537" s="140" t="s">
        <v>7758</v>
      </c>
      <c r="U537" s="141">
        <v>367</v>
      </c>
      <c r="V537" s="140" t="s">
        <v>9892</v>
      </c>
      <c r="W537" s="140" t="s">
        <v>9893</v>
      </c>
      <c r="X537" s="140" t="s">
        <v>7765</v>
      </c>
      <c r="Y537" s="140" t="s">
        <v>7766</v>
      </c>
      <c r="Z537" s="140" t="s">
        <v>8739</v>
      </c>
      <c r="AA537" s="139">
        <v>3</v>
      </c>
      <c r="AB537" s="141">
        <v>45322</v>
      </c>
      <c r="AC537" s="141">
        <v>45322</v>
      </c>
      <c r="AD537" s="140" t="s">
        <v>7926</v>
      </c>
      <c r="AE537" s="140" t="s">
        <v>7927</v>
      </c>
      <c r="AF537" s="140" t="s">
        <v>7928</v>
      </c>
      <c r="AG537" s="140" t="s">
        <v>7929</v>
      </c>
      <c r="AH537" s="140" t="s">
        <v>9894</v>
      </c>
      <c r="AI537" s="140" t="s">
        <v>7773</v>
      </c>
      <c r="AJ537" s="140" t="s">
        <v>9895</v>
      </c>
      <c r="AK537" s="140" t="s">
        <v>9896</v>
      </c>
      <c r="AL537" s="139">
        <v>9000</v>
      </c>
      <c r="AM537" s="140" t="s">
        <v>436</v>
      </c>
      <c r="AN537" s="140" t="s">
        <v>9897</v>
      </c>
    </row>
    <row r="538" spans="1:40" ht="28.8" x14ac:dyDescent="0.25">
      <c r="A538" s="139" t="s">
        <v>7756</v>
      </c>
      <c r="B538" s="140" t="s">
        <v>7757</v>
      </c>
      <c r="C538" s="139">
        <v>6941</v>
      </c>
      <c r="D538" s="140" t="s">
        <v>6201</v>
      </c>
      <c r="E538" s="140" t="s">
        <v>3464</v>
      </c>
      <c r="F538" s="139">
        <v>2170</v>
      </c>
      <c r="G538" s="140" t="s">
        <v>281</v>
      </c>
      <c r="H538" s="140" t="s">
        <v>2845</v>
      </c>
      <c r="I538" s="140" t="s">
        <v>7758</v>
      </c>
      <c r="J538" s="140" t="s">
        <v>9898</v>
      </c>
      <c r="K538" s="140" t="s">
        <v>8070</v>
      </c>
      <c r="L538" s="140" t="s">
        <v>7761</v>
      </c>
      <c r="M538" s="140" t="s">
        <v>8071</v>
      </c>
      <c r="N538" s="140" t="s">
        <v>8730</v>
      </c>
      <c r="O538" s="139">
        <v>119735</v>
      </c>
      <c r="P538" s="139">
        <v>61754</v>
      </c>
      <c r="Q538" s="140" t="s">
        <v>6340</v>
      </c>
      <c r="R538" s="139">
        <v>128728</v>
      </c>
      <c r="S538" s="139">
        <v>0</v>
      </c>
      <c r="T538" s="140" t="s">
        <v>7758</v>
      </c>
      <c r="U538" s="141">
        <v>367</v>
      </c>
      <c r="V538" s="140" t="s">
        <v>9899</v>
      </c>
      <c r="W538" s="140" t="s">
        <v>9900</v>
      </c>
      <c r="X538" s="140" t="s">
        <v>7765</v>
      </c>
      <c r="Y538" s="140" t="s">
        <v>7766</v>
      </c>
      <c r="Z538" s="140" t="s">
        <v>8732</v>
      </c>
      <c r="AA538" s="139">
        <v>2</v>
      </c>
      <c r="AB538" s="141">
        <v>45322</v>
      </c>
      <c r="AC538" s="141">
        <v>45322</v>
      </c>
      <c r="AD538" s="140" t="s">
        <v>8091</v>
      </c>
      <c r="AE538" s="140" t="s">
        <v>8092</v>
      </c>
      <c r="AF538" s="140" t="s">
        <v>8093</v>
      </c>
      <c r="AG538" s="140" t="s">
        <v>8094</v>
      </c>
      <c r="AH538" s="140" t="s">
        <v>9645</v>
      </c>
      <c r="AI538" s="140" t="s">
        <v>7773</v>
      </c>
      <c r="AJ538" s="140" t="s">
        <v>9646</v>
      </c>
      <c r="AK538" s="140" t="s">
        <v>9647</v>
      </c>
      <c r="AL538" s="139">
        <v>2000</v>
      </c>
      <c r="AM538" s="140" t="s">
        <v>2909</v>
      </c>
      <c r="AN538" s="140" t="s">
        <v>9648</v>
      </c>
    </row>
    <row r="539" spans="1:40" ht="28.8" x14ac:dyDescent="0.25">
      <c r="A539" s="139" t="s">
        <v>7756</v>
      </c>
      <c r="B539" s="140" t="s">
        <v>7757</v>
      </c>
      <c r="C539" s="139">
        <v>6965</v>
      </c>
      <c r="D539" s="140" t="s">
        <v>488</v>
      </c>
      <c r="E539" s="140" t="s">
        <v>3465</v>
      </c>
      <c r="F539" s="139">
        <v>2180</v>
      </c>
      <c r="G539" s="140" t="s">
        <v>282</v>
      </c>
      <c r="H539" s="140" t="s">
        <v>1409</v>
      </c>
      <c r="I539" s="140" t="s">
        <v>7758</v>
      </c>
      <c r="J539" s="140" t="s">
        <v>9901</v>
      </c>
      <c r="K539" s="140" t="s">
        <v>7899</v>
      </c>
      <c r="L539" s="140" t="s">
        <v>7761</v>
      </c>
      <c r="M539" s="140" t="s">
        <v>6823</v>
      </c>
      <c r="N539" s="140" t="s">
        <v>8722</v>
      </c>
      <c r="O539" s="139">
        <v>121814</v>
      </c>
      <c r="P539" s="139">
        <v>6965</v>
      </c>
      <c r="Q539" s="140" t="s">
        <v>488</v>
      </c>
      <c r="R539" s="139">
        <v>60749</v>
      </c>
      <c r="S539" s="139">
        <v>0</v>
      </c>
      <c r="T539" s="140" t="s">
        <v>7758</v>
      </c>
      <c r="U539" s="141">
        <v>367</v>
      </c>
      <c r="V539" s="140" t="s">
        <v>9902</v>
      </c>
      <c r="W539" s="140" t="s">
        <v>8337</v>
      </c>
      <c r="X539" s="140" t="s">
        <v>7765</v>
      </c>
      <c r="Y539" s="140" t="s">
        <v>7766</v>
      </c>
      <c r="Z539" s="140" t="s">
        <v>8739</v>
      </c>
      <c r="AA539" s="139">
        <v>1</v>
      </c>
      <c r="AB539" s="141">
        <v>45322</v>
      </c>
      <c r="AC539" s="141">
        <v>45322</v>
      </c>
      <c r="AD539" s="140" t="s">
        <v>8091</v>
      </c>
      <c r="AE539" s="140" t="s">
        <v>8092</v>
      </c>
      <c r="AF539" s="140" t="s">
        <v>8093</v>
      </c>
      <c r="AG539" s="140" t="s">
        <v>8094</v>
      </c>
      <c r="AH539" s="140" t="s">
        <v>9903</v>
      </c>
      <c r="AI539" s="140" t="s">
        <v>7943</v>
      </c>
      <c r="AJ539" s="140" t="s">
        <v>9904</v>
      </c>
      <c r="AK539" s="140" t="s">
        <v>9653</v>
      </c>
      <c r="AL539" s="139">
        <v>2390</v>
      </c>
      <c r="AM539" s="140" t="s">
        <v>2847</v>
      </c>
      <c r="AN539" s="140" t="s">
        <v>9877</v>
      </c>
    </row>
    <row r="540" spans="1:40" ht="28.8" x14ac:dyDescent="0.25">
      <c r="A540" s="139" t="s">
        <v>7756</v>
      </c>
      <c r="B540" s="140" t="s">
        <v>7757</v>
      </c>
      <c r="C540" s="139">
        <v>6973</v>
      </c>
      <c r="D540" s="140" t="s">
        <v>899</v>
      </c>
      <c r="E540" s="140" t="s">
        <v>3466</v>
      </c>
      <c r="F540" s="139">
        <v>2180</v>
      </c>
      <c r="G540" s="140" t="s">
        <v>282</v>
      </c>
      <c r="H540" s="140" t="s">
        <v>1410</v>
      </c>
      <c r="I540" s="140" t="s">
        <v>7758</v>
      </c>
      <c r="J540" s="140" t="s">
        <v>9905</v>
      </c>
      <c r="K540" s="140" t="s">
        <v>7899</v>
      </c>
      <c r="L540" s="140" t="s">
        <v>7761</v>
      </c>
      <c r="M540" s="140" t="s">
        <v>6823</v>
      </c>
      <c r="N540" s="140" t="s">
        <v>8722</v>
      </c>
      <c r="O540" s="139">
        <v>121814</v>
      </c>
      <c r="P540" s="139">
        <v>6965</v>
      </c>
      <c r="Q540" s="140" t="s">
        <v>488</v>
      </c>
      <c r="R540" s="139">
        <v>60749</v>
      </c>
      <c r="S540" s="139">
        <v>0</v>
      </c>
      <c r="T540" s="140" t="s">
        <v>7758</v>
      </c>
      <c r="U540" s="141">
        <v>367</v>
      </c>
      <c r="V540" s="140" t="s">
        <v>9906</v>
      </c>
      <c r="W540" s="140" t="s">
        <v>7872</v>
      </c>
      <c r="X540" s="140" t="s">
        <v>7972</v>
      </c>
      <c r="Y540" s="140" t="s">
        <v>7973</v>
      </c>
      <c r="Z540" s="140" t="s">
        <v>8899</v>
      </c>
      <c r="AA540" s="139">
        <v>1</v>
      </c>
      <c r="AB540" s="141">
        <v>45322</v>
      </c>
      <c r="AC540" s="141">
        <v>45322</v>
      </c>
      <c r="AD540" s="140" t="s">
        <v>8091</v>
      </c>
      <c r="AE540" s="140" t="s">
        <v>8092</v>
      </c>
      <c r="AF540" s="140" t="s">
        <v>8093</v>
      </c>
      <c r="AG540" s="140" t="s">
        <v>8094</v>
      </c>
      <c r="AH540" s="140" t="s">
        <v>9907</v>
      </c>
      <c r="AI540" s="140" t="s">
        <v>7943</v>
      </c>
      <c r="AJ540" s="140" t="s">
        <v>9908</v>
      </c>
      <c r="AK540" s="140" t="s">
        <v>9653</v>
      </c>
      <c r="AL540" s="139">
        <v>2390</v>
      </c>
      <c r="AM540" s="140" t="s">
        <v>2847</v>
      </c>
      <c r="AN540" s="140" t="s">
        <v>9877</v>
      </c>
    </row>
    <row r="541" spans="1:40" ht="28.8" x14ac:dyDescent="0.25">
      <c r="A541" s="139" t="s">
        <v>7756</v>
      </c>
      <c r="B541" s="140" t="s">
        <v>7757</v>
      </c>
      <c r="C541" s="139">
        <v>6981</v>
      </c>
      <c r="D541" s="140" t="s">
        <v>7555</v>
      </c>
      <c r="E541" s="140" t="s">
        <v>3467</v>
      </c>
      <c r="F541" s="139">
        <v>2180</v>
      </c>
      <c r="G541" s="140" t="s">
        <v>282</v>
      </c>
      <c r="H541" s="140" t="s">
        <v>1411</v>
      </c>
      <c r="I541" s="140" t="s">
        <v>7758</v>
      </c>
      <c r="J541" s="140" t="s">
        <v>9909</v>
      </c>
      <c r="K541" s="140" t="s">
        <v>7899</v>
      </c>
      <c r="L541" s="140" t="s">
        <v>7761</v>
      </c>
      <c r="M541" s="140" t="s">
        <v>6823</v>
      </c>
      <c r="N541" s="140" t="s">
        <v>8722</v>
      </c>
      <c r="O541" s="139">
        <v>121814</v>
      </c>
      <c r="P541" s="139">
        <v>6965</v>
      </c>
      <c r="Q541" s="140" t="s">
        <v>488</v>
      </c>
      <c r="R541" s="139">
        <v>60749</v>
      </c>
      <c r="S541" s="139">
        <v>0</v>
      </c>
      <c r="T541" s="140" t="s">
        <v>7758</v>
      </c>
      <c r="U541" s="141">
        <v>367</v>
      </c>
      <c r="V541" s="140" t="s">
        <v>9910</v>
      </c>
      <c r="W541" s="140" t="s">
        <v>9508</v>
      </c>
      <c r="X541" s="140" t="s">
        <v>7765</v>
      </c>
      <c r="Y541" s="140" t="s">
        <v>7766</v>
      </c>
      <c r="Z541" s="140" t="s">
        <v>8739</v>
      </c>
      <c r="AA541" s="139">
        <v>1</v>
      </c>
      <c r="AB541" s="141">
        <v>45322</v>
      </c>
      <c r="AC541" s="141">
        <v>45322</v>
      </c>
      <c r="AD541" s="140" t="s">
        <v>8091</v>
      </c>
      <c r="AE541" s="140" t="s">
        <v>8092</v>
      </c>
      <c r="AF541" s="140" t="s">
        <v>8093</v>
      </c>
      <c r="AG541" s="140" t="s">
        <v>8094</v>
      </c>
      <c r="AH541" s="140" t="s">
        <v>9911</v>
      </c>
      <c r="AI541" s="140" t="s">
        <v>7773</v>
      </c>
      <c r="AJ541" s="140" t="s">
        <v>9912</v>
      </c>
      <c r="AK541" s="140" t="s">
        <v>3467</v>
      </c>
      <c r="AL541" s="139">
        <v>2180</v>
      </c>
      <c r="AM541" s="140" t="s">
        <v>282</v>
      </c>
      <c r="AN541" s="140" t="s">
        <v>9877</v>
      </c>
    </row>
    <row r="542" spans="1:40" ht="28.8" x14ac:dyDescent="0.25">
      <c r="A542" s="139" t="s">
        <v>7756</v>
      </c>
      <c r="B542" s="140" t="s">
        <v>7757</v>
      </c>
      <c r="C542" s="139">
        <v>6999</v>
      </c>
      <c r="D542" s="140" t="s">
        <v>5220</v>
      </c>
      <c r="E542" s="140" t="s">
        <v>3468</v>
      </c>
      <c r="F542" s="139">
        <v>2180</v>
      </c>
      <c r="G542" s="140" t="s">
        <v>282</v>
      </c>
      <c r="H542" s="140" t="s">
        <v>1412</v>
      </c>
      <c r="I542" s="140" t="s">
        <v>7758</v>
      </c>
      <c r="J542" s="140" t="s">
        <v>9913</v>
      </c>
      <c r="K542" s="140" t="s">
        <v>8070</v>
      </c>
      <c r="L542" s="140" t="s">
        <v>7761</v>
      </c>
      <c r="M542" s="140" t="s">
        <v>8071</v>
      </c>
      <c r="N542" s="140" t="s">
        <v>8722</v>
      </c>
      <c r="O542" s="139">
        <v>121541</v>
      </c>
      <c r="P542" s="139">
        <v>112921</v>
      </c>
      <c r="Q542" s="140" t="s">
        <v>2921</v>
      </c>
      <c r="R542" s="139">
        <v>123381</v>
      </c>
      <c r="S542" s="139">
        <v>0</v>
      </c>
      <c r="T542" s="140" t="s">
        <v>7758</v>
      </c>
      <c r="U542" s="141">
        <v>367</v>
      </c>
      <c r="V542" s="140" t="s">
        <v>9914</v>
      </c>
      <c r="W542" s="140" t="s">
        <v>7825</v>
      </c>
      <c r="X542" s="140" t="s">
        <v>7765</v>
      </c>
      <c r="Y542" s="140" t="s">
        <v>7766</v>
      </c>
      <c r="Z542" s="140" t="s">
        <v>8739</v>
      </c>
      <c r="AA542" s="139">
        <v>1</v>
      </c>
      <c r="AB542" s="141">
        <v>45322</v>
      </c>
      <c r="AC542" s="141">
        <v>45322</v>
      </c>
      <c r="AD542" s="140" t="s">
        <v>7926</v>
      </c>
      <c r="AE542" s="140" t="s">
        <v>7927</v>
      </c>
      <c r="AF542" s="140" t="s">
        <v>7928</v>
      </c>
      <c r="AG542" s="140" t="s">
        <v>7929</v>
      </c>
      <c r="AH542" s="140" t="s">
        <v>9915</v>
      </c>
      <c r="AI542" s="140" t="s">
        <v>7943</v>
      </c>
      <c r="AJ542" s="140" t="s">
        <v>9916</v>
      </c>
      <c r="AK542" s="140" t="s">
        <v>9917</v>
      </c>
      <c r="AL542" s="139">
        <v>2900</v>
      </c>
      <c r="AM542" s="140" t="s">
        <v>286</v>
      </c>
      <c r="AN542" s="140" t="s">
        <v>9918</v>
      </c>
    </row>
    <row r="543" spans="1:40" ht="28.8" x14ac:dyDescent="0.25">
      <c r="A543" s="139" t="s">
        <v>7756</v>
      </c>
      <c r="B543" s="140" t="s">
        <v>7757</v>
      </c>
      <c r="C543" s="139">
        <v>7005</v>
      </c>
      <c r="D543" s="140" t="s">
        <v>6657</v>
      </c>
      <c r="E543" s="140" t="s">
        <v>3469</v>
      </c>
      <c r="F543" s="139">
        <v>2180</v>
      </c>
      <c r="G543" s="140" t="s">
        <v>282</v>
      </c>
      <c r="H543" s="140" t="s">
        <v>1413</v>
      </c>
      <c r="I543" s="140" t="s">
        <v>7758</v>
      </c>
      <c r="J543" s="140" t="s">
        <v>9919</v>
      </c>
      <c r="K543" s="140" t="s">
        <v>7899</v>
      </c>
      <c r="L543" s="140" t="s">
        <v>7761</v>
      </c>
      <c r="M543" s="140" t="s">
        <v>6823</v>
      </c>
      <c r="N543" s="140" t="s">
        <v>8722</v>
      </c>
      <c r="O543" s="139">
        <v>121814</v>
      </c>
      <c r="P543" s="139">
        <v>6965</v>
      </c>
      <c r="Q543" s="140" t="s">
        <v>488</v>
      </c>
      <c r="R543" s="139">
        <v>60749</v>
      </c>
      <c r="S543" s="139">
        <v>0</v>
      </c>
      <c r="T543" s="140" t="s">
        <v>7758</v>
      </c>
      <c r="U543" s="141">
        <v>367</v>
      </c>
      <c r="V543" s="140" t="s">
        <v>9920</v>
      </c>
      <c r="W543" s="140" t="s">
        <v>9558</v>
      </c>
      <c r="X543" s="140" t="s">
        <v>7765</v>
      </c>
      <c r="Y543" s="140" t="s">
        <v>7766</v>
      </c>
      <c r="Z543" s="140" t="s">
        <v>8739</v>
      </c>
      <c r="AA543" s="139">
        <v>1</v>
      </c>
      <c r="AB543" s="141">
        <v>45322</v>
      </c>
      <c r="AC543" s="141">
        <v>45322</v>
      </c>
      <c r="AD543" s="140" t="s">
        <v>8091</v>
      </c>
      <c r="AE543" s="140" t="s">
        <v>8092</v>
      </c>
      <c r="AF543" s="140" t="s">
        <v>8093</v>
      </c>
      <c r="AG543" s="140" t="s">
        <v>8094</v>
      </c>
      <c r="AH543" s="140" t="s">
        <v>9921</v>
      </c>
      <c r="AI543" s="140" t="s">
        <v>7943</v>
      </c>
      <c r="AJ543" s="140" t="s">
        <v>488</v>
      </c>
      <c r="AK543" s="140" t="s">
        <v>9922</v>
      </c>
      <c r="AL543" s="139">
        <v>2180</v>
      </c>
      <c r="AM543" s="140" t="s">
        <v>282</v>
      </c>
      <c r="AN543" s="140" t="s">
        <v>9877</v>
      </c>
    </row>
    <row r="544" spans="1:40" ht="28.8" x14ac:dyDescent="0.25">
      <c r="A544" s="139" t="s">
        <v>7756</v>
      </c>
      <c r="B544" s="140" t="s">
        <v>7757</v>
      </c>
      <c r="C544" s="139">
        <v>7013</v>
      </c>
      <c r="D544" s="140" t="s">
        <v>7177</v>
      </c>
      <c r="E544" s="140" t="s">
        <v>3470</v>
      </c>
      <c r="F544" s="139">
        <v>2180</v>
      </c>
      <c r="G544" s="140" t="s">
        <v>282</v>
      </c>
      <c r="H544" s="140" t="s">
        <v>1414</v>
      </c>
      <c r="I544" s="140" t="s">
        <v>7758</v>
      </c>
      <c r="J544" s="140" t="s">
        <v>9923</v>
      </c>
      <c r="K544" s="140" t="s">
        <v>7899</v>
      </c>
      <c r="L544" s="140" t="s">
        <v>7761</v>
      </c>
      <c r="M544" s="140" t="s">
        <v>6823</v>
      </c>
      <c r="N544" s="140" t="s">
        <v>8722</v>
      </c>
      <c r="O544" s="139">
        <v>121814</v>
      </c>
      <c r="P544" s="139">
        <v>6965</v>
      </c>
      <c r="Q544" s="140" t="s">
        <v>488</v>
      </c>
      <c r="R544" s="139">
        <v>60749</v>
      </c>
      <c r="S544" s="139">
        <v>0</v>
      </c>
      <c r="T544" s="140" t="s">
        <v>7758</v>
      </c>
      <c r="U544" s="141">
        <v>367</v>
      </c>
      <c r="V544" s="140" t="s">
        <v>9924</v>
      </c>
      <c r="W544" s="140" t="s">
        <v>8988</v>
      </c>
      <c r="X544" s="140" t="s">
        <v>7765</v>
      </c>
      <c r="Y544" s="140" t="s">
        <v>7766</v>
      </c>
      <c r="Z544" s="140" t="s">
        <v>8739</v>
      </c>
      <c r="AA544" s="139">
        <v>1</v>
      </c>
      <c r="AB544" s="141">
        <v>45322</v>
      </c>
      <c r="AC544" s="141">
        <v>45322</v>
      </c>
      <c r="AD544" s="140" t="s">
        <v>8091</v>
      </c>
      <c r="AE544" s="140" t="s">
        <v>8092</v>
      </c>
      <c r="AF544" s="140" t="s">
        <v>8093</v>
      </c>
      <c r="AG544" s="140" t="s">
        <v>8094</v>
      </c>
      <c r="AH544" s="140" t="s">
        <v>9925</v>
      </c>
      <c r="AI544" s="140" t="s">
        <v>7943</v>
      </c>
      <c r="AJ544" s="140" t="s">
        <v>9165</v>
      </c>
      <c r="AK544" s="140" t="s">
        <v>3470</v>
      </c>
      <c r="AL544" s="139">
        <v>2180</v>
      </c>
      <c r="AM544" s="140" t="s">
        <v>282</v>
      </c>
      <c r="AN544" s="140" t="s">
        <v>9877</v>
      </c>
    </row>
    <row r="545" spans="1:40" ht="28.8" x14ac:dyDescent="0.25">
      <c r="A545" s="139" t="s">
        <v>7756</v>
      </c>
      <c r="B545" s="140" t="s">
        <v>7757</v>
      </c>
      <c r="C545" s="139">
        <v>7021</v>
      </c>
      <c r="D545" s="140" t="s">
        <v>2931</v>
      </c>
      <c r="E545" s="140" t="s">
        <v>3471</v>
      </c>
      <c r="F545" s="139">
        <v>2950</v>
      </c>
      <c r="G545" s="140" t="s">
        <v>283</v>
      </c>
      <c r="H545" s="140" t="s">
        <v>1415</v>
      </c>
      <c r="I545" s="140" t="s">
        <v>7758</v>
      </c>
      <c r="J545" s="140" t="s">
        <v>9926</v>
      </c>
      <c r="K545" s="140" t="s">
        <v>8070</v>
      </c>
      <c r="L545" s="140" t="s">
        <v>7761</v>
      </c>
      <c r="M545" s="140" t="s">
        <v>8071</v>
      </c>
      <c r="N545" s="140" t="s">
        <v>8722</v>
      </c>
      <c r="O545" s="139">
        <v>121541</v>
      </c>
      <c r="P545" s="139">
        <v>112921</v>
      </c>
      <c r="Q545" s="140" t="s">
        <v>2921</v>
      </c>
      <c r="R545" s="139">
        <v>123381</v>
      </c>
      <c r="S545" s="139">
        <v>0</v>
      </c>
      <c r="T545" s="140" t="s">
        <v>7758</v>
      </c>
      <c r="U545" s="141">
        <v>367</v>
      </c>
      <c r="V545" s="140" t="s">
        <v>9927</v>
      </c>
      <c r="W545" s="140" t="s">
        <v>9928</v>
      </c>
      <c r="X545" s="140" t="s">
        <v>7972</v>
      </c>
      <c r="Y545" s="140" t="s">
        <v>7973</v>
      </c>
      <c r="Z545" s="140" t="s">
        <v>8899</v>
      </c>
      <c r="AA545" s="139">
        <v>1</v>
      </c>
      <c r="AB545" s="141">
        <v>45322</v>
      </c>
      <c r="AC545" s="141">
        <v>45322</v>
      </c>
      <c r="AD545" s="140" t="s">
        <v>8091</v>
      </c>
      <c r="AE545" s="140" t="s">
        <v>8092</v>
      </c>
      <c r="AF545" s="140" t="s">
        <v>8093</v>
      </c>
      <c r="AG545" s="140" t="s">
        <v>8094</v>
      </c>
      <c r="AH545" s="140" t="s">
        <v>9915</v>
      </c>
      <c r="AI545" s="140" t="s">
        <v>7943</v>
      </c>
      <c r="AJ545" s="140" t="s">
        <v>9916</v>
      </c>
      <c r="AK545" s="140" t="s">
        <v>9917</v>
      </c>
      <c r="AL545" s="139">
        <v>2900</v>
      </c>
      <c r="AM545" s="140" t="s">
        <v>286</v>
      </c>
      <c r="AN545" s="140" t="s">
        <v>9918</v>
      </c>
    </row>
    <row r="546" spans="1:40" ht="28.8" x14ac:dyDescent="0.25">
      <c r="A546" s="139" t="s">
        <v>7756</v>
      </c>
      <c r="B546" s="140" t="s">
        <v>7757</v>
      </c>
      <c r="C546" s="139">
        <v>7062</v>
      </c>
      <c r="D546" s="140" t="s">
        <v>5335</v>
      </c>
      <c r="E546" s="140" t="s">
        <v>3472</v>
      </c>
      <c r="F546" s="139">
        <v>2950</v>
      </c>
      <c r="G546" s="140" t="s">
        <v>283</v>
      </c>
      <c r="H546" s="140" t="s">
        <v>1416</v>
      </c>
      <c r="I546" s="140" t="s">
        <v>7758</v>
      </c>
      <c r="J546" s="140" t="s">
        <v>9929</v>
      </c>
      <c r="K546" s="140" t="s">
        <v>7899</v>
      </c>
      <c r="L546" s="140" t="s">
        <v>7761</v>
      </c>
      <c r="M546" s="140" t="s">
        <v>6823</v>
      </c>
      <c r="N546" s="140" t="s">
        <v>8722</v>
      </c>
      <c r="O546" s="139">
        <v>121814</v>
      </c>
      <c r="P546">
        <v>6965</v>
      </c>
      <c r="Q546" s="140" t="s">
        <v>488</v>
      </c>
      <c r="R546" s="139">
        <v>973842</v>
      </c>
      <c r="S546" s="139">
        <v>0</v>
      </c>
      <c r="T546" s="140" t="s">
        <v>7758</v>
      </c>
      <c r="U546" s="141">
        <v>367</v>
      </c>
      <c r="V546" s="140" t="s">
        <v>9930</v>
      </c>
      <c r="W546" s="140" t="s">
        <v>9420</v>
      </c>
      <c r="X546" s="140" t="s">
        <v>7765</v>
      </c>
      <c r="Y546" s="140" t="s">
        <v>7766</v>
      </c>
      <c r="Z546" s="140" t="s">
        <v>8739</v>
      </c>
      <c r="AA546" s="139">
        <v>1</v>
      </c>
      <c r="AB546" s="141">
        <v>45322</v>
      </c>
      <c r="AC546" s="141">
        <v>45322</v>
      </c>
      <c r="AD546" s="140" t="s">
        <v>8091</v>
      </c>
      <c r="AE546" s="140" t="s">
        <v>8092</v>
      </c>
      <c r="AF546" s="140" t="s">
        <v>8093</v>
      </c>
      <c r="AG546" s="140" t="s">
        <v>8094</v>
      </c>
      <c r="AH546" s="140" t="s">
        <v>9931</v>
      </c>
      <c r="AI546" s="140" t="s">
        <v>7943</v>
      </c>
      <c r="AJ546" s="140" t="s">
        <v>9932</v>
      </c>
      <c r="AK546" s="140" t="s">
        <v>3472</v>
      </c>
      <c r="AL546" s="139">
        <v>2950</v>
      </c>
      <c r="AM546" s="140" t="s">
        <v>283</v>
      </c>
      <c r="AN546" s="140" t="s">
        <v>9933</v>
      </c>
    </row>
    <row r="547" spans="1:40" ht="28.8" x14ac:dyDescent="0.25">
      <c r="A547" s="139" t="s">
        <v>7756</v>
      </c>
      <c r="B547" s="140" t="s">
        <v>7757</v>
      </c>
      <c r="C547" s="139">
        <v>7096</v>
      </c>
      <c r="D547" s="140" t="s">
        <v>2915</v>
      </c>
      <c r="E547" s="140" t="s">
        <v>3473</v>
      </c>
      <c r="F547" s="139">
        <v>2950</v>
      </c>
      <c r="G547" s="140" t="s">
        <v>283</v>
      </c>
      <c r="H547" s="140" t="s">
        <v>1417</v>
      </c>
      <c r="I547" s="140" t="s">
        <v>7758</v>
      </c>
      <c r="J547" s="140" t="s">
        <v>9934</v>
      </c>
      <c r="K547" s="140" t="s">
        <v>8070</v>
      </c>
      <c r="L547" s="140" t="s">
        <v>7761</v>
      </c>
      <c r="M547" s="140" t="s">
        <v>8071</v>
      </c>
      <c r="N547" s="140" t="s">
        <v>8730</v>
      </c>
      <c r="O547" s="139">
        <v>120006</v>
      </c>
      <c r="P547" s="139">
        <v>126301</v>
      </c>
      <c r="Q547" s="140" t="s">
        <v>6007</v>
      </c>
      <c r="R547" s="139">
        <v>960567</v>
      </c>
      <c r="S547" s="139">
        <v>0</v>
      </c>
      <c r="T547" s="140" t="s">
        <v>7758</v>
      </c>
      <c r="U547" s="141">
        <v>367</v>
      </c>
      <c r="V547" s="140" t="s">
        <v>9935</v>
      </c>
      <c r="W547" s="140" t="s">
        <v>9936</v>
      </c>
      <c r="X547" s="140" t="s">
        <v>7972</v>
      </c>
      <c r="Y547" s="140" t="s">
        <v>7973</v>
      </c>
      <c r="Z547" s="140" t="s">
        <v>8773</v>
      </c>
      <c r="AA547" s="139">
        <v>1</v>
      </c>
      <c r="AB547" s="141">
        <v>45322</v>
      </c>
      <c r="AC547" s="141">
        <v>45322</v>
      </c>
      <c r="AD547" s="140" t="s">
        <v>8091</v>
      </c>
      <c r="AE547" s="140" t="s">
        <v>8092</v>
      </c>
      <c r="AF547" s="140" t="s">
        <v>8093</v>
      </c>
      <c r="AG547" s="140" t="s">
        <v>8094</v>
      </c>
      <c r="AH547" s="140" t="s">
        <v>9937</v>
      </c>
      <c r="AI547" s="140" t="s">
        <v>7773</v>
      </c>
      <c r="AJ547" s="140" t="s">
        <v>9938</v>
      </c>
      <c r="AK547" s="140" t="s">
        <v>7758</v>
      </c>
      <c r="AL547" s="139">
        <v>2950</v>
      </c>
      <c r="AM547" s="140" t="s">
        <v>283</v>
      </c>
      <c r="AN547" s="140" t="s">
        <v>9939</v>
      </c>
    </row>
    <row r="548" spans="1:40" ht="28.8" x14ac:dyDescent="0.25">
      <c r="A548" s="139" t="s">
        <v>7756</v>
      </c>
      <c r="B548" s="140" t="s">
        <v>7757</v>
      </c>
      <c r="C548" s="139">
        <v>7104</v>
      </c>
      <c r="D548" s="140" t="s">
        <v>488</v>
      </c>
      <c r="E548" s="140" t="s">
        <v>3474</v>
      </c>
      <c r="F548" s="139">
        <v>2940</v>
      </c>
      <c r="G548" s="140" t="s">
        <v>284</v>
      </c>
      <c r="H548" s="140" t="s">
        <v>1418</v>
      </c>
      <c r="I548" s="140" t="s">
        <v>7758</v>
      </c>
      <c r="J548" s="140" t="s">
        <v>9940</v>
      </c>
      <c r="K548" s="140" t="s">
        <v>7899</v>
      </c>
      <c r="L548" s="140" t="s">
        <v>7761</v>
      </c>
      <c r="M548" s="140" t="s">
        <v>6823</v>
      </c>
      <c r="N548" s="140" t="s">
        <v>8722</v>
      </c>
      <c r="O548" s="139">
        <v>121814</v>
      </c>
      <c r="P548" s="139">
        <v>6965</v>
      </c>
      <c r="Q548" s="140" t="s">
        <v>488</v>
      </c>
      <c r="R548" s="139">
        <v>60749</v>
      </c>
      <c r="S548" s="139">
        <v>0</v>
      </c>
      <c r="T548" s="140" t="s">
        <v>7758</v>
      </c>
      <c r="U548" s="141">
        <v>367</v>
      </c>
      <c r="V548" s="140" t="s">
        <v>9941</v>
      </c>
      <c r="W548" s="140" t="s">
        <v>9072</v>
      </c>
      <c r="X548" s="140" t="s">
        <v>7765</v>
      </c>
      <c r="Y548" s="140" t="s">
        <v>7766</v>
      </c>
      <c r="Z548" s="140" t="s">
        <v>8739</v>
      </c>
      <c r="AA548" s="139">
        <v>1</v>
      </c>
      <c r="AB548" s="141">
        <v>45322</v>
      </c>
      <c r="AC548" s="141">
        <v>45322</v>
      </c>
      <c r="AD548" s="140" t="s">
        <v>8091</v>
      </c>
      <c r="AE548" s="140" t="s">
        <v>8092</v>
      </c>
      <c r="AF548" s="140" t="s">
        <v>8093</v>
      </c>
      <c r="AG548" s="140" t="s">
        <v>8094</v>
      </c>
      <c r="AH548" s="140" t="s">
        <v>9942</v>
      </c>
      <c r="AI548" s="140" t="s">
        <v>7943</v>
      </c>
      <c r="AJ548" s="140" t="s">
        <v>9943</v>
      </c>
      <c r="AK548" s="140" t="s">
        <v>9944</v>
      </c>
      <c r="AL548" s="139">
        <v>2940</v>
      </c>
      <c r="AM548" s="140" t="s">
        <v>284</v>
      </c>
      <c r="AN548" s="140" t="s">
        <v>9877</v>
      </c>
    </row>
    <row r="549" spans="1:40" ht="28.8" x14ac:dyDescent="0.25">
      <c r="A549" s="139" t="s">
        <v>7756</v>
      </c>
      <c r="B549" s="140" t="s">
        <v>7757</v>
      </c>
      <c r="C549" s="139">
        <v>7112</v>
      </c>
      <c r="D549" s="140" t="s">
        <v>5336</v>
      </c>
      <c r="E549" s="140" t="s">
        <v>3475</v>
      </c>
      <c r="F549" s="139">
        <v>2940</v>
      </c>
      <c r="G549" s="140" t="s">
        <v>542</v>
      </c>
      <c r="H549" s="140" t="s">
        <v>1419</v>
      </c>
      <c r="I549" s="140" t="s">
        <v>7758</v>
      </c>
      <c r="J549" s="140" t="s">
        <v>9945</v>
      </c>
      <c r="K549" s="140" t="s">
        <v>8070</v>
      </c>
      <c r="L549" s="140" t="s">
        <v>7761</v>
      </c>
      <c r="M549" s="140" t="s">
        <v>8071</v>
      </c>
      <c r="N549" s="140" t="s">
        <v>8722</v>
      </c>
      <c r="O549" s="139">
        <v>121541</v>
      </c>
      <c r="P549" s="139">
        <v>112921</v>
      </c>
      <c r="Q549" s="140" t="s">
        <v>2921</v>
      </c>
      <c r="R549" s="139">
        <v>123381</v>
      </c>
      <c r="S549" s="139">
        <v>0</v>
      </c>
      <c r="T549" s="140" t="s">
        <v>7758</v>
      </c>
      <c r="U549" s="141">
        <v>367</v>
      </c>
      <c r="V549" s="140" t="s">
        <v>9946</v>
      </c>
      <c r="W549" s="140" t="s">
        <v>8251</v>
      </c>
      <c r="X549" s="140" t="s">
        <v>7765</v>
      </c>
      <c r="Y549" s="140" t="s">
        <v>7766</v>
      </c>
      <c r="Z549" s="140" t="s">
        <v>8739</v>
      </c>
      <c r="AA549" s="139">
        <v>1</v>
      </c>
      <c r="AB549" s="141">
        <v>45322</v>
      </c>
      <c r="AC549" s="141">
        <v>45322</v>
      </c>
      <c r="AD549" s="140" t="s">
        <v>8091</v>
      </c>
      <c r="AE549" s="140" t="s">
        <v>8092</v>
      </c>
      <c r="AF549" s="140" t="s">
        <v>8093</v>
      </c>
      <c r="AG549" s="140" t="s">
        <v>8094</v>
      </c>
      <c r="AH549" s="140" t="s">
        <v>9915</v>
      </c>
      <c r="AI549" s="140" t="s">
        <v>7943</v>
      </c>
      <c r="AJ549" s="140" t="s">
        <v>9916</v>
      </c>
      <c r="AK549" s="140" t="s">
        <v>9917</v>
      </c>
      <c r="AL549" s="139">
        <v>2900</v>
      </c>
      <c r="AM549" s="140" t="s">
        <v>286</v>
      </c>
      <c r="AN549" s="140" t="s">
        <v>9918</v>
      </c>
    </row>
    <row r="550" spans="1:40" ht="28.8" x14ac:dyDescent="0.25">
      <c r="A550" s="139" t="s">
        <v>7756</v>
      </c>
      <c r="B550" s="140" t="s">
        <v>7757</v>
      </c>
      <c r="C550" s="139">
        <v>7121</v>
      </c>
      <c r="D550" s="140" t="s">
        <v>2916</v>
      </c>
      <c r="E550" s="140" t="s">
        <v>3476</v>
      </c>
      <c r="F550" s="139">
        <v>2940</v>
      </c>
      <c r="G550" s="140" t="s">
        <v>284</v>
      </c>
      <c r="H550" s="140" t="s">
        <v>1420</v>
      </c>
      <c r="I550" s="140" t="s">
        <v>7758</v>
      </c>
      <c r="J550" s="140" t="s">
        <v>9947</v>
      </c>
      <c r="K550" s="140" t="s">
        <v>8070</v>
      </c>
      <c r="L550" s="140" t="s">
        <v>7761</v>
      </c>
      <c r="M550" s="140" t="s">
        <v>8071</v>
      </c>
      <c r="N550" s="140" t="s">
        <v>8730</v>
      </c>
      <c r="O550" s="139">
        <v>120006</v>
      </c>
      <c r="P550" s="139">
        <v>126301</v>
      </c>
      <c r="Q550" s="140" t="s">
        <v>6007</v>
      </c>
      <c r="R550" s="139">
        <v>960575</v>
      </c>
      <c r="S550" s="139">
        <v>0</v>
      </c>
      <c r="T550" s="140" t="s">
        <v>7758</v>
      </c>
      <c r="U550" s="141">
        <v>367</v>
      </c>
      <c r="V550" s="140" t="s">
        <v>9948</v>
      </c>
      <c r="W550" s="140" t="s">
        <v>8596</v>
      </c>
      <c r="X550" s="140" t="s">
        <v>7765</v>
      </c>
      <c r="Y550" s="140" t="s">
        <v>7766</v>
      </c>
      <c r="Z550" s="140" t="s">
        <v>8732</v>
      </c>
      <c r="AA550" s="139">
        <v>1</v>
      </c>
      <c r="AB550" s="141">
        <v>45322</v>
      </c>
      <c r="AC550" s="141">
        <v>45322</v>
      </c>
      <c r="AD550" s="140" t="s">
        <v>8091</v>
      </c>
      <c r="AE550" s="140" t="s">
        <v>8092</v>
      </c>
      <c r="AF550" s="140" t="s">
        <v>8093</v>
      </c>
      <c r="AG550" s="140" t="s">
        <v>8094</v>
      </c>
      <c r="AH550" s="140" t="s">
        <v>9949</v>
      </c>
      <c r="AI550" s="140" t="s">
        <v>7773</v>
      </c>
      <c r="AJ550" s="140" t="s">
        <v>9950</v>
      </c>
      <c r="AK550" s="140" t="s">
        <v>9951</v>
      </c>
      <c r="AL550" s="139">
        <v>2940</v>
      </c>
      <c r="AM550" s="140" t="s">
        <v>284</v>
      </c>
      <c r="AN550" s="140" t="s">
        <v>9952</v>
      </c>
    </row>
    <row r="551" spans="1:40" ht="28.8" x14ac:dyDescent="0.25">
      <c r="A551" s="139" t="s">
        <v>7756</v>
      </c>
      <c r="B551" s="140" t="s">
        <v>7757</v>
      </c>
      <c r="C551" s="139">
        <v>7138</v>
      </c>
      <c r="D551" s="140" t="s">
        <v>6202</v>
      </c>
      <c r="E551" s="140" t="s">
        <v>6524</v>
      </c>
      <c r="F551" s="139">
        <v>2100</v>
      </c>
      <c r="G551" s="140" t="s">
        <v>543</v>
      </c>
      <c r="H551" s="140" t="s">
        <v>6658</v>
      </c>
      <c r="I551" s="140" t="s">
        <v>7758</v>
      </c>
      <c r="J551" s="140" t="s">
        <v>9953</v>
      </c>
      <c r="K551" s="140" t="s">
        <v>8070</v>
      </c>
      <c r="L551" s="140" t="s">
        <v>7761</v>
      </c>
      <c r="M551" s="140" t="s">
        <v>8071</v>
      </c>
      <c r="N551" s="140" t="s">
        <v>8730</v>
      </c>
      <c r="O551" s="139">
        <v>119701</v>
      </c>
      <c r="P551" s="139">
        <v>10231</v>
      </c>
      <c r="Q551" s="140" t="s">
        <v>6546</v>
      </c>
      <c r="R551" s="139">
        <v>128728</v>
      </c>
      <c r="S551" s="139">
        <v>0</v>
      </c>
      <c r="T551" s="140" t="s">
        <v>7758</v>
      </c>
      <c r="U551" s="141">
        <v>367</v>
      </c>
      <c r="V551" s="140" t="s">
        <v>9954</v>
      </c>
      <c r="W551" s="140" t="s">
        <v>8666</v>
      </c>
      <c r="X551" s="140" t="s">
        <v>7765</v>
      </c>
      <c r="Y551" s="140" t="s">
        <v>7766</v>
      </c>
      <c r="Z551" s="140" t="s">
        <v>8732</v>
      </c>
      <c r="AA551" s="139">
        <v>2</v>
      </c>
      <c r="AB551" s="141">
        <v>45322</v>
      </c>
      <c r="AC551" s="141">
        <v>45322</v>
      </c>
      <c r="AD551" s="140" t="s">
        <v>7876</v>
      </c>
      <c r="AE551" s="140" t="s">
        <v>7877</v>
      </c>
      <c r="AF551" s="140" t="s">
        <v>7878</v>
      </c>
      <c r="AG551" s="140" t="s">
        <v>7879</v>
      </c>
      <c r="AH551" s="140" t="s">
        <v>9645</v>
      </c>
      <c r="AI551" s="140" t="s">
        <v>7773</v>
      </c>
      <c r="AJ551" s="140" t="s">
        <v>9646</v>
      </c>
      <c r="AK551" s="140" t="s">
        <v>9647</v>
      </c>
      <c r="AL551" s="139">
        <v>2000</v>
      </c>
      <c r="AM551" s="140" t="s">
        <v>2909</v>
      </c>
      <c r="AN551" s="140" t="s">
        <v>9648</v>
      </c>
    </row>
    <row r="552" spans="1:40" ht="28.8" x14ac:dyDescent="0.25">
      <c r="A552" s="139" t="s">
        <v>7756</v>
      </c>
      <c r="B552" s="140" t="s">
        <v>7757</v>
      </c>
      <c r="C552" s="139">
        <v>7153</v>
      </c>
      <c r="D552" s="140" t="s">
        <v>6203</v>
      </c>
      <c r="E552" s="140" t="s">
        <v>3477</v>
      </c>
      <c r="F552" s="139">
        <v>2100</v>
      </c>
      <c r="G552" s="140" t="s">
        <v>543</v>
      </c>
      <c r="H552" s="140" t="s">
        <v>1421</v>
      </c>
      <c r="I552" s="140" t="s">
        <v>7758</v>
      </c>
      <c r="J552" s="140" t="s">
        <v>9955</v>
      </c>
      <c r="K552" s="140" t="s">
        <v>8070</v>
      </c>
      <c r="L552" s="140" t="s">
        <v>7761</v>
      </c>
      <c r="M552" s="140" t="s">
        <v>8071</v>
      </c>
      <c r="N552" s="140" t="s">
        <v>8730</v>
      </c>
      <c r="O552" s="139">
        <v>119677</v>
      </c>
      <c r="P552" s="139">
        <v>6511</v>
      </c>
      <c r="Q552" s="140" t="s">
        <v>7172</v>
      </c>
      <c r="R552" s="139">
        <v>128728</v>
      </c>
      <c r="S552" s="139">
        <v>0</v>
      </c>
      <c r="T552" s="140" t="s">
        <v>7758</v>
      </c>
      <c r="U552" s="141">
        <v>367</v>
      </c>
      <c r="V552" s="140" t="s">
        <v>9956</v>
      </c>
      <c r="W552" s="140" t="s">
        <v>9457</v>
      </c>
      <c r="X552" s="140" t="s">
        <v>8106</v>
      </c>
      <c r="Y552" s="140" t="s">
        <v>8107</v>
      </c>
      <c r="Z552" s="140" t="s">
        <v>9256</v>
      </c>
      <c r="AA552" s="139">
        <v>1</v>
      </c>
      <c r="AB552" s="141">
        <v>45322</v>
      </c>
      <c r="AC552" s="141">
        <v>45322</v>
      </c>
      <c r="AD552" s="140" t="s">
        <v>7876</v>
      </c>
      <c r="AE552" s="140" t="s">
        <v>7877</v>
      </c>
      <c r="AF552" s="140" t="s">
        <v>7878</v>
      </c>
      <c r="AG552" s="140" t="s">
        <v>7879</v>
      </c>
      <c r="AH552" s="140" t="s">
        <v>9645</v>
      </c>
      <c r="AI552" s="140" t="s">
        <v>7773</v>
      </c>
      <c r="AJ552" s="140" t="s">
        <v>9646</v>
      </c>
      <c r="AK552" s="140" t="s">
        <v>9647</v>
      </c>
      <c r="AL552" s="139">
        <v>2000</v>
      </c>
      <c r="AM552" s="140" t="s">
        <v>2909</v>
      </c>
      <c r="AN552" s="140" t="s">
        <v>9648</v>
      </c>
    </row>
    <row r="553" spans="1:40" ht="28.8" x14ac:dyDescent="0.25">
      <c r="A553" s="139" t="s">
        <v>7756</v>
      </c>
      <c r="B553" s="140" t="s">
        <v>7757</v>
      </c>
      <c r="C553" s="139">
        <v>7179</v>
      </c>
      <c r="D553" s="140" t="s">
        <v>6204</v>
      </c>
      <c r="E553" s="140" t="s">
        <v>3478</v>
      </c>
      <c r="F553" s="139">
        <v>2100</v>
      </c>
      <c r="G553" s="140" t="s">
        <v>543</v>
      </c>
      <c r="H553" s="140" t="s">
        <v>2846</v>
      </c>
      <c r="I553" s="140" t="s">
        <v>7758</v>
      </c>
      <c r="J553" s="140" t="s">
        <v>9957</v>
      </c>
      <c r="K553" s="140" t="s">
        <v>8070</v>
      </c>
      <c r="L553" s="140" t="s">
        <v>7761</v>
      </c>
      <c r="M553" s="140" t="s">
        <v>8071</v>
      </c>
      <c r="N553" s="140" t="s">
        <v>8730</v>
      </c>
      <c r="O553" s="139">
        <v>119677</v>
      </c>
      <c r="P553" s="139">
        <v>6511</v>
      </c>
      <c r="Q553" s="140" t="s">
        <v>7172</v>
      </c>
      <c r="R553" s="139">
        <v>128728</v>
      </c>
      <c r="S553" s="139">
        <v>0</v>
      </c>
      <c r="T553" s="140" t="s">
        <v>7758</v>
      </c>
      <c r="U553" s="141">
        <v>367</v>
      </c>
      <c r="V553" s="140" t="s">
        <v>9958</v>
      </c>
      <c r="W553" s="140" t="s">
        <v>9959</v>
      </c>
      <c r="X553" s="140" t="s">
        <v>8106</v>
      </c>
      <c r="Y553" s="140" t="s">
        <v>8107</v>
      </c>
      <c r="Z553" s="140" t="s">
        <v>9256</v>
      </c>
      <c r="AA553" s="139">
        <v>1</v>
      </c>
      <c r="AB553" s="141">
        <v>45322</v>
      </c>
      <c r="AC553" s="141">
        <v>45322</v>
      </c>
      <c r="AD553" s="140" t="s">
        <v>7876</v>
      </c>
      <c r="AE553" s="140" t="s">
        <v>7877</v>
      </c>
      <c r="AF553" s="140" t="s">
        <v>7878</v>
      </c>
      <c r="AG553" s="140" t="s">
        <v>7879</v>
      </c>
      <c r="AH553" s="140" t="s">
        <v>9645</v>
      </c>
      <c r="AI553" s="140" t="s">
        <v>7773</v>
      </c>
      <c r="AJ553" s="140" t="s">
        <v>9646</v>
      </c>
      <c r="AK553" s="140" t="s">
        <v>9647</v>
      </c>
      <c r="AL553" s="139">
        <v>2000</v>
      </c>
      <c r="AM553" s="140" t="s">
        <v>2909</v>
      </c>
      <c r="AN553" s="140" t="s">
        <v>9648</v>
      </c>
    </row>
    <row r="554" spans="1:40" ht="28.8" x14ac:dyDescent="0.25">
      <c r="A554" s="139" t="s">
        <v>7756</v>
      </c>
      <c r="B554" s="140" t="s">
        <v>7757</v>
      </c>
      <c r="C554" s="139">
        <v>7187</v>
      </c>
      <c r="D554" s="140" t="s">
        <v>9960</v>
      </c>
      <c r="E554" s="140" t="s">
        <v>6525</v>
      </c>
      <c r="F554" s="139">
        <v>2100</v>
      </c>
      <c r="G554" s="140" t="s">
        <v>543</v>
      </c>
      <c r="H554" s="140" t="s">
        <v>5337</v>
      </c>
      <c r="I554" s="140" t="s">
        <v>7758</v>
      </c>
      <c r="J554" s="140" t="s">
        <v>9961</v>
      </c>
      <c r="K554" s="140" t="s">
        <v>8070</v>
      </c>
      <c r="L554" s="140" t="s">
        <v>7761</v>
      </c>
      <c r="M554" s="140" t="s">
        <v>8071</v>
      </c>
      <c r="N554" s="140" t="s">
        <v>8730</v>
      </c>
      <c r="O554" s="139">
        <v>119701</v>
      </c>
      <c r="P554" s="139">
        <v>10231</v>
      </c>
      <c r="Q554" s="140" t="s">
        <v>6546</v>
      </c>
      <c r="R554" s="139">
        <v>128728</v>
      </c>
      <c r="S554" s="139">
        <v>0</v>
      </c>
      <c r="T554" s="140" t="s">
        <v>7758</v>
      </c>
      <c r="U554" s="141">
        <v>367</v>
      </c>
      <c r="V554" s="140" t="s">
        <v>9962</v>
      </c>
      <c r="W554" s="140" t="s">
        <v>8245</v>
      </c>
      <c r="X554" s="140" t="s">
        <v>7765</v>
      </c>
      <c r="Y554" s="140" t="s">
        <v>7766</v>
      </c>
      <c r="Z554" s="140" t="s">
        <v>8732</v>
      </c>
      <c r="AA554" s="139">
        <v>1</v>
      </c>
      <c r="AB554" s="141">
        <v>45322</v>
      </c>
      <c r="AC554" s="141">
        <v>45322</v>
      </c>
      <c r="AD554" s="140" t="s">
        <v>7876</v>
      </c>
      <c r="AE554" s="140" t="s">
        <v>7877</v>
      </c>
      <c r="AF554" s="140" t="s">
        <v>7878</v>
      </c>
      <c r="AG554" s="140" t="s">
        <v>7879</v>
      </c>
      <c r="AH554" s="140" t="s">
        <v>9645</v>
      </c>
      <c r="AI554" s="140" t="s">
        <v>7773</v>
      </c>
      <c r="AJ554" s="140" t="s">
        <v>9646</v>
      </c>
      <c r="AK554" s="140" t="s">
        <v>9647</v>
      </c>
      <c r="AL554" s="139">
        <v>2000</v>
      </c>
      <c r="AM554" s="140" t="s">
        <v>2909</v>
      </c>
      <c r="AN554" s="140" t="s">
        <v>9648</v>
      </c>
    </row>
    <row r="555" spans="1:40" ht="28.8" x14ac:dyDescent="0.25">
      <c r="A555" s="139" t="s">
        <v>7756</v>
      </c>
      <c r="B555" s="140" t="s">
        <v>7757</v>
      </c>
      <c r="C555" s="139">
        <v>7195</v>
      </c>
      <c r="D555" s="140" t="s">
        <v>6205</v>
      </c>
      <c r="E555" s="140" t="s">
        <v>3479</v>
      </c>
      <c r="F555" s="139">
        <v>2100</v>
      </c>
      <c r="G555" s="140" t="s">
        <v>543</v>
      </c>
      <c r="H555" s="140" t="s">
        <v>5338</v>
      </c>
      <c r="I555" s="140" t="s">
        <v>7758</v>
      </c>
      <c r="J555" s="140" t="s">
        <v>9963</v>
      </c>
      <c r="K555" s="140" t="s">
        <v>8070</v>
      </c>
      <c r="L555" s="140" t="s">
        <v>7761</v>
      </c>
      <c r="M555" s="140" t="s">
        <v>8071</v>
      </c>
      <c r="N555" s="140" t="s">
        <v>8730</v>
      </c>
      <c r="O555" s="139">
        <v>119677</v>
      </c>
      <c r="P555" s="139">
        <v>6511</v>
      </c>
      <c r="Q555" s="140" t="s">
        <v>7172</v>
      </c>
      <c r="R555" s="139">
        <v>128728</v>
      </c>
      <c r="S555" s="139">
        <v>0</v>
      </c>
      <c r="T555" s="140" t="s">
        <v>7758</v>
      </c>
      <c r="U555" s="141">
        <v>367</v>
      </c>
      <c r="V555" s="140" t="s">
        <v>9964</v>
      </c>
      <c r="W555" s="140" t="s">
        <v>9965</v>
      </c>
      <c r="X555" s="140" t="s">
        <v>7765</v>
      </c>
      <c r="Y555" s="140" t="s">
        <v>7766</v>
      </c>
      <c r="Z555" s="140" t="s">
        <v>8732</v>
      </c>
      <c r="AA555" s="139">
        <v>1</v>
      </c>
      <c r="AB555" s="141">
        <v>45322</v>
      </c>
      <c r="AC555" s="141">
        <v>45322</v>
      </c>
      <c r="AD555" s="140" t="s">
        <v>7876</v>
      </c>
      <c r="AE555" s="140" t="s">
        <v>7877</v>
      </c>
      <c r="AF555" s="140" t="s">
        <v>7878</v>
      </c>
      <c r="AG555" s="140" t="s">
        <v>7879</v>
      </c>
      <c r="AH555" s="140" t="s">
        <v>9645</v>
      </c>
      <c r="AI555" s="140" t="s">
        <v>7773</v>
      </c>
      <c r="AJ555" s="140" t="s">
        <v>9646</v>
      </c>
      <c r="AK555" s="140" t="s">
        <v>9647</v>
      </c>
      <c r="AL555" s="139">
        <v>2000</v>
      </c>
      <c r="AM555" s="140" t="s">
        <v>2909</v>
      </c>
      <c r="AN555" s="140" t="s">
        <v>9648</v>
      </c>
    </row>
    <row r="556" spans="1:40" ht="28.8" x14ac:dyDescent="0.25">
      <c r="A556" s="139" t="s">
        <v>7756</v>
      </c>
      <c r="B556" s="140" t="s">
        <v>7757</v>
      </c>
      <c r="C556" s="139">
        <v>7229</v>
      </c>
      <c r="D556" s="140" t="s">
        <v>7178</v>
      </c>
      <c r="E556" s="140" t="s">
        <v>7179</v>
      </c>
      <c r="F556" s="139">
        <v>2100</v>
      </c>
      <c r="G556" s="140" t="s">
        <v>543</v>
      </c>
      <c r="H556" s="140" t="s">
        <v>1422</v>
      </c>
      <c r="I556" s="140" t="s">
        <v>7758</v>
      </c>
      <c r="J556" s="140" t="s">
        <v>9966</v>
      </c>
      <c r="K556" s="140" t="s">
        <v>8070</v>
      </c>
      <c r="L556" s="140" t="s">
        <v>7761</v>
      </c>
      <c r="M556" s="140" t="s">
        <v>8071</v>
      </c>
      <c r="N556" s="140" t="s">
        <v>8730</v>
      </c>
      <c r="O556" s="139">
        <v>119677</v>
      </c>
      <c r="P556" s="139">
        <v>6511</v>
      </c>
      <c r="Q556" s="140" t="s">
        <v>7172</v>
      </c>
      <c r="R556" s="139">
        <v>128728</v>
      </c>
      <c r="S556" s="139">
        <v>0</v>
      </c>
      <c r="T556" s="140" t="s">
        <v>7758</v>
      </c>
      <c r="U556" s="141">
        <v>367</v>
      </c>
      <c r="V556" s="140" t="s">
        <v>9967</v>
      </c>
      <c r="W556" s="140" t="s">
        <v>7872</v>
      </c>
      <c r="X556" s="140" t="s">
        <v>7765</v>
      </c>
      <c r="Y556" s="140" t="s">
        <v>7766</v>
      </c>
      <c r="Z556" s="140" t="s">
        <v>8732</v>
      </c>
      <c r="AA556" s="139">
        <v>1</v>
      </c>
      <c r="AB556" s="141">
        <v>45322</v>
      </c>
      <c r="AC556" s="141">
        <v>45322</v>
      </c>
      <c r="AD556" s="140" t="s">
        <v>7876</v>
      </c>
      <c r="AE556" s="140" t="s">
        <v>7877</v>
      </c>
      <c r="AF556" s="140" t="s">
        <v>7878</v>
      </c>
      <c r="AG556" s="140" t="s">
        <v>7879</v>
      </c>
      <c r="AH556" s="140" t="s">
        <v>9645</v>
      </c>
      <c r="AI556" s="140" t="s">
        <v>7773</v>
      </c>
      <c r="AJ556" s="140" t="s">
        <v>9646</v>
      </c>
      <c r="AK556" s="140" t="s">
        <v>9647</v>
      </c>
      <c r="AL556" s="139">
        <v>2000</v>
      </c>
      <c r="AM556" s="140" t="s">
        <v>2909</v>
      </c>
      <c r="AN556" s="140" t="s">
        <v>9648</v>
      </c>
    </row>
    <row r="557" spans="1:40" ht="28.8" x14ac:dyDescent="0.25">
      <c r="A557" s="139" t="s">
        <v>7756</v>
      </c>
      <c r="B557" s="140" t="s">
        <v>7757</v>
      </c>
      <c r="C557" s="139">
        <v>7237</v>
      </c>
      <c r="D557" s="140" t="s">
        <v>6206</v>
      </c>
      <c r="E557" s="140" t="s">
        <v>3480</v>
      </c>
      <c r="F557" s="139">
        <v>2100</v>
      </c>
      <c r="G557" s="140" t="s">
        <v>543</v>
      </c>
      <c r="H557" s="140" t="s">
        <v>1423</v>
      </c>
      <c r="I557" s="140" t="s">
        <v>7758</v>
      </c>
      <c r="J557" s="140" t="s">
        <v>9968</v>
      </c>
      <c r="K557" s="140" t="s">
        <v>8070</v>
      </c>
      <c r="L557" s="140" t="s">
        <v>7761</v>
      </c>
      <c r="M557" s="140" t="s">
        <v>8071</v>
      </c>
      <c r="N557" s="140" t="s">
        <v>8730</v>
      </c>
      <c r="O557" s="139">
        <v>119701</v>
      </c>
      <c r="P557" s="139">
        <v>10231</v>
      </c>
      <c r="Q557" s="140" t="s">
        <v>6546</v>
      </c>
      <c r="R557" s="139">
        <v>128728</v>
      </c>
      <c r="S557" s="139">
        <v>0</v>
      </c>
      <c r="T557" s="140" t="s">
        <v>7758</v>
      </c>
      <c r="U557" s="141">
        <v>367</v>
      </c>
      <c r="V557" s="140" t="s">
        <v>9969</v>
      </c>
      <c r="W557" s="140" t="s">
        <v>9970</v>
      </c>
      <c r="X557" s="140" t="s">
        <v>7765</v>
      </c>
      <c r="Y557" s="140" t="s">
        <v>7766</v>
      </c>
      <c r="Z557" s="140" t="s">
        <v>8732</v>
      </c>
      <c r="AA557" s="139">
        <v>1</v>
      </c>
      <c r="AB557" s="141">
        <v>45322</v>
      </c>
      <c r="AC557" s="141">
        <v>45322</v>
      </c>
      <c r="AD557" s="140" t="s">
        <v>7876</v>
      </c>
      <c r="AE557" s="140" t="s">
        <v>7877</v>
      </c>
      <c r="AF557" s="140" t="s">
        <v>7878</v>
      </c>
      <c r="AG557" s="140" t="s">
        <v>7879</v>
      </c>
      <c r="AH557" s="140" t="s">
        <v>9645</v>
      </c>
      <c r="AI557" s="140" t="s">
        <v>7773</v>
      </c>
      <c r="AJ557" s="140" t="s">
        <v>9646</v>
      </c>
      <c r="AK557" s="140" t="s">
        <v>9647</v>
      </c>
      <c r="AL557" s="139">
        <v>2000</v>
      </c>
      <c r="AM557" s="140" t="s">
        <v>2909</v>
      </c>
      <c r="AN557" s="140" t="s">
        <v>9648</v>
      </c>
    </row>
    <row r="558" spans="1:40" ht="28.8" x14ac:dyDescent="0.25">
      <c r="A558" s="139" t="s">
        <v>7756</v>
      </c>
      <c r="B558" s="140" t="s">
        <v>7757</v>
      </c>
      <c r="C558" s="139">
        <v>7245</v>
      </c>
      <c r="D558" s="140" t="s">
        <v>6207</v>
      </c>
      <c r="E558" s="140" t="s">
        <v>3481</v>
      </c>
      <c r="F558" s="139">
        <v>2100</v>
      </c>
      <c r="G558" s="140" t="s">
        <v>543</v>
      </c>
      <c r="H558" s="140" t="s">
        <v>2932</v>
      </c>
      <c r="I558" s="140" t="s">
        <v>7758</v>
      </c>
      <c r="J558" s="140" t="s">
        <v>9971</v>
      </c>
      <c r="K558" s="140" t="s">
        <v>8070</v>
      </c>
      <c r="L558" s="140" t="s">
        <v>7761</v>
      </c>
      <c r="M558" s="140" t="s">
        <v>8071</v>
      </c>
      <c r="N558" s="140" t="s">
        <v>8730</v>
      </c>
      <c r="O558" s="139">
        <v>119735</v>
      </c>
      <c r="P558" s="139">
        <v>61754</v>
      </c>
      <c r="Q558" s="140" t="s">
        <v>6340</v>
      </c>
      <c r="R558" s="139">
        <v>128728</v>
      </c>
      <c r="S558" s="139">
        <v>0</v>
      </c>
      <c r="T558" s="140" t="s">
        <v>7935</v>
      </c>
      <c r="U558" s="141">
        <v>367</v>
      </c>
      <c r="V558" s="140" t="s">
        <v>9972</v>
      </c>
      <c r="W558" s="140" t="s">
        <v>9973</v>
      </c>
      <c r="X558" s="140" t="s">
        <v>7765</v>
      </c>
      <c r="Y558" s="140" t="s">
        <v>7766</v>
      </c>
      <c r="Z558" s="140" t="s">
        <v>8732</v>
      </c>
      <c r="AA558" s="139">
        <v>2</v>
      </c>
      <c r="AB558" s="141">
        <v>45322</v>
      </c>
      <c r="AC558" s="141">
        <v>45322</v>
      </c>
      <c r="AD558" s="140" t="s">
        <v>7876</v>
      </c>
      <c r="AE558" s="140" t="s">
        <v>7877</v>
      </c>
      <c r="AF558" s="140" t="s">
        <v>7878</v>
      </c>
      <c r="AG558" s="140" t="s">
        <v>7879</v>
      </c>
      <c r="AH558" s="140" t="s">
        <v>9645</v>
      </c>
      <c r="AI558" s="140" t="s">
        <v>7773</v>
      </c>
      <c r="AJ558" s="140" t="s">
        <v>9646</v>
      </c>
      <c r="AK558" s="140" t="s">
        <v>9647</v>
      </c>
      <c r="AL558" s="139">
        <v>2000</v>
      </c>
      <c r="AM558" s="140" t="s">
        <v>2909</v>
      </c>
      <c r="AN558" s="140" t="s">
        <v>9648</v>
      </c>
    </row>
    <row r="559" spans="1:40" ht="28.8" x14ac:dyDescent="0.25">
      <c r="A559" s="139" t="s">
        <v>7756</v>
      </c>
      <c r="B559" s="140" t="s">
        <v>7757</v>
      </c>
      <c r="C559" s="139">
        <v>7252</v>
      </c>
      <c r="D559" s="140" t="s">
        <v>6208</v>
      </c>
      <c r="E559" s="140" t="s">
        <v>3482</v>
      </c>
      <c r="F559" s="139">
        <v>2100</v>
      </c>
      <c r="G559" s="140" t="s">
        <v>543</v>
      </c>
      <c r="H559" s="140" t="s">
        <v>3483</v>
      </c>
      <c r="I559" s="140" t="s">
        <v>7758</v>
      </c>
      <c r="J559" s="140" t="s">
        <v>9974</v>
      </c>
      <c r="K559" s="140" t="s">
        <v>8070</v>
      </c>
      <c r="L559" s="140" t="s">
        <v>7761</v>
      </c>
      <c r="M559" s="140" t="s">
        <v>8071</v>
      </c>
      <c r="N559" s="140" t="s">
        <v>8730</v>
      </c>
      <c r="O559" s="139">
        <v>119677</v>
      </c>
      <c r="P559" s="139">
        <v>6511</v>
      </c>
      <c r="Q559" s="140" t="s">
        <v>7172</v>
      </c>
      <c r="R559" s="139">
        <v>128728</v>
      </c>
      <c r="S559" s="139">
        <v>0</v>
      </c>
      <c r="T559" s="140" t="s">
        <v>7758</v>
      </c>
      <c r="U559" s="141">
        <v>367</v>
      </c>
      <c r="V559" s="140" t="s">
        <v>9975</v>
      </c>
      <c r="W559" s="140" t="s">
        <v>9508</v>
      </c>
      <c r="X559" s="140" t="s">
        <v>7765</v>
      </c>
      <c r="Y559" s="140" t="s">
        <v>7766</v>
      </c>
      <c r="Z559" s="140" t="s">
        <v>8732</v>
      </c>
      <c r="AA559" s="139">
        <v>1</v>
      </c>
      <c r="AB559" s="141">
        <v>45322</v>
      </c>
      <c r="AC559" s="141">
        <v>45322</v>
      </c>
      <c r="AD559" s="140" t="s">
        <v>7876</v>
      </c>
      <c r="AE559" s="140" t="s">
        <v>7877</v>
      </c>
      <c r="AF559" s="140" t="s">
        <v>7878</v>
      </c>
      <c r="AG559" s="140" t="s">
        <v>7879</v>
      </c>
      <c r="AH559" s="140" t="s">
        <v>9645</v>
      </c>
      <c r="AI559" s="140" t="s">
        <v>7773</v>
      </c>
      <c r="AJ559" s="140" t="s">
        <v>9646</v>
      </c>
      <c r="AK559" s="140" t="s">
        <v>9647</v>
      </c>
      <c r="AL559" s="139">
        <v>2000</v>
      </c>
      <c r="AM559" s="140" t="s">
        <v>2909</v>
      </c>
      <c r="AN559" s="140" t="s">
        <v>9648</v>
      </c>
    </row>
    <row r="560" spans="1:40" ht="28.8" x14ac:dyDescent="0.25">
      <c r="A560" s="139" t="s">
        <v>7756</v>
      </c>
      <c r="B560" s="140" t="s">
        <v>7757</v>
      </c>
      <c r="C560" s="139">
        <v>7261</v>
      </c>
      <c r="D560" s="140" t="s">
        <v>6209</v>
      </c>
      <c r="E560" s="140" t="s">
        <v>3484</v>
      </c>
      <c r="F560" s="139">
        <v>2100</v>
      </c>
      <c r="G560" s="140" t="s">
        <v>543</v>
      </c>
      <c r="H560" s="140" t="s">
        <v>6210</v>
      </c>
      <c r="I560" s="140" t="s">
        <v>7758</v>
      </c>
      <c r="J560" s="140" t="s">
        <v>9976</v>
      </c>
      <c r="K560" s="140" t="s">
        <v>8070</v>
      </c>
      <c r="L560" s="140" t="s">
        <v>7761</v>
      </c>
      <c r="M560" s="140" t="s">
        <v>8071</v>
      </c>
      <c r="N560" s="140" t="s">
        <v>8730</v>
      </c>
      <c r="O560" s="139">
        <v>119677</v>
      </c>
      <c r="P560" s="139">
        <v>6511</v>
      </c>
      <c r="Q560" s="140" t="s">
        <v>7172</v>
      </c>
      <c r="R560" s="139">
        <v>128728</v>
      </c>
      <c r="S560" s="139">
        <v>0</v>
      </c>
      <c r="T560" s="140" t="s">
        <v>7758</v>
      </c>
      <c r="U560" s="141">
        <v>367</v>
      </c>
      <c r="V560" s="140" t="s">
        <v>9977</v>
      </c>
      <c r="W560" s="140" t="s">
        <v>9978</v>
      </c>
      <c r="X560" s="140" t="s">
        <v>7765</v>
      </c>
      <c r="Y560" s="140" t="s">
        <v>7766</v>
      </c>
      <c r="Z560" s="140" t="s">
        <v>8732</v>
      </c>
      <c r="AA560" s="139">
        <v>1</v>
      </c>
      <c r="AB560" s="141">
        <v>45322</v>
      </c>
      <c r="AC560" s="141">
        <v>45322</v>
      </c>
      <c r="AD560" s="140" t="s">
        <v>7876</v>
      </c>
      <c r="AE560" s="140" t="s">
        <v>7877</v>
      </c>
      <c r="AF560" s="140" t="s">
        <v>7878</v>
      </c>
      <c r="AG560" s="140" t="s">
        <v>7879</v>
      </c>
      <c r="AH560" s="140" t="s">
        <v>9645</v>
      </c>
      <c r="AI560" s="140" t="s">
        <v>7773</v>
      </c>
      <c r="AJ560" s="140" t="s">
        <v>9646</v>
      </c>
      <c r="AK560" s="140" t="s">
        <v>9647</v>
      </c>
      <c r="AL560" s="139">
        <v>2000</v>
      </c>
      <c r="AM560" s="140" t="s">
        <v>2909</v>
      </c>
      <c r="AN560" s="140" t="s">
        <v>9648</v>
      </c>
    </row>
    <row r="561" spans="1:40" ht="28.8" x14ac:dyDescent="0.25">
      <c r="A561" s="139" t="s">
        <v>7756</v>
      </c>
      <c r="B561" s="140" t="s">
        <v>7757</v>
      </c>
      <c r="C561" s="139">
        <v>7294</v>
      </c>
      <c r="D561" s="140" t="s">
        <v>6211</v>
      </c>
      <c r="E561" s="140" t="s">
        <v>3485</v>
      </c>
      <c r="F561" s="139">
        <v>2100</v>
      </c>
      <c r="G561" s="140" t="s">
        <v>543</v>
      </c>
      <c r="H561" s="140" t="s">
        <v>1424</v>
      </c>
      <c r="I561" s="140" t="s">
        <v>7758</v>
      </c>
      <c r="J561" s="140" t="s">
        <v>9979</v>
      </c>
      <c r="K561" s="140" t="s">
        <v>8070</v>
      </c>
      <c r="L561" s="140" t="s">
        <v>7761</v>
      </c>
      <c r="M561" s="140" t="s">
        <v>8071</v>
      </c>
      <c r="N561" s="140" t="s">
        <v>8730</v>
      </c>
      <c r="O561" s="139">
        <v>119677</v>
      </c>
      <c r="P561" s="139">
        <v>6511</v>
      </c>
      <c r="Q561" s="140" t="s">
        <v>7172</v>
      </c>
      <c r="R561" s="139">
        <v>128728</v>
      </c>
      <c r="S561" s="139">
        <v>0</v>
      </c>
      <c r="T561" s="140" t="s">
        <v>7758</v>
      </c>
      <c r="U561" s="141">
        <v>367</v>
      </c>
      <c r="V561" s="140" t="s">
        <v>9980</v>
      </c>
      <c r="W561" s="140" t="s">
        <v>8214</v>
      </c>
      <c r="X561" s="140" t="s">
        <v>7765</v>
      </c>
      <c r="Y561" s="140" t="s">
        <v>7766</v>
      </c>
      <c r="Z561" s="140" t="s">
        <v>8732</v>
      </c>
      <c r="AA561" s="139">
        <v>1</v>
      </c>
      <c r="AB561" s="141">
        <v>45322</v>
      </c>
      <c r="AC561" s="141">
        <v>45322</v>
      </c>
      <c r="AD561" s="140" t="s">
        <v>7876</v>
      </c>
      <c r="AE561" s="140" t="s">
        <v>7877</v>
      </c>
      <c r="AF561" s="140" t="s">
        <v>7878</v>
      </c>
      <c r="AG561" s="140" t="s">
        <v>7879</v>
      </c>
      <c r="AH561" s="140" t="s">
        <v>9645</v>
      </c>
      <c r="AI561" s="140" t="s">
        <v>7773</v>
      </c>
      <c r="AJ561" s="140" t="s">
        <v>9646</v>
      </c>
      <c r="AK561" s="140" t="s">
        <v>9647</v>
      </c>
      <c r="AL561" s="139">
        <v>2000</v>
      </c>
      <c r="AM561" s="140" t="s">
        <v>2909</v>
      </c>
      <c r="AN561" s="140" t="s">
        <v>9648</v>
      </c>
    </row>
    <row r="562" spans="1:40" ht="28.8" x14ac:dyDescent="0.25">
      <c r="A562" s="139" t="s">
        <v>7756</v>
      </c>
      <c r="B562" s="140" t="s">
        <v>7757</v>
      </c>
      <c r="C562" s="139">
        <v>7311</v>
      </c>
      <c r="D562" s="140" t="s">
        <v>5340</v>
      </c>
      <c r="E562" s="140" t="s">
        <v>3486</v>
      </c>
      <c r="F562" s="139">
        <v>2100</v>
      </c>
      <c r="G562" s="140" t="s">
        <v>543</v>
      </c>
      <c r="H562" s="140" t="s">
        <v>1425</v>
      </c>
      <c r="I562" s="140" t="s">
        <v>7758</v>
      </c>
      <c r="J562" s="140" t="s">
        <v>9981</v>
      </c>
      <c r="K562" s="140" t="s">
        <v>8070</v>
      </c>
      <c r="L562" s="140" t="s">
        <v>7761</v>
      </c>
      <c r="M562" s="140" t="s">
        <v>8071</v>
      </c>
      <c r="N562" s="140" t="s">
        <v>8722</v>
      </c>
      <c r="O562" s="139">
        <v>121764</v>
      </c>
      <c r="P562" s="139">
        <v>7344</v>
      </c>
      <c r="Q562" s="140" t="s">
        <v>5343</v>
      </c>
      <c r="R562" s="139">
        <v>963091</v>
      </c>
      <c r="S562" s="139">
        <v>0</v>
      </c>
      <c r="T562" s="140" t="s">
        <v>7758</v>
      </c>
      <c r="U562" s="141">
        <v>367</v>
      </c>
      <c r="V562" s="140" t="s">
        <v>9982</v>
      </c>
      <c r="W562" s="140" t="s">
        <v>9983</v>
      </c>
      <c r="X562" s="140" t="s">
        <v>7765</v>
      </c>
      <c r="Y562" s="140" t="s">
        <v>7766</v>
      </c>
      <c r="Z562" s="140" t="s">
        <v>8739</v>
      </c>
      <c r="AA562" s="139">
        <v>1</v>
      </c>
      <c r="AB562" s="141">
        <v>45322</v>
      </c>
      <c r="AC562" s="141">
        <v>45322</v>
      </c>
      <c r="AD562" s="140" t="s">
        <v>8091</v>
      </c>
      <c r="AE562" s="140" t="s">
        <v>8092</v>
      </c>
      <c r="AF562" s="140" t="s">
        <v>8093</v>
      </c>
      <c r="AG562" s="140" t="s">
        <v>8094</v>
      </c>
      <c r="AH562" s="140" t="s">
        <v>9984</v>
      </c>
      <c r="AI562" s="140" t="s">
        <v>7943</v>
      </c>
      <c r="AJ562" s="140" t="s">
        <v>488</v>
      </c>
      <c r="AK562" s="140" t="s">
        <v>3486</v>
      </c>
      <c r="AL562" s="139">
        <v>2100</v>
      </c>
      <c r="AM562" s="140" t="s">
        <v>543</v>
      </c>
      <c r="AN562" s="140" t="s">
        <v>9985</v>
      </c>
    </row>
    <row r="563" spans="1:40" ht="28.8" x14ac:dyDescent="0.25">
      <c r="A563" s="139" t="s">
        <v>7756</v>
      </c>
      <c r="B563" s="140" t="s">
        <v>7757</v>
      </c>
      <c r="C563" s="139">
        <v>7328</v>
      </c>
      <c r="D563" s="140" t="s">
        <v>5341</v>
      </c>
      <c r="E563" s="140" t="s">
        <v>3487</v>
      </c>
      <c r="F563" s="139">
        <v>2140</v>
      </c>
      <c r="G563" s="140" t="s">
        <v>294</v>
      </c>
      <c r="H563" s="140" t="s">
        <v>1426</v>
      </c>
      <c r="I563" s="140" t="s">
        <v>7758</v>
      </c>
      <c r="J563" s="140" t="s">
        <v>9986</v>
      </c>
      <c r="K563" s="140" t="s">
        <v>8070</v>
      </c>
      <c r="L563" s="140" t="s">
        <v>7761</v>
      </c>
      <c r="M563" s="140" t="s">
        <v>8071</v>
      </c>
      <c r="N563" s="140" t="s">
        <v>8722</v>
      </c>
      <c r="O563" s="139">
        <v>121764</v>
      </c>
      <c r="P563" s="139">
        <v>7344</v>
      </c>
      <c r="Q563" s="140" t="s">
        <v>5343</v>
      </c>
      <c r="R563" s="139">
        <v>963091</v>
      </c>
      <c r="S563" s="139">
        <v>0</v>
      </c>
      <c r="T563" s="140" t="s">
        <v>7758</v>
      </c>
      <c r="U563" s="141">
        <v>367</v>
      </c>
      <c r="V563" s="140" t="s">
        <v>9987</v>
      </c>
      <c r="W563" s="140" t="s">
        <v>9988</v>
      </c>
      <c r="X563" s="140" t="s">
        <v>7765</v>
      </c>
      <c r="Y563" s="140" t="s">
        <v>7766</v>
      </c>
      <c r="Z563" s="140" t="s">
        <v>8739</v>
      </c>
      <c r="AA563" s="139">
        <v>1</v>
      </c>
      <c r="AB563" s="141">
        <v>45322</v>
      </c>
      <c r="AC563" s="141">
        <v>45322</v>
      </c>
      <c r="AD563" s="140" t="s">
        <v>7768</v>
      </c>
      <c r="AE563" s="140" t="s">
        <v>7769</v>
      </c>
      <c r="AF563" s="140" t="s">
        <v>7770</v>
      </c>
      <c r="AG563" s="140" t="s">
        <v>7771</v>
      </c>
      <c r="AH563" s="140" t="s">
        <v>9989</v>
      </c>
      <c r="AI563" s="140" t="s">
        <v>7943</v>
      </c>
      <c r="AJ563" s="140" t="s">
        <v>9990</v>
      </c>
      <c r="AK563" s="140" t="s">
        <v>9991</v>
      </c>
      <c r="AL563" s="139">
        <v>2140</v>
      </c>
      <c r="AM563" s="140" t="s">
        <v>294</v>
      </c>
      <c r="AN563" s="140" t="s">
        <v>9985</v>
      </c>
    </row>
    <row r="564" spans="1:40" ht="28.8" x14ac:dyDescent="0.25">
      <c r="A564" s="139" t="s">
        <v>7756</v>
      </c>
      <c r="B564" s="140" t="s">
        <v>7757</v>
      </c>
      <c r="C564" s="139">
        <v>7336</v>
      </c>
      <c r="D564" s="140" t="s">
        <v>5342</v>
      </c>
      <c r="E564" s="140" t="s">
        <v>3488</v>
      </c>
      <c r="F564" s="139">
        <v>2100</v>
      </c>
      <c r="G564" s="140" t="s">
        <v>543</v>
      </c>
      <c r="H564" s="140" t="s">
        <v>1427</v>
      </c>
      <c r="I564" s="140" t="s">
        <v>7758</v>
      </c>
      <c r="J564" s="140" t="s">
        <v>9992</v>
      </c>
      <c r="K564" s="140" t="s">
        <v>8070</v>
      </c>
      <c r="L564" s="140" t="s">
        <v>7761</v>
      </c>
      <c r="M564" s="140" t="s">
        <v>8071</v>
      </c>
      <c r="N564" s="140" t="s">
        <v>8722</v>
      </c>
      <c r="O564" s="139">
        <v>121764</v>
      </c>
      <c r="P564" s="139">
        <v>7344</v>
      </c>
      <c r="Q564" s="140" t="s">
        <v>5343</v>
      </c>
      <c r="R564" s="139">
        <v>963091</v>
      </c>
      <c r="S564" s="139">
        <v>0</v>
      </c>
      <c r="T564" s="140" t="s">
        <v>7758</v>
      </c>
      <c r="U564" s="141">
        <v>367</v>
      </c>
      <c r="V564" s="140" t="s">
        <v>9993</v>
      </c>
      <c r="W564" s="140" t="s">
        <v>8214</v>
      </c>
      <c r="X564" s="140" t="s">
        <v>7765</v>
      </c>
      <c r="Y564" s="140" t="s">
        <v>7766</v>
      </c>
      <c r="Z564" s="140" t="s">
        <v>8739</v>
      </c>
      <c r="AA564" s="139">
        <v>1</v>
      </c>
      <c r="AB564" s="141">
        <v>45322</v>
      </c>
      <c r="AC564" s="141">
        <v>45322</v>
      </c>
      <c r="AD564" s="140" t="s">
        <v>8091</v>
      </c>
      <c r="AE564" s="140" t="s">
        <v>8092</v>
      </c>
      <c r="AF564" s="140" t="s">
        <v>8093</v>
      </c>
      <c r="AG564" s="140" t="s">
        <v>8094</v>
      </c>
      <c r="AH564" s="140" t="s">
        <v>9994</v>
      </c>
      <c r="AI564" s="140" t="s">
        <v>7943</v>
      </c>
      <c r="AJ564" s="140" t="s">
        <v>9165</v>
      </c>
      <c r="AK564" s="140" t="s">
        <v>3488</v>
      </c>
      <c r="AL564" s="139">
        <v>2100</v>
      </c>
      <c r="AM564" s="140" t="s">
        <v>543</v>
      </c>
      <c r="AN564" s="140" t="s">
        <v>9985</v>
      </c>
    </row>
    <row r="565" spans="1:40" ht="28.8" x14ac:dyDescent="0.25">
      <c r="A565" s="139" t="s">
        <v>7756</v>
      </c>
      <c r="B565" s="140" t="s">
        <v>7757</v>
      </c>
      <c r="C565" s="139">
        <v>7344</v>
      </c>
      <c r="D565" s="140" t="s">
        <v>5343</v>
      </c>
      <c r="E565" s="140" t="s">
        <v>3489</v>
      </c>
      <c r="F565" s="139">
        <v>2100</v>
      </c>
      <c r="G565" s="140" t="s">
        <v>543</v>
      </c>
      <c r="H565" s="140" t="s">
        <v>1428</v>
      </c>
      <c r="I565" s="140" t="s">
        <v>7758</v>
      </c>
      <c r="J565" s="140" t="s">
        <v>9995</v>
      </c>
      <c r="K565" s="140" t="s">
        <v>8070</v>
      </c>
      <c r="L565" s="140" t="s">
        <v>7761</v>
      </c>
      <c r="M565" s="140" t="s">
        <v>8071</v>
      </c>
      <c r="N565" s="140" t="s">
        <v>8722</v>
      </c>
      <c r="O565" s="139">
        <v>121764</v>
      </c>
      <c r="P565" s="139">
        <v>7344</v>
      </c>
      <c r="Q565" s="140" t="s">
        <v>5343</v>
      </c>
      <c r="R565" s="139">
        <v>963091</v>
      </c>
      <c r="S565" s="139">
        <v>0</v>
      </c>
      <c r="T565" s="140" t="s">
        <v>7758</v>
      </c>
      <c r="U565" s="141">
        <v>367</v>
      </c>
      <c r="V565" s="140" t="s">
        <v>9996</v>
      </c>
      <c r="W565" s="140" t="s">
        <v>8248</v>
      </c>
      <c r="X565" s="140" t="s">
        <v>7765</v>
      </c>
      <c r="Y565" s="140" t="s">
        <v>7766</v>
      </c>
      <c r="Z565" s="140" t="s">
        <v>8739</v>
      </c>
      <c r="AA565" s="139">
        <v>2</v>
      </c>
      <c r="AB565" s="141">
        <v>45322</v>
      </c>
      <c r="AC565" s="141">
        <v>45322</v>
      </c>
      <c r="AD565" s="140" t="s">
        <v>8091</v>
      </c>
      <c r="AE565" s="140" t="s">
        <v>8092</v>
      </c>
      <c r="AF565" s="140" t="s">
        <v>8093</v>
      </c>
      <c r="AG565" s="140" t="s">
        <v>8094</v>
      </c>
      <c r="AH565" s="140" t="s">
        <v>9997</v>
      </c>
      <c r="AI565" s="140" t="s">
        <v>7943</v>
      </c>
      <c r="AJ565" s="140" t="s">
        <v>9932</v>
      </c>
      <c r="AK565" s="140" t="s">
        <v>9998</v>
      </c>
      <c r="AL565" s="139">
        <v>2100</v>
      </c>
      <c r="AM565" s="140" t="s">
        <v>543</v>
      </c>
      <c r="AN565" s="140" t="s">
        <v>9985</v>
      </c>
    </row>
    <row r="566" spans="1:40" ht="28.8" x14ac:dyDescent="0.25">
      <c r="A566" s="139" t="s">
        <v>7756</v>
      </c>
      <c r="B566" s="140" t="s">
        <v>7757</v>
      </c>
      <c r="C566" s="139">
        <v>7369</v>
      </c>
      <c r="D566" s="140" t="s">
        <v>6212</v>
      </c>
      <c r="E566" s="140" t="s">
        <v>3490</v>
      </c>
      <c r="F566" s="139">
        <v>2100</v>
      </c>
      <c r="G566" s="140" t="s">
        <v>543</v>
      </c>
      <c r="H566" s="140" t="s">
        <v>1429</v>
      </c>
      <c r="I566" s="140" t="s">
        <v>7758</v>
      </c>
      <c r="J566" s="140" t="s">
        <v>9999</v>
      </c>
      <c r="K566" s="140" t="s">
        <v>8070</v>
      </c>
      <c r="L566" s="140" t="s">
        <v>7761</v>
      </c>
      <c r="M566" s="140" t="s">
        <v>8071</v>
      </c>
      <c r="N566" s="140" t="s">
        <v>8722</v>
      </c>
      <c r="O566" s="139">
        <v>121764</v>
      </c>
      <c r="P566" s="139">
        <v>7344</v>
      </c>
      <c r="Q566" s="140" t="s">
        <v>5343</v>
      </c>
      <c r="R566" s="139">
        <v>963091</v>
      </c>
      <c r="S566" s="139">
        <v>0</v>
      </c>
      <c r="T566" s="140" t="s">
        <v>7758</v>
      </c>
      <c r="U566" s="141">
        <v>367</v>
      </c>
      <c r="V566" s="140" t="s">
        <v>10000</v>
      </c>
      <c r="W566" s="140" t="s">
        <v>8711</v>
      </c>
      <c r="X566" s="140" t="s">
        <v>7765</v>
      </c>
      <c r="Y566" s="140" t="s">
        <v>7766</v>
      </c>
      <c r="Z566" s="140" t="s">
        <v>8739</v>
      </c>
      <c r="AA566" s="139">
        <v>1</v>
      </c>
      <c r="AB566" s="141">
        <v>45322</v>
      </c>
      <c r="AC566" s="141">
        <v>45322</v>
      </c>
      <c r="AD566" s="140" t="s">
        <v>8091</v>
      </c>
      <c r="AE566" s="140" t="s">
        <v>8092</v>
      </c>
      <c r="AF566" s="140" t="s">
        <v>8093</v>
      </c>
      <c r="AG566" s="140" t="s">
        <v>8094</v>
      </c>
      <c r="AH566" s="140" t="s">
        <v>10001</v>
      </c>
      <c r="AI566" s="140" t="s">
        <v>7885</v>
      </c>
      <c r="AJ566" s="140" t="s">
        <v>10002</v>
      </c>
      <c r="AK566" s="140" t="s">
        <v>10003</v>
      </c>
      <c r="AL566" s="139">
        <v>2100</v>
      </c>
      <c r="AM566" s="140" t="s">
        <v>543</v>
      </c>
      <c r="AN566" s="140" t="s">
        <v>9985</v>
      </c>
    </row>
    <row r="567" spans="1:40" ht="28.8" x14ac:dyDescent="0.25">
      <c r="A567" s="139" t="s">
        <v>7756</v>
      </c>
      <c r="B567" s="140" t="s">
        <v>7757</v>
      </c>
      <c r="C567" s="139">
        <v>7377</v>
      </c>
      <c r="D567" s="140" t="s">
        <v>6874</v>
      </c>
      <c r="E567" s="140" t="s">
        <v>3491</v>
      </c>
      <c r="F567" s="139">
        <v>2100</v>
      </c>
      <c r="G567" s="140" t="s">
        <v>543</v>
      </c>
      <c r="H567" s="140" t="s">
        <v>1430</v>
      </c>
      <c r="I567" s="140" t="s">
        <v>7758</v>
      </c>
      <c r="J567" s="140" t="s">
        <v>10004</v>
      </c>
      <c r="K567" s="140" t="s">
        <v>8070</v>
      </c>
      <c r="L567" s="140" t="s">
        <v>7761</v>
      </c>
      <c r="M567" s="140" t="s">
        <v>8071</v>
      </c>
      <c r="N567" s="140" t="s">
        <v>8722</v>
      </c>
      <c r="O567" s="139">
        <v>121764</v>
      </c>
      <c r="P567" s="139">
        <v>7344</v>
      </c>
      <c r="Q567" s="140" t="s">
        <v>5343</v>
      </c>
      <c r="R567" s="139">
        <v>963091</v>
      </c>
      <c r="S567" s="139">
        <v>0</v>
      </c>
      <c r="T567" s="140" t="s">
        <v>7758</v>
      </c>
      <c r="U567" s="141">
        <v>367</v>
      </c>
      <c r="V567" s="140" t="s">
        <v>10005</v>
      </c>
      <c r="W567" s="140" t="s">
        <v>7780</v>
      </c>
      <c r="X567" s="140" t="s">
        <v>7765</v>
      </c>
      <c r="Y567" s="140" t="s">
        <v>7766</v>
      </c>
      <c r="Z567" s="140" t="s">
        <v>8739</v>
      </c>
      <c r="AA567" s="139">
        <v>1</v>
      </c>
      <c r="AB567" s="141">
        <v>45322</v>
      </c>
      <c r="AC567" s="141">
        <v>45322</v>
      </c>
      <c r="AD567" s="140" t="s">
        <v>8091</v>
      </c>
      <c r="AE567" s="140" t="s">
        <v>8092</v>
      </c>
      <c r="AF567" s="140" t="s">
        <v>8093</v>
      </c>
      <c r="AG567" s="140" t="s">
        <v>8094</v>
      </c>
      <c r="AH567" s="140" t="s">
        <v>10006</v>
      </c>
      <c r="AI567" s="140" t="s">
        <v>7943</v>
      </c>
      <c r="AJ567" s="140" t="s">
        <v>10007</v>
      </c>
      <c r="AK567" s="140" t="s">
        <v>10008</v>
      </c>
      <c r="AL567" s="139">
        <v>2100</v>
      </c>
      <c r="AM567" s="140" t="s">
        <v>543</v>
      </c>
      <c r="AN567" s="140" t="s">
        <v>9985</v>
      </c>
    </row>
    <row r="568" spans="1:40" ht="28.8" x14ac:dyDescent="0.25">
      <c r="A568" s="139" t="s">
        <v>7756</v>
      </c>
      <c r="B568" s="140" t="s">
        <v>7757</v>
      </c>
      <c r="C568" s="139">
        <v>7401</v>
      </c>
      <c r="D568" s="140" t="s">
        <v>5698</v>
      </c>
      <c r="E568" s="140" t="s">
        <v>3492</v>
      </c>
      <c r="F568" s="139">
        <v>2100</v>
      </c>
      <c r="G568" s="140" t="s">
        <v>543</v>
      </c>
      <c r="H568" s="140" t="s">
        <v>1431</v>
      </c>
      <c r="I568" s="140" t="s">
        <v>7758</v>
      </c>
      <c r="J568" s="140" t="s">
        <v>10009</v>
      </c>
      <c r="K568" s="140" t="s">
        <v>8070</v>
      </c>
      <c r="L568" s="140" t="s">
        <v>7761</v>
      </c>
      <c r="M568" s="140" t="s">
        <v>8071</v>
      </c>
      <c r="N568" s="140" t="s">
        <v>8722</v>
      </c>
      <c r="O568" s="139">
        <v>121764</v>
      </c>
      <c r="P568" s="139">
        <v>7344</v>
      </c>
      <c r="Q568" s="140" t="s">
        <v>5343</v>
      </c>
      <c r="R568" s="139">
        <v>963091</v>
      </c>
      <c r="S568" s="139">
        <v>0</v>
      </c>
      <c r="T568" s="140" t="s">
        <v>7758</v>
      </c>
      <c r="U568" s="141">
        <v>367</v>
      </c>
      <c r="V568" s="140" t="s">
        <v>10010</v>
      </c>
      <c r="W568" s="140" t="s">
        <v>9270</v>
      </c>
      <c r="X568" s="140" t="s">
        <v>7765</v>
      </c>
      <c r="Y568" s="140" t="s">
        <v>7766</v>
      </c>
      <c r="Z568" s="140" t="s">
        <v>8739</v>
      </c>
      <c r="AA568" s="139">
        <v>1</v>
      </c>
      <c r="AB568" s="141">
        <v>45322</v>
      </c>
      <c r="AC568" s="141">
        <v>45322</v>
      </c>
      <c r="AD568" s="140" t="s">
        <v>7926</v>
      </c>
      <c r="AE568" s="140" t="s">
        <v>7927</v>
      </c>
      <c r="AF568" s="140" t="s">
        <v>7928</v>
      </c>
      <c r="AG568" s="140" t="s">
        <v>7929</v>
      </c>
      <c r="AH568" s="140" t="s">
        <v>10011</v>
      </c>
      <c r="AI568" s="140" t="s">
        <v>7943</v>
      </c>
      <c r="AJ568" s="140" t="s">
        <v>10012</v>
      </c>
      <c r="AK568" s="140" t="s">
        <v>3492</v>
      </c>
      <c r="AL568" s="139">
        <v>2100</v>
      </c>
      <c r="AM568" s="140" t="s">
        <v>543</v>
      </c>
      <c r="AN568" s="140" t="s">
        <v>9985</v>
      </c>
    </row>
    <row r="569" spans="1:40" ht="28.8" x14ac:dyDescent="0.25">
      <c r="A569" s="139" t="s">
        <v>7756</v>
      </c>
      <c r="B569" s="140" t="s">
        <v>7757</v>
      </c>
      <c r="C569" s="139">
        <v>7419</v>
      </c>
      <c r="D569" s="140" t="s">
        <v>5255</v>
      </c>
      <c r="E569" s="140" t="s">
        <v>3493</v>
      </c>
      <c r="F569" s="139">
        <v>2110</v>
      </c>
      <c r="G569" s="140" t="s">
        <v>285</v>
      </c>
      <c r="H569" s="140" t="s">
        <v>1432</v>
      </c>
      <c r="I569" s="140" t="s">
        <v>7758</v>
      </c>
      <c r="J569" s="140" t="s">
        <v>10013</v>
      </c>
      <c r="K569" s="140" t="s">
        <v>8070</v>
      </c>
      <c r="L569" s="140" t="s">
        <v>7761</v>
      </c>
      <c r="M569" s="140" t="s">
        <v>8071</v>
      </c>
      <c r="N569" s="140" t="s">
        <v>8722</v>
      </c>
      <c r="O569" s="139">
        <v>119586</v>
      </c>
      <c r="P569" s="139">
        <v>7427</v>
      </c>
      <c r="Q569" s="140" t="s">
        <v>5345</v>
      </c>
      <c r="R569" s="139">
        <v>962217</v>
      </c>
      <c r="S569" s="139">
        <v>0</v>
      </c>
      <c r="T569" s="140" t="s">
        <v>7758</v>
      </c>
      <c r="U569" s="141">
        <v>367</v>
      </c>
      <c r="V569" s="140" t="s">
        <v>10014</v>
      </c>
      <c r="W569" s="140" t="s">
        <v>8102</v>
      </c>
      <c r="X569" s="140" t="s">
        <v>7765</v>
      </c>
      <c r="Y569" s="140" t="s">
        <v>7766</v>
      </c>
      <c r="Z569" s="140" t="s">
        <v>8739</v>
      </c>
      <c r="AA569" s="139">
        <v>1</v>
      </c>
      <c r="AB569" s="141">
        <v>45322</v>
      </c>
      <c r="AC569" s="141">
        <v>45322</v>
      </c>
      <c r="AD569" s="140" t="s">
        <v>8109</v>
      </c>
      <c r="AE569" s="140" t="s">
        <v>8110</v>
      </c>
      <c r="AF569" s="140" t="s">
        <v>8111</v>
      </c>
      <c r="AG569" s="140" t="s">
        <v>8112</v>
      </c>
      <c r="AH569" s="140" t="s">
        <v>10015</v>
      </c>
      <c r="AI569" s="140" t="s">
        <v>7943</v>
      </c>
      <c r="AJ569" s="140" t="s">
        <v>10016</v>
      </c>
      <c r="AK569" s="140" t="s">
        <v>10017</v>
      </c>
      <c r="AL569" s="139">
        <v>2110</v>
      </c>
      <c r="AM569" s="140" t="s">
        <v>285</v>
      </c>
      <c r="AN569" s="140" t="s">
        <v>9120</v>
      </c>
    </row>
    <row r="570" spans="1:40" ht="28.8" x14ac:dyDescent="0.25">
      <c r="A570" s="139" t="s">
        <v>7756</v>
      </c>
      <c r="B570" s="140" t="s">
        <v>7757</v>
      </c>
      <c r="C570" s="139">
        <v>7427</v>
      </c>
      <c r="D570" s="140" t="s">
        <v>5345</v>
      </c>
      <c r="E570" s="140" t="s">
        <v>3494</v>
      </c>
      <c r="F570" s="139">
        <v>2110</v>
      </c>
      <c r="G570" s="140" t="s">
        <v>285</v>
      </c>
      <c r="H570" s="140" t="s">
        <v>1433</v>
      </c>
      <c r="I570" s="140" t="s">
        <v>7758</v>
      </c>
      <c r="J570" s="140" t="s">
        <v>10018</v>
      </c>
      <c r="K570" s="140" t="s">
        <v>8070</v>
      </c>
      <c r="L570" s="140" t="s">
        <v>7761</v>
      </c>
      <c r="M570" s="140" t="s">
        <v>8071</v>
      </c>
      <c r="N570" s="140" t="s">
        <v>8722</v>
      </c>
      <c r="O570" s="139">
        <v>119586</v>
      </c>
      <c r="P570" s="139">
        <v>7427</v>
      </c>
      <c r="Q570" s="140" t="s">
        <v>5345</v>
      </c>
      <c r="R570" s="139">
        <v>108671</v>
      </c>
      <c r="S570" s="139">
        <v>0</v>
      </c>
      <c r="T570" s="140" t="s">
        <v>7758</v>
      </c>
      <c r="U570" s="141">
        <v>367</v>
      </c>
      <c r="V570" s="140" t="s">
        <v>10019</v>
      </c>
      <c r="W570" s="140" t="s">
        <v>10020</v>
      </c>
      <c r="X570" s="140" t="s">
        <v>7765</v>
      </c>
      <c r="Y570" s="140" t="s">
        <v>7766</v>
      </c>
      <c r="Z570" s="140" t="s">
        <v>8739</v>
      </c>
      <c r="AA570" s="139">
        <v>1</v>
      </c>
      <c r="AB570" s="141">
        <v>45322</v>
      </c>
      <c r="AC570" s="141">
        <v>45322</v>
      </c>
      <c r="AD570" s="140" t="s">
        <v>8109</v>
      </c>
      <c r="AE570" s="140" t="s">
        <v>8110</v>
      </c>
      <c r="AF570" s="140" t="s">
        <v>8111</v>
      </c>
      <c r="AG570" s="140" t="s">
        <v>8112</v>
      </c>
      <c r="AH570" s="140" t="s">
        <v>10021</v>
      </c>
      <c r="AI570" s="140" t="s">
        <v>7773</v>
      </c>
      <c r="AJ570" s="140" t="s">
        <v>10022</v>
      </c>
      <c r="AK570" s="140" t="s">
        <v>3494</v>
      </c>
      <c r="AL570" s="139">
        <v>2110</v>
      </c>
      <c r="AM570" s="140" t="s">
        <v>285</v>
      </c>
      <c r="AN570" s="140" t="s">
        <v>10023</v>
      </c>
    </row>
    <row r="571" spans="1:40" ht="28.8" x14ac:dyDescent="0.25">
      <c r="A571" s="139" t="s">
        <v>7756</v>
      </c>
      <c r="B571" s="140" t="s">
        <v>7757</v>
      </c>
      <c r="C571" s="139">
        <v>7443</v>
      </c>
      <c r="D571" s="140" t="s">
        <v>6412</v>
      </c>
      <c r="E571" s="140" t="s">
        <v>3495</v>
      </c>
      <c r="F571" s="139">
        <v>2110</v>
      </c>
      <c r="G571" s="140" t="s">
        <v>285</v>
      </c>
      <c r="H571" s="140" t="s">
        <v>1434</v>
      </c>
      <c r="I571" s="140" t="s">
        <v>7758</v>
      </c>
      <c r="J571" s="140" t="s">
        <v>10024</v>
      </c>
      <c r="K571" s="140" t="s">
        <v>8070</v>
      </c>
      <c r="L571" s="140" t="s">
        <v>7761</v>
      </c>
      <c r="M571" s="140" t="s">
        <v>8071</v>
      </c>
      <c r="N571" s="140" t="s">
        <v>8730</v>
      </c>
      <c r="O571" s="139">
        <v>119181</v>
      </c>
      <c r="P571" s="139">
        <v>7443</v>
      </c>
      <c r="Q571" s="140" t="s">
        <v>6412</v>
      </c>
      <c r="R571" s="139">
        <v>960583</v>
      </c>
      <c r="S571" s="139">
        <v>0</v>
      </c>
      <c r="T571" s="140" t="s">
        <v>7758</v>
      </c>
      <c r="U571" s="141">
        <v>367</v>
      </c>
      <c r="V571" s="140" t="s">
        <v>10025</v>
      </c>
      <c r="W571" s="140" t="s">
        <v>10026</v>
      </c>
      <c r="X571" s="140" t="s">
        <v>7972</v>
      </c>
      <c r="Y571" s="140" t="s">
        <v>7973</v>
      </c>
      <c r="Z571" s="140" t="s">
        <v>8773</v>
      </c>
      <c r="AA571" s="139">
        <v>1</v>
      </c>
      <c r="AB571" s="141">
        <v>45322</v>
      </c>
      <c r="AC571" s="141">
        <v>45322</v>
      </c>
      <c r="AD571" s="140" t="s">
        <v>7926</v>
      </c>
      <c r="AE571" s="140" t="s">
        <v>7927</v>
      </c>
      <c r="AF571" s="140" t="s">
        <v>7928</v>
      </c>
      <c r="AG571" s="140" t="s">
        <v>7929</v>
      </c>
      <c r="AH571" s="140" t="s">
        <v>10027</v>
      </c>
      <c r="AI571" s="140" t="s">
        <v>7773</v>
      </c>
      <c r="AJ571" s="140" t="s">
        <v>10028</v>
      </c>
      <c r="AK571" s="140" t="s">
        <v>10029</v>
      </c>
      <c r="AL571" s="139">
        <v>2110</v>
      </c>
      <c r="AM571" s="140" t="s">
        <v>285</v>
      </c>
      <c r="AN571" s="140" t="s">
        <v>10030</v>
      </c>
    </row>
    <row r="572" spans="1:40" ht="28.8" x14ac:dyDescent="0.25">
      <c r="A572" s="139" t="s">
        <v>7756</v>
      </c>
      <c r="B572" s="140" t="s">
        <v>7757</v>
      </c>
      <c r="C572" s="139">
        <v>7451</v>
      </c>
      <c r="D572" s="140" t="s">
        <v>5346</v>
      </c>
      <c r="E572" s="140" t="s">
        <v>3496</v>
      </c>
      <c r="F572" s="139">
        <v>2900</v>
      </c>
      <c r="G572" s="140" t="s">
        <v>286</v>
      </c>
      <c r="H572" s="140" t="s">
        <v>1435</v>
      </c>
      <c r="I572" s="140" t="s">
        <v>7758</v>
      </c>
      <c r="J572" s="140" t="s">
        <v>10031</v>
      </c>
      <c r="K572" s="140" t="s">
        <v>8070</v>
      </c>
      <c r="L572" s="140" t="s">
        <v>7761</v>
      </c>
      <c r="M572" s="140" t="s">
        <v>8071</v>
      </c>
      <c r="N572" s="140" t="s">
        <v>8722</v>
      </c>
      <c r="O572" s="139">
        <v>121806</v>
      </c>
      <c r="P572" s="139">
        <v>7501</v>
      </c>
      <c r="Q572" s="140" t="s">
        <v>5349</v>
      </c>
      <c r="R572" s="139">
        <v>963272</v>
      </c>
      <c r="S572" s="139">
        <v>0</v>
      </c>
      <c r="T572" s="140" t="s">
        <v>7758</v>
      </c>
      <c r="U572" s="141">
        <v>367</v>
      </c>
      <c r="V572" s="140" t="s">
        <v>10032</v>
      </c>
      <c r="W572" s="140" t="s">
        <v>8378</v>
      </c>
      <c r="X572" s="140" t="s">
        <v>7765</v>
      </c>
      <c r="Y572" s="140" t="s">
        <v>7766</v>
      </c>
      <c r="Z572" s="140" t="s">
        <v>8739</v>
      </c>
      <c r="AA572" s="139">
        <v>1</v>
      </c>
      <c r="AB572" s="141">
        <v>45322</v>
      </c>
      <c r="AC572" s="141">
        <v>45322</v>
      </c>
      <c r="AD572" s="140" t="s">
        <v>8091</v>
      </c>
      <c r="AE572" s="140" t="s">
        <v>8092</v>
      </c>
      <c r="AF572" s="140" t="s">
        <v>8093</v>
      </c>
      <c r="AG572" s="140" t="s">
        <v>8094</v>
      </c>
      <c r="AH572" s="140" t="s">
        <v>10033</v>
      </c>
      <c r="AI572" s="140" t="s">
        <v>7773</v>
      </c>
      <c r="AJ572" s="140" t="s">
        <v>9932</v>
      </c>
      <c r="AK572" s="140" t="s">
        <v>10034</v>
      </c>
      <c r="AL572" s="139">
        <v>2900</v>
      </c>
      <c r="AM572" s="140" t="s">
        <v>286</v>
      </c>
      <c r="AN572" s="140" t="s">
        <v>10035</v>
      </c>
    </row>
    <row r="573" spans="1:40" ht="28.8" x14ac:dyDescent="0.25">
      <c r="A573" s="139" t="s">
        <v>7756</v>
      </c>
      <c r="B573" s="140" t="s">
        <v>7757</v>
      </c>
      <c r="C573" s="139">
        <v>7468</v>
      </c>
      <c r="D573" s="140" t="s">
        <v>5347</v>
      </c>
      <c r="E573" s="140" t="s">
        <v>3497</v>
      </c>
      <c r="F573" s="139">
        <v>2900</v>
      </c>
      <c r="G573" s="140" t="s">
        <v>286</v>
      </c>
      <c r="H573" s="140" t="s">
        <v>1436</v>
      </c>
      <c r="I573" s="140" t="s">
        <v>7758</v>
      </c>
      <c r="J573" s="140" t="s">
        <v>10036</v>
      </c>
      <c r="K573" s="140" t="s">
        <v>8070</v>
      </c>
      <c r="L573" s="140" t="s">
        <v>7761</v>
      </c>
      <c r="M573" s="140" t="s">
        <v>8071</v>
      </c>
      <c r="N573" s="140" t="s">
        <v>8722</v>
      </c>
      <c r="O573" s="139">
        <v>121806</v>
      </c>
      <c r="P573" s="139">
        <v>7501</v>
      </c>
      <c r="Q573" s="140" t="s">
        <v>5349</v>
      </c>
      <c r="R573" s="139">
        <v>963272</v>
      </c>
      <c r="S573" s="139">
        <v>0</v>
      </c>
      <c r="T573" s="140" t="s">
        <v>7758</v>
      </c>
      <c r="U573" s="141">
        <v>367</v>
      </c>
      <c r="V573" s="140" t="s">
        <v>10037</v>
      </c>
      <c r="W573" s="140" t="s">
        <v>10038</v>
      </c>
      <c r="X573" s="140" t="s">
        <v>7765</v>
      </c>
      <c r="Y573" s="140" t="s">
        <v>7766</v>
      </c>
      <c r="Z573" s="140" t="s">
        <v>8739</v>
      </c>
      <c r="AA573" s="139">
        <v>2</v>
      </c>
      <c r="AB573" s="141">
        <v>45322</v>
      </c>
      <c r="AC573" s="141">
        <v>45322</v>
      </c>
      <c r="AD573" s="140" t="s">
        <v>8091</v>
      </c>
      <c r="AE573" s="140" t="s">
        <v>8092</v>
      </c>
      <c r="AF573" s="140" t="s">
        <v>8093</v>
      </c>
      <c r="AG573" s="140" t="s">
        <v>8094</v>
      </c>
      <c r="AH573" s="140" t="s">
        <v>10039</v>
      </c>
      <c r="AI573" s="140" t="s">
        <v>7773</v>
      </c>
      <c r="AJ573" s="140" t="s">
        <v>9932</v>
      </c>
      <c r="AK573" s="140" t="s">
        <v>3497</v>
      </c>
      <c r="AL573" s="139">
        <v>2900</v>
      </c>
      <c r="AM573" s="140" t="s">
        <v>286</v>
      </c>
      <c r="AN573" s="140" t="s">
        <v>10035</v>
      </c>
    </row>
    <row r="574" spans="1:40" ht="28.8" x14ac:dyDescent="0.25">
      <c r="A574" s="139" t="s">
        <v>7756</v>
      </c>
      <c r="B574" s="140" t="s">
        <v>7757</v>
      </c>
      <c r="C574" s="139">
        <v>7476</v>
      </c>
      <c r="D574" s="140" t="s">
        <v>6656</v>
      </c>
      <c r="E574" s="140" t="s">
        <v>3498</v>
      </c>
      <c r="F574" s="139">
        <v>2900</v>
      </c>
      <c r="G574" s="140" t="s">
        <v>286</v>
      </c>
      <c r="H574" s="140" t="s">
        <v>1437</v>
      </c>
      <c r="I574" s="140" t="s">
        <v>7758</v>
      </c>
      <c r="J574" s="140" t="s">
        <v>9891</v>
      </c>
      <c r="K574" s="140" t="s">
        <v>8070</v>
      </c>
      <c r="L574" s="140" t="s">
        <v>7761</v>
      </c>
      <c r="M574" s="140" t="s">
        <v>8071</v>
      </c>
      <c r="N574" s="140" t="s">
        <v>8722</v>
      </c>
      <c r="O574" s="139">
        <v>121467</v>
      </c>
      <c r="P574" s="139">
        <v>7476</v>
      </c>
      <c r="Q574" s="140" t="s">
        <v>6656</v>
      </c>
      <c r="R574" s="139">
        <v>968081</v>
      </c>
      <c r="S574" s="139">
        <v>0</v>
      </c>
      <c r="T574" s="140" t="s">
        <v>7758</v>
      </c>
      <c r="U574" s="141">
        <v>367</v>
      </c>
      <c r="V574" s="140" t="s">
        <v>10040</v>
      </c>
      <c r="W574" s="140" t="s">
        <v>10041</v>
      </c>
      <c r="X574" s="140" t="s">
        <v>7765</v>
      </c>
      <c r="Y574" s="140" t="s">
        <v>7766</v>
      </c>
      <c r="Z574" s="140" t="s">
        <v>8739</v>
      </c>
      <c r="AA574" s="139">
        <v>2</v>
      </c>
      <c r="AB574" s="141">
        <v>45322</v>
      </c>
      <c r="AC574" s="141">
        <v>45322</v>
      </c>
      <c r="AD574" s="140" t="s">
        <v>8091</v>
      </c>
      <c r="AE574" s="140" t="s">
        <v>8092</v>
      </c>
      <c r="AF574" s="140" t="s">
        <v>8093</v>
      </c>
      <c r="AG574" s="140" t="s">
        <v>8094</v>
      </c>
      <c r="AH574" s="140" t="s">
        <v>9894</v>
      </c>
      <c r="AI574" s="140" t="s">
        <v>7773</v>
      </c>
      <c r="AJ574" s="140" t="s">
        <v>9895</v>
      </c>
      <c r="AK574" s="140" t="s">
        <v>9896</v>
      </c>
      <c r="AL574" s="139">
        <v>9000</v>
      </c>
      <c r="AM574" s="140" t="s">
        <v>436</v>
      </c>
      <c r="AN574" s="140" t="s">
        <v>9897</v>
      </c>
    </row>
    <row r="575" spans="1:40" ht="28.8" x14ac:dyDescent="0.25">
      <c r="A575" s="139" t="s">
        <v>7756</v>
      </c>
      <c r="B575" s="140" t="s">
        <v>7757</v>
      </c>
      <c r="C575" s="139">
        <v>7484</v>
      </c>
      <c r="D575" s="140" t="s">
        <v>5348</v>
      </c>
      <c r="E575" s="140" t="s">
        <v>3499</v>
      </c>
      <c r="F575" s="139">
        <v>2900</v>
      </c>
      <c r="G575" s="140" t="s">
        <v>286</v>
      </c>
      <c r="H575" s="140" t="s">
        <v>1438</v>
      </c>
      <c r="I575" s="140" t="s">
        <v>7758</v>
      </c>
      <c r="J575" s="140" t="s">
        <v>10042</v>
      </c>
      <c r="K575" s="140" t="s">
        <v>8070</v>
      </c>
      <c r="L575" s="140" t="s">
        <v>7761</v>
      </c>
      <c r="M575" s="140" t="s">
        <v>8071</v>
      </c>
      <c r="N575" s="140" t="s">
        <v>8722</v>
      </c>
      <c r="O575" s="139">
        <v>121806</v>
      </c>
      <c r="P575" s="139">
        <v>7501</v>
      </c>
      <c r="Q575" s="140" t="s">
        <v>5349</v>
      </c>
      <c r="R575" s="139">
        <v>963272</v>
      </c>
      <c r="S575" s="139">
        <v>0</v>
      </c>
      <c r="T575" s="140" t="s">
        <v>7758</v>
      </c>
      <c r="U575" s="141">
        <v>367</v>
      </c>
      <c r="V575" s="140" t="s">
        <v>10043</v>
      </c>
      <c r="W575" s="140" t="s">
        <v>7902</v>
      </c>
      <c r="X575" s="140" t="s">
        <v>7765</v>
      </c>
      <c r="Y575" s="140" t="s">
        <v>7766</v>
      </c>
      <c r="Z575" s="140" t="s">
        <v>8739</v>
      </c>
      <c r="AA575" s="139">
        <v>1</v>
      </c>
      <c r="AB575" s="141">
        <v>45322</v>
      </c>
      <c r="AC575" s="141">
        <v>45322</v>
      </c>
      <c r="AD575" s="140" t="s">
        <v>8091</v>
      </c>
      <c r="AE575" s="140" t="s">
        <v>8092</v>
      </c>
      <c r="AF575" s="140" t="s">
        <v>8093</v>
      </c>
      <c r="AG575" s="140" t="s">
        <v>8094</v>
      </c>
      <c r="AH575" s="140" t="s">
        <v>10044</v>
      </c>
      <c r="AI575" s="140" t="s">
        <v>7773</v>
      </c>
      <c r="AJ575" s="140" t="s">
        <v>10045</v>
      </c>
      <c r="AK575" s="140" t="s">
        <v>3499</v>
      </c>
      <c r="AL575" s="139">
        <v>2900</v>
      </c>
      <c r="AM575" s="140" t="s">
        <v>286</v>
      </c>
      <c r="AN575" s="140" t="s">
        <v>10035</v>
      </c>
    </row>
    <row r="576" spans="1:40" ht="28.8" x14ac:dyDescent="0.25">
      <c r="A576" s="139" t="s">
        <v>7756</v>
      </c>
      <c r="B576" s="140" t="s">
        <v>7757</v>
      </c>
      <c r="C576" s="139">
        <v>7492</v>
      </c>
      <c r="D576" s="140" t="s">
        <v>6213</v>
      </c>
      <c r="E576" s="140" t="s">
        <v>3500</v>
      </c>
      <c r="F576" s="139">
        <v>2900</v>
      </c>
      <c r="G576" s="140" t="s">
        <v>286</v>
      </c>
      <c r="H576" s="140" t="s">
        <v>1439</v>
      </c>
      <c r="I576" s="140" t="s">
        <v>7758</v>
      </c>
      <c r="J576" s="140" t="s">
        <v>10046</v>
      </c>
      <c r="K576" s="140" t="s">
        <v>8070</v>
      </c>
      <c r="L576" s="140" t="s">
        <v>7761</v>
      </c>
      <c r="M576" s="140" t="s">
        <v>8071</v>
      </c>
      <c r="N576" s="140" t="s">
        <v>8722</v>
      </c>
      <c r="O576" s="139">
        <v>119784</v>
      </c>
      <c r="P576" s="139">
        <v>7658</v>
      </c>
      <c r="Q576" s="140" t="s">
        <v>5355</v>
      </c>
      <c r="R576" s="139">
        <v>963141</v>
      </c>
      <c r="S576" s="139">
        <v>0</v>
      </c>
      <c r="T576" s="140" t="s">
        <v>7758</v>
      </c>
      <c r="U576" s="141">
        <v>367</v>
      </c>
      <c r="V576" s="140" t="s">
        <v>10047</v>
      </c>
      <c r="W576" s="140" t="s">
        <v>10048</v>
      </c>
      <c r="X576" s="140" t="s">
        <v>7765</v>
      </c>
      <c r="Y576" s="140" t="s">
        <v>7766</v>
      </c>
      <c r="Z576" s="140" t="s">
        <v>8739</v>
      </c>
      <c r="AA576" s="139">
        <v>1</v>
      </c>
      <c r="AB576" s="141">
        <v>45322</v>
      </c>
      <c r="AC576" s="141">
        <v>45322</v>
      </c>
      <c r="AD576" s="140" t="s">
        <v>8091</v>
      </c>
      <c r="AE576" s="140" t="s">
        <v>8092</v>
      </c>
      <c r="AF576" s="140" t="s">
        <v>8093</v>
      </c>
      <c r="AG576" s="140" t="s">
        <v>8094</v>
      </c>
      <c r="AH576" s="140" t="s">
        <v>10049</v>
      </c>
      <c r="AI576" s="140" t="s">
        <v>7943</v>
      </c>
      <c r="AJ576" s="140" t="s">
        <v>10050</v>
      </c>
      <c r="AK576" s="140" t="s">
        <v>3500</v>
      </c>
      <c r="AL576" s="139">
        <v>2900</v>
      </c>
      <c r="AM576" s="140" t="s">
        <v>286</v>
      </c>
      <c r="AN576" s="140" t="s">
        <v>10051</v>
      </c>
    </row>
    <row r="577" spans="1:40" ht="28.8" x14ac:dyDescent="0.25">
      <c r="A577" s="139" t="s">
        <v>7756</v>
      </c>
      <c r="B577" s="140" t="s">
        <v>7757</v>
      </c>
      <c r="C577" s="139">
        <v>7501</v>
      </c>
      <c r="D577" s="140" t="s">
        <v>5349</v>
      </c>
      <c r="E577" s="140" t="s">
        <v>3501</v>
      </c>
      <c r="F577" s="139">
        <v>2900</v>
      </c>
      <c r="G577" s="140" t="s">
        <v>286</v>
      </c>
      <c r="H577" s="140" t="s">
        <v>1440</v>
      </c>
      <c r="I577" s="140" t="s">
        <v>7758</v>
      </c>
      <c r="J577" s="140" t="s">
        <v>10052</v>
      </c>
      <c r="K577" s="140" t="s">
        <v>8070</v>
      </c>
      <c r="L577" s="140" t="s">
        <v>7761</v>
      </c>
      <c r="M577" s="140" t="s">
        <v>8071</v>
      </c>
      <c r="N577" s="140" t="s">
        <v>8722</v>
      </c>
      <c r="O577" s="139">
        <v>121806</v>
      </c>
      <c r="P577" s="139">
        <v>7501</v>
      </c>
      <c r="Q577" s="140" t="s">
        <v>5349</v>
      </c>
      <c r="R577" s="139">
        <v>963272</v>
      </c>
      <c r="S577" s="139">
        <v>0</v>
      </c>
      <c r="T577" s="140" t="s">
        <v>7758</v>
      </c>
      <c r="U577" s="141">
        <v>367</v>
      </c>
      <c r="V577" s="140" t="s">
        <v>10053</v>
      </c>
      <c r="W577" s="140" t="s">
        <v>8003</v>
      </c>
      <c r="X577" s="140" t="s">
        <v>7765</v>
      </c>
      <c r="Y577" s="140" t="s">
        <v>7766</v>
      </c>
      <c r="Z577" s="140" t="s">
        <v>8739</v>
      </c>
      <c r="AA577" s="139">
        <v>2</v>
      </c>
      <c r="AB577" s="141">
        <v>45322</v>
      </c>
      <c r="AC577" s="141">
        <v>45322</v>
      </c>
      <c r="AD577" s="140" t="s">
        <v>8091</v>
      </c>
      <c r="AE577" s="140" t="s">
        <v>8092</v>
      </c>
      <c r="AF577" s="140" t="s">
        <v>8093</v>
      </c>
      <c r="AG577" s="140" t="s">
        <v>8094</v>
      </c>
      <c r="AH577" s="140" t="s">
        <v>10054</v>
      </c>
      <c r="AI577" s="140" t="s">
        <v>7943</v>
      </c>
      <c r="AJ577" s="140" t="s">
        <v>10055</v>
      </c>
      <c r="AK577" s="140" t="s">
        <v>3501</v>
      </c>
      <c r="AL577" s="139">
        <v>2900</v>
      </c>
      <c r="AM577" s="140" t="s">
        <v>286</v>
      </c>
      <c r="AN577" s="140" t="s">
        <v>10035</v>
      </c>
    </row>
    <row r="578" spans="1:40" ht="28.8" x14ac:dyDescent="0.25">
      <c r="A578" s="139" t="s">
        <v>7756</v>
      </c>
      <c r="B578" s="140" t="s">
        <v>7757</v>
      </c>
      <c r="C578" s="139">
        <v>7526</v>
      </c>
      <c r="D578" s="140" t="s">
        <v>7556</v>
      </c>
      <c r="E578" s="140" t="s">
        <v>3502</v>
      </c>
      <c r="F578" s="139">
        <v>2960</v>
      </c>
      <c r="G578" s="140" t="s">
        <v>287</v>
      </c>
      <c r="H578" s="140" t="s">
        <v>1441</v>
      </c>
      <c r="I578" s="140" t="s">
        <v>7758</v>
      </c>
      <c r="J578" s="140" t="s">
        <v>10056</v>
      </c>
      <c r="K578" s="140" t="s">
        <v>8070</v>
      </c>
      <c r="L578" s="140" t="s">
        <v>7761</v>
      </c>
      <c r="M578" s="140" t="s">
        <v>8071</v>
      </c>
      <c r="N578" s="140" t="s">
        <v>8722</v>
      </c>
      <c r="O578" s="139">
        <v>121467</v>
      </c>
      <c r="P578" s="139">
        <v>7476</v>
      </c>
      <c r="Q578" s="140" t="s">
        <v>6656</v>
      </c>
      <c r="R578" s="139">
        <v>968081</v>
      </c>
      <c r="S578" s="139">
        <v>0</v>
      </c>
      <c r="T578" s="140" t="s">
        <v>7758</v>
      </c>
      <c r="U578" s="141">
        <v>367</v>
      </c>
      <c r="V578" s="140" t="s">
        <v>10057</v>
      </c>
      <c r="W578" s="140" t="s">
        <v>10058</v>
      </c>
      <c r="X578" s="140" t="s">
        <v>7765</v>
      </c>
      <c r="Y578" s="140" t="s">
        <v>7766</v>
      </c>
      <c r="Z578" s="140" t="s">
        <v>8739</v>
      </c>
      <c r="AA578" s="139">
        <v>2</v>
      </c>
      <c r="AB578" s="141">
        <v>45322</v>
      </c>
      <c r="AC578" s="141">
        <v>45322</v>
      </c>
      <c r="AD578" s="140" t="s">
        <v>7926</v>
      </c>
      <c r="AE578" s="140" t="s">
        <v>7927</v>
      </c>
      <c r="AF578" s="140" t="s">
        <v>7928</v>
      </c>
      <c r="AG578" s="140" t="s">
        <v>7929</v>
      </c>
      <c r="AH578" s="140" t="s">
        <v>10059</v>
      </c>
      <c r="AI578" s="140" t="s">
        <v>7943</v>
      </c>
      <c r="AJ578" s="140" t="s">
        <v>10060</v>
      </c>
      <c r="AK578" s="140" t="s">
        <v>9896</v>
      </c>
      <c r="AL578" s="139">
        <v>9000</v>
      </c>
      <c r="AM578" s="140" t="s">
        <v>436</v>
      </c>
      <c r="AN578" s="140" t="s">
        <v>9897</v>
      </c>
    </row>
    <row r="579" spans="1:40" ht="28.8" x14ac:dyDescent="0.25">
      <c r="A579" s="139" t="s">
        <v>7756</v>
      </c>
      <c r="B579" s="140" t="s">
        <v>7757</v>
      </c>
      <c r="C579" s="139">
        <v>7542</v>
      </c>
      <c r="D579" s="140" t="s">
        <v>5350</v>
      </c>
      <c r="E579" s="140" t="s">
        <v>3503</v>
      </c>
      <c r="F579" s="139">
        <v>2930</v>
      </c>
      <c r="G579" s="140" t="s">
        <v>288</v>
      </c>
      <c r="H579" s="140" t="s">
        <v>1442</v>
      </c>
      <c r="I579" s="140" t="s">
        <v>7758</v>
      </c>
      <c r="J579" s="140" t="s">
        <v>10061</v>
      </c>
      <c r="K579" s="140" t="s">
        <v>8070</v>
      </c>
      <c r="L579" s="140" t="s">
        <v>7761</v>
      </c>
      <c r="M579" s="140" t="s">
        <v>8071</v>
      </c>
      <c r="N579" s="140" t="s">
        <v>8730</v>
      </c>
      <c r="O579" s="139">
        <v>120006</v>
      </c>
      <c r="P579" s="139">
        <v>126301</v>
      </c>
      <c r="Q579" s="140" t="s">
        <v>6007</v>
      </c>
      <c r="R579" s="139">
        <v>960591</v>
      </c>
      <c r="S579" s="139">
        <v>0</v>
      </c>
      <c r="T579" s="140" t="s">
        <v>7758</v>
      </c>
      <c r="U579" s="141">
        <v>367</v>
      </c>
      <c r="V579" s="140" t="s">
        <v>10062</v>
      </c>
      <c r="W579" s="140" t="s">
        <v>10063</v>
      </c>
      <c r="X579" s="140" t="s">
        <v>7765</v>
      </c>
      <c r="Y579" s="140" t="s">
        <v>7766</v>
      </c>
      <c r="Z579" s="140" t="s">
        <v>8732</v>
      </c>
      <c r="AA579" s="139">
        <v>1</v>
      </c>
      <c r="AB579" s="141">
        <v>45322</v>
      </c>
      <c r="AC579" s="141">
        <v>45322</v>
      </c>
      <c r="AD579" s="140" t="s">
        <v>8091</v>
      </c>
      <c r="AE579" s="140" t="s">
        <v>8092</v>
      </c>
      <c r="AF579" s="140" t="s">
        <v>8093</v>
      </c>
      <c r="AG579" s="140" t="s">
        <v>8094</v>
      </c>
      <c r="AH579" s="140" t="s">
        <v>10064</v>
      </c>
      <c r="AI579" s="140" t="s">
        <v>7773</v>
      </c>
      <c r="AJ579" s="140" t="s">
        <v>10065</v>
      </c>
      <c r="AK579" s="140" t="s">
        <v>10066</v>
      </c>
      <c r="AL579" s="139">
        <v>2930</v>
      </c>
      <c r="AM579" s="140" t="s">
        <v>288</v>
      </c>
      <c r="AN579" s="140" t="s">
        <v>10067</v>
      </c>
    </row>
    <row r="580" spans="1:40" ht="28.8" x14ac:dyDescent="0.25">
      <c r="A580" s="139" t="s">
        <v>7756</v>
      </c>
      <c r="B580" s="140" t="s">
        <v>7757</v>
      </c>
      <c r="C580" s="139">
        <v>7559</v>
      </c>
      <c r="D580" s="140" t="s">
        <v>3504</v>
      </c>
      <c r="E580" s="140" t="s">
        <v>3505</v>
      </c>
      <c r="F580" s="139">
        <v>2930</v>
      </c>
      <c r="G580" s="140" t="s">
        <v>288</v>
      </c>
      <c r="H580" s="140" t="s">
        <v>1443</v>
      </c>
      <c r="I580" s="140" t="s">
        <v>7758</v>
      </c>
      <c r="J580" s="140" t="s">
        <v>10068</v>
      </c>
      <c r="K580" s="140" t="s">
        <v>8070</v>
      </c>
      <c r="L580" s="140" t="s">
        <v>7761</v>
      </c>
      <c r="M580" s="140" t="s">
        <v>8071</v>
      </c>
      <c r="N580" s="140" t="s">
        <v>8730</v>
      </c>
      <c r="O580" s="139">
        <v>120006</v>
      </c>
      <c r="P580" s="139">
        <v>126301</v>
      </c>
      <c r="Q580" s="140" t="s">
        <v>6007</v>
      </c>
      <c r="R580" s="139">
        <v>960591</v>
      </c>
      <c r="S580" s="139">
        <v>0</v>
      </c>
      <c r="T580" s="140" t="s">
        <v>7758</v>
      </c>
      <c r="U580" s="141">
        <v>367</v>
      </c>
      <c r="V580" s="140" t="s">
        <v>10069</v>
      </c>
      <c r="W580" s="140" t="s">
        <v>8022</v>
      </c>
      <c r="X580" s="140" t="s">
        <v>7972</v>
      </c>
      <c r="Y580" s="140" t="s">
        <v>7973</v>
      </c>
      <c r="Z580" s="140" t="s">
        <v>8773</v>
      </c>
      <c r="AA580" s="139">
        <v>1</v>
      </c>
      <c r="AB580" s="141">
        <v>45322</v>
      </c>
      <c r="AC580" s="141">
        <v>45322</v>
      </c>
      <c r="AD580" s="140" t="s">
        <v>8091</v>
      </c>
      <c r="AE580" s="140" t="s">
        <v>8092</v>
      </c>
      <c r="AF580" s="140" t="s">
        <v>8093</v>
      </c>
      <c r="AG580" s="140" t="s">
        <v>8094</v>
      </c>
      <c r="AH580" s="140" t="s">
        <v>10064</v>
      </c>
      <c r="AI580" s="140" t="s">
        <v>7773</v>
      </c>
      <c r="AJ580" s="140" t="s">
        <v>10065</v>
      </c>
      <c r="AK580" s="140" t="s">
        <v>10066</v>
      </c>
      <c r="AL580" s="139">
        <v>2930</v>
      </c>
      <c r="AM580" s="140" t="s">
        <v>288</v>
      </c>
      <c r="AN580" s="140" t="s">
        <v>10067</v>
      </c>
    </row>
    <row r="581" spans="1:40" ht="28.8" x14ac:dyDescent="0.25">
      <c r="A581" s="139" t="s">
        <v>7756</v>
      </c>
      <c r="B581" s="140" t="s">
        <v>7757</v>
      </c>
      <c r="C581" s="139">
        <v>7567</v>
      </c>
      <c r="D581" s="140" t="s">
        <v>5351</v>
      </c>
      <c r="E581" s="140" t="s">
        <v>3506</v>
      </c>
      <c r="F581" s="139">
        <v>2930</v>
      </c>
      <c r="G581" s="140" t="s">
        <v>288</v>
      </c>
      <c r="H581" s="140" t="s">
        <v>1444</v>
      </c>
      <c r="I581" s="140" t="s">
        <v>7758</v>
      </c>
      <c r="J581" s="140" t="s">
        <v>10070</v>
      </c>
      <c r="K581" s="140" t="s">
        <v>8070</v>
      </c>
      <c r="L581" s="140" t="s">
        <v>7761</v>
      </c>
      <c r="M581" s="140" t="s">
        <v>8071</v>
      </c>
      <c r="N581" s="140" t="s">
        <v>8730</v>
      </c>
      <c r="O581" s="139">
        <v>120006</v>
      </c>
      <c r="P581" s="139">
        <v>126301</v>
      </c>
      <c r="Q581" s="140" t="s">
        <v>6007</v>
      </c>
      <c r="R581" s="139">
        <v>960591</v>
      </c>
      <c r="S581" s="139">
        <v>0</v>
      </c>
      <c r="T581" s="140" t="s">
        <v>7758</v>
      </c>
      <c r="U581" s="141">
        <v>367</v>
      </c>
      <c r="V581" s="140" t="s">
        <v>10071</v>
      </c>
      <c r="W581" s="140" t="s">
        <v>8214</v>
      </c>
      <c r="X581" s="140" t="s">
        <v>7765</v>
      </c>
      <c r="Y581" s="140" t="s">
        <v>7766</v>
      </c>
      <c r="Z581" s="140" t="s">
        <v>8732</v>
      </c>
      <c r="AA581" s="139">
        <v>1</v>
      </c>
      <c r="AB581" s="141">
        <v>45322</v>
      </c>
      <c r="AC581" s="141">
        <v>45322</v>
      </c>
      <c r="AD581" s="140" t="s">
        <v>7926</v>
      </c>
      <c r="AE581" s="140" t="s">
        <v>7927</v>
      </c>
      <c r="AF581" s="140" t="s">
        <v>7928</v>
      </c>
      <c r="AG581" s="140" t="s">
        <v>7929</v>
      </c>
      <c r="AH581" s="140" t="s">
        <v>10064</v>
      </c>
      <c r="AI581" s="140" t="s">
        <v>7773</v>
      </c>
      <c r="AJ581" s="140" t="s">
        <v>10065</v>
      </c>
      <c r="AK581" s="140" t="s">
        <v>10066</v>
      </c>
      <c r="AL581" s="139">
        <v>2930</v>
      </c>
      <c r="AM581" s="140" t="s">
        <v>288</v>
      </c>
      <c r="AN581" s="140" t="s">
        <v>10067</v>
      </c>
    </row>
    <row r="582" spans="1:40" ht="28.8" x14ac:dyDescent="0.25">
      <c r="A582" s="139" t="s">
        <v>7756</v>
      </c>
      <c r="B582" s="140" t="s">
        <v>7757</v>
      </c>
      <c r="C582" s="139">
        <v>7583</v>
      </c>
      <c r="D582" s="140" t="s">
        <v>5352</v>
      </c>
      <c r="E582" s="140" t="s">
        <v>3507</v>
      </c>
      <c r="F582" s="139">
        <v>2930</v>
      </c>
      <c r="G582" s="140" t="s">
        <v>288</v>
      </c>
      <c r="H582" s="140" t="s">
        <v>1445</v>
      </c>
      <c r="I582" s="140" t="s">
        <v>7758</v>
      </c>
      <c r="J582" s="140" t="s">
        <v>10072</v>
      </c>
      <c r="K582" s="140" t="s">
        <v>8070</v>
      </c>
      <c r="L582" s="140" t="s">
        <v>7761</v>
      </c>
      <c r="M582" s="140" t="s">
        <v>8071</v>
      </c>
      <c r="N582" s="140" t="s">
        <v>8722</v>
      </c>
      <c r="O582" s="139">
        <v>121591</v>
      </c>
      <c r="P582" s="139">
        <v>55831</v>
      </c>
      <c r="Q582" s="140" t="s">
        <v>5353</v>
      </c>
      <c r="R582" s="139">
        <v>123381</v>
      </c>
      <c r="S582" s="139">
        <v>0</v>
      </c>
      <c r="T582" s="140" t="s">
        <v>7758</v>
      </c>
      <c r="U582" s="141">
        <v>367</v>
      </c>
      <c r="V582" s="140" t="s">
        <v>10073</v>
      </c>
      <c r="W582" s="140" t="s">
        <v>8214</v>
      </c>
      <c r="X582" s="140" t="s">
        <v>7765</v>
      </c>
      <c r="Y582" s="140" t="s">
        <v>7766</v>
      </c>
      <c r="Z582" s="140" t="s">
        <v>8739</v>
      </c>
      <c r="AA582" s="139">
        <v>1</v>
      </c>
      <c r="AB582" s="141">
        <v>45322</v>
      </c>
      <c r="AC582" s="141">
        <v>45322</v>
      </c>
      <c r="AD582" s="140" t="s">
        <v>8091</v>
      </c>
      <c r="AE582" s="140" t="s">
        <v>8092</v>
      </c>
      <c r="AF582" s="140" t="s">
        <v>8093</v>
      </c>
      <c r="AG582" s="140" t="s">
        <v>8094</v>
      </c>
      <c r="AH582" s="140" t="s">
        <v>9915</v>
      </c>
      <c r="AI582" s="140" t="s">
        <v>7943</v>
      </c>
      <c r="AJ582" s="140" t="s">
        <v>9916</v>
      </c>
      <c r="AK582" s="140" t="s">
        <v>9917</v>
      </c>
      <c r="AL582" s="139">
        <v>2900</v>
      </c>
      <c r="AM582" s="140" t="s">
        <v>286</v>
      </c>
      <c r="AN582" s="140" t="s">
        <v>9918</v>
      </c>
    </row>
    <row r="583" spans="1:40" ht="28.8" x14ac:dyDescent="0.25">
      <c r="A583" s="139" t="s">
        <v>7756</v>
      </c>
      <c r="B583" s="140" t="s">
        <v>7757</v>
      </c>
      <c r="C583" s="139">
        <v>7591</v>
      </c>
      <c r="D583" s="140" t="s">
        <v>5353</v>
      </c>
      <c r="E583" s="140" t="s">
        <v>3508</v>
      </c>
      <c r="F583" s="139">
        <v>2930</v>
      </c>
      <c r="G583" s="140" t="s">
        <v>288</v>
      </c>
      <c r="H583" s="140" t="s">
        <v>1446</v>
      </c>
      <c r="I583" s="140" t="s">
        <v>7758</v>
      </c>
      <c r="J583" s="140" t="s">
        <v>10074</v>
      </c>
      <c r="K583" s="140" t="s">
        <v>8070</v>
      </c>
      <c r="L583" s="140" t="s">
        <v>7761</v>
      </c>
      <c r="M583" s="140" t="s">
        <v>8071</v>
      </c>
      <c r="N583" s="140" t="s">
        <v>8722</v>
      </c>
      <c r="O583" s="139">
        <v>121591</v>
      </c>
      <c r="P583" s="139">
        <v>55831</v>
      </c>
      <c r="Q583" s="140" t="s">
        <v>5353</v>
      </c>
      <c r="R583" s="139">
        <v>123381</v>
      </c>
      <c r="S583" s="139">
        <v>0</v>
      </c>
      <c r="T583" s="140" t="s">
        <v>7758</v>
      </c>
      <c r="U583" s="141">
        <v>367</v>
      </c>
      <c r="V583" s="140" t="s">
        <v>10075</v>
      </c>
      <c r="W583" s="140" t="s">
        <v>8052</v>
      </c>
      <c r="X583" s="140" t="s">
        <v>7765</v>
      </c>
      <c r="Y583" s="140" t="s">
        <v>7766</v>
      </c>
      <c r="Z583" s="140" t="s">
        <v>8739</v>
      </c>
      <c r="AA583" s="139">
        <v>2</v>
      </c>
      <c r="AB583" s="141">
        <v>45322</v>
      </c>
      <c r="AC583" s="141">
        <v>45322</v>
      </c>
      <c r="AD583" s="140" t="s">
        <v>8091</v>
      </c>
      <c r="AE583" s="140" t="s">
        <v>8092</v>
      </c>
      <c r="AF583" s="140" t="s">
        <v>8093</v>
      </c>
      <c r="AG583" s="140" t="s">
        <v>8094</v>
      </c>
      <c r="AH583" s="140" t="s">
        <v>9915</v>
      </c>
      <c r="AI583" s="140" t="s">
        <v>7943</v>
      </c>
      <c r="AJ583" s="140" t="s">
        <v>9916</v>
      </c>
      <c r="AK583" s="140" t="s">
        <v>9917</v>
      </c>
      <c r="AL583" s="139">
        <v>2900</v>
      </c>
      <c r="AM583" s="140" t="s">
        <v>286</v>
      </c>
      <c r="AN583" s="140" t="s">
        <v>9918</v>
      </c>
    </row>
    <row r="584" spans="1:40" ht="28.8" x14ac:dyDescent="0.25">
      <c r="A584" s="139" t="s">
        <v>7756</v>
      </c>
      <c r="B584" s="140" t="s">
        <v>7757</v>
      </c>
      <c r="C584" s="139">
        <v>7609</v>
      </c>
      <c r="D584" s="140" t="s">
        <v>5354</v>
      </c>
      <c r="E584" s="140" t="s">
        <v>3509</v>
      </c>
      <c r="F584" s="139">
        <v>2930</v>
      </c>
      <c r="G584" s="140" t="s">
        <v>288</v>
      </c>
      <c r="H584" s="140" t="s">
        <v>1447</v>
      </c>
      <c r="I584" s="140" t="s">
        <v>7758</v>
      </c>
      <c r="J584" s="140" t="s">
        <v>10076</v>
      </c>
      <c r="K584" s="140" t="s">
        <v>8070</v>
      </c>
      <c r="L584" s="140" t="s">
        <v>7761</v>
      </c>
      <c r="M584" s="140" t="s">
        <v>8071</v>
      </c>
      <c r="N584" s="140" t="s">
        <v>8722</v>
      </c>
      <c r="O584" s="139">
        <v>121591</v>
      </c>
      <c r="P584" s="139">
        <v>55831</v>
      </c>
      <c r="Q584" s="140" t="s">
        <v>5353</v>
      </c>
      <c r="R584" s="139">
        <v>123381</v>
      </c>
      <c r="S584" s="139">
        <v>0</v>
      </c>
      <c r="T584" s="140" t="s">
        <v>7758</v>
      </c>
      <c r="U584" s="141">
        <v>367</v>
      </c>
      <c r="V584" s="140" t="s">
        <v>10077</v>
      </c>
      <c r="W584" s="140" t="s">
        <v>10078</v>
      </c>
      <c r="X584" s="140" t="s">
        <v>7765</v>
      </c>
      <c r="Y584" s="140" t="s">
        <v>7766</v>
      </c>
      <c r="Z584" s="140" t="s">
        <v>8739</v>
      </c>
      <c r="AA584" s="139">
        <v>1</v>
      </c>
      <c r="AB584" s="141">
        <v>45322</v>
      </c>
      <c r="AC584" s="141">
        <v>45322</v>
      </c>
      <c r="AD584" s="140" t="s">
        <v>8091</v>
      </c>
      <c r="AE584" s="140" t="s">
        <v>8092</v>
      </c>
      <c r="AF584" s="140" t="s">
        <v>8093</v>
      </c>
      <c r="AG584" s="140" t="s">
        <v>8094</v>
      </c>
      <c r="AH584" s="140" t="s">
        <v>9915</v>
      </c>
      <c r="AI584" s="140" t="s">
        <v>7943</v>
      </c>
      <c r="AJ584" s="140" t="s">
        <v>9916</v>
      </c>
      <c r="AK584" s="140" t="s">
        <v>9917</v>
      </c>
      <c r="AL584" s="139">
        <v>2900</v>
      </c>
      <c r="AM584" s="140" t="s">
        <v>286</v>
      </c>
      <c r="AN584" s="140" t="s">
        <v>9918</v>
      </c>
    </row>
    <row r="585" spans="1:40" ht="28.8" x14ac:dyDescent="0.25">
      <c r="A585" s="139" t="s">
        <v>7756</v>
      </c>
      <c r="B585" s="140" t="s">
        <v>7757</v>
      </c>
      <c r="C585" s="139">
        <v>7617</v>
      </c>
      <c r="D585" s="140" t="s">
        <v>5320</v>
      </c>
      <c r="E585" s="140" t="s">
        <v>3510</v>
      </c>
      <c r="F585" s="139">
        <v>2930</v>
      </c>
      <c r="G585" s="140" t="s">
        <v>288</v>
      </c>
      <c r="H585" s="140" t="s">
        <v>1448</v>
      </c>
      <c r="I585" s="140" t="s">
        <v>7758</v>
      </c>
      <c r="J585" s="140" t="s">
        <v>10079</v>
      </c>
      <c r="K585" s="140" t="s">
        <v>8070</v>
      </c>
      <c r="L585" s="140" t="s">
        <v>7761</v>
      </c>
      <c r="M585" s="140" t="s">
        <v>8071</v>
      </c>
      <c r="N585" s="140" t="s">
        <v>8722</v>
      </c>
      <c r="O585" s="139">
        <v>119784</v>
      </c>
      <c r="P585" s="139">
        <v>7658</v>
      </c>
      <c r="Q585" s="140" t="s">
        <v>5355</v>
      </c>
      <c r="R585" s="139">
        <v>963141</v>
      </c>
      <c r="S585" s="139">
        <v>0</v>
      </c>
      <c r="T585" s="140" t="s">
        <v>7758</v>
      </c>
      <c r="U585" s="141">
        <v>367</v>
      </c>
      <c r="V585" s="140" t="s">
        <v>10080</v>
      </c>
      <c r="W585" s="140" t="s">
        <v>10081</v>
      </c>
      <c r="X585" s="140" t="s">
        <v>7765</v>
      </c>
      <c r="Y585" s="140" t="s">
        <v>7766</v>
      </c>
      <c r="Z585" s="140" t="s">
        <v>8739</v>
      </c>
      <c r="AA585" s="139">
        <v>1</v>
      </c>
      <c r="AB585" s="141">
        <v>45322</v>
      </c>
      <c r="AC585" s="141">
        <v>45322</v>
      </c>
      <c r="AD585" s="140" t="s">
        <v>8091</v>
      </c>
      <c r="AE585" s="140" t="s">
        <v>8092</v>
      </c>
      <c r="AF585" s="140" t="s">
        <v>8093</v>
      </c>
      <c r="AG585" s="140" t="s">
        <v>8094</v>
      </c>
      <c r="AH585" s="140" t="s">
        <v>10082</v>
      </c>
      <c r="AI585" s="140" t="s">
        <v>7943</v>
      </c>
      <c r="AJ585" s="140" t="s">
        <v>10083</v>
      </c>
      <c r="AK585" s="140" t="s">
        <v>3510</v>
      </c>
      <c r="AL585" s="139">
        <v>2930</v>
      </c>
      <c r="AM585" s="140" t="s">
        <v>288</v>
      </c>
      <c r="AN585" s="140" t="s">
        <v>10051</v>
      </c>
    </row>
    <row r="586" spans="1:40" ht="28.8" x14ac:dyDescent="0.25">
      <c r="A586" s="139" t="s">
        <v>7756</v>
      </c>
      <c r="B586" s="140" t="s">
        <v>7757</v>
      </c>
      <c r="C586" s="139">
        <v>7633</v>
      </c>
      <c r="D586" s="140" t="s">
        <v>488</v>
      </c>
      <c r="E586" s="140" t="s">
        <v>908</v>
      </c>
      <c r="F586" s="139">
        <v>2930</v>
      </c>
      <c r="G586" s="140" t="s">
        <v>288</v>
      </c>
      <c r="H586" s="140" t="s">
        <v>1448</v>
      </c>
      <c r="I586" s="140" t="s">
        <v>7758</v>
      </c>
      <c r="J586" s="140" t="s">
        <v>10084</v>
      </c>
      <c r="K586" s="140" t="s">
        <v>8070</v>
      </c>
      <c r="L586" s="140" t="s">
        <v>7761</v>
      </c>
      <c r="M586" s="140" t="s">
        <v>8071</v>
      </c>
      <c r="N586" s="140" t="s">
        <v>8722</v>
      </c>
      <c r="O586" s="139">
        <v>119784</v>
      </c>
      <c r="P586" s="139">
        <v>7658</v>
      </c>
      <c r="Q586" s="140" t="s">
        <v>5355</v>
      </c>
      <c r="R586" s="139">
        <v>963141</v>
      </c>
      <c r="S586" s="139">
        <v>0</v>
      </c>
      <c r="T586" s="140" t="s">
        <v>7758</v>
      </c>
      <c r="U586" s="141">
        <v>367</v>
      </c>
      <c r="V586" s="140" t="s">
        <v>10085</v>
      </c>
      <c r="W586" s="140" t="s">
        <v>8988</v>
      </c>
      <c r="X586" s="140" t="s">
        <v>7765</v>
      </c>
      <c r="Y586" s="140" t="s">
        <v>7766</v>
      </c>
      <c r="Z586" s="140" t="s">
        <v>8739</v>
      </c>
      <c r="AA586" s="139">
        <v>1</v>
      </c>
      <c r="AB586" s="141">
        <v>45322</v>
      </c>
      <c r="AC586" s="141">
        <v>45322</v>
      </c>
      <c r="AD586" s="140" t="s">
        <v>8091</v>
      </c>
      <c r="AE586" s="140" t="s">
        <v>8092</v>
      </c>
      <c r="AF586" s="140" t="s">
        <v>8093</v>
      </c>
      <c r="AG586" s="140" t="s">
        <v>8094</v>
      </c>
      <c r="AH586" s="140" t="s">
        <v>10082</v>
      </c>
      <c r="AI586" s="140" t="s">
        <v>7943</v>
      </c>
      <c r="AJ586" s="140" t="s">
        <v>10083</v>
      </c>
      <c r="AK586" s="140" t="s">
        <v>3510</v>
      </c>
      <c r="AL586" s="139">
        <v>2930</v>
      </c>
      <c r="AM586" s="140" t="s">
        <v>288</v>
      </c>
      <c r="AN586" s="140" t="s">
        <v>10051</v>
      </c>
    </row>
    <row r="587" spans="1:40" ht="28.8" x14ac:dyDescent="0.25">
      <c r="A587" s="139" t="s">
        <v>7756</v>
      </c>
      <c r="B587" s="140" t="s">
        <v>7757</v>
      </c>
      <c r="C587" s="139">
        <v>7641</v>
      </c>
      <c r="D587" s="140" t="s">
        <v>5353</v>
      </c>
      <c r="E587" s="140" t="s">
        <v>3511</v>
      </c>
      <c r="F587" s="139">
        <v>2930</v>
      </c>
      <c r="G587" s="140" t="s">
        <v>288</v>
      </c>
      <c r="H587" s="140" t="s">
        <v>1449</v>
      </c>
      <c r="I587" s="140" t="s">
        <v>7758</v>
      </c>
      <c r="J587" s="140" t="s">
        <v>10086</v>
      </c>
      <c r="K587" s="140" t="s">
        <v>8070</v>
      </c>
      <c r="L587" s="140" t="s">
        <v>7761</v>
      </c>
      <c r="M587" s="140" t="s">
        <v>8071</v>
      </c>
      <c r="N587" s="140" t="s">
        <v>8722</v>
      </c>
      <c r="O587" s="139">
        <v>121591</v>
      </c>
      <c r="P587" s="139">
        <v>55831</v>
      </c>
      <c r="Q587" s="140" t="s">
        <v>5353</v>
      </c>
      <c r="R587" s="139">
        <v>123381</v>
      </c>
      <c r="S587" s="139">
        <v>0</v>
      </c>
      <c r="T587" s="140" t="s">
        <v>7758</v>
      </c>
      <c r="U587" s="141">
        <v>367</v>
      </c>
      <c r="V587" s="140" t="s">
        <v>10087</v>
      </c>
      <c r="W587" s="140" t="s">
        <v>9436</v>
      </c>
      <c r="X587" s="140" t="s">
        <v>7765</v>
      </c>
      <c r="Y587" s="140" t="s">
        <v>7766</v>
      </c>
      <c r="Z587" s="140" t="s">
        <v>8739</v>
      </c>
      <c r="AA587" s="139">
        <v>1</v>
      </c>
      <c r="AB587" s="141">
        <v>45322</v>
      </c>
      <c r="AC587" s="141">
        <v>45322</v>
      </c>
      <c r="AD587" s="140" t="s">
        <v>8091</v>
      </c>
      <c r="AE587" s="140" t="s">
        <v>8092</v>
      </c>
      <c r="AF587" s="140" t="s">
        <v>8093</v>
      </c>
      <c r="AG587" s="140" t="s">
        <v>8094</v>
      </c>
      <c r="AH587" s="140" t="s">
        <v>9915</v>
      </c>
      <c r="AI587" s="140" t="s">
        <v>7943</v>
      </c>
      <c r="AJ587" s="140" t="s">
        <v>9916</v>
      </c>
      <c r="AK587" s="140" t="s">
        <v>9917</v>
      </c>
      <c r="AL587" s="139">
        <v>2900</v>
      </c>
      <c r="AM587" s="140" t="s">
        <v>286</v>
      </c>
      <c r="AN587" s="140" t="s">
        <v>9918</v>
      </c>
    </row>
    <row r="588" spans="1:40" ht="28.8" x14ac:dyDescent="0.25">
      <c r="A588" s="139" t="s">
        <v>7756</v>
      </c>
      <c r="B588" s="140" t="s">
        <v>7757</v>
      </c>
      <c r="C588" s="139">
        <v>7658</v>
      </c>
      <c r="D588" s="140" t="s">
        <v>5355</v>
      </c>
      <c r="E588" s="140" t="s">
        <v>3512</v>
      </c>
      <c r="F588" s="139">
        <v>2930</v>
      </c>
      <c r="G588" s="140" t="s">
        <v>288</v>
      </c>
      <c r="H588" s="140" t="s">
        <v>1450</v>
      </c>
      <c r="I588" s="140" t="s">
        <v>7758</v>
      </c>
      <c r="J588" s="140" t="s">
        <v>10088</v>
      </c>
      <c r="K588" s="140" t="s">
        <v>8070</v>
      </c>
      <c r="L588" s="140" t="s">
        <v>7761</v>
      </c>
      <c r="M588" s="140" t="s">
        <v>8071</v>
      </c>
      <c r="N588" s="140" t="s">
        <v>8722</v>
      </c>
      <c r="O588" s="139">
        <v>119784</v>
      </c>
      <c r="P588" s="139">
        <v>7658</v>
      </c>
      <c r="Q588" s="140" t="s">
        <v>5355</v>
      </c>
      <c r="R588" s="139">
        <v>963165</v>
      </c>
      <c r="S588" s="139">
        <v>0</v>
      </c>
      <c r="T588" s="140" t="s">
        <v>7758</v>
      </c>
      <c r="U588" s="141">
        <v>367</v>
      </c>
      <c r="V588" s="140" t="s">
        <v>10089</v>
      </c>
      <c r="W588" s="140" t="s">
        <v>7983</v>
      </c>
      <c r="X588" s="140" t="s">
        <v>7972</v>
      </c>
      <c r="Y588" s="140" t="s">
        <v>7973</v>
      </c>
      <c r="Z588" s="140" t="s">
        <v>8899</v>
      </c>
      <c r="AA588" s="139">
        <v>1</v>
      </c>
      <c r="AB588" s="141">
        <v>45322</v>
      </c>
      <c r="AC588" s="141">
        <v>45322</v>
      </c>
      <c r="AD588" s="140" t="s">
        <v>8091</v>
      </c>
      <c r="AE588" s="140" t="s">
        <v>8092</v>
      </c>
      <c r="AF588" s="140" t="s">
        <v>8093</v>
      </c>
      <c r="AG588" s="140" t="s">
        <v>8094</v>
      </c>
      <c r="AH588" s="140" t="s">
        <v>10090</v>
      </c>
      <c r="AI588" s="140" t="s">
        <v>7943</v>
      </c>
      <c r="AJ588" s="140" t="s">
        <v>10091</v>
      </c>
      <c r="AK588" s="140" t="s">
        <v>10092</v>
      </c>
      <c r="AL588" s="139">
        <v>2930</v>
      </c>
      <c r="AM588" s="140" t="s">
        <v>288</v>
      </c>
      <c r="AN588" s="140" t="s">
        <v>10093</v>
      </c>
    </row>
    <row r="589" spans="1:40" ht="28.8" x14ac:dyDescent="0.25">
      <c r="A589" s="139" t="s">
        <v>7756</v>
      </c>
      <c r="B589" s="140" t="s">
        <v>7757</v>
      </c>
      <c r="C589" s="139">
        <v>7674</v>
      </c>
      <c r="D589" s="140" t="s">
        <v>5370</v>
      </c>
      <c r="E589" s="140" t="s">
        <v>3513</v>
      </c>
      <c r="F589" s="139">
        <v>2390</v>
      </c>
      <c r="G589" s="140" t="s">
        <v>544</v>
      </c>
      <c r="H589" s="140" t="s">
        <v>1451</v>
      </c>
      <c r="I589" s="140" t="s">
        <v>7758</v>
      </c>
      <c r="J589" s="140" t="s">
        <v>10094</v>
      </c>
      <c r="K589" s="140" t="s">
        <v>8070</v>
      </c>
      <c r="L589" s="140" t="s">
        <v>7761</v>
      </c>
      <c r="M589" s="140" t="s">
        <v>8071</v>
      </c>
      <c r="N589" s="140" t="s">
        <v>8730</v>
      </c>
      <c r="O589" s="139">
        <v>119181</v>
      </c>
      <c r="P589" s="139">
        <v>7443</v>
      </c>
      <c r="Q589" s="140" t="s">
        <v>6412</v>
      </c>
      <c r="R589" s="139">
        <v>960609</v>
      </c>
      <c r="S589" s="139">
        <v>0</v>
      </c>
      <c r="T589" s="140" t="s">
        <v>7758</v>
      </c>
      <c r="U589" s="141">
        <v>367</v>
      </c>
      <c r="V589" s="140" t="s">
        <v>10095</v>
      </c>
      <c r="W589" s="140" t="s">
        <v>7764</v>
      </c>
      <c r="X589" s="140" t="s">
        <v>7765</v>
      </c>
      <c r="Y589" s="140" t="s">
        <v>7766</v>
      </c>
      <c r="Z589" s="140" t="s">
        <v>8732</v>
      </c>
      <c r="AA589" s="139">
        <v>1</v>
      </c>
      <c r="AB589" s="141">
        <v>45322</v>
      </c>
      <c r="AC589" s="141">
        <v>45322</v>
      </c>
      <c r="AD589" s="140" t="s">
        <v>7926</v>
      </c>
      <c r="AE589" s="140" t="s">
        <v>7927</v>
      </c>
      <c r="AF589" s="140" t="s">
        <v>7928</v>
      </c>
      <c r="AG589" s="140" t="s">
        <v>7929</v>
      </c>
      <c r="AH589" s="140" t="s">
        <v>10096</v>
      </c>
      <c r="AI589" s="140" t="s">
        <v>7773</v>
      </c>
      <c r="AJ589" s="140" t="s">
        <v>10097</v>
      </c>
      <c r="AK589" s="140" t="s">
        <v>10098</v>
      </c>
      <c r="AL589" s="139">
        <v>2390</v>
      </c>
      <c r="AM589" s="140" t="s">
        <v>2847</v>
      </c>
      <c r="AN589" s="140" t="s">
        <v>10099</v>
      </c>
    </row>
    <row r="590" spans="1:40" ht="28.8" x14ac:dyDescent="0.25">
      <c r="A590" s="139" t="s">
        <v>7756</v>
      </c>
      <c r="B590" s="140" t="s">
        <v>7757</v>
      </c>
      <c r="C590" s="139">
        <v>7682</v>
      </c>
      <c r="D590" s="140" t="s">
        <v>6214</v>
      </c>
      <c r="E590" s="140" t="s">
        <v>3514</v>
      </c>
      <c r="F590" s="139">
        <v>2390</v>
      </c>
      <c r="G590" s="140" t="s">
        <v>544</v>
      </c>
      <c r="H590" s="140" t="s">
        <v>1452</v>
      </c>
      <c r="I590" s="140" t="s">
        <v>7758</v>
      </c>
      <c r="J590" s="140" t="s">
        <v>10100</v>
      </c>
      <c r="K590" s="140" t="s">
        <v>8070</v>
      </c>
      <c r="L590" s="140" t="s">
        <v>7761</v>
      </c>
      <c r="M590" s="140" t="s">
        <v>8071</v>
      </c>
      <c r="N590" s="140" t="s">
        <v>8722</v>
      </c>
      <c r="O590" s="139">
        <v>121509</v>
      </c>
      <c r="P590" s="139">
        <v>7807</v>
      </c>
      <c r="Q590" s="140" t="s">
        <v>5285</v>
      </c>
      <c r="R590" s="139">
        <v>963272</v>
      </c>
      <c r="S590" s="139">
        <v>0</v>
      </c>
      <c r="T590" s="140" t="s">
        <v>7758</v>
      </c>
      <c r="U590" s="141">
        <v>367</v>
      </c>
      <c r="V590" s="140" t="s">
        <v>10101</v>
      </c>
      <c r="W590" s="140" t="s">
        <v>10102</v>
      </c>
      <c r="X590" s="140" t="s">
        <v>7765</v>
      </c>
      <c r="Y590" s="140" t="s">
        <v>7766</v>
      </c>
      <c r="Z590" s="140" t="s">
        <v>8739</v>
      </c>
      <c r="AA590" s="139">
        <v>2</v>
      </c>
      <c r="AB590" s="141">
        <v>45322</v>
      </c>
      <c r="AC590" s="141">
        <v>45322</v>
      </c>
      <c r="AD590" s="140" t="s">
        <v>8091</v>
      </c>
      <c r="AE590" s="140" t="s">
        <v>8092</v>
      </c>
      <c r="AF590" s="140" t="s">
        <v>8093</v>
      </c>
      <c r="AG590" s="140" t="s">
        <v>8094</v>
      </c>
      <c r="AH590" s="140" t="s">
        <v>10103</v>
      </c>
      <c r="AI590" s="140" t="s">
        <v>7943</v>
      </c>
      <c r="AJ590" s="140" t="s">
        <v>10104</v>
      </c>
      <c r="AK590" s="140" t="s">
        <v>3514</v>
      </c>
      <c r="AL590" s="139">
        <v>2390</v>
      </c>
      <c r="AM590" s="140" t="s">
        <v>2847</v>
      </c>
      <c r="AN590" s="140" t="s">
        <v>10035</v>
      </c>
    </row>
    <row r="591" spans="1:40" ht="28.8" x14ac:dyDescent="0.25">
      <c r="A591" s="139" t="s">
        <v>7756</v>
      </c>
      <c r="B591" s="140" t="s">
        <v>7757</v>
      </c>
      <c r="C591" s="139">
        <v>7708</v>
      </c>
      <c r="D591" s="140" t="s">
        <v>7180</v>
      </c>
      <c r="E591" s="140" t="s">
        <v>3515</v>
      </c>
      <c r="F591" s="139">
        <v>2390</v>
      </c>
      <c r="G591" s="140" t="s">
        <v>544</v>
      </c>
      <c r="H591" s="140" t="s">
        <v>1453</v>
      </c>
      <c r="I591" s="140" t="s">
        <v>7758</v>
      </c>
      <c r="J591" s="140" t="s">
        <v>10105</v>
      </c>
      <c r="K591" s="140" t="s">
        <v>8070</v>
      </c>
      <c r="L591" s="140" t="s">
        <v>7761</v>
      </c>
      <c r="M591" s="140" t="s">
        <v>8071</v>
      </c>
      <c r="N591" s="140" t="s">
        <v>8722</v>
      </c>
      <c r="O591" s="139">
        <v>121574</v>
      </c>
      <c r="P591" s="139">
        <v>7708</v>
      </c>
      <c r="Q591" s="140" t="s">
        <v>7180</v>
      </c>
      <c r="R591" s="139">
        <v>123398</v>
      </c>
      <c r="S591" s="139">
        <v>0</v>
      </c>
      <c r="T591" s="140" t="s">
        <v>7758</v>
      </c>
      <c r="U591" s="141">
        <v>367</v>
      </c>
      <c r="V591" s="140" t="s">
        <v>10106</v>
      </c>
      <c r="W591" s="140" t="s">
        <v>10107</v>
      </c>
      <c r="X591" s="140" t="s">
        <v>7765</v>
      </c>
      <c r="Y591" s="140" t="s">
        <v>7766</v>
      </c>
      <c r="Z591" s="140" t="s">
        <v>8739</v>
      </c>
      <c r="AA591" s="139">
        <v>1</v>
      </c>
      <c r="AB591" s="141">
        <v>45322</v>
      </c>
      <c r="AC591" s="141">
        <v>45322</v>
      </c>
      <c r="AD591" s="140" t="s">
        <v>8091</v>
      </c>
      <c r="AE591" s="140" t="s">
        <v>8092</v>
      </c>
      <c r="AF591" s="140" t="s">
        <v>8093</v>
      </c>
      <c r="AG591" s="140" t="s">
        <v>8094</v>
      </c>
      <c r="AH591" s="140" t="s">
        <v>10108</v>
      </c>
      <c r="AI591" s="140" t="s">
        <v>7943</v>
      </c>
      <c r="AJ591" s="140" t="s">
        <v>10109</v>
      </c>
      <c r="AK591" s="140" t="s">
        <v>3515</v>
      </c>
      <c r="AL591" s="139">
        <v>2390</v>
      </c>
      <c r="AM591" s="140" t="s">
        <v>2847</v>
      </c>
      <c r="AN591" s="140" t="s">
        <v>10110</v>
      </c>
    </row>
    <row r="592" spans="1:40" ht="28.8" x14ac:dyDescent="0.25">
      <c r="A592" s="139" t="s">
        <v>7756</v>
      </c>
      <c r="B592" s="140" t="s">
        <v>7757</v>
      </c>
      <c r="C592" s="139">
        <v>7716</v>
      </c>
      <c r="D592" s="140" t="s">
        <v>899</v>
      </c>
      <c r="E592" s="140" t="s">
        <v>3516</v>
      </c>
      <c r="F592" s="139">
        <v>2390</v>
      </c>
      <c r="G592" s="140" t="s">
        <v>2847</v>
      </c>
      <c r="H592" s="140" t="s">
        <v>1454</v>
      </c>
      <c r="I592" s="140" t="s">
        <v>7758</v>
      </c>
      <c r="J592" s="140" t="s">
        <v>10111</v>
      </c>
      <c r="K592" s="140" t="s">
        <v>7760</v>
      </c>
      <c r="L592" s="140" t="s">
        <v>7761</v>
      </c>
      <c r="M592" s="140" t="s">
        <v>7491</v>
      </c>
      <c r="N592" s="140" t="s">
        <v>8722</v>
      </c>
      <c r="O592" s="139">
        <v>121616</v>
      </c>
      <c r="P592" s="139">
        <v>7716</v>
      </c>
      <c r="Q592" s="140" t="s">
        <v>899</v>
      </c>
      <c r="R592" s="139">
        <v>123398</v>
      </c>
      <c r="S592" s="139">
        <v>0</v>
      </c>
      <c r="T592" s="140" t="s">
        <v>7758</v>
      </c>
      <c r="U592" s="141">
        <v>367</v>
      </c>
      <c r="V592" s="140" t="s">
        <v>10112</v>
      </c>
      <c r="W592" s="140" t="s">
        <v>10113</v>
      </c>
      <c r="X592" s="140" t="s">
        <v>7972</v>
      </c>
      <c r="Y592" s="140" t="s">
        <v>7973</v>
      </c>
      <c r="Z592" s="140" t="s">
        <v>8899</v>
      </c>
      <c r="AA592" s="139">
        <v>1</v>
      </c>
      <c r="AB592" s="141">
        <v>45322</v>
      </c>
      <c r="AC592" s="141">
        <v>45322</v>
      </c>
      <c r="AD592" s="140" t="s">
        <v>8091</v>
      </c>
      <c r="AE592" s="140" t="s">
        <v>8092</v>
      </c>
      <c r="AF592" s="140" t="s">
        <v>8093</v>
      </c>
      <c r="AG592" s="140" t="s">
        <v>8094</v>
      </c>
      <c r="AH592" s="140" t="s">
        <v>10108</v>
      </c>
      <c r="AI592" s="140" t="s">
        <v>7943</v>
      </c>
      <c r="AJ592" s="140" t="s">
        <v>10109</v>
      </c>
      <c r="AK592" s="140" t="s">
        <v>3515</v>
      </c>
      <c r="AL592" s="139">
        <v>2390</v>
      </c>
      <c r="AM592" s="140" t="s">
        <v>2847</v>
      </c>
      <c r="AN592" s="140" t="s">
        <v>10110</v>
      </c>
    </row>
    <row r="593" spans="1:40" ht="28.8" x14ac:dyDescent="0.25">
      <c r="A593" s="139" t="s">
        <v>7756</v>
      </c>
      <c r="B593" s="140" t="s">
        <v>7757</v>
      </c>
      <c r="C593" s="139">
        <v>7724</v>
      </c>
      <c r="D593" s="140" t="s">
        <v>7183</v>
      </c>
      <c r="E593" s="140" t="s">
        <v>3517</v>
      </c>
      <c r="F593" s="139">
        <v>2340</v>
      </c>
      <c r="G593" s="140" t="s">
        <v>545</v>
      </c>
      <c r="H593" s="140" t="s">
        <v>1455</v>
      </c>
      <c r="I593" s="140" t="s">
        <v>7758</v>
      </c>
      <c r="J593" s="140" t="s">
        <v>10114</v>
      </c>
      <c r="K593" s="140" t="s">
        <v>8070</v>
      </c>
      <c r="L593" s="140" t="s">
        <v>7761</v>
      </c>
      <c r="M593" s="140" t="s">
        <v>8071</v>
      </c>
      <c r="N593" s="140" t="s">
        <v>8722</v>
      </c>
      <c r="O593" s="139">
        <v>119784</v>
      </c>
      <c r="P593" s="139">
        <v>7658</v>
      </c>
      <c r="Q593" s="140" t="s">
        <v>5355</v>
      </c>
      <c r="R593" s="139">
        <v>105031</v>
      </c>
      <c r="S593" s="139">
        <v>0</v>
      </c>
      <c r="T593" s="140" t="s">
        <v>7758</v>
      </c>
      <c r="U593" s="141">
        <v>367</v>
      </c>
      <c r="V593" s="140" t="s">
        <v>10115</v>
      </c>
      <c r="W593" s="140" t="s">
        <v>7891</v>
      </c>
      <c r="X593" s="140" t="s">
        <v>7765</v>
      </c>
      <c r="Y593" s="140" t="s">
        <v>7766</v>
      </c>
      <c r="Z593" s="140" t="s">
        <v>8739</v>
      </c>
      <c r="AA593" s="139">
        <v>1</v>
      </c>
      <c r="AB593" s="141">
        <v>45322</v>
      </c>
      <c r="AC593" s="141">
        <v>45322</v>
      </c>
      <c r="AD593" s="140" t="s">
        <v>8109</v>
      </c>
      <c r="AE593" s="140" t="s">
        <v>8110</v>
      </c>
      <c r="AF593" s="140" t="s">
        <v>8111</v>
      </c>
      <c r="AG593" s="140" t="s">
        <v>8112</v>
      </c>
      <c r="AH593" s="140" t="s">
        <v>10116</v>
      </c>
      <c r="AI593" s="140" t="s">
        <v>7773</v>
      </c>
      <c r="AJ593" s="140" t="s">
        <v>10117</v>
      </c>
      <c r="AK593" s="140" t="s">
        <v>3517</v>
      </c>
      <c r="AL593" s="139">
        <v>2340</v>
      </c>
      <c r="AM593" s="140" t="s">
        <v>302</v>
      </c>
      <c r="AN593" s="140" t="s">
        <v>10118</v>
      </c>
    </row>
    <row r="594" spans="1:40" ht="28.8" x14ac:dyDescent="0.25">
      <c r="A594" s="139" t="s">
        <v>7756</v>
      </c>
      <c r="B594" s="140" t="s">
        <v>7757</v>
      </c>
      <c r="C594" s="139">
        <v>7741</v>
      </c>
      <c r="D594" s="140" t="s">
        <v>5356</v>
      </c>
      <c r="E594" s="140" t="s">
        <v>6875</v>
      </c>
      <c r="F594" s="139">
        <v>2275</v>
      </c>
      <c r="G594" s="140" t="s">
        <v>546</v>
      </c>
      <c r="H594" s="140" t="s">
        <v>1456</v>
      </c>
      <c r="I594" s="140" t="s">
        <v>7758</v>
      </c>
      <c r="J594" s="140" t="s">
        <v>10119</v>
      </c>
      <c r="K594" s="140" t="s">
        <v>7760</v>
      </c>
      <c r="L594" s="140" t="s">
        <v>7761</v>
      </c>
      <c r="M594" s="140" t="s">
        <v>7491</v>
      </c>
      <c r="N594" s="140" t="s">
        <v>8722</v>
      </c>
      <c r="O594" s="139">
        <v>121566</v>
      </c>
      <c r="P594" s="139">
        <v>8482</v>
      </c>
      <c r="Q594" s="140" t="s">
        <v>5380</v>
      </c>
      <c r="R594" s="139">
        <v>117911</v>
      </c>
      <c r="S594" s="139">
        <v>0</v>
      </c>
      <c r="T594" s="140" t="s">
        <v>7758</v>
      </c>
      <c r="U594" s="141">
        <v>367</v>
      </c>
      <c r="V594" s="140" t="s">
        <v>10120</v>
      </c>
      <c r="W594" s="140" t="s">
        <v>8066</v>
      </c>
      <c r="X594" s="140" t="s">
        <v>7765</v>
      </c>
      <c r="Y594" s="140" t="s">
        <v>7766</v>
      </c>
      <c r="Z594" s="140" t="s">
        <v>8739</v>
      </c>
      <c r="AA594" s="139">
        <v>1</v>
      </c>
      <c r="AB594" s="141">
        <v>45322</v>
      </c>
      <c r="AC594" s="141">
        <v>45322</v>
      </c>
      <c r="AD594" s="140" t="s">
        <v>8109</v>
      </c>
      <c r="AE594" s="140" t="s">
        <v>8110</v>
      </c>
      <c r="AF594" s="140" t="s">
        <v>8111</v>
      </c>
      <c r="AG594" s="140" t="s">
        <v>8112</v>
      </c>
      <c r="AH594" s="140" t="s">
        <v>10121</v>
      </c>
      <c r="AI594" s="140" t="s">
        <v>7943</v>
      </c>
      <c r="AJ594" s="140" t="s">
        <v>10122</v>
      </c>
      <c r="AK594" s="140" t="s">
        <v>10123</v>
      </c>
      <c r="AL594" s="139">
        <v>2290</v>
      </c>
      <c r="AM594" s="140" t="s">
        <v>560</v>
      </c>
      <c r="AN594" s="140" t="s">
        <v>10124</v>
      </c>
    </row>
    <row r="595" spans="1:40" ht="28.8" x14ac:dyDescent="0.25">
      <c r="A595" s="139" t="s">
        <v>7756</v>
      </c>
      <c r="B595" s="140" t="s">
        <v>7757</v>
      </c>
      <c r="C595" s="139">
        <v>7757</v>
      </c>
      <c r="D595" s="140" t="s">
        <v>6876</v>
      </c>
      <c r="E595" s="140" t="s">
        <v>3518</v>
      </c>
      <c r="F595" s="139">
        <v>2980</v>
      </c>
      <c r="G595" s="140" t="s">
        <v>290</v>
      </c>
      <c r="H595" s="140" t="s">
        <v>1457</v>
      </c>
      <c r="I595" s="140" t="s">
        <v>7758</v>
      </c>
      <c r="J595" s="140" t="s">
        <v>10125</v>
      </c>
      <c r="K595" s="140" t="s">
        <v>8070</v>
      </c>
      <c r="L595" s="140" t="s">
        <v>7761</v>
      </c>
      <c r="M595" s="140" t="s">
        <v>8071</v>
      </c>
      <c r="N595" s="140" t="s">
        <v>8730</v>
      </c>
      <c r="O595" s="139">
        <v>119529</v>
      </c>
      <c r="P595" s="139">
        <v>117879</v>
      </c>
      <c r="Q595" s="140" t="s">
        <v>6750</v>
      </c>
      <c r="R595" s="139">
        <v>960617</v>
      </c>
      <c r="S595" s="139">
        <v>0</v>
      </c>
      <c r="T595" s="140" t="s">
        <v>7758</v>
      </c>
      <c r="U595" s="141">
        <v>367</v>
      </c>
      <c r="V595" s="140" t="s">
        <v>10126</v>
      </c>
      <c r="W595" s="140" t="s">
        <v>10127</v>
      </c>
      <c r="X595" s="140" t="s">
        <v>7765</v>
      </c>
      <c r="Y595" s="140" t="s">
        <v>7766</v>
      </c>
      <c r="Z595" s="140" t="s">
        <v>8732</v>
      </c>
      <c r="AA595" s="139">
        <v>1</v>
      </c>
      <c r="AB595" s="141">
        <v>45322</v>
      </c>
      <c r="AC595" s="141">
        <v>45322</v>
      </c>
      <c r="AD595" s="140" t="s">
        <v>8109</v>
      </c>
      <c r="AE595" s="140" t="s">
        <v>8110</v>
      </c>
      <c r="AF595" s="140" t="s">
        <v>8111</v>
      </c>
      <c r="AG595" s="140" t="s">
        <v>8112</v>
      </c>
      <c r="AH595" s="140" t="s">
        <v>10128</v>
      </c>
      <c r="AI595" s="140" t="s">
        <v>7773</v>
      </c>
      <c r="AJ595" s="140" t="s">
        <v>10129</v>
      </c>
      <c r="AK595" s="140" t="s">
        <v>10130</v>
      </c>
      <c r="AL595" s="139">
        <v>2980</v>
      </c>
      <c r="AM595" s="140" t="s">
        <v>290</v>
      </c>
      <c r="AN595" s="140" t="s">
        <v>10131</v>
      </c>
    </row>
    <row r="596" spans="1:40" ht="28.8" x14ac:dyDescent="0.25">
      <c r="A596" s="139" t="s">
        <v>7756</v>
      </c>
      <c r="B596" s="140" t="s">
        <v>7757</v>
      </c>
      <c r="C596" s="139">
        <v>7765</v>
      </c>
      <c r="D596" s="140" t="s">
        <v>6215</v>
      </c>
      <c r="E596" s="140" t="s">
        <v>3519</v>
      </c>
      <c r="F596" s="139">
        <v>2980</v>
      </c>
      <c r="G596" s="140" t="s">
        <v>290</v>
      </c>
      <c r="H596" s="140" t="s">
        <v>1458</v>
      </c>
      <c r="I596" s="140" t="s">
        <v>7758</v>
      </c>
      <c r="J596" s="140" t="s">
        <v>10132</v>
      </c>
      <c r="K596" s="140" t="s">
        <v>8070</v>
      </c>
      <c r="L596" s="140" t="s">
        <v>7761</v>
      </c>
      <c r="M596" s="140" t="s">
        <v>8071</v>
      </c>
      <c r="N596" s="140" t="s">
        <v>8722</v>
      </c>
      <c r="O596" s="139">
        <v>121574</v>
      </c>
      <c r="P596" s="139">
        <v>7708</v>
      </c>
      <c r="Q596" s="140" t="s">
        <v>7180</v>
      </c>
      <c r="R596" s="139">
        <v>123398</v>
      </c>
      <c r="S596" s="139">
        <v>0</v>
      </c>
      <c r="T596" s="140" t="s">
        <v>7758</v>
      </c>
      <c r="U596" s="141">
        <v>367</v>
      </c>
      <c r="V596" s="140" t="s">
        <v>10133</v>
      </c>
      <c r="W596" s="140" t="s">
        <v>8073</v>
      </c>
      <c r="X596" s="140" t="s">
        <v>7765</v>
      </c>
      <c r="Y596" s="140" t="s">
        <v>7766</v>
      </c>
      <c r="Z596" s="140" t="s">
        <v>8739</v>
      </c>
      <c r="AA596" s="139">
        <v>2</v>
      </c>
      <c r="AB596" s="141">
        <v>45322</v>
      </c>
      <c r="AC596" s="141">
        <v>45322</v>
      </c>
      <c r="AD596" s="140" t="s">
        <v>8109</v>
      </c>
      <c r="AE596" s="140" t="s">
        <v>8110</v>
      </c>
      <c r="AF596" s="140" t="s">
        <v>8111</v>
      </c>
      <c r="AG596" s="140" t="s">
        <v>8112</v>
      </c>
      <c r="AH596" s="140" t="s">
        <v>10108</v>
      </c>
      <c r="AI596" s="140" t="s">
        <v>7943</v>
      </c>
      <c r="AJ596" s="140" t="s">
        <v>10109</v>
      </c>
      <c r="AK596" s="140" t="s">
        <v>3515</v>
      </c>
      <c r="AL596" s="139">
        <v>2390</v>
      </c>
      <c r="AM596" s="140" t="s">
        <v>2847</v>
      </c>
      <c r="AN596" s="140" t="s">
        <v>10110</v>
      </c>
    </row>
    <row r="597" spans="1:40" ht="28.8" x14ac:dyDescent="0.25">
      <c r="A597" s="139" t="s">
        <v>7756</v>
      </c>
      <c r="B597" s="140" t="s">
        <v>7757</v>
      </c>
      <c r="C597" s="139">
        <v>7773</v>
      </c>
      <c r="D597" s="140" t="s">
        <v>5357</v>
      </c>
      <c r="E597" s="140" t="s">
        <v>3520</v>
      </c>
      <c r="F597" s="139">
        <v>2980</v>
      </c>
      <c r="G597" s="140" t="s">
        <v>290</v>
      </c>
      <c r="H597" s="140" t="s">
        <v>1459</v>
      </c>
      <c r="I597" s="140" t="s">
        <v>7758</v>
      </c>
      <c r="J597" s="140" t="s">
        <v>10134</v>
      </c>
      <c r="K597" s="140" t="s">
        <v>8070</v>
      </c>
      <c r="L597" s="140" t="s">
        <v>7761</v>
      </c>
      <c r="M597" s="140" t="s">
        <v>8071</v>
      </c>
      <c r="N597" s="140" t="s">
        <v>8730</v>
      </c>
      <c r="O597" s="139">
        <v>119529</v>
      </c>
      <c r="P597" s="139">
        <v>117879</v>
      </c>
      <c r="Q597" s="140" t="s">
        <v>6750</v>
      </c>
      <c r="R597" s="139">
        <v>960617</v>
      </c>
      <c r="S597" s="139">
        <v>0</v>
      </c>
      <c r="T597" s="140" t="s">
        <v>7758</v>
      </c>
      <c r="U597" s="141">
        <v>367</v>
      </c>
      <c r="V597" s="140" t="s">
        <v>10135</v>
      </c>
      <c r="W597" s="140" t="s">
        <v>9466</v>
      </c>
      <c r="X597" s="140" t="s">
        <v>7765</v>
      </c>
      <c r="Y597" s="140" t="s">
        <v>7766</v>
      </c>
      <c r="Z597" s="140" t="s">
        <v>8732</v>
      </c>
      <c r="AA597" s="139">
        <v>1</v>
      </c>
      <c r="AB597" s="141">
        <v>45322</v>
      </c>
      <c r="AC597" s="141">
        <v>45322</v>
      </c>
      <c r="AD597" s="140" t="s">
        <v>8109</v>
      </c>
      <c r="AE597" s="140" t="s">
        <v>8110</v>
      </c>
      <c r="AF597" s="140" t="s">
        <v>8111</v>
      </c>
      <c r="AG597" s="140" t="s">
        <v>8112</v>
      </c>
      <c r="AH597" s="140" t="s">
        <v>10128</v>
      </c>
      <c r="AI597" s="140" t="s">
        <v>7773</v>
      </c>
      <c r="AJ597" s="140" t="s">
        <v>10129</v>
      </c>
      <c r="AK597" s="140" t="s">
        <v>10130</v>
      </c>
      <c r="AL597" s="139">
        <v>2980</v>
      </c>
      <c r="AM597" s="140" t="s">
        <v>290</v>
      </c>
      <c r="AN597" s="140" t="s">
        <v>10131</v>
      </c>
    </row>
    <row r="598" spans="1:40" ht="28.8" x14ac:dyDescent="0.25">
      <c r="A598" s="139" t="s">
        <v>7756</v>
      </c>
      <c r="B598" s="140" t="s">
        <v>7757</v>
      </c>
      <c r="C598" s="139">
        <v>7781</v>
      </c>
      <c r="D598" s="140" t="s">
        <v>5358</v>
      </c>
      <c r="E598" s="140" t="s">
        <v>3521</v>
      </c>
      <c r="F598" s="139">
        <v>2960</v>
      </c>
      <c r="G598" s="140" t="s">
        <v>547</v>
      </c>
      <c r="H598" s="140" t="s">
        <v>7557</v>
      </c>
      <c r="I598" s="140" t="s">
        <v>7758</v>
      </c>
      <c r="J598" s="140" t="s">
        <v>10136</v>
      </c>
      <c r="K598" s="140" t="s">
        <v>8070</v>
      </c>
      <c r="L598" s="140" t="s">
        <v>7761</v>
      </c>
      <c r="M598" s="140" t="s">
        <v>8071</v>
      </c>
      <c r="N598" s="140" t="s">
        <v>8730</v>
      </c>
      <c r="O598" s="139">
        <v>119181</v>
      </c>
      <c r="P598" s="139">
        <v>7443</v>
      </c>
      <c r="Q598" s="140" t="s">
        <v>6412</v>
      </c>
      <c r="R598" s="139">
        <v>960625</v>
      </c>
      <c r="S598" s="139">
        <v>0</v>
      </c>
      <c r="T598" s="140" t="s">
        <v>7758</v>
      </c>
      <c r="U598" s="141">
        <v>367</v>
      </c>
      <c r="V598" s="140" t="s">
        <v>10137</v>
      </c>
      <c r="W598" s="140" t="s">
        <v>8300</v>
      </c>
      <c r="X598" s="140" t="s">
        <v>7765</v>
      </c>
      <c r="Y598" s="140" t="s">
        <v>7766</v>
      </c>
      <c r="Z598" s="140" t="s">
        <v>8732</v>
      </c>
      <c r="AA598" s="139">
        <v>3</v>
      </c>
      <c r="AB598" s="141">
        <v>45322</v>
      </c>
      <c r="AC598" s="141">
        <v>45322</v>
      </c>
      <c r="AD598" s="140" t="s">
        <v>7926</v>
      </c>
      <c r="AE598" s="140" t="s">
        <v>7927</v>
      </c>
      <c r="AF598" s="140" t="s">
        <v>7928</v>
      </c>
      <c r="AG598" s="140" t="s">
        <v>7929</v>
      </c>
      <c r="AH598" s="140" t="s">
        <v>10138</v>
      </c>
      <c r="AI598" s="140" t="s">
        <v>7773</v>
      </c>
      <c r="AJ598" s="140" t="s">
        <v>10139</v>
      </c>
      <c r="AK598" s="140" t="s">
        <v>10140</v>
      </c>
      <c r="AL598" s="139">
        <v>2960</v>
      </c>
      <c r="AM598" s="140" t="s">
        <v>547</v>
      </c>
      <c r="AN598" s="140" t="s">
        <v>10141</v>
      </c>
    </row>
    <row r="599" spans="1:40" ht="28.8" x14ac:dyDescent="0.25">
      <c r="A599" s="139" t="s">
        <v>7756</v>
      </c>
      <c r="B599" s="140" t="s">
        <v>7757</v>
      </c>
      <c r="C599" s="139">
        <v>7799</v>
      </c>
      <c r="D599" s="140" t="s">
        <v>6526</v>
      </c>
      <c r="E599" s="140" t="s">
        <v>3522</v>
      </c>
      <c r="F599" s="139">
        <v>2960</v>
      </c>
      <c r="G599" s="140" t="s">
        <v>547</v>
      </c>
      <c r="H599" s="140" t="s">
        <v>1460</v>
      </c>
      <c r="I599" s="140" t="s">
        <v>7758</v>
      </c>
      <c r="J599" s="140" t="s">
        <v>10142</v>
      </c>
      <c r="K599" s="140" t="s">
        <v>8070</v>
      </c>
      <c r="L599" s="140" t="s">
        <v>7761</v>
      </c>
      <c r="M599" s="140" t="s">
        <v>8071</v>
      </c>
      <c r="N599" s="140" t="s">
        <v>8722</v>
      </c>
      <c r="O599" s="139">
        <v>121558</v>
      </c>
      <c r="P599" s="139">
        <v>7799</v>
      </c>
      <c r="Q599" s="140" t="s">
        <v>6526</v>
      </c>
      <c r="R599" s="139">
        <v>123381</v>
      </c>
      <c r="S599" s="139">
        <v>0</v>
      </c>
      <c r="T599" s="140" t="s">
        <v>7758</v>
      </c>
      <c r="U599" s="141">
        <v>367</v>
      </c>
      <c r="V599" s="140" t="s">
        <v>10143</v>
      </c>
      <c r="W599" s="140" t="s">
        <v>8716</v>
      </c>
      <c r="X599" s="140" t="s">
        <v>7972</v>
      </c>
      <c r="Y599" s="140" t="s">
        <v>7973</v>
      </c>
      <c r="Z599" s="140" t="s">
        <v>8899</v>
      </c>
      <c r="AA599" s="139">
        <v>2</v>
      </c>
      <c r="AB599" s="141">
        <v>45322</v>
      </c>
      <c r="AC599" s="141">
        <v>45322</v>
      </c>
      <c r="AD599" s="140" t="s">
        <v>8091</v>
      </c>
      <c r="AE599" s="140" t="s">
        <v>8092</v>
      </c>
      <c r="AF599" s="140" t="s">
        <v>8093</v>
      </c>
      <c r="AG599" s="140" t="s">
        <v>8094</v>
      </c>
      <c r="AH599" s="140" t="s">
        <v>9915</v>
      </c>
      <c r="AI599" s="140" t="s">
        <v>7943</v>
      </c>
      <c r="AJ599" s="140" t="s">
        <v>9916</v>
      </c>
      <c r="AK599" s="140" t="s">
        <v>9917</v>
      </c>
      <c r="AL599" s="139">
        <v>2900</v>
      </c>
      <c r="AM599" s="140" t="s">
        <v>286</v>
      </c>
      <c r="AN599" s="140" t="s">
        <v>9918</v>
      </c>
    </row>
    <row r="600" spans="1:40" ht="28.8" x14ac:dyDescent="0.25">
      <c r="A600" s="139" t="s">
        <v>7756</v>
      </c>
      <c r="B600" s="140" t="s">
        <v>7757</v>
      </c>
      <c r="C600" s="139">
        <v>7807</v>
      </c>
      <c r="D600" s="140" t="s">
        <v>5285</v>
      </c>
      <c r="E600" s="140" t="s">
        <v>3523</v>
      </c>
      <c r="F600" s="139">
        <v>2980</v>
      </c>
      <c r="G600" s="140" t="s">
        <v>290</v>
      </c>
      <c r="H600" s="140" t="s">
        <v>1461</v>
      </c>
      <c r="I600" s="140" t="s">
        <v>7758</v>
      </c>
      <c r="J600" s="140" t="s">
        <v>10144</v>
      </c>
      <c r="K600" s="140" t="s">
        <v>8070</v>
      </c>
      <c r="L600" s="140" t="s">
        <v>7761</v>
      </c>
      <c r="M600" s="140" t="s">
        <v>8071</v>
      </c>
      <c r="N600" s="140" t="s">
        <v>8722</v>
      </c>
      <c r="O600" s="139">
        <v>121509</v>
      </c>
      <c r="P600" s="139">
        <v>7807</v>
      </c>
      <c r="Q600" s="140" t="s">
        <v>5285</v>
      </c>
      <c r="R600" s="139">
        <v>963272</v>
      </c>
      <c r="S600" s="139">
        <v>0</v>
      </c>
      <c r="T600" s="140" t="s">
        <v>7758</v>
      </c>
      <c r="U600" s="141">
        <v>367</v>
      </c>
      <c r="V600" s="140" t="s">
        <v>10145</v>
      </c>
      <c r="W600" s="140" t="s">
        <v>10146</v>
      </c>
      <c r="X600" s="140" t="s">
        <v>7765</v>
      </c>
      <c r="Y600" s="140" t="s">
        <v>7766</v>
      </c>
      <c r="Z600" s="140" t="s">
        <v>8739</v>
      </c>
      <c r="AA600" s="139">
        <v>2</v>
      </c>
      <c r="AB600" s="141">
        <v>45322</v>
      </c>
      <c r="AC600" s="141">
        <v>45322</v>
      </c>
      <c r="AD600" s="140" t="s">
        <v>8109</v>
      </c>
      <c r="AE600" s="140" t="s">
        <v>8110</v>
      </c>
      <c r="AF600" s="140" t="s">
        <v>8111</v>
      </c>
      <c r="AG600" s="140" t="s">
        <v>8112</v>
      </c>
      <c r="AH600" s="140" t="s">
        <v>10147</v>
      </c>
      <c r="AI600" s="140" t="s">
        <v>7943</v>
      </c>
      <c r="AJ600" s="140" t="s">
        <v>10148</v>
      </c>
      <c r="AK600" s="140" t="s">
        <v>9653</v>
      </c>
      <c r="AL600" s="139">
        <v>2390</v>
      </c>
      <c r="AM600" s="140" t="s">
        <v>2847</v>
      </c>
      <c r="AN600" s="140" t="s">
        <v>10035</v>
      </c>
    </row>
    <row r="601" spans="1:40" ht="28.8" x14ac:dyDescent="0.25">
      <c r="A601" s="139" t="s">
        <v>7756</v>
      </c>
      <c r="B601" s="140" t="s">
        <v>7757</v>
      </c>
      <c r="C601" s="139">
        <v>7823</v>
      </c>
      <c r="D601" s="140" t="s">
        <v>7181</v>
      </c>
      <c r="E601" s="140" t="s">
        <v>3524</v>
      </c>
      <c r="F601" s="139">
        <v>2960</v>
      </c>
      <c r="G601" s="140" t="s">
        <v>548</v>
      </c>
      <c r="H601" s="140" t="s">
        <v>1462</v>
      </c>
      <c r="I601" s="140" t="s">
        <v>7758</v>
      </c>
      <c r="J601" s="140" t="s">
        <v>10149</v>
      </c>
      <c r="K601" s="140" t="s">
        <v>8070</v>
      </c>
      <c r="L601" s="140" t="s">
        <v>7761</v>
      </c>
      <c r="M601" s="140" t="s">
        <v>8071</v>
      </c>
      <c r="N601" s="140" t="s">
        <v>8722</v>
      </c>
      <c r="O601" s="139">
        <v>121558</v>
      </c>
      <c r="P601" s="139">
        <v>7799</v>
      </c>
      <c r="Q601" s="140" t="s">
        <v>6526</v>
      </c>
      <c r="R601" s="139">
        <v>123381</v>
      </c>
      <c r="S601" s="139">
        <v>0</v>
      </c>
      <c r="T601" s="140" t="s">
        <v>7758</v>
      </c>
      <c r="U601" s="141">
        <v>367</v>
      </c>
      <c r="V601" s="140" t="s">
        <v>10150</v>
      </c>
      <c r="W601" s="140" t="s">
        <v>9743</v>
      </c>
      <c r="X601" s="140" t="s">
        <v>7765</v>
      </c>
      <c r="Y601" s="140" t="s">
        <v>7766</v>
      </c>
      <c r="Z601" s="140" t="s">
        <v>8739</v>
      </c>
      <c r="AA601" s="139">
        <v>1</v>
      </c>
      <c r="AB601" s="141">
        <v>45322</v>
      </c>
      <c r="AC601" s="141">
        <v>45322</v>
      </c>
      <c r="AD601" s="140" t="s">
        <v>8091</v>
      </c>
      <c r="AE601" s="140" t="s">
        <v>8092</v>
      </c>
      <c r="AF601" s="140" t="s">
        <v>8093</v>
      </c>
      <c r="AG601" s="140" t="s">
        <v>8094</v>
      </c>
      <c r="AH601" s="140" t="s">
        <v>9915</v>
      </c>
      <c r="AI601" s="140" t="s">
        <v>7943</v>
      </c>
      <c r="AJ601" s="140" t="s">
        <v>9916</v>
      </c>
      <c r="AK601" s="140" t="s">
        <v>9917</v>
      </c>
      <c r="AL601" s="139">
        <v>2900</v>
      </c>
      <c r="AM601" s="140" t="s">
        <v>286</v>
      </c>
      <c r="AN601" s="140" t="s">
        <v>9918</v>
      </c>
    </row>
    <row r="602" spans="1:40" ht="28.8" x14ac:dyDescent="0.25">
      <c r="A602" s="139" t="s">
        <v>7756</v>
      </c>
      <c r="B602" s="140" t="s">
        <v>7757</v>
      </c>
      <c r="C602" s="139">
        <v>7831</v>
      </c>
      <c r="D602" s="140" t="s">
        <v>7182</v>
      </c>
      <c r="E602" s="140" t="s">
        <v>3525</v>
      </c>
      <c r="F602" s="139">
        <v>2990</v>
      </c>
      <c r="G602" s="140" t="s">
        <v>291</v>
      </c>
      <c r="H602" s="140" t="s">
        <v>1463</v>
      </c>
      <c r="I602" s="140" t="s">
        <v>7758</v>
      </c>
      <c r="J602" s="140" t="s">
        <v>10151</v>
      </c>
      <c r="K602" s="140" t="s">
        <v>8070</v>
      </c>
      <c r="L602" s="140" t="s">
        <v>7761</v>
      </c>
      <c r="M602" s="140" t="s">
        <v>8071</v>
      </c>
      <c r="N602" s="140" t="s">
        <v>8730</v>
      </c>
      <c r="O602" s="139">
        <v>120295</v>
      </c>
      <c r="P602" s="139">
        <v>7831</v>
      </c>
      <c r="Q602" s="140" t="s">
        <v>7182</v>
      </c>
      <c r="R602" s="139">
        <v>960633</v>
      </c>
      <c r="S602" s="139">
        <v>0</v>
      </c>
      <c r="T602" s="140" t="s">
        <v>7758</v>
      </c>
      <c r="U602" s="141">
        <v>367</v>
      </c>
      <c r="V602" s="140" t="s">
        <v>10152</v>
      </c>
      <c r="W602" s="140" t="s">
        <v>8209</v>
      </c>
      <c r="X602" s="140" t="s">
        <v>7972</v>
      </c>
      <c r="Y602" s="140" t="s">
        <v>7973</v>
      </c>
      <c r="Z602" s="140" t="s">
        <v>8773</v>
      </c>
      <c r="AA602" s="139">
        <v>1</v>
      </c>
      <c r="AB602" s="141">
        <v>45322</v>
      </c>
      <c r="AC602" s="141">
        <v>45322</v>
      </c>
      <c r="AD602" s="140" t="s">
        <v>8091</v>
      </c>
      <c r="AE602" s="140" t="s">
        <v>8092</v>
      </c>
      <c r="AF602" s="140" t="s">
        <v>8093</v>
      </c>
      <c r="AG602" s="140" t="s">
        <v>8094</v>
      </c>
      <c r="AH602" s="140" t="s">
        <v>10153</v>
      </c>
      <c r="AI602" s="140" t="s">
        <v>7773</v>
      </c>
      <c r="AJ602" s="140" t="s">
        <v>10154</v>
      </c>
      <c r="AK602" s="140" t="s">
        <v>10140</v>
      </c>
      <c r="AL602" s="139">
        <v>2990</v>
      </c>
      <c r="AM602" s="140" t="s">
        <v>291</v>
      </c>
      <c r="AN602" s="140" t="s">
        <v>10155</v>
      </c>
    </row>
    <row r="603" spans="1:40" ht="28.8" x14ac:dyDescent="0.25">
      <c r="A603" s="139" t="s">
        <v>7756</v>
      </c>
      <c r="B603" s="140" t="s">
        <v>7757</v>
      </c>
      <c r="C603" s="139">
        <v>7849</v>
      </c>
      <c r="D603" s="140" t="s">
        <v>5359</v>
      </c>
      <c r="E603" s="140" t="s">
        <v>3526</v>
      </c>
      <c r="F603" s="139">
        <v>2990</v>
      </c>
      <c r="G603" s="140" t="s">
        <v>291</v>
      </c>
      <c r="H603" s="140" t="s">
        <v>1464</v>
      </c>
      <c r="I603" s="140" t="s">
        <v>7758</v>
      </c>
      <c r="J603" s="140" t="s">
        <v>10156</v>
      </c>
      <c r="K603" s="140" t="s">
        <v>8070</v>
      </c>
      <c r="L603" s="140" t="s">
        <v>7761</v>
      </c>
      <c r="M603" s="140" t="s">
        <v>8071</v>
      </c>
      <c r="N603" s="140" t="s">
        <v>8722</v>
      </c>
      <c r="O603" s="139">
        <v>120089</v>
      </c>
      <c r="P603" s="139">
        <v>7856</v>
      </c>
      <c r="Q603" s="140" t="s">
        <v>6216</v>
      </c>
      <c r="R603" s="139">
        <v>963181</v>
      </c>
      <c r="S603" s="139">
        <v>0</v>
      </c>
      <c r="T603" s="140" t="s">
        <v>7758</v>
      </c>
      <c r="U603" s="141">
        <v>367</v>
      </c>
      <c r="V603" s="140" t="s">
        <v>10157</v>
      </c>
      <c r="W603" s="140" t="s">
        <v>8931</v>
      </c>
      <c r="X603" s="140" t="s">
        <v>7765</v>
      </c>
      <c r="Y603" s="140" t="s">
        <v>7766</v>
      </c>
      <c r="Z603" s="140" t="s">
        <v>8739</v>
      </c>
      <c r="AA603" s="139">
        <v>1</v>
      </c>
      <c r="AB603" s="141">
        <v>45322</v>
      </c>
      <c r="AC603" s="141">
        <v>45322</v>
      </c>
      <c r="AD603" s="140" t="s">
        <v>8091</v>
      </c>
      <c r="AE603" s="140" t="s">
        <v>8092</v>
      </c>
      <c r="AF603" s="140" t="s">
        <v>8093</v>
      </c>
      <c r="AG603" s="140" t="s">
        <v>8094</v>
      </c>
      <c r="AH603" s="140" t="s">
        <v>10158</v>
      </c>
      <c r="AI603" s="140" t="s">
        <v>7773</v>
      </c>
      <c r="AJ603" s="140" t="s">
        <v>10159</v>
      </c>
      <c r="AK603" s="140" t="s">
        <v>10160</v>
      </c>
      <c r="AL603" s="139">
        <v>2990</v>
      </c>
      <c r="AM603" s="140" t="s">
        <v>291</v>
      </c>
      <c r="AN603" s="140" t="s">
        <v>10161</v>
      </c>
    </row>
    <row r="604" spans="1:40" ht="28.8" x14ac:dyDescent="0.25">
      <c r="A604" s="139" t="s">
        <v>7756</v>
      </c>
      <c r="B604" s="140" t="s">
        <v>7757</v>
      </c>
      <c r="C604" s="139">
        <v>7856</v>
      </c>
      <c r="D604" s="140" t="s">
        <v>6216</v>
      </c>
      <c r="E604" s="140" t="s">
        <v>3527</v>
      </c>
      <c r="F604" s="139">
        <v>2990</v>
      </c>
      <c r="G604" s="140" t="s">
        <v>291</v>
      </c>
      <c r="H604" s="140" t="s">
        <v>1465</v>
      </c>
      <c r="I604" s="140" t="s">
        <v>7758</v>
      </c>
      <c r="J604" s="140" t="s">
        <v>10162</v>
      </c>
      <c r="K604" s="140" t="s">
        <v>8070</v>
      </c>
      <c r="L604" s="140" t="s">
        <v>7761</v>
      </c>
      <c r="M604" s="140" t="s">
        <v>8071</v>
      </c>
      <c r="N604" s="140" t="s">
        <v>8722</v>
      </c>
      <c r="O604" s="139">
        <v>120089</v>
      </c>
      <c r="P604" s="139">
        <v>7856</v>
      </c>
      <c r="Q604" s="140" t="s">
        <v>6216</v>
      </c>
      <c r="R604" s="139">
        <v>56275</v>
      </c>
      <c r="S604" s="139">
        <v>0</v>
      </c>
      <c r="T604" s="140" t="s">
        <v>7758</v>
      </c>
      <c r="U604" s="141">
        <v>367</v>
      </c>
      <c r="V604" s="140" t="s">
        <v>10163</v>
      </c>
      <c r="W604" s="140" t="s">
        <v>8270</v>
      </c>
      <c r="X604" s="140" t="s">
        <v>7765</v>
      </c>
      <c r="Y604" s="140" t="s">
        <v>7766</v>
      </c>
      <c r="Z604" s="140" t="s">
        <v>8739</v>
      </c>
      <c r="AA604" s="139">
        <v>2</v>
      </c>
      <c r="AB604" s="141">
        <v>45322</v>
      </c>
      <c r="AC604" s="141">
        <v>45322</v>
      </c>
      <c r="AD604" s="140" t="s">
        <v>8091</v>
      </c>
      <c r="AE604" s="140" t="s">
        <v>8092</v>
      </c>
      <c r="AF604" s="140" t="s">
        <v>8093</v>
      </c>
      <c r="AG604" s="140" t="s">
        <v>8094</v>
      </c>
      <c r="AH604" s="140" t="s">
        <v>10164</v>
      </c>
      <c r="AI604" s="140" t="s">
        <v>7943</v>
      </c>
      <c r="AJ604" s="140" t="s">
        <v>10165</v>
      </c>
      <c r="AK604" s="140" t="s">
        <v>3527</v>
      </c>
      <c r="AL604" s="139">
        <v>2990</v>
      </c>
      <c r="AM604" s="140" t="s">
        <v>291</v>
      </c>
      <c r="AN604" s="140" t="s">
        <v>10166</v>
      </c>
    </row>
    <row r="605" spans="1:40" ht="28.8" x14ac:dyDescent="0.25">
      <c r="A605" s="139" t="s">
        <v>7756</v>
      </c>
      <c r="B605" s="140" t="s">
        <v>7757</v>
      </c>
      <c r="C605" s="139">
        <v>7864</v>
      </c>
      <c r="D605" s="140" t="s">
        <v>5360</v>
      </c>
      <c r="E605" s="140" t="s">
        <v>3528</v>
      </c>
      <c r="F605" s="139">
        <v>2990</v>
      </c>
      <c r="G605" s="140" t="s">
        <v>291</v>
      </c>
      <c r="H605" s="140" t="s">
        <v>1466</v>
      </c>
      <c r="I605" s="140" t="s">
        <v>7758</v>
      </c>
      <c r="J605" s="140" t="s">
        <v>10167</v>
      </c>
      <c r="K605" s="140" t="s">
        <v>8070</v>
      </c>
      <c r="L605" s="140" t="s">
        <v>7761</v>
      </c>
      <c r="M605" s="140" t="s">
        <v>8071</v>
      </c>
      <c r="N605" s="140" t="s">
        <v>8722</v>
      </c>
      <c r="O605" s="139">
        <v>121558</v>
      </c>
      <c r="P605" s="139">
        <v>7799</v>
      </c>
      <c r="Q605" s="140" t="s">
        <v>6526</v>
      </c>
      <c r="R605" s="139">
        <v>123381</v>
      </c>
      <c r="S605" s="139">
        <v>0</v>
      </c>
      <c r="T605" s="140" t="s">
        <v>7758</v>
      </c>
      <c r="U605" s="141">
        <v>367</v>
      </c>
      <c r="V605" s="140" t="s">
        <v>10168</v>
      </c>
      <c r="W605" s="140" t="s">
        <v>8717</v>
      </c>
      <c r="X605" s="140" t="s">
        <v>7765</v>
      </c>
      <c r="Y605" s="140" t="s">
        <v>7766</v>
      </c>
      <c r="Z605" s="140" t="s">
        <v>8739</v>
      </c>
      <c r="AA605" s="139">
        <v>1</v>
      </c>
      <c r="AB605" s="141">
        <v>45322</v>
      </c>
      <c r="AC605" s="141">
        <v>45322</v>
      </c>
      <c r="AD605" s="140" t="s">
        <v>8091</v>
      </c>
      <c r="AE605" s="140" t="s">
        <v>8092</v>
      </c>
      <c r="AF605" s="140" t="s">
        <v>8093</v>
      </c>
      <c r="AG605" s="140" t="s">
        <v>8094</v>
      </c>
      <c r="AH605" s="140" t="s">
        <v>9915</v>
      </c>
      <c r="AI605" s="140" t="s">
        <v>7943</v>
      </c>
      <c r="AJ605" s="140" t="s">
        <v>9916</v>
      </c>
      <c r="AK605" s="140" t="s">
        <v>9917</v>
      </c>
      <c r="AL605" s="139">
        <v>2900</v>
      </c>
      <c r="AM605" s="140" t="s">
        <v>286</v>
      </c>
      <c r="AN605" s="140" t="s">
        <v>9918</v>
      </c>
    </row>
    <row r="606" spans="1:40" ht="28.8" x14ac:dyDescent="0.25">
      <c r="A606" s="139" t="s">
        <v>7756</v>
      </c>
      <c r="B606" s="140" t="s">
        <v>7757</v>
      </c>
      <c r="C606" s="139">
        <v>7872</v>
      </c>
      <c r="D606" s="140" t="s">
        <v>7183</v>
      </c>
      <c r="E606" s="140" t="s">
        <v>3529</v>
      </c>
      <c r="F606" s="139">
        <v>2990</v>
      </c>
      <c r="G606" s="140" t="s">
        <v>291</v>
      </c>
      <c r="H606" s="140" t="s">
        <v>1467</v>
      </c>
      <c r="I606" s="140" t="s">
        <v>7758</v>
      </c>
      <c r="J606" s="140" t="s">
        <v>10169</v>
      </c>
      <c r="K606" s="140" t="s">
        <v>8070</v>
      </c>
      <c r="L606" s="140" t="s">
        <v>7761</v>
      </c>
      <c r="M606" s="140" t="s">
        <v>8071</v>
      </c>
      <c r="N606" s="140" t="s">
        <v>8722</v>
      </c>
      <c r="O606" s="139">
        <v>120089</v>
      </c>
      <c r="P606" s="139">
        <v>7856</v>
      </c>
      <c r="Q606" s="140" t="s">
        <v>6216</v>
      </c>
      <c r="R606" s="139">
        <v>56275</v>
      </c>
      <c r="S606" s="139">
        <v>0</v>
      </c>
      <c r="T606" s="140" t="s">
        <v>7758</v>
      </c>
      <c r="U606" s="141">
        <v>367</v>
      </c>
      <c r="V606" s="140" t="s">
        <v>10170</v>
      </c>
      <c r="W606" s="140" t="s">
        <v>10171</v>
      </c>
      <c r="X606" s="140" t="s">
        <v>7765</v>
      </c>
      <c r="Y606" s="140" t="s">
        <v>7766</v>
      </c>
      <c r="Z606" s="140" t="s">
        <v>8739</v>
      </c>
      <c r="AA606" s="139">
        <v>1</v>
      </c>
      <c r="AB606" s="141">
        <v>45322</v>
      </c>
      <c r="AC606" s="141">
        <v>45322</v>
      </c>
      <c r="AD606" s="140" t="s">
        <v>8091</v>
      </c>
      <c r="AE606" s="140" t="s">
        <v>8092</v>
      </c>
      <c r="AF606" s="140" t="s">
        <v>8093</v>
      </c>
      <c r="AG606" s="140" t="s">
        <v>8094</v>
      </c>
      <c r="AH606" s="140" t="s">
        <v>10172</v>
      </c>
      <c r="AI606" s="140" t="s">
        <v>7943</v>
      </c>
      <c r="AJ606" s="140" t="s">
        <v>10173</v>
      </c>
      <c r="AK606" s="140" t="s">
        <v>3529</v>
      </c>
      <c r="AL606" s="139">
        <v>2990</v>
      </c>
      <c r="AM606" s="140" t="s">
        <v>291</v>
      </c>
      <c r="AN606" s="140" t="s">
        <v>10166</v>
      </c>
    </row>
    <row r="607" spans="1:40" ht="28.8" x14ac:dyDescent="0.25">
      <c r="A607" s="139" t="s">
        <v>7756</v>
      </c>
      <c r="B607" s="140" t="s">
        <v>7757</v>
      </c>
      <c r="C607" s="139">
        <v>7881</v>
      </c>
      <c r="D607" s="140" t="s">
        <v>5361</v>
      </c>
      <c r="E607" s="140" t="s">
        <v>6877</v>
      </c>
      <c r="F607" s="139">
        <v>2990</v>
      </c>
      <c r="G607" s="140" t="s">
        <v>549</v>
      </c>
      <c r="H607" s="140" t="s">
        <v>7184</v>
      </c>
      <c r="I607" s="140" t="s">
        <v>7758</v>
      </c>
      <c r="J607" s="140" t="s">
        <v>10174</v>
      </c>
      <c r="K607" s="140" t="s">
        <v>8070</v>
      </c>
      <c r="L607" s="140" t="s">
        <v>7761</v>
      </c>
      <c r="M607" s="140" t="s">
        <v>8071</v>
      </c>
      <c r="N607" s="140" t="s">
        <v>8730</v>
      </c>
      <c r="O607" s="139">
        <v>120295</v>
      </c>
      <c r="P607" s="139">
        <v>7831</v>
      </c>
      <c r="Q607" s="140" t="s">
        <v>7182</v>
      </c>
      <c r="R607" s="139">
        <v>960633</v>
      </c>
      <c r="S607" s="139">
        <v>0</v>
      </c>
      <c r="T607" s="140" t="s">
        <v>7758</v>
      </c>
      <c r="U607" s="141">
        <v>367</v>
      </c>
      <c r="V607" s="140" t="s">
        <v>10175</v>
      </c>
      <c r="W607" s="140" t="s">
        <v>10176</v>
      </c>
      <c r="X607" s="140" t="s">
        <v>7765</v>
      </c>
      <c r="Y607" s="140" t="s">
        <v>7766</v>
      </c>
      <c r="Z607" s="140" t="s">
        <v>8732</v>
      </c>
      <c r="AA607" s="139">
        <v>1</v>
      </c>
      <c r="AB607" s="141">
        <v>45322</v>
      </c>
      <c r="AC607" s="141">
        <v>45322</v>
      </c>
      <c r="AD607" s="140" t="s">
        <v>7926</v>
      </c>
      <c r="AE607" s="140" t="s">
        <v>7927</v>
      </c>
      <c r="AF607" s="140" t="s">
        <v>7928</v>
      </c>
      <c r="AG607" s="140" t="s">
        <v>7929</v>
      </c>
      <c r="AH607" s="140" t="s">
        <v>10153</v>
      </c>
      <c r="AI607" s="140" t="s">
        <v>7773</v>
      </c>
      <c r="AJ607" s="140" t="s">
        <v>10154</v>
      </c>
      <c r="AK607" s="140" t="s">
        <v>10140</v>
      </c>
      <c r="AL607" s="139">
        <v>2990</v>
      </c>
      <c r="AM607" s="140" t="s">
        <v>291</v>
      </c>
      <c r="AN607" s="140" t="s">
        <v>10155</v>
      </c>
    </row>
    <row r="608" spans="1:40" ht="28.8" x14ac:dyDescent="0.25">
      <c r="A608" s="139" t="s">
        <v>7756</v>
      </c>
      <c r="B608" s="140" t="s">
        <v>7757</v>
      </c>
      <c r="C608" s="139">
        <v>7906</v>
      </c>
      <c r="D608" s="140" t="s">
        <v>5220</v>
      </c>
      <c r="E608" s="140" t="s">
        <v>3530</v>
      </c>
      <c r="F608" s="139">
        <v>2920</v>
      </c>
      <c r="G608" s="140" t="s">
        <v>292</v>
      </c>
      <c r="H608" s="140" t="s">
        <v>1468</v>
      </c>
      <c r="I608" s="140" t="s">
        <v>7758</v>
      </c>
      <c r="J608" s="140" t="s">
        <v>10177</v>
      </c>
      <c r="K608" s="140" t="s">
        <v>8070</v>
      </c>
      <c r="L608" s="140" t="s">
        <v>7761</v>
      </c>
      <c r="M608" s="140" t="s">
        <v>8071</v>
      </c>
      <c r="N608" s="140" t="s">
        <v>8722</v>
      </c>
      <c r="O608" s="139">
        <v>121715</v>
      </c>
      <c r="P608" s="139">
        <v>7906</v>
      </c>
      <c r="Q608" s="140" t="s">
        <v>5220</v>
      </c>
      <c r="R608" s="139">
        <v>963215</v>
      </c>
      <c r="S608" s="139">
        <v>0</v>
      </c>
      <c r="T608" s="140" t="s">
        <v>7758</v>
      </c>
      <c r="U608" s="141">
        <v>367</v>
      </c>
      <c r="V608" s="140" t="s">
        <v>10178</v>
      </c>
      <c r="W608" s="140" t="s">
        <v>8716</v>
      </c>
      <c r="X608" s="140" t="s">
        <v>7765</v>
      </c>
      <c r="Y608" s="140" t="s">
        <v>7766</v>
      </c>
      <c r="Z608" s="140" t="s">
        <v>8739</v>
      </c>
      <c r="AA608" s="139">
        <v>2</v>
      </c>
      <c r="AB608" s="141">
        <v>45322</v>
      </c>
      <c r="AC608" s="141">
        <v>45322</v>
      </c>
      <c r="AD608" s="140" t="s">
        <v>8091</v>
      </c>
      <c r="AE608" s="140" t="s">
        <v>8092</v>
      </c>
      <c r="AF608" s="140" t="s">
        <v>8093</v>
      </c>
      <c r="AG608" s="140" t="s">
        <v>8094</v>
      </c>
      <c r="AH608" s="140" t="s">
        <v>10179</v>
      </c>
      <c r="AI608" s="140" t="s">
        <v>9265</v>
      </c>
      <c r="AJ608" s="140" t="s">
        <v>10180</v>
      </c>
      <c r="AK608" s="140" t="s">
        <v>3530</v>
      </c>
      <c r="AL608" s="139">
        <v>2920</v>
      </c>
      <c r="AM608" s="140" t="s">
        <v>292</v>
      </c>
      <c r="AN608" s="140" t="s">
        <v>10181</v>
      </c>
    </row>
    <row r="609" spans="1:40" ht="28.8" x14ac:dyDescent="0.25">
      <c r="A609" s="139" t="s">
        <v>7756</v>
      </c>
      <c r="B609" s="140" t="s">
        <v>7757</v>
      </c>
      <c r="C609" s="139">
        <v>7914</v>
      </c>
      <c r="D609" s="140" t="s">
        <v>5362</v>
      </c>
      <c r="E609" s="140" t="s">
        <v>3531</v>
      </c>
      <c r="F609" s="139">
        <v>2920</v>
      </c>
      <c r="G609" s="140" t="s">
        <v>292</v>
      </c>
      <c r="H609" s="140" t="s">
        <v>1469</v>
      </c>
      <c r="I609" s="140" t="s">
        <v>7758</v>
      </c>
      <c r="J609" s="140" t="s">
        <v>10182</v>
      </c>
      <c r="K609" s="140" t="s">
        <v>8070</v>
      </c>
      <c r="L609" s="140" t="s">
        <v>7761</v>
      </c>
      <c r="M609" s="140" t="s">
        <v>8071</v>
      </c>
      <c r="N609" s="140" t="s">
        <v>8722</v>
      </c>
      <c r="O609" s="139">
        <v>121715</v>
      </c>
      <c r="P609" s="139">
        <v>7906</v>
      </c>
      <c r="Q609" s="140" t="s">
        <v>5220</v>
      </c>
      <c r="R609" s="139">
        <v>107482</v>
      </c>
      <c r="S609" s="139">
        <v>0</v>
      </c>
      <c r="T609" s="140" t="s">
        <v>7758</v>
      </c>
      <c r="U609" s="141">
        <v>367</v>
      </c>
      <c r="V609" s="140" t="s">
        <v>10183</v>
      </c>
      <c r="W609" s="140" t="s">
        <v>7780</v>
      </c>
      <c r="X609" s="140" t="s">
        <v>7765</v>
      </c>
      <c r="Y609" s="140" t="s">
        <v>7766</v>
      </c>
      <c r="Z609" s="140" t="s">
        <v>8739</v>
      </c>
      <c r="AA609" s="139">
        <v>2</v>
      </c>
      <c r="AB609" s="141">
        <v>45322</v>
      </c>
      <c r="AC609" s="141">
        <v>45322</v>
      </c>
      <c r="AD609" s="140" t="s">
        <v>8091</v>
      </c>
      <c r="AE609" s="140" t="s">
        <v>8092</v>
      </c>
      <c r="AF609" s="140" t="s">
        <v>8093</v>
      </c>
      <c r="AG609" s="140" t="s">
        <v>8094</v>
      </c>
      <c r="AH609" s="140" t="s">
        <v>10184</v>
      </c>
      <c r="AI609" s="140" t="s">
        <v>7773</v>
      </c>
      <c r="AJ609" s="140" t="s">
        <v>9932</v>
      </c>
      <c r="AK609" s="140" t="s">
        <v>3531</v>
      </c>
      <c r="AL609" s="139">
        <v>2920</v>
      </c>
      <c r="AM609" s="140" t="s">
        <v>292</v>
      </c>
      <c r="AN609" s="140" t="s">
        <v>10185</v>
      </c>
    </row>
    <row r="610" spans="1:40" ht="28.8" x14ac:dyDescent="0.25">
      <c r="A610" s="139" t="s">
        <v>7756</v>
      </c>
      <c r="B610" s="140" t="s">
        <v>7757</v>
      </c>
      <c r="C610" s="139">
        <v>7922</v>
      </c>
      <c r="D610" s="140" t="s">
        <v>5363</v>
      </c>
      <c r="E610" s="140" t="s">
        <v>3532</v>
      </c>
      <c r="F610" s="139">
        <v>2920</v>
      </c>
      <c r="G610" s="140" t="s">
        <v>292</v>
      </c>
      <c r="H610" s="140" t="s">
        <v>1470</v>
      </c>
      <c r="I610" s="140" t="s">
        <v>7758</v>
      </c>
      <c r="J610" s="140" t="s">
        <v>10186</v>
      </c>
      <c r="K610" s="140" t="s">
        <v>8070</v>
      </c>
      <c r="L610" s="140" t="s">
        <v>7761</v>
      </c>
      <c r="M610" s="140" t="s">
        <v>8071</v>
      </c>
      <c r="N610" s="140" t="s">
        <v>8722</v>
      </c>
      <c r="O610" s="139">
        <v>121715</v>
      </c>
      <c r="P610" s="139">
        <v>7906</v>
      </c>
      <c r="Q610" s="140" t="s">
        <v>5220</v>
      </c>
      <c r="R610" s="139">
        <v>107466</v>
      </c>
      <c r="S610" s="139">
        <v>0</v>
      </c>
      <c r="T610" s="140" t="s">
        <v>7758</v>
      </c>
      <c r="U610" s="141">
        <v>367</v>
      </c>
      <c r="V610" s="140" t="s">
        <v>10187</v>
      </c>
      <c r="W610" s="140" t="s">
        <v>7962</v>
      </c>
      <c r="X610" s="140" t="s">
        <v>7765</v>
      </c>
      <c r="Y610" s="140" t="s">
        <v>7766</v>
      </c>
      <c r="Z610" s="140" t="s">
        <v>8739</v>
      </c>
      <c r="AA610" s="139">
        <v>2</v>
      </c>
      <c r="AB610" s="141">
        <v>45322</v>
      </c>
      <c r="AC610" s="141">
        <v>45322</v>
      </c>
      <c r="AD610" s="140" t="s">
        <v>8091</v>
      </c>
      <c r="AE610" s="140" t="s">
        <v>8092</v>
      </c>
      <c r="AF610" s="140" t="s">
        <v>8093</v>
      </c>
      <c r="AG610" s="140" t="s">
        <v>8094</v>
      </c>
      <c r="AH610" s="140" t="s">
        <v>10188</v>
      </c>
      <c r="AI610" s="140" t="s">
        <v>7943</v>
      </c>
      <c r="AJ610" s="140" t="s">
        <v>10189</v>
      </c>
      <c r="AK610" s="140" t="s">
        <v>3532</v>
      </c>
      <c r="AL610" s="139">
        <v>2920</v>
      </c>
      <c r="AM610" s="140" t="s">
        <v>292</v>
      </c>
      <c r="AN610" s="140" t="s">
        <v>10190</v>
      </c>
    </row>
    <row r="611" spans="1:40" ht="28.8" x14ac:dyDescent="0.25">
      <c r="A611" s="139" t="s">
        <v>7756</v>
      </c>
      <c r="B611" s="140" t="s">
        <v>7757</v>
      </c>
      <c r="C611" s="139">
        <v>7931</v>
      </c>
      <c r="D611" s="140" t="s">
        <v>6878</v>
      </c>
      <c r="E611" s="140" t="s">
        <v>3533</v>
      </c>
      <c r="F611" s="139">
        <v>2920</v>
      </c>
      <c r="G611" s="140" t="s">
        <v>292</v>
      </c>
      <c r="H611" s="140" t="s">
        <v>1471</v>
      </c>
      <c r="I611" s="140" t="s">
        <v>7758</v>
      </c>
      <c r="J611" s="140" t="s">
        <v>10191</v>
      </c>
      <c r="K611" s="140" t="s">
        <v>8070</v>
      </c>
      <c r="L611" s="140" t="s">
        <v>7761</v>
      </c>
      <c r="M611" s="140" t="s">
        <v>8071</v>
      </c>
      <c r="N611" s="140" t="s">
        <v>8722</v>
      </c>
      <c r="O611" s="139">
        <v>121715</v>
      </c>
      <c r="P611" s="139">
        <v>7906</v>
      </c>
      <c r="Q611" s="140" t="s">
        <v>5220</v>
      </c>
      <c r="R611" s="139">
        <v>963207</v>
      </c>
      <c r="S611" s="139">
        <v>0</v>
      </c>
      <c r="T611" s="140" t="s">
        <v>7758</v>
      </c>
      <c r="U611" s="141">
        <v>367</v>
      </c>
      <c r="V611" s="140" t="s">
        <v>10192</v>
      </c>
      <c r="W611" s="140" t="s">
        <v>9149</v>
      </c>
      <c r="X611" s="140" t="s">
        <v>7765</v>
      </c>
      <c r="Y611" s="140" t="s">
        <v>7766</v>
      </c>
      <c r="Z611" s="140" t="s">
        <v>8739</v>
      </c>
      <c r="AA611" s="139">
        <v>1</v>
      </c>
      <c r="AB611" s="141">
        <v>45322</v>
      </c>
      <c r="AC611" s="141">
        <v>45322</v>
      </c>
      <c r="AD611" s="140" t="s">
        <v>8091</v>
      </c>
      <c r="AE611" s="140" t="s">
        <v>8092</v>
      </c>
      <c r="AF611" s="140" t="s">
        <v>8093</v>
      </c>
      <c r="AG611" s="140" t="s">
        <v>8094</v>
      </c>
      <c r="AH611" s="140" t="s">
        <v>10193</v>
      </c>
      <c r="AI611" s="140" t="s">
        <v>7773</v>
      </c>
      <c r="AJ611" s="140" t="s">
        <v>10194</v>
      </c>
      <c r="AK611" s="140" t="s">
        <v>3533</v>
      </c>
      <c r="AL611" s="139">
        <v>2920</v>
      </c>
      <c r="AM611" s="140" t="s">
        <v>292</v>
      </c>
      <c r="AN611" s="140" t="s">
        <v>10195</v>
      </c>
    </row>
    <row r="612" spans="1:40" ht="28.8" x14ac:dyDescent="0.25">
      <c r="A612" s="139" t="s">
        <v>7756</v>
      </c>
      <c r="B612" s="140" t="s">
        <v>7757</v>
      </c>
      <c r="C612" s="139">
        <v>7955</v>
      </c>
      <c r="D612" s="140" t="s">
        <v>6659</v>
      </c>
      <c r="E612" s="140" t="s">
        <v>3534</v>
      </c>
      <c r="F612" s="139">
        <v>2920</v>
      </c>
      <c r="G612" s="140" t="s">
        <v>292</v>
      </c>
      <c r="H612" s="140" t="s">
        <v>1472</v>
      </c>
      <c r="I612" s="140" t="s">
        <v>7758</v>
      </c>
      <c r="J612" s="140" t="s">
        <v>10196</v>
      </c>
      <c r="K612" s="140" t="s">
        <v>8070</v>
      </c>
      <c r="L612" s="140" t="s">
        <v>7761</v>
      </c>
      <c r="M612" s="140" t="s">
        <v>8071</v>
      </c>
      <c r="N612" s="140" t="s">
        <v>8730</v>
      </c>
      <c r="O612" s="139">
        <v>120295</v>
      </c>
      <c r="P612" s="139">
        <v>7831</v>
      </c>
      <c r="Q612" s="140" t="s">
        <v>7182</v>
      </c>
      <c r="R612" s="139">
        <v>960641</v>
      </c>
      <c r="S612" s="139">
        <v>0</v>
      </c>
      <c r="T612" s="140" t="s">
        <v>7758</v>
      </c>
      <c r="U612" s="141">
        <v>367</v>
      </c>
      <c r="V612" s="140" t="s">
        <v>10197</v>
      </c>
      <c r="W612" s="140" t="s">
        <v>9743</v>
      </c>
      <c r="X612" s="140" t="s">
        <v>7765</v>
      </c>
      <c r="Y612" s="140" t="s">
        <v>7766</v>
      </c>
      <c r="Z612" s="140" t="s">
        <v>8732</v>
      </c>
      <c r="AA612" s="139">
        <v>1</v>
      </c>
      <c r="AB612" s="141">
        <v>45322</v>
      </c>
      <c r="AC612" s="141">
        <v>45322</v>
      </c>
      <c r="AD612" s="140" t="s">
        <v>7926</v>
      </c>
      <c r="AE612" s="140" t="s">
        <v>7927</v>
      </c>
      <c r="AF612" s="140" t="s">
        <v>7928</v>
      </c>
      <c r="AG612" s="140" t="s">
        <v>7929</v>
      </c>
      <c r="AH612" s="140" t="s">
        <v>10198</v>
      </c>
      <c r="AI612" s="140" t="s">
        <v>7773</v>
      </c>
      <c r="AJ612" s="140" t="s">
        <v>10199</v>
      </c>
      <c r="AK612" s="140" t="s">
        <v>10200</v>
      </c>
      <c r="AL612" s="139">
        <v>2920</v>
      </c>
      <c r="AM612" s="140" t="s">
        <v>292</v>
      </c>
      <c r="AN612" s="140" t="s">
        <v>10201</v>
      </c>
    </row>
    <row r="613" spans="1:40" ht="28.8" x14ac:dyDescent="0.25">
      <c r="A613" s="139" t="s">
        <v>7756</v>
      </c>
      <c r="B613" s="140" t="s">
        <v>7757</v>
      </c>
      <c r="C613" s="139">
        <v>7963</v>
      </c>
      <c r="D613" s="140" t="s">
        <v>7185</v>
      </c>
      <c r="E613" s="140" t="s">
        <v>3535</v>
      </c>
      <c r="F613" s="139">
        <v>2920</v>
      </c>
      <c r="G613" s="140" t="s">
        <v>292</v>
      </c>
      <c r="H613" s="140" t="s">
        <v>1473</v>
      </c>
      <c r="I613" s="140" t="s">
        <v>7758</v>
      </c>
      <c r="J613" s="140" t="s">
        <v>10202</v>
      </c>
      <c r="K613" s="140" t="s">
        <v>8070</v>
      </c>
      <c r="L613" s="140" t="s">
        <v>7761</v>
      </c>
      <c r="M613" s="140" t="s">
        <v>8071</v>
      </c>
      <c r="N613" s="140" t="s">
        <v>8730</v>
      </c>
      <c r="O613" s="139">
        <v>120295</v>
      </c>
      <c r="P613" s="139">
        <v>7831</v>
      </c>
      <c r="Q613" s="140" t="s">
        <v>7182</v>
      </c>
      <c r="R613" s="139">
        <v>960641</v>
      </c>
      <c r="S613" s="139">
        <v>0</v>
      </c>
      <c r="T613" s="140" t="s">
        <v>7758</v>
      </c>
      <c r="U613" s="141">
        <v>367</v>
      </c>
      <c r="V613" s="140" t="s">
        <v>10203</v>
      </c>
      <c r="W613" s="140" t="s">
        <v>9060</v>
      </c>
      <c r="X613" s="140" t="s">
        <v>7765</v>
      </c>
      <c r="Y613" s="140" t="s">
        <v>7766</v>
      </c>
      <c r="Z613" s="140" t="s">
        <v>8732</v>
      </c>
      <c r="AA613" s="139">
        <v>1</v>
      </c>
      <c r="AB613" s="141">
        <v>45322</v>
      </c>
      <c r="AC613" s="141">
        <v>45322</v>
      </c>
      <c r="AD613" s="140" t="s">
        <v>8091</v>
      </c>
      <c r="AE613" s="140" t="s">
        <v>8092</v>
      </c>
      <c r="AF613" s="140" t="s">
        <v>8093</v>
      </c>
      <c r="AG613" s="140" t="s">
        <v>8094</v>
      </c>
      <c r="AH613" s="140" t="s">
        <v>10198</v>
      </c>
      <c r="AI613" s="140" t="s">
        <v>7773</v>
      </c>
      <c r="AJ613" s="140" t="s">
        <v>10199</v>
      </c>
      <c r="AK613" s="140" t="s">
        <v>10200</v>
      </c>
      <c r="AL613" s="139">
        <v>2920</v>
      </c>
      <c r="AM613" s="140" t="s">
        <v>292</v>
      </c>
      <c r="AN613" s="140" t="s">
        <v>10201</v>
      </c>
    </row>
    <row r="614" spans="1:40" ht="28.8" x14ac:dyDescent="0.25">
      <c r="A614" s="139" t="s">
        <v>7756</v>
      </c>
      <c r="B614" s="140" t="s">
        <v>7757</v>
      </c>
      <c r="C614" s="139">
        <v>7971</v>
      </c>
      <c r="D614" s="140" t="s">
        <v>7186</v>
      </c>
      <c r="E614" s="140" t="s">
        <v>3536</v>
      </c>
      <c r="F614" s="139">
        <v>2910</v>
      </c>
      <c r="G614" s="140" t="s">
        <v>293</v>
      </c>
      <c r="H614" s="140" t="s">
        <v>1474</v>
      </c>
      <c r="I614" s="140" t="s">
        <v>7758</v>
      </c>
      <c r="J614" s="140" t="s">
        <v>10204</v>
      </c>
      <c r="K614" s="140" t="s">
        <v>8070</v>
      </c>
      <c r="L614" s="140" t="s">
        <v>7761</v>
      </c>
      <c r="M614" s="140" t="s">
        <v>8071</v>
      </c>
      <c r="N614" s="140" t="s">
        <v>8722</v>
      </c>
      <c r="O614" s="139">
        <v>121641</v>
      </c>
      <c r="P614" s="139">
        <v>7971</v>
      </c>
      <c r="Q614" s="140" t="s">
        <v>7186</v>
      </c>
      <c r="R614" s="139">
        <v>56275</v>
      </c>
      <c r="S614" s="139">
        <v>0</v>
      </c>
      <c r="T614" s="140" t="s">
        <v>7758</v>
      </c>
      <c r="U614" s="141">
        <v>367</v>
      </c>
      <c r="V614" s="140" t="s">
        <v>10205</v>
      </c>
      <c r="W614" s="140" t="s">
        <v>9263</v>
      </c>
      <c r="X614" s="140" t="s">
        <v>7972</v>
      </c>
      <c r="Y614" s="140" t="s">
        <v>7973</v>
      </c>
      <c r="Z614" s="140" t="s">
        <v>8899</v>
      </c>
      <c r="AA614" s="139">
        <v>2</v>
      </c>
      <c r="AB614" s="141">
        <v>45322</v>
      </c>
      <c r="AC614" s="141">
        <v>45322</v>
      </c>
      <c r="AD614" s="140" t="s">
        <v>8091</v>
      </c>
      <c r="AE614" s="140" t="s">
        <v>8092</v>
      </c>
      <c r="AF614" s="140" t="s">
        <v>8093</v>
      </c>
      <c r="AG614" s="140" t="s">
        <v>8094</v>
      </c>
      <c r="AH614" s="140" t="s">
        <v>10206</v>
      </c>
      <c r="AI614" s="140" t="s">
        <v>7943</v>
      </c>
      <c r="AJ614" s="140" t="s">
        <v>10207</v>
      </c>
      <c r="AK614" s="140" t="s">
        <v>3536</v>
      </c>
      <c r="AL614" s="139">
        <v>2910</v>
      </c>
      <c r="AM614" s="140" t="s">
        <v>293</v>
      </c>
      <c r="AN614" s="140" t="s">
        <v>10166</v>
      </c>
    </row>
    <row r="615" spans="1:40" ht="28.8" x14ac:dyDescent="0.25">
      <c r="A615" s="139" t="s">
        <v>7756</v>
      </c>
      <c r="B615" s="140" t="s">
        <v>7757</v>
      </c>
      <c r="C615" s="139">
        <v>7989</v>
      </c>
      <c r="D615" s="140" t="s">
        <v>5364</v>
      </c>
      <c r="E615" s="140" t="s">
        <v>3537</v>
      </c>
      <c r="F615" s="139">
        <v>2910</v>
      </c>
      <c r="G615" s="140" t="s">
        <v>293</v>
      </c>
      <c r="H615" s="140" t="s">
        <v>1475</v>
      </c>
      <c r="I615" s="140" t="s">
        <v>7758</v>
      </c>
      <c r="J615" s="140" t="s">
        <v>10208</v>
      </c>
      <c r="K615" s="140" t="s">
        <v>8070</v>
      </c>
      <c r="L615" s="140" t="s">
        <v>7761</v>
      </c>
      <c r="M615" s="140" t="s">
        <v>8071</v>
      </c>
      <c r="N615" s="140" t="s">
        <v>8722</v>
      </c>
      <c r="O615" s="139">
        <v>121641</v>
      </c>
      <c r="P615" s="139">
        <v>7971</v>
      </c>
      <c r="Q615" s="140" t="s">
        <v>7186</v>
      </c>
      <c r="R615" s="139">
        <v>56275</v>
      </c>
      <c r="S615" s="139">
        <v>0</v>
      </c>
      <c r="T615" s="140" t="s">
        <v>7758</v>
      </c>
      <c r="U615" s="141">
        <v>367</v>
      </c>
      <c r="V615" s="140" t="s">
        <v>10209</v>
      </c>
      <c r="W615" s="140" t="s">
        <v>8389</v>
      </c>
      <c r="X615" s="140" t="s">
        <v>7972</v>
      </c>
      <c r="Y615" s="140" t="s">
        <v>7973</v>
      </c>
      <c r="Z615" s="140" t="s">
        <v>8899</v>
      </c>
      <c r="AA615" s="139">
        <v>2</v>
      </c>
      <c r="AB615" s="141">
        <v>45322</v>
      </c>
      <c r="AC615" s="141">
        <v>45322</v>
      </c>
      <c r="AD615" s="140" t="s">
        <v>8091</v>
      </c>
      <c r="AE615" s="140" t="s">
        <v>8092</v>
      </c>
      <c r="AF615" s="140" t="s">
        <v>8093</v>
      </c>
      <c r="AG615" s="140" t="s">
        <v>8094</v>
      </c>
      <c r="AH615" s="140" t="s">
        <v>10210</v>
      </c>
      <c r="AI615" s="140" t="s">
        <v>7943</v>
      </c>
      <c r="AJ615" s="140" t="s">
        <v>10211</v>
      </c>
      <c r="AK615" s="140" t="s">
        <v>9653</v>
      </c>
      <c r="AL615" s="139">
        <v>2390</v>
      </c>
      <c r="AM615" s="140" t="s">
        <v>2847</v>
      </c>
      <c r="AN615" s="140" t="s">
        <v>10166</v>
      </c>
    </row>
    <row r="616" spans="1:40" ht="28.8" x14ac:dyDescent="0.25">
      <c r="A616" s="139" t="s">
        <v>7756</v>
      </c>
      <c r="B616" s="140" t="s">
        <v>7757</v>
      </c>
      <c r="C616" s="139">
        <v>7997</v>
      </c>
      <c r="D616" s="140" t="s">
        <v>6217</v>
      </c>
      <c r="E616" s="140" t="s">
        <v>3538</v>
      </c>
      <c r="F616" s="139">
        <v>2910</v>
      </c>
      <c r="G616" s="140" t="s">
        <v>293</v>
      </c>
      <c r="H616" s="140" t="s">
        <v>1476</v>
      </c>
      <c r="I616" s="140" t="s">
        <v>7758</v>
      </c>
      <c r="J616" s="140" t="s">
        <v>10212</v>
      </c>
      <c r="K616" s="140" t="s">
        <v>8070</v>
      </c>
      <c r="L616" s="140" t="s">
        <v>7761</v>
      </c>
      <c r="M616" s="140" t="s">
        <v>8071</v>
      </c>
      <c r="N616" s="140" t="s">
        <v>8722</v>
      </c>
      <c r="O616" s="139">
        <v>121641</v>
      </c>
      <c r="P616" s="139">
        <v>7971</v>
      </c>
      <c r="Q616" s="140" t="s">
        <v>7186</v>
      </c>
      <c r="R616" s="139">
        <v>56275</v>
      </c>
      <c r="S616" s="139">
        <v>0</v>
      </c>
      <c r="T616" s="140" t="s">
        <v>7758</v>
      </c>
      <c r="U616" s="141">
        <v>367</v>
      </c>
      <c r="V616" s="140" t="s">
        <v>10213</v>
      </c>
      <c r="W616" s="140" t="s">
        <v>8765</v>
      </c>
      <c r="X616" s="140" t="s">
        <v>7765</v>
      </c>
      <c r="Y616" s="140" t="s">
        <v>7766</v>
      </c>
      <c r="Z616" s="140" t="s">
        <v>8739</v>
      </c>
      <c r="AA616" s="139">
        <v>3</v>
      </c>
      <c r="AB616" s="141">
        <v>45322</v>
      </c>
      <c r="AC616" s="141">
        <v>45322</v>
      </c>
      <c r="AD616" s="140" t="s">
        <v>8091</v>
      </c>
      <c r="AE616" s="140" t="s">
        <v>8092</v>
      </c>
      <c r="AF616" s="140" t="s">
        <v>8093</v>
      </c>
      <c r="AG616" s="140" t="s">
        <v>8094</v>
      </c>
      <c r="AH616" s="140" t="s">
        <v>10214</v>
      </c>
      <c r="AI616" s="140" t="s">
        <v>7943</v>
      </c>
      <c r="AJ616" s="140" t="s">
        <v>10215</v>
      </c>
      <c r="AK616" s="140" t="s">
        <v>3538</v>
      </c>
      <c r="AL616" s="139">
        <v>2910</v>
      </c>
      <c r="AM616" s="140" t="s">
        <v>293</v>
      </c>
      <c r="AN616" s="140" t="s">
        <v>10166</v>
      </c>
    </row>
    <row r="617" spans="1:40" ht="28.8" x14ac:dyDescent="0.25">
      <c r="A617" s="139" t="s">
        <v>7756</v>
      </c>
      <c r="B617" s="140" t="s">
        <v>7757</v>
      </c>
      <c r="C617" s="139">
        <v>8003</v>
      </c>
      <c r="D617" s="140" t="s">
        <v>6527</v>
      </c>
      <c r="E617" s="140" t="s">
        <v>6413</v>
      </c>
      <c r="F617" s="139">
        <v>2910</v>
      </c>
      <c r="G617" s="140" t="s">
        <v>293</v>
      </c>
      <c r="H617" s="140" t="s">
        <v>1477</v>
      </c>
      <c r="I617" s="140" t="s">
        <v>7758</v>
      </c>
      <c r="J617" s="140" t="s">
        <v>10216</v>
      </c>
      <c r="K617" s="140" t="s">
        <v>8070</v>
      </c>
      <c r="L617" s="140" t="s">
        <v>7761</v>
      </c>
      <c r="M617" s="140" t="s">
        <v>8071</v>
      </c>
      <c r="N617" s="140" t="s">
        <v>8722</v>
      </c>
      <c r="O617" s="139">
        <v>121641</v>
      </c>
      <c r="P617" s="139">
        <v>7971</v>
      </c>
      <c r="Q617" s="140" t="s">
        <v>7186</v>
      </c>
      <c r="R617" s="139">
        <v>56275</v>
      </c>
      <c r="S617" s="139">
        <v>0</v>
      </c>
      <c r="T617" s="140" t="s">
        <v>7758</v>
      </c>
      <c r="U617" s="141">
        <v>367</v>
      </c>
      <c r="V617" s="140" t="s">
        <v>10217</v>
      </c>
      <c r="W617" s="140" t="s">
        <v>8378</v>
      </c>
      <c r="X617" s="140" t="s">
        <v>7972</v>
      </c>
      <c r="Y617" s="140" t="s">
        <v>7973</v>
      </c>
      <c r="Z617" s="140" t="s">
        <v>8899</v>
      </c>
      <c r="AA617" s="139">
        <v>1</v>
      </c>
      <c r="AB617" s="141">
        <v>45322</v>
      </c>
      <c r="AC617" s="141">
        <v>45322</v>
      </c>
      <c r="AD617" s="140" t="s">
        <v>8091</v>
      </c>
      <c r="AE617" s="140" t="s">
        <v>8092</v>
      </c>
      <c r="AF617" s="140" t="s">
        <v>8093</v>
      </c>
      <c r="AG617" s="140" t="s">
        <v>8094</v>
      </c>
      <c r="AH617" s="140" t="s">
        <v>10218</v>
      </c>
      <c r="AI617" s="140" t="s">
        <v>7943</v>
      </c>
      <c r="AJ617" s="140" t="s">
        <v>10219</v>
      </c>
      <c r="AK617" s="140" t="s">
        <v>10220</v>
      </c>
      <c r="AL617" s="139">
        <v>2910</v>
      </c>
      <c r="AM617" s="140" t="s">
        <v>293</v>
      </c>
      <c r="AN617" s="140" t="s">
        <v>10166</v>
      </c>
    </row>
    <row r="618" spans="1:40" ht="28.8" x14ac:dyDescent="0.25">
      <c r="A618" s="139" t="s">
        <v>7756</v>
      </c>
      <c r="B618" s="140" t="s">
        <v>7757</v>
      </c>
      <c r="C618" s="139">
        <v>8011</v>
      </c>
      <c r="D618" s="140" t="s">
        <v>5365</v>
      </c>
      <c r="E618" s="140" t="s">
        <v>3539</v>
      </c>
      <c r="F618" s="139">
        <v>2910</v>
      </c>
      <c r="G618" s="140" t="s">
        <v>293</v>
      </c>
      <c r="H618" s="140" t="s">
        <v>1474</v>
      </c>
      <c r="I618" s="140" t="s">
        <v>7758</v>
      </c>
      <c r="J618" s="140" t="s">
        <v>10221</v>
      </c>
      <c r="K618" s="140" t="s">
        <v>8070</v>
      </c>
      <c r="L618" s="140" t="s">
        <v>7761</v>
      </c>
      <c r="M618" s="140" t="s">
        <v>8071</v>
      </c>
      <c r="N618" s="140" t="s">
        <v>8722</v>
      </c>
      <c r="O618" s="139">
        <v>121641</v>
      </c>
      <c r="P618" s="139">
        <v>7971</v>
      </c>
      <c r="Q618" s="140" t="s">
        <v>7186</v>
      </c>
      <c r="R618" s="139">
        <v>56275</v>
      </c>
      <c r="S618" s="139">
        <v>0</v>
      </c>
      <c r="T618" s="140" t="s">
        <v>7758</v>
      </c>
      <c r="U618" s="141">
        <v>367</v>
      </c>
      <c r="V618" s="140" t="s">
        <v>10222</v>
      </c>
      <c r="W618" s="140" t="s">
        <v>7828</v>
      </c>
      <c r="X618" s="140" t="s">
        <v>8106</v>
      </c>
      <c r="Y618" s="140" t="s">
        <v>8107</v>
      </c>
      <c r="Z618" s="140" t="s">
        <v>8724</v>
      </c>
      <c r="AA618" s="139">
        <v>3</v>
      </c>
      <c r="AB618" s="141">
        <v>45322</v>
      </c>
      <c r="AC618" s="141">
        <v>45322</v>
      </c>
      <c r="AD618" s="140" t="s">
        <v>8091</v>
      </c>
      <c r="AE618" s="140" t="s">
        <v>8092</v>
      </c>
      <c r="AF618" s="140" t="s">
        <v>8093</v>
      </c>
      <c r="AG618" s="140" t="s">
        <v>8094</v>
      </c>
      <c r="AH618" s="140" t="s">
        <v>10206</v>
      </c>
      <c r="AI618" s="140" t="s">
        <v>7943</v>
      </c>
      <c r="AJ618" s="140" t="s">
        <v>10207</v>
      </c>
      <c r="AK618" s="140" t="s">
        <v>3536</v>
      </c>
      <c r="AL618" s="139">
        <v>2910</v>
      </c>
      <c r="AM618" s="140" t="s">
        <v>293</v>
      </c>
      <c r="AN618" s="140" t="s">
        <v>10166</v>
      </c>
    </row>
    <row r="619" spans="1:40" ht="28.8" x14ac:dyDescent="0.25">
      <c r="A619" s="139" t="s">
        <v>7756</v>
      </c>
      <c r="B619" s="140" t="s">
        <v>7757</v>
      </c>
      <c r="C619" s="139">
        <v>8029</v>
      </c>
      <c r="D619" s="140" t="s">
        <v>5366</v>
      </c>
      <c r="E619" s="140" t="s">
        <v>3540</v>
      </c>
      <c r="F619" s="139">
        <v>2910</v>
      </c>
      <c r="G619" s="140" t="s">
        <v>293</v>
      </c>
      <c r="H619" s="140" t="s">
        <v>1478</v>
      </c>
      <c r="I619" s="140" t="s">
        <v>7758</v>
      </c>
      <c r="J619" s="140" t="s">
        <v>10223</v>
      </c>
      <c r="K619" s="140" t="s">
        <v>8070</v>
      </c>
      <c r="L619" s="140" t="s">
        <v>7761</v>
      </c>
      <c r="M619" s="140" t="s">
        <v>8071</v>
      </c>
      <c r="N619" s="140" t="s">
        <v>8730</v>
      </c>
      <c r="O619" s="139">
        <v>120295</v>
      </c>
      <c r="P619" s="139">
        <v>7831</v>
      </c>
      <c r="Q619" s="140" t="s">
        <v>7182</v>
      </c>
      <c r="R619" s="139">
        <v>960658</v>
      </c>
      <c r="S619" s="139">
        <v>0</v>
      </c>
      <c r="T619" s="140" t="s">
        <v>7758</v>
      </c>
      <c r="U619" s="141">
        <v>367</v>
      </c>
      <c r="V619" s="140" t="s">
        <v>10224</v>
      </c>
      <c r="W619" s="140" t="s">
        <v>7856</v>
      </c>
      <c r="X619" s="140" t="s">
        <v>7765</v>
      </c>
      <c r="Y619" s="140" t="s">
        <v>7766</v>
      </c>
      <c r="Z619" s="140" t="s">
        <v>8732</v>
      </c>
      <c r="AA619" s="139">
        <v>1</v>
      </c>
      <c r="AB619" s="141">
        <v>45322</v>
      </c>
      <c r="AC619" s="141">
        <v>45322</v>
      </c>
      <c r="AD619" s="140" t="s">
        <v>8091</v>
      </c>
      <c r="AE619" s="140" t="s">
        <v>8092</v>
      </c>
      <c r="AF619" s="140" t="s">
        <v>8093</v>
      </c>
      <c r="AG619" s="140" t="s">
        <v>8094</v>
      </c>
      <c r="AH619" s="140" t="s">
        <v>10225</v>
      </c>
      <c r="AI619" s="140" t="s">
        <v>7773</v>
      </c>
      <c r="AJ619" s="140" t="s">
        <v>10226</v>
      </c>
      <c r="AK619" s="140" t="s">
        <v>10227</v>
      </c>
      <c r="AL619" s="139">
        <v>2910</v>
      </c>
      <c r="AM619" s="140" t="s">
        <v>293</v>
      </c>
      <c r="AN619" s="140" t="s">
        <v>10228</v>
      </c>
    </row>
    <row r="620" spans="1:40" ht="28.8" x14ac:dyDescent="0.25">
      <c r="A620" s="139" t="s">
        <v>7756</v>
      </c>
      <c r="B620" s="140" t="s">
        <v>7757</v>
      </c>
      <c r="C620" s="139">
        <v>8045</v>
      </c>
      <c r="D620" s="140" t="s">
        <v>5367</v>
      </c>
      <c r="E620" s="140" t="s">
        <v>3541</v>
      </c>
      <c r="F620" s="139">
        <v>2140</v>
      </c>
      <c r="G620" s="140" t="s">
        <v>294</v>
      </c>
      <c r="H620" s="140" t="s">
        <v>1479</v>
      </c>
      <c r="I620" s="140" t="s">
        <v>7758</v>
      </c>
      <c r="J620" s="140" t="s">
        <v>10229</v>
      </c>
      <c r="K620" s="140" t="s">
        <v>8070</v>
      </c>
      <c r="L620" s="140" t="s">
        <v>7761</v>
      </c>
      <c r="M620" s="140" t="s">
        <v>8071</v>
      </c>
      <c r="N620" s="140" t="s">
        <v>8722</v>
      </c>
      <c r="O620" s="139">
        <v>138891</v>
      </c>
      <c r="P620" s="139">
        <v>6676</v>
      </c>
      <c r="Q620" s="140" t="s">
        <v>5334</v>
      </c>
      <c r="R620" s="139">
        <v>962936</v>
      </c>
      <c r="S620" s="139">
        <v>0</v>
      </c>
      <c r="T620" s="140" t="s">
        <v>7758</v>
      </c>
      <c r="U620" s="141">
        <v>367</v>
      </c>
      <c r="V620" s="140" t="s">
        <v>10230</v>
      </c>
      <c r="W620" s="140" t="s">
        <v>10231</v>
      </c>
      <c r="X620" s="140" t="s">
        <v>7765</v>
      </c>
      <c r="Y620" s="140" t="s">
        <v>7766</v>
      </c>
      <c r="Z620" s="140" t="s">
        <v>8739</v>
      </c>
      <c r="AA620" s="139">
        <v>1</v>
      </c>
      <c r="AB620" s="141">
        <v>45322</v>
      </c>
      <c r="AC620" s="141">
        <v>45322</v>
      </c>
      <c r="AD620" s="140" t="s">
        <v>7768</v>
      </c>
      <c r="AE620" s="140" t="s">
        <v>7769</v>
      </c>
      <c r="AF620" s="140" t="s">
        <v>7770</v>
      </c>
      <c r="AG620" s="140" t="s">
        <v>7771</v>
      </c>
      <c r="AH620" s="140" t="s">
        <v>10232</v>
      </c>
      <c r="AI620" s="140" t="s">
        <v>7885</v>
      </c>
      <c r="AJ620" s="140" t="s">
        <v>10233</v>
      </c>
      <c r="AK620" s="140" t="s">
        <v>3541</v>
      </c>
      <c r="AL620" s="139">
        <v>2140</v>
      </c>
      <c r="AM620" s="140" t="s">
        <v>294</v>
      </c>
      <c r="AN620" s="140" t="s">
        <v>9731</v>
      </c>
    </row>
    <row r="621" spans="1:40" ht="28.8" x14ac:dyDescent="0.25">
      <c r="A621" s="139" t="s">
        <v>7756</v>
      </c>
      <c r="B621" s="140" t="s">
        <v>7757</v>
      </c>
      <c r="C621" s="139">
        <v>8052</v>
      </c>
      <c r="D621" s="140" t="s">
        <v>5886</v>
      </c>
      <c r="E621" s="140" t="s">
        <v>3542</v>
      </c>
      <c r="F621" s="139">
        <v>2140</v>
      </c>
      <c r="G621" s="140" t="s">
        <v>294</v>
      </c>
      <c r="H621" s="140" t="s">
        <v>1480</v>
      </c>
      <c r="I621" s="140" t="s">
        <v>7758</v>
      </c>
      <c r="J621" s="140" t="s">
        <v>10234</v>
      </c>
      <c r="K621" s="140" t="s">
        <v>8070</v>
      </c>
      <c r="L621" s="140" t="s">
        <v>7761</v>
      </c>
      <c r="M621" s="140" t="s">
        <v>8071</v>
      </c>
      <c r="N621" s="140" t="s">
        <v>8722</v>
      </c>
      <c r="O621" s="139">
        <v>138891</v>
      </c>
      <c r="P621" s="139">
        <v>6676</v>
      </c>
      <c r="Q621" s="140" t="s">
        <v>5334</v>
      </c>
      <c r="R621" s="139">
        <v>962936</v>
      </c>
      <c r="S621" s="139">
        <v>0</v>
      </c>
      <c r="T621" s="140" t="s">
        <v>7758</v>
      </c>
      <c r="U621" s="141">
        <v>367</v>
      </c>
      <c r="V621" s="140" t="s">
        <v>10235</v>
      </c>
      <c r="W621" s="140" t="s">
        <v>7828</v>
      </c>
      <c r="X621" s="140" t="s">
        <v>7765</v>
      </c>
      <c r="Y621" s="140" t="s">
        <v>7766</v>
      </c>
      <c r="Z621" s="140" t="s">
        <v>8739</v>
      </c>
      <c r="AA621" s="139">
        <v>1</v>
      </c>
      <c r="AB621" s="141">
        <v>45322</v>
      </c>
      <c r="AC621" s="141">
        <v>45322</v>
      </c>
      <c r="AD621" s="140" t="s">
        <v>7768</v>
      </c>
      <c r="AE621" s="140" t="s">
        <v>7769</v>
      </c>
      <c r="AF621" s="140" t="s">
        <v>7770</v>
      </c>
      <c r="AG621" s="140" t="s">
        <v>7771</v>
      </c>
      <c r="AH621" s="140" t="s">
        <v>10236</v>
      </c>
      <c r="AI621" s="140" t="s">
        <v>7773</v>
      </c>
      <c r="AJ621" s="140" t="s">
        <v>10237</v>
      </c>
      <c r="AK621" s="140" t="s">
        <v>3542</v>
      </c>
      <c r="AL621" s="139">
        <v>2140</v>
      </c>
      <c r="AM621" s="140" t="s">
        <v>294</v>
      </c>
      <c r="AN621" s="140" t="s">
        <v>9731</v>
      </c>
    </row>
    <row r="622" spans="1:40" ht="28.8" x14ac:dyDescent="0.25">
      <c r="A622" s="139" t="s">
        <v>7756</v>
      </c>
      <c r="B622" s="140" t="s">
        <v>7757</v>
      </c>
      <c r="C622" s="139">
        <v>8061</v>
      </c>
      <c r="D622" s="140" t="s">
        <v>10238</v>
      </c>
      <c r="E622" s="140" t="s">
        <v>3543</v>
      </c>
      <c r="F622" s="139">
        <v>2140</v>
      </c>
      <c r="G622" s="140" t="s">
        <v>294</v>
      </c>
      <c r="H622" s="140" t="s">
        <v>1481</v>
      </c>
      <c r="I622" s="140" t="s">
        <v>7758</v>
      </c>
      <c r="J622" s="140" t="s">
        <v>10239</v>
      </c>
      <c r="K622" s="140" t="s">
        <v>8070</v>
      </c>
      <c r="L622" s="140" t="s">
        <v>7761</v>
      </c>
      <c r="M622" s="140" t="s">
        <v>8071</v>
      </c>
      <c r="N622" s="140" t="s">
        <v>8722</v>
      </c>
      <c r="O622" s="139">
        <v>121848</v>
      </c>
      <c r="P622" s="139">
        <v>10331</v>
      </c>
      <c r="Q622" s="140" t="s">
        <v>5348</v>
      </c>
      <c r="R622" s="139">
        <v>56143</v>
      </c>
      <c r="S622" s="139">
        <v>0</v>
      </c>
      <c r="T622" s="140" t="s">
        <v>7758</v>
      </c>
      <c r="U622" s="141">
        <v>367</v>
      </c>
      <c r="V622" s="140" t="s">
        <v>10240</v>
      </c>
      <c r="W622" s="140" t="s">
        <v>9296</v>
      </c>
      <c r="X622" s="140" t="s">
        <v>7765</v>
      </c>
      <c r="Y622" s="140" t="s">
        <v>7766</v>
      </c>
      <c r="Z622" s="140" t="s">
        <v>8739</v>
      </c>
      <c r="AA622" s="139">
        <v>1</v>
      </c>
      <c r="AB622" s="141">
        <v>45322</v>
      </c>
      <c r="AC622" s="141">
        <v>45322</v>
      </c>
      <c r="AD622" s="140" t="s">
        <v>7768</v>
      </c>
      <c r="AE622" s="140" t="s">
        <v>7769</v>
      </c>
      <c r="AF622" s="140" t="s">
        <v>7770</v>
      </c>
      <c r="AG622" s="140" t="s">
        <v>7771</v>
      </c>
      <c r="AH622" s="140" t="s">
        <v>10241</v>
      </c>
      <c r="AI622" s="140" t="s">
        <v>7943</v>
      </c>
      <c r="AJ622" s="140" t="s">
        <v>10242</v>
      </c>
      <c r="AK622" s="140" t="s">
        <v>9653</v>
      </c>
      <c r="AL622" s="139">
        <v>2390</v>
      </c>
      <c r="AM622" s="140" t="s">
        <v>2847</v>
      </c>
      <c r="AN622" s="140" t="s">
        <v>9654</v>
      </c>
    </row>
    <row r="623" spans="1:40" ht="28.8" x14ac:dyDescent="0.25">
      <c r="A623" s="139" t="s">
        <v>7756</v>
      </c>
      <c r="B623" s="140" t="s">
        <v>7757</v>
      </c>
      <c r="C623" s="139">
        <v>8086</v>
      </c>
      <c r="D623" s="140" t="s">
        <v>5368</v>
      </c>
      <c r="E623" s="140" t="s">
        <v>3544</v>
      </c>
      <c r="F623" s="139">
        <v>2140</v>
      </c>
      <c r="G623" s="140" t="s">
        <v>294</v>
      </c>
      <c r="H623" s="140" t="s">
        <v>1482</v>
      </c>
      <c r="I623" s="140" t="s">
        <v>7758</v>
      </c>
      <c r="J623" s="140" t="s">
        <v>10243</v>
      </c>
      <c r="K623" s="140" t="s">
        <v>8070</v>
      </c>
      <c r="L623" s="140" t="s">
        <v>7761</v>
      </c>
      <c r="M623" s="140" t="s">
        <v>8071</v>
      </c>
      <c r="N623" s="140" t="s">
        <v>8722</v>
      </c>
      <c r="O623" s="139">
        <v>122937</v>
      </c>
      <c r="P623" s="139">
        <v>6155</v>
      </c>
      <c r="Q623" s="140" t="s">
        <v>7169</v>
      </c>
      <c r="R623" s="139">
        <v>131995</v>
      </c>
      <c r="S623" s="139">
        <v>0</v>
      </c>
      <c r="T623" s="140" t="s">
        <v>7758</v>
      </c>
      <c r="U623" s="141">
        <v>367</v>
      </c>
      <c r="V623" s="140" t="s">
        <v>10244</v>
      </c>
      <c r="W623" s="140" t="s">
        <v>10245</v>
      </c>
      <c r="X623" s="140" t="s">
        <v>7765</v>
      </c>
      <c r="Y623" s="140" t="s">
        <v>7766</v>
      </c>
      <c r="Z623" s="140" t="s">
        <v>8739</v>
      </c>
      <c r="AA623" s="139">
        <v>2</v>
      </c>
      <c r="AB623" s="141">
        <v>45322</v>
      </c>
      <c r="AC623" s="141">
        <v>45322</v>
      </c>
      <c r="AD623" s="140" t="s">
        <v>7768</v>
      </c>
      <c r="AE623" s="140" t="s">
        <v>7769</v>
      </c>
      <c r="AF623" s="140" t="s">
        <v>7770</v>
      </c>
      <c r="AG623" s="140" t="s">
        <v>7771</v>
      </c>
      <c r="AH623" s="140" t="s">
        <v>10246</v>
      </c>
      <c r="AI623" s="140" t="s">
        <v>7943</v>
      </c>
      <c r="AJ623" s="140" t="s">
        <v>10247</v>
      </c>
      <c r="AK623" s="140" t="s">
        <v>3544</v>
      </c>
      <c r="AL623" s="139">
        <v>2140</v>
      </c>
      <c r="AM623" s="140" t="s">
        <v>294</v>
      </c>
      <c r="AN623" s="140" t="s">
        <v>9699</v>
      </c>
    </row>
    <row r="624" spans="1:40" ht="28.8" x14ac:dyDescent="0.25">
      <c r="A624" s="139" t="s">
        <v>7756</v>
      </c>
      <c r="B624" s="140" t="s">
        <v>7757</v>
      </c>
      <c r="C624" s="139">
        <v>8094</v>
      </c>
      <c r="D624" s="140" t="s">
        <v>6218</v>
      </c>
      <c r="E624" s="140" t="s">
        <v>3545</v>
      </c>
      <c r="F624" s="139">
        <v>2140</v>
      </c>
      <c r="G624" s="140" t="s">
        <v>294</v>
      </c>
      <c r="H624" s="140" t="s">
        <v>3546</v>
      </c>
      <c r="I624" s="140" t="s">
        <v>7758</v>
      </c>
      <c r="J624" s="140" t="s">
        <v>10248</v>
      </c>
      <c r="K624" s="140" t="s">
        <v>8070</v>
      </c>
      <c r="L624" s="140" t="s">
        <v>7761</v>
      </c>
      <c r="M624" s="140" t="s">
        <v>8071</v>
      </c>
      <c r="N624" s="140" t="s">
        <v>8730</v>
      </c>
      <c r="O624" s="139">
        <v>119701</v>
      </c>
      <c r="P624" s="139">
        <v>10231</v>
      </c>
      <c r="Q624" s="140" t="s">
        <v>6546</v>
      </c>
      <c r="R624" s="139">
        <v>128728</v>
      </c>
      <c r="S624" s="139">
        <v>0</v>
      </c>
      <c r="T624" s="140" t="s">
        <v>7758</v>
      </c>
      <c r="U624" s="141">
        <v>367</v>
      </c>
      <c r="V624" s="140" t="s">
        <v>10249</v>
      </c>
      <c r="W624" s="140" t="s">
        <v>10250</v>
      </c>
      <c r="X624" s="140" t="s">
        <v>8106</v>
      </c>
      <c r="Y624" s="140" t="s">
        <v>8107</v>
      </c>
      <c r="Z624" s="140" t="s">
        <v>9256</v>
      </c>
      <c r="AA624" s="139">
        <v>1</v>
      </c>
      <c r="AB624" s="141">
        <v>45322</v>
      </c>
      <c r="AC624" s="141">
        <v>45322</v>
      </c>
      <c r="AD624" s="140" t="s">
        <v>7768</v>
      </c>
      <c r="AE624" s="140" t="s">
        <v>7769</v>
      </c>
      <c r="AF624" s="140" t="s">
        <v>7770</v>
      </c>
      <c r="AG624" s="140" t="s">
        <v>7771</v>
      </c>
      <c r="AH624" s="140" t="s">
        <v>9645</v>
      </c>
      <c r="AI624" s="140" t="s">
        <v>7773</v>
      </c>
      <c r="AJ624" s="140" t="s">
        <v>9646</v>
      </c>
      <c r="AK624" s="140" t="s">
        <v>9647</v>
      </c>
      <c r="AL624" s="139">
        <v>2000</v>
      </c>
      <c r="AM624" s="140" t="s">
        <v>2909</v>
      </c>
      <c r="AN624" s="140" t="s">
        <v>9648</v>
      </c>
    </row>
    <row r="625" spans="1:40" ht="28.8" x14ac:dyDescent="0.25">
      <c r="A625" s="139" t="s">
        <v>7756</v>
      </c>
      <c r="B625" s="140" t="s">
        <v>7757</v>
      </c>
      <c r="C625" s="139">
        <v>8102</v>
      </c>
      <c r="D625" s="140" t="s">
        <v>6219</v>
      </c>
      <c r="E625" s="140" t="s">
        <v>3547</v>
      </c>
      <c r="F625" s="139">
        <v>2140</v>
      </c>
      <c r="G625" s="140" t="s">
        <v>294</v>
      </c>
      <c r="H625" s="140" t="s">
        <v>5369</v>
      </c>
      <c r="I625" s="140" t="s">
        <v>7758</v>
      </c>
      <c r="J625" s="140" t="s">
        <v>10251</v>
      </c>
      <c r="K625" s="140" t="s">
        <v>8070</v>
      </c>
      <c r="L625" s="140" t="s">
        <v>7761</v>
      </c>
      <c r="M625" s="140" t="s">
        <v>8071</v>
      </c>
      <c r="N625" s="140" t="s">
        <v>8730</v>
      </c>
      <c r="O625" s="139">
        <v>119701</v>
      </c>
      <c r="P625" s="139">
        <v>10231</v>
      </c>
      <c r="Q625" s="140" t="s">
        <v>6546</v>
      </c>
      <c r="R625" s="139">
        <v>128728</v>
      </c>
      <c r="S625" s="139">
        <v>0</v>
      </c>
      <c r="T625" s="140" t="s">
        <v>7758</v>
      </c>
      <c r="U625" s="141">
        <v>367</v>
      </c>
      <c r="V625" s="140" t="s">
        <v>10252</v>
      </c>
      <c r="W625" s="140" t="s">
        <v>8424</v>
      </c>
      <c r="X625" s="140" t="s">
        <v>7972</v>
      </c>
      <c r="Y625" s="140" t="s">
        <v>7973</v>
      </c>
      <c r="Z625" s="140" t="s">
        <v>8773</v>
      </c>
      <c r="AA625" s="139">
        <v>2</v>
      </c>
      <c r="AB625" s="141">
        <v>45322</v>
      </c>
      <c r="AC625" s="141">
        <v>45322</v>
      </c>
      <c r="AD625" s="140" t="s">
        <v>7768</v>
      </c>
      <c r="AE625" s="140" t="s">
        <v>7769</v>
      </c>
      <c r="AF625" s="140" t="s">
        <v>7770</v>
      </c>
      <c r="AG625" s="140" t="s">
        <v>7771</v>
      </c>
      <c r="AH625" s="140" t="s">
        <v>9645</v>
      </c>
      <c r="AI625" s="140" t="s">
        <v>7773</v>
      </c>
      <c r="AJ625" s="140" t="s">
        <v>9646</v>
      </c>
      <c r="AK625" s="140" t="s">
        <v>9647</v>
      </c>
      <c r="AL625" s="139">
        <v>2000</v>
      </c>
      <c r="AM625" s="140" t="s">
        <v>2909</v>
      </c>
      <c r="AN625" s="140" t="s">
        <v>9648</v>
      </c>
    </row>
    <row r="626" spans="1:40" ht="28.8" x14ac:dyDescent="0.25">
      <c r="A626" s="139" t="s">
        <v>7756</v>
      </c>
      <c r="B626" s="140" t="s">
        <v>7757</v>
      </c>
      <c r="C626" s="139">
        <v>8111</v>
      </c>
      <c r="D626" s="140" t="s">
        <v>6220</v>
      </c>
      <c r="E626" s="140" t="s">
        <v>3548</v>
      </c>
      <c r="F626" s="139">
        <v>2140</v>
      </c>
      <c r="G626" s="140" t="s">
        <v>294</v>
      </c>
      <c r="H626" s="140" t="s">
        <v>3549</v>
      </c>
      <c r="I626" s="140" t="s">
        <v>7758</v>
      </c>
      <c r="J626" s="140" t="s">
        <v>10253</v>
      </c>
      <c r="K626" s="140" t="s">
        <v>8070</v>
      </c>
      <c r="L626" s="140" t="s">
        <v>7761</v>
      </c>
      <c r="M626" s="140" t="s">
        <v>8071</v>
      </c>
      <c r="N626" s="140" t="s">
        <v>8730</v>
      </c>
      <c r="O626" s="139">
        <v>119677</v>
      </c>
      <c r="P626" s="139">
        <v>6511</v>
      </c>
      <c r="Q626" s="140" t="s">
        <v>7172</v>
      </c>
      <c r="R626" s="139">
        <v>128728</v>
      </c>
      <c r="S626" s="139">
        <v>0</v>
      </c>
      <c r="T626" s="140" t="s">
        <v>7758</v>
      </c>
      <c r="U626" s="141">
        <v>367</v>
      </c>
      <c r="V626" s="140" t="s">
        <v>10254</v>
      </c>
      <c r="W626" s="140" t="s">
        <v>7949</v>
      </c>
      <c r="X626" s="140" t="s">
        <v>7765</v>
      </c>
      <c r="Y626" s="140" t="s">
        <v>7766</v>
      </c>
      <c r="Z626" s="140" t="s">
        <v>8732</v>
      </c>
      <c r="AA626" s="139">
        <v>1</v>
      </c>
      <c r="AB626" s="141">
        <v>45322</v>
      </c>
      <c r="AC626" s="141">
        <v>45322</v>
      </c>
      <c r="AD626" s="140" t="s">
        <v>7768</v>
      </c>
      <c r="AE626" s="140" t="s">
        <v>7769</v>
      </c>
      <c r="AF626" s="140" t="s">
        <v>7770</v>
      </c>
      <c r="AG626" s="140" t="s">
        <v>7771</v>
      </c>
      <c r="AH626" s="140" t="s">
        <v>9645</v>
      </c>
      <c r="AI626" s="140" t="s">
        <v>7773</v>
      </c>
      <c r="AJ626" s="140" t="s">
        <v>9646</v>
      </c>
      <c r="AK626" s="140" t="s">
        <v>9647</v>
      </c>
      <c r="AL626" s="139">
        <v>2000</v>
      </c>
      <c r="AM626" s="140" t="s">
        <v>2909</v>
      </c>
      <c r="AN626" s="140" t="s">
        <v>9648</v>
      </c>
    </row>
    <row r="627" spans="1:40" ht="28.8" x14ac:dyDescent="0.25">
      <c r="A627" s="139" t="s">
        <v>7756</v>
      </c>
      <c r="B627" s="140" t="s">
        <v>7757</v>
      </c>
      <c r="C627" s="139">
        <v>8128</v>
      </c>
      <c r="D627" s="140" t="s">
        <v>6221</v>
      </c>
      <c r="E627" s="140" t="s">
        <v>3550</v>
      </c>
      <c r="F627" s="139">
        <v>2140</v>
      </c>
      <c r="G627" s="140" t="s">
        <v>294</v>
      </c>
      <c r="H627" s="140" t="s">
        <v>2933</v>
      </c>
      <c r="I627" s="140" t="s">
        <v>7758</v>
      </c>
      <c r="J627" s="140" t="s">
        <v>10255</v>
      </c>
      <c r="K627" s="140" t="s">
        <v>8070</v>
      </c>
      <c r="L627" s="140" t="s">
        <v>7761</v>
      </c>
      <c r="M627" s="140" t="s">
        <v>8071</v>
      </c>
      <c r="N627" s="140" t="s">
        <v>8730</v>
      </c>
      <c r="O627" s="139">
        <v>119677</v>
      </c>
      <c r="P627" s="139">
        <v>6511</v>
      </c>
      <c r="Q627" s="140" t="s">
        <v>7172</v>
      </c>
      <c r="R627" s="139">
        <v>128728</v>
      </c>
      <c r="S627" s="139">
        <v>0</v>
      </c>
      <c r="T627" s="140" t="s">
        <v>7758</v>
      </c>
      <c r="U627" s="141">
        <v>367</v>
      </c>
      <c r="V627" s="140" t="s">
        <v>10256</v>
      </c>
      <c r="W627" s="140" t="s">
        <v>8334</v>
      </c>
      <c r="X627" s="140" t="s">
        <v>7765</v>
      </c>
      <c r="Y627" s="140" t="s">
        <v>7766</v>
      </c>
      <c r="Z627" s="140" t="s">
        <v>8732</v>
      </c>
      <c r="AA627" s="139">
        <v>1</v>
      </c>
      <c r="AB627" s="141">
        <v>45322</v>
      </c>
      <c r="AC627" s="141">
        <v>45322</v>
      </c>
      <c r="AD627" s="140" t="s">
        <v>7768</v>
      </c>
      <c r="AE627" s="140" t="s">
        <v>7769</v>
      </c>
      <c r="AF627" s="140" t="s">
        <v>7770</v>
      </c>
      <c r="AG627" s="140" t="s">
        <v>7771</v>
      </c>
      <c r="AH627" s="140" t="s">
        <v>9645</v>
      </c>
      <c r="AI627" s="140" t="s">
        <v>7773</v>
      </c>
      <c r="AJ627" s="140" t="s">
        <v>9646</v>
      </c>
      <c r="AK627" s="140" t="s">
        <v>9647</v>
      </c>
      <c r="AL627" s="139">
        <v>2000</v>
      </c>
      <c r="AM627" s="140" t="s">
        <v>2909</v>
      </c>
      <c r="AN627" s="140" t="s">
        <v>9648</v>
      </c>
    </row>
    <row r="628" spans="1:40" ht="28.8" x14ac:dyDescent="0.25">
      <c r="A628" s="139" t="s">
        <v>7756</v>
      </c>
      <c r="B628" s="140" t="s">
        <v>7757</v>
      </c>
      <c r="C628" s="139">
        <v>8144</v>
      </c>
      <c r="D628" s="140" t="s">
        <v>5562</v>
      </c>
      <c r="E628" s="140" t="s">
        <v>7558</v>
      </c>
      <c r="F628" s="139">
        <v>2140</v>
      </c>
      <c r="G628" s="140" t="s">
        <v>294</v>
      </c>
      <c r="H628" s="140" t="s">
        <v>3551</v>
      </c>
      <c r="I628" s="140" t="s">
        <v>7758</v>
      </c>
      <c r="J628" s="140" t="s">
        <v>10257</v>
      </c>
      <c r="K628" s="140" t="s">
        <v>8070</v>
      </c>
      <c r="L628" s="140" t="s">
        <v>7761</v>
      </c>
      <c r="M628" s="140" t="s">
        <v>8071</v>
      </c>
      <c r="N628" s="140" t="s">
        <v>8730</v>
      </c>
      <c r="O628" s="139">
        <v>119701</v>
      </c>
      <c r="P628" s="139">
        <v>10231</v>
      </c>
      <c r="Q628" s="140" t="s">
        <v>6546</v>
      </c>
      <c r="R628" s="139">
        <v>128728</v>
      </c>
      <c r="S628" s="139">
        <v>0</v>
      </c>
      <c r="T628" s="140" t="s">
        <v>7758</v>
      </c>
      <c r="U628" s="141">
        <v>367</v>
      </c>
      <c r="V628" s="140" t="s">
        <v>10258</v>
      </c>
      <c r="W628" s="140" t="s">
        <v>7891</v>
      </c>
      <c r="X628" s="140" t="s">
        <v>7765</v>
      </c>
      <c r="Y628" s="140" t="s">
        <v>7766</v>
      </c>
      <c r="Z628" s="140" t="s">
        <v>8732</v>
      </c>
      <c r="AA628" s="139">
        <v>1</v>
      </c>
      <c r="AB628" s="141">
        <v>45322</v>
      </c>
      <c r="AC628" s="141">
        <v>45322</v>
      </c>
      <c r="AD628" s="140" t="s">
        <v>7768</v>
      </c>
      <c r="AE628" s="140" t="s">
        <v>7769</v>
      </c>
      <c r="AF628" s="140" t="s">
        <v>7770</v>
      </c>
      <c r="AG628" s="140" t="s">
        <v>7771</v>
      </c>
      <c r="AH628" s="140" t="s">
        <v>9645</v>
      </c>
      <c r="AI628" s="140" t="s">
        <v>7773</v>
      </c>
      <c r="AJ628" s="140" t="s">
        <v>9646</v>
      </c>
      <c r="AK628" s="140" t="s">
        <v>9647</v>
      </c>
      <c r="AL628" s="139">
        <v>2000</v>
      </c>
      <c r="AM628" s="140" t="s">
        <v>2909</v>
      </c>
      <c r="AN628" s="140" t="s">
        <v>9648</v>
      </c>
    </row>
    <row r="629" spans="1:40" ht="28.8" x14ac:dyDescent="0.25">
      <c r="A629" s="139" t="s">
        <v>7756</v>
      </c>
      <c r="B629" s="140" t="s">
        <v>7757</v>
      </c>
      <c r="C629" s="139">
        <v>8151</v>
      </c>
      <c r="D629" s="140" t="s">
        <v>7559</v>
      </c>
      <c r="E629" s="140" t="s">
        <v>3552</v>
      </c>
      <c r="F629" s="139">
        <v>2150</v>
      </c>
      <c r="G629" s="140" t="s">
        <v>550</v>
      </c>
      <c r="H629" s="140" t="s">
        <v>1483</v>
      </c>
      <c r="I629" s="140" t="s">
        <v>7758</v>
      </c>
      <c r="J629" s="140" t="s">
        <v>10259</v>
      </c>
      <c r="K629" s="140" t="s">
        <v>8070</v>
      </c>
      <c r="L629" s="140" t="s">
        <v>7761</v>
      </c>
      <c r="M629" s="140" t="s">
        <v>8071</v>
      </c>
      <c r="N629" s="140" t="s">
        <v>8722</v>
      </c>
      <c r="O629" s="139">
        <v>138826</v>
      </c>
      <c r="P629" s="139">
        <v>10587</v>
      </c>
      <c r="Q629" s="140" t="s">
        <v>488</v>
      </c>
      <c r="R629" s="139">
        <v>103192</v>
      </c>
      <c r="S629" s="139">
        <v>0</v>
      </c>
      <c r="T629" s="140" t="s">
        <v>7758</v>
      </c>
      <c r="U629" s="141">
        <v>367</v>
      </c>
      <c r="V629" s="140" t="s">
        <v>10260</v>
      </c>
      <c r="W629" s="140" t="s">
        <v>10261</v>
      </c>
      <c r="X629" s="140" t="s">
        <v>7765</v>
      </c>
      <c r="Y629" s="140" t="s">
        <v>7766</v>
      </c>
      <c r="Z629" s="140" t="s">
        <v>8739</v>
      </c>
      <c r="AA629" s="139">
        <v>1</v>
      </c>
      <c r="AB629" s="141">
        <v>45322</v>
      </c>
      <c r="AC629" s="141">
        <v>45322</v>
      </c>
      <c r="AD629" s="140" t="s">
        <v>8109</v>
      </c>
      <c r="AE629" s="140" t="s">
        <v>8110</v>
      </c>
      <c r="AF629" s="140" t="s">
        <v>8111</v>
      </c>
      <c r="AG629" s="140" t="s">
        <v>8112</v>
      </c>
      <c r="AH629" s="140" t="s">
        <v>10262</v>
      </c>
      <c r="AI629" s="140" t="s">
        <v>7773</v>
      </c>
      <c r="AJ629" s="140" t="s">
        <v>9165</v>
      </c>
      <c r="AK629" s="140" t="s">
        <v>3552</v>
      </c>
      <c r="AL629" s="139">
        <v>2150</v>
      </c>
      <c r="AM629" s="140" t="s">
        <v>550</v>
      </c>
      <c r="AN629" s="140" t="s">
        <v>10263</v>
      </c>
    </row>
    <row r="630" spans="1:40" ht="28.8" x14ac:dyDescent="0.25">
      <c r="A630" s="139" t="s">
        <v>7756</v>
      </c>
      <c r="B630" s="140" t="s">
        <v>7757</v>
      </c>
      <c r="C630" s="139">
        <v>8169</v>
      </c>
      <c r="D630" s="140" t="s">
        <v>5593</v>
      </c>
      <c r="E630" s="140" t="s">
        <v>6660</v>
      </c>
      <c r="F630" s="139">
        <v>2150</v>
      </c>
      <c r="G630" s="140" t="s">
        <v>550</v>
      </c>
      <c r="H630" s="140" t="s">
        <v>1484</v>
      </c>
      <c r="I630" s="140" t="s">
        <v>7758</v>
      </c>
      <c r="J630" s="140" t="s">
        <v>10264</v>
      </c>
      <c r="K630" s="140" t="s">
        <v>8070</v>
      </c>
      <c r="L630" s="140" t="s">
        <v>7761</v>
      </c>
      <c r="M630" s="140" t="s">
        <v>8071</v>
      </c>
      <c r="N630" s="140" t="s">
        <v>8730</v>
      </c>
      <c r="O630" s="139">
        <v>120287</v>
      </c>
      <c r="P630" s="139">
        <v>9845</v>
      </c>
      <c r="Q630" s="140" t="s">
        <v>6540</v>
      </c>
      <c r="R630" s="139">
        <v>960666</v>
      </c>
      <c r="S630" s="139">
        <v>0</v>
      </c>
      <c r="T630" s="140" t="s">
        <v>7758</v>
      </c>
      <c r="U630" s="141">
        <v>367</v>
      </c>
      <c r="V630" s="140" t="s">
        <v>10265</v>
      </c>
      <c r="W630" s="140" t="s">
        <v>8102</v>
      </c>
      <c r="X630" s="140" t="s">
        <v>7765</v>
      </c>
      <c r="Y630" s="140" t="s">
        <v>7766</v>
      </c>
      <c r="Z630" s="140" t="s">
        <v>8732</v>
      </c>
      <c r="AA630" s="139">
        <v>1</v>
      </c>
      <c r="AB630" s="141">
        <v>45322</v>
      </c>
      <c r="AC630" s="141">
        <v>45322</v>
      </c>
      <c r="AD630" s="140" t="s">
        <v>7926</v>
      </c>
      <c r="AE630" s="140" t="s">
        <v>7927</v>
      </c>
      <c r="AF630" s="140" t="s">
        <v>7928</v>
      </c>
      <c r="AG630" s="140" t="s">
        <v>7929</v>
      </c>
      <c r="AH630" s="140" t="s">
        <v>10266</v>
      </c>
      <c r="AI630" s="140" t="s">
        <v>7773</v>
      </c>
      <c r="AJ630" s="140" t="s">
        <v>10267</v>
      </c>
      <c r="AK630" s="140" t="s">
        <v>10268</v>
      </c>
      <c r="AL630" s="139">
        <v>2150</v>
      </c>
      <c r="AM630" s="140" t="s">
        <v>550</v>
      </c>
      <c r="AN630" s="140" t="s">
        <v>10269</v>
      </c>
    </row>
    <row r="631" spans="1:40" ht="28.8" x14ac:dyDescent="0.25">
      <c r="A631" s="139" t="s">
        <v>7756</v>
      </c>
      <c r="B631" s="140" t="s">
        <v>7757</v>
      </c>
      <c r="C631" s="139">
        <v>8177</v>
      </c>
      <c r="D631" s="140" t="s">
        <v>7187</v>
      </c>
      <c r="E631" s="140" t="s">
        <v>3553</v>
      </c>
      <c r="F631" s="139">
        <v>2160</v>
      </c>
      <c r="G631" s="140" t="s">
        <v>295</v>
      </c>
      <c r="H631" s="140" t="s">
        <v>1485</v>
      </c>
      <c r="I631" s="140" t="s">
        <v>7758</v>
      </c>
      <c r="J631" s="140" t="s">
        <v>10270</v>
      </c>
      <c r="K631" s="140" t="s">
        <v>8070</v>
      </c>
      <c r="L631" s="140" t="s">
        <v>7761</v>
      </c>
      <c r="M631" s="140" t="s">
        <v>8071</v>
      </c>
      <c r="N631" s="140" t="s">
        <v>7762</v>
      </c>
      <c r="O631" s="139">
        <v>120543</v>
      </c>
      <c r="P631" s="139">
        <v>118679</v>
      </c>
      <c r="Q631" s="140" t="s">
        <v>5992</v>
      </c>
      <c r="R631" s="139">
        <v>113861</v>
      </c>
      <c r="S631" s="139">
        <v>113861</v>
      </c>
      <c r="T631" s="140" t="s">
        <v>7758</v>
      </c>
      <c r="U631" s="141">
        <v>367</v>
      </c>
      <c r="V631" s="140" t="s">
        <v>10271</v>
      </c>
      <c r="W631" s="140" t="s">
        <v>9101</v>
      </c>
      <c r="X631" s="140" t="s">
        <v>7765</v>
      </c>
      <c r="Y631" s="140" t="s">
        <v>7766</v>
      </c>
      <c r="Z631" s="140" t="s">
        <v>7767</v>
      </c>
      <c r="AA631" s="139">
        <v>1</v>
      </c>
      <c r="AB631" s="141">
        <v>45322</v>
      </c>
      <c r="AC631" s="141">
        <v>45322</v>
      </c>
      <c r="AD631" s="140" t="s">
        <v>8109</v>
      </c>
      <c r="AE631" s="140" t="s">
        <v>8110</v>
      </c>
      <c r="AF631" s="140" t="s">
        <v>8111</v>
      </c>
      <c r="AG631" s="140" t="s">
        <v>8112</v>
      </c>
      <c r="AH631" s="140" t="s">
        <v>7903</v>
      </c>
      <c r="AI631" s="140" t="s">
        <v>7773</v>
      </c>
      <c r="AJ631" s="140" t="s">
        <v>7904</v>
      </c>
      <c r="AK631" s="140" t="s">
        <v>7905</v>
      </c>
      <c r="AL631" s="139">
        <v>2300</v>
      </c>
      <c r="AM631" s="140" t="s">
        <v>301</v>
      </c>
      <c r="AN631" s="140" t="s">
        <v>7906</v>
      </c>
    </row>
    <row r="632" spans="1:40" ht="28.8" x14ac:dyDescent="0.25">
      <c r="A632" s="139" t="s">
        <v>7756</v>
      </c>
      <c r="B632" s="140" t="s">
        <v>7757</v>
      </c>
      <c r="C632" s="139">
        <v>8185</v>
      </c>
      <c r="D632" s="140" t="s">
        <v>5371</v>
      </c>
      <c r="E632" s="140" t="s">
        <v>3554</v>
      </c>
      <c r="F632" s="139">
        <v>2160</v>
      </c>
      <c r="G632" s="140" t="s">
        <v>295</v>
      </c>
      <c r="H632" s="140" t="s">
        <v>1486</v>
      </c>
      <c r="I632" s="140" t="s">
        <v>7758</v>
      </c>
      <c r="J632" s="140" t="s">
        <v>10272</v>
      </c>
      <c r="K632" s="140" t="s">
        <v>8070</v>
      </c>
      <c r="L632" s="140" t="s">
        <v>7761</v>
      </c>
      <c r="M632" s="140" t="s">
        <v>8071</v>
      </c>
      <c r="N632" s="140" t="s">
        <v>8722</v>
      </c>
      <c r="O632" s="139">
        <v>119586</v>
      </c>
      <c r="P632" s="139">
        <v>7427</v>
      </c>
      <c r="Q632" s="140" t="s">
        <v>5345</v>
      </c>
      <c r="R632" s="139">
        <v>105015</v>
      </c>
      <c r="S632" s="139">
        <v>0</v>
      </c>
      <c r="T632" s="140" t="s">
        <v>7758</v>
      </c>
      <c r="U632" s="141">
        <v>367</v>
      </c>
      <c r="V632" s="140" t="s">
        <v>10273</v>
      </c>
      <c r="W632" s="140" t="s">
        <v>8102</v>
      </c>
      <c r="X632" s="140" t="s">
        <v>7765</v>
      </c>
      <c r="Y632" s="140" t="s">
        <v>7766</v>
      </c>
      <c r="Z632" s="140" t="s">
        <v>8739</v>
      </c>
      <c r="AA632" s="139">
        <v>1</v>
      </c>
      <c r="AB632" s="141">
        <v>45322</v>
      </c>
      <c r="AC632" s="141">
        <v>45322</v>
      </c>
      <c r="AD632" s="140" t="s">
        <v>8109</v>
      </c>
      <c r="AE632" s="140" t="s">
        <v>8110</v>
      </c>
      <c r="AF632" s="140" t="s">
        <v>8111</v>
      </c>
      <c r="AG632" s="140" t="s">
        <v>8112</v>
      </c>
      <c r="AH632" s="140" t="s">
        <v>10274</v>
      </c>
      <c r="AI632" s="140" t="s">
        <v>7943</v>
      </c>
      <c r="AJ632" s="140" t="s">
        <v>10275</v>
      </c>
      <c r="AK632" s="140" t="s">
        <v>3554</v>
      </c>
      <c r="AL632" s="139">
        <v>2160</v>
      </c>
      <c r="AM632" s="140" t="s">
        <v>295</v>
      </c>
      <c r="AN632" s="140" t="s">
        <v>10276</v>
      </c>
    </row>
    <row r="633" spans="1:40" ht="28.8" x14ac:dyDescent="0.25">
      <c r="A633" s="139" t="s">
        <v>7756</v>
      </c>
      <c r="B633" s="140" t="s">
        <v>7757</v>
      </c>
      <c r="C633" s="139">
        <v>8201</v>
      </c>
      <c r="D633" s="140" t="s">
        <v>5372</v>
      </c>
      <c r="E633" s="140" t="s">
        <v>3555</v>
      </c>
      <c r="F633" s="139">
        <v>2520</v>
      </c>
      <c r="G633" s="140" t="s">
        <v>551</v>
      </c>
      <c r="H633" s="140" t="s">
        <v>1487</v>
      </c>
      <c r="I633" s="140" t="s">
        <v>7758</v>
      </c>
      <c r="J633" s="140" t="s">
        <v>10277</v>
      </c>
      <c r="K633" s="140" t="s">
        <v>8070</v>
      </c>
      <c r="L633" s="140" t="s">
        <v>7761</v>
      </c>
      <c r="M633" s="140" t="s">
        <v>8071</v>
      </c>
      <c r="N633" s="140" t="s">
        <v>8730</v>
      </c>
      <c r="O633" s="139">
        <v>119446</v>
      </c>
      <c r="P633" s="139">
        <v>8201</v>
      </c>
      <c r="Q633" s="140" t="s">
        <v>5372</v>
      </c>
      <c r="R633" s="139">
        <v>960682</v>
      </c>
      <c r="S633" s="139">
        <v>0</v>
      </c>
      <c r="T633" s="140" t="s">
        <v>7758</v>
      </c>
      <c r="U633" s="141">
        <v>367</v>
      </c>
      <c r="V633" s="140" t="s">
        <v>10278</v>
      </c>
      <c r="W633" s="140" t="s">
        <v>8539</v>
      </c>
      <c r="X633" s="140" t="s">
        <v>7765</v>
      </c>
      <c r="Y633" s="140" t="s">
        <v>7766</v>
      </c>
      <c r="Z633" s="140" t="s">
        <v>8732</v>
      </c>
      <c r="AA633" s="139">
        <v>1</v>
      </c>
      <c r="AB633" s="141">
        <v>45322</v>
      </c>
      <c r="AC633" s="141">
        <v>45322</v>
      </c>
      <c r="AD633" s="140" t="s">
        <v>8109</v>
      </c>
      <c r="AE633" s="140" t="s">
        <v>8110</v>
      </c>
      <c r="AF633" s="140" t="s">
        <v>8111</v>
      </c>
      <c r="AG633" s="140" t="s">
        <v>8112</v>
      </c>
      <c r="AH633" s="140" t="s">
        <v>10279</v>
      </c>
      <c r="AI633" s="140" t="s">
        <v>7773</v>
      </c>
      <c r="AJ633" s="140" t="s">
        <v>10280</v>
      </c>
      <c r="AK633" s="140" t="s">
        <v>7758</v>
      </c>
      <c r="AL633" s="139">
        <v>2520</v>
      </c>
      <c r="AM633" s="140" t="s">
        <v>551</v>
      </c>
      <c r="AN633" s="140" t="s">
        <v>10281</v>
      </c>
    </row>
    <row r="634" spans="1:40" ht="28.8" x14ac:dyDescent="0.25">
      <c r="A634" s="139" t="s">
        <v>7756</v>
      </c>
      <c r="B634" s="140" t="s">
        <v>7757</v>
      </c>
      <c r="C634" s="139">
        <v>8219</v>
      </c>
      <c r="D634" s="140" t="s">
        <v>6222</v>
      </c>
      <c r="E634" s="140" t="s">
        <v>3556</v>
      </c>
      <c r="F634" s="139">
        <v>2520</v>
      </c>
      <c r="G634" s="140" t="s">
        <v>551</v>
      </c>
      <c r="H634" s="140" t="s">
        <v>1488</v>
      </c>
      <c r="I634" s="140" t="s">
        <v>7758</v>
      </c>
      <c r="J634" s="140" t="s">
        <v>10282</v>
      </c>
      <c r="K634" s="140" t="s">
        <v>8070</v>
      </c>
      <c r="L634" s="140" t="s">
        <v>7761</v>
      </c>
      <c r="M634" s="140" t="s">
        <v>8071</v>
      </c>
      <c r="N634" s="140" t="s">
        <v>8722</v>
      </c>
      <c r="O634" s="139">
        <v>122391</v>
      </c>
      <c r="P634" s="139">
        <v>8276</v>
      </c>
      <c r="Q634" s="140" t="s">
        <v>7189</v>
      </c>
      <c r="R634" s="139">
        <v>60764</v>
      </c>
      <c r="S634" s="139">
        <v>0</v>
      </c>
      <c r="T634" s="140" t="s">
        <v>7758</v>
      </c>
      <c r="U634" s="141">
        <v>367</v>
      </c>
      <c r="V634" s="140" t="s">
        <v>10283</v>
      </c>
      <c r="W634" s="140" t="s">
        <v>8718</v>
      </c>
      <c r="X634" s="140" t="s">
        <v>7765</v>
      </c>
      <c r="Y634" s="140" t="s">
        <v>7766</v>
      </c>
      <c r="Z634" s="140" t="s">
        <v>8739</v>
      </c>
      <c r="AA634" s="139">
        <v>2</v>
      </c>
      <c r="AB634" s="141">
        <v>45322</v>
      </c>
      <c r="AC634" s="141">
        <v>45322</v>
      </c>
      <c r="AD634" s="140" t="s">
        <v>8109</v>
      </c>
      <c r="AE634" s="140" t="s">
        <v>8110</v>
      </c>
      <c r="AF634" s="140" t="s">
        <v>8111</v>
      </c>
      <c r="AG634" s="140" t="s">
        <v>8112</v>
      </c>
      <c r="AH634" s="140" t="s">
        <v>10284</v>
      </c>
      <c r="AI634" s="140" t="s">
        <v>7943</v>
      </c>
      <c r="AJ634" s="140" t="s">
        <v>10285</v>
      </c>
      <c r="AK634" s="140" t="s">
        <v>10286</v>
      </c>
      <c r="AL634" s="139">
        <v>2520</v>
      </c>
      <c r="AM634" s="140" t="s">
        <v>551</v>
      </c>
      <c r="AN634" s="140" t="s">
        <v>10287</v>
      </c>
    </row>
    <row r="635" spans="1:40" ht="28.8" x14ac:dyDescent="0.25">
      <c r="A635" s="139" t="s">
        <v>7756</v>
      </c>
      <c r="B635" s="140" t="s">
        <v>7757</v>
      </c>
      <c r="C635" s="139">
        <v>8243</v>
      </c>
      <c r="D635" s="140" t="s">
        <v>5320</v>
      </c>
      <c r="E635" s="140" t="s">
        <v>3557</v>
      </c>
      <c r="F635" s="139">
        <v>2970</v>
      </c>
      <c r="G635" s="140" t="s">
        <v>296</v>
      </c>
      <c r="H635" s="140" t="s">
        <v>1489</v>
      </c>
      <c r="I635" s="140" t="s">
        <v>7758</v>
      </c>
      <c r="J635" s="140" t="s">
        <v>10288</v>
      </c>
      <c r="K635" s="140" t="s">
        <v>8070</v>
      </c>
      <c r="L635" s="140" t="s">
        <v>7761</v>
      </c>
      <c r="M635" s="140" t="s">
        <v>8071</v>
      </c>
      <c r="N635" s="140" t="s">
        <v>8722</v>
      </c>
      <c r="O635" s="139">
        <v>119784</v>
      </c>
      <c r="P635" s="139">
        <v>7658</v>
      </c>
      <c r="Q635" s="140" t="s">
        <v>5355</v>
      </c>
      <c r="R635" s="139">
        <v>963141</v>
      </c>
      <c r="S635" s="139">
        <v>0</v>
      </c>
      <c r="T635" s="140" t="s">
        <v>7758</v>
      </c>
      <c r="U635" s="141">
        <v>367</v>
      </c>
      <c r="V635" s="140" t="s">
        <v>10289</v>
      </c>
      <c r="W635" s="140" t="s">
        <v>9710</v>
      </c>
      <c r="X635" s="140" t="s">
        <v>7765</v>
      </c>
      <c r="Y635" s="140" t="s">
        <v>7766</v>
      </c>
      <c r="Z635" s="140" t="s">
        <v>8739</v>
      </c>
      <c r="AA635" s="139">
        <v>1</v>
      </c>
      <c r="AB635" s="141">
        <v>45322</v>
      </c>
      <c r="AC635" s="141">
        <v>45322</v>
      </c>
      <c r="AD635" s="140" t="s">
        <v>8091</v>
      </c>
      <c r="AE635" s="140" t="s">
        <v>8092</v>
      </c>
      <c r="AF635" s="140" t="s">
        <v>8093</v>
      </c>
      <c r="AG635" s="140" t="s">
        <v>8094</v>
      </c>
      <c r="AH635" s="140" t="s">
        <v>10290</v>
      </c>
      <c r="AI635" s="140" t="s">
        <v>7773</v>
      </c>
      <c r="AJ635" s="140" t="s">
        <v>10291</v>
      </c>
      <c r="AK635" s="140" t="s">
        <v>3557</v>
      </c>
      <c r="AL635" s="139">
        <v>2970</v>
      </c>
      <c r="AM635" s="140" t="s">
        <v>296</v>
      </c>
      <c r="AN635" s="140" t="s">
        <v>10051</v>
      </c>
    </row>
    <row r="636" spans="1:40" ht="28.8" x14ac:dyDescent="0.25">
      <c r="A636" s="139" t="s">
        <v>7756</v>
      </c>
      <c r="B636" s="140" t="s">
        <v>7757</v>
      </c>
      <c r="C636" s="139">
        <v>8251</v>
      </c>
      <c r="D636" s="140" t="s">
        <v>7188</v>
      </c>
      <c r="E636" s="140" t="s">
        <v>3558</v>
      </c>
      <c r="F636" s="139">
        <v>2970</v>
      </c>
      <c r="G636" s="140" t="s">
        <v>296</v>
      </c>
      <c r="H636" s="140" t="s">
        <v>1490</v>
      </c>
      <c r="I636" s="140" t="s">
        <v>7758</v>
      </c>
      <c r="J636" s="140" t="s">
        <v>10292</v>
      </c>
      <c r="K636" s="140" t="s">
        <v>8070</v>
      </c>
      <c r="L636" s="140" t="s">
        <v>7761</v>
      </c>
      <c r="M636" s="140" t="s">
        <v>8071</v>
      </c>
      <c r="N636" s="140" t="s">
        <v>8722</v>
      </c>
      <c r="O636" s="139">
        <v>121509</v>
      </c>
      <c r="P636" s="139">
        <v>7807</v>
      </c>
      <c r="Q636" s="140" t="s">
        <v>5285</v>
      </c>
      <c r="R636" s="139">
        <v>963272</v>
      </c>
      <c r="S636" s="139">
        <v>0</v>
      </c>
      <c r="T636" s="140" t="s">
        <v>7758</v>
      </c>
      <c r="U636" s="141">
        <v>367</v>
      </c>
      <c r="V636" s="140" t="s">
        <v>10293</v>
      </c>
      <c r="W636" s="140" t="s">
        <v>8214</v>
      </c>
      <c r="X636" s="140" t="s">
        <v>8106</v>
      </c>
      <c r="Y636" s="140" t="s">
        <v>8107</v>
      </c>
      <c r="Z636" s="140" t="s">
        <v>8724</v>
      </c>
      <c r="AA636" s="139">
        <v>1</v>
      </c>
      <c r="AB636" s="141">
        <v>45322</v>
      </c>
      <c r="AC636" s="141">
        <v>45322</v>
      </c>
      <c r="AD636" s="140" t="s">
        <v>8091</v>
      </c>
      <c r="AE636" s="140" t="s">
        <v>8092</v>
      </c>
      <c r="AF636" s="140" t="s">
        <v>8093</v>
      </c>
      <c r="AG636" s="140" t="s">
        <v>8094</v>
      </c>
      <c r="AH636" s="140" t="s">
        <v>10294</v>
      </c>
      <c r="AI636" s="140" t="s">
        <v>7943</v>
      </c>
      <c r="AJ636" s="140" t="s">
        <v>9932</v>
      </c>
      <c r="AK636" s="140" t="s">
        <v>4976</v>
      </c>
      <c r="AL636" s="139">
        <v>2970</v>
      </c>
      <c r="AM636" s="140" t="s">
        <v>296</v>
      </c>
      <c r="AN636" s="140" t="s">
        <v>10035</v>
      </c>
    </row>
    <row r="637" spans="1:40" ht="28.8" x14ac:dyDescent="0.25">
      <c r="A637" s="139" t="s">
        <v>7756</v>
      </c>
      <c r="B637" s="140" t="s">
        <v>7757</v>
      </c>
      <c r="C637" s="139">
        <v>8268</v>
      </c>
      <c r="D637" s="140" t="s">
        <v>6223</v>
      </c>
      <c r="E637" s="140" t="s">
        <v>3559</v>
      </c>
      <c r="F637" s="139">
        <v>2520</v>
      </c>
      <c r="G637" s="140" t="s">
        <v>552</v>
      </c>
      <c r="H637" s="140" t="s">
        <v>1491</v>
      </c>
      <c r="I637" s="140" t="s">
        <v>7758</v>
      </c>
      <c r="J637" s="140" t="s">
        <v>10295</v>
      </c>
      <c r="K637" s="140" t="s">
        <v>8070</v>
      </c>
      <c r="L637" s="140" t="s">
        <v>7761</v>
      </c>
      <c r="M637" s="140" t="s">
        <v>8071</v>
      </c>
      <c r="N637" s="140" t="s">
        <v>8730</v>
      </c>
      <c r="O637" s="139">
        <v>119446</v>
      </c>
      <c r="P637" s="139">
        <v>8201</v>
      </c>
      <c r="Q637" s="140" t="s">
        <v>5372</v>
      </c>
      <c r="R637" s="139">
        <v>960682</v>
      </c>
      <c r="S637" s="139">
        <v>0</v>
      </c>
      <c r="T637" s="140" t="s">
        <v>7758</v>
      </c>
      <c r="U637" s="141">
        <v>367</v>
      </c>
      <c r="V637" s="140" t="s">
        <v>10296</v>
      </c>
      <c r="W637" s="140" t="s">
        <v>8176</v>
      </c>
      <c r="X637" s="140" t="s">
        <v>7765</v>
      </c>
      <c r="Y637" s="140" t="s">
        <v>7766</v>
      </c>
      <c r="Z637" s="140" t="s">
        <v>8732</v>
      </c>
      <c r="AA637" s="139">
        <v>1</v>
      </c>
      <c r="AB637" s="141">
        <v>45322</v>
      </c>
      <c r="AC637" s="141">
        <v>45322</v>
      </c>
      <c r="AD637" s="140" t="s">
        <v>8109</v>
      </c>
      <c r="AE637" s="140" t="s">
        <v>8110</v>
      </c>
      <c r="AF637" s="140" t="s">
        <v>8111</v>
      </c>
      <c r="AG637" s="140" t="s">
        <v>8112</v>
      </c>
      <c r="AH637" s="140" t="s">
        <v>10279</v>
      </c>
      <c r="AI637" s="140" t="s">
        <v>7773</v>
      </c>
      <c r="AJ637" s="140" t="s">
        <v>10280</v>
      </c>
      <c r="AK637" s="140" t="s">
        <v>7758</v>
      </c>
      <c r="AL637" s="139">
        <v>2520</v>
      </c>
      <c r="AM637" s="140" t="s">
        <v>551</v>
      </c>
      <c r="AN637" s="140" t="s">
        <v>10281</v>
      </c>
    </row>
    <row r="638" spans="1:40" ht="28.8" x14ac:dyDescent="0.25">
      <c r="A638" s="139" t="s">
        <v>7756</v>
      </c>
      <c r="B638" s="140" t="s">
        <v>7757</v>
      </c>
      <c r="C638" s="139">
        <v>8276</v>
      </c>
      <c r="D638" s="140" t="s">
        <v>7189</v>
      </c>
      <c r="E638" s="140" t="s">
        <v>3560</v>
      </c>
      <c r="F638" s="139">
        <v>2520</v>
      </c>
      <c r="G638" s="140" t="s">
        <v>552</v>
      </c>
      <c r="H638" s="140" t="s">
        <v>1492</v>
      </c>
      <c r="I638" s="140" t="s">
        <v>7758</v>
      </c>
      <c r="J638" s="140" t="s">
        <v>10297</v>
      </c>
      <c r="K638" s="140" t="s">
        <v>8070</v>
      </c>
      <c r="L638" s="140" t="s">
        <v>7761</v>
      </c>
      <c r="M638" s="140" t="s">
        <v>8071</v>
      </c>
      <c r="N638" s="140" t="s">
        <v>8722</v>
      </c>
      <c r="O638" s="139">
        <v>122391</v>
      </c>
      <c r="P638" s="139">
        <v>8276</v>
      </c>
      <c r="Q638" s="140" t="s">
        <v>7189</v>
      </c>
      <c r="R638" s="139">
        <v>60764</v>
      </c>
      <c r="S638" s="139">
        <v>0</v>
      </c>
      <c r="T638" s="140" t="s">
        <v>7758</v>
      </c>
      <c r="U638" s="141">
        <v>367</v>
      </c>
      <c r="V638" s="140" t="s">
        <v>10298</v>
      </c>
      <c r="W638" s="140" t="s">
        <v>10299</v>
      </c>
      <c r="X638" s="140" t="s">
        <v>7765</v>
      </c>
      <c r="Y638" s="140" t="s">
        <v>7766</v>
      </c>
      <c r="Z638" s="140" t="s">
        <v>8739</v>
      </c>
      <c r="AA638" s="139">
        <v>1</v>
      </c>
      <c r="AB638" s="141">
        <v>45322</v>
      </c>
      <c r="AC638" s="141">
        <v>45322</v>
      </c>
      <c r="AD638" s="140" t="s">
        <v>8109</v>
      </c>
      <c r="AE638" s="140" t="s">
        <v>8110</v>
      </c>
      <c r="AF638" s="140" t="s">
        <v>8111</v>
      </c>
      <c r="AG638" s="140" t="s">
        <v>8112</v>
      </c>
      <c r="AH638" s="140" t="s">
        <v>10300</v>
      </c>
      <c r="AI638" s="140" t="s">
        <v>7943</v>
      </c>
      <c r="AJ638" s="140" t="s">
        <v>10301</v>
      </c>
      <c r="AK638" s="140" t="s">
        <v>3560</v>
      </c>
      <c r="AL638" s="139">
        <v>2520</v>
      </c>
      <c r="AM638" s="140" t="s">
        <v>551</v>
      </c>
      <c r="AN638" s="140" t="s">
        <v>10287</v>
      </c>
    </row>
    <row r="639" spans="1:40" ht="28.8" x14ac:dyDescent="0.25">
      <c r="A639" s="139" t="s">
        <v>7756</v>
      </c>
      <c r="B639" s="140" t="s">
        <v>7757</v>
      </c>
      <c r="C639" s="139">
        <v>8284</v>
      </c>
      <c r="D639" s="140" t="s">
        <v>7171</v>
      </c>
      <c r="E639" s="140" t="s">
        <v>6225</v>
      </c>
      <c r="F639" s="139">
        <v>2970</v>
      </c>
      <c r="G639" s="140" t="s">
        <v>553</v>
      </c>
      <c r="H639" s="140" t="s">
        <v>1493</v>
      </c>
      <c r="I639" s="140" t="s">
        <v>7758</v>
      </c>
      <c r="J639" s="140" t="s">
        <v>10302</v>
      </c>
      <c r="K639" s="140" t="s">
        <v>8070</v>
      </c>
      <c r="L639" s="140" t="s">
        <v>7761</v>
      </c>
      <c r="M639" s="140" t="s">
        <v>8071</v>
      </c>
      <c r="N639" s="140" t="s">
        <v>8722</v>
      </c>
      <c r="O639" s="139">
        <v>121509</v>
      </c>
      <c r="P639" s="139">
        <v>7807</v>
      </c>
      <c r="Q639" s="140" t="s">
        <v>5285</v>
      </c>
      <c r="R639" s="139">
        <v>963272</v>
      </c>
      <c r="S639" s="139">
        <v>0</v>
      </c>
      <c r="T639" s="140" t="s">
        <v>7758</v>
      </c>
      <c r="U639" s="141">
        <v>367</v>
      </c>
      <c r="V639" s="140" t="s">
        <v>10303</v>
      </c>
      <c r="W639" s="140" t="s">
        <v>7798</v>
      </c>
      <c r="X639" s="140" t="s">
        <v>7765</v>
      </c>
      <c r="Y639" s="140" t="s">
        <v>7766</v>
      </c>
      <c r="Z639" s="140" t="s">
        <v>8739</v>
      </c>
      <c r="AA639" s="139">
        <v>1</v>
      </c>
      <c r="AB639" s="141">
        <v>45322</v>
      </c>
      <c r="AC639" s="141">
        <v>45322</v>
      </c>
      <c r="AD639" s="140" t="s">
        <v>8091</v>
      </c>
      <c r="AE639" s="140" t="s">
        <v>8092</v>
      </c>
      <c r="AF639" s="140" t="s">
        <v>8093</v>
      </c>
      <c r="AG639" s="140" t="s">
        <v>8094</v>
      </c>
      <c r="AH639" s="140" t="s">
        <v>10304</v>
      </c>
      <c r="AI639" s="140" t="s">
        <v>7885</v>
      </c>
      <c r="AJ639" s="140" t="s">
        <v>10305</v>
      </c>
      <c r="AK639" s="140" t="s">
        <v>10306</v>
      </c>
      <c r="AL639" s="139">
        <v>2970</v>
      </c>
      <c r="AM639" s="140" t="s">
        <v>296</v>
      </c>
      <c r="AN639" s="140" t="s">
        <v>10035</v>
      </c>
    </row>
    <row r="640" spans="1:40" ht="28.8" x14ac:dyDescent="0.25">
      <c r="A640" s="139" t="s">
        <v>7756</v>
      </c>
      <c r="B640" s="140" t="s">
        <v>7757</v>
      </c>
      <c r="C640" s="139">
        <v>8292</v>
      </c>
      <c r="D640" s="140" t="s">
        <v>5737</v>
      </c>
      <c r="E640" s="140" t="s">
        <v>3561</v>
      </c>
      <c r="F640" s="139">
        <v>2970</v>
      </c>
      <c r="G640" s="140" t="s">
        <v>553</v>
      </c>
      <c r="H640" s="140" t="s">
        <v>1494</v>
      </c>
      <c r="I640" s="140" t="s">
        <v>7758</v>
      </c>
      <c r="J640" s="140" t="s">
        <v>10307</v>
      </c>
      <c r="K640" s="140" t="s">
        <v>8070</v>
      </c>
      <c r="L640" s="140" t="s">
        <v>7761</v>
      </c>
      <c r="M640" s="140" t="s">
        <v>8071</v>
      </c>
      <c r="N640" s="140" t="s">
        <v>8730</v>
      </c>
      <c r="O640" s="139">
        <v>119181</v>
      </c>
      <c r="P640" s="139">
        <v>7443</v>
      </c>
      <c r="Q640" s="140" t="s">
        <v>6412</v>
      </c>
      <c r="R640" s="139">
        <v>960691</v>
      </c>
      <c r="S640" s="139">
        <v>0</v>
      </c>
      <c r="T640" s="140" t="s">
        <v>7758</v>
      </c>
      <c r="U640" s="141">
        <v>367</v>
      </c>
      <c r="V640" s="140" t="s">
        <v>10308</v>
      </c>
      <c r="W640" s="140" t="s">
        <v>10309</v>
      </c>
      <c r="X640" s="140" t="s">
        <v>7765</v>
      </c>
      <c r="Y640" s="140" t="s">
        <v>7766</v>
      </c>
      <c r="Z640" s="140" t="s">
        <v>8732</v>
      </c>
      <c r="AA640" s="139">
        <v>2</v>
      </c>
      <c r="AB640" s="141">
        <v>45322</v>
      </c>
      <c r="AC640" s="141">
        <v>45322</v>
      </c>
      <c r="AD640" s="140" t="s">
        <v>7926</v>
      </c>
      <c r="AE640" s="140" t="s">
        <v>7927</v>
      </c>
      <c r="AF640" s="140" t="s">
        <v>7928</v>
      </c>
      <c r="AG640" s="140" t="s">
        <v>7929</v>
      </c>
      <c r="AH640" s="140" t="s">
        <v>10310</v>
      </c>
      <c r="AI640" s="140" t="s">
        <v>7773</v>
      </c>
      <c r="AJ640" s="140" t="s">
        <v>10311</v>
      </c>
      <c r="AK640" s="140" t="s">
        <v>10312</v>
      </c>
      <c r="AL640" s="139">
        <v>2970</v>
      </c>
      <c r="AM640" s="140" t="s">
        <v>296</v>
      </c>
      <c r="AN640" s="140" t="s">
        <v>10313</v>
      </c>
    </row>
    <row r="641" spans="1:40" ht="28.8" x14ac:dyDescent="0.25">
      <c r="A641" s="139" t="s">
        <v>7756</v>
      </c>
      <c r="B641" s="140" t="s">
        <v>7757</v>
      </c>
      <c r="C641" s="139">
        <v>8301</v>
      </c>
      <c r="D641" s="140" t="s">
        <v>490</v>
      </c>
      <c r="E641" s="140" t="s">
        <v>3562</v>
      </c>
      <c r="F641" s="139">
        <v>2240</v>
      </c>
      <c r="G641" s="140" t="s">
        <v>297</v>
      </c>
      <c r="H641" s="140" t="s">
        <v>1495</v>
      </c>
      <c r="I641" s="140" t="s">
        <v>7758</v>
      </c>
      <c r="J641" s="140" t="s">
        <v>10314</v>
      </c>
      <c r="K641" s="140" t="s">
        <v>8070</v>
      </c>
      <c r="L641" s="140" t="s">
        <v>7761</v>
      </c>
      <c r="M641" s="140" t="s">
        <v>8071</v>
      </c>
      <c r="N641" s="140" t="s">
        <v>8730</v>
      </c>
      <c r="O641" s="139">
        <v>119446</v>
      </c>
      <c r="P641" s="139">
        <v>8201</v>
      </c>
      <c r="Q641" s="140" t="s">
        <v>5372</v>
      </c>
      <c r="R641" s="139">
        <v>960708</v>
      </c>
      <c r="S641" s="139">
        <v>0</v>
      </c>
      <c r="T641" s="140" t="s">
        <v>7758</v>
      </c>
      <c r="U641" s="141">
        <v>367</v>
      </c>
      <c r="V641" s="140" t="s">
        <v>10315</v>
      </c>
      <c r="W641" s="140" t="s">
        <v>10107</v>
      </c>
      <c r="X641" s="140" t="s">
        <v>7765</v>
      </c>
      <c r="Y641" s="140" t="s">
        <v>7766</v>
      </c>
      <c r="Z641" s="140" t="s">
        <v>8732</v>
      </c>
      <c r="AA641" s="139">
        <v>3</v>
      </c>
      <c r="AB641" s="141">
        <v>45322</v>
      </c>
      <c r="AC641" s="141">
        <v>45322</v>
      </c>
      <c r="AD641" s="140" t="s">
        <v>7926</v>
      </c>
      <c r="AE641" s="140" t="s">
        <v>7927</v>
      </c>
      <c r="AF641" s="140" t="s">
        <v>7928</v>
      </c>
      <c r="AG641" s="140" t="s">
        <v>7929</v>
      </c>
      <c r="AH641" s="140" t="s">
        <v>10316</v>
      </c>
      <c r="AI641" s="140" t="s">
        <v>7773</v>
      </c>
      <c r="AJ641" s="140" t="s">
        <v>10317</v>
      </c>
      <c r="AK641" s="140" t="s">
        <v>7758</v>
      </c>
      <c r="AL641" s="139">
        <v>2240</v>
      </c>
      <c r="AM641" s="140" t="s">
        <v>297</v>
      </c>
      <c r="AN641" s="140" t="s">
        <v>10318</v>
      </c>
    </row>
    <row r="642" spans="1:40" ht="28.8" x14ac:dyDescent="0.25">
      <c r="A642" s="139" t="s">
        <v>7756</v>
      </c>
      <c r="B642" s="140" t="s">
        <v>7757</v>
      </c>
      <c r="C642" s="139">
        <v>8326</v>
      </c>
      <c r="D642" s="140" t="s">
        <v>6528</v>
      </c>
      <c r="E642" s="140" t="s">
        <v>3529</v>
      </c>
      <c r="F642" s="139">
        <v>2243</v>
      </c>
      <c r="G642" s="140" t="s">
        <v>554</v>
      </c>
      <c r="H642" s="140" t="s">
        <v>1496</v>
      </c>
      <c r="I642" s="140" t="s">
        <v>7758</v>
      </c>
      <c r="J642" s="140" t="s">
        <v>10319</v>
      </c>
      <c r="K642" s="140" t="s">
        <v>8070</v>
      </c>
      <c r="L642" s="140" t="s">
        <v>7761</v>
      </c>
      <c r="M642" s="140" t="s">
        <v>8071</v>
      </c>
      <c r="N642" s="140" t="s">
        <v>8722</v>
      </c>
      <c r="O642" s="139">
        <v>121574</v>
      </c>
      <c r="P642" s="139">
        <v>7708</v>
      </c>
      <c r="Q642" s="140" t="s">
        <v>7180</v>
      </c>
      <c r="R642" s="139">
        <v>123398</v>
      </c>
      <c r="S642" s="139">
        <v>0</v>
      </c>
      <c r="T642" s="140" t="s">
        <v>7758</v>
      </c>
      <c r="U642" s="141">
        <v>367</v>
      </c>
      <c r="V642" s="140" t="s">
        <v>10320</v>
      </c>
      <c r="W642" s="140" t="s">
        <v>8711</v>
      </c>
      <c r="X642" s="140" t="s">
        <v>7765</v>
      </c>
      <c r="Y642" s="140" t="s">
        <v>7766</v>
      </c>
      <c r="Z642" s="140" t="s">
        <v>8739</v>
      </c>
      <c r="AA642" s="139">
        <v>1</v>
      </c>
      <c r="AB642" s="141">
        <v>45322</v>
      </c>
      <c r="AC642" s="141">
        <v>45322</v>
      </c>
      <c r="AD642" s="140" t="s">
        <v>8109</v>
      </c>
      <c r="AE642" s="140" t="s">
        <v>8110</v>
      </c>
      <c r="AF642" s="140" t="s">
        <v>8111</v>
      </c>
      <c r="AG642" s="140" t="s">
        <v>8112</v>
      </c>
      <c r="AH642" s="140" t="s">
        <v>10108</v>
      </c>
      <c r="AI642" s="140" t="s">
        <v>7943</v>
      </c>
      <c r="AJ642" s="140" t="s">
        <v>10109</v>
      </c>
      <c r="AK642" s="140" t="s">
        <v>3515</v>
      </c>
      <c r="AL642" s="139">
        <v>2390</v>
      </c>
      <c r="AM642" s="140" t="s">
        <v>2847</v>
      </c>
      <c r="AN642" s="140" t="s">
        <v>10110</v>
      </c>
    </row>
    <row r="643" spans="1:40" ht="28.8" x14ac:dyDescent="0.25">
      <c r="A643" s="139" t="s">
        <v>7756</v>
      </c>
      <c r="B643" s="140" t="s">
        <v>7757</v>
      </c>
      <c r="C643" s="139">
        <v>8334</v>
      </c>
      <c r="D643" s="140" t="s">
        <v>5373</v>
      </c>
      <c r="E643" s="140" t="s">
        <v>3563</v>
      </c>
      <c r="F643" s="139">
        <v>2520</v>
      </c>
      <c r="G643" s="140" t="s">
        <v>555</v>
      </c>
      <c r="H643" s="140" t="s">
        <v>1497</v>
      </c>
      <c r="I643" s="140" t="s">
        <v>7758</v>
      </c>
      <c r="J643" s="140" t="s">
        <v>10321</v>
      </c>
      <c r="K643" s="140" t="s">
        <v>8070</v>
      </c>
      <c r="L643" s="140" t="s">
        <v>7761</v>
      </c>
      <c r="M643" s="140" t="s">
        <v>8071</v>
      </c>
      <c r="N643" s="140" t="s">
        <v>8722</v>
      </c>
      <c r="O643" s="139">
        <v>121533</v>
      </c>
      <c r="P643" s="139">
        <v>8458</v>
      </c>
      <c r="Q643" s="140" t="s">
        <v>5378</v>
      </c>
      <c r="R643" s="139">
        <v>117911</v>
      </c>
      <c r="S643" s="139">
        <v>0</v>
      </c>
      <c r="T643" s="140" t="s">
        <v>7758</v>
      </c>
      <c r="U643" s="141">
        <v>367</v>
      </c>
      <c r="V643" s="140" t="s">
        <v>10075</v>
      </c>
      <c r="W643" s="140" t="s">
        <v>8052</v>
      </c>
      <c r="X643" s="140" t="s">
        <v>7765</v>
      </c>
      <c r="Y643" s="140" t="s">
        <v>7766</v>
      </c>
      <c r="Z643" s="140" t="s">
        <v>8739</v>
      </c>
      <c r="AA643" s="139">
        <v>1</v>
      </c>
      <c r="AB643" s="141">
        <v>45322</v>
      </c>
      <c r="AC643" s="141">
        <v>45322</v>
      </c>
      <c r="AD643" s="140" t="s">
        <v>8109</v>
      </c>
      <c r="AE643" s="140" t="s">
        <v>8110</v>
      </c>
      <c r="AF643" s="140" t="s">
        <v>8111</v>
      </c>
      <c r="AG643" s="140" t="s">
        <v>8112</v>
      </c>
      <c r="AH643" s="140" t="s">
        <v>10121</v>
      </c>
      <c r="AI643" s="140" t="s">
        <v>7943</v>
      </c>
      <c r="AJ643" s="140" t="s">
        <v>10122</v>
      </c>
      <c r="AK643" s="140" t="s">
        <v>10123</v>
      </c>
      <c r="AL643" s="139">
        <v>2290</v>
      </c>
      <c r="AM643" s="140" t="s">
        <v>560</v>
      </c>
      <c r="AN643" s="140" t="s">
        <v>10124</v>
      </c>
    </row>
    <row r="644" spans="1:40" ht="28.8" x14ac:dyDescent="0.25">
      <c r="A644" s="139" t="s">
        <v>7756</v>
      </c>
      <c r="B644" s="140" t="s">
        <v>7757</v>
      </c>
      <c r="C644" s="139">
        <v>8342</v>
      </c>
      <c r="D644" s="140" t="s">
        <v>6661</v>
      </c>
      <c r="E644" s="140" t="s">
        <v>3564</v>
      </c>
      <c r="F644" s="139">
        <v>2520</v>
      </c>
      <c r="G644" s="140" t="s">
        <v>555</v>
      </c>
      <c r="H644" s="140" t="s">
        <v>1498</v>
      </c>
      <c r="I644" s="140" t="s">
        <v>7758</v>
      </c>
      <c r="J644" s="140" t="s">
        <v>10322</v>
      </c>
      <c r="K644" s="140" t="s">
        <v>8070</v>
      </c>
      <c r="L644" s="140" t="s">
        <v>7761</v>
      </c>
      <c r="M644" s="140" t="s">
        <v>8071</v>
      </c>
      <c r="N644" s="140" t="s">
        <v>8730</v>
      </c>
      <c r="O644" s="139">
        <v>119446</v>
      </c>
      <c r="P644" s="139">
        <v>8201</v>
      </c>
      <c r="Q644" s="140" t="s">
        <v>5372</v>
      </c>
      <c r="R644" s="139">
        <v>960682</v>
      </c>
      <c r="S644" s="139">
        <v>0</v>
      </c>
      <c r="T644" s="140" t="s">
        <v>7758</v>
      </c>
      <c r="U644" s="141">
        <v>367</v>
      </c>
      <c r="V644" s="140" t="s">
        <v>10323</v>
      </c>
      <c r="W644" s="140" t="s">
        <v>8270</v>
      </c>
      <c r="X644" s="140" t="s">
        <v>7765</v>
      </c>
      <c r="Y644" s="140" t="s">
        <v>7766</v>
      </c>
      <c r="Z644" s="140" t="s">
        <v>8732</v>
      </c>
      <c r="AA644" s="139">
        <v>1</v>
      </c>
      <c r="AB644" s="141">
        <v>45322</v>
      </c>
      <c r="AC644" s="141">
        <v>45322</v>
      </c>
      <c r="AD644" s="140" t="s">
        <v>8109</v>
      </c>
      <c r="AE644" s="140" t="s">
        <v>8110</v>
      </c>
      <c r="AF644" s="140" t="s">
        <v>8111</v>
      </c>
      <c r="AG644" s="140" t="s">
        <v>8112</v>
      </c>
      <c r="AH644" s="140" t="s">
        <v>10279</v>
      </c>
      <c r="AI644" s="140" t="s">
        <v>7773</v>
      </c>
      <c r="AJ644" s="140" t="s">
        <v>10280</v>
      </c>
      <c r="AK644" s="140" t="s">
        <v>7758</v>
      </c>
      <c r="AL644" s="139">
        <v>2520</v>
      </c>
      <c r="AM644" s="140" t="s">
        <v>551</v>
      </c>
      <c r="AN644" s="140" t="s">
        <v>10281</v>
      </c>
    </row>
    <row r="645" spans="1:40" ht="28.8" x14ac:dyDescent="0.25">
      <c r="A645" s="139" t="s">
        <v>7756</v>
      </c>
      <c r="B645" s="140" t="s">
        <v>7757</v>
      </c>
      <c r="C645" s="139">
        <v>8359</v>
      </c>
      <c r="D645" s="140" t="s">
        <v>6226</v>
      </c>
      <c r="E645" s="140" t="s">
        <v>3565</v>
      </c>
      <c r="F645" s="139">
        <v>2240</v>
      </c>
      <c r="G645" s="140" t="s">
        <v>556</v>
      </c>
      <c r="H645" s="140" t="s">
        <v>1499</v>
      </c>
      <c r="I645" s="140" t="s">
        <v>7758</v>
      </c>
      <c r="J645" s="140" t="s">
        <v>10324</v>
      </c>
      <c r="K645" s="140" t="s">
        <v>8070</v>
      </c>
      <c r="L645" s="140" t="s">
        <v>7761</v>
      </c>
      <c r="M645" s="140" t="s">
        <v>8071</v>
      </c>
      <c r="N645" s="140" t="s">
        <v>8730</v>
      </c>
      <c r="O645" s="139">
        <v>119446</v>
      </c>
      <c r="P645" s="139">
        <v>8201</v>
      </c>
      <c r="Q645" s="140" t="s">
        <v>5372</v>
      </c>
      <c r="R645" s="139">
        <v>960708</v>
      </c>
      <c r="S645" s="139">
        <v>0</v>
      </c>
      <c r="T645" s="140" t="s">
        <v>7758</v>
      </c>
      <c r="U645" s="141">
        <v>367</v>
      </c>
      <c r="V645" s="140" t="s">
        <v>10325</v>
      </c>
      <c r="W645" s="140" t="s">
        <v>7840</v>
      </c>
      <c r="X645" s="140" t="s">
        <v>7765</v>
      </c>
      <c r="Y645" s="140" t="s">
        <v>7766</v>
      </c>
      <c r="Z645" s="140" t="s">
        <v>8732</v>
      </c>
      <c r="AA645" s="139">
        <v>2</v>
      </c>
      <c r="AB645" s="141">
        <v>45322</v>
      </c>
      <c r="AC645" s="141">
        <v>45322</v>
      </c>
      <c r="AD645" s="140" t="s">
        <v>8109</v>
      </c>
      <c r="AE645" s="140" t="s">
        <v>8110</v>
      </c>
      <c r="AF645" s="140" t="s">
        <v>8111</v>
      </c>
      <c r="AG645" s="140" t="s">
        <v>8112</v>
      </c>
      <c r="AH645" s="140" t="s">
        <v>10316</v>
      </c>
      <c r="AI645" s="140" t="s">
        <v>7773</v>
      </c>
      <c r="AJ645" s="140" t="s">
        <v>10317</v>
      </c>
      <c r="AK645" s="140" t="s">
        <v>7758</v>
      </c>
      <c r="AL645" s="139">
        <v>2240</v>
      </c>
      <c r="AM645" s="140" t="s">
        <v>297</v>
      </c>
      <c r="AN645" s="140" t="s">
        <v>10318</v>
      </c>
    </row>
    <row r="646" spans="1:40" ht="28.8" x14ac:dyDescent="0.25">
      <c r="A646" s="139" t="s">
        <v>7756</v>
      </c>
      <c r="B646" s="140" t="s">
        <v>7757</v>
      </c>
      <c r="C646" s="139">
        <v>8367</v>
      </c>
      <c r="D646" s="140" t="s">
        <v>7190</v>
      </c>
      <c r="E646" s="140" t="s">
        <v>3566</v>
      </c>
      <c r="F646" s="139">
        <v>2240</v>
      </c>
      <c r="G646" s="140" t="s">
        <v>557</v>
      </c>
      <c r="H646" s="140" t="s">
        <v>1500</v>
      </c>
      <c r="I646" s="140" t="s">
        <v>7758</v>
      </c>
      <c r="J646" s="140" t="s">
        <v>10326</v>
      </c>
      <c r="K646" s="140" t="s">
        <v>8070</v>
      </c>
      <c r="L646" s="140" t="s">
        <v>7761</v>
      </c>
      <c r="M646" s="140" t="s">
        <v>8071</v>
      </c>
      <c r="N646" s="140" t="s">
        <v>8722</v>
      </c>
      <c r="O646" s="139">
        <v>121574</v>
      </c>
      <c r="P646" s="139">
        <v>7708</v>
      </c>
      <c r="Q646" s="140" t="s">
        <v>7180</v>
      </c>
      <c r="R646" s="139">
        <v>123398</v>
      </c>
      <c r="S646" s="139">
        <v>0</v>
      </c>
      <c r="T646" s="140" t="s">
        <v>7758</v>
      </c>
      <c r="U646" s="141">
        <v>367</v>
      </c>
      <c r="V646" s="140" t="s">
        <v>10327</v>
      </c>
      <c r="W646" s="140" t="s">
        <v>10328</v>
      </c>
      <c r="X646" s="140" t="s">
        <v>7765</v>
      </c>
      <c r="Y646" s="140" t="s">
        <v>7766</v>
      </c>
      <c r="Z646" s="140" t="s">
        <v>8739</v>
      </c>
      <c r="AA646" s="139">
        <v>1</v>
      </c>
      <c r="AB646" s="141">
        <v>45322</v>
      </c>
      <c r="AC646" s="141">
        <v>45322</v>
      </c>
      <c r="AD646" s="140" t="s">
        <v>8109</v>
      </c>
      <c r="AE646" s="140" t="s">
        <v>8110</v>
      </c>
      <c r="AF646" s="140" t="s">
        <v>8111</v>
      </c>
      <c r="AG646" s="140" t="s">
        <v>8112</v>
      </c>
      <c r="AH646" s="140" t="s">
        <v>10108</v>
      </c>
      <c r="AI646" s="140" t="s">
        <v>7943</v>
      </c>
      <c r="AJ646" s="140" t="s">
        <v>10109</v>
      </c>
      <c r="AK646" s="140" t="s">
        <v>3515</v>
      </c>
      <c r="AL646" s="139">
        <v>2390</v>
      </c>
      <c r="AM646" s="140" t="s">
        <v>2847</v>
      </c>
      <c r="AN646" s="140" t="s">
        <v>10110</v>
      </c>
    </row>
    <row r="647" spans="1:40" ht="28.8" x14ac:dyDescent="0.25">
      <c r="A647" s="139" t="s">
        <v>7756</v>
      </c>
      <c r="B647" s="140" t="s">
        <v>7757</v>
      </c>
      <c r="C647" s="139">
        <v>8375</v>
      </c>
      <c r="D647" s="140" t="s">
        <v>5374</v>
      </c>
      <c r="E647" s="140" t="s">
        <v>3567</v>
      </c>
      <c r="F647" s="139">
        <v>2520</v>
      </c>
      <c r="G647" s="140" t="s">
        <v>558</v>
      </c>
      <c r="H647" s="140" t="s">
        <v>1501</v>
      </c>
      <c r="I647" s="140" t="s">
        <v>7758</v>
      </c>
      <c r="J647" s="140" t="s">
        <v>10329</v>
      </c>
      <c r="K647" s="140" t="s">
        <v>8070</v>
      </c>
      <c r="L647" s="140" t="s">
        <v>7761</v>
      </c>
      <c r="M647" s="140" t="s">
        <v>8071</v>
      </c>
      <c r="N647" s="140" t="s">
        <v>8722</v>
      </c>
      <c r="O647" s="139">
        <v>122391</v>
      </c>
      <c r="P647" s="139">
        <v>8276</v>
      </c>
      <c r="Q647" s="140" t="s">
        <v>7189</v>
      </c>
      <c r="R647" s="139">
        <v>60764</v>
      </c>
      <c r="S647" s="139">
        <v>0</v>
      </c>
      <c r="T647" s="140" t="s">
        <v>7758</v>
      </c>
      <c r="U647" s="141">
        <v>367</v>
      </c>
      <c r="V647" s="140" t="s">
        <v>10330</v>
      </c>
      <c r="W647" s="140" t="s">
        <v>9837</v>
      </c>
      <c r="X647" s="140" t="s">
        <v>7765</v>
      </c>
      <c r="Y647" s="140" t="s">
        <v>7766</v>
      </c>
      <c r="Z647" s="140" t="s">
        <v>8739</v>
      </c>
      <c r="AA647" s="139">
        <v>1</v>
      </c>
      <c r="AB647" s="141">
        <v>45322</v>
      </c>
      <c r="AC647" s="141">
        <v>45322</v>
      </c>
      <c r="AD647" s="140" t="s">
        <v>8109</v>
      </c>
      <c r="AE647" s="140" t="s">
        <v>8110</v>
      </c>
      <c r="AF647" s="140" t="s">
        <v>8111</v>
      </c>
      <c r="AG647" s="140" t="s">
        <v>8112</v>
      </c>
      <c r="AH647" s="140" t="s">
        <v>10331</v>
      </c>
      <c r="AI647" s="140" t="s">
        <v>7943</v>
      </c>
      <c r="AJ647" s="140" t="s">
        <v>10332</v>
      </c>
      <c r="AK647" s="140" t="s">
        <v>3567</v>
      </c>
      <c r="AL647" s="139">
        <v>2520</v>
      </c>
      <c r="AM647" s="140" t="s">
        <v>551</v>
      </c>
      <c r="AN647" s="140" t="s">
        <v>10287</v>
      </c>
    </row>
    <row r="648" spans="1:40" ht="28.8" x14ac:dyDescent="0.25">
      <c r="A648" s="139" t="s">
        <v>7756</v>
      </c>
      <c r="B648" s="140" t="s">
        <v>7757</v>
      </c>
      <c r="C648" s="139">
        <v>8383</v>
      </c>
      <c r="D648" s="140" t="s">
        <v>490</v>
      </c>
      <c r="E648" s="140" t="s">
        <v>3568</v>
      </c>
      <c r="F648" s="139">
        <v>2560</v>
      </c>
      <c r="G648" s="140" t="s">
        <v>298</v>
      </c>
      <c r="H648" s="140" t="s">
        <v>1502</v>
      </c>
      <c r="I648" s="140" t="s">
        <v>7758</v>
      </c>
      <c r="J648" s="140" t="s">
        <v>10333</v>
      </c>
      <c r="K648" s="140" t="s">
        <v>7760</v>
      </c>
      <c r="L648" s="140" t="s">
        <v>7761</v>
      </c>
      <c r="M648" s="140" t="s">
        <v>7491</v>
      </c>
      <c r="N648" s="140" t="s">
        <v>8730</v>
      </c>
      <c r="O648" s="139">
        <v>120618</v>
      </c>
      <c r="P648" s="139">
        <v>8383</v>
      </c>
      <c r="Q648" s="140" t="s">
        <v>490</v>
      </c>
      <c r="R648" s="139">
        <v>960716</v>
      </c>
      <c r="S648" s="139">
        <v>0</v>
      </c>
      <c r="T648" s="140" t="s">
        <v>7758</v>
      </c>
      <c r="U648" s="141">
        <v>367</v>
      </c>
      <c r="V648" s="140" t="s">
        <v>10334</v>
      </c>
      <c r="W648" s="140" t="s">
        <v>10171</v>
      </c>
      <c r="X648" s="140" t="s">
        <v>7765</v>
      </c>
      <c r="Y648" s="140" t="s">
        <v>7766</v>
      </c>
      <c r="Z648" s="140" t="s">
        <v>8732</v>
      </c>
      <c r="AA648" s="139">
        <v>1</v>
      </c>
      <c r="AB648" s="141">
        <v>45322</v>
      </c>
      <c r="AC648" s="141">
        <v>45322</v>
      </c>
      <c r="AD648" s="140" t="s">
        <v>8109</v>
      </c>
      <c r="AE648" s="140" t="s">
        <v>8110</v>
      </c>
      <c r="AF648" s="140" t="s">
        <v>8111</v>
      </c>
      <c r="AG648" s="140" t="s">
        <v>8112</v>
      </c>
      <c r="AH648" s="140" t="s">
        <v>10335</v>
      </c>
      <c r="AI648" s="140" t="s">
        <v>7773</v>
      </c>
      <c r="AJ648" s="140" t="s">
        <v>10336</v>
      </c>
      <c r="AK648" s="140" t="s">
        <v>3730</v>
      </c>
      <c r="AL648" s="139">
        <v>2560</v>
      </c>
      <c r="AM648" s="140" t="s">
        <v>298</v>
      </c>
      <c r="AN648" s="140" t="s">
        <v>10337</v>
      </c>
    </row>
    <row r="649" spans="1:40" ht="28.8" x14ac:dyDescent="0.25">
      <c r="A649" s="139" t="s">
        <v>7756</v>
      </c>
      <c r="B649" s="140" t="s">
        <v>7757</v>
      </c>
      <c r="C649" s="139">
        <v>8391</v>
      </c>
      <c r="D649" s="140" t="s">
        <v>5336</v>
      </c>
      <c r="E649" s="140" t="s">
        <v>3569</v>
      </c>
      <c r="F649" s="139">
        <v>2560</v>
      </c>
      <c r="G649" s="140" t="s">
        <v>298</v>
      </c>
      <c r="H649" s="140" t="s">
        <v>1503</v>
      </c>
      <c r="I649" s="140" t="s">
        <v>7758</v>
      </c>
      <c r="J649" s="140" t="s">
        <v>10338</v>
      </c>
      <c r="K649" s="140" t="s">
        <v>8070</v>
      </c>
      <c r="L649" s="140" t="s">
        <v>7761</v>
      </c>
      <c r="M649" s="140" t="s">
        <v>8071</v>
      </c>
      <c r="N649" s="140" t="s">
        <v>8722</v>
      </c>
      <c r="O649" s="139">
        <v>121533</v>
      </c>
      <c r="P649" s="139">
        <v>8458</v>
      </c>
      <c r="Q649" s="140" t="s">
        <v>5378</v>
      </c>
      <c r="R649" s="139">
        <v>117911</v>
      </c>
      <c r="S649" s="139">
        <v>0</v>
      </c>
      <c r="T649" s="140" t="s">
        <v>7758</v>
      </c>
      <c r="U649" s="141">
        <v>367</v>
      </c>
      <c r="V649" s="140" t="s">
        <v>10339</v>
      </c>
      <c r="W649" s="140" t="s">
        <v>10340</v>
      </c>
      <c r="X649" s="140" t="s">
        <v>7765</v>
      </c>
      <c r="Y649" s="140" t="s">
        <v>7766</v>
      </c>
      <c r="Z649" s="140" t="s">
        <v>8739</v>
      </c>
      <c r="AA649" s="139">
        <v>2</v>
      </c>
      <c r="AB649" s="141">
        <v>45322</v>
      </c>
      <c r="AC649" s="141">
        <v>45322</v>
      </c>
      <c r="AD649" s="140" t="s">
        <v>8109</v>
      </c>
      <c r="AE649" s="140" t="s">
        <v>8110</v>
      </c>
      <c r="AF649" s="140" t="s">
        <v>8111</v>
      </c>
      <c r="AG649" s="140" t="s">
        <v>8112</v>
      </c>
      <c r="AH649" s="140" t="s">
        <v>10121</v>
      </c>
      <c r="AI649" s="140" t="s">
        <v>7943</v>
      </c>
      <c r="AJ649" s="140" t="s">
        <v>10122</v>
      </c>
      <c r="AK649" s="140" t="s">
        <v>10123</v>
      </c>
      <c r="AL649" s="139">
        <v>2290</v>
      </c>
      <c r="AM649" s="140" t="s">
        <v>560</v>
      </c>
      <c r="AN649" s="140" t="s">
        <v>10124</v>
      </c>
    </row>
    <row r="650" spans="1:40" ht="28.8" x14ac:dyDescent="0.25">
      <c r="A650" s="139" t="s">
        <v>7756</v>
      </c>
      <c r="B650" s="140" t="s">
        <v>7757</v>
      </c>
      <c r="C650" s="139">
        <v>8409</v>
      </c>
      <c r="D650" s="140" t="s">
        <v>5375</v>
      </c>
      <c r="E650" s="140" t="s">
        <v>3570</v>
      </c>
      <c r="F650" s="139">
        <v>2560</v>
      </c>
      <c r="G650" s="140" t="s">
        <v>298</v>
      </c>
      <c r="H650" s="140" t="s">
        <v>1504</v>
      </c>
      <c r="I650" s="140" t="s">
        <v>7758</v>
      </c>
      <c r="J650" s="140" t="s">
        <v>10341</v>
      </c>
      <c r="K650" s="140" t="s">
        <v>8070</v>
      </c>
      <c r="L650" s="140" t="s">
        <v>7761</v>
      </c>
      <c r="M650" s="140" t="s">
        <v>8071</v>
      </c>
      <c r="N650" s="140" t="s">
        <v>8722</v>
      </c>
      <c r="O650" s="139">
        <v>121533</v>
      </c>
      <c r="P650" s="139">
        <v>8458</v>
      </c>
      <c r="Q650" s="140" t="s">
        <v>5378</v>
      </c>
      <c r="R650" s="139">
        <v>117911</v>
      </c>
      <c r="S650" s="139">
        <v>0</v>
      </c>
      <c r="T650" s="140" t="s">
        <v>7758</v>
      </c>
      <c r="U650" s="141">
        <v>367</v>
      </c>
      <c r="V650" s="140" t="s">
        <v>10342</v>
      </c>
      <c r="W650" s="140" t="s">
        <v>10171</v>
      </c>
      <c r="X650" s="140" t="s">
        <v>7765</v>
      </c>
      <c r="Y650" s="140" t="s">
        <v>7766</v>
      </c>
      <c r="Z650" s="140" t="s">
        <v>8739</v>
      </c>
      <c r="AA650" s="139">
        <v>1</v>
      </c>
      <c r="AB650" s="141">
        <v>45322</v>
      </c>
      <c r="AC650" s="141">
        <v>45322</v>
      </c>
      <c r="AD650" s="140" t="s">
        <v>8109</v>
      </c>
      <c r="AE650" s="140" t="s">
        <v>8110</v>
      </c>
      <c r="AF650" s="140" t="s">
        <v>8111</v>
      </c>
      <c r="AG650" s="140" t="s">
        <v>8112</v>
      </c>
      <c r="AH650" s="140" t="s">
        <v>10121</v>
      </c>
      <c r="AI650" s="140" t="s">
        <v>7943</v>
      </c>
      <c r="AJ650" s="140" t="s">
        <v>10122</v>
      </c>
      <c r="AK650" s="140" t="s">
        <v>10123</v>
      </c>
      <c r="AL650" s="139">
        <v>2290</v>
      </c>
      <c r="AM650" s="140" t="s">
        <v>560</v>
      </c>
      <c r="AN650" s="140" t="s">
        <v>10124</v>
      </c>
    </row>
    <row r="651" spans="1:40" ht="28.8" x14ac:dyDescent="0.25">
      <c r="A651" s="139" t="s">
        <v>7756</v>
      </c>
      <c r="B651" s="140" t="s">
        <v>7757</v>
      </c>
      <c r="C651" s="139">
        <v>8425</v>
      </c>
      <c r="D651" s="140" t="s">
        <v>5376</v>
      </c>
      <c r="E651" s="140" t="s">
        <v>3571</v>
      </c>
      <c r="F651" s="139">
        <v>2270</v>
      </c>
      <c r="G651" s="140" t="s">
        <v>299</v>
      </c>
      <c r="H651" s="140" t="s">
        <v>1505</v>
      </c>
      <c r="I651" s="140" t="s">
        <v>7758</v>
      </c>
      <c r="J651" s="140" t="s">
        <v>10343</v>
      </c>
      <c r="K651" s="140" t="s">
        <v>7760</v>
      </c>
      <c r="L651" s="140" t="s">
        <v>7761</v>
      </c>
      <c r="M651" s="140" t="s">
        <v>7491</v>
      </c>
      <c r="N651" s="140" t="s">
        <v>8730</v>
      </c>
      <c r="O651" s="139">
        <v>120618</v>
      </c>
      <c r="P651" s="139">
        <v>8383</v>
      </c>
      <c r="Q651" s="140" t="s">
        <v>490</v>
      </c>
      <c r="R651" s="139">
        <v>960724</v>
      </c>
      <c r="S651" s="139">
        <v>0</v>
      </c>
      <c r="T651" s="140" t="s">
        <v>7758</v>
      </c>
      <c r="U651" s="141">
        <v>367</v>
      </c>
      <c r="V651" s="140" t="s">
        <v>10344</v>
      </c>
      <c r="W651" s="140" t="s">
        <v>10345</v>
      </c>
      <c r="X651" s="140" t="s">
        <v>7765</v>
      </c>
      <c r="Y651" s="140" t="s">
        <v>7766</v>
      </c>
      <c r="Z651" s="140" t="s">
        <v>8732</v>
      </c>
      <c r="AA651" s="139">
        <v>1</v>
      </c>
      <c r="AB651" s="141">
        <v>45322</v>
      </c>
      <c r="AC651" s="141">
        <v>45322</v>
      </c>
      <c r="AD651" s="140" t="s">
        <v>7926</v>
      </c>
      <c r="AE651" s="140" t="s">
        <v>7927</v>
      </c>
      <c r="AF651" s="140" t="s">
        <v>7928</v>
      </c>
      <c r="AG651" s="140" t="s">
        <v>7929</v>
      </c>
      <c r="AH651" s="140" t="s">
        <v>10346</v>
      </c>
      <c r="AI651" s="140" t="s">
        <v>7773</v>
      </c>
      <c r="AJ651" s="140" t="s">
        <v>10347</v>
      </c>
      <c r="AK651" s="140" t="s">
        <v>10348</v>
      </c>
      <c r="AL651" s="139">
        <v>2270</v>
      </c>
      <c r="AM651" s="140" t="s">
        <v>299</v>
      </c>
      <c r="AN651" s="140" t="s">
        <v>10349</v>
      </c>
    </row>
    <row r="652" spans="1:40" ht="28.8" x14ac:dyDescent="0.25">
      <c r="A652" s="139" t="s">
        <v>7756</v>
      </c>
      <c r="B652" s="140" t="s">
        <v>7757</v>
      </c>
      <c r="C652" s="139">
        <v>8433</v>
      </c>
      <c r="D652" s="140" t="s">
        <v>5377</v>
      </c>
      <c r="E652" s="140" t="s">
        <v>3572</v>
      </c>
      <c r="F652" s="139">
        <v>2270</v>
      </c>
      <c r="G652" s="140" t="s">
        <v>299</v>
      </c>
      <c r="H652" s="140" t="s">
        <v>1506</v>
      </c>
      <c r="I652" s="140" t="s">
        <v>7758</v>
      </c>
      <c r="J652" s="140" t="s">
        <v>10350</v>
      </c>
      <c r="K652" s="140" t="s">
        <v>8070</v>
      </c>
      <c r="L652" s="140" t="s">
        <v>7761</v>
      </c>
      <c r="M652" s="140" t="s">
        <v>8071</v>
      </c>
      <c r="N652" s="140" t="s">
        <v>8722</v>
      </c>
      <c r="O652" s="139">
        <v>119651</v>
      </c>
      <c r="P652" s="139">
        <v>9191</v>
      </c>
      <c r="Q652" s="140" t="s">
        <v>5397</v>
      </c>
      <c r="R652" s="139">
        <v>105023</v>
      </c>
      <c r="S652" s="139">
        <v>0</v>
      </c>
      <c r="T652" s="140" t="s">
        <v>7758</v>
      </c>
      <c r="U652" s="141">
        <v>367</v>
      </c>
      <c r="V652" s="140" t="s">
        <v>10351</v>
      </c>
      <c r="W652" s="140" t="s">
        <v>7853</v>
      </c>
      <c r="X652" s="140" t="s">
        <v>7972</v>
      </c>
      <c r="Y652" s="140" t="s">
        <v>7973</v>
      </c>
      <c r="Z652" s="140" t="s">
        <v>8899</v>
      </c>
      <c r="AA652" s="139">
        <v>1</v>
      </c>
      <c r="AB652" s="141">
        <v>45322</v>
      </c>
      <c r="AC652" s="141">
        <v>45322</v>
      </c>
      <c r="AD652" s="140" t="s">
        <v>8109</v>
      </c>
      <c r="AE652" s="140" t="s">
        <v>8110</v>
      </c>
      <c r="AF652" s="140" t="s">
        <v>8111</v>
      </c>
      <c r="AG652" s="140" t="s">
        <v>8112</v>
      </c>
      <c r="AH652" s="140" t="s">
        <v>10352</v>
      </c>
      <c r="AI652" s="140" t="s">
        <v>7943</v>
      </c>
      <c r="AJ652" s="140" t="s">
        <v>10353</v>
      </c>
      <c r="AK652" s="140" t="s">
        <v>10354</v>
      </c>
      <c r="AL652" s="139">
        <v>2030</v>
      </c>
      <c r="AM652" s="140" t="s">
        <v>2909</v>
      </c>
      <c r="AN652" s="140" t="s">
        <v>10355</v>
      </c>
    </row>
    <row r="653" spans="1:40" ht="28.8" x14ac:dyDescent="0.25">
      <c r="A653" s="139" t="s">
        <v>7756</v>
      </c>
      <c r="B653" s="140" t="s">
        <v>7757</v>
      </c>
      <c r="C653" s="139">
        <v>8441</v>
      </c>
      <c r="D653" s="140" t="s">
        <v>6529</v>
      </c>
      <c r="E653" s="140" t="s">
        <v>3573</v>
      </c>
      <c r="F653" s="139">
        <v>2270</v>
      </c>
      <c r="G653" s="140" t="s">
        <v>299</v>
      </c>
      <c r="H653" s="140" t="s">
        <v>1506</v>
      </c>
      <c r="I653" s="140" t="s">
        <v>7758</v>
      </c>
      <c r="J653" s="140" t="s">
        <v>10356</v>
      </c>
      <c r="K653" s="140" t="s">
        <v>8070</v>
      </c>
      <c r="L653" s="140" t="s">
        <v>7761</v>
      </c>
      <c r="M653" s="140" t="s">
        <v>8071</v>
      </c>
      <c r="N653" s="140" t="s">
        <v>8722</v>
      </c>
      <c r="O653" s="139">
        <v>119651</v>
      </c>
      <c r="P653" s="139">
        <v>9191</v>
      </c>
      <c r="Q653" s="140" t="s">
        <v>5397</v>
      </c>
      <c r="R653" s="139">
        <v>105023</v>
      </c>
      <c r="S653" s="139">
        <v>0</v>
      </c>
      <c r="T653" s="140" t="s">
        <v>7758</v>
      </c>
      <c r="U653" s="141">
        <v>367</v>
      </c>
      <c r="V653" s="140" t="s">
        <v>10357</v>
      </c>
      <c r="W653" s="140" t="s">
        <v>8248</v>
      </c>
      <c r="X653" s="140" t="s">
        <v>8106</v>
      </c>
      <c r="Y653" s="140" t="s">
        <v>8107</v>
      </c>
      <c r="Z653" s="140" t="s">
        <v>8724</v>
      </c>
      <c r="AA653" s="139">
        <v>1</v>
      </c>
      <c r="AB653" s="141">
        <v>45322</v>
      </c>
      <c r="AC653" s="141">
        <v>45322</v>
      </c>
      <c r="AD653" s="140" t="s">
        <v>8109</v>
      </c>
      <c r="AE653" s="140" t="s">
        <v>8110</v>
      </c>
      <c r="AF653" s="140" t="s">
        <v>8111</v>
      </c>
      <c r="AG653" s="140" t="s">
        <v>8112</v>
      </c>
      <c r="AH653" s="140" t="s">
        <v>10352</v>
      </c>
      <c r="AI653" s="140" t="s">
        <v>7943</v>
      </c>
      <c r="AJ653" s="140" t="s">
        <v>10353</v>
      </c>
      <c r="AK653" s="140" t="s">
        <v>10354</v>
      </c>
      <c r="AL653" s="139">
        <v>2030</v>
      </c>
      <c r="AM653" s="140" t="s">
        <v>2909</v>
      </c>
      <c r="AN653" s="140" t="s">
        <v>10355</v>
      </c>
    </row>
    <row r="654" spans="1:40" ht="28.8" x14ac:dyDescent="0.25">
      <c r="A654" s="139" t="s">
        <v>7756</v>
      </c>
      <c r="B654" s="140" t="s">
        <v>7757</v>
      </c>
      <c r="C654" s="139">
        <v>8458</v>
      </c>
      <c r="D654" s="140" t="s">
        <v>5378</v>
      </c>
      <c r="E654" s="140" t="s">
        <v>3574</v>
      </c>
      <c r="F654" s="139">
        <v>2280</v>
      </c>
      <c r="G654" s="140" t="s">
        <v>300</v>
      </c>
      <c r="H654" s="140" t="s">
        <v>1507</v>
      </c>
      <c r="I654" s="140" t="s">
        <v>7758</v>
      </c>
      <c r="J654" s="140" t="s">
        <v>10358</v>
      </c>
      <c r="K654" s="140" t="s">
        <v>8070</v>
      </c>
      <c r="L654" s="140" t="s">
        <v>7761</v>
      </c>
      <c r="M654" s="140" t="s">
        <v>8071</v>
      </c>
      <c r="N654" s="140" t="s">
        <v>8722</v>
      </c>
      <c r="O654" s="139">
        <v>121533</v>
      </c>
      <c r="P654" s="139">
        <v>8458</v>
      </c>
      <c r="Q654" s="140" t="s">
        <v>5378</v>
      </c>
      <c r="R654" s="139">
        <v>117911</v>
      </c>
      <c r="S654" s="139">
        <v>0</v>
      </c>
      <c r="T654" s="140" t="s">
        <v>7758</v>
      </c>
      <c r="U654" s="141">
        <v>367</v>
      </c>
      <c r="V654" s="140" t="s">
        <v>10359</v>
      </c>
      <c r="W654" s="140" t="s">
        <v>8013</v>
      </c>
      <c r="X654" s="140" t="s">
        <v>7765</v>
      </c>
      <c r="Y654" s="140" t="s">
        <v>7766</v>
      </c>
      <c r="Z654" s="140" t="s">
        <v>8739</v>
      </c>
      <c r="AA654" s="139">
        <v>1</v>
      </c>
      <c r="AB654" s="141">
        <v>45322</v>
      </c>
      <c r="AC654" s="141">
        <v>45322</v>
      </c>
      <c r="AD654" s="140" t="s">
        <v>8109</v>
      </c>
      <c r="AE654" s="140" t="s">
        <v>8110</v>
      </c>
      <c r="AF654" s="140" t="s">
        <v>8111</v>
      </c>
      <c r="AG654" s="140" t="s">
        <v>8112</v>
      </c>
      <c r="AH654" s="140" t="s">
        <v>10121</v>
      </c>
      <c r="AI654" s="140" t="s">
        <v>7943</v>
      </c>
      <c r="AJ654" s="140" t="s">
        <v>10122</v>
      </c>
      <c r="AK654" s="140" t="s">
        <v>10123</v>
      </c>
      <c r="AL654" s="139">
        <v>2290</v>
      </c>
      <c r="AM654" s="140" t="s">
        <v>560</v>
      </c>
      <c r="AN654" s="140" t="s">
        <v>10124</v>
      </c>
    </row>
    <row r="655" spans="1:40" ht="28.8" x14ac:dyDescent="0.25">
      <c r="A655" s="139" t="s">
        <v>7756</v>
      </c>
      <c r="B655" s="140" t="s">
        <v>7757</v>
      </c>
      <c r="C655" s="139">
        <v>8466</v>
      </c>
      <c r="D655" s="140" t="s">
        <v>6235</v>
      </c>
      <c r="E655" s="140" t="s">
        <v>3575</v>
      </c>
      <c r="F655" s="139">
        <v>2280</v>
      </c>
      <c r="G655" s="140" t="s">
        <v>300</v>
      </c>
      <c r="H655" s="140" t="s">
        <v>1508</v>
      </c>
      <c r="I655" s="140" t="s">
        <v>7758</v>
      </c>
      <c r="J655" s="140" t="s">
        <v>10360</v>
      </c>
      <c r="K655" s="140" t="s">
        <v>7760</v>
      </c>
      <c r="L655" s="140" t="s">
        <v>7761</v>
      </c>
      <c r="M655" s="140" t="s">
        <v>7491</v>
      </c>
      <c r="N655" s="140" t="s">
        <v>8730</v>
      </c>
      <c r="O655" s="139">
        <v>120618</v>
      </c>
      <c r="P655" s="139">
        <v>8383</v>
      </c>
      <c r="Q655" s="140" t="s">
        <v>490</v>
      </c>
      <c r="R655" s="139">
        <v>960732</v>
      </c>
      <c r="S655" s="139">
        <v>0</v>
      </c>
      <c r="T655" s="140" t="s">
        <v>7758</v>
      </c>
      <c r="U655" s="141">
        <v>367</v>
      </c>
      <c r="V655" s="140" t="s">
        <v>10361</v>
      </c>
      <c r="W655" s="140" t="s">
        <v>10362</v>
      </c>
      <c r="X655" s="140" t="s">
        <v>7765</v>
      </c>
      <c r="Y655" s="140" t="s">
        <v>7766</v>
      </c>
      <c r="Z655" s="140" t="s">
        <v>8732</v>
      </c>
      <c r="AA655" s="139">
        <v>1</v>
      </c>
      <c r="AB655" s="141">
        <v>45322</v>
      </c>
      <c r="AC655" s="141">
        <v>45322</v>
      </c>
      <c r="AD655" s="140" t="s">
        <v>8109</v>
      </c>
      <c r="AE655" s="140" t="s">
        <v>8110</v>
      </c>
      <c r="AF655" s="140" t="s">
        <v>8111</v>
      </c>
      <c r="AG655" s="140" t="s">
        <v>8112</v>
      </c>
      <c r="AH655" s="140" t="s">
        <v>10363</v>
      </c>
      <c r="AI655" s="140" t="s">
        <v>7773</v>
      </c>
      <c r="AJ655" s="140" t="s">
        <v>10364</v>
      </c>
      <c r="AK655" s="140" t="s">
        <v>10365</v>
      </c>
      <c r="AL655" s="139">
        <v>2280</v>
      </c>
      <c r="AM655" s="140" t="s">
        <v>300</v>
      </c>
      <c r="AN655" s="140" t="s">
        <v>10366</v>
      </c>
    </row>
    <row r="656" spans="1:40" ht="28.8" x14ac:dyDescent="0.25">
      <c r="A656" s="139" t="s">
        <v>7756</v>
      </c>
      <c r="B656" s="140" t="s">
        <v>7757</v>
      </c>
      <c r="C656" s="139">
        <v>8474</v>
      </c>
      <c r="D656" s="140" t="s">
        <v>5379</v>
      </c>
      <c r="E656" s="140" t="s">
        <v>3576</v>
      </c>
      <c r="F656" s="139">
        <v>2288</v>
      </c>
      <c r="G656" s="140" t="s">
        <v>559</v>
      </c>
      <c r="H656" s="140" t="s">
        <v>1509</v>
      </c>
      <c r="I656" s="140" t="s">
        <v>7758</v>
      </c>
      <c r="J656" s="140" t="s">
        <v>10367</v>
      </c>
      <c r="K656" s="140" t="s">
        <v>8070</v>
      </c>
      <c r="L656" s="140" t="s">
        <v>7761</v>
      </c>
      <c r="M656" s="140" t="s">
        <v>8071</v>
      </c>
      <c r="N656" s="140" t="s">
        <v>8722</v>
      </c>
      <c r="O656" s="139">
        <v>121533</v>
      </c>
      <c r="P656" s="139">
        <v>8458</v>
      </c>
      <c r="Q656" s="140" t="s">
        <v>5378</v>
      </c>
      <c r="R656" s="139">
        <v>117911</v>
      </c>
      <c r="S656" s="139">
        <v>0</v>
      </c>
      <c r="T656" s="140" t="s">
        <v>7758</v>
      </c>
      <c r="U656" s="141">
        <v>367</v>
      </c>
      <c r="V656" s="140" t="s">
        <v>10368</v>
      </c>
      <c r="W656" s="140" t="s">
        <v>7872</v>
      </c>
      <c r="X656" s="140" t="s">
        <v>7765</v>
      </c>
      <c r="Y656" s="140" t="s">
        <v>7766</v>
      </c>
      <c r="Z656" s="140" t="s">
        <v>8739</v>
      </c>
      <c r="AA656" s="139">
        <v>3</v>
      </c>
      <c r="AB656" s="141">
        <v>45322</v>
      </c>
      <c r="AC656" s="141">
        <v>45322</v>
      </c>
      <c r="AD656" s="140" t="s">
        <v>8109</v>
      </c>
      <c r="AE656" s="140" t="s">
        <v>8110</v>
      </c>
      <c r="AF656" s="140" t="s">
        <v>8111</v>
      </c>
      <c r="AG656" s="140" t="s">
        <v>8112</v>
      </c>
      <c r="AH656" s="140" t="s">
        <v>10121</v>
      </c>
      <c r="AI656" s="140" t="s">
        <v>7943</v>
      </c>
      <c r="AJ656" s="140" t="s">
        <v>10122</v>
      </c>
      <c r="AK656" s="140" t="s">
        <v>10123</v>
      </c>
      <c r="AL656" s="139">
        <v>2290</v>
      </c>
      <c r="AM656" s="140" t="s">
        <v>560</v>
      </c>
      <c r="AN656" s="140" t="s">
        <v>10124</v>
      </c>
    </row>
    <row r="657" spans="1:40" ht="28.8" x14ac:dyDescent="0.25">
      <c r="A657" s="139" t="s">
        <v>7756</v>
      </c>
      <c r="B657" s="140" t="s">
        <v>7757</v>
      </c>
      <c r="C657" s="139">
        <v>8482</v>
      </c>
      <c r="D657" s="140" t="s">
        <v>5380</v>
      </c>
      <c r="E657" s="140" t="s">
        <v>3577</v>
      </c>
      <c r="F657" s="139">
        <v>2290</v>
      </c>
      <c r="G657" s="140" t="s">
        <v>560</v>
      </c>
      <c r="H657" s="140" t="s">
        <v>1510</v>
      </c>
      <c r="I657" s="140" t="s">
        <v>7758</v>
      </c>
      <c r="J657" s="140" t="s">
        <v>10369</v>
      </c>
      <c r="K657" s="140" t="s">
        <v>7760</v>
      </c>
      <c r="L657" s="140" t="s">
        <v>7761</v>
      </c>
      <c r="M657" s="140" t="s">
        <v>7491</v>
      </c>
      <c r="N657" s="140" t="s">
        <v>8722</v>
      </c>
      <c r="O657" s="139">
        <v>121566</v>
      </c>
      <c r="P657" s="139">
        <v>8482</v>
      </c>
      <c r="Q657" s="140" t="s">
        <v>5380</v>
      </c>
      <c r="R657" s="139">
        <v>117911</v>
      </c>
      <c r="S657" s="139">
        <v>0</v>
      </c>
      <c r="T657" s="140" t="s">
        <v>7758</v>
      </c>
      <c r="U657" s="141">
        <v>367</v>
      </c>
      <c r="V657" s="140" t="s">
        <v>10370</v>
      </c>
      <c r="W657" s="140" t="s">
        <v>8102</v>
      </c>
      <c r="X657" s="140" t="s">
        <v>7972</v>
      </c>
      <c r="Y657" s="140" t="s">
        <v>7973</v>
      </c>
      <c r="Z657" s="140" t="s">
        <v>8899</v>
      </c>
      <c r="AA657" s="139">
        <v>1</v>
      </c>
      <c r="AB657" s="141">
        <v>45322</v>
      </c>
      <c r="AC657" s="141">
        <v>45322</v>
      </c>
      <c r="AD657" s="140" t="s">
        <v>8109</v>
      </c>
      <c r="AE657" s="140" t="s">
        <v>8110</v>
      </c>
      <c r="AF657" s="140" t="s">
        <v>8111</v>
      </c>
      <c r="AG657" s="140" t="s">
        <v>8112</v>
      </c>
      <c r="AH657" s="140" t="s">
        <v>10121</v>
      </c>
      <c r="AI657" s="140" t="s">
        <v>7943</v>
      </c>
      <c r="AJ657" s="140" t="s">
        <v>10122</v>
      </c>
      <c r="AK657" s="140" t="s">
        <v>10123</v>
      </c>
      <c r="AL657" s="139">
        <v>2290</v>
      </c>
      <c r="AM657" s="140" t="s">
        <v>560</v>
      </c>
      <c r="AN657" s="140" t="s">
        <v>10124</v>
      </c>
    </row>
    <row r="658" spans="1:40" ht="28.8" x14ac:dyDescent="0.25">
      <c r="A658" s="139" t="s">
        <v>7756</v>
      </c>
      <c r="B658" s="140" t="s">
        <v>7757</v>
      </c>
      <c r="C658" s="139">
        <v>8491</v>
      </c>
      <c r="D658" s="140" t="s">
        <v>5372</v>
      </c>
      <c r="E658" s="140" t="s">
        <v>3578</v>
      </c>
      <c r="F658" s="139">
        <v>2290</v>
      </c>
      <c r="G658" s="140" t="s">
        <v>560</v>
      </c>
      <c r="H658" s="140" t="s">
        <v>1511</v>
      </c>
      <c r="I658" s="140" t="s">
        <v>7758</v>
      </c>
      <c r="J658" s="140" t="s">
        <v>10371</v>
      </c>
      <c r="K658" s="140" t="s">
        <v>8070</v>
      </c>
      <c r="L658" s="140" t="s">
        <v>7761</v>
      </c>
      <c r="M658" s="140" t="s">
        <v>8071</v>
      </c>
      <c r="N658" s="140" t="s">
        <v>8730</v>
      </c>
      <c r="O658" s="139">
        <v>119578</v>
      </c>
      <c r="P658" s="139">
        <v>9423</v>
      </c>
      <c r="Q658" s="140" t="s">
        <v>10372</v>
      </c>
      <c r="R658" s="139">
        <v>960741</v>
      </c>
      <c r="S658" s="139">
        <v>0</v>
      </c>
      <c r="T658" s="140" t="s">
        <v>7758</v>
      </c>
      <c r="U658" s="141">
        <v>367</v>
      </c>
      <c r="V658" s="140" t="s">
        <v>10373</v>
      </c>
      <c r="W658" s="140" t="s">
        <v>10374</v>
      </c>
      <c r="X658" s="140" t="s">
        <v>7765</v>
      </c>
      <c r="Y658" s="140" t="s">
        <v>7766</v>
      </c>
      <c r="Z658" s="140" t="s">
        <v>8732</v>
      </c>
      <c r="AA658" s="139">
        <v>1</v>
      </c>
      <c r="AB658" s="141">
        <v>45322</v>
      </c>
      <c r="AC658" s="141">
        <v>45322</v>
      </c>
      <c r="AD658" s="140" t="s">
        <v>8109</v>
      </c>
      <c r="AE658" s="140" t="s">
        <v>8110</v>
      </c>
      <c r="AF658" s="140" t="s">
        <v>8111</v>
      </c>
      <c r="AG658" s="140" t="s">
        <v>8112</v>
      </c>
      <c r="AH658" s="140" t="s">
        <v>10375</v>
      </c>
      <c r="AI658" s="140" t="s">
        <v>7773</v>
      </c>
      <c r="AJ658" s="140" t="s">
        <v>10376</v>
      </c>
      <c r="AK658" s="140" t="s">
        <v>7758</v>
      </c>
      <c r="AL658" s="139">
        <v>2290</v>
      </c>
      <c r="AM658" s="140" t="s">
        <v>560</v>
      </c>
      <c r="AN658" s="140" t="s">
        <v>10377</v>
      </c>
    </row>
    <row r="659" spans="1:40" ht="28.8" x14ac:dyDescent="0.25">
      <c r="A659" s="139" t="s">
        <v>7756</v>
      </c>
      <c r="B659" s="140" t="s">
        <v>7757</v>
      </c>
      <c r="C659" s="139">
        <v>8508</v>
      </c>
      <c r="D659" s="140" t="s">
        <v>6227</v>
      </c>
      <c r="E659" s="140" t="s">
        <v>3579</v>
      </c>
      <c r="F659" s="139">
        <v>2300</v>
      </c>
      <c r="G659" s="140" t="s">
        <v>301</v>
      </c>
      <c r="H659" s="140" t="s">
        <v>1512</v>
      </c>
      <c r="I659" s="140" t="s">
        <v>7758</v>
      </c>
      <c r="J659" s="140" t="s">
        <v>10378</v>
      </c>
      <c r="K659" s="140" t="s">
        <v>7760</v>
      </c>
      <c r="L659" s="140" t="s">
        <v>7761</v>
      </c>
      <c r="M659" s="140" t="s">
        <v>7491</v>
      </c>
      <c r="N659" s="140" t="s">
        <v>8722</v>
      </c>
      <c r="O659" s="139">
        <v>121781</v>
      </c>
      <c r="P659" s="139">
        <v>8961</v>
      </c>
      <c r="Q659" s="140" t="s">
        <v>6372</v>
      </c>
      <c r="R659" s="139">
        <v>968081</v>
      </c>
      <c r="S659" s="139">
        <v>0</v>
      </c>
      <c r="T659" s="140" t="s">
        <v>7758</v>
      </c>
      <c r="U659" s="141">
        <v>367</v>
      </c>
      <c r="V659" s="140" t="s">
        <v>10379</v>
      </c>
      <c r="W659" s="140" t="s">
        <v>8013</v>
      </c>
      <c r="X659" s="140" t="s">
        <v>7765</v>
      </c>
      <c r="Y659" s="140" t="s">
        <v>7766</v>
      </c>
      <c r="Z659" s="140" t="s">
        <v>8739</v>
      </c>
      <c r="AA659" s="139">
        <v>2</v>
      </c>
      <c r="AB659" s="141">
        <v>45322</v>
      </c>
      <c r="AC659" s="141">
        <v>45322</v>
      </c>
      <c r="AD659" s="140" t="s">
        <v>8109</v>
      </c>
      <c r="AE659" s="140" t="s">
        <v>8110</v>
      </c>
      <c r="AF659" s="140" t="s">
        <v>8111</v>
      </c>
      <c r="AG659" s="140" t="s">
        <v>8112</v>
      </c>
      <c r="AH659" s="140" t="s">
        <v>9894</v>
      </c>
      <c r="AI659" s="140" t="s">
        <v>7773</v>
      </c>
      <c r="AJ659" s="140" t="s">
        <v>9895</v>
      </c>
      <c r="AK659" s="140" t="s">
        <v>9896</v>
      </c>
      <c r="AL659" s="139">
        <v>9000</v>
      </c>
      <c r="AM659" s="140" t="s">
        <v>436</v>
      </c>
      <c r="AN659" s="140" t="s">
        <v>9897</v>
      </c>
    </row>
    <row r="660" spans="1:40" ht="28.8" x14ac:dyDescent="0.25">
      <c r="A660" s="139" t="s">
        <v>7756</v>
      </c>
      <c r="B660" s="140" t="s">
        <v>7757</v>
      </c>
      <c r="C660" s="139">
        <v>8532</v>
      </c>
      <c r="D660" s="140" t="s">
        <v>5381</v>
      </c>
      <c r="E660" s="140" t="s">
        <v>3580</v>
      </c>
      <c r="F660" s="139">
        <v>2300</v>
      </c>
      <c r="G660" s="140" t="s">
        <v>301</v>
      </c>
      <c r="H660" s="140" t="s">
        <v>723</v>
      </c>
      <c r="I660" s="140" t="s">
        <v>7758</v>
      </c>
      <c r="J660" s="140" t="s">
        <v>10380</v>
      </c>
      <c r="K660" s="140" t="s">
        <v>8070</v>
      </c>
      <c r="L660" s="140" t="s">
        <v>7761</v>
      </c>
      <c r="M660" s="140" t="s">
        <v>8071</v>
      </c>
      <c r="N660" s="140" t="s">
        <v>8722</v>
      </c>
      <c r="O660" s="139">
        <v>119354</v>
      </c>
      <c r="P660" s="139">
        <v>8541</v>
      </c>
      <c r="Q660" s="140" t="s">
        <v>5381</v>
      </c>
      <c r="R660" s="139">
        <v>963363</v>
      </c>
      <c r="S660" s="139">
        <v>0</v>
      </c>
      <c r="T660" s="140" t="s">
        <v>7758</v>
      </c>
      <c r="U660" s="141">
        <v>367</v>
      </c>
      <c r="V660" s="140" t="s">
        <v>10381</v>
      </c>
      <c r="W660" s="140" t="s">
        <v>9625</v>
      </c>
      <c r="X660" s="140" t="s">
        <v>7765</v>
      </c>
      <c r="Y660" s="140" t="s">
        <v>7766</v>
      </c>
      <c r="Z660" s="140" t="s">
        <v>8739</v>
      </c>
      <c r="AA660" s="139">
        <v>1</v>
      </c>
      <c r="AB660" s="141">
        <v>45322</v>
      </c>
      <c r="AC660" s="141">
        <v>45322</v>
      </c>
      <c r="AD660" s="140" t="s">
        <v>8109</v>
      </c>
      <c r="AE660" s="140" t="s">
        <v>8110</v>
      </c>
      <c r="AF660" s="140" t="s">
        <v>8111</v>
      </c>
      <c r="AG660" s="140" t="s">
        <v>8112</v>
      </c>
      <c r="AH660" s="140" t="s">
        <v>10382</v>
      </c>
      <c r="AI660" s="140" t="s">
        <v>7885</v>
      </c>
      <c r="AJ660" s="140" t="s">
        <v>10383</v>
      </c>
      <c r="AK660" s="140" t="s">
        <v>10384</v>
      </c>
      <c r="AL660" s="139">
        <v>2300</v>
      </c>
      <c r="AM660" s="140" t="s">
        <v>301</v>
      </c>
      <c r="AN660" s="140" t="s">
        <v>10385</v>
      </c>
    </row>
    <row r="661" spans="1:40" ht="28.8" x14ac:dyDescent="0.25">
      <c r="A661" s="139" t="s">
        <v>7756</v>
      </c>
      <c r="B661" s="140" t="s">
        <v>7757</v>
      </c>
      <c r="C661" s="139">
        <v>8541</v>
      </c>
      <c r="D661" s="140" t="s">
        <v>5381</v>
      </c>
      <c r="E661" s="140" t="s">
        <v>3581</v>
      </c>
      <c r="F661" s="139">
        <v>2300</v>
      </c>
      <c r="G661" s="140" t="s">
        <v>301</v>
      </c>
      <c r="H661" s="140" t="s">
        <v>724</v>
      </c>
      <c r="I661" s="140" t="s">
        <v>7758</v>
      </c>
      <c r="J661" s="140" t="s">
        <v>10386</v>
      </c>
      <c r="K661" s="140" t="s">
        <v>8070</v>
      </c>
      <c r="L661" s="140" t="s">
        <v>7761</v>
      </c>
      <c r="M661" s="140" t="s">
        <v>8071</v>
      </c>
      <c r="N661" s="140" t="s">
        <v>8722</v>
      </c>
      <c r="O661" s="139">
        <v>119354</v>
      </c>
      <c r="P661" s="139">
        <v>8541</v>
      </c>
      <c r="Q661" s="140" t="s">
        <v>5381</v>
      </c>
      <c r="R661" s="139">
        <v>963363</v>
      </c>
      <c r="S661" s="139">
        <v>0</v>
      </c>
      <c r="T661" s="140" t="s">
        <v>7758</v>
      </c>
      <c r="U661" s="141">
        <v>367</v>
      </c>
      <c r="V661" s="140" t="s">
        <v>10387</v>
      </c>
      <c r="W661" s="140" t="s">
        <v>10388</v>
      </c>
      <c r="X661" s="140" t="s">
        <v>7765</v>
      </c>
      <c r="Y661" s="140" t="s">
        <v>7766</v>
      </c>
      <c r="Z661" s="140" t="s">
        <v>8739</v>
      </c>
      <c r="AA661" s="139">
        <v>1</v>
      </c>
      <c r="AB661" s="141">
        <v>45322</v>
      </c>
      <c r="AC661" s="141">
        <v>45322</v>
      </c>
      <c r="AD661" s="140" t="s">
        <v>8109</v>
      </c>
      <c r="AE661" s="140" t="s">
        <v>8110</v>
      </c>
      <c r="AF661" s="140" t="s">
        <v>8111</v>
      </c>
      <c r="AG661" s="140" t="s">
        <v>8112</v>
      </c>
      <c r="AH661" s="140" t="s">
        <v>10389</v>
      </c>
      <c r="AI661" s="140" t="s">
        <v>7943</v>
      </c>
      <c r="AJ661" s="140" t="s">
        <v>10383</v>
      </c>
      <c r="AK661" s="140" t="s">
        <v>3581</v>
      </c>
      <c r="AL661" s="139">
        <v>2300</v>
      </c>
      <c r="AM661" s="140" t="s">
        <v>301</v>
      </c>
      <c r="AN661" s="140" t="s">
        <v>10385</v>
      </c>
    </row>
    <row r="662" spans="1:40" ht="28.8" x14ac:dyDescent="0.25">
      <c r="A662" s="139" t="s">
        <v>7756</v>
      </c>
      <c r="B662" s="140" t="s">
        <v>7757</v>
      </c>
      <c r="C662" s="139">
        <v>8557</v>
      </c>
      <c r="D662" s="140" t="s">
        <v>5381</v>
      </c>
      <c r="E662" s="140" t="s">
        <v>3582</v>
      </c>
      <c r="F662" s="139">
        <v>2300</v>
      </c>
      <c r="G662" s="140" t="s">
        <v>301</v>
      </c>
      <c r="H662" s="140" t="s">
        <v>725</v>
      </c>
      <c r="I662" s="140" t="s">
        <v>7758</v>
      </c>
      <c r="J662" s="140" t="s">
        <v>10390</v>
      </c>
      <c r="K662" s="140" t="s">
        <v>8070</v>
      </c>
      <c r="L662" s="140" t="s">
        <v>7761</v>
      </c>
      <c r="M662" s="140" t="s">
        <v>8071</v>
      </c>
      <c r="N662" s="140" t="s">
        <v>8722</v>
      </c>
      <c r="O662" s="139">
        <v>119354</v>
      </c>
      <c r="P662" s="139">
        <v>8541</v>
      </c>
      <c r="Q662" s="140" t="s">
        <v>5381</v>
      </c>
      <c r="R662" s="139">
        <v>963363</v>
      </c>
      <c r="S662" s="139">
        <v>0</v>
      </c>
      <c r="T662" s="140" t="s">
        <v>7758</v>
      </c>
      <c r="U662" s="141">
        <v>367</v>
      </c>
      <c r="V662" s="140" t="s">
        <v>10391</v>
      </c>
      <c r="W662" s="140" t="s">
        <v>9640</v>
      </c>
      <c r="X662" s="140" t="s">
        <v>7765</v>
      </c>
      <c r="Y662" s="140" t="s">
        <v>7766</v>
      </c>
      <c r="Z662" s="140" t="s">
        <v>8739</v>
      </c>
      <c r="AA662" s="139">
        <v>1</v>
      </c>
      <c r="AB662" s="141">
        <v>45322</v>
      </c>
      <c r="AC662" s="141">
        <v>45322</v>
      </c>
      <c r="AD662" s="140" t="s">
        <v>8109</v>
      </c>
      <c r="AE662" s="140" t="s">
        <v>8110</v>
      </c>
      <c r="AF662" s="140" t="s">
        <v>8111</v>
      </c>
      <c r="AG662" s="140" t="s">
        <v>8112</v>
      </c>
      <c r="AH662" s="140" t="s">
        <v>10392</v>
      </c>
      <c r="AI662" s="140" t="s">
        <v>7885</v>
      </c>
      <c r="AJ662" s="140" t="s">
        <v>10393</v>
      </c>
      <c r="AK662" s="140" t="s">
        <v>3582</v>
      </c>
      <c r="AL662" s="139">
        <v>2300</v>
      </c>
      <c r="AM662" s="140" t="s">
        <v>301</v>
      </c>
      <c r="AN662" s="140" t="s">
        <v>10385</v>
      </c>
    </row>
    <row r="663" spans="1:40" ht="28.8" x14ac:dyDescent="0.25">
      <c r="A663" s="139" t="s">
        <v>7756</v>
      </c>
      <c r="B663" s="140" t="s">
        <v>7757</v>
      </c>
      <c r="C663" s="139">
        <v>8565</v>
      </c>
      <c r="D663" s="140" t="s">
        <v>6228</v>
      </c>
      <c r="E663" s="140" t="s">
        <v>3583</v>
      </c>
      <c r="F663" s="139">
        <v>2300</v>
      </c>
      <c r="G663" s="140" t="s">
        <v>301</v>
      </c>
      <c r="H663" s="140" t="s">
        <v>726</v>
      </c>
      <c r="I663" s="140" t="s">
        <v>7758</v>
      </c>
      <c r="J663" s="140" t="s">
        <v>10394</v>
      </c>
      <c r="K663" s="140" t="s">
        <v>7760</v>
      </c>
      <c r="L663" s="140" t="s">
        <v>7761</v>
      </c>
      <c r="M663" s="140" t="s">
        <v>7491</v>
      </c>
      <c r="N663" s="140" t="s">
        <v>8722</v>
      </c>
      <c r="O663" s="139">
        <v>121871</v>
      </c>
      <c r="P663" s="139">
        <v>8615</v>
      </c>
      <c r="Q663" s="140" t="s">
        <v>5383</v>
      </c>
      <c r="R663" s="139">
        <v>963371</v>
      </c>
      <c r="S663" s="139">
        <v>0</v>
      </c>
      <c r="T663" s="140" t="s">
        <v>7758</v>
      </c>
      <c r="U663" s="141">
        <v>367</v>
      </c>
      <c r="V663" s="140" t="s">
        <v>10395</v>
      </c>
      <c r="W663" s="140" t="s">
        <v>10396</v>
      </c>
      <c r="X663" s="140" t="s">
        <v>7972</v>
      </c>
      <c r="Y663" s="140" t="s">
        <v>7973</v>
      </c>
      <c r="Z663" s="140" t="s">
        <v>8899</v>
      </c>
      <c r="AA663" s="139">
        <v>1</v>
      </c>
      <c r="AB663" s="141">
        <v>45322</v>
      </c>
      <c r="AC663" s="141">
        <v>45322</v>
      </c>
      <c r="AD663" s="140" t="s">
        <v>8109</v>
      </c>
      <c r="AE663" s="140" t="s">
        <v>8110</v>
      </c>
      <c r="AF663" s="140" t="s">
        <v>8111</v>
      </c>
      <c r="AG663" s="140" t="s">
        <v>8112</v>
      </c>
      <c r="AH663" s="140" t="s">
        <v>10397</v>
      </c>
      <c r="AI663" s="140" t="s">
        <v>7773</v>
      </c>
      <c r="AJ663" s="140" t="s">
        <v>10398</v>
      </c>
      <c r="AK663" s="140" t="s">
        <v>3584</v>
      </c>
      <c r="AL663" s="139">
        <v>2300</v>
      </c>
      <c r="AM663" s="140" t="s">
        <v>301</v>
      </c>
      <c r="AN663" s="140" t="s">
        <v>10399</v>
      </c>
    </row>
    <row r="664" spans="1:40" ht="28.8" x14ac:dyDescent="0.25">
      <c r="A664" s="139" t="s">
        <v>7756</v>
      </c>
      <c r="B664" s="140" t="s">
        <v>7757</v>
      </c>
      <c r="C664" s="139">
        <v>8573</v>
      </c>
      <c r="D664" s="140" t="s">
        <v>6229</v>
      </c>
      <c r="E664" s="140" t="s">
        <v>3584</v>
      </c>
      <c r="F664" s="139">
        <v>2300</v>
      </c>
      <c r="G664" s="140" t="s">
        <v>301</v>
      </c>
      <c r="H664" s="140" t="s">
        <v>727</v>
      </c>
      <c r="I664" s="140" t="s">
        <v>7758</v>
      </c>
      <c r="J664" s="140" t="s">
        <v>10400</v>
      </c>
      <c r="K664" s="140" t="s">
        <v>7760</v>
      </c>
      <c r="L664" s="140" t="s">
        <v>7761</v>
      </c>
      <c r="M664" s="140" t="s">
        <v>7491</v>
      </c>
      <c r="N664" s="140" t="s">
        <v>8722</v>
      </c>
      <c r="O664" s="139">
        <v>121871</v>
      </c>
      <c r="P664" s="139">
        <v>8615</v>
      </c>
      <c r="Q664" s="140" t="s">
        <v>5383</v>
      </c>
      <c r="R664" s="139">
        <v>963371</v>
      </c>
      <c r="S664" s="139">
        <v>0</v>
      </c>
      <c r="T664" s="140" t="s">
        <v>7758</v>
      </c>
      <c r="U664" s="141">
        <v>367</v>
      </c>
      <c r="V664" s="140" t="s">
        <v>10401</v>
      </c>
      <c r="W664" s="140" t="s">
        <v>10402</v>
      </c>
      <c r="X664" s="140" t="s">
        <v>7765</v>
      </c>
      <c r="Y664" s="140" t="s">
        <v>7766</v>
      </c>
      <c r="Z664" s="140" t="s">
        <v>8739</v>
      </c>
      <c r="AA664" s="139">
        <v>1</v>
      </c>
      <c r="AB664" s="141">
        <v>45322</v>
      </c>
      <c r="AC664" s="141">
        <v>45322</v>
      </c>
      <c r="AD664" s="140" t="s">
        <v>8109</v>
      </c>
      <c r="AE664" s="140" t="s">
        <v>8110</v>
      </c>
      <c r="AF664" s="140" t="s">
        <v>8111</v>
      </c>
      <c r="AG664" s="140" t="s">
        <v>8112</v>
      </c>
      <c r="AH664" s="140" t="s">
        <v>10397</v>
      </c>
      <c r="AI664" s="140" t="s">
        <v>7773</v>
      </c>
      <c r="AJ664" s="140" t="s">
        <v>10398</v>
      </c>
      <c r="AK664" s="140" t="s">
        <v>3584</v>
      </c>
      <c r="AL664" s="139">
        <v>2300</v>
      </c>
      <c r="AM664" s="140" t="s">
        <v>301</v>
      </c>
      <c r="AN664" s="140" t="s">
        <v>10399</v>
      </c>
    </row>
    <row r="665" spans="1:40" ht="28.8" x14ac:dyDescent="0.25">
      <c r="A665" s="139" t="s">
        <v>7756</v>
      </c>
      <c r="B665" s="140" t="s">
        <v>7757</v>
      </c>
      <c r="C665" s="139">
        <v>8599</v>
      </c>
      <c r="D665" s="140" t="s">
        <v>6662</v>
      </c>
      <c r="E665" s="140" t="s">
        <v>3585</v>
      </c>
      <c r="F665" s="139">
        <v>2300</v>
      </c>
      <c r="G665" s="140" t="s">
        <v>301</v>
      </c>
      <c r="H665" s="140" t="s">
        <v>728</v>
      </c>
      <c r="I665" s="140" t="s">
        <v>7758</v>
      </c>
      <c r="J665" s="140" t="s">
        <v>10403</v>
      </c>
      <c r="K665" s="140" t="s">
        <v>7760</v>
      </c>
      <c r="L665" s="140" t="s">
        <v>7761</v>
      </c>
      <c r="M665" s="140" t="s">
        <v>7491</v>
      </c>
      <c r="N665" s="140" t="s">
        <v>8722</v>
      </c>
      <c r="O665" s="139">
        <v>124115</v>
      </c>
      <c r="P665" s="139">
        <v>46128</v>
      </c>
      <c r="Q665" s="140" t="s">
        <v>5814</v>
      </c>
      <c r="R665" s="139">
        <v>56291</v>
      </c>
      <c r="S665" s="139">
        <v>0</v>
      </c>
      <c r="T665" s="140" t="s">
        <v>7758</v>
      </c>
      <c r="U665" s="141">
        <v>367</v>
      </c>
      <c r="V665" s="140" t="s">
        <v>10404</v>
      </c>
      <c r="W665" s="140" t="s">
        <v>8073</v>
      </c>
      <c r="X665" s="140" t="s">
        <v>7765</v>
      </c>
      <c r="Y665" s="140" t="s">
        <v>7766</v>
      </c>
      <c r="Z665" s="140" t="s">
        <v>8739</v>
      </c>
      <c r="AA665" s="139">
        <v>1</v>
      </c>
      <c r="AB665" s="141">
        <v>45322</v>
      </c>
      <c r="AC665" s="141">
        <v>45322</v>
      </c>
      <c r="AD665" s="140" t="s">
        <v>8109</v>
      </c>
      <c r="AE665" s="140" t="s">
        <v>8110</v>
      </c>
      <c r="AF665" s="140" t="s">
        <v>8111</v>
      </c>
      <c r="AG665" s="140" t="s">
        <v>8112</v>
      </c>
      <c r="AH665" s="140" t="s">
        <v>10405</v>
      </c>
      <c r="AI665" s="140" t="s">
        <v>7943</v>
      </c>
      <c r="AJ665" s="140" t="s">
        <v>10406</v>
      </c>
      <c r="AK665" s="140" t="s">
        <v>3585</v>
      </c>
      <c r="AL665" s="139">
        <v>2300</v>
      </c>
      <c r="AM665" s="140" t="s">
        <v>301</v>
      </c>
      <c r="AN665" s="140" t="s">
        <v>10407</v>
      </c>
    </row>
    <row r="666" spans="1:40" ht="28.8" x14ac:dyDescent="0.25">
      <c r="A666" s="139" t="s">
        <v>7756</v>
      </c>
      <c r="B666" s="140" t="s">
        <v>7757</v>
      </c>
      <c r="C666" s="139">
        <v>8607</v>
      </c>
      <c r="D666" s="140" t="s">
        <v>5382</v>
      </c>
      <c r="E666" s="140" t="s">
        <v>3586</v>
      </c>
      <c r="F666" s="139">
        <v>2300</v>
      </c>
      <c r="G666" s="140" t="s">
        <v>301</v>
      </c>
      <c r="H666" s="140" t="s">
        <v>729</v>
      </c>
      <c r="I666" s="140" t="s">
        <v>7758</v>
      </c>
      <c r="J666" s="140" t="s">
        <v>10408</v>
      </c>
      <c r="K666" s="140" t="s">
        <v>7760</v>
      </c>
      <c r="L666" s="140" t="s">
        <v>7761</v>
      </c>
      <c r="M666" s="140" t="s">
        <v>7491</v>
      </c>
      <c r="N666" s="140" t="s">
        <v>8722</v>
      </c>
      <c r="O666" s="139">
        <v>124115</v>
      </c>
      <c r="P666" s="139">
        <v>46128</v>
      </c>
      <c r="Q666" s="140" t="s">
        <v>5814</v>
      </c>
      <c r="R666" s="139">
        <v>56291</v>
      </c>
      <c r="S666" s="139">
        <v>0</v>
      </c>
      <c r="T666" s="140" t="s">
        <v>7758</v>
      </c>
      <c r="U666" s="141">
        <v>367</v>
      </c>
      <c r="V666" s="140" t="s">
        <v>10409</v>
      </c>
      <c r="W666" s="140" t="s">
        <v>8988</v>
      </c>
      <c r="X666" s="140" t="s">
        <v>7765</v>
      </c>
      <c r="Y666" s="140" t="s">
        <v>7766</v>
      </c>
      <c r="Z666" s="140" t="s">
        <v>8739</v>
      </c>
      <c r="AA666" s="139">
        <v>1</v>
      </c>
      <c r="AB666" s="141">
        <v>45322</v>
      </c>
      <c r="AC666" s="141">
        <v>45322</v>
      </c>
      <c r="AD666" s="140" t="s">
        <v>8109</v>
      </c>
      <c r="AE666" s="140" t="s">
        <v>8110</v>
      </c>
      <c r="AF666" s="140" t="s">
        <v>8111</v>
      </c>
      <c r="AG666" s="140" t="s">
        <v>8112</v>
      </c>
      <c r="AH666" s="140" t="s">
        <v>10410</v>
      </c>
      <c r="AI666" s="140" t="s">
        <v>7943</v>
      </c>
      <c r="AJ666" s="140" t="s">
        <v>10411</v>
      </c>
      <c r="AK666" s="140" t="s">
        <v>3586</v>
      </c>
      <c r="AL666" s="139">
        <v>2300</v>
      </c>
      <c r="AM666" s="140" t="s">
        <v>301</v>
      </c>
      <c r="AN666" s="140" t="s">
        <v>10407</v>
      </c>
    </row>
    <row r="667" spans="1:40" ht="28.8" x14ac:dyDescent="0.25">
      <c r="A667" s="139" t="s">
        <v>7756</v>
      </c>
      <c r="B667" s="140" t="s">
        <v>7757</v>
      </c>
      <c r="C667" s="139">
        <v>8615</v>
      </c>
      <c r="D667" s="140" t="s">
        <v>5383</v>
      </c>
      <c r="E667" s="140" t="s">
        <v>3587</v>
      </c>
      <c r="F667" s="139">
        <v>2300</v>
      </c>
      <c r="G667" s="140" t="s">
        <v>301</v>
      </c>
      <c r="H667" s="140" t="s">
        <v>730</v>
      </c>
      <c r="I667" s="140" t="s">
        <v>7758</v>
      </c>
      <c r="J667" s="140" t="s">
        <v>10412</v>
      </c>
      <c r="K667" s="140" t="s">
        <v>7760</v>
      </c>
      <c r="L667" s="140" t="s">
        <v>7761</v>
      </c>
      <c r="M667" s="140" t="s">
        <v>7491</v>
      </c>
      <c r="N667" s="140" t="s">
        <v>8722</v>
      </c>
      <c r="O667" s="139">
        <v>121871</v>
      </c>
      <c r="P667" s="139">
        <v>8615</v>
      </c>
      <c r="Q667" s="140" t="s">
        <v>5383</v>
      </c>
      <c r="R667" s="139">
        <v>963371</v>
      </c>
      <c r="S667" s="139">
        <v>0</v>
      </c>
      <c r="T667" s="140" t="s">
        <v>7758</v>
      </c>
      <c r="U667" s="141">
        <v>367</v>
      </c>
      <c r="V667" s="140" t="s">
        <v>10413</v>
      </c>
      <c r="W667" s="140" t="s">
        <v>7925</v>
      </c>
      <c r="X667" s="140" t="s">
        <v>8106</v>
      </c>
      <c r="Y667" s="140" t="s">
        <v>8107</v>
      </c>
      <c r="Z667" s="140" t="s">
        <v>8724</v>
      </c>
      <c r="AA667" s="139">
        <v>1</v>
      </c>
      <c r="AB667" s="141">
        <v>45322</v>
      </c>
      <c r="AC667" s="141">
        <v>45322</v>
      </c>
      <c r="AD667" s="140" t="s">
        <v>8109</v>
      </c>
      <c r="AE667" s="140" t="s">
        <v>8110</v>
      </c>
      <c r="AF667" s="140" t="s">
        <v>8111</v>
      </c>
      <c r="AG667" s="140" t="s">
        <v>8112</v>
      </c>
      <c r="AH667" s="140" t="s">
        <v>10397</v>
      </c>
      <c r="AI667" s="140" t="s">
        <v>7773</v>
      </c>
      <c r="AJ667" s="140" t="s">
        <v>10398</v>
      </c>
      <c r="AK667" s="140" t="s">
        <v>3584</v>
      </c>
      <c r="AL667" s="139">
        <v>2300</v>
      </c>
      <c r="AM667" s="140" t="s">
        <v>301</v>
      </c>
      <c r="AN667" s="140" t="s">
        <v>10399</v>
      </c>
    </row>
    <row r="668" spans="1:40" ht="28.8" x14ac:dyDescent="0.25">
      <c r="A668" s="139" t="s">
        <v>7756</v>
      </c>
      <c r="B668" s="140" t="s">
        <v>7757</v>
      </c>
      <c r="C668" s="139">
        <v>8649</v>
      </c>
      <c r="D668" s="140" t="s">
        <v>6530</v>
      </c>
      <c r="E668" s="140" t="s">
        <v>3588</v>
      </c>
      <c r="F668" s="139">
        <v>2310</v>
      </c>
      <c r="G668" s="140" t="s">
        <v>561</v>
      </c>
      <c r="H668" s="140" t="s">
        <v>731</v>
      </c>
      <c r="I668" s="140" t="s">
        <v>7758</v>
      </c>
      <c r="J668" s="140" t="s">
        <v>10414</v>
      </c>
      <c r="K668" s="140" t="s">
        <v>7760</v>
      </c>
      <c r="L668" s="140" t="s">
        <v>7761</v>
      </c>
      <c r="M668" s="140" t="s">
        <v>7491</v>
      </c>
      <c r="N668" s="140" t="s">
        <v>8722</v>
      </c>
      <c r="O668" s="139">
        <v>121616</v>
      </c>
      <c r="P668" s="139">
        <v>7716</v>
      </c>
      <c r="Q668" s="140" t="s">
        <v>899</v>
      </c>
      <c r="R668" s="139">
        <v>123398</v>
      </c>
      <c r="S668" s="139">
        <v>0</v>
      </c>
      <c r="T668" s="140" t="s">
        <v>7758</v>
      </c>
      <c r="U668" s="141">
        <v>367</v>
      </c>
      <c r="V668" s="140" t="s">
        <v>10415</v>
      </c>
      <c r="W668" s="140" t="s">
        <v>10416</v>
      </c>
      <c r="X668" s="140" t="s">
        <v>7765</v>
      </c>
      <c r="Y668" s="140" t="s">
        <v>7766</v>
      </c>
      <c r="Z668" s="140" t="s">
        <v>8739</v>
      </c>
      <c r="AA668" s="139">
        <v>1</v>
      </c>
      <c r="AB668" s="141">
        <v>45322</v>
      </c>
      <c r="AC668" s="141">
        <v>45322</v>
      </c>
      <c r="AD668" s="140" t="s">
        <v>8091</v>
      </c>
      <c r="AE668" s="140" t="s">
        <v>8092</v>
      </c>
      <c r="AF668" s="140" t="s">
        <v>8093</v>
      </c>
      <c r="AG668" s="140" t="s">
        <v>8094</v>
      </c>
      <c r="AH668" s="140" t="s">
        <v>10108</v>
      </c>
      <c r="AI668" s="140" t="s">
        <v>7943</v>
      </c>
      <c r="AJ668" s="140" t="s">
        <v>10109</v>
      </c>
      <c r="AK668" s="140" t="s">
        <v>3515</v>
      </c>
      <c r="AL668" s="139">
        <v>2390</v>
      </c>
      <c r="AM668" s="140" t="s">
        <v>2847</v>
      </c>
      <c r="AN668" s="140" t="s">
        <v>10110</v>
      </c>
    </row>
    <row r="669" spans="1:40" ht="28.8" x14ac:dyDescent="0.25">
      <c r="A669" s="139" t="s">
        <v>7756</v>
      </c>
      <c r="B669" s="140" t="s">
        <v>7757</v>
      </c>
      <c r="C669" s="139">
        <v>8656</v>
      </c>
      <c r="D669" s="140" t="s">
        <v>7191</v>
      </c>
      <c r="E669" s="140" t="s">
        <v>3041</v>
      </c>
      <c r="F669" s="139">
        <v>2310</v>
      </c>
      <c r="G669" s="140" t="s">
        <v>561</v>
      </c>
      <c r="H669" s="140" t="s">
        <v>732</v>
      </c>
      <c r="I669" s="140" t="s">
        <v>7758</v>
      </c>
      <c r="J669" s="140" t="s">
        <v>10417</v>
      </c>
      <c r="K669" s="140" t="s">
        <v>7760</v>
      </c>
      <c r="L669" s="140" t="s">
        <v>7761</v>
      </c>
      <c r="M669" s="140" t="s">
        <v>7491</v>
      </c>
      <c r="N669" s="140" t="s">
        <v>8722</v>
      </c>
      <c r="O669" s="139">
        <v>121616</v>
      </c>
      <c r="P669" s="139">
        <v>7716</v>
      </c>
      <c r="Q669" s="140" t="s">
        <v>899</v>
      </c>
      <c r="R669" s="139">
        <v>123398</v>
      </c>
      <c r="S669" s="139">
        <v>0</v>
      </c>
      <c r="T669" s="140" t="s">
        <v>7758</v>
      </c>
      <c r="U669" s="141">
        <v>367</v>
      </c>
      <c r="V669" s="140" t="s">
        <v>10418</v>
      </c>
      <c r="W669" s="140" t="s">
        <v>10419</v>
      </c>
      <c r="X669" s="140" t="s">
        <v>7972</v>
      </c>
      <c r="Y669" s="140" t="s">
        <v>7973</v>
      </c>
      <c r="Z669" s="140" t="s">
        <v>8899</v>
      </c>
      <c r="AA669" s="139">
        <v>1</v>
      </c>
      <c r="AB669" s="141">
        <v>45322</v>
      </c>
      <c r="AC669" s="141">
        <v>45322</v>
      </c>
      <c r="AD669" s="140" t="s">
        <v>8091</v>
      </c>
      <c r="AE669" s="140" t="s">
        <v>8092</v>
      </c>
      <c r="AF669" s="140" t="s">
        <v>8093</v>
      </c>
      <c r="AG669" s="140" t="s">
        <v>8094</v>
      </c>
      <c r="AH669" s="140" t="s">
        <v>10108</v>
      </c>
      <c r="AI669" s="140" t="s">
        <v>7943</v>
      </c>
      <c r="AJ669" s="140" t="s">
        <v>10109</v>
      </c>
      <c r="AK669" s="140" t="s">
        <v>3515</v>
      </c>
      <c r="AL669" s="139">
        <v>2390</v>
      </c>
      <c r="AM669" s="140" t="s">
        <v>2847</v>
      </c>
      <c r="AN669" s="140" t="s">
        <v>10110</v>
      </c>
    </row>
    <row r="670" spans="1:40" ht="28.8" x14ac:dyDescent="0.25">
      <c r="A670" s="139" t="s">
        <v>7756</v>
      </c>
      <c r="B670" s="140" t="s">
        <v>7757</v>
      </c>
      <c r="C670" s="139">
        <v>8664</v>
      </c>
      <c r="D670" s="140" t="s">
        <v>5384</v>
      </c>
      <c r="E670" s="140" t="s">
        <v>3589</v>
      </c>
      <c r="F670" s="139">
        <v>2310</v>
      </c>
      <c r="G670" s="140" t="s">
        <v>561</v>
      </c>
      <c r="H670" s="140" t="s">
        <v>733</v>
      </c>
      <c r="I670" s="140" t="s">
        <v>7758</v>
      </c>
      <c r="J670" s="140" t="s">
        <v>10420</v>
      </c>
      <c r="K670" s="140" t="s">
        <v>7760</v>
      </c>
      <c r="L670" s="140" t="s">
        <v>7761</v>
      </c>
      <c r="M670" s="140" t="s">
        <v>7491</v>
      </c>
      <c r="N670" s="140" t="s">
        <v>8722</v>
      </c>
      <c r="O670" s="139">
        <v>121616</v>
      </c>
      <c r="P670" s="139">
        <v>7716</v>
      </c>
      <c r="Q670" s="140" t="s">
        <v>899</v>
      </c>
      <c r="R670" s="139">
        <v>123398</v>
      </c>
      <c r="S670" s="139">
        <v>0</v>
      </c>
      <c r="T670" s="140" t="s">
        <v>7758</v>
      </c>
      <c r="U670" s="141">
        <v>367</v>
      </c>
      <c r="V670" s="140" t="s">
        <v>10421</v>
      </c>
      <c r="W670" s="140" t="s">
        <v>7825</v>
      </c>
      <c r="X670" s="140" t="s">
        <v>8106</v>
      </c>
      <c r="Y670" s="140" t="s">
        <v>8107</v>
      </c>
      <c r="Z670" s="140" t="s">
        <v>8724</v>
      </c>
      <c r="AA670" s="139">
        <v>2</v>
      </c>
      <c r="AB670" s="141">
        <v>45322</v>
      </c>
      <c r="AC670" s="141">
        <v>45322</v>
      </c>
      <c r="AD670" s="140" t="s">
        <v>8091</v>
      </c>
      <c r="AE670" s="140" t="s">
        <v>8092</v>
      </c>
      <c r="AF670" s="140" t="s">
        <v>8093</v>
      </c>
      <c r="AG670" s="140" t="s">
        <v>8094</v>
      </c>
      <c r="AH670" s="140" t="s">
        <v>10108</v>
      </c>
      <c r="AI670" s="140" t="s">
        <v>7943</v>
      </c>
      <c r="AJ670" s="140" t="s">
        <v>10109</v>
      </c>
      <c r="AK670" s="140" t="s">
        <v>3515</v>
      </c>
      <c r="AL670" s="139">
        <v>2390</v>
      </c>
      <c r="AM670" s="140" t="s">
        <v>2847</v>
      </c>
      <c r="AN670" s="140" t="s">
        <v>10110</v>
      </c>
    </row>
    <row r="671" spans="1:40" ht="28.8" x14ac:dyDescent="0.25">
      <c r="A671" s="139" t="s">
        <v>7756</v>
      </c>
      <c r="B671" s="140" t="s">
        <v>7757</v>
      </c>
      <c r="C671" s="139">
        <v>8672</v>
      </c>
      <c r="D671" s="140" t="s">
        <v>5385</v>
      </c>
      <c r="E671" s="140" t="s">
        <v>3590</v>
      </c>
      <c r="F671" s="139">
        <v>2310</v>
      </c>
      <c r="G671" s="140" t="s">
        <v>561</v>
      </c>
      <c r="H671" s="140" t="s">
        <v>734</v>
      </c>
      <c r="I671" s="140" t="s">
        <v>7758</v>
      </c>
      <c r="J671" s="140" t="s">
        <v>10422</v>
      </c>
      <c r="K671" s="140" t="s">
        <v>8070</v>
      </c>
      <c r="L671" s="140" t="s">
        <v>7761</v>
      </c>
      <c r="M671" s="140" t="s">
        <v>8071</v>
      </c>
      <c r="N671" s="140" t="s">
        <v>8730</v>
      </c>
      <c r="O671" s="139">
        <v>119495</v>
      </c>
      <c r="P671" s="139">
        <v>8748</v>
      </c>
      <c r="Q671" s="140" t="s">
        <v>6232</v>
      </c>
      <c r="R671" s="139">
        <v>960765</v>
      </c>
      <c r="S671" s="139">
        <v>0</v>
      </c>
      <c r="T671" s="140" t="s">
        <v>7758</v>
      </c>
      <c r="U671" s="141">
        <v>367</v>
      </c>
      <c r="V671" s="140" t="s">
        <v>10423</v>
      </c>
      <c r="W671" s="140" t="s">
        <v>8709</v>
      </c>
      <c r="X671" s="140" t="s">
        <v>7972</v>
      </c>
      <c r="Y671" s="140" t="s">
        <v>7973</v>
      </c>
      <c r="Z671" s="140" t="s">
        <v>8773</v>
      </c>
      <c r="AA671" s="139">
        <v>1</v>
      </c>
      <c r="AB671" s="141">
        <v>45322</v>
      </c>
      <c r="AC671" s="141">
        <v>45322</v>
      </c>
      <c r="AD671" s="140" t="s">
        <v>7926</v>
      </c>
      <c r="AE671" s="140" t="s">
        <v>7927</v>
      </c>
      <c r="AF671" s="140" t="s">
        <v>7928</v>
      </c>
      <c r="AG671" s="140" t="s">
        <v>7929</v>
      </c>
      <c r="AH671" s="140" t="s">
        <v>10424</v>
      </c>
      <c r="AI671" s="140" t="s">
        <v>7773</v>
      </c>
      <c r="AJ671" s="140" t="s">
        <v>10425</v>
      </c>
      <c r="AK671" s="140" t="s">
        <v>10426</v>
      </c>
      <c r="AL671" s="139">
        <v>2310</v>
      </c>
      <c r="AM671" s="140" t="s">
        <v>561</v>
      </c>
      <c r="AN671" s="140" t="s">
        <v>10427</v>
      </c>
    </row>
    <row r="672" spans="1:40" ht="28.8" x14ac:dyDescent="0.25">
      <c r="A672" s="139" t="s">
        <v>7756</v>
      </c>
      <c r="B672" s="140" t="s">
        <v>7757</v>
      </c>
      <c r="C672" s="139">
        <v>8681</v>
      </c>
      <c r="D672" s="140" t="s">
        <v>6230</v>
      </c>
      <c r="E672" s="140" t="s">
        <v>3591</v>
      </c>
      <c r="F672" s="139">
        <v>2320</v>
      </c>
      <c r="G672" s="140" t="s">
        <v>562</v>
      </c>
      <c r="H672" s="140" t="s">
        <v>735</v>
      </c>
      <c r="I672" s="140" t="s">
        <v>7758</v>
      </c>
      <c r="J672" s="140" t="s">
        <v>10428</v>
      </c>
      <c r="K672" s="140" t="s">
        <v>7760</v>
      </c>
      <c r="L672" s="140" t="s">
        <v>7761</v>
      </c>
      <c r="M672" s="140" t="s">
        <v>7491</v>
      </c>
      <c r="N672" s="140" t="s">
        <v>8722</v>
      </c>
      <c r="O672" s="139">
        <v>120477</v>
      </c>
      <c r="P672" s="139">
        <v>8698</v>
      </c>
      <c r="Q672" s="140" t="s">
        <v>5386</v>
      </c>
      <c r="R672" s="139">
        <v>56309</v>
      </c>
      <c r="S672" s="139">
        <v>0</v>
      </c>
      <c r="T672" s="140" t="s">
        <v>7758</v>
      </c>
      <c r="U672" s="141">
        <v>367</v>
      </c>
      <c r="V672" s="140" t="s">
        <v>10429</v>
      </c>
      <c r="W672" s="140" t="s">
        <v>8718</v>
      </c>
      <c r="X672" s="140" t="s">
        <v>7765</v>
      </c>
      <c r="Y672" s="140" t="s">
        <v>7766</v>
      </c>
      <c r="Z672" s="140" t="s">
        <v>8739</v>
      </c>
      <c r="AA672" s="139">
        <v>1</v>
      </c>
      <c r="AB672" s="141">
        <v>45322</v>
      </c>
      <c r="AC672" s="141">
        <v>45322</v>
      </c>
      <c r="AD672" s="140" t="s">
        <v>8109</v>
      </c>
      <c r="AE672" s="140" t="s">
        <v>8110</v>
      </c>
      <c r="AF672" s="140" t="s">
        <v>8111</v>
      </c>
      <c r="AG672" s="140" t="s">
        <v>8112</v>
      </c>
      <c r="AH672" s="140" t="s">
        <v>10430</v>
      </c>
      <c r="AI672" s="140" t="s">
        <v>7943</v>
      </c>
      <c r="AJ672" s="140" t="s">
        <v>10431</v>
      </c>
      <c r="AK672" s="140" t="s">
        <v>10432</v>
      </c>
      <c r="AL672" s="139">
        <v>2320</v>
      </c>
      <c r="AM672" s="140" t="s">
        <v>562</v>
      </c>
      <c r="AN672" s="140" t="s">
        <v>10433</v>
      </c>
    </row>
    <row r="673" spans="1:40" ht="28.8" x14ac:dyDescent="0.25">
      <c r="A673" s="139" t="s">
        <v>7756</v>
      </c>
      <c r="B673" s="140" t="s">
        <v>7757</v>
      </c>
      <c r="C673" s="139">
        <v>8698</v>
      </c>
      <c r="D673" s="140" t="s">
        <v>5386</v>
      </c>
      <c r="E673" s="140" t="s">
        <v>3592</v>
      </c>
      <c r="F673" s="139">
        <v>2320</v>
      </c>
      <c r="G673" s="140" t="s">
        <v>562</v>
      </c>
      <c r="H673" s="140" t="s">
        <v>736</v>
      </c>
      <c r="I673" s="140" t="s">
        <v>7758</v>
      </c>
      <c r="J673" s="140" t="s">
        <v>10434</v>
      </c>
      <c r="K673" s="140" t="s">
        <v>7760</v>
      </c>
      <c r="L673" s="140" t="s">
        <v>7761</v>
      </c>
      <c r="M673" s="140" t="s">
        <v>7491</v>
      </c>
      <c r="N673" s="140" t="s">
        <v>8722</v>
      </c>
      <c r="O673" s="139">
        <v>120477</v>
      </c>
      <c r="P673" s="139">
        <v>8698</v>
      </c>
      <c r="Q673" s="140" t="s">
        <v>5386</v>
      </c>
      <c r="R673" s="139">
        <v>56309</v>
      </c>
      <c r="S673" s="139">
        <v>0</v>
      </c>
      <c r="T673" s="140" t="s">
        <v>7758</v>
      </c>
      <c r="U673" s="141">
        <v>367</v>
      </c>
      <c r="V673" s="140" t="s">
        <v>10435</v>
      </c>
      <c r="W673" s="140" t="s">
        <v>7828</v>
      </c>
      <c r="X673" s="140" t="s">
        <v>7765</v>
      </c>
      <c r="Y673" s="140" t="s">
        <v>7766</v>
      </c>
      <c r="Z673" s="140" t="s">
        <v>8739</v>
      </c>
      <c r="AA673" s="139">
        <v>1</v>
      </c>
      <c r="AB673" s="141">
        <v>45322</v>
      </c>
      <c r="AC673" s="141">
        <v>45322</v>
      </c>
      <c r="AD673" s="140" t="s">
        <v>8109</v>
      </c>
      <c r="AE673" s="140" t="s">
        <v>8110</v>
      </c>
      <c r="AF673" s="140" t="s">
        <v>8111</v>
      </c>
      <c r="AG673" s="140" t="s">
        <v>8112</v>
      </c>
      <c r="AH673" s="140" t="s">
        <v>10436</v>
      </c>
      <c r="AI673" s="140" t="s">
        <v>7943</v>
      </c>
      <c r="AJ673" s="140" t="s">
        <v>10437</v>
      </c>
      <c r="AK673" s="140" t="s">
        <v>3592</v>
      </c>
      <c r="AL673" s="139">
        <v>2320</v>
      </c>
      <c r="AM673" s="140" t="s">
        <v>562</v>
      </c>
      <c r="AN673" s="140" t="s">
        <v>10433</v>
      </c>
    </row>
    <row r="674" spans="1:40" ht="28.8" x14ac:dyDescent="0.25">
      <c r="A674" s="139" t="s">
        <v>7756</v>
      </c>
      <c r="B674" s="140" t="s">
        <v>7757</v>
      </c>
      <c r="C674" s="139">
        <v>8706</v>
      </c>
      <c r="D674" s="140" t="s">
        <v>490</v>
      </c>
      <c r="E674" s="140" t="s">
        <v>3593</v>
      </c>
      <c r="F674" s="139">
        <v>2320</v>
      </c>
      <c r="G674" s="140" t="s">
        <v>562</v>
      </c>
      <c r="H674" s="140" t="s">
        <v>737</v>
      </c>
      <c r="I674" s="140" t="s">
        <v>7758</v>
      </c>
      <c r="J674" s="140" t="s">
        <v>10438</v>
      </c>
      <c r="K674" s="140" t="s">
        <v>7760</v>
      </c>
      <c r="L674" s="140" t="s">
        <v>7761</v>
      </c>
      <c r="M674" s="140" t="s">
        <v>7491</v>
      </c>
      <c r="N674" s="140" t="s">
        <v>8730</v>
      </c>
      <c r="O674" s="139">
        <v>120758</v>
      </c>
      <c r="P674" s="139">
        <v>8714</v>
      </c>
      <c r="Q674" s="140" t="s">
        <v>6231</v>
      </c>
      <c r="R674" s="139">
        <v>960773</v>
      </c>
      <c r="S674" s="139">
        <v>0</v>
      </c>
      <c r="T674" s="140" t="s">
        <v>7758</v>
      </c>
      <c r="U674" s="141">
        <v>367</v>
      </c>
      <c r="V674" s="140" t="s">
        <v>10439</v>
      </c>
      <c r="W674" s="140" t="s">
        <v>10440</v>
      </c>
      <c r="X674" s="140" t="s">
        <v>7765</v>
      </c>
      <c r="Y674" s="140" t="s">
        <v>7766</v>
      </c>
      <c r="Z674" s="140" t="s">
        <v>8732</v>
      </c>
      <c r="AA674" s="139">
        <v>1</v>
      </c>
      <c r="AB674" s="141">
        <v>45322</v>
      </c>
      <c r="AC674" s="141">
        <v>45322</v>
      </c>
      <c r="AD674" s="140" t="s">
        <v>8109</v>
      </c>
      <c r="AE674" s="140" t="s">
        <v>8110</v>
      </c>
      <c r="AF674" s="140" t="s">
        <v>8111</v>
      </c>
      <c r="AG674" s="140" t="s">
        <v>8112</v>
      </c>
      <c r="AH674" s="140" t="s">
        <v>10441</v>
      </c>
      <c r="AI674" s="140" t="s">
        <v>7773</v>
      </c>
      <c r="AJ674" s="140" t="s">
        <v>10442</v>
      </c>
      <c r="AK674" s="140" t="s">
        <v>10443</v>
      </c>
      <c r="AL674" s="139">
        <v>2320</v>
      </c>
      <c r="AM674" s="140" t="s">
        <v>562</v>
      </c>
      <c r="AN674" s="140" t="s">
        <v>10444</v>
      </c>
    </row>
    <row r="675" spans="1:40" ht="28.8" x14ac:dyDescent="0.25">
      <c r="A675" s="139" t="s">
        <v>7756</v>
      </c>
      <c r="B675" s="140" t="s">
        <v>7757</v>
      </c>
      <c r="C675" s="139">
        <v>8714</v>
      </c>
      <c r="D675" s="140" t="s">
        <v>6231</v>
      </c>
      <c r="E675" s="140" t="s">
        <v>3594</v>
      </c>
      <c r="F675" s="139">
        <v>2328</v>
      </c>
      <c r="G675" s="140" t="s">
        <v>563</v>
      </c>
      <c r="H675" s="140" t="s">
        <v>738</v>
      </c>
      <c r="I675" s="140" t="s">
        <v>7758</v>
      </c>
      <c r="J675" s="140" t="s">
        <v>10445</v>
      </c>
      <c r="K675" s="140" t="s">
        <v>7760</v>
      </c>
      <c r="L675" s="140" t="s">
        <v>7761</v>
      </c>
      <c r="M675" s="140" t="s">
        <v>7491</v>
      </c>
      <c r="N675" s="140" t="s">
        <v>8730</v>
      </c>
      <c r="O675" s="139">
        <v>120758</v>
      </c>
      <c r="P675" s="139">
        <v>8714</v>
      </c>
      <c r="Q675" s="140" t="s">
        <v>6231</v>
      </c>
      <c r="R675" s="139">
        <v>960773</v>
      </c>
      <c r="S675" s="139">
        <v>0</v>
      </c>
      <c r="T675" s="140" t="s">
        <v>7758</v>
      </c>
      <c r="U675" s="141">
        <v>367</v>
      </c>
      <c r="V675" s="140" t="s">
        <v>10446</v>
      </c>
      <c r="W675" s="140" t="s">
        <v>7856</v>
      </c>
      <c r="X675" s="140" t="s">
        <v>7765</v>
      </c>
      <c r="Y675" s="140" t="s">
        <v>7766</v>
      </c>
      <c r="Z675" s="140" t="s">
        <v>8732</v>
      </c>
      <c r="AA675" s="139">
        <v>2</v>
      </c>
      <c r="AB675" s="141">
        <v>45322</v>
      </c>
      <c r="AC675" s="141">
        <v>45322</v>
      </c>
      <c r="AD675" s="140" t="s">
        <v>7926</v>
      </c>
      <c r="AE675" s="140" t="s">
        <v>7927</v>
      </c>
      <c r="AF675" s="140" t="s">
        <v>7928</v>
      </c>
      <c r="AG675" s="140" t="s">
        <v>7929</v>
      </c>
      <c r="AH675" s="140" t="s">
        <v>10441</v>
      </c>
      <c r="AI675" s="140" t="s">
        <v>7773</v>
      </c>
      <c r="AJ675" s="140" t="s">
        <v>10442</v>
      </c>
      <c r="AK675" s="140" t="s">
        <v>10443</v>
      </c>
      <c r="AL675" s="139">
        <v>2320</v>
      </c>
      <c r="AM675" s="140" t="s">
        <v>562</v>
      </c>
      <c r="AN675" s="140" t="s">
        <v>10444</v>
      </c>
    </row>
    <row r="676" spans="1:40" ht="28.8" x14ac:dyDescent="0.25">
      <c r="A676" s="139" t="s">
        <v>7756</v>
      </c>
      <c r="B676" s="140" t="s">
        <v>7757</v>
      </c>
      <c r="C676" s="139">
        <v>8722</v>
      </c>
      <c r="D676" s="140" t="s">
        <v>5387</v>
      </c>
      <c r="E676" s="140" t="s">
        <v>3595</v>
      </c>
      <c r="F676" s="139">
        <v>2322</v>
      </c>
      <c r="G676" s="140" t="s">
        <v>564</v>
      </c>
      <c r="H676" s="140" t="s">
        <v>739</v>
      </c>
      <c r="I676" s="140" t="s">
        <v>7758</v>
      </c>
      <c r="J676" s="140" t="s">
        <v>10447</v>
      </c>
      <c r="K676" s="140" t="s">
        <v>7760</v>
      </c>
      <c r="L676" s="140" t="s">
        <v>7761</v>
      </c>
      <c r="M676" s="140" t="s">
        <v>7491</v>
      </c>
      <c r="N676" s="140" t="s">
        <v>8722</v>
      </c>
      <c r="O676" s="139">
        <v>120477</v>
      </c>
      <c r="P676" s="139">
        <v>8698</v>
      </c>
      <c r="Q676" s="140" t="s">
        <v>5386</v>
      </c>
      <c r="R676" s="139">
        <v>56309</v>
      </c>
      <c r="S676" s="139">
        <v>0</v>
      </c>
      <c r="T676" s="140" t="s">
        <v>7758</v>
      </c>
      <c r="U676" s="141">
        <v>367</v>
      </c>
      <c r="V676" s="140" t="s">
        <v>10448</v>
      </c>
      <c r="W676" s="140" t="s">
        <v>10449</v>
      </c>
      <c r="X676" s="140" t="s">
        <v>7765</v>
      </c>
      <c r="Y676" s="140" t="s">
        <v>7766</v>
      </c>
      <c r="Z676" s="140" t="s">
        <v>8739</v>
      </c>
      <c r="AA676" s="139">
        <v>2</v>
      </c>
      <c r="AB676" s="141">
        <v>45322</v>
      </c>
      <c r="AC676" s="141">
        <v>45322</v>
      </c>
      <c r="AD676" s="140" t="s">
        <v>8109</v>
      </c>
      <c r="AE676" s="140" t="s">
        <v>8110</v>
      </c>
      <c r="AF676" s="140" t="s">
        <v>8111</v>
      </c>
      <c r="AG676" s="140" t="s">
        <v>8112</v>
      </c>
      <c r="AH676" s="140" t="s">
        <v>10450</v>
      </c>
      <c r="AI676" s="140" t="s">
        <v>7943</v>
      </c>
      <c r="AJ676" s="140" t="s">
        <v>10451</v>
      </c>
      <c r="AK676" s="140" t="s">
        <v>3595</v>
      </c>
      <c r="AL676" s="139">
        <v>2322</v>
      </c>
      <c r="AM676" s="140" t="s">
        <v>564</v>
      </c>
      <c r="AN676" s="140" t="s">
        <v>10433</v>
      </c>
    </row>
    <row r="677" spans="1:40" ht="28.8" x14ac:dyDescent="0.25">
      <c r="A677" s="139" t="s">
        <v>7756</v>
      </c>
      <c r="B677" s="140" t="s">
        <v>7757</v>
      </c>
      <c r="C677" s="139">
        <v>8731</v>
      </c>
      <c r="D677" s="140" t="s">
        <v>10452</v>
      </c>
      <c r="E677" s="140" t="s">
        <v>3596</v>
      </c>
      <c r="F677" s="139">
        <v>2328</v>
      </c>
      <c r="G677" s="140" t="s">
        <v>563</v>
      </c>
      <c r="H677" s="140" t="s">
        <v>740</v>
      </c>
      <c r="I677" s="140" t="s">
        <v>7758</v>
      </c>
      <c r="J677" s="140" t="s">
        <v>10453</v>
      </c>
      <c r="K677" s="140" t="s">
        <v>7760</v>
      </c>
      <c r="L677" s="140" t="s">
        <v>7761</v>
      </c>
      <c r="M677" s="140" t="s">
        <v>7491</v>
      </c>
      <c r="N677" s="140" t="s">
        <v>8722</v>
      </c>
      <c r="O677" s="139">
        <v>120477</v>
      </c>
      <c r="P677" s="139">
        <v>8698</v>
      </c>
      <c r="Q677" s="140" t="s">
        <v>5386</v>
      </c>
      <c r="R677" s="139">
        <v>56309</v>
      </c>
      <c r="S677" s="139">
        <v>0</v>
      </c>
      <c r="T677" s="140" t="s">
        <v>7758</v>
      </c>
      <c r="U677" s="141">
        <v>367</v>
      </c>
      <c r="V677" s="140" t="s">
        <v>10454</v>
      </c>
      <c r="W677" s="140" t="s">
        <v>8138</v>
      </c>
      <c r="X677" s="140" t="s">
        <v>7765</v>
      </c>
      <c r="Y677" s="140" t="s">
        <v>7766</v>
      </c>
      <c r="Z677" s="140" t="s">
        <v>8739</v>
      </c>
      <c r="AA677" s="139">
        <v>1</v>
      </c>
      <c r="AB677" s="141">
        <v>45322</v>
      </c>
      <c r="AC677" s="141">
        <v>45322</v>
      </c>
      <c r="AD677" s="140" t="s">
        <v>8109</v>
      </c>
      <c r="AE677" s="140" t="s">
        <v>8110</v>
      </c>
      <c r="AF677" s="140" t="s">
        <v>8111</v>
      </c>
      <c r="AG677" s="140" t="s">
        <v>8112</v>
      </c>
      <c r="AH677" s="140" t="s">
        <v>10455</v>
      </c>
      <c r="AI677" s="140" t="s">
        <v>7943</v>
      </c>
      <c r="AJ677" s="140" t="s">
        <v>10456</v>
      </c>
      <c r="AK677" s="140" t="s">
        <v>3596</v>
      </c>
      <c r="AL677" s="139">
        <v>2328</v>
      </c>
      <c r="AM677" s="140" t="s">
        <v>563</v>
      </c>
      <c r="AN677" s="140" t="s">
        <v>10433</v>
      </c>
    </row>
    <row r="678" spans="1:40" ht="28.8" x14ac:dyDescent="0.25">
      <c r="A678" s="139" t="s">
        <v>7756</v>
      </c>
      <c r="B678" s="140" t="s">
        <v>7757</v>
      </c>
      <c r="C678" s="139">
        <v>8748</v>
      </c>
      <c r="D678" s="140" t="s">
        <v>6232</v>
      </c>
      <c r="E678" s="140" t="s">
        <v>3597</v>
      </c>
      <c r="F678" s="139">
        <v>2330</v>
      </c>
      <c r="G678" s="140" t="s">
        <v>565</v>
      </c>
      <c r="H678" s="140" t="s">
        <v>741</v>
      </c>
      <c r="I678" s="140" t="s">
        <v>7758</v>
      </c>
      <c r="J678" s="140" t="s">
        <v>10457</v>
      </c>
      <c r="K678" s="140" t="s">
        <v>8070</v>
      </c>
      <c r="L678" s="140" t="s">
        <v>7761</v>
      </c>
      <c r="M678" s="140" t="s">
        <v>8071</v>
      </c>
      <c r="N678" s="140" t="s">
        <v>8730</v>
      </c>
      <c r="O678" s="139">
        <v>119495</v>
      </c>
      <c r="P678" s="139">
        <v>8748</v>
      </c>
      <c r="Q678" s="140" t="s">
        <v>6232</v>
      </c>
      <c r="R678" s="139">
        <v>960781</v>
      </c>
      <c r="S678" s="139">
        <v>0</v>
      </c>
      <c r="T678" s="140" t="s">
        <v>7758</v>
      </c>
      <c r="U678" s="141">
        <v>367</v>
      </c>
      <c r="V678" s="140" t="s">
        <v>10458</v>
      </c>
      <c r="W678" s="140" t="s">
        <v>10459</v>
      </c>
      <c r="X678" s="140" t="s">
        <v>7765</v>
      </c>
      <c r="Y678" s="140" t="s">
        <v>7766</v>
      </c>
      <c r="Z678" s="140" t="s">
        <v>8732</v>
      </c>
      <c r="AA678" s="139">
        <v>1</v>
      </c>
      <c r="AB678" s="141">
        <v>45322</v>
      </c>
      <c r="AC678" s="141">
        <v>45322</v>
      </c>
      <c r="AD678" s="140" t="s">
        <v>7926</v>
      </c>
      <c r="AE678" s="140" t="s">
        <v>7927</v>
      </c>
      <c r="AF678" s="140" t="s">
        <v>7928</v>
      </c>
      <c r="AG678" s="140" t="s">
        <v>7929</v>
      </c>
      <c r="AH678" s="140" t="s">
        <v>10460</v>
      </c>
      <c r="AI678" s="140" t="s">
        <v>7773</v>
      </c>
      <c r="AJ678" s="140" t="s">
        <v>10461</v>
      </c>
      <c r="AK678" s="140" t="s">
        <v>10462</v>
      </c>
      <c r="AL678" s="139">
        <v>2330</v>
      </c>
      <c r="AM678" s="140" t="s">
        <v>565</v>
      </c>
      <c r="AN678" s="140" t="s">
        <v>10463</v>
      </c>
    </row>
    <row r="679" spans="1:40" ht="28.8" x14ac:dyDescent="0.25">
      <c r="A679" s="139" t="s">
        <v>7756</v>
      </c>
      <c r="B679" s="140" t="s">
        <v>7757</v>
      </c>
      <c r="C679" s="139">
        <v>8755</v>
      </c>
      <c r="D679" s="140" t="s">
        <v>10464</v>
      </c>
      <c r="E679" s="140" t="s">
        <v>3598</v>
      </c>
      <c r="F679" s="139">
        <v>2330</v>
      </c>
      <c r="G679" s="140" t="s">
        <v>565</v>
      </c>
      <c r="H679" s="140" t="s">
        <v>742</v>
      </c>
      <c r="I679" s="140" t="s">
        <v>7758</v>
      </c>
      <c r="J679" s="140" t="s">
        <v>10465</v>
      </c>
      <c r="K679" s="140" t="s">
        <v>7760</v>
      </c>
      <c r="L679" s="140" t="s">
        <v>7761</v>
      </c>
      <c r="M679" s="140" t="s">
        <v>7491</v>
      </c>
      <c r="N679" s="140" t="s">
        <v>8722</v>
      </c>
      <c r="O679" s="139">
        <v>120477</v>
      </c>
      <c r="P679" s="139">
        <v>8698</v>
      </c>
      <c r="Q679" s="140" t="s">
        <v>5386</v>
      </c>
      <c r="R679" s="139">
        <v>61416</v>
      </c>
      <c r="S679" s="139">
        <v>0</v>
      </c>
      <c r="T679" s="140" t="s">
        <v>7758</v>
      </c>
      <c r="U679" s="141">
        <v>367</v>
      </c>
      <c r="V679" s="140" t="s">
        <v>10466</v>
      </c>
      <c r="W679" s="140" t="s">
        <v>10467</v>
      </c>
      <c r="X679" s="140" t="s">
        <v>7765</v>
      </c>
      <c r="Y679" s="140" t="s">
        <v>7766</v>
      </c>
      <c r="Z679" s="140" t="s">
        <v>8739</v>
      </c>
      <c r="AA679" s="139">
        <v>1</v>
      </c>
      <c r="AB679" s="141">
        <v>45322</v>
      </c>
      <c r="AC679" s="141">
        <v>45322</v>
      </c>
      <c r="AD679" s="140" t="s">
        <v>8109</v>
      </c>
      <c r="AE679" s="140" t="s">
        <v>8110</v>
      </c>
      <c r="AF679" s="140" t="s">
        <v>8111</v>
      </c>
      <c r="AG679" s="140" t="s">
        <v>8112</v>
      </c>
      <c r="AH679" s="140" t="s">
        <v>10468</v>
      </c>
      <c r="AI679" s="140" t="s">
        <v>7885</v>
      </c>
      <c r="AJ679" s="140" t="s">
        <v>9932</v>
      </c>
      <c r="AK679" s="140" t="s">
        <v>3598</v>
      </c>
      <c r="AL679" s="139">
        <v>2330</v>
      </c>
      <c r="AM679" s="140" t="s">
        <v>565</v>
      </c>
      <c r="AN679" s="140" t="s">
        <v>10469</v>
      </c>
    </row>
    <row r="680" spans="1:40" ht="28.8" x14ac:dyDescent="0.25">
      <c r="A680" s="139" t="s">
        <v>7756</v>
      </c>
      <c r="B680" s="140" t="s">
        <v>7757</v>
      </c>
      <c r="C680" s="139">
        <v>8763</v>
      </c>
      <c r="D680" s="140" t="s">
        <v>5354</v>
      </c>
      <c r="E680" s="140" t="s">
        <v>6531</v>
      </c>
      <c r="F680" s="139">
        <v>2387</v>
      </c>
      <c r="G680" s="140" t="s">
        <v>566</v>
      </c>
      <c r="H680" s="140" t="s">
        <v>743</v>
      </c>
      <c r="I680" s="140" t="s">
        <v>7758</v>
      </c>
      <c r="J680" s="140" t="s">
        <v>10470</v>
      </c>
      <c r="K680" s="140" t="s">
        <v>7760</v>
      </c>
      <c r="L680" s="140" t="s">
        <v>7761</v>
      </c>
      <c r="M680" s="140" t="s">
        <v>7491</v>
      </c>
      <c r="N680" s="140" t="s">
        <v>8722</v>
      </c>
      <c r="O680" s="139">
        <v>121781</v>
      </c>
      <c r="P680" s="139">
        <v>8961</v>
      </c>
      <c r="Q680" s="140" t="s">
        <v>6372</v>
      </c>
      <c r="R680" s="139">
        <v>56291</v>
      </c>
      <c r="S680" s="139">
        <v>0</v>
      </c>
      <c r="T680" s="140" t="s">
        <v>7758</v>
      </c>
      <c r="U680" s="141">
        <v>367</v>
      </c>
      <c r="V680" s="140" t="s">
        <v>10471</v>
      </c>
      <c r="W680" s="140" t="s">
        <v>10113</v>
      </c>
      <c r="X680" s="140" t="s">
        <v>7765</v>
      </c>
      <c r="Y680" s="140" t="s">
        <v>7766</v>
      </c>
      <c r="Z680" s="140" t="s">
        <v>8739</v>
      </c>
      <c r="AA680" s="139">
        <v>1</v>
      </c>
      <c r="AB680" s="141">
        <v>45322</v>
      </c>
      <c r="AC680" s="141">
        <v>45322</v>
      </c>
      <c r="AD680" s="140" t="s">
        <v>8109</v>
      </c>
      <c r="AE680" s="140" t="s">
        <v>8110</v>
      </c>
      <c r="AF680" s="140" t="s">
        <v>8111</v>
      </c>
      <c r="AG680" s="140" t="s">
        <v>8112</v>
      </c>
      <c r="AH680" s="140" t="s">
        <v>10472</v>
      </c>
      <c r="AI680" s="140" t="s">
        <v>7943</v>
      </c>
      <c r="AJ680" s="140" t="s">
        <v>10473</v>
      </c>
      <c r="AK680" s="140" t="s">
        <v>6531</v>
      </c>
      <c r="AL680" s="139">
        <v>2387</v>
      </c>
      <c r="AM680" s="140" t="s">
        <v>566</v>
      </c>
      <c r="AN680" s="140" t="s">
        <v>10407</v>
      </c>
    </row>
    <row r="681" spans="1:40" ht="28.8" x14ac:dyDescent="0.25">
      <c r="A681" s="139" t="s">
        <v>7756</v>
      </c>
      <c r="B681" s="140" t="s">
        <v>7757</v>
      </c>
      <c r="C681" s="139">
        <v>8771</v>
      </c>
      <c r="D681" s="140" t="s">
        <v>7192</v>
      </c>
      <c r="E681" s="140" t="s">
        <v>3195</v>
      </c>
      <c r="F681" s="139">
        <v>2340</v>
      </c>
      <c r="G681" s="140" t="s">
        <v>302</v>
      </c>
      <c r="H681" s="140" t="s">
        <v>744</v>
      </c>
      <c r="I681" s="140" t="s">
        <v>7758</v>
      </c>
      <c r="J681" s="140" t="s">
        <v>10474</v>
      </c>
      <c r="K681" s="140" t="s">
        <v>7760</v>
      </c>
      <c r="L681" s="140" t="s">
        <v>7761</v>
      </c>
      <c r="M681" s="140" t="s">
        <v>7491</v>
      </c>
      <c r="N681" s="140" t="s">
        <v>8730</v>
      </c>
      <c r="O681" s="139">
        <v>120659</v>
      </c>
      <c r="P681" s="139">
        <v>46268</v>
      </c>
      <c r="Q681" s="140" t="s">
        <v>5879</v>
      </c>
      <c r="R681" s="139">
        <v>960799</v>
      </c>
      <c r="S681" s="139">
        <v>0</v>
      </c>
      <c r="T681" s="140" t="s">
        <v>7758</v>
      </c>
      <c r="U681" s="141">
        <v>367</v>
      </c>
      <c r="V681" s="140" t="s">
        <v>10475</v>
      </c>
      <c r="W681" s="140" t="s">
        <v>8596</v>
      </c>
      <c r="X681" s="140" t="s">
        <v>7765</v>
      </c>
      <c r="Y681" s="140" t="s">
        <v>7766</v>
      </c>
      <c r="Z681" s="140" t="s">
        <v>8732</v>
      </c>
      <c r="AA681" s="139">
        <v>1</v>
      </c>
      <c r="AB681" s="141">
        <v>45322</v>
      </c>
      <c r="AC681" s="141">
        <v>45322</v>
      </c>
      <c r="AD681" s="140" t="s">
        <v>7926</v>
      </c>
      <c r="AE681" s="140" t="s">
        <v>7927</v>
      </c>
      <c r="AF681" s="140" t="s">
        <v>7928</v>
      </c>
      <c r="AG681" s="140" t="s">
        <v>7929</v>
      </c>
      <c r="AH681" s="140" t="s">
        <v>10476</v>
      </c>
      <c r="AI681" s="140" t="s">
        <v>7773</v>
      </c>
      <c r="AJ681" s="140" t="s">
        <v>10477</v>
      </c>
      <c r="AK681" s="140" t="s">
        <v>10478</v>
      </c>
      <c r="AL681" s="139">
        <v>2340</v>
      </c>
      <c r="AM681" s="140" t="s">
        <v>302</v>
      </c>
      <c r="AN681" s="140" t="s">
        <v>10479</v>
      </c>
    </row>
    <row r="682" spans="1:40" ht="28.8" x14ac:dyDescent="0.25">
      <c r="A682" s="139" t="s">
        <v>7756</v>
      </c>
      <c r="B682" s="140" t="s">
        <v>7757</v>
      </c>
      <c r="C682" s="139">
        <v>8789</v>
      </c>
      <c r="D682" s="140" t="s">
        <v>10480</v>
      </c>
      <c r="E682" s="140" t="s">
        <v>3599</v>
      </c>
      <c r="F682" s="139">
        <v>2340</v>
      </c>
      <c r="G682" s="140" t="s">
        <v>302</v>
      </c>
      <c r="H682" s="140" t="s">
        <v>745</v>
      </c>
      <c r="I682" s="140" t="s">
        <v>7758</v>
      </c>
      <c r="J682" s="140" t="s">
        <v>10481</v>
      </c>
      <c r="K682" s="140" t="s">
        <v>7760</v>
      </c>
      <c r="L682" s="140" t="s">
        <v>7761</v>
      </c>
      <c r="M682" s="140" t="s">
        <v>7491</v>
      </c>
      <c r="N682" s="140" t="s">
        <v>8730</v>
      </c>
      <c r="O682" s="139">
        <v>120659</v>
      </c>
      <c r="P682" s="139">
        <v>46268</v>
      </c>
      <c r="Q682" s="140" t="s">
        <v>5879</v>
      </c>
      <c r="R682" s="139">
        <v>960799</v>
      </c>
      <c r="S682" s="139">
        <v>0</v>
      </c>
      <c r="T682" s="140" t="s">
        <v>7758</v>
      </c>
      <c r="U682" s="141">
        <v>367</v>
      </c>
      <c r="V682" s="140" t="s">
        <v>10482</v>
      </c>
      <c r="W682" s="140" t="s">
        <v>8146</v>
      </c>
      <c r="X682" s="140" t="s">
        <v>7765</v>
      </c>
      <c r="Y682" s="140" t="s">
        <v>7766</v>
      </c>
      <c r="Z682" s="140" t="s">
        <v>8732</v>
      </c>
      <c r="AA682" s="139">
        <v>1</v>
      </c>
      <c r="AB682" s="141">
        <v>45322</v>
      </c>
      <c r="AC682" s="141">
        <v>45322</v>
      </c>
      <c r="AD682" s="140" t="s">
        <v>8109</v>
      </c>
      <c r="AE682" s="140" t="s">
        <v>8110</v>
      </c>
      <c r="AF682" s="140" t="s">
        <v>8111</v>
      </c>
      <c r="AG682" s="140" t="s">
        <v>8112</v>
      </c>
      <c r="AH682" s="140" t="s">
        <v>10476</v>
      </c>
      <c r="AI682" s="140" t="s">
        <v>7773</v>
      </c>
      <c r="AJ682" s="140" t="s">
        <v>10477</v>
      </c>
      <c r="AK682" s="140" t="s">
        <v>10478</v>
      </c>
      <c r="AL682" s="139">
        <v>2340</v>
      </c>
      <c r="AM682" s="140" t="s">
        <v>302</v>
      </c>
      <c r="AN682" s="140" t="s">
        <v>10479</v>
      </c>
    </row>
    <row r="683" spans="1:40" ht="28.8" x14ac:dyDescent="0.25">
      <c r="A683" s="139" t="s">
        <v>7756</v>
      </c>
      <c r="B683" s="140" t="s">
        <v>7757</v>
      </c>
      <c r="C683" s="139">
        <v>8813</v>
      </c>
      <c r="D683" s="140" t="s">
        <v>5388</v>
      </c>
      <c r="E683" s="140" t="s">
        <v>3600</v>
      </c>
      <c r="F683" s="139">
        <v>2350</v>
      </c>
      <c r="G683" s="140" t="s">
        <v>567</v>
      </c>
      <c r="H683" s="140" t="s">
        <v>746</v>
      </c>
      <c r="I683" s="140" t="s">
        <v>7758</v>
      </c>
      <c r="J683" s="140" t="s">
        <v>10483</v>
      </c>
      <c r="K683" s="140" t="s">
        <v>8070</v>
      </c>
      <c r="L683" s="140" t="s">
        <v>7761</v>
      </c>
      <c r="M683" s="140" t="s">
        <v>8071</v>
      </c>
      <c r="N683" s="140" t="s">
        <v>8722</v>
      </c>
      <c r="O683" s="139">
        <v>119354</v>
      </c>
      <c r="P683" s="139">
        <v>8541</v>
      </c>
      <c r="Q683" s="140" t="s">
        <v>5381</v>
      </c>
      <c r="R683" s="139">
        <v>963363</v>
      </c>
      <c r="S683" s="139">
        <v>0</v>
      </c>
      <c r="T683" s="140" t="s">
        <v>7758</v>
      </c>
      <c r="U683" s="141">
        <v>367</v>
      </c>
      <c r="V683" s="140" t="s">
        <v>10484</v>
      </c>
      <c r="W683" s="140" t="s">
        <v>8378</v>
      </c>
      <c r="X683" s="140" t="s">
        <v>7972</v>
      </c>
      <c r="Y683" s="140" t="s">
        <v>7973</v>
      </c>
      <c r="Z683" s="140" t="s">
        <v>8899</v>
      </c>
      <c r="AA683" s="139">
        <v>1</v>
      </c>
      <c r="AB683" s="141">
        <v>45322</v>
      </c>
      <c r="AC683" s="141">
        <v>45322</v>
      </c>
      <c r="AD683" s="140" t="s">
        <v>8109</v>
      </c>
      <c r="AE683" s="140" t="s">
        <v>8110</v>
      </c>
      <c r="AF683" s="140" t="s">
        <v>8111</v>
      </c>
      <c r="AG683" s="140" t="s">
        <v>8112</v>
      </c>
      <c r="AH683" s="140" t="s">
        <v>10485</v>
      </c>
      <c r="AI683" s="140" t="s">
        <v>7885</v>
      </c>
      <c r="AJ683" s="140" t="s">
        <v>10393</v>
      </c>
      <c r="AK683" s="140" t="s">
        <v>3600</v>
      </c>
      <c r="AL683" s="139">
        <v>2350</v>
      </c>
      <c r="AM683" s="140" t="s">
        <v>567</v>
      </c>
      <c r="AN683" s="140" t="s">
        <v>10385</v>
      </c>
    </row>
    <row r="684" spans="1:40" ht="28.8" x14ac:dyDescent="0.25">
      <c r="A684" s="139" t="s">
        <v>7756</v>
      </c>
      <c r="B684" s="140" t="s">
        <v>7757</v>
      </c>
      <c r="C684" s="139">
        <v>8821</v>
      </c>
      <c r="D684" s="140" t="s">
        <v>7193</v>
      </c>
      <c r="E684" s="140" t="s">
        <v>3600</v>
      </c>
      <c r="F684" s="139">
        <v>2350</v>
      </c>
      <c r="G684" s="140" t="s">
        <v>567</v>
      </c>
      <c r="H684" s="140" t="s">
        <v>746</v>
      </c>
      <c r="I684" s="140" t="s">
        <v>7758</v>
      </c>
      <c r="J684" s="140" t="s">
        <v>10486</v>
      </c>
      <c r="K684" s="140" t="s">
        <v>8070</v>
      </c>
      <c r="L684" s="140" t="s">
        <v>7761</v>
      </c>
      <c r="M684" s="140" t="s">
        <v>8071</v>
      </c>
      <c r="N684" s="140" t="s">
        <v>8722</v>
      </c>
      <c r="O684" s="139">
        <v>119354</v>
      </c>
      <c r="P684" s="139">
        <v>8541</v>
      </c>
      <c r="Q684" s="140" t="s">
        <v>5381</v>
      </c>
      <c r="R684" s="139">
        <v>963363</v>
      </c>
      <c r="S684" s="139">
        <v>0</v>
      </c>
      <c r="T684" s="140" t="s">
        <v>7758</v>
      </c>
      <c r="U684" s="141">
        <v>367</v>
      </c>
      <c r="V684" s="140" t="s">
        <v>10487</v>
      </c>
      <c r="W684" s="140" t="s">
        <v>9762</v>
      </c>
      <c r="X684" s="140" t="s">
        <v>8106</v>
      </c>
      <c r="Y684" s="140" t="s">
        <v>8107</v>
      </c>
      <c r="Z684" s="140" t="s">
        <v>8724</v>
      </c>
      <c r="AA684" s="139">
        <v>1</v>
      </c>
      <c r="AB684" s="141">
        <v>45322</v>
      </c>
      <c r="AC684" s="141">
        <v>45322</v>
      </c>
      <c r="AD684" s="140" t="s">
        <v>8109</v>
      </c>
      <c r="AE684" s="140" t="s">
        <v>8110</v>
      </c>
      <c r="AF684" s="140" t="s">
        <v>8111</v>
      </c>
      <c r="AG684" s="140" t="s">
        <v>8112</v>
      </c>
      <c r="AH684" s="140" t="s">
        <v>10485</v>
      </c>
      <c r="AI684" s="140" t="s">
        <v>7885</v>
      </c>
      <c r="AJ684" s="140" t="s">
        <v>10393</v>
      </c>
      <c r="AK684" s="140" t="s">
        <v>3600</v>
      </c>
      <c r="AL684" s="139">
        <v>2350</v>
      </c>
      <c r="AM684" s="140" t="s">
        <v>567</v>
      </c>
      <c r="AN684" s="140" t="s">
        <v>10385</v>
      </c>
    </row>
    <row r="685" spans="1:40" ht="28.8" x14ac:dyDescent="0.25">
      <c r="A685" s="139" t="s">
        <v>7756</v>
      </c>
      <c r="B685" s="140" t="s">
        <v>7757</v>
      </c>
      <c r="C685" s="139">
        <v>8839</v>
      </c>
      <c r="D685" s="140" t="s">
        <v>5979</v>
      </c>
      <c r="E685" s="140" t="s">
        <v>3601</v>
      </c>
      <c r="F685" s="139">
        <v>2350</v>
      </c>
      <c r="G685" s="140" t="s">
        <v>567</v>
      </c>
      <c r="H685" s="140" t="s">
        <v>747</v>
      </c>
      <c r="I685" s="140" t="s">
        <v>7758</v>
      </c>
      <c r="J685" s="140" t="s">
        <v>10488</v>
      </c>
      <c r="K685" s="140" t="s">
        <v>8070</v>
      </c>
      <c r="L685" s="140" t="s">
        <v>7761</v>
      </c>
      <c r="M685" s="140" t="s">
        <v>8071</v>
      </c>
      <c r="N685" s="140" t="s">
        <v>8730</v>
      </c>
      <c r="O685" s="139">
        <v>119495</v>
      </c>
      <c r="P685" s="139">
        <v>8748</v>
      </c>
      <c r="Q685" s="140" t="s">
        <v>6232</v>
      </c>
      <c r="R685" s="139">
        <v>960807</v>
      </c>
      <c r="S685" s="139">
        <v>0</v>
      </c>
      <c r="T685" s="140" t="s">
        <v>7758</v>
      </c>
      <c r="U685" s="141">
        <v>367</v>
      </c>
      <c r="V685" s="140" t="s">
        <v>10489</v>
      </c>
      <c r="W685" s="140" t="s">
        <v>10113</v>
      </c>
      <c r="X685" s="140" t="s">
        <v>7765</v>
      </c>
      <c r="Y685" s="140" t="s">
        <v>7766</v>
      </c>
      <c r="Z685" s="140" t="s">
        <v>8732</v>
      </c>
      <c r="AA685" s="139">
        <v>1</v>
      </c>
      <c r="AB685" s="141">
        <v>45322</v>
      </c>
      <c r="AC685" s="141">
        <v>45322</v>
      </c>
      <c r="AD685" s="140" t="s">
        <v>7876</v>
      </c>
      <c r="AE685" s="140" t="s">
        <v>7877</v>
      </c>
      <c r="AF685" s="140" t="s">
        <v>7878</v>
      </c>
      <c r="AG685" s="140" t="s">
        <v>7879</v>
      </c>
      <c r="AH685" s="140" t="s">
        <v>10490</v>
      </c>
      <c r="AI685" s="140" t="s">
        <v>7773</v>
      </c>
      <c r="AJ685" s="140" t="s">
        <v>10491</v>
      </c>
      <c r="AK685" s="140" t="s">
        <v>10492</v>
      </c>
      <c r="AL685" s="139">
        <v>2350</v>
      </c>
      <c r="AM685" s="140" t="s">
        <v>567</v>
      </c>
      <c r="AN685" s="140" t="s">
        <v>10493</v>
      </c>
    </row>
    <row r="686" spans="1:40" ht="28.8" x14ac:dyDescent="0.25">
      <c r="A686" s="139" t="s">
        <v>7756</v>
      </c>
      <c r="B686" s="140" t="s">
        <v>7757</v>
      </c>
      <c r="C686" s="139">
        <v>8847</v>
      </c>
      <c r="D686" s="140" t="s">
        <v>5389</v>
      </c>
      <c r="E686" s="140" t="s">
        <v>3602</v>
      </c>
      <c r="F686" s="139">
        <v>2360</v>
      </c>
      <c r="G686" s="140" t="s">
        <v>568</v>
      </c>
      <c r="H686" s="140" t="s">
        <v>748</v>
      </c>
      <c r="I686" s="140" t="s">
        <v>7758</v>
      </c>
      <c r="J686" s="140" t="s">
        <v>10494</v>
      </c>
      <c r="K686" s="140" t="s">
        <v>8070</v>
      </c>
      <c r="L686" s="140" t="s">
        <v>7761</v>
      </c>
      <c r="M686" s="140" t="s">
        <v>8071</v>
      </c>
      <c r="N686" s="140" t="s">
        <v>8722</v>
      </c>
      <c r="O686" s="139">
        <v>119602</v>
      </c>
      <c r="P686" s="139">
        <v>8847</v>
      </c>
      <c r="Q686" s="140" t="s">
        <v>5389</v>
      </c>
      <c r="R686" s="139">
        <v>963397</v>
      </c>
      <c r="S686" s="139">
        <v>0</v>
      </c>
      <c r="T686" s="140" t="s">
        <v>7758</v>
      </c>
      <c r="U686" s="141">
        <v>367</v>
      </c>
      <c r="V686" s="140" t="s">
        <v>10495</v>
      </c>
      <c r="W686" s="140" t="s">
        <v>8493</v>
      </c>
      <c r="X686" s="140" t="s">
        <v>7765</v>
      </c>
      <c r="Y686" s="140" t="s">
        <v>7766</v>
      </c>
      <c r="Z686" s="140" t="s">
        <v>8739</v>
      </c>
      <c r="AA686" s="139">
        <v>1</v>
      </c>
      <c r="AB686" s="141">
        <v>45322</v>
      </c>
      <c r="AC686" s="141">
        <v>45322</v>
      </c>
      <c r="AD686" s="140" t="s">
        <v>8109</v>
      </c>
      <c r="AE686" s="140" t="s">
        <v>8110</v>
      </c>
      <c r="AF686" s="140" t="s">
        <v>8111</v>
      </c>
      <c r="AG686" s="140" t="s">
        <v>8112</v>
      </c>
      <c r="AH686" s="140" t="s">
        <v>10496</v>
      </c>
      <c r="AI686" s="140" t="s">
        <v>7773</v>
      </c>
      <c r="AJ686" s="140" t="s">
        <v>10497</v>
      </c>
      <c r="AK686" s="140" t="s">
        <v>10498</v>
      </c>
      <c r="AL686" s="139">
        <v>2360</v>
      </c>
      <c r="AM686" s="140" t="s">
        <v>568</v>
      </c>
      <c r="AN686" s="140" t="s">
        <v>10499</v>
      </c>
    </row>
    <row r="687" spans="1:40" ht="28.8" x14ac:dyDescent="0.25">
      <c r="A687" s="139" t="s">
        <v>7756</v>
      </c>
      <c r="B687" s="140" t="s">
        <v>7757</v>
      </c>
      <c r="C687" s="139">
        <v>8854</v>
      </c>
      <c r="D687" s="140" t="s">
        <v>7194</v>
      </c>
      <c r="E687" s="140" t="s">
        <v>3603</v>
      </c>
      <c r="F687" s="139">
        <v>2360</v>
      </c>
      <c r="G687" s="140" t="s">
        <v>568</v>
      </c>
      <c r="H687" s="140" t="s">
        <v>749</v>
      </c>
      <c r="I687" s="140" t="s">
        <v>7758</v>
      </c>
      <c r="J687" s="140" t="s">
        <v>10500</v>
      </c>
      <c r="K687" s="140" t="s">
        <v>8070</v>
      </c>
      <c r="L687" s="140" t="s">
        <v>7761</v>
      </c>
      <c r="M687" s="140" t="s">
        <v>8071</v>
      </c>
      <c r="N687" s="140" t="s">
        <v>8722</v>
      </c>
      <c r="O687" s="139">
        <v>119602</v>
      </c>
      <c r="P687" s="139">
        <v>8847</v>
      </c>
      <c r="Q687" s="140" t="s">
        <v>5389</v>
      </c>
      <c r="R687" s="139">
        <v>963397</v>
      </c>
      <c r="S687" s="139">
        <v>0</v>
      </c>
      <c r="T687" s="140" t="s">
        <v>7758</v>
      </c>
      <c r="U687" s="141">
        <v>367</v>
      </c>
      <c r="V687" s="140" t="s">
        <v>10501</v>
      </c>
      <c r="W687" s="140" t="s">
        <v>10127</v>
      </c>
      <c r="X687" s="140" t="s">
        <v>7765</v>
      </c>
      <c r="Y687" s="140" t="s">
        <v>7766</v>
      </c>
      <c r="Z687" s="140" t="s">
        <v>8739</v>
      </c>
      <c r="AA687" s="139">
        <v>1</v>
      </c>
      <c r="AB687" s="141">
        <v>45322</v>
      </c>
      <c r="AC687" s="141">
        <v>45322</v>
      </c>
      <c r="AD687" s="140" t="s">
        <v>8109</v>
      </c>
      <c r="AE687" s="140" t="s">
        <v>8110</v>
      </c>
      <c r="AF687" s="140" t="s">
        <v>8111</v>
      </c>
      <c r="AG687" s="140" t="s">
        <v>8112</v>
      </c>
      <c r="AH687" s="140" t="s">
        <v>10496</v>
      </c>
      <c r="AI687" s="140" t="s">
        <v>7773</v>
      </c>
      <c r="AJ687" s="140" t="s">
        <v>10497</v>
      </c>
      <c r="AK687" s="140" t="s">
        <v>10498</v>
      </c>
      <c r="AL687" s="139">
        <v>2360</v>
      </c>
      <c r="AM687" s="140" t="s">
        <v>568</v>
      </c>
      <c r="AN687" s="140" t="s">
        <v>10499</v>
      </c>
    </row>
    <row r="688" spans="1:40" ht="28.8" x14ac:dyDescent="0.25">
      <c r="A688" s="139" t="s">
        <v>7756</v>
      </c>
      <c r="B688" s="140" t="s">
        <v>7757</v>
      </c>
      <c r="C688" s="139">
        <v>8862</v>
      </c>
      <c r="D688" s="140" t="s">
        <v>7195</v>
      </c>
      <c r="E688" s="140" t="s">
        <v>3604</v>
      </c>
      <c r="F688" s="139">
        <v>2360</v>
      </c>
      <c r="G688" s="140" t="s">
        <v>568</v>
      </c>
      <c r="H688" s="140" t="s">
        <v>750</v>
      </c>
      <c r="I688" s="140" t="s">
        <v>7758</v>
      </c>
      <c r="J688" s="140" t="s">
        <v>10502</v>
      </c>
      <c r="K688" s="140" t="s">
        <v>8070</v>
      </c>
      <c r="L688" s="140" t="s">
        <v>7761</v>
      </c>
      <c r="M688" s="140" t="s">
        <v>8071</v>
      </c>
      <c r="N688" s="140" t="s">
        <v>8722</v>
      </c>
      <c r="O688" s="139">
        <v>119602</v>
      </c>
      <c r="P688" s="139">
        <v>8847</v>
      </c>
      <c r="Q688" s="140" t="s">
        <v>5389</v>
      </c>
      <c r="R688" s="139">
        <v>963397</v>
      </c>
      <c r="S688" s="139">
        <v>0</v>
      </c>
      <c r="T688" s="140" t="s">
        <v>7758</v>
      </c>
      <c r="U688" s="141">
        <v>367</v>
      </c>
      <c r="V688" s="140" t="s">
        <v>10503</v>
      </c>
      <c r="W688" s="140" t="s">
        <v>7780</v>
      </c>
      <c r="X688" s="140" t="s">
        <v>7765</v>
      </c>
      <c r="Y688" s="140" t="s">
        <v>7766</v>
      </c>
      <c r="Z688" s="140" t="s">
        <v>8739</v>
      </c>
      <c r="AA688" s="139">
        <v>1</v>
      </c>
      <c r="AB688" s="141">
        <v>45322</v>
      </c>
      <c r="AC688" s="141">
        <v>45322</v>
      </c>
      <c r="AD688" s="140" t="s">
        <v>8109</v>
      </c>
      <c r="AE688" s="140" t="s">
        <v>8110</v>
      </c>
      <c r="AF688" s="140" t="s">
        <v>8111</v>
      </c>
      <c r="AG688" s="140" t="s">
        <v>8112</v>
      </c>
      <c r="AH688" s="140" t="s">
        <v>10496</v>
      </c>
      <c r="AI688" s="140" t="s">
        <v>7773</v>
      </c>
      <c r="AJ688" s="140" t="s">
        <v>10497</v>
      </c>
      <c r="AK688" s="140" t="s">
        <v>10498</v>
      </c>
      <c r="AL688" s="139">
        <v>2360</v>
      </c>
      <c r="AM688" s="140" t="s">
        <v>568</v>
      </c>
      <c r="AN688" s="140" t="s">
        <v>10499</v>
      </c>
    </row>
    <row r="689" spans="1:40" ht="28.8" x14ac:dyDescent="0.25">
      <c r="A689" s="139" t="s">
        <v>7756</v>
      </c>
      <c r="B689" s="140" t="s">
        <v>7757</v>
      </c>
      <c r="C689" s="139">
        <v>8871</v>
      </c>
      <c r="D689" s="140" t="s">
        <v>7196</v>
      </c>
      <c r="E689" s="140" t="s">
        <v>3605</v>
      </c>
      <c r="F689" s="139">
        <v>2360</v>
      </c>
      <c r="G689" s="140" t="s">
        <v>568</v>
      </c>
      <c r="H689" s="140" t="s">
        <v>751</v>
      </c>
      <c r="I689" s="140" t="s">
        <v>7758</v>
      </c>
      <c r="J689" s="140" t="s">
        <v>10504</v>
      </c>
      <c r="K689" s="140" t="s">
        <v>8070</v>
      </c>
      <c r="L689" s="140" t="s">
        <v>7761</v>
      </c>
      <c r="M689" s="140" t="s">
        <v>8071</v>
      </c>
      <c r="N689" s="140" t="s">
        <v>8730</v>
      </c>
      <c r="O689" s="139">
        <v>119602</v>
      </c>
      <c r="P689" s="139">
        <v>8847</v>
      </c>
      <c r="Q689" s="140" t="s">
        <v>5389</v>
      </c>
      <c r="R689" s="139">
        <v>960815</v>
      </c>
      <c r="S689" s="139">
        <v>0</v>
      </c>
      <c r="T689" s="140" t="s">
        <v>7758</v>
      </c>
      <c r="U689" s="141">
        <v>367</v>
      </c>
      <c r="V689" s="140" t="s">
        <v>10505</v>
      </c>
      <c r="W689" s="140" t="s">
        <v>10506</v>
      </c>
      <c r="X689" s="140" t="s">
        <v>7765</v>
      </c>
      <c r="Y689" s="140" t="s">
        <v>7766</v>
      </c>
      <c r="Z689" s="140" t="s">
        <v>8732</v>
      </c>
      <c r="AA689" s="139">
        <v>1</v>
      </c>
      <c r="AB689" s="141">
        <v>45322</v>
      </c>
      <c r="AC689" s="141">
        <v>45322</v>
      </c>
      <c r="AD689" s="140" t="s">
        <v>8109</v>
      </c>
      <c r="AE689" s="140" t="s">
        <v>8110</v>
      </c>
      <c r="AF689" s="140" t="s">
        <v>8111</v>
      </c>
      <c r="AG689" s="140" t="s">
        <v>8112</v>
      </c>
      <c r="AH689" s="140" t="s">
        <v>10507</v>
      </c>
      <c r="AI689" s="140" t="s">
        <v>7773</v>
      </c>
      <c r="AJ689" s="140" t="s">
        <v>10508</v>
      </c>
      <c r="AK689" s="140" t="s">
        <v>10509</v>
      </c>
      <c r="AL689" s="139">
        <v>2360</v>
      </c>
      <c r="AM689" s="140" t="s">
        <v>568</v>
      </c>
      <c r="AN689" s="140" t="s">
        <v>10510</v>
      </c>
    </row>
    <row r="690" spans="1:40" ht="28.8" x14ac:dyDescent="0.25">
      <c r="A690" s="139" t="s">
        <v>7756</v>
      </c>
      <c r="B690" s="140" t="s">
        <v>7757</v>
      </c>
      <c r="C690" s="139">
        <v>8888</v>
      </c>
      <c r="D690" s="140" t="s">
        <v>10511</v>
      </c>
      <c r="E690" s="140" t="s">
        <v>3606</v>
      </c>
      <c r="F690" s="139">
        <v>2370</v>
      </c>
      <c r="G690" s="140" t="s">
        <v>303</v>
      </c>
      <c r="H690" s="140" t="s">
        <v>752</v>
      </c>
      <c r="I690" s="140" t="s">
        <v>7758</v>
      </c>
      <c r="J690" s="140" t="s">
        <v>10512</v>
      </c>
      <c r="K690" s="140" t="s">
        <v>7760</v>
      </c>
      <c r="L690" s="140" t="s">
        <v>7761</v>
      </c>
      <c r="M690" s="140" t="s">
        <v>7491</v>
      </c>
      <c r="N690" s="140" t="s">
        <v>8730</v>
      </c>
      <c r="O690" s="139">
        <v>120121</v>
      </c>
      <c r="P690" s="139">
        <v>8888</v>
      </c>
      <c r="Q690" s="140" t="s">
        <v>10511</v>
      </c>
      <c r="R690" s="139">
        <v>960823</v>
      </c>
      <c r="S690" s="139">
        <v>0</v>
      </c>
      <c r="T690" s="140" t="s">
        <v>7935</v>
      </c>
      <c r="U690" s="141">
        <v>367</v>
      </c>
      <c r="V690" s="140" t="s">
        <v>10513</v>
      </c>
      <c r="W690" s="140" t="s">
        <v>8988</v>
      </c>
      <c r="X690" s="140" t="s">
        <v>7765</v>
      </c>
      <c r="Y690" s="140" t="s">
        <v>7766</v>
      </c>
      <c r="Z690" s="140" t="s">
        <v>8732</v>
      </c>
      <c r="AA690" s="139">
        <v>1</v>
      </c>
      <c r="AB690" s="141">
        <v>45322</v>
      </c>
      <c r="AC690" s="141">
        <v>45322</v>
      </c>
      <c r="AD690" s="140" t="s">
        <v>8109</v>
      </c>
      <c r="AE690" s="140" t="s">
        <v>8110</v>
      </c>
      <c r="AF690" s="140" t="s">
        <v>8111</v>
      </c>
      <c r="AG690" s="140" t="s">
        <v>8112</v>
      </c>
      <c r="AH690" s="140" t="s">
        <v>10514</v>
      </c>
      <c r="AI690" s="140" t="s">
        <v>7773</v>
      </c>
      <c r="AJ690" s="140" t="s">
        <v>10515</v>
      </c>
      <c r="AK690" s="140" t="s">
        <v>10516</v>
      </c>
      <c r="AL690" s="139">
        <v>2370</v>
      </c>
      <c r="AM690" s="140" t="s">
        <v>303</v>
      </c>
      <c r="AN690" s="140" t="s">
        <v>10517</v>
      </c>
    </row>
    <row r="691" spans="1:40" ht="28.8" x14ac:dyDescent="0.25">
      <c r="A691" s="139" t="s">
        <v>7756</v>
      </c>
      <c r="B691" s="140" t="s">
        <v>7757</v>
      </c>
      <c r="C691" s="139">
        <v>8896</v>
      </c>
      <c r="D691" s="140" t="s">
        <v>6233</v>
      </c>
      <c r="E691" s="140" t="s">
        <v>3607</v>
      </c>
      <c r="F691" s="139">
        <v>2370</v>
      </c>
      <c r="G691" s="140" t="s">
        <v>303</v>
      </c>
      <c r="H691" s="140" t="s">
        <v>753</v>
      </c>
      <c r="I691" s="140" t="s">
        <v>7758</v>
      </c>
      <c r="J691" s="140" t="s">
        <v>10518</v>
      </c>
      <c r="K691" s="140" t="s">
        <v>7760</v>
      </c>
      <c r="L691" s="140" t="s">
        <v>7761</v>
      </c>
      <c r="M691" s="140" t="s">
        <v>7491</v>
      </c>
      <c r="N691" s="140" t="s">
        <v>8730</v>
      </c>
      <c r="O691" s="139">
        <v>120121</v>
      </c>
      <c r="P691" s="139">
        <v>8888</v>
      </c>
      <c r="Q691" s="140" t="s">
        <v>10511</v>
      </c>
      <c r="R691" s="139">
        <v>960823</v>
      </c>
      <c r="S691" s="139">
        <v>0</v>
      </c>
      <c r="T691" s="140" t="s">
        <v>7758</v>
      </c>
      <c r="U691" s="141">
        <v>367</v>
      </c>
      <c r="V691" s="140" t="s">
        <v>10519</v>
      </c>
      <c r="W691" s="140" t="s">
        <v>10520</v>
      </c>
      <c r="X691" s="140" t="s">
        <v>7765</v>
      </c>
      <c r="Y691" s="140" t="s">
        <v>7766</v>
      </c>
      <c r="Z691" s="140" t="s">
        <v>8732</v>
      </c>
      <c r="AA691" s="139">
        <v>1</v>
      </c>
      <c r="AB691" s="141">
        <v>45322</v>
      </c>
      <c r="AC691" s="141">
        <v>45322</v>
      </c>
      <c r="AD691" s="140" t="s">
        <v>7926</v>
      </c>
      <c r="AE691" s="140" t="s">
        <v>7927</v>
      </c>
      <c r="AF691" s="140" t="s">
        <v>7928</v>
      </c>
      <c r="AG691" s="140" t="s">
        <v>7929</v>
      </c>
      <c r="AH691" s="140" t="s">
        <v>10514</v>
      </c>
      <c r="AI691" s="140" t="s">
        <v>7773</v>
      </c>
      <c r="AJ691" s="140" t="s">
        <v>10515</v>
      </c>
      <c r="AK691" s="140" t="s">
        <v>10516</v>
      </c>
      <c r="AL691" s="139">
        <v>2370</v>
      </c>
      <c r="AM691" s="140" t="s">
        <v>303</v>
      </c>
      <c r="AN691" s="140" t="s">
        <v>10517</v>
      </c>
    </row>
    <row r="692" spans="1:40" ht="28.8" x14ac:dyDescent="0.25">
      <c r="A692" s="139" t="s">
        <v>7756</v>
      </c>
      <c r="B692" s="140" t="s">
        <v>7757</v>
      </c>
      <c r="C692" s="139">
        <v>8904</v>
      </c>
      <c r="D692" s="140" t="s">
        <v>6234</v>
      </c>
      <c r="E692" s="140" t="s">
        <v>3608</v>
      </c>
      <c r="F692" s="139">
        <v>2370</v>
      </c>
      <c r="G692" s="140" t="s">
        <v>303</v>
      </c>
      <c r="H692" s="140" t="s">
        <v>754</v>
      </c>
      <c r="I692" s="140" t="s">
        <v>7758</v>
      </c>
      <c r="J692" s="140" t="s">
        <v>10521</v>
      </c>
      <c r="K692" s="140" t="s">
        <v>7760</v>
      </c>
      <c r="L692" s="140" t="s">
        <v>7761</v>
      </c>
      <c r="M692" s="140" t="s">
        <v>7491</v>
      </c>
      <c r="N692" s="140" t="s">
        <v>8722</v>
      </c>
      <c r="O692" s="139">
        <v>121699</v>
      </c>
      <c r="P692" s="139">
        <v>9481</v>
      </c>
      <c r="Q692" s="140" t="s">
        <v>6414</v>
      </c>
      <c r="R692" s="139">
        <v>56291</v>
      </c>
      <c r="S692" s="139">
        <v>0</v>
      </c>
      <c r="T692" s="140" t="s">
        <v>7758</v>
      </c>
      <c r="U692" s="141">
        <v>367</v>
      </c>
      <c r="V692" s="140" t="s">
        <v>10522</v>
      </c>
      <c r="W692" s="140" t="s">
        <v>8709</v>
      </c>
      <c r="X692" s="140" t="s">
        <v>7765</v>
      </c>
      <c r="Y692" s="140" t="s">
        <v>7766</v>
      </c>
      <c r="Z692" s="140" t="s">
        <v>8739</v>
      </c>
      <c r="AA692" s="139">
        <v>1</v>
      </c>
      <c r="AB692" s="141">
        <v>45322</v>
      </c>
      <c r="AC692" s="141">
        <v>45322</v>
      </c>
      <c r="AD692" s="140" t="s">
        <v>8109</v>
      </c>
      <c r="AE692" s="140" t="s">
        <v>8110</v>
      </c>
      <c r="AF692" s="140" t="s">
        <v>8111</v>
      </c>
      <c r="AG692" s="140" t="s">
        <v>8112</v>
      </c>
      <c r="AH692" s="140" t="s">
        <v>10523</v>
      </c>
      <c r="AI692" s="140" t="s">
        <v>7943</v>
      </c>
      <c r="AJ692" s="140" t="s">
        <v>10524</v>
      </c>
      <c r="AK692" s="140" t="s">
        <v>3608</v>
      </c>
      <c r="AL692" s="139">
        <v>2370</v>
      </c>
      <c r="AM692" s="140" t="s">
        <v>303</v>
      </c>
      <c r="AN692" s="140" t="s">
        <v>10407</v>
      </c>
    </row>
    <row r="693" spans="1:40" ht="28.8" x14ac:dyDescent="0.25">
      <c r="A693" s="139" t="s">
        <v>7756</v>
      </c>
      <c r="B693" s="140" t="s">
        <v>7757</v>
      </c>
      <c r="C693" s="139">
        <v>8912</v>
      </c>
      <c r="D693" s="140" t="s">
        <v>5390</v>
      </c>
      <c r="E693" s="140" t="s">
        <v>3609</v>
      </c>
      <c r="F693" s="139">
        <v>2380</v>
      </c>
      <c r="G693" s="140" t="s">
        <v>304</v>
      </c>
      <c r="H693" s="140" t="s">
        <v>755</v>
      </c>
      <c r="I693" s="140" t="s">
        <v>7758</v>
      </c>
      <c r="J693" s="140" t="s">
        <v>10525</v>
      </c>
      <c r="K693" s="140" t="s">
        <v>8070</v>
      </c>
      <c r="L693" s="140" t="s">
        <v>7761</v>
      </c>
      <c r="M693" s="140" t="s">
        <v>8071</v>
      </c>
      <c r="N693" s="140" t="s">
        <v>8730</v>
      </c>
      <c r="O693" s="139">
        <v>119644</v>
      </c>
      <c r="P693" s="139">
        <v>8912</v>
      </c>
      <c r="Q693" s="140" t="s">
        <v>5390</v>
      </c>
      <c r="R693" s="139">
        <v>960831</v>
      </c>
      <c r="S693" s="139">
        <v>0</v>
      </c>
      <c r="T693" s="140" t="s">
        <v>7758</v>
      </c>
      <c r="U693" s="141">
        <v>367</v>
      </c>
      <c r="V693" s="140" t="s">
        <v>10526</v>
      </c>
      <c r="W693" s="140" t="s">
        <v>8214</v>
      </c>
      <c r="X693" s="140" t="s">
        <v>7765</v>
      </c>
      <c r="Y693" s="140" t="s">
        <v>7766</v>
      </c>
      <c r="Z693" s="140" t="s">
        <v>8732</v>
      </c>
      <c r="AA693" s="139">
        <v>2</v>
      </c>
      <c r="AB693" s="141">
        <v>45322</v>
      </c>
      <c r="AC693" s="141">
        <v>45322</v>
      </c>
      <c r="AD693" s="140" t="s">
        <v>8109</v>
      </c>
      <c r="AE693" s="140" t="s">
        <v>8110</v>
      </c>
      <c r="AF693" s="140" t="s">
        <v>8111</v>
      </c>
      <c r="AG693" s="140" t="s">
        <v>8112</v>
      </c>
      <c r="AH693" s="140" t="s">
        <v>10527</v>
      </c>
      <c r="AI693" s="140" t="s">
        <v>7773</v>
      </c>
      <c r="AJ693" s="140" t="s">
        <v>10528</v>
      </c>
      <c r="AK693" s="140" t="s">
        <v>10529</v>
      </c>
      <c r="AL693" s="139">
        <v>2381</v>
      </c>
      <c r="AM693" s="140" t="s">
        <v>569</v>
      </c>
      <c r="AN693" s="140" t="s">
        <v>10530</v>
      </c>
    </row>
    <row r="694" spans="1:40" ht="28.8" x14ac:dyDescent="0.25">
      <c r="A694" s="139" t="s">
        <v>7756</v>
      </c>
      <c r="B694" s="140" t="s">
        <v>7757</v>
      </c>
      <c r="C694" s="139">
        <v>8953</v>
      </c>
      <c r="D694" s="140" t="s">
        <v>6532</v>
      </c>
      <c r="E694" s="140" t="s">
        <v>3610</v>
      </c>
      <c r="F694" s="139">
        <v>2381</v>
      </c>
      <c r="G694" s="140" t="s">
        <v>569</v>
      </c>
      <c r="H694" s="140" t="s">
        <v>2848</v>
      </c>
      <c r="I694" s="140" t="s">
        <v>7758</v>
      </c>
      <c r="J694" s="140" t="s">
        <v>10531</v>
      </c>
      <c r="K694" s="140" t="s">
        <v>8070</v>
      </c>
      <c r="L694" s="140" t="s">
        <v>7761</v>
      </c>
      <c r="M694" s="140" t="s">
        <v>8071</v>
      </c>
      <c r="N694" s="140" t="s">
        <v>8730</v>
      </c>
      <c r="O694" s="139">
        <v>119644</v>
      </c>
      <c r="P694" s="139">
        <v>8912</v>
      </c>
      <c r="Q694" s="140" t="s">
        <v>5390</v>
      </c>
      <c r="R694" s="139">
        <v>960831</v>
      </c>
      <c r="S694" s="139">
        <v>0</v>
      </c>
      <c r="T694" s="140" t="s">
        <v>7758</v>
      </c>
      <c r="U694" s="141">
        <v>367</v>
      </c>
      <c r="V694" s="140" t="s">
        <v>10532</v>
      </c>
      <c r="W694" s="140" t="s">
        <v>10533</v>
      </c>
      <c r="X694" s="140" t="s">
        <v>7765</v>
      </c>
      <c r="Y694" s="140" t="s">
        <v>7766</v>
      </c>
      <c r="Z694" s="140" t="s">
        <v>8732</v>
      </c>
      <c r="AA694" s="139">
        <v>2</v>
      </c>
      <c r="AB694" s="141">
        <v>45322</v>
      </c>
      <c r="AC694" s="141">
        <v>45322</v>
      </c>
      <c r="AD694" s="140" t="s">
        <v>8109</v>
      </c>
      <c r="AE694" s="140" t="s">
        <v>8110</v>
      </c>
      <c r="AF694" s="140" t="s">
        <v>8111</v>
      </c>
      <c r="AG694" s="140" t="s">
        <v>8112</v>
      </c>
      <c r="AH694" s="140" t="s">
        <v>10527</v>
      </c>
      <c r="AI694" s="140" t="s">
        <v>7773</v>
      </c>
      <c r="AJ694" s="140" t="s">
        <v>10528</v>
      </c>
      <c r="AK694" s="140" t="s">
        <v>10529</v>
      </c>
      <c r="AL694" s="139">
        <v>2381</v>
      </c>
      <c r="AM694" s="140" t="s">
        <v>569</v>
      </c>
      <c r="AN694" s="140" t="s">
        <v>10530</v>
      </c>
    </row>
    <row r="695" spans="1:40" ht="28.8" x14ac:dyDescent="0.25">
      <c r="A695" s="139" t="s">
        <v>7756</v>
      </c>
      <c r="B695" s="140" t="s">
        <v>7757</v>
      </c>
      <c r="C695" s="139">
        <v>8961</v>
      </c>
      <c r="D695" s="140" t="s">
        <v>6372</v>
      </c>
      <c r="E695" s="140" t="s">
        <v>3611</v>
      </c>
      <c r="F695" s="139">
        <v>2382</v>
      </c>
      <c r="G695" s="140" t="s">
        <v>570</v>
      </c>
      <c r="H695" s="140" t="s">
        <v>1556</v>
      </c>
      <c r="I695" s="140" t="s">
        <v>7758</v>
      </c>
      <c r="J695" s="140" t="s">
        <v>10534</v>
      </c>
      <c r="K695" s="140" t="s">
        <v>7760</v>
      </c>
      <c r="L695" s="140" t="s">
        <v>7761</v>
      </c>
      <c r="M695" s="140" t="s">
        <v>7491</v>
      </c>
      <c r="N695" s="140" t="s">
        <v>8722</v>
      </c>
      <c r="O695" s="139">
        <v>121781</v>
      </c>
      <c r="P695" s="139">
        <v>8961</v>
      </c>
      <c r="Q695" s="140" t="s">
        <v>6372</v>
      </c>
      <c r="R695" s="139">
        <v>56291</v>
      </c>
      <c r="S695" s="139">
        <v>0</v>
      </c>
      <c r="T695" s="140" t="s">
        <v>7758</v>
      </c>
      <c r="U695" s="141">
        <v>367</v>
      </c>
      <c r="V695" s="140" t="s">
        <v>10535</v>
      </c>
      <c r="W695" s="140" t="s">
        <v>9072</v>
      </c>
      <c r="X695" s="140" t="s">
        <v>7765</v>
      </c>
      <c r="Y695" s="140" t="s">
        <v>7766</v>
      </c>
      <c r="Z695" s="140" t="s">
        <v>8739</v>
      </c>
      <c r="AA695" s="139">
        <v>2</v>
      </c>
      <c r="AB695" s="141">
        <v>45322</v>
      </c>
      <c r="AC695" s="141">
        <v>45322</v>
      </c>
      <c r="AD695" s="140" t="s">
        <v>8109</v>
      </c>
      <c r="AE695" s="140" t="s">
        <v>8110</v>
      </c>
      <c r="AF695" s="140" t="s">
        <v>8111</v>
      </c>
      <c r="AG695" s="140" t="s">
        <v>8112</v>
      </c>
      <c r="AH695" s="140" t="s">
        <v>10536</v>
      </c>
      <c r="AI695" s="140" t="s">
        <v>7943</v>
      </c>
      <c r="AJ695" s="140" t="s">
        <v>10537</v>
      </c>
      <c r="AK695" s="140" t="s">
        <v>3611</v>
      </c>
      <c r="AL695" s="139">
        <v>2382</v>
      </c>
      <c r="AM695" s="140" t="s">
        <v>570</v>
      </c>
      <c r="AN695" s="140" t="s">
        <v>10407</v>
      </c>
    </row>
    <row r="696" spans="1:40" ht="28.8" x14ac:dyDescent="0.25">
      <c r="A696" s="139" t="s">
        <v>7756</v>
      </c>
      <c r="B696" s="140" t="s">
        <v>7757</v>
      </c>
      <c r="C696" s="139">
        <v>8987</v>
      </c>
      <c r="D696" s="140" t="s">
        <v>6235</v>
      </c>
      <c r="E696" s="140" t="s">
        <v>3612</v>
      </c>
      <c r="F696" s="139">
        <v>2400</v>
      </c>
      <c r="G696" s="140" t="s">
        <v>305</v>
      </c>
      <c r="H696" s="140" t="s">
        <v>1557</v>
      </c>
      <c r="I696" s="140" t="s">
        <v>7758</v>
      </c>
      <c r="J696" s="140" t="s">
        <v>10538</v>
      </c>
      <c r="K696" s="140" t="s">
        <v>7760</v>
      </c>
      <c r="L696" s="140" t="s">
        <v>7761</v>
      </c>
      <c r="M696" s="140" t="s">
        <v>7491</v>
      </c>
      <c r="N696" s="140" t="s">
        <v>8730</v>
      </c>
      <c r="O696" s="139">
        <v>121491</v>
      </c>
      <c r="P696" s="139">
        <v>8987</v>
      </c>
      <c r="Q696" s="140" t="s">
        <v>6235</v>
      </c>
      <c r="R696" s="139">
        <v>960849</v>
      </c>
      <c r="S696" s="139">
        <v>0</v>
      </c>
      <c r="T696" s="140" t="s">
        <v>7758</v>
      </c>
      <c r="U696" s="141">
        <v>367</v>
      </c>
      <c r="V696" s="140" t="s">
        <v>10539</v>
      </c>
      <c r="W696" s="140" t="s">
        <v>10540</v>
      </c>
      <c r="X696" s="140" t="s">
        <v>7765</v>
      </c>
      <c r="Y696" s="140" t="s">
        <v>7766</v>
      </c>
      <c r="Z696" s="140" t="s">
        <v>8732</v>
      </c>
      <c r="AA696" s="139">
        <v>1</v>
      </c>
      <c r="AB696" s="141">
        <v>45322</v>
      </c>
      <c r="AC696" s="141">
        <v>45322</v>
      </c>
      <c r="AD696" s="140" t="s">
        <v>7768</v>
      </c>
      <c r="AE696" s="140" t="s">
        <v>7769</v>
      </c>
      <c r="AF696" s="140" t="s">
        <v>7770</v>
      </c>
      <c r="AG696" s="140" t="s">
        <v>7771</v>
      </c>
      <c r="AH696" s="140" t="s">
        <v>10541</v>
      </c>
      <c r="AI696" s="140" t="s">
        <v>7773</v>
      </c>
      <c r="AJ696" s="140" t="s">
        <v>10542</v>
      </c>
      <c r="AK696" s="140" t="s">
        <v>10543</v>
      </c>
      <c r="AL696" s="139">
        <v>2400</v>
      </c>
      <c r="AM696" s="140" t="s">
        <v>305</v>
      </c>
      <c r="AN696" s="140" t="s">
        <v>10544</v>
      </c>
    </row>
    <row r="697" spans="1:40" ht="28.8" x14ac:dyDescent="0.25">
      <c r="A697" s="139" t="s">
        <v>7756</v>
      </c>
      <c r="B697" s="140" t="s">
        <v>7757</v>
      </c>
      <c r="C697" s="139">
        <v>8995</v>
      </c>
      <c r="D697" s="140" t="s">
        <v>5391</v>
      </c>
      <c r="E697" s="140" t="s">
        <v>3613</v>
      </c>
      <c r="F697" s="139">
        <v>2400</v>
      </c>
      <c r="G697" s="140" t="s">
        <v>305</v>
      </c>
      <c r="H697" s="140" t="s">
        <v>1558</v>
      </c>
      <c r="I697" s="140" t="s">
        <v>7758</v>
      </c>
      <c r="J697" s="140" t="s">
        <v>10545</v>
      </c>
      <c r="K697" s="140" t="s">
        <v>7760</v>
      </c>
      <c r="L697" s="140" t="s">
        <v>7761</v>
      </c>
      <c r="M697" s="140" t="s">
        <v>7491</v>
      </c>
      <c r="N697" s="140" t="s">
        <v>8730</v>
      </c>
      <c r="O697" s="139">
        <v>121491</v>
      </c>
      <c r="P697" s="139">
        <v>8987</v>
      </c>
      <c r="Q697" s="140" t="s">
        <v>6235</v>
      </c>
      <c r="R697" s="139">
        <v>960849</v>
      </c>
      <c r="S697" s="139">
        <v>0</v>
      </c>
      <c r="T697" s="140" t="s">
        <v>7758</v>
      </c>
      <c r="U697" s="141">
        <v>367</v>
      </c>
      <c r="V697" s="140" t="s">
        <v>10546</v>
      </c>
      <c r="W697" s="140" t="s">
        <v>10547</v>
      </c>
      <c r="X697" s="140" t="s">
        <v>7765</v>
      </c>
      <c r="Y697" s="140" t="s">
        <v>7766</v>
      </c>
      <c r="Z697" s="140" t="s">
        <v>8732</v>
      </c>
      <c r="AA697" s="139">
        <v>1</v>
      </c>
      <c r="AB697" s="141">
        <v>45322</v>
      </c>
      <c r="AC697" s="141">
        <v>45322</v>
      </c>
      <c r="AD697" s="140" t="s">
        <v>7768</v>
      </c>
      <c r="AE697" s="140" t="s">
        <v>7769</v>
      </c>
      <c r="AF697" s="140" t="s">
        <v>7770</v>
      </c>
      <c r="AG697" s="140" t="s">
        <v>7771</v>
      </c>
      <c r="AH697" s="140" t="s">
        <v>10541</v>
      </c>
      <c r="AI697" s="140" t="s">
        <v>7773</v>
      </c>
      <c r="AJ697" s="140" t="s">
        <v>10542</v>
      </c>
      <c r="AK697" s="140" t="s">
        <v>10543</v>
      </c>
      <c r="AL697" s="139">
        <v>2400</v>
      </c>
      <c r="AM697" s="140" t="s">
        <v>305</v>
      </c>
      <c r="AN697" s="140" t="s">
        <v>10544</v>
      </c>
    </row>
    <row r="698" spans="1:40" ht="28.8" x14ac:dyDescent="0.25">
      <c r="A698" s="139" t="s">
        <v>7756</v>
      </c>
      <c r="B698" s="140" t="s">
        <v>7757</v>
      </c>
      <c r="C698" s="139">
        <v>9001</v>
      </c>
      <c r="D698" s="140" t="s">
        <v>5920</v>
      </c>
      <c r="E698" s="140" t="s">
        <v>3614</v>
      </c>
      <c r="F698" s="139">
        <v>2400</v>
      </c>
      <c r="G698" s="140" t="s">
        <v>305</v>
      </c>
      <c r="H698" s="140" t="s">
        <v>1559</v>
      </c>
      <c r="I698" s="140" t="s">
        <v>7758</v>
      </c>
      <c r="J698" s="140" t="s">
        <v>10548</v>
      </c>
      <c r="K698" s="140" t="s">
        <v>7760</v>
      </c>
      <c r="L698" s="140" t="s">
        <v>7761</v>
      </c>
      <c r="M698" s="140" t="s">
        <v>7491</v>
      </c>
      <c r="N698" s="140" t="s">
        <v>8722</v>
      </c>
      <c r="O698" s="139">
        <v>122085</v>
      </c>
      <c r="P698" s="139">
        <v>9035</v>
      </c>
      <c r="Q698" s="140" t="s">
        <v>5392</v>
      </c>
      <c r="R698" s="139">
        <v>963421</v>
      </c>
      <c r="S698" s="139">
        <v>0</v>
      </c>
      <c r="T698" s="140" t="s">
        <v>7758</v>
      </c>
      <c r="U698" s="141">
        <v>367</v>
      </c>
      <c r="V698" s="140" t="s">
        <v>10549</v>
      </c>
      <c r="W698" s="140" t="s">
        <v>7856</v>
      </c>
      <c r="X698" s="140" t="s">
        <v>7972</v>
      </c>
      <c r="Y698" s="140" t="s">
        <v>7973</v>
      </c>
      <c r="Z698" s="140" t="s">
        <v>8899</v>
      </c>
      <c r="AA698" s="139">
        <v>1</v>
      </c>
      <c r="AB698" s="141">
        <v>45322</v>
      </c>
      <c r="AC698" s="141">
        <v>45322</v>
      </c>
      <c r="AD698" s="140" t="s">
        <v>7768</v>
      </c>
      <c r="AE698" s="140" t="s">
        <v>7769</v>
      </c>
      <c r="AF698" s="140" t="s">
        <v>7770</v>
      </c>
      <c r="AG698" s="140" t="s">
        <v>7771</v>
      </c>
      <c r="AH698" s="140" t="s">
        <v>10550</v>
      </c>
      <c r="AI698" s="140" t="s">
        <v>7773</v>
      </c>
      <c r="AJ698" s="140" t="s">
        <v>10551</v>
      </c>
      <c r="AK698" s="140" t="s">
        <v>10552</v>
      </c>
      <c r="AL698" s="139">
        <v>2400</v>
      </c>
      <c r="AM698" s="140" t="s">
        <v>305</v>
      </c>
      <c r="AN698" s="140" t="s">
        <v>10553</v>
      </c>
    </row>
    <row r="699" spans="1:40" ht="28.8" x14ac:dyDescent="0.25">
      <c r="A699" s="139" t="s">
        <v>7756</v>
      </c>
      <c r="B699" s="140" t="s">
        <v>7757</v>
      </c>
      <c r="C699" s="139">
        <v>9019</v>
      </c>
      <c r="D699" s="140" t="s">
        <v>6236</v>
      </c>
      <c r="E699" s="140" t="s">
        <v>3615</v>
      </c>
      <c r="F699" s="139">
        <v>2400</v>
      </c>
      <c r="G699" s="140" t="s">
        <v>305</v>
      </c>
      <c r="H699" s="140" t="s">
        <v>2917</v>
      </c>
      <c r="I699" s="140" t="s">
        <v>7758</v>
      </c>
      <c r="J699" s="140" t="s">
        <v>10554</v>
      </c>
      <c r="K699" s="140" t="s">
        <v>7760</v>
      </c>
      <c r="L699" s="140" t="s">
        <v>7761</v>
      </c>
      <c r="M699" s="140" t="s">
        <v>7491</v>
      </c>
      <c r="N699" s="140" t="s">
        <v>8722</v>
      </c>
      <c r="O699" s="139">
        <v>122085</v>
      </c>
      <c r="P699" s="139">
        <v>9035</v>
      </c>
      <c r="Q699" s="140" t="s">
        <v>5392</v>
      </c>
      <c r="R699" s="139">
        <v>963421</v>
      </c>
      <c r="S699" s="139">
        <v>0</v>
      </c>
      <c r="T699" s="140" t="s">
        <v>7758</v>
      </c>
      <c r="U699" s="141">
        <v>367</v>
      </c>
      <c r="V699" s="140" t="s">
        <v>10555</v>
      </c>
      <c r="W699" s="140" t="s">
        <v>9837</v>
      </c>
      <c r="X699" s="140" t="s">
        <v>7972</v>
      </c>
      <c r="Y699" s="140" t="s">
        <v>7973</v>
      </c>
      <c r="Z699" s="140" t="s">
        <v>8899</v>
      </c>
      <c r="AA699" s="139">
        <v>2</v>
      </c>
      <c r="AB699" s="141">
        <v>45322</v>
      </c>
      <c r="AC699" s="141">
        <v>45322</v>
      </c>
      <c r="AD699" s="140" t="s">
        <v>7768</v>
      </c>
      <c r="AE699" s="140" t="s">
        <v>7769</v>
      </c>
      <c r="AF699" s="140" t="s">
        <v>7770</v>
      </c>
      <c r="AG699" s="140" t="s">
        <v>7771</v>
      </c>
      <c r="AH699" s="140" t="s">
        <v>10556</v>
      </c>
      <c r="AI699" s="140" t="s">
        <v>7885</v>
      </c>
      <c r="AJ699" s="140" t="s">
        <v>10557</v>
      </c>
      <c r="AK699" s="140" t="s">
        <v>3615</v>
      </c>
      <c r="AL699" s="139">
        <v>2400</v>
      </c>
      <c r="AM699" s="140" t="s">
        <v>305</v>
      </c>
      <c r="AN699" s="140" t="s">
        <v>10553</v>
      </c>
    </row>
    <row r="700" spans="1:40" ht="28.8" x14ac:dyDescent="0.25">
      <c r="A700" s="139" t="s">
        <v>7756</v>
      </c>
      <c r="B700" s="140" t="s">
        <v>7757</v>
      </c>
      <c r="C700" s="139">
        <v>9027</v>
      </c>
      <c r="D700" s="140" t="s">
        <v>7197</v>
      </c>
      <c r="E700" s="140" t="s">
        <v>3616</v>
      </c>
      <c r="F700" s="139">
        <v>2400</v>
      </c>
      <c r="G700" s="140" t="s">
        <v>305</v>
      </c>
      <c r="H700" s="140" t="s">
        <v>1560</v>
      </c>
      <c r="I700" s="140" t="s">
        <v>7758</v>
      </c>
      <c r="J700" s="140" t="s">
        <v>10558</v>
      </c>
      <c r="K700" s="140" t="s">
        <v>7760</v>
      </c>
      <c r="L700" s="140" t="s">
        <v>7761</v>
      </c>
      <c r="M700" s="140" t="s">
        <v>7491</v>
      </c>
      <c r="N700" s="140" t="s">
        <v>8722</v>
      </c>
      <c r="O700" s="139">
        <v>122085</v>
      </c>
      <c r="P700" s="139">
        <v>9035</v>
      </c>
      <c r="Q700" s="140" t="s">
        <v>5392</v>
      </c>
      <c r="R700" s="139">
        <v>963421</v>
      </c>
      <c r="S700" s="139">
        <v>0</v>
      </c>
      <c r="T700" s="140" t="s">
        <v>7758</v>
      </c>
      <c r="U700" s="141">
        <v>367</v>
      </c>
      <c r="V700" s="140" t="s">
        <v>10559</v>
      </c>
      <c r="W700" s="140" t="s">
        <v>8469</v>
      </c>
      <c r="X700" s="140" t="s">
        <v>7765</v>
      </c>
      <c r="Y700" s="140" t="s">
        <v>7766</v>
      </c>
      <c r="Z700" s="140" t="s">
        <v>8739</v>
      </c>
      <c r="AA700" s="139">
        <v>1</v>
      </c>
      <c r="AB700" s="141">
        <v>45322</v>
      </c>
      <c r="AC700" s="141">
        <v>45322</v>
      </c>
      <c r="AD700" s="140" t="s">
        <v>7768</v>
      </c>
      <c r="AE700" s="140" t="s">
        <v>7769</v>
      </c>
      <c r="AF700" s="140" t="s">
        <v>7770</v>
      </c>
      <c r="AG700" s="140" t="s">
        <v>7771</v>
      </c>
      <c r="AH700" s="140" t="s">
        <v>10560</v>
      </c>
      <c r="AI700" s="140" t="s">
        <v>7773</v>
      </c>
      <c r="AJ700" s="140" t="s">
        <v>10561</v>
      </c>
      <c r="AK700" s="140" t="s">
        <v>10562</v>
      </c>
      <c r="AL700" s="139">
        <v>2400</v>
      </c>
      <c r="AM700" s="140" t="s">
        <v>305</v>
      </c>
      <c r="AN700" s="140" t="s">
        <v>10553</v>
      </c>
    </row>
    <row r="701" spans="1:40" ht="28.8" x14ac:dyDescent="0.25">
      <c r="A701" s="139" t="s">
        <v>7756</v>
      </c>
      <c r="B701" s="140" t="s">
        <v>7757</v>
      </c>
      <c r="C701" s="139">
        <v>9035</v>
      </c>
      <c r="D701" s="140" t="s">
        <v>5392</v>
      </c>
      <c r="E701" s="140" t="s">
        <v>3617</v>
      </c>
      <c r="F701" s="139">
        <v>2400</v>
      </c>
      <c r="G701" s="140" t="s">
        <v>305</v>
      </c>
      <c r="H701" s="140" t="s">
        <v>1561</v>
      </c>
      <c r="I701" s="140" t="s">
        <v>7758</v>
      </c>
      <c r="J701" s="140" t="s">
        <v>10563</v>
      </c>
      <c r="K701" s="140" t="s">
        <v>7760</v>
      </c>
      <c r="L701" s="140" t="s">
        <v>7761</v>
      </c>
      <c r="M701" s="140" t="s">
        <v>7491</v>
      </c>
      <c r="N701" s="140" t="s">
        <v>8722</v>
      </c>
      <c r="O701" s="139">
        <v>122085</v>
      </c>
      <c r="P701" s="139">
        <v>9035</v>
      </c>
      <c r="Q701" s="140" t="s">
        <v>5392</v>
      </c>
      <c r="R701" s="139">
        <v>963421</v>
      </c>
      <c r="S701" s="139">
        <v>0</v>
      </c>
      <c r="T701" s="140" t="s">
        <v>7758</v>
      </c>
      <c r="U701" s="141">
        <v>367</v>
      </c>
      <c r="V701" s="140" t="s">
        <v>10564</v>
      </c>
      <c r="W701" s="140" t="s">
        <v>8863</v>
      </c>
      <c r="X701" s="140" t="s">
        <v>7765</v>
      </c>
      <c r="Y701" s="140" t="s">
        <v>7766</v>
      </c>
      <c r="Z701" s="140" t="s">
        <v>8739</v>
      </c>
      <c r="AA701" s="139">
        <v>2</v>
      </c>
      <c r="AB701" s="141">
        <v>45322</v>
      </c>
      <c r="AC701" s="141">
        <v>45322</v>
      </c>
      <c r="AD701" s="140" t="s">
        <v>7768</v>
      </c>
      <c r="AE701" s="140" t="s">
        <v>7769</v>
      </c>
      <c r="AF701" s="140" t="s">
        <v>7770</v>
      </c>
      <c r="AG701" s="140" t="s">
        <v>7771</v>
      </c>
      <c r="AH701" s="140" t="s">
        <v>10565</v>
      </c>
      <c r="AI701" s="140" t="s">
        <v>7773</v>
      </c>
      <c r="AJ701" s="140" t="s">
        <v>10566</v>
      </c>
      <c r="AK701" s="140" t="s">
        <v>10567</v>
      </c>
      <c r="AL701" s="139">
        <v>2400</v>
      </c>
      <c r="AM701" s="140" t="s">
        <v>305</v>
      </c>
      <c r="AN701" s="140" t="s">
        <v>10553</v>
      </c>
    </row>
    <row r="702" spans="1:40" ht="28.8" x14ac:dyDescent="0.25">
      <c r="A702" s="139" t="s">
        <v>7756</v>
      </c>
      <c r="B702" s="140" t="s">
        <v>7757</v>
      </c>
      <c r="C702" s="139">
        <v>9043</v>
      </c>
      <c r="D702" s="140" t="s">
        <v>7198</v>
      </c>
      <c r="E702" s="140" t="s">
        <v>3618</v>
      </c>
      <c r="F702" s="139">
        <v>2400</v>
      </c>
      <c r="G702" s="140" t="s">
        <v>305</v>
      </c>
      <c r="H702" s="140" t="s">
        <v>1562</v>
      </c>
      <c r="I702" s="140" t="s">
        <v>7758</v>
      </c>
      <c r="J702" s="140" t="s">
        <v>10568</v>
      </c>
      <c r="K702" s="140" t="s">
        <v>7760</v>
      </c>
      <c r="L702" s="140" t="s">
        <v>7761</v>
      </c>
      <c r="M702" s="140" t="s">
        <v>7491</v>
      </c>
      <c r="N702" s="140" t="s">
        <v>8722</v>
      </c>
      <c r="O702" s="139">
        <v>122085</v>
      </c>
      <c r="P702" s="139">
        <v>9035</v>
      </c>
      <c r="Q702" s="140" t="s">
        <v>5392</v>
      </c>
      <c r="R702" s="139">
        <v>963421</v>
      </c>
      <c r="S702" s="139">
        <v>0</v>
      </c>
      <c r="T702" s="140" t="s">
        <v>7758</v>
      </c>
      <c r="U702" s="141">
        <v>367</v>
      </c>
      <c r="V702" s="140" t="s">
        <v>10569</v>
      </c>
      <c r="W702" s="140" t="s">
        <v>7764</v>
      </c>
      <c r="X702" s="140" t="s">
        <v>7765</v>
      </c>
      <c r="Y702" s="140" t="s">
        <v>7766</v>
      </c>
      <c r="Z702" s="140" t="s">
        <v>8739</v>
      </c>
      <c r="AA702" s="139">
        <v>1</v>
      </c>
      <c r="AB702" s="141">
        <v>45322</v>
      </c>
      <c r="AC702" s="141">
        <v>45322</v>
      </c>
      <c r="AD702" s="140" t="s">
        <v>7768</v>
      </c>
      <c r="AE702" s="140" t="s">
        <v>7769</v>
      </c>
      <c r="AF702" s="140" t="s">
        <v>7770</v>
      </c>
      <c r="AG702" s="140" t="s">
        <v>7771</v>
      </c>
      <c r="AH702" s="140" t="s">
        <v>10570</v>
      </c>
      <c r="AI702" s="140" t="s">
        <v>7773</v>
      </c>
      <c r="AJ702" s="140" t="s">
        <v>10571</v>
      </c>
      <c r="AK702" s="140" t="s">
        <v>10572</v>
      </c>
      <c r="AL702" s="139">
        <v>2400</v>
      </c>
      <c r="AM702" s="140" t="s">
        <v>305</v>
      </c>
      <c r="AN702" s="140" t="s">
        <v>10553</v>
      </c>
    </row>
    <row r="703" spans="1:40" ht="28.8" x14ac:dyDescent="0.25">
      <c r="A703" s="139" t="s">
        <v>7756</v>
      </c>
      <c r="B703" s="140" t="s">
        <v>7757</v>
      </c>
      <c r="C703" s="139">
        <v>9051</v>
      </c>
      <c r="D703" s="140" t="s">
        <v>5393</v>
      </c>
      <c r="E703" s="140" t="s">
        <v>3619</v>
      </c>
      <c r="F703" s="139">
        <v>2400</v>
      </c>
      <c r="G703" s="140" t="s">
        <v>305</v>
      </c>
      <c r="H703" s="140" t="s">
        <v>1563</v>
      </c>
      <c r="I703" s="140" t="s">
        <v>7758</v>
      </c>
      <c r="J703" s="140" t="s">
        <v>10573</v>
      </c>
      <c r="K703" s="140" t="s">
        <v>7760</v>
      </c>
      <c r="L703" s="140" t="s">
        <v>7761</v>
      </c>
      <c r="M703" s="140" t="s">
        <v>7491</v>
      </c>
      <c r="N703" s="140" t="s">
        <v>8730</v>
      </c>
      <c r="O703" s="139">
        <v>121491</v>
      </c>
      <c r="P703" s="139">
        <v>8987</v>
      </c>
      <c r="Q703" s="140" t="s">
        <v>6235</v>
      </c>
      <c r="R703" s="139">
        <v>960849</v>
      </c>
      <c r="S703" s="139">
        <v>0</v>
      </c>
      <c r="T703" s="140" t="s">
        <v>7758</v>
      </c>
      <c r="U703" s="141">
        <v>367</v>
      </c>
      <c r="V703" s="140" t="s">
        <v>10574</v>
      </c>
      <c r="W703" s="140" t="s">
        <v>10575</v>
      </c>
      <c r="X703" s="140" t="s">
        <v>7765</v>
      </c>
      <c r="Y703" s="140" t="s">
        <v>7766</v>
      </c>
      <c r="Z703" s="140" t="s">
        <v>8732</v>
      </c>
      <c r="AA703" s="139">
        <v>2</v>
      </c>
      <c r="AB703" s="141">
        <v>45322</v>
      </c>
      <c r="AC703" s="141">
        <v>45322</v>
      </c>
      <c r="AD703" s="140" t="s">
        <v>7768</v>
      </c>
      <c r="AE703" s="140" t="s">
        <v>7769</v>
      </c>
      <c r="AF703" s="140" t="s">
        <v>7770</v>
      </c>
      <c r="AG703" s="140" t="s">
        <v>7771</v>
      </c>
      <c r="AH703" s="140" t="s">
        <v>10541</v>
      </c>
      <c r="AI703" s="140" t="s">
        <v>7773</v>
      </c>
      <c r="AJ703" s="140" t="s">
        <v>10542</v>
      </c>
      <c r="AK703" s="140" t="s">
        <v>10543</v>
      </c>
      <c r="AL703" s="139">
        <v>2400</v>
      </c>
      <c r="AM703" s="140" t="s">
        <v>305</v>
      </c>
      <c r="AN703" s="140" t="s">
        <v>10544</v>
      </c>
    </row>
    <row r="704" spans="1:40" ht="28.8" x14ac:dyDescent="0.25">
      <c r="A704" s="139" t="s">
        <v>7756</v>
      </c>
      <c r="B704" s="140" t="s">
        <v>7757</v>
      </c>
      <c r="C704" s="139">
        <v>9068</v>
      </c>
      <c r="D704" s="140" t="s">
        <v>6237</v>
      </c>
      <c r="E704" s="140" t="s">
        <v>3620</v>
      </c>
      <c r="F704" s="139">
        <v>2400</v>
      </c>
      <c r="G704" s="140" t="s">
        <v>305</v>
      </c>
      <c r="H704" s="140" t="s">
        <v>1564</v>
      </c>
      <c r="I704" s="140" t="s">
        <v>7758</v>
      </c>
      <c r="J704" s="140" t="s">
        <v>10576</v>
      </c>
      <c r="K704" s="140" t="s">
        <v>7760</v>
      </c>
      <c r="L704" s="140" t="s">
        <v>7761</v>
      </c>
      <c r="M704" s="140" t="s">
        <v>7491</v>
      </c>
      <c r="N704" s="140" t="s">
        <v>8722</v>
      </c>
      <c r="O704" s="139">
        <v>122085</v>
      </c>
      <c r="P704" s="139">
        <v>9035</v>
      </c>
      <c r="Q704" s="140" t="s">
        <v>5392</v>
      </c>
      <c r="R704" s="139">
        <v>963421</v>
      </c>
      <c r="S704" s="139">
        <v>0</v>
      </c>
      <c r="T704" s="140" t="s">
        <v>7758</v>
      </c>
      <c r="U704" s="141">
        <v>367</v>
      </c>
      <c r="V704" s="140" t="s">
        <v>10577</v>
      </c>
      <c r="W704" s="140" t="s">
        <v>8214</v>
      </c>
      <c r="X704" s="140" t="s">
        <v>7765</v>
      </c>
      <c r="Y704" s="140" t="s">
        <v>7766</v>
      </c>
      <c r="Z704" s="140" t="s">
        <v>8739</v>
      </c>
      <c r="AA704" s="139">
        <v>1</v>
      </c>
      <c r="AB704" s="141">
        <v>45322</v>
      </c>
      <c r="AC704" s="141">
        <v>45322</v>
      </c>
      <c r="AD704" s="140" t="s">
        <v>7768</v>
      </c>
      <c r="AE704" s="140" t="s">
        <v>7769</v>
      </c>
      <c r="AF704" s="140" t="s">
        <v>7770</v>
      </c>
      <c r="AG704" s="140" t="s">
        <v>7771</v>
      </c>
      <c r="AH704" s="140" t="s">
        <v>10578</v>
      </c>
      <c r="AI704" s="140" t="s">
        <v>7773</v>
      </c>
      <c r="AJ704" s="140" t="s">
        <v>10579</v>
      </c>
      <c r="AK704" s="140" t="s">
        <v>3620</v>
      </c>
      <c r="AL704" s="139">
        <v>2400</v>
      </c>
      <c r="AM704" s="140" t="s">
        <v>305</v>
      </c>
      <c r="AN704" s="140" t="s">
        <v>10553</v>
      </c>
    </row>
    <row r="705" spans="1:40" ht="28.8" x14ac:dyDescent="0.25">
      <c r="A705" s="139" t="s">
        <v>7756</v>
      </c>
      <c r="B705" s="140" t="s">
        <v>7757</v>
      </c>
      <c r="C705" s="139">
        <v>9084</v>
      </c>
      <c r="D705" s="140" t="s">
        <v>6533</v>
      </c>
      <c r="E705" s="140" t="s">
        <v>3621</v>
      </c>
      <c r="F705" s="139">
        <v>2400</v>
      </c>
      <c r="G705" s="140" t="s">
        <v>305</v>
      </c>
      <c r="H705" s="140" t="s">
        <v>2917</v>
      </c>
      <c r="I705" s="140" t="s">
        <v>7758</v>
      </c>
      <c r="J705" s="140" t="s">
        <v>10580</v>
      </c>
      <c r="K705" s="140" t="s">
        <v>7760</v>
      </c>
      <c r="L705" s="140" t="s">
        <v>7761</v>
      </c>
      <c r="M705" s="140" t="s">
        <v>7491</v>
      </c>
      <c r="N705" s="140" t="s">
        <v>8722</v>
      </c>
      <c r="O705" s="139">
        <v>122085</v>
      </c>
      <c r="P705" s="139">
        <v>9035</v>
      </c>
      <c r="Q705" s="140" t="s">
        <v>5392</v>
      </c>
      <c r="R705" s="139">
        <v>963421</v>
      </c>
      <c r="S705" s="139">
        <v>0</v>
      </c>
      <c r="T705" s="140" t="s">
        <v>7758</v>
      </c>
      <c r="U705" s="141">
        <v>367</v>
      </c>
      <c r="V705" s="140" t="s">
        <v>10581</v>
      </c>
      <c r="W705" s="140" t="s">
        <v>8988</v>
      </c>
      <c r="X705" s="140" t="s">
        <v>8106</v>
      </c>
      <c r="Y705" s="140" t="s">
        <v>8107</v>
      </c>
      <c r="Z705" s="140" t="s">
        <v>8724</v>
      </c>
      <c r="AA705" s="139">
        <v>3</v>
      </c>
      <c r="AB705" s="141">
        <v>45322</v>
      </c>
      <c r="AC705" s="141">
        <v>45322</v>
      </c>
      <c r="AD705" s="140" t="s">
        <v>7768</v>
      </c>
      <c r="AE705" s="140" t="s">
        <v>7769</v>
      </c>
      <c r="AF705" s="140" t="s">
        <v>7770</v>
      </c>
      <c r="AG705" s="140" t="s">
        <v>7771</v>
      </c>
      <c r="AH705" s="140" t="s">
        <v>10556</v>
      </c>
      <c r="AI705" s="140" t="s">
        <v>7885</v>
      </c>
      <c r="AJ705" s="140" t="s">
        <v>10557</v>
      </c>
      <c r="AK705" s="140" t="s">
        <v>3615</v>
      </c>
      <c r="AL705" s="139">
        <v>2400</v>
      </c>
      <c r="AM705" s="140" t="s">
        <v>305</v>
      </c>
      <c r="AN705" s="140" t="s">
        <v>10553</v>
      </c>
    </row>
    <row r="706" spans="1:40" ht="28.8" x14ac:dyDescent="0.25">
      <c r="A706" s="139" t="s">
        <v>7756</v>
      </c>
      <c r="B706" s="140" t="s">
        <v>7757</v>
      </c>
      <c r="C706" s="139">
        <v>9134</v>
      </c>
      <c r="D706" s="140" t="s">
        <v>6238</v>
      </c>
      <c r="E706" s="140" t="s">
        <v>3622</v>
      </c>
      <c r="F706" s="139">
        <v>2200</v>
      </c>
      <c r="G706" s="140" t="s">
        <v>306</v>
      </c>
      <c r="H706" s="140" t="s">
        <v>1565</v>
      </c>
      <c r="I706" s="140" t="s">
        <v>7758</v>
      </c>
      <c r="J706" s="140" t="s">
        <v>10582</v>
      </c>
      <c r="K706" s="140" t="s">
        <v>7760</v>
      </c>
      <c r="L706" s="140" t="s">
        <v>7761</v>
      </c>
      <c r="M706" s="140" t="s">
        <v>7491</v>
      </c>
      <c r="N706" s="140" t="s">
        <v>8722</v>
      </c>
      <c r="O706" s="139">
        <v>122101</v>
      </c>
      <c r="P706" s="139">
        <v>125096</v>
      </c>
      <c r="Q706" s="140" t="s">
        <v>6356</v>
      </c>
      <c r="R706" s="139">
        <v>117416</v>
      </c>
      <c r="S706" s="139">
        <v>0</v>
      </c>
      <c r="T706" s="140" t="s">
        <v>7758</v>
      </c>
      <c r="U706" s="141">
        <v>367</v>
      </c>
      <c r="V706" s="140" t="s">
        <v>10583</v>
      </c>
      <c r="W706" s="140" t="s">
        <v>10584</v>
      </c>
      <c r="X706" s="140" t="s">
        <v>7765</v>
      </c>
      <c r="Y706" s="140" t="s">
        <v>7766</v>
      </c>
      <c r="Z706" s="140" t="s">
        <v>8739</v>
      </c>
      <c r="AA706" s="139">
        <v>1</v>
      </c>
      <c r="AB706" s="141">
        <v>45322</v>
      </c>
      <c r="AC706" s="141">
        <v>45322</v>
      </c>
      <c r="AD706" s="140" t="s">
        <v>8109</v>
      </c>
      <c r="AE706" s="140" t="s">
        <v>8110</v>
      </c>
      <c r="AF706" s="140" t="s">
        <v>8111</v>
      </c>
      <c r="AG706" s="140" t="s">
        <v>8112</v>
      </c>
      <c r="AH706" s="140" t="s">
        <v>10585</v>
      </c>
      <c r="AI706" s="140" t="s">
        <v>7943</v>
      </c>
      <c r="AJ706" s="140" t="s">
        <v>10586</v>
      </c>
      <c r="AK706" s="140" t="s">
        <v>10587</v>
      </c>
      <c r="AL706" s="139">
        <v>2200</v>
      </c>
      <c r="AM706" s="140" t="s">
        <v>306</v>
      </c>
      <c r="AN706" s="140" t="s">
        <v>10588</v>
      </c>
    </row>
    <row r="707" spans="1:40" ht="28.8" x14ac:dyDescent="0.25">
      <c r="A707" s="139" t="s">
        <v>7756</v>
      </c>
      <c r="B707" s="140" t="s">
        <v>7757</v>
      </c>
      <c r="C707" s="139">
        <v>9159</v>
      </c>
      <c r="D707" s="140" t="s">
        <v>5373</v>
      </c>
      <c r="E707" s="140" t="s">
        <v>3623</v>
      </c>
      <c r="F707" s="139">
        <v>2275</v>
      </c>
      <c r="G707" s="140" t="s">
        <v>307</v>
      </c>
      <c r="H707" s="140" t="s">
        <v>1566</v>
      </c>
      <c r="I707" s="140" t="s">
        <v>7758</v>
      </c>
      <c r="J707" s="140" t="s">
        <v>10589</v>
      </c>
      <c r="K707" s="140" t="s">
        <v>7760</v>
      </c>
      <c r="L707" s="140" t="s">
        <v>7761</v>
      </c>
      <c r="M707" s="140" t="s">
        <v>7491</v>
      </c>
      <c r="N707" s="140" t="s">
        <v>8722</v>
      </c>
      <c r="O707" s="139">
        <v>121566</v>
      </c>
      <c r="P707" s="139">
        <v>8482</v>
      </c>
      <c r="Q707" s="140" t="s">
        <v>5380</v>
      </c>
      <c r="R707" s="139">
        <v>117911</v>
      </c>
      <c r="S707" s="139">
        <v>0</v>
      </c>
      <c r="T707" s="140" t="s">
        <v>7758</v>
      </c>
      <c r="U707" s="141">
        <v>367</v>
      </c>
      <c r="V707" s="140" t="s">
        <v>10590</v>
      </c>
      <c r="W707" s="140" t="s">
        <v>8102</v>
      </c>
      <c r="X707" s="140" t="s">
        <v>7765</v>
      </c>
      <c r="Y707" s="140" t="s">
        <v>7766</v>
      </c>
      <c r="Z707" s="140" t="s">
        <v>8739</v>
      </c>
      <c r="AA707" s="139">
        <v>3</v>
      </c>
      <c r="AB707" s="141">
        <v>45322</v>
      </c>
      <c r="AC707" s="141">
        <v>45322</v>
      </c>
      <c r="AD707" s="140" t="s">
        <v>8109</v>
      </c>
      <c r="AE707" s="140" t="s">
        <v>8110</v>
      </c>
      <c r="AF707" s="140" t="s">
        <v>8111</v>
      </c>
      <c r="AG707" s="140" t="s">
        <v>8112</v>
      </c>
      <c r="AH707" s="140" t="s">
        <v>10121</v>
      </c>
      <c r="AI707" s="140" t="s">
        <v>7943</v>
      </c>
      <c r="AJ707" s="140" t="s">
        <v>10122</v>
      </c>
      <c r="AK707" s="140" t="s">
        <v>10123</v>
      </c>
      <c r="AL707" s="139">
        <v>2290</v>
      </c>
      <c r="AM707" s="140" t="s">
        <v>560</v>
      </c>
      <c r="AN707" s="140" t="s">
        <v>10124</v>
      </c>
    </row>
    <row r="708" spans="1:40" ht="28.8" x14ac:dyDescent="0.25">
      <c r="A708" s="139" t="s">
        <v>7756</v>
      </c>
      <c r="B708" s="140" t="s">
        <v>7757</v>
      </c>
      <c r="C708" s="139">
        <v>9167</v>
      </c>
      <c r="D708" s="140" t="s">
        <v>5394</v>
      </c>
      <c r="E708" s="140" t="s">
        <v>3624</v>
      </c>
      <c r="F708" s="139">
        <v>2275</v>
      </c>
      <c r="G708" s="140" t="s">
        <v>307</v>
      </c>
      <c r="H708" s="140" t="s">
        <v>1567</v>
      </c>
      <c r="I708" s="140" t="s">
        <v>7758</v>
      </c>
      <c r="J708" s="140" t="s">
        <v>10591</v>
      </c>
      <c r="K708" s="140" t="s">
        <v>8070</v>
      </c>
      <c r="L708" s="140" t="s">
        <v>7761</v>
      </c>
      <c r="M708" s="140" t="s">
        <v>8071</v>
      </c>
      <c r="N708" s="140" t="s">
        <v>8730</v>
      </c>
      <c r="O708" s="139">
        <v>119578</v>
      </c>
      <c r="P708" s="139">
        <v>9423</v>
      </c>
      <c r="Q708" s="140" t="s">
        <v>10372</v>
      </c>
      <c r="R708" s="139">
        <v>960864</v>
      </c>
      <c r="S708" s="139">
        <v>0</v>
      </c>
      <c r="T708" s="140" t="s">
        <v>7758</v>
      </c>
      <c r="U708" s="141">
        <v>367</v>
      </c>
      <c r="V708" s="140" t="s">
        <v>10592</v>
      </c>
      <c r="W708" s="140" t="s">
        <v>8711</v>
      </c>
      <c r="X708" s="140" t="s">
        <v>7765</v>
      </c>
      <c r="Y708" s="140" t="s">
        <v>7766</v>
      </c>
      <c r="Z708" s="140" t="s">
        <v>8732</v>
      </c>
      <c r="AA708" s="139">
        <v>1</v>
      </c>
      <c r="AB708" s="141">
        <v>45322</v>
      </c>
      <c r="AC708" s="141">
        <v>45322</v>
      </c>
      <c r="AD708" s="140" t="s">
        <v>8109</v>
      </c>
      <c r="AE708" s="140" t="s">
        <v>8110</v>
      </c>
      <c r="AF708" s="140" t="s">
        <v>8111</v>
      </c>
      <c r="AG708" s="140" t="s">
        <v>8112</v>
      </c>
      <c r="AH708" s="140" t="s">
        <v>10593</v>
      </c>
      <c r="AI708" s="140" t="s">
        <v>7773</v>
      </c>
      <c r="AJ708" s="140" t="s">
        <v>10594</v>
      </c>
      <c r="AK708" s="140" t="s">
        <v>10595</v>
      </c>
      <c r="AL708" s="139">
        <v>2275</v>
      </c>
      <c r="AM708" s="140" t="s">
        <v>307</v>
      </c>
      <c r="AN708" s="140" t="s">
        <v>10596</v>
      </c>
    </row>
    <row r="709" spans="1:40" ht="28.8" x14ac:dyDescent="0.25">
      <c r="A709" s="139" t="s">
        <v>7756</v>
      </c>
      <c r="B709" s="140" t="s">
        <v>7757</v>
      </c>
      <c r="C709" s="139">
        <v>9175</v>
      </c>
      <c r="D709" s="140" t="s">
        <v>5395</v>
      </c>
      <c r="E709" s="140" t="s">
        <v>3625</v>
      </c>
      <c r="F709" s="139">
        <v>2275</v>
      </c>
      <c r="G709" s="140" t="s">
        <v>571</v>
      </c>
      <c r="H709" s="140" t="s">
        <v>1568</v>
      </c>
      <c r="I709" s="140" t="s">
        <v>7758</v>
      </c>
      <c r="J709" s="140" t="s">
        <v>10597</v>
      </c>
      <c r="K709" s="140" t="s">
        <v>7760</v>
      </c>
      <c r="L709" s="140" t="s">
        <v>7761</v>
      </c>
      <c r="M709" s="140" t="s">
        <v>7491</v>
      </c>
      <c r="N709" s="140" t="s">
        <v>8722</v>
      </c>
      <c r="O709" s="139">
        <v>121566</v>
      </c>
      <c r="P709" s="139">
        <v>8482</v>
      </c>
      <c r="Q709" s="140" t="s">
        <v>5380</v>
      </c>
      <c r="R709" s="139">
        <v>117911</v>
      </c>
      <c r="S709" s="139">
        <v>0</v>
      </c>
      <c r="T709" s="140" t="s">
        <v>7758</v>
      </c>
      <c r="U709" s="141">
        <v>367</v>
      </c>
      <c r="V709" s="140" t="s">
        <v>10598</v>
      </c>
      <c r="W709" s="140" t="s">
        <v>10599</v>
      </c>
      <c r="X709" s="140" t="s">
        <v>7765</v>
      </c>
      <c r="Y709" s="140" t="s">
        <v>7766</v>
      </c>
      <c r="Z709" s="140" t="s">
        <v>8739</v>
      </c>
      <c r="AA709" s="139">
        <v>1</v>
      </c>
      <c r="AB709" s="141">
        <v>45322</v>
      </c>
      <c r="AC709" s="141">
        <v>45322</v>
      </c>
      <c r="AD709" s="140" t="s">
        <v>8109</v>
      </c>
      <c r="AE709" s="140" t="s">
        <v>8110</v>
      </c>
      <c r="AF709" s="140" t="s">
        <v>8111</v>
      </c>
      <c r="AG709" s="140" t="s">
        <v>8112</v>
      </c>
      <c r="AH709" s="140" t="s">
        <v>10121</v>
      </c>
      <c r="AI709" s="140" t="s">
        <v>7943</v>
      </c>
      <c r="AJ709" s="140" t="s">
        <v>10122</v>
      </c>
      <c r="AK709" s="140" t="s">
        <v>10123</v>
      </c>
      <c r="AL709" s="139">
        <v>2290</v>
      </c>
      <c r="AM709" s="140" t="s">
        <v>560</v>
      </c>
      <c r="AN709" s="140" t="s">
        <v>10124</v>
      </c>
    </row>
    <row r="710" spans="1:40" ht="28.8" x14ac:dyDescent="0.25">
      <c r="A710" s="139" t="s">
        <v>7756</v>
      </c>
      <c r="B710" s="140" t="s">
        <v>7757</v>
      </c>
      <c r="C710" s="139">
        <v>9183</v>
      </c>
      <c r="D710" s="140" t="s">
        <v>5535</v>
      </c>
      <c r="E710" s="140" t="s">
        <v>5396</v>
      </c>
      <c r="F710" s="139">
        <v>2200</v>
      </c>
      <c r="G710" s="140" t="s">
        <v>572</v>
      </c>
      <c r="H710" s="140" t="s">
        <v>1569</v>
      </c>
      <c r="I710" s="140" t="s">
        <v>7758</v>
      </c>
      <c r="J710" s="140" t="s">
        <v>10600</v>
      </c>
      <c r="K710" s="140" t="s">
        <v>8070</v>
      </c>
      <c r="L710" s="140" t="s">
        <v>7761</v>
      </c>
      <c r="M710" s="140" t="s">
        <v>8071</v>
      </c>
      <c r="N710" s="140" t="s">
        <v>8722</v>
      </c>
      <c r="O710" s="139">
        <v>119651</v>
      </c>
      <c r="P710" s="139">
        <v>9191</v>
      </c>
      <c r="Q710" s="140" t="s">
        <v>5397</v>
      </c>
      <c r="R710" s="139">
        <v>105023</v>
      </c>
      <c r="S710" s="139">
        <v>0</v>
      </c>
      <c r="T710" s="140" t="s">
        <v>7758</v>
      </c>
      <c r="U710" s="141">
        <v>367</v>
      </c>
      <c r="V710" s="140" t="s">
        <v>10601</v>
      </c>
      <c r="W710" s="140" t="s">
        <v>9072</v>
      </c>
      <c r="X710" s="140" t="s">
        <v>7765</v>
      </c>
      <c r="Y710" s="140" t="s">
        <v>7766</v>
      </c>
      <c r="Z710" s="140" t="s">
        <v>8739</v>
      </c>
      <c r="AA710" s="139">
        <v>3</v>
      </c>
      <c r="AB710" s="141">
        <v>45322</v>
      </c>
      <c r="AC710" s="141">
        <v>45322</v>
      </c>
      <c r="AD710" s="140" t="s">
        <v>8109</v>
      </c>
      <c r="AE710" s="140" t="s">
        <v>8110</v>
      </c>
      <c r="AF710" s="140" t="s">
        <v>8111</v>
      </c>
      <c r="AG710" s="140" t="s">
        <v>8112</v>
      </c>
      <c r="AH710" s="140" t="s">
        <v>10602</v>
      </c>
      <c r="AI710" s="140" t="s">
        <v>7943</v>
      </c>
      <c r="AJ710" s="140" t="s">
        <v>5535</v>
      </c>
      <c r="AK710" s="140" t="s">
        <v>5396</v>
      </c>
      <c r="AL710" s="139">
        <v>2200</v>
      </c>
      <c r="AM710" s="140" t="s">
        <v>306</v>
      </c>
      <c r="AN710" s="140" t="s">
        <v>10355</v>
      </c>
    </row>
    <row r="711" spans="1:40" ht="28.8" x14ac:dyDescent="0.25">
      <c r="A711" s="139" t="s">
        <v>7756</v>
      </c>
      <c r="B711" s="140" t="s">
        <v>7757</v>
      </c>
      <c r="C711" s="139">
        <v>9191</v>
      </c>
      <c r="D711" s="140" t="s">
        <v>5397</v>
      </c>
      <c r="E711" s="140" t="s">
        <v>3626</v>
      </c>
      <c r="F711" s="139">
        <v>2200</v>
      </c>
      <c r="G711" s="140" t="s">
        <v>573</v>
      </c>
      <c r="H711" s="140" t="s">
        <v>1570</v>
      </c>
      <c r="I711" s="140" t="s">
        <v>7758</v>
      </c>
      <c r="J711" s="140" t="s">
        <v>10603</v>
      </c>
      <c r="K711" s="140" t="s">
        <v>8070</v>
      </c>
      <c r="L711" s="140" t="s">
        <v>7761</v>
      </c>
      <c r="M711" s="140" t="s">
        <v>8071</v>
      </c>
      <c r="N711" s="140" t="s">
        <v>8722</v>
      </c>
      <c r="O711" s="139">
        <v>119651</v>
      </c>
      <c r="P711" s="139">
        <v>9191</v>
      </c>
      <c r="Q711" s="140" t="s">
        <v>5397</v>
      </c>
      <c r="R711" s="139">
        <v>105023</v>
      </c>
      <c r="S711" s="139">
        <v>0</v>
      </c>
      <c r="T711" s="140" t="s">
        <v>7758</v>
      </c>
      <c r="U711" s="141">
        <v>367</v>
      </c>
      <c r="V711" s="140" t="s">
        <v>10604</v>
      </c>
      <c r="W711" s="140" t="s">
        <v>10605</v>
      </c>
      <c r="X711" s="140" t="s">
        <v>7765</v>
      </c>
      <c r="Y711" s="140" t="s">
        <v>7766</v>
      </c>
      <c r="Z711" s="140" t="s">
        <v>8739</v>
      </c>
      <c r="AA711" s="139">
        <v>2</v>
      </c>
      <c r="AB711" s="141">
        <v>45322</v>
      </c>
      <c r="AC711" s="141">
        <v>45322</v>
      </c>
      <c r="AD711" s="140" t="s">
        <v>8109</v>
      </c>
      <c r="AE711" s="140" t="s">
        <v>8110</v>
      </c>
      <c r="AF711" s="140" t="s">
        <v>8111</v>
      </c>
      <c r="AG711" s="140" t="s">
        <v>8112</v>
      </c>
      <c r="AH711" s="140" t="s">
        <v>10606</v>
      </c>
      <c r="AI711" s="140" t="s">
        <v>7943</v>
      </c>
      <c r="AJ711" s="140" t="s">
        <v>488</v>
      </c>
      <c r="AK711" s="140" t="s">
        <v>3626</v>
      </c>
      <c r="AL711" s="139">
        <v>2200</v>
      </c>
      <c r="AM711" s="140" t="s">
        <v>306</v>
      </c>
      <c r="AN711" s="140" t="s">
        <v>10355</v>
      </c>
    </row>
    <row r="712" spans="1:40" ht="28.8" x14ac:dyDescent="0.25">
      <c r="A712" s="139" t="s">
        <v>7756</v>
      </c>
      <c r="B712" s="140" t="s">
        <v>7757</v>
      </c>
      <c r="C712" s="139">
        <v>9209</v>
      </c>
      <c r="D712" s="140" t="s">
        <v>7199</v>
      </c>
      <c r="E712" s="140" t="s">
        <v>3627</v>
      </c>
      <c r="F712" s="139">
        <v>2222</v>
      </c>
      <c r="G712" s="140" t="s">
        <v>574</v>
      </c>
      <c r="H712" s="140" t="s">
        <v>1571</v>
      </c>
      <c r="I712" s="140" t="s">
        <v>7758</v>
      </c>
      <c r="J712" s="140" t="s">
        <v>10607</v>
      </c>
      <c r="K712" s="140" t="s">
        <v>7899</v>
      </c>
      <c r="L712" s="140" t="s">
        <v>7761</v>
      </c>
      <c r="M712" s="140" t="s">
        <v>6823</v>
      </c>
      <c r="N712" s="140" t="s">
        <v>8722</v>
      </c>
      <c r="O712" s="139">
        <v>121483</v>
      </c>
      <c r="P712" s="139">
        <v>9217</v>
      </c>
      <c r="Q712" s="140" t="s">
        <v>6239</v>
      </c>
      <c r="R712" s="139">
        <v>108621</v>
      </c>
      <c r="S712" s="139">
        <v>0</v>
      </c>
      <c r="T712" s="140" t="s">
        <v>7758</v>
      </c>
      <c r="U712" s="141">
        <v>367</v>
      </c>
      <c r="V712" s="140" t="s">
        <v>10608</v>
      </c>
      <c r="W712" s="140" t="s">
        <v>8173</v>
      </c>
      <c r="X712" s="140" t="s">
        <v>8106</v>
      </c>
      <c r="Y712" s="140" t="s">
        <v>8107</v>
      </c>
      <c r="Z712" s="140" t="s">
        <v>8724</v>
      </c>
      <c r="AA712" s="139">
        <v>1</v>
      </c>
      <c r="AB712" s="141">
        <v>45322</v>
      </c>
      <c r="AC712" s="141">
        <v>45322</v>
      </c>
      <c r="AD712" s="140" t="s">
        <v>7857</v>
      </c>
      <c r="AE712" s="140" t="s">
        <v>7858</v>
      </c>
      <c r="AF712" s="140" t="s">
        <v>7859</v>
      </c>
      <c r="AG712" s="140" t="s">
        <v>7860</v>
      </c>
      <c r="AH712" s="140" t="s">
        <v>10609</v>
      </c>
      <c r="AI712" s="140" t="s">
        <v>10610</v>
      </c>
      <c r="AJ712" s="140" t="s">
        <v>10611</v>
      </c>
      <c r="AK712" s="140" t="s">
        <v>10612</v>
      </c>
      <c r="AL712" s="139">
        <v>2222</v>
      </c>
      <c r="AM712" s="140" t="s">
        <v>875</v>
      </c>
      <c r="AN712" s="140" t="s">
        <v>10613</v>
      </c>
    </row>
    <row r="713" spans="1:40" ht="28.8" x14ac:dyDescent="0.25">
      <c r="A713" s="139" t="s">
        <v>7756</v>
      </c>
      <c r="B713" s="140" t="s">
        <v>7757</v>
      </c>
      <c r="C713" s="139">
        <v>9217</v>
      </c>
      <c r="D713" s="140" t="s">
        <v>6239</v>
      </c>
      <c r="E713" s="140" t="s">
        <v>6534</v>
      </c>
      <c r="F713" s="139">
        <v>2222</v>
      </c>
      <c r="G713" s="140" t="s">
        <v>574</v>
      </c>
      <c r="H713" s="140" t="s">
        <v>1572</v>
      </c>
      <c r="I713" s="140" t="s">
        <v>7758</v>
      </c>
      <c r="J713" s="140" t="s">
        <v>10614</v>
      </c>
      <c r="K713" s="140" t="s">
        <v>7899</v>
      </c>
      <c r="L713" s="140" t="s">
        <v>7761</v>
      </c>
      <c r="M713" s="140" t="s">
        <v>6823</v>
      </c>
      <c r="N713" s="140" t="s">
        <v>8722</v>
      </c>
      <c r="O713" s="139">
        <v>121483</v>
      </c>
      <c r="P713" s="139">
        <v>9217</v>
      </c>
      <c r="Q713" s="140" t="s">
        <v>6239</v>
      </c>
      <c r="R713" s="139">
        <v>108621</v>
      </c>
      <c r="S713" s="139">
        <v>0</v>
      </c>
      <c r="T713" s="140" t="s">
        <v>7758</v>
      </c>
      <c r="U713" s="141">
        <v>367</v>
      </c>
      <c r="V713" s="140" t="s">
        <v>10615</v>
      </c>
      <c r="W713" s="140" t="s">
        <v>7853</v>
      </c>
      <c r="X713" s="140" t="s">
        <v>7972</v>
      </c>
      <c r="Y713" s="140" t="s">
        <v>7973</v>
      </c>
      <c r="Z713" s="140" t="s">
        <v>8899</v>
      </c>
      <c r="AA713" s="139">
        <v>1</v>
      </c>
      <c r="AB713" s="141">
        <v>45322</v>
      </c>
      <c r="AC713" s="141">
        <v>45322</v>
      </c>
      <c r="AD713" s="140" t="s">
        <v>7857</v>
      </c>
      <c r="AE713" s="140" t="s">
        <v>7858</v>
      </c>
      <c r="AF713" s="140" t="s">
        <v>7859</v>
      </c>
      <c r="AG713" s="140" t="s">
        <v>7860</v>
      </c>
      <c r="AH713" s="140" t="s">
        <v>10616</v>
      </c>
      <c r="AI713" s="140" t="s">
        <v>10610</v>
      </c>
      <c r="AJ713" s="140" t="s">
        <v>10617</v>
      </c>
      <c r="AK713" s="140" t="s">
        <v>6534</v>
      </c>
      <c r="AL713" s="139">
        <v>2222</v>
      </c>
      <c r="AM713" s="140" t="s">
        <v>574</v>
      </c>
      <c r="AN713" s="140" t="s">
        <v>10613</v>
      </c>
    </row>
    <row r="714" spans="1:40" ht="28.8" x14ac:dyDescent="0.25">
      <c r="A714" s="139" t="s">
        <v>7756</v>
      </c>
      <c r="B714" s="140" t="s">
        <v>7757</v>
      </c>
      <c r="C714" s="139">
        <v>9233</v>
      </c>
      <c r="D714" s="140" t="s">
        <v>5458</v>
      </c>
      <c r="E714" s="140" t="s">
        <v>3628</v>
      </c>
      <c r="F714" s="139">
        <v>2250</v>
      </c>
      <c r="G714" s="140" t="s">
        <v>308</v>
      </c>
      <c r="H714" s="140" t="s">
        <v>1573</v>
      </c>
      <c r="I714" s="140" t="s">
        <v>7758</v>
      </c>
      <c r="J714" s="140" t="s">
        <v>10618</v>
      </c>
      <c r="K714" s="140" t="s">
        <v>8070</v>
      </c>
      <c r="L714" s="140" t="s">
        <v>7761</v>
      </c>
      <c r="M714" s="140" t="s">
        <v>8071</v>
      </c>
      <c r="N714" s="140" t="s">
        <v>8722</v>
      </c>
      <c r="O714" s="139">
        <v>119651</v>
      </c>
      <c r="P714" s="139">
        <v>9191</v>
      </c>
      <c r="Q714" s="140" t="s">
        <v>5397</v>
      </c>
      <c r="R714" s="139">
        <v>105023</v>
      </c>
      <c r="S714" s="139">
        <v>0</v>
      </c>
      <c r="T714" s="140" t="s">
        <v>7758</v>
      </c>
      <c r="U714" s="141">
        <v>367</v>
      </c>
      <c r="V714" s="140" t="s">
        <v>10619</v>
      </c>
      <c r="W714" s="140" t="s">
        <v>10620</v>
      </c>
      <c r="X714" s="140" t="s">
        <v>7765</v>
      </c>
      <c r="Y714" s="140" t="s">
        <v>7766</v>
      </c>
      <c r="Z714" s="140" t="s">
        <v>8739</v>
      </c>
      <c r="AA714" s="139">
        <v>1</v>
      </c>
      <c r="AB714" s="141">
        <v>45322</v>
      </c>
      <c r="AC714" s="141">
        <v>45322</v>
      </c>
      <c r="AD714" s="140" t="s">
        <v>8109</v>
      </c>
      <c r="AE714" s="140" t="s">
        <v>8110</v>
      </c>
      <c r="AF714" s="140" t="s">
        <v>8111</v>
      </c>
      <c r="AG714" s="140" t="s">
        <v>8112</v>
      </c>
      <c r="AH714" s="140" t="s">
        <v>10621</v>
      </c>
      <c r="AI714" s="140" t="s">
        <v>7943</v>
      </c>
      <c r="AJ714" s="140" t="s">
        <v>10622</v>
      </c>
      <c r="AK714" s="140" t="s">
        <v>3628</v>
      </c>
      <c r="AL714" s="139">
        <v>2250</v>
      </c>
      <c r="AM714" s="140" t="s">
        <v>308</v>
      </c>
      <c r="AN714" s="140" t="s">
        <v>10355</v>
      </c>
    </row>
    <row r="715" spans="1:40" ht="28.8" x14ac:dyDescent="0.25">
      <c r="A715" s="139" t="s">
        <v>7756</v>
      </c>
      <c r="B715" s="140" t="s">
        <v>7757</v>
      </c>
      <c r="C715" s="139">
        <v>9241</v>
      </c>
      <c r="D715" s="140" t="s">
        <v>6240</v>
      </c>
      <c r="E715" s="140" t="s">
        <v>3629</v>
      </c>
      <c r="F715" s="139">
        <v>2250</v>
      </c>
      <c r="G715" s="140" t="s">
        <v>308</v>
      </c>
      <c r="H715" s="140" t="s">
        <v>1574</v>
      </c>
      <c r="I715" s="140" t="s">
        <v>7758</v>
      </c>
      <c r="J715" s="140" t="s">
        <v>10623</v>
      </c>
      <c r="K715" s="140" t="s">
        <v>8070</v>
      </c>
      <c r="L715" s="140" t="s">
        <v>7761</v>
      </c>
      <c r="M715" s="140" t="s">
        <v>8071</v>
      </c>
      <c r="N715" s="140" t="s">
        <v>8722</v>
      </c>
      <c r="O715" s="139">
        <v>119651</v>
      </c>
      <c r="P715" s="139">
        <v>9191</v>
      </c>
      <c r="Q715" s="140" t="s">
        <v>5397</v>
      </c>
      <c r="R715" s="139">
        <v>105023</v>
      </c>
      <c r="S715" s="139">
        <v>0</v>
      </c>
      <c r="T715" s="140" t="s">
        <v>7758</v>
      </c>
      <c r="U715" s="141">
        <v>367</v>
      </c>
      <c r="V715" s="140" t="s">
        <v>10624</v>
      </c>
      <c r="W715" s="140" t="s">
        <v>8942</v>
      </c>
      <c r="X715" s="140" t="s">
        <v>7765</v>
      </c>
      <c r="Y715" s="140" t="s">
        <v>7766</v>
      </c>
      <c r="Z715" s="140" t="s">
        <v>8739</v>
      </c>
      <c r="AA715" s="139">
        <v>1</v>
      </c>
      <c r="AB715" s="141">
        <v>45322</v>
      </c>
      <c r="AC715" s="141">
        <v>45322</v>
      </c>
      <c r="AD715" s="140" t="s">
        <v>8109</v>
      </c>
      <c r="AE715" s="140" t="s">
        <v>8110</v>
      </c>
      <c r="AF715" s="140" t="s">
        <v>8111</v>
      </c>
      <c r="AG715" s="140" t="s">
        <v>8112</v>
      </c>
      <c r="AH715" s="140" t="s">
        <v>10625</v>
      </c>
      <c r="AI715" s="140" t="s">
        <v>7943</v>
      </c>
      <c r="AJ715" s="140" t="s">
        <v>10622</v>
      </c>
      <c r="AK715" s="140" t="s">
        <v>3629</v>
      </c>
      <c r="AL715" s="139">
        <v>2250</v>
      </c>
      <c r="AM715" s="140" t="s">
        <v>308</v>
      </c>
      <c r="AN715" s="140" t="s">
        <v>10355</v>
      </c>
    </row>
    <row r="716" spans="1:40" ht="28.8" x14ac:dyDescent="0.25">
      <c r="A716" s="139" t="s">
        <v>7756</v>
      </c>
      <c r="B716" s="140" t="s">
        <v>7757</v>
      </c>
      <c r="C716" s="139">
        <v>9258</v>
      </c>
      <c r="D716" s="140" t="s">
        <v>5398</v>
      </c>
      <c r="E716" s="140" t="s">
        <v>3630</v>
      </c>
      <c r="F716" s="139">
        <v>2250</v>
      </c>
      <c r="G716" s="140" t="s">
        <v>308</v>
      </c>
      <c r="H716" s="140" t="s">
        <v>1575</v>
      </c>
      <c r="I716" s="140" t="s">
        <v>7758</v>
      </c>
      <c r="J716" s="140" t="s">
        <v>10626</v>
      </c>
      <c r="K716" s="140" t="s">
        <v>8070</v>
      </c>
      <c r="L716" s="140" t="s">
        <v>7761</v>
      </c>
      <c r="M716" s="140" t="s">
        <v>8071</v>
      </c>
      <c r="N716" s="140" t="s">
        <v>8730</v>
      </c>
      <c r="O716" s="139">
        <v>119578</v>
      </c>
      <c r="P716" s="139">
        <v>9423</v>
      </c>
      <c r="Q716" s="140" t="s">
        <v>10372</v>
      </c>
      <c r="R716" s="139">
        <v>960872</v>
      </c>
      <c r="S716" s="139">
        <v>0</v>
      </c>
      <c r="T716" s="140" t="s">
        <v>7758</v>
      </c>
      <c r="U716" s="141">
        <v>367</v>
      </c>
      <c r="V716" s="140" t="s">
        <v>10627</v>
      </c>
      <c r="W716" s="140" t="s">
        <v>7764</v>
      </c>
      <c r="X716" s="140" t="s">
        <v>7765</v>
      </c>
      <c r="Y716" s="140" t="s">
        <v>7766</v>
      </c>
      <c r="Z716" s="140" t="s">
        <v>8732</v>
      </c>
      <c r="AA716" s="139">
        <v>1</v>
      </c>
      <c r="AB716" s="141">
        <v>45322</v>
      </c>
      <c r="AC716" s="141">
        <v>45322</v>
      </c>
      <c r="AD716" s="140" t="s">
        <v>8109</v>
      </c>
      <c r="AE716" s="140" t="s">
        <v>8110</v>
      </c>
      <c r="AF716" s="140" t="s">
        <v>8111</v>
      </c>
      <c r="AG716" s="140" t="s">
        <v>8112</v>
      </c>
      <c r="AH716" s="140" t="s">
        <v>10628</v>
      </c>
      <c r="AI716" s="140" t="s">
        <v>7773</v>
      </c>
      <c r="AJ716" s="140" t="s">
        <v>10629</v>
      </c>
      <c r="AK716" s="140" t="s">
        <v>10630</v>
      </c>
      <c r="AL716" s="139">
        <v>2250</v>
      </c>
      <c r="AM716" s="140" t="s">
        <v>308</v>
      </c>
      <c r="AN716" s="140" t="s">
        <v>10631</v>
      </c>
    </row>
    <row r="717" spans="1:40" ht="28.8" x14ac:dyDescent="0.25">
      <c r="A717" s="139" t="s">
        <v>7756</v>
      </c>
      <c r="B717" s="140" t="s">
        <v>7757</v>
      </c>
      <c r="C717" s="139">
        <v>9266</v>
      </c>
      <c r="D717" s="140" t="s">
        <v>5399</v>
      </c>
      <c r="E717" s="140" t="s">
        <v>3631</v>
      </c>
      <c r="F717" s="139">
        <v>2250</v>
      </c>
      <c r="G717" s="140" t="s">
        <v>308</v>
      </c>
      <c r="H717" s="140" t="s">
        <v>1576</v>
      </c>
      <c r="I717" s="140" t="s">
        <v>7758</v>
      </c>
      <c r="J717" s="140" t="s">
        <v>10632</v>
      </c>
      <c r="K717" s="140" t="s">
        <v>8070</v>
      </c>
      <c r="L717" s="140" t="s">
        <v>7761</v>
      </c>
      <c r="M717" s="140" t="s">
        <v>8071</v>
      </c>
      <c r="N717" s="140" t="s">
        <v>8730</v>
      </c>
      <c r="O717" s="139">
        <v>119578</v>
      </c>
      <c r="P717" s="139">
        <v>9423</v>
      </c>
      <c r="Q717" s="140" t="s">
        <v>10372</v>
      </c>
      <c r="R717" s="139">
        <v>960872</v>
      </c>
      <c r="S717" s="139">
        <v>0</v>
      </c>
      <c r="T717" s="140" t="s">
        <v>7758</v>
      </c>
      <c r="U717" s="141">
        <v>367</v>
      </c>
      <c r="V717" s="140" t="s">
        <v>10633</v>
      </c>
      <c r="W717" s="140" t="s">
        <v>8214</v>
      </c>
      <c r="X717" s="140" t="s">
        <v>7765</v>
      </c>
      <c r="Y717" s="140" t="s">
        <v>7766</v>
      </c>
      <c r="Z717" s="140" t="s">
        <v>8732</v>
      </c>
      <c r="AA717" s="139">
        <v>1</v>
      </c>
      <c r="AB717" s="141">
        <v>45322</v>
      </c>
      <c r="AC717" s="141">
        <v>45322</v>
      </c>
      <c r="AD717" s="140" t="s">
        <v>7926</v>
      </c>
      <c r="AE717" s="140" t="s">
        <v>7927</v>
      </c>
      <c r="AF717" s="140" t="s">
        <v>7928</v>
      </c>
      <c r="AG717" s="140" t="s">
        <v>7929</v>
      </c>
      <c r="AH717" s="140" t="s">
        <v>10628</v>
      </c>
      <c r="AI717" s="140" t="s">
        <v>7773</v>
      </c>
      <c r="AJ717" s="140" t="s">
        <v>10629</v>
      </c>
      <c r="AK717" s="140" t="s">
        <v>10630</v>
      </c>
      <c r="AL717" s="139">
        <v>2250</v>
      </c>
      <c r="AM717" s="140" t="s">
        <v>308</v>
      </c>
      <c r="AN717" s="140" t="s">
        <v>10631</v>
      </c>
    </row>
    <row r="718" spans="1:40" ht="28.8" x14ac:dyDescent="0.25">
      <c r="A718" s="139" t="s">
        <v>7756</v>
      </c>
      <c r="B718" s="140" t="s">
        <v>7757</v>
      </c>
      <c r="C718" s="139">
        <v>9282</v>
      </c>
      <c r="D718" s="140" t="s">
        <v>7200</v>
      </c>
      <c r="E718" s="140" t="s">
        <v>3632</v>
      </c>
      <c r="F718" s="139">
        <v>2440</v>
      </c>
      <c r="G718" s="140" t="s">
        <v>309</v>
      </c>
      <c r="H718" s="140" t="s">
        <v>1577</v>
      </c>
      <c r="I718" s="140" t="s">
        <v>7758</v>
      </c>
      <c r="J718" s="140" t="s">
        <v>10634</v>
      </c>
      <c r="K718" s="140" t="s">
        <v>7760</v>
      </c>
      <c r="L718" s="140" t="s">
        <v>7761</v>
      </c>
      <c r="M718" s="140" t="s">
        <v>7491</v>
      </c>
      <c r="N718" s="140" t="s">
        <v>8722</v>
      </c>
      <c r="O718" s="139">
        <v>121756</v>
      </c>
      <c r="P718" s="139">
        <v>9282</v>
      </c>
      <c r="Q718" s="140" t="s">
        <v>7200</v>
      </c>
      <c r="R718" s="139">
        <v>61523</v>
      </c>
      <c r="S718" s="139">
        <v>0</v>
      </c>
      <c r="T718" s="140" t="s">
        <v>7758</v>
      </c>
      <c r="U718" s="141">
        <v>367</v>
      </c>
      <c r="V718" s="140" t="s">
        <v>10635</v>
      </c>
      <c r="W718" s="140" t="s">
        <v>10636</v>
      </c>
      <c r="X718" s="140" t="s">
        <v>8106</v>
      </c>
      <c r="Y718" s="140" t="s">
        <v>8107</v>
      </c>
      <c r="Z718" s="140" t="s">
        <v>8724</v>
      </c>
      <c r="AA718" s="139">
        <v>3</v>
      </c>
      <c r="AB718" s="141">
        <v>45322</v>
      </c>
      <c r="AC718" s="141">
        <v>45322</v>
      </c>
      <c r="AD718" s="140" t="s">
        <v>7768</v>
      </c>
      <c r="AE718" s="140" t="s">
        <v>7769</v>
      </c>
      <c r="AF718" s="140" t="s">
        <v>7770</v>
      </c>
      <c r="AG718" s="140" t="s">
        <v>7771</v>
      </c>
      <c r="AH718" s="140" t="s">
        <v>10637</v>
      </c>
      <c r="AI718" s="140" t="s">
        <v>9607</v>
      </c>
      <c r="AJ718" s="140" t="s">
        <v>10638</v>
      </c>
      <c r="AK718" s="140" t="s">
        <v>10639</v>
      </c>
      <c r="AL718" s="139">
        <v>2440</v>
      </c>
      <c r="AM718" s="140" t="s">
        <v>309</v>
      </c>
      <c r="AN718" s="140" t="s">
        <v>10640</v>
      </c>
    </row>
    <row r="719" spans="1:40" ht="28.8" x14ac:dyDescent="0.25">
      <c r="A719" s="139" t="s">
        <v>7756</v>
      </c>
      <c r="B719" s="140" t="s">
        <v>7757</v>
      </c>
      <c r="C719" s="139">
        <v>9291</v>
      </c>
      <c r="D719" s="140" t="s">
        <v>7201</v>
      </c>
      <c r="E719" s="140" t="s">
        <v>3633</v>
      </c>
      <c r="F719" s="139">
        <v>2440</v>
      </c>
      <c r="G719" s="140" t="s">
        <v>309</v>
      </c>
      <c r="H719" s="140" t="s">
        <v>1578</v>
      </c>
      <c r="I719" s="140" t="s">
        <v>7758</v>
      </c>
      <c r="J719" s="140" t="s">
        <v>10641</v>
      </c>
      <c r="K719" s="140" t="s">
        <v>8070</v>
      </c>
      <c r="L719" s="140" t="s">
        <v>7761</v>
      </c>
      <c r="M719" s="140" t="s">
        <v>8071</v>
      </c>
      <c r="N719" s="140" t="s">
        <v>8722</v>
      </c>
      <c r="O719" s="139">
        <v>119651</v>
      </c>
      <c r="P719" s="139">
        <v>9191</v>
      </c>
      <c r="Q719" s="140" t="s">
        <v>5397</v>
      </c>
      <c r="R719" s="139">
        <v>105023</v>
      </c>
      <c r="S719" s="139">
        <v>0</v>
      </c>
      <c r="T719" s="140" t="s">
        <v>7758</v>
      </c>
      <c r="U719" s="141">
        <v>367</v>
      </c>
      <c r="V719" s="140" t="s">
        <v>10642</v>
      </c>
      <c r="W719" s="140" t="s">
        <v>8022</v>
      </c>
      <c r="X719" s="140" t="s">
        <v>7765</v>
      </c>
      <c r="Y719" s="140" t="s">
        <v>7766</v>
      </c>
      <c r="Z719" s="140" t="s">
        <v>8739</v>
      </c>
      <c r="AA719" s="139">
        <v>2</v>
      </c>
      <c r="AB719" s="141">
        <v>45322</v>
      </c>
      <c r="AC719" s="141">
        <v>45322</v>
      </c>
      <c r="AD719" s="140" t="s">
        <v>7768</v>
      </c>
      <c r="AE719" s="140" t="s">
        <v>7769</v>
      </c>
      <c r="AF719" s="140" t="s">
        <v>7770</v>
      </c>
      <c r="AG719" s="140" t="s">
        <v>7771</v>
      </c>
      <c r="AH719" s="140" t="s">
        <v>10643</v>
      </c>
      <c r="AI719" s="140" t="s">
        <v>7943</v>
      </c>
      <c r="AJ719" s="140" t="s">
        <v>10353</v>
      </c>
      <c r="AK719" s="140" t="s">
        <v>3633</v>
      </c>
      <c r="AL719" s="139">
        <v>2440</v>
      </c>
      <c r="AM719" s="140" t="s">
        <v>309</v>
      </c>
      <c r="AN719" s="140" t="s">
        <v>10355</v>
      </c>
    </row>
    <row r="720" spans="1:40" ht="28.8" x14ac:dyDescent="0.25">
      <c r="A720" s="139" t="s">
        <v>7756</v>
      </c>
      <c r="B720" s="140" t="s">
        <v>7757</v>
      </c>
      <c r="C720" s="139">
        <v>9308</v>
      </c>
      <c r="D720" s="140" t="s">
        <v>7202</v>
      </c>
      <c r="E720" s="140" t="s">
        <v>3634</v>
      </c>
      <c r="F720" s="139">
        <v>2440</v>
      </c>
      <c r="G720" s="140" t="s">
        <v>309</v>
      </c>
      <c r="H720" s="140" t="s">
        <v>1579</v>
      </c>
      <c r="I720" s="140" t="s">
        <v>7758</v>
      </c>
      <c r="J720" s="140" t="s">
        <v>10644</v>
      </c>
      <c r="K720" s="140" t="s">
        <v>8070</v>
      </c>
      <c r="L720" s="140" t="s">
        <v>7761</v>
      </c>
      <c r="M720" s="140" t="s">
        <v>8071</v>
      </c>
      <c r="N720" s="140" t="s">
        <v>8722</v>
      </c>
      <c r="O720" s="139">
        <v>119651</v>
      </c>
      <c r="P720" s="139">
        <v>9191</v>
      </c>
      <c r="Q720" s="140" t="s">
        <v>5397</v>
      </c>
      <c r="R720" s="139">
        <v>105023</v>
      </c>
      <c r="S720" s="139">
        <v>0</v>
      </c>
      <c r="T720" s="140" t="s">
        <v>7758</v>
      </c>
      <c r="U720" s="141">
        <v>367</v>
      </c>
      <c r="V720" s="140" t="s">
        <v>10645</v>
      </c>
      <c r="W720" s="140" t="s">
        <v>10636</v>
      </c>
      <c r="X720" s="140" t="s">
        <v>7765</v>
      </c>
      <c r="Y720" s="140" t="s">
        <v>7766</v>
      </c>
      <c r="Z720" s="140" t="s">
        <v>8739</v>
      </c>
      <c r="AA720" s="139">
        <v>2</v>
      </c>
      <c r="AB720" s="141">
        <v>45322</v>
      </c>
      <c r="AC720" s="141">
        <v>45322</v>
      </c>
      <c r="AD720" s="140" t="s">
        <v>7768</v>
      </c>
      <c r="AE720" s="140" t="s">
        <v>7769</v>
      </c>
      <c r="AF720" s="140" t="s">
        <v>7770</v>
      </c>
      <c r="AG720" s="140" t="s">
        <v>7771</v>
      </c>
      <c r="AH720" s="140" t="s">
        <v>10646</v>
      </c>
      <c r="AI720" s="140" t="s">
        <v>7943</v>
      </c>
      <c r="AJ720" s="140" t="s">
        <v>10353</v>
      </c>
      <c r="AK720" s="140" t="s">
        <v>3634</v>
      </c>
      <c r="AL720" s="139">
        <v>2440</v>
      </c>
      <c r="AM720" s="140" t="s">
        <v>309</v>
      </c>
      <c r="AN720" s="140" t="s">
        <v>10355</v>
      </c>
    </row>
    <row r="721" spans="1:40" ht="28.8" x14ac:dyDescent="0.25">
      <c r="A721" s="139" t="s">
        <v>7756</v>
      </c>
      <c r="B721" s="140" t="s">
        <v>7757</v>
      </c>
      <c r="C721" s="139">
        <v>9324</v>
      </c>
      <c r="D721" s="140" t="s">
        <v>5400</v>
      </c>
      <c r="E721" s="140" t="s">
        <v>3635</v>
      </c>
      <c r="F721" s="139">
        <v>2440</v>
      </c>
      <c r="G721" s="140" t="s">
        <v>309</v>
      </c>
      <c r="H721" s="140" t="s">
        <v>1580</v>
      </c>
      <c r="I721" s="140" t="s">
        <v>7758</v>
      </c>
      <c r="J721" s="140" t="s">
        <v>10647</v>
      </c>
      <c r="K721" s="140" t="s">
        <v>8070</v>
      </c>
      <c r="L721" s="140" t="s">
        <v>7761</v>
      </c>
      <c r="M721" s="140" t="s">
        <v>8071</v>
      </c>
      <c r="N721" s="140" t="s">
        <v>8722</v>
      </c>
      <c r="O721" s="139">
        <v>119651</v>
      </c>
      <c r="P721" s="139">
        <v>9191</v>
      </c>
      <c r="Q721" s="140" t="s">
        <v>5397</v>
      </c>
      <c r="R721" s="139">
        <v>105023</v>
      </c>
      <c r="S721" s="139">
        <v>0</v>
      </c>
      <c r="T721" s="140" t="s">
        <v>7758</v>
      </c>
      <c r="U721" s="141">
        <v>367</v>
      </c>
      <c r="V721" s="140" t="s">
        <v>10648</v>
      </c>
      <c r="W721" s="140" t="s">
        <v>8300</v>
      </c>
      <c r="X721" s="140" t="s">
        <v>7765</v>
      </c>
      <c r="Y721" s="140" t="s">
        <v>7766</v>
      </c>
      <c r="Z721" s="140" t="s">
        <v>8739</v>
      </c>
      <c r="AA721" s="139">
        <v>1</v>
      </c>
      <c r="AB721" s="141">
        <v>45322</v>
      </c>
      <c r="AC721" s="141">
        <v>45322</v>
      </c>
      <c r="AD721" s="140" t="s">
        <v>7768</v>
      </c>
      <c r="AE721" s="140" t="s">
        <v>7769</v>
      </c>
      <c r="AF721" s="140" t="s">
        <v>7770</v>
      </c>
      <c r="AG721" s="140" t="s">
        <v>7771</v>
      </c>
      <c r="AH721" s="140" t="s">
        <v>10649</v>
      </c>
      <c r="AI721" s="140" t="s">
        <v>7943</v>
      </c>
      <c r="AJ721" s="140" t="s">
        <v>10650</v>
      </c>
      <c r="AK721" s="140" t="s">
        <v>3635</v>
      </c>
      <c r="AL721" s="139">
        <v>2440</v>
      </c>
      <c r="AM721" s="140" t="s">
        <v>309</v>
      </c>
      <c r="AN721" s="140" t="s">
        <v>10355</v>
      </c>
    </row>
    <row r="722" spans="1:40" ht="28.8" x14ac:dyDescent="0.25">
      <c r="A722" s="139" t="s">
        <v>7756</v>
      </c>
      <c r="B722" s="140" t="s">
        <v>7757</v>
      </c>
      <c r="C722" s="139">
        <v>9341</v>
      </c>
      <c r="D722" s="140" t="s">
        <v>5401</v>
      </c>
      <c r="E722" s="140" t="s">
        <v>3636</v>
      </c>
      <c r="F722" s="139">
        <v>2440</v>
      </c>
      <c r="G722" s="140" t="s">
        <v>309</v>
      </c>
      <c r="H722" s="140" t="s">
        <v>1581</v>
      </c>
      <c r="I722" s="140" t="s">
        <v>7758</v>
      </c>
      <c r="J722" s="140" t="s">
        <v>10651</v>
      </c>
      <c r="K722" s="140" t="s">
        <v>8070</v>
      </c>
      <c r="L722" s="140" t="s">
        <v>7761</v>
      </c>
      <c r="M722" s="140" t="s">
        <v>8071</v>
      </c>
      <c r="N722" s="140" t="s">
        <v>8730</v>
      </c>
      <c r="O722" s="139">
        <v>119123</v>
      </c>
      <c r="P722" s="139">
        <v>9341</v>
      </c>
      <c r="Q722" s="140" t="s">
        <v>5401</v>
      </c>
      <c r="R722" s="139">
        <v>960881</v>
      </c>
      <c r="S722" s="139">
        <v>0</v>
      </c>
      <c r="T722" s="140" t="s">
        <v>7758</v>
      </c>
      <c r="U722" s="141">
        <v>367</v>
      </c>
      <c r="V722" s="140" t="s">
        <v>10652</v>
      </c>
      <c r="W722" s="140" t="s">
        <v>7856</v>
      </c>
      <c r="X722" s="140" t="s">
        <v>7765</v>
      </c>
      <c r="Y722" s="140" t="s">
        <v>7766</v>
      </c>
      <c r="Z722" s="140" t="s">
        <v>8732</v>
      </c>
      <c r="AA722" s="139">
        <v>1</v>
      </c>
      <c r="AB722" s="141">
        <v>45322</v>
      </c>
      <c r="AC722" s="141">
        <v>45322</v>
      </c>
      <c r="AD722" s="140" t="s">
        <v>7768</v>
      </c>
      <c r="AE722" s="140" t="s">
        <v>7769</v>
      </c>
      <c r="AF722" s="140" t="s">
        <v>7770</v>
      </c>
      <c r="AG722" s="140" t="s">
        <v>7771</v>
      </c>
      <c r="AH722" s="140" t="s">
        <v>10653</v>
      </c>
      <c r="AI722" s="140" t="s">
        <v>7885</v>
      </c>
      <c r="AJ722" s="140" t="s">
        <v>10654</v>
      </c>
      <c r="AK722" s="140" t="s">
        <v>10655</v>
      </c>
      <c r="AL722" s="139">
        <v>2440</v>
      </c>
      <c r="AM722" s="140" t="s">
        <v>309</v>
      </c>
      <c r="AN722" s="140" t="s">
        <v>10656</v>
      </c>
    </row>
    <row r="723" spans="1:40" ht="28.8" x14ac:dyDescent="0.25">
      <c r="A723" s="139" t="s">
        <v>7756</v>
      </c>
      <c r="B723" s="140" t="s">
        <v>7757</v>
      </c>
      <c r="C723" s="139">
        <v>9357</v>
      </c>
      <c r="D723" s="140" t="s">
        <v>5402</v>
      </c>
      <c r="E723" s="140" t="s">
        <v>3637</v>
      </c>
      <c r="F723" s="139">
        <v>2440</v>
      </c>
      <c r="G723" s="140" t="s">
        <v>309</v>
      </c>
      <c r="H723" s="140" t="s">
        <v>1582</v>
      </c>
      <c r="I723" s="140" t="s">
        <v>7758</v>
      </c>
      <c r="J723" s="140" t="s">
        <v>10657</v>
      </c>
      <c r="K723" s="140" t="s">
        <v>8070</v>
      </c>
      <c r="L723" s="140" t="s">
        <v>7761</v>
      </c>
      <c r="M723" s="140" t="s">
        <v>8071</v>
      </c>
      <c r="N723" s="140" t="s">
        <v>8730</v>
      </c>
      <c r="O723" s="139">
        <v>119123</v>
      </c>
      <c r="P723" s="139">
        <v>9341</v>
      </c>
      <c r="Q723" s="140" t="s">
        <v>5401</v>
      </c>
      <c r="R723" s="139">
        <v>960881</v>
      </c>
      <c r="S723" s="139">
        <v>0</v>
      </c>
      <c r="T723" s="140" t="s">
        <v>7758</v>
      </c>
      <c r="U723" s="141">
        <v>367</v>
      </c>
      <c r="V723" s="140" t="s">
        <v>10658</v>
      </c>
      <c r="W723" s="140" t="s">
        <v>8102</v>
      </c>
      <c r="X723" s="140" t="s">
        <v>7765</v>
      </c>
      <c r="Y723" s="140" t="s">
        <v>7766</v>
      </c>
      <c r="Z723" s="140" t="s">
        <v>8732</v>
      </c>
      <c r="AA723" s="139">
        <v>3</v>
      </c>
      <c r="AB723" s="141">
        <v>45322</v>
      </c>
      <c r="AC723" s="141">
        <v>45322</v>
      </c>
      <c r="AD723" s="140" t="s">
        <v>7768</v>
      </c>
      <c r="AE723" s="140" t="s">
        <v>7769</v>
      </c>
      <c r="AF723" s="140" t="s">
        <v>7770</v>
      </c>
      <c r="AG723" s="140" t="s">
        <v>7771</v>
      </c>
      <c r="AH723" s="140" t="s">
        <v>10653</v>
      </c>
      <c r="AI723" s="140" t="s">
        <v>7885</v>
      </c>
      <c r="AJ723" s="140" t="s">
        <v>10654</v>
      </c>
      <c r="AK723" s="140" t="s">
        <v>10655</v>
      </c>
      <c r="AL723" s="139">
        <v>2440</v>
      </c>
      <c r="AM723" s="140" t="s">
        <v>309</v>
      </c>
      <c r="AN723" s="140" t="s">
        <v>10656</v>
      </c>
    </row>
    <row r="724" spans="1:40" ht="28.8" x14ac:dyDescent="0.25">
      <c r="A724" s="139" t="s">
        <v>7756</v>
      </c>
      <c r="B724" s="140" t="s">
        <v>7757</v>
      </c>
      <c r="C724" s="139">
        <v>9365</v>
      </c>
      <c r="D724" s="140" t="s">
        <v>5403</v>
      </c>
      <c r="E724" s="140" t="s">
        <v>3638</v>
      </c>
      <c r="F724" s="139">
        <v>2440</v>
      </c>
      <c r="G724" s="140" t="s">
        <v>309</v>
      </c>
      <c r="H724" s="140" t="s">
        <v>1583</v>
      </c>
      <c r="I724" s="140" t="s">
        <v>7758</v>
      </c>
      <c r="J724" s="140" t="s">
        <v>10659</v>
      </c>
      <c r="K724" s="140" t="s">
        <v>8070</v>
      </c>
      <c r="L724" s="140" t="s">
        <v>7761</v>
      </c>
      <c r="M724" s="140" t="s">
        <v>8071</v>
      </c>
      <c r="N724" s="140" t="s">
        <v>8730</v>
      </c>
      <c r="O724" s="139">
        <v>119123</v>
      </c>
      <c r="P724" s="139">
        <v>9341</v>
      </c>
      <c r="Q724" s="140" t="s">
        <v>5401</v>
      </c>
      <c r="R724" s="139">
        <v>960881</v>
      </c>
      <c r="S724" s="139">
        <v>0</v>
      </c>
      <c r="T724" s="140" t="s">
        <v>7758</v>
      </c>
      <c r="U724" s="141">
        <v>367</v>
      </c>
      <c r="V724" s="140" t="s">
        <v>10660</v>
      </c>
      <c r="W724" s="140" t="s">
        <v>9163</v>
      </c>
      <c r="X724" s="140" t="s">
        <v>7765</v>
      </c>
      <c r="Y724" s="140" t="s">
        <v>7766</v>
      </c>
      <c r="Z724" s="140" t="s">
        <v>8732</v>
      </c>
      <c r="AA724" s="139">
        <v>1</v>
      </c>
      <c r="AB724" s="141">
        <v>45322</v>
      </c>
      <c r="AC724" s="141">
        <v>45322</v>
      </c>
      <c r="AD724" s="140" t="s">
        <v>7768</v>
      </c>
      <c r="AE724" s="140" t="s">
        <v>7769</v>
      </c>
      <c r="AF724" s="140" t="s">
        <v>7770</v>
      </c>
      <c r="AG724" s="140" t="s">
        <v>7771</v>
      </c>
      <c r="AH724" s="140" t="s">
        <v>10653</v>
      </c>
      <c r="AI724" s="140" t="s">
        <v>7885</v>
      </c>
      <c r="AJ724" s="140" t="s">
        <v>10654</v>
      </c>
      <c r="AK724" s="140" t="s">
        <v>10655</v>
      </c>
      <c r="AL724" s="139">
        <v>2440</v>
      </c>
      <c r="AM724" s="140" t="s">
        <v>309</v>
      </c>
      <c r="AN724" s="140" t="s">
        <v>10656</v>
      </c>
    </row>
    <row r="725" spans="1:40" ht="28.8" x14ac:dyDescent="0.25">
      <c r="A725" s="139" t="s">
        <v>7756</v>
      </c>
      <c r="B725" s="140" t="s">
        <v>7757</v>
      </c>
      <c r="C725" s="139">
        <v>9373</v>
      </c>
      <c r="D725" s="140" t="s">
        <v>6535</v>
      </c>
      <c r="E725" s="140" t="s">
        <v>3639</v>
      </c>
      <c r="F725" s="139">
        <v>2460</v>
      </c>
      <c r="G725" s="140" t="s">
        <v>575</v>
      </c>
      <c r="H725" s="140" t="s">
        <v>1584</v>
      </c>
      <c r="I725" s="140" t="s">
        <v>7758</v>
      </c>
      <c r="J725" s="140" t="s">
        <v>10661</v>
      </c>
      <c r="K725" s="140" t="s">
        <v>7760</v>
      </c>
      <c r="L725" s="140" t="s">
        <v>7761</v>
      </c>
      <c r="M725" s="140" t="s">
        <v>7491</v>
      </c>
      <c r="N725" s="140" t="s">
        <v>8722</v>
      </c>
      <c r="O725" s="139">
        <v>121608</v>
      </c>
      <c r="P725" s="139">
        <v>9456</v>
      </c>
      <c r="Q725" s="140" t="s">
        <v>7205</v>
      </c>
      <c r="R725" s="139">
        <v>123398</v>
      </c>
      <c r="S725" s="139">
        <v>0</v>
      </c>
      <c r="T725" s="140" t="s">
        <v>7758</v>
      </c>
      <c r="U725" s="141">
        <v>367</v>
      </c>
      <c r="V725" s="140" t="s">
        <v>10662</v>
      </c>
      <c r="W725" s="140" t="s">
        <v>10663</v>
      </c>
      <c r="X725" s="140" t="s">
        <v>7765</v>
      </c>
      <c r="Y725" s="140" t="s">
        <v>7766</v>
      </c>
      <c r="Z725" s="140" t="s">
        <v>8739</v>
      </c>
      <c r="AA725" s="139">
        <v>2</v>
      </c>
      <c r="AB725" s="141">
        <v>45322</v>
      </c>
      <c r="AC725" s="141">
        <v>45322</v>
      </c>
      <c r="AD725" s="140" t="s">
        <v>8109</v>
      </c>
      <c r="AE725" s="140" t="s">
        <v>8110</v>
      </c>
      <c r="AF725" s="140" t="s">
        <v>8111</v>
      </c>
      <c r="AG725" s="140" t="s">
        <v>8112</v>
      </c>
      <c r="AH725" s="140" t="s">
        <v>10108</v>
      </c>
      <c r="AI725" s="140" t="s">
        <v>7943</v>
      </c>
      <c r="AJ725" s="140" t="s">
        <v>10109</v>
      </c>
      <c r="AK725" s="140" t="s">
        <v>3515</v>
      </c>
      <c r="AL725" s="139">
        <v>2390</v>
      </c>
      <c r="AM725" s="140" t="s">
        <v>2847</v>
      </c>
      <c r="AN725" s="140" t="s">
        <v>10110</v>
      </c>
    </row>
    <row r="726" spans="1:40" ht="28.8" x14ac:dyDescent="0.25">
      <c r="A726" s="139" t="s">
        <v>7756</v>
      </c>
      <c r="B726" s="140" t="s">
        <v>7757</v>
      </c>
      <c r="C726" s="139">
        <v>9381</v>
      </c>
      <c r="D726" s="140" t="s">
        <v>7203</v>
      </c>
      <c r="E726" s="140" t="s">
        <v>3640</v>
      </c>
      <c r="F726" s="139">
        <v>2460</v>
      </c>
      <c r="G726" s="140" t="s">
        <v>576</v>
      </c>
      <c r="H726" s="140" t="s">
        <v>1585</v>
      </c>
      <c r="I726" s="140" t="s">
        <v>7758</v>
      </c>
      <c r="J726" s="140" t="s">
        <v>10664</v>
      </c>
      <c r="K726" s="140" t="s">
        <v>7760</v>
      </c>
      <c r="L726" s="140" t="s">
        <v>7761</v>
      </c>
      <c r="M726" s="140" t="s">
        <v>7491</v>
      </c>
      <c r="N726" s="140" t="s">
        <v>8730</v>
      </c>
      <c r="O726" s="139">
        <v>120121</v>
      </c>
      <c r="P726" s="139">
        <v>8888</v>
      </c>
      <c r="Q726" s="140" t="s">
        <v>10511</v>
      </c>
      <c r="R726" s="139">
        <v>960898</v>
      </c>
      <c r="S726" s="139">
        <v>0</v>
      </c>
      <c r="T726" s="140" t="s">
        <v>7758</v>
      </c>
      <c r="U726" s="141">
        <v>367</v>
      </c>
      <c r="V726" s="140" t="s">
        <v>10665</v>
      </c>
      <c r="W726" s="140" t="s">
        <v>8170</v>
      </c>
      <c r="X726" s="140" t="s">
        <v>7765</v>
      </c>
      <c r="Y726" s="140" t="s">
        <v>7766</v>
      </c>
      <c r="Z726" s="140" t="s">
        <v>8732</v>
      </c>
      <c r="AA726" s="139">
        <v>1</v>
      </c>
      <c r="AB726" s="141">
        <v>45322</v>
      </c>
      <c r="AC726" s="141">
        <v>45322</v>
      </c>
      <c r="AD726" s="140" t="s">
        <v>8109</v>
      </c>
      <c r="AE726" s="140" t="s">
        <v>8110</v>
      </c>
      <c r="AF726" s="140" t="s">
        <v>8111</v>
      </c>
      <c r="AG726" s="140" t="s">
        <v>8112</v>
      </c>
      <c r="AH726" s="140" t="s">
        <v>10666</v>
      </c>
      <c r="AI726" s="140" t="s">
        <v>7773</v>
      </c>
      <c r="AJ726" s="140" t="s">
        <v>10667</v>
      </c>
      <c r="AK726" s="140" t="s">
        <v>10462</v>
      </c>
      <c r="AL726" s="139">
        <v>2460</v>
      </c>
      <c r="AM726" s="140" t="s">
        <v>578</v>
      </c>
      <c r="AN726" s="140" t="s">
        <v>10668</v>
      </c>
    </row>
    <row r="727" spans="1:40" ht="28.8" x14ac:dyDescent="0.25">
      <c r="A727" s="139" t="s">
        <v>7756</v>
      </c>
      <c r="B727" s="140" t="s">
        <v>7757</v>
      </c>
      <c r="C727" s="139">
        <v>9399</v>
      </c>
      <c r="D727" s="140" t="s">
        <v>5867</v>
      </c>
      <c r="E727" s="140" t="s">
        <v>3641</v>
      </c>
      <c r="F727" s="139">
        <v>2460</v>
      </c>
      <c r="G727" s="140" t="s">
        <v>576</v>
      </c>
      <c r="H727" s="140" t="s">
        <v>1586</v>
      </c>
      <c r="I727" s="140" t="s">
        <v>7758</v>
      </c>
      <c r="J727" s="140" t="s">
        <v>10669</v>
      </c>
      <c r="K727" s="140" t="s">
        <v>7760</v>
      </c>
      <c r="L727" s="140" t="s">
        <v>7761</v>
      </c>
      <c r="M727" s="140" t="s">
        <v>7491</v>
      </c>
      <c r="N727" s="140" t="s">
        <v>8722</v>
      </c>
      <c r="O727" s="139">
        <v>121608</v>
      </c>
      <c r="P727" s="139">
        <v>9456</v>
      </c>
      <c r="Q727" s="140" t="s">
        <v>7205</v>
      </c>
      <c r="R727" s="139">
        <v>123398</v>
      </c>
      <c r="S727" s="139">
        <v>0</v>
      </c>
      <c r="T727" s="140" t="s">
        <v>7758</v>
      </c>
      <c r="U727" s="141">
        <v>367</v>
      </c>
      <c r="V727" s="140" t="s">
        <v>10670</v>
      </c>
      <c r="W727" s="140" t="s">
        <v>10671</v>
      </c>
      <c r="X727" s="140" t="s">
        <v>7765</v>
      </c>
      <c r="Y727" s="140" t="s">
        <v>7766</v>
      </c>
      <c r="Z727" s="140" t="s">
        <v>8739</v>
      </c>
      <c r="AA727" s="139">
        <v>1</v>
      </c>
      <c r="AB727" s="141">
        <v>45322</v>
      </c>
      <c r="AC727" s="141">
        <v>45322</v>
      </c>
      <c r="AD727" s="140" t="s">
        <v>8109</v>
      </c>
      <c r="AE727" s="140" t="s">
        <v>8110</v>
      </c>
      <c r="AF727" s="140" t="s">
        <v>8111</v>
      </c>
      <c r="AG727" s="140" t="s">
        <v>8112</v>
      </c>
      <c r="AH727" s="140" t="s">
        <v>10108</v>
      </c>
      <c r="AI727" s="140" t="s">
        <v>7943</v>
      </c>
      <c r="AJ727" s="140" t="s">
        <v>10109</v>
      </c>
      <c r="AK727" s="140" t="s">
        <v>3515</v>
      </c>
      <c r="AL727" s="139">
        <v>2390</v>
      </c>
      <c r="AM727" s="140" t="s">
        <v>2847</v>
      </c>
      <c r="AN727" s="140" t="s">
        <v>10110</v>
      </c>
    </row>
    <row r="728" spans="1:40" ht="28.8" x14ac:dyDescent="0.25">
      <c r="A728" s="139" t="s">
        <v>7756</v>
      </c>
      <c r="B728" s="140" t="s">
        <v>7757</v>
      </c>
      <c r="C728" s="139">
        <v>9407</v>
      </c>
      <c r="D728" s="140" t="s">
        <v>6536</v>
      </c>
      <c r="E728" s="140" t="s">
        <v>3642</v>
      </c>
      <c r="F728" s="139">
        <v>2460</v>
      </c>
      <c r="G728" s="140" t="s">
        <v>576</v>
      </c>
      <c r="H728" s="140" t="s">
        <v>1587</v>
      </c>
      <c r="I728" s="140" t="s">
        <v>7758</v>
      </c>
      <c r="J728" s="140" t="s">
        <v>10672</v>
      </c>
      <c r="K728" s="140" t="s">
        <v>7760</v>
      </c>
      <c r="L728" s="140" t="s">
        <v>7761</v>
      </c>
      <c r="M728" s="140" t="s">
        <v>7491</v>
      </c>
      <c r="N728" s="140" t="s">
        <v>8722</v>
      </c>
      <c r="O728" s="139">
        <v>121608</v>
      </c>
      <c r="P728" s="139">
        <v>9456</v>
      </c>
      <c r="Q728" s="140" t="s">
        <v>7205</v>
      </c>
      <c r="R728" s="139">
        <v>123398</v>
      </c>
      <c r="S728" s="139">
        <v>0</v>
      </c>
      <c r="T728" s="140" t="s">
        <v>7758</v>
      </c>
      <c r="U728" s="141">
        <v>367</v>
      </c>
      <c r="V728" s="140" t="s">
        <v>10673</v>
      </c>
      <c r="W728" s="140" t="s">
        <v>7872</v>
      </c>
      <c r="X728" s="140" t="s">
        <v>8106</v>
      </c>
      <c r="Y728" s="140" t="s">
        <v>8107</v>
      </c>
      <c r="Z728" s="140" t="s">
        <v>8724</v>
      </c>
      <c r="AA728" s="139">
        <v>1</v>
      </c>
      <c r="AB728" s="141">
        <v>45322</v>
      </c>
      <c r="AC728" s="141">
        <v>45322</v>
      </c>
      <c r="AD728" s="140" t="s">
        <v>8109</v>
      </c>
      <c r="AE728" s="140" t="s">
        <v>8110</v>
      </c>
      <c r="AF728" s="140" t="s">
        <v>8111</v>
      </c>
      <c r="AG728" s="140" t="s">
        <v>8112</v>
      </c>
      <c r="AH728" s="140" t="s">
        <v>10108</v>
      </c>
      <c r="AI728" s="140" t="s">
        <v>7943</v>
      </c>
      <c r="AJ728" s="140" t="s">
        <v>10109</v>
      </c>
      <c r="AK728" s="140" t="s">
        <v>3515</v>
      </c>
      <c r="AL728" s="139">
        <v>2390</v>
      </c>
      <c r="AM728" s="140" t="s">
        <v>2847</v>
      </c>
      <c r="AN728" s="140" t="s">
        <v>10110</v>
      </c>
    </row>
    <row r="729" spans="1:40" ht="28.8" x14ac:dyDescent="0.25">
      <c r="A729" s="139" t="s">
        <v>7756</v>
      </c>
      <c r="B729" s="140" t="s">
        <v>7757</v>
      </c>
      <c r="C729" s="139">
        <v>9423</v>
      </c>
      <c r="D729" s="140" t="s">
        <v>10372</v>
      </c>
      <c r="E729" s="140" t="s">
        <v>3643</v>
      </c>
      <c r="F729" s="139">
        <v>2275</v>
      </c>
      <c r="G729" s="140" t="s">
        <v>577</v>
      </c>
      <c r="H729" s="140" t="s">
        <v>1588</v>
      </c>
      <c r="I729" s="140" t="s">
        <v>7758</v>
      </c>
      <c r="J729" s="140" t="s">
        <v>10674</v>
      </c>
      <c r="K729" s="140" t="s">
        <v>8070</v>
      </c>
      <c r="L729" s="140" t="s">
        <v>7761</v>
      </c>
      <c r="M729" s="140" t="s">
        <v>8071</v>
      </c>
      <c r="N729" s="140" t="s">
        <v>8730</v>
      </c>
      <c r="O729" s="139">
        <v>119578</v>
      </c>
      <c r="P729" s="139">
        <v>9423</v>
      </c>
      <c r="Q729" s="140" t="s">
        <v>10372</v>
      </c>
      <c r="R729" s="139">
        <v>960864</v>
      </c>
      <c r="S729" s="139">
        <v>0</v>
      </c>
      <c r="T729" s="140" t="s">
        <v>7758</v>
      </c>
      <c r="U729" s="141">
        <v>367</v>
      </c>
      <c r="V729" s="140" t="s">
        <v>10675</v>
      </c>
      <c r="W729" s="140" t="s">
        <v>8270</v>
      </c>
      <c r="X729" s="140" t="s">
        <v>7765</v>
      </c>
      <c r="Y729" s="140" t="s">
        <v>7766</v>
      </c>
      <c r="Z729" s="140" t="s">
        <v>8732</v>
      </c>
      <c r="AA729" s="139">
        <v>2</v>
      </c>
      <c r="AB729" s="141">
        <v>45322</v>
      </c>
      <c r="AC729" s="141">
        <v>45322</v>
      </c>
      <c r="AD729" s="140" t="s">
        <v>8109</v>
      </c>
      <c r="AE729" s="140" t="s">
        <v>8110</v>
      </c>
      <c r="AF729" s="140" t="s">
        <v>8111</v>
      </c>
      <c r="AG729" s="140" t="s">
        <v>8112</v>
      </c>
      <c r="AH729" s="140" t="s">
        <v>10593</v>
      </c>
      <c r="AI729" s="140" t="s">
        <v>7773</v>
      </c>
      <c r="AJ729" s="140" t="s">
        <v>10594</v>
      </c>
      <c r="AK729" s="140" t="s">
        <v>10595</v>
      </c>
      <c r="AL729" s="139">
        <v>2275</v>
      </c>
      <c r="AM729" s="140" t="s">
        <v>307</v>
      </c>
      <c r="AN729" s="140" t="s">
        <v>10596</v>
      </c>
    </row>
    <row r="730" spans="1:40" ht="28.8" x14ac:dyDescent="0.25">
      <c r="A730" s="139" t="s">
        <v>7756</v>
      </c>
      <c r="B730" s="140" t="s">
        <v>7757</v>
      </c>
      <c r="C730" s="139">
        <v>9431</v>
      </c>
      <c r="D730" s="140" t="s">
        <v>5404</v>
      </c>
      <c r="E730" s="140" t="s">
        <v>3644</v>
      </c>
      <c r="F730" s="139">
        <v>2460</v>
      </c>
      <c r="G730" s="140" t="s">
        <v>578</v>
      </c>
      <c r="H730" s="140" t="s">
        <v>831</v>
      </c>
      <c r="I730" s="140" t="s">
        <v>7758</v>
      </c>
      <c r="J730" s="140" t="s">
        <v>10676</v>
      </c>
      <c r="K730" s="140" t="s">
        <v>7760</v>
      </c>
      <c r="L730" s="140" t="s">
        <v>7761</v>
      </c>
      <c r="M730" s="140" t="s">
        <v>7491</v>
      </c>
      <c r="N730" s="140" t="s">
        <v>8730</v>
      </c>
      <c r="O730" s="139">
        <v>120121</v>
      </c>
      <c r="P730" s="139">
        <v>8888</v>
      </c>
      <c r="Q730" s="140" t="s">
        <v>10511</v>
      </c>
      <c r="R730" s="139">
        <v>960898</v>
      </c>
      <c r="S730" s="139">
        <v>0</v>
      </c>
      <c r="T730" s="140" t="s">
        <v>7758</v>
      </c>
      <c r="U730" s="141">
        <v>367</v>
      </c>
      <c r="V730" s="140" t="s">
        <v>10677</v>
      </c>
      <c r="W730" s="140" t="s">
        <v>10678</v>
      </c>
      <c r="X730" s="140" t="s">
        <v>7765</v>
      </c>
      <c r="Y730" s="140" t="s">
        <v>7766</v>
      </c>
      <c r="Z730" s="140" t="s">
        <v>8732</v>
      </c>
      <c r="AA730" s="139">
        <v>1</v>
      </c>
      <c r="AB730" s="141">
        <v>45322</v>
      </c>
      <c r="AC730" s="141">
        <v>45322</v>
      </c>
      <c r="AD730" s="140" t="s">
        <v>8109</v>
      </c>
      <c r="AE730" s="140" t="s">
        <v>8110</v>
      </c>
      <c r="AF730" s="140" t="s">
        <v>8111</v>
      </c>
      <c r="AG730" s="140" t="s">
        <v>8112</v>
      </c>
      <c r="AH730" s="140" t="s">
        <v>10666</v>
      </c>
      <c r="AI730" s="140" t="s">
        <v>7773</v>
      </c>
      <c r="AJ730" s="140" t="s">
        <v>10667</v>
      </c>
      <c r="AK730" s="140" t="s">
        <v>10462</v>
      </c>
      <c r="AL730" s="139">
        <v>2460</v>
      </c>
      <c r="AM730" s="140" t="s">
        <v>578</v>
      </c>
      <c r="AN730" s="140" t="s">
        <v>10668</v>
      </c>
    </row>
    <row r="731" spans="1:40" ht="28.8" x14ac:dyDescent="0.25">
      <c r="A731" s="139" t="s">
        <v>7756</v>
      </c>
      <c r="B731" s="140" t="s">
        <v>7757</v>
      </c>
      <c r="C731" s="139">
        <v>9449</v>
      </c>
      <c r="D731" s="140" t="s">
        <v>7204</v>
      </c>
      <c r="E731" s="140" t="s">
        <v>3645</v>
      </c>
      <c r="F731" s="139">
        <v>2460</v>
      </c>
      <c r="G731" s="140" t="s">
        <v>578</v>
      </c>
      <c r="H731" s="140" t="s">
        <v>832</v>
      </c>
      <c r="I731" s="140" t="s">
        <v>7758</v>
      </c>
      <c r="J731" s="140" t="s">
        <v>10679</v>
      </c>
      <c r="K731" s="140" t="s">
        <v>7760</v>
      </c>
      <c r="L731" s="140" t="s">
        <v>7761</v>
      </c>
      <c r="M731" s="140" t="s">
        <v>7491</v>
      </c>
      <c r="N731" s="140" t="s">
        <v>8722</v>
      </c>
      <c r="O731" s="139">
        <v>121608</v>
      </c>
      <c r="P731" s="139">
        <v>9456</v>
      </c>
      <c r="Q731" s="140" t="s">
        <v>7205</v>
      </c>
      <c r="R731" s="139">
        <v>123398</v>
      </c>
      <c r="S731" s="139">
        <v>0</v>
      </c>
      <c r="T731" s="140" t="s">
        <v>7758</v>
      </c>
      <c r="U731" s="141">
        <v>367</v>
      </c>
      <c r="V731" s="140" t="s">
        <v>10680</v>
      </c>
      <c r="W731" s="140" t="s">
        <v>8512</v>
      </c>
      <c r="X731" s="140" t="s">
        <v>7972</v>
      </c>
      <c r="Y731" s="140" t="s">
        <v>7973</v>
      </c>
      <c r="Z731" s="140" t="s">
        <v>8899</v>
      </c>
      <c r="AA731" s="139">
        <v>1</v>
      </c>
      <c r="AB731" s="141">
        <v>45322</v>
      </c>
      <c r="AC731" s="141">
        <v>45322</v>
      </c>
      <c r="AD731" s="140" t="s">
        <v>8109</v>
      </c>
      <c r="AE731" s="140" t="s">
        <v>8110</v>
      </c>
      <c r="AF731" s="140" t="s">
        <v>8111</v>
      </c>
      <c r="AG731" s="140" t="s">
        <v>8112</v>
      </c>
      <c r="AH731" s="140" t="s">
        <v>10108</v>
      </c>
      <c r="AI731" s="140" t="s">
        <v>7943</v>
      </c>
      <c r="AJ731" s="140" t="s">
        <v>10109</v>
      </c>
      <c r="AK731" s="140" t="s">
        <v>3515</v>
      </c>
      <c r="AL731" s="139">
        <v>2390</v>
      </c>
      <c r="AM731" s="140" t="s">
        <v>2847</v>
      </c>
      <c r="AN731" s="140" t="s">
        <v>10110</v>
      </c>
    </row>
    <row r="732" spans="1:40" ht="28.8" x14ac:dyDescent="0.25">
      <c r="A732" s="139" t="s">
        <v>7756</v>
      </c>
      <c r="B732" s="140" t="s">
        <v>7757</v>
      </c>
      <c r="C732" s="139">
        <v>9456</v>
      </c>
      <c r="D732" s="140" t="s">
        <v>7205</v>
      </c>
      <c r="E732" s="140" t="s">
        <v>3646</v>
      </c>
      <c r="F732" s="139">
        <v>2460</v>
      </c>
      <c r="G732" s="140" t="s">
        <v>578</v>
      </c>
      <c r="H732" s="140" t="s">
        <v>833</v>
      </c>
      <c r="I732" s="140" t="s">
        <v>7758</v>
      </c>
      <c r="J732" s="140" t="s">
        <v>10681</v>
      </c>
      <c r="K732" s="140" t="s">
        <v>7760</v>
      </c>
      <c r="L732" s="140" t="s">
        <v>7761</v>
      </c>
      <c r="M732" s="140" t="s">
        <v>7491</v>
      </c>
      <c r="N732" s="140" t="s">
        <v>8722</v>
      </c>
      <c r="O732" s="139">
        <v>121608</v>
      </c>
      <c r="P732" s="139">
        <v>9456</v>
      </c>
      <c r="Q732" s="140" t="s">
        <v>7205</v>
      </c>
      <c r="R732" s="139">
        <v>123398</v>
      </c>
      <c r="S732" s="139">
        <v>0</v>
      </c>
      <c r="T732" s="140" t="s">
        <v>7758</v>
      </c>
      <c r="U732" s="141">
        <v>367</v>
      </c>
      <c r="V732" s="140" t="s">
        <v>10682</v>
      </c>
      <c r="W732" s="140" t="s">
        <v>7872</v>
      </c>
      <c r="X732" s="140" t="s">
        <v>8106</v>
      </c>
      <c r="Y732" s="140" t="s">
        <v>8107</v>
      </c>
      <c r="Z732" s="140" t="s">
        <v>8724</v>
      </c>
      <c r="AA732" s="139">
        <v>2</v>
      </c>
      <c r="AB732" s="141">
        <v>45322</v>
      </c>
      <c r="AC732" s="141">
        <v>45322</v>
      </c>
      <c r="AD732" s="140" t="s">
        <v>8109</v>
      </c>
      <c r="AE732" s="140" t="s">
        <v>8110</v>
      </c>
      <c r="AF732" s="140" t="s">
        <v>8111</v>
      </c>
      <c r="AG732" s="140" t="s">
        <v>8112</v>
      </c>
      <c r="AH732" s="140" t="s">
        <v>10108</v>
      </c>
      <c r="AI732" s="140" t="s">
        <v>7943</v>
      </c>
      <c r="AJ732" s="140" t="s">
        <v>10109</v>
      </c>
      <c r="AK732" s="140" t="s">
        <v>3515</v>
      </c>
      <c r="AL732" s="139">
        <v>2390</v>
      </c>
      <c r="AM732" s="140" t="s">
        <v>2847</v>
      </c>
      <c r="AN732" s="140" t="s">
        <v>10110</v>
      </c>
    </row>
    <row r="733" spans="1:40" ht="28.8" x14ac:dyDescent="0.25">
      <c r="A733" s="139" t="s">
        <v>7756</v>
      </c>
      <c r="B733" s="140" t="s">
        <v>7757</v>
      </c>
      <c r="C733" s="139">
        <v>9464</v>
      </c>
      <c r="D733" s="140" t="s">
        <v>5405</v>
      </c>
      <c r="E733" s="140" t="s">
        <v>3647</v>
      </c>
      <c r="F733" s="139">
        <v>2460</v>
      </c>
      <c r="G733" s="140" t="s">
        <v>578</v>
      </c>
      <c r="H733" s="140" t="s">
        <v>834</v>
      </c>
      <c r="I733" s="140" t="s">
        <v>7758</v>
      </c>
      <c r="J733" s="140" t="s">
        <v>10683</v>
      </c>
      <c r="K733" s="140" t="s">
        <v>7760</v>
      </c>
      <c r="L733" s="140" t="s">
        <v>7761</v>
      </c>
      <c r="M733" s="140" t="s">
        <v>7491</v>
      </c>
      <c r="N733" s="140" t="s">
        <v>8722</v>
      </c>
      <c r="O733" s="139">
        <v>121699</v>
      </c>
      <c r="P733" s="139">
        <v>9481</v>
      </c>
      <c r="Q733" s="140" t="s">
        <v>6414</v>
      </c>
      <c r="R733" s="139">
        <v>56291</v>
      </c>
      <c r="S733" s="139">
        <v>0</v>
      </c>
      <c r="T733" s="140" t="s">
        <v>7758</v>
      </c>
      <c r="U733" s="141">
        <v>367</v>
      </c>
      <c r="V733" s="140" t="s">
        <v>10684</v>
      </c>
      <c r="W733" s="140" t="s">
        <v>8251</v>
      </c>
      <c r="X733" s="140" t="s">
        <v>8106</v>
      </c>
      <c r="Y733" s="140" t="s">
        <v>8107</v>
      </c>
      <c r="Z733" s="140" t="s">
        <v>8724</v>
      </c>
      <c r="AA733" s="139">
        <v>1</v>
      </c>
      <c r="AB733" s="141">
        <v>45322</v>
      </c>
      <c r="AC733" s="141">
        <v>45322</v>
      </c>
      <c r="AD733" s="140" t="s">
        <v>8109</v>
      </c>
      <c r="AE733" s="140" t="s">
        <v>8110</v>
      </c>
      <c r="AF733" s="140" t="s">
        <v>8111</v>
      </c>
      <c r="AG733" s="140" t="s">
        <v>8112</v>
      </c>
      <c r="AH733" s="140" t="s">
        <v>10685</v>
      </c>
      <c r="AI733" s="140" t="s">
        <v>7943</v>
      </c>
      <c r="AJ733" s="140" t="s">
        <v>10686</v>
      </c>
      <c r="AK733" s="140" t="s">
        <v>3647</v>
      </c>
      <c r="AL733" s="139">
        <v>2460</v>
      </c>
      <c r="AM733" s="140" t="s">
        <v>578</v>
      </c>
      <c r="AN733" s="140" t="s">
        <v>10407</v>
      </c>
    </row>
    <row r="734" spans="1:40" ht="28.8" x14ac:dyDescent="0.25">
      <c r="A734" s="139" t="s">
        <v>7756</v>
      </c>
      <c r="B734" s="140" t="s">
        <v>7757</v>
      </c>
      <c r="C734" s="139">
        <v>9472</v>
      </c>
      <c r="D734" s="140" t="s">
        <v>490</v>
      </c>
      <c r="E734" s="140" t="s">
        <v>3648</v>
      </c>
      <c r="F734" s="139">
        <v>2470</v>
      </c>
      <c r="G734" s="140" t="s">
        <v>579</v>
      </c>
      <c r="H734" s="140" t="s">
        <v>835</v>
      </c>
      <c r="I734" s="140" t="s">
        <v>7758</v>
      </c>
      <c r="J734" s="140" t="s">
        <v>10687</v>
      </c>
      <c r="K734" s="140" t="s">
        <v>7760</v>
      </c>
      <c r="L734" s="140" t="s">
        <v>7761</v>
      </c>
      <c r="M734" s="140" t="s">
        <v>7491</v>
      </c>
      <c r="N734" s="140" t="s">
        <v>8730</v>
      </c>
      <c r="O734" s="139">
        <v>120121</v>
      </c>
      <c r="P734" s="139">
        <v>8888</v>
      </c>
      <c r="Q734" s="140" t="s">
        <v>10511</v>
      </c>
      <c r="R734" s="139">
        <v>960906</v>
      </c>
      <c r="S734" s="139">
        <v>0</v>
      </c>
      <c r="T734" s="140" t="s">
        <v>7758</v>
      </c>
      <c r="U734" s="141">
        <v>367</v>
      </c>
      <c r="V734" s="140" t="s">
        <v>10688</v>
      </c>
      <c r="W734" s="140" t="s">
        <v>9072</v>
      </c>
      <c r="X734" s="140" t="s">
        <v>7765</v>
      </c>
      <c r="Y734" s="140" t="s">
        <v>7766</v>
      </c>
      <c r="Z734" s="140" t="s">
        <v>8732</v>
      </c>
      <c r="AA734" s="139">
        <v>2</v>
      </c>
      <c r="AB734" s="141">
        <v>45322</v>
      </c>
      <c r="AC734" s="141">
        <v>45322</v>
      </c>
      <c r="AD734" s="140" t="s">
        <v>7926</v>
      </c>
      <c r="AE734" s="140" t="s">
        <v>7927</v>
      </c>
      <c r="AF734" s="140" t="s">
        <v>7928</v>
      </c>
      <c r="AG734" s="140" t="s">
        <v>7929</v>
      </c>
      <c r="AH734" s="140" t="s">
        <v>10689</v>
      </c>
      <c r="AI734" s="140" t="s">
        <v>7773</v>
      </c>
      <c r="AJ734" s="140" t="s">
        <v>10690</v>
      </c>
      <c r="AK734" s="140" t="s">
        <v>10462</v>
      </c>
      <c r="AL734" s="139">
        <v>2470</v>
      </c>
      <c r="AM734" s="140" t="s">
        <v>579</v>
      </c>
      <c r="AN734" s="140" t="s">
        <v>10691</v>
      </c>
    </row>
    <row r="735" spans="1:40" ht="28.8" x14ac:dyDescent="0.25">
      <c r="A735" s="139" t="s">
        <v>7756</v>
      </c>
      <c r="B735" s="140" t="s">
        <v>7757</v>
      </c>
      <c r="C735" s="139">
        <v>9481</v>
      </c>
      <c r="D735" s="140" t="s">
        <v>6414</v>
      </c>
      <c r="E735" s="140" t="s">
        <v>3649</v>
      </c>
      <c r="F735" s="139">
        <v>2470</v>
      </c>
      <c r="G735" s="140" t="s">
        <v>579</v>
      </c>
      <c r="H735" s="140" t="s">
        <v>836</v>
      </c>
      <c r="I735" s="140" t="s">
        <v>7758</v>
      </c>
      <c r="J735" s="140" t="s">
        <v>10692</v>
      </c>
      <c r="K735" s="140" t="s">
        <v>7760</v>
      </c>
      <c r="L735" s="140" t="s">
        <v>7761</v>
      </c>
      <c r="M735" s="140" t="s">
        <v>7491</v>
      </c>
      <c r="N735" s="140" t="s">
        <v>8722</v>
      </c>
      <c r="O735" s="139">
        <v>121699</v>
      </c>
      <c r="P735" s="139">
        <v>9481</v>
      </c>
      <c r="Q735" s="140" t="s">
        <v>6414</v>
      </c>
      <c r="R735" s="139">
        <v>56291</v>
      </c>
      <c r="S735" s="139">
        <v>0</v>
      </c>
      <c r="T735" s="140" t="s">
        <v>7758</v>
      </c>
      <c r="U735" s="141">
        <v>367</v>
      </c>
      <c r="V735" s="140" t="s">
        <v>10693</v>
      </c>
      <c r="W735" s="140" t="s">
        <v>8057</v>
      </c>
      <c r="X735" s="140" t="s">
        <v>7765</v>
      </c>
      <c r="Y735" s="140" t="s">
        <v>7766</v>
      </c>
      <c r="Z735" s="140" t="s">
        <v>8739</v>
      </c>
      <c r="AA735" s="139">
        <v>1</v>
      </c>
      <c r="AB735" s="141">
        <v>45322</v>
      </c>
      <c r="AC735" s="141">
        <v>45322</v>
      </c>
      <c r="AD735" s="140" t="s">
        <v>8109</v>
      </c>
      <c r="AE735" s="140" t="s">
        <v>8110</v>
      </c>
      <c r="AF735" s="140" t="s">
        <v>8111</v>
      </c>
      <c r="AG735" s="140" t="s">
        <v>8112</v>
      </c>
      <c r="AH735" s="140" t="s">
        <v>10694</v>
      </c>
      <c r="AI735" s="140" t="s">
        <v>7943</v>
      </c>
      <c r="AJ735" s="140" t="s">
        <v>10695</v>
      </c>
      <c r="AK735" s="140" t="s">
        <v>3649</v>
      </c>
      <c r="AL735" s="139">
        <v>2470</v>
      </c>
      <c r="AM735" s="140" t="s">
        <v>579</v>
      </c>
      <c r="AN735" s="140" t="s">
        <v>10407</v>
      </c>
    </row>
    <row r="736" spans="1:40" ht="28.8" x14ac:dyDescent="0.25">
      <c r="A736" s="139" t="s">
        <v>7756</v>
      </c>
      <c r="B736" s="140" t="s">
        <v>7757</v>
      </c>
      <c r="C736" s="139">
        <v>9498</v>
      </c>
      <c r="D736" s="140" t="s">
        <v>6241</v>
      </c>
      <c r="E736" s="140" t="s">
        <v>3650</v>
      </c>
      <c r="F736" s="139">
        <v>2470</v>
      </c>
      <c r="G736" s="140" t="s">
        <v>579</v>
      </c>
      <c r="H736" s="140" t="s">
        <v>837</v>
      </c>
      <c r="I736" s="140" t="s">
        <v>7758</v>
      </c>
      <c r="J736" s="140" t="s">
        <v>10696</v>
      </c>
      <c r="K736" s="140" t="s">
        <v>7760</v>
      </c>
      <c r="L736" s="140" t="s">
        <v>7761</v>
      </c>
      <c r="M736" s="140" t="s">
        <v>7491</v>
      </c>
      <c r="N736" s="140" t="s">
        <v>8722</v>
      </c>
      <c r="O736" s="139">
        <v>121699</v>
      </c>
      <c r="P736" s="139">
        <v>9481</v>
      </c>
      <c r="Q736" s="140" t="s">
        <v>6414</v>
      </c>
      <c r="R736" s="139">
        <v>56291</v>
      </c>
      <c r="S736" s="139">
        <v>0</v>
      </c>
      <c r="T736" s="140" t="s">
        <v>7758</v>
      </c>
      <c r="U736" s="141">
        <v>367</v>
      </c>
      <c r="V736" s="140" t="s">
        <v>10697</v>
      </c>
      <c r="W736" s="140" t="s">
        <v>8776</v>
      </c>
      <c r="X736" s="140" t="s">
        <v>8106</v>
      </c>
      <c r="Y736" s="140" t="s">
        <v>8107</v>
      </c>
      <c r="Z736" s="140" t="s">
        <v>8724</v>
      </c>
      <c r="AA736" s="139">
        <v>3</v>
      </c>
      <c r="AB736" s="141">
        <v>45322</v>
      </c>
      <c r="AC736" s="141">
        <v>45322</v>
      </c>
      <c r="AD736" s="140" t="s">
        <v>8109</v>
      </c>
      <c r="AE736" s="140" t="s">
        <v>8110</v>
      </c>
      <c r="AF736" s="140" t="s">
        <v>8111</v>
      </c>
      <c r="AG736" s="140" t="s">
        <v>8112</v>
      </c>
      <c r="AH736" s="140" t="s">
        <v>10698</v>
      </c>
      <c r="AI736" s="140" t="s">
        <v>7943</v>
      </c>
      <c r="AJ736" s="140" t="s">
        <v>10699</v>
      </c>
      <c r="AK736" s="140" t="s">
        <v>3650</v>
      </c>
      <c r="AL736" s="139">
        <v>2470</v>
      </c>
      <c r="AM736" s="140" t="s">
        <v>579</v>
      </c>
      <c r="AN736" s="140" t="s">
        <v>10407</v>
      </c>
    </row>
    <row r="737" spans="1:40" ht="28.8" x14ac:dyDescent="0.25">
      <c r="A737" s="139" t="s">
        <v>7756</v>
      </c>
      <c r="B737" s="140" t="s">
        <v>7757</v>
      </c>
      <c r="C737" s="139">
        <v>9506</v>
      </c>
      <c r="D737" s="140" t="s">
        <v>6242</v>
      </c>
      <c r="E737" s="140" t="s">
        <v>3651</v>
      </c>
      <c r="F737" s="139">
        <v>2480</v>
      </c>
      <c r="G737" s="140" t="s">
        <v>310</v>
      </c>
      <c r="H737" s="140" t="s">
        <v>838</v>
      </c>
      <c r="I737" s="140" t="s">
        <v>7758</v>
      </c>
      <c r="J737" s="140" t="s">
        <v>10700</v>
      </c>
      <c r="K737" s="140" t="s">
        <v>7760</v>
      </c>
      <c r="L737" s="140" t="s">
        <v>7761</v>
      </c>
      <c r="M737" s="140" t="s">
        <v>7491</v>
      </c>
      <c r="N737" s="140" t="s">
        <v>8722</v>
      </c>
      <c r="O737" s="139">
        <v>121699</v>
      </c>
      <c r="P737" s="139">
        <v>9481</v>
      </c>
      <c r="Q737" s="140" t="s">
        <v>6414</v>
      </c>
      <c r="R737" s="139">
        <v>56291</v>
      </c>
      <c r="S737" s="139">
        <v>0</v>
      </c>
      <c r="T737" s="140" t="s">
        <v>7758</v>
      </c>
      <c r="U737" s="141">
        <v>367</v>
      </c>
      <c r="V737" s="140" t="s">
        <v>10701</v>
      </c>
      <c r="W737" s="140" t="s">
        <v>8776</v>
      </c>
      <c r="X737" s="140" t="s">
        <v>7765</v>
      </c>
      <c r="Y737" s="140" t="s">
        <v>7766</v>
      </c>
      <c r="Z737" s="140" t="s">
        <v>8739</v>
      </c>
      <c r="AA737" s="139">
        <v>1</v>
      </c>
      <c r="AB737" s="141">
        <v>45322</v>
      </c>
      <c r="AC737" s="141">
        <v>45322</v>
      </c>
      <c r="AD737" s="140" t="s">
        <v>7768</v>
      </c>
      <c r="AE737" s="140" t="s">
        <v>7769</v>
      </c>
      <c r="AF737" s="140" t="s">
        <v>7770</v>
      </c>
      <c r="AG737" s="140" t="s">
        <v>7771</v>
      </c>
      <c r="AH737" s="140" t="s">
        <v>10702</v>
      </c>
      <c r="AI737" s="140" t="s">
        <v>7943</v>
      </c>
      <c r="AJ737" s="140" t="s">
        <v>10703</v>
      </c>
      <c r="AK737" s="140" t="s">
        <v>3651</v>
      </c>
      <c r="AL737" s="139">
        <v>2480</v>
      </c>
      <c r="AM737" s="140" t="s">
        <v>310</v>
      </c>
      <c r="AN737" s="140" t="s">
        <v>10407</v>
      </c>
    </row>
    <row r="738" spans="1:40" ht="28.8" x14ac:dyDescent="0.25">
      <c r="A738" s="139" t="s">
        <v>7756</v>
      </c>
      <c r="B738" s="140" t="s">
        <v>7757</v>
      </c>
      <c r="C738" s="139">
        <v>9514</v>
      </c>
      <c r="D738" s="140" t="s">
        <v>5339</v>
      </c>
      <c r="E738" s="140" t="s">
        <v>3652</v>
      </c>
      <c r="F738" s="139">
        <v>2480</v>
      </c>
      <c r="G738" s="140" t="s">
        <v>310</v>
      </c>
      <c r="H738" s="140" t="s">
        <v>839</v>
      </c>
      <c r="I738" s="140" t="s">
        <v>7758</v>
      </c>
      <c r="J738" s="140" t="s">
        <v>10704</v>
      </c>
      <c r="K738" s="140" t="s">
        <v>7760</v>
      </c>
      <c r="L738" s="140" t="s">
        <v>7761</v>
      </c>
      <c r="M738" s="140" t="s">
        <v>7491</v>
      </c>
      <c r="N738" s="140" t="s">
        <v>8730</v>
      </c>
      <c r="O738" s="139">
        <v>120121</v>
      </c>
      <c r="P738" s="139">
        <v>8888</v>
      </c>
      <c r="Q738" s="140" t="s">
        <v>10511</v>
      </c>
      <c r="R738" s="139">
        <v>960914</v>
      </c>
      <c r="S738" s="139">
        <v>0</v>
      </c>
      <c r="T738" s="140" t="s">
        <v>7758</v>
      </c>
      <c r="U738" s="141">
        <v>367</v>
      </c>
      <c r="V738" s="140" t="s">
        <v>10705</v>
      </c>
      <c r="W738" s="140" t="s">
        <v>10706</v>
      </c>
      <c r="X738" s="140" t="s">
        <v>7765</v>
      </c>
      <c r="Y738" s="140" t="s">
        <v>7766</v>
      </c>
      <c r="Z738" s="140" t="s">
        <v>8732</v>
      </c>
      <c r="AA738" s="139">
        <v>1</v>
      </c>
      <c r="AB738" s="141">
        <v>45322</v>
      </c>
      <c r="AC738" s="141">
        <v>45322</v>
      </c>
      <c r="AD738" s="140" t="s">
        <v>7768</v>
      </c>
      <c r="AE738" s="140" t="s">
        <v>7769</v>
      </c>
      <c r="AF738" s="140" t="s">
        <v>7770</v>
      </c>
      <c r="AG738" s="140" t="s">
        <v>7771</v>
      </c>
      <c r="AH738" s="140" t="s">
        <v>10707</v>
      </c>
      <c r="AI738" s="140" t="s">
        <v>7773</v>
      </c>
      <c r="AJ738" s="140" t="s">
        <v>10708</v>
      </c>
      <c r="AK738" s="140" t="s">
        <v>10709</v>
      </c>
      <c r="AL738" s="139">
        <v>2480</v>
      </c>
      <c r="AM738" s="140" t="s">
        <v>310</v>
      </c>
      <c r="AN738" s="140" t="s">
        <v>10710</v>
      </c>
    </row>
    <row r="739" spans="1:40" ht="28.8" x14ac:dyDescent="0.25">
      <c r="A739" s="139" t="s">
        <v>7756</v>
      </c>
      <c r="B739" s="140" t="s">
        <v>7757</v>
      </c>
      <c r="C739" s="139">
        <v>9522</v>
      </c>
      <c r="D739" s="140" t="s">
        <v>7206</v>
      </c>
      <c r="E739" s="140" t="s">
        <v>3653</v>
      </c>
      <c r="F739" s="139">
        <v>2480</v>
      </c>
      <c r="G739" s="140" t="s">
        <v>310</v>
      </c>
      <c r="H739" s="140" t="s">
        <v>840</v>
      </c>
      <c r="I739" s="140" t="s">
        <v>7758</v>
      </c>
      <c r="J739" s="140" t="s">
        <v>10711</v>
      </c>
      <c r="K739" s="140" t="s">
        <v>7760</v>
      </c>
      <c r="L739" s="140" t="s">
        <v>7761</v>
      </c>
      <c r="M739" s="140" t="s">
        <v>7491</v>
      </c>
      <c r="N739" s="140" t="s">
        <v>8730</v>
      </c>
      <c r="O739" s="139">
        <v>120121</v>
      </c>
      <c r="P739" s="139">
        <v>8888</v>
      </c>
      <c r="Q739" s="140" t="s">
        <v>10511</v>
      </c>
      <c r="R739" s="139">
        <v>960914</v>
      </c>
      <c r="S739" s="139">
        <v>0</v>
      </c>
      <c r="T739" s="140" t="s">
        <v>7758</v>
      </c>
      <c r="U739" s="141">
        <v>367</v>
      </c>
      <c r="V739" s="140" t="s">
        <v>10712</v>
      </c>
      <c r="W739" s="140" t="s">
        <v>10713</v>
      </c>
      <c r="X739" s="140" t="s">
        <v>7765</v>
      </c>
      <c r="Y739" s="140" t="s">
        <v>7766</v>
      </c>
      <c r="Z739" s="140" t="s">
        <v>8732</v>
      </c>
      <c r="AA739" s="139">
        <v>2</v>
      </c>
      <c r="AB739" s="141">
        <v>45322</v>
      </c>
      <c r="AC739" s="141">
        <v>45322</v>
      </c>
      <c r="AD739" s="140" t="s">
        <v>7768</v>
      </c>
      <c r="AE739" s="140" t="s">
        <v>7769</v>
      </c>
      <c r="AF739" s="140" t="s">
        <v>7770</v>
      </c>
      <c r="AG739" s="140" t="s">
        <v>7771</v>
      </c>
      <c r="AH739" s="140" t="s">
        <v>10707</v>
      </c>
      <c r="AI739" s="140" t="s">
        <v>7773</v>
      </c>
      <c r="AJ739" s="140" t="s">
        <v>10708</v>
      </c>
      <c r="AK739" s="140" t="s">
        <v>10709</v>
      </c>
      <c r="AL739" s="139">
        <v>2480</v>
      </c>
      <c r="AM739" s="140" t="s">
        <v>310</v>
      </c>
      <c r="AN739" s="140" t="s">
        <v>10710</v>
      </c>
    </row>
    <row r="740" spans="1:40" ht="28.8" x14ac:dyDescent="0.25">
      <c r="A740" s="139" t="s">
        <v>7756</v>
      </c>
      <c r="B740" s="140" t="s">
        <v>7757</v>
      </c>
      <c r="C740" s="139">
        <v>9531</v>
      </c>
      <c r="D740" s="140" t="s">
        <v>6243</v>
      </c>
      <c r="E740" s="140" t="s">
        <v>3654</v>
      </c>
      <c r="F740" s="139">
        <v>2490</v>
      </c>
      <c r="G740" s="140" t="s">
        <v>311</v>
      </c>
      <c r="H740" s="140" t="s">
        <v>5406</v>
      </c>
      <c r="I740" s="140" t="s">
        <v>7758</v>
      </c>
      <c r="J740" s="140" t="s">
        <v>10714</v>
      </c>
      <c r="K740" s="140" t="s">
        <v>7760</v>
      </c>
      <c r="L740" s="140" t="s">
        <v>7761</v>
      </c>
      <c r="M740" s="140" t="s">
        <v>7491</v>
      </c>
      <c r="N740" s="140" t="s">
        <v>8730</v>
      </c>
      <c r="O740" s="139">
        <v>120535</v>
      </c>
      <c r="P740" s="139">
        <v>9531</v>
      </c>
      <c r="Q740" s="140" t="s">
        <v>6243</v>
      </c>
      <c r="R740" s="139">
        <v>960922</v>
      </c>
      <c r="S740" s="139">
        <v>0</v>
      </c>
      <c r="T740" s="140" t="s">
        <v>7758</v>
      </c>
      <c r="U740" s="141">
        <v>367</v>
      </c>
      <c r="V740" s="140" t="s">
        <v>10715</v>
      </c>
      <c r="W740" s="140" t="s">
        <v>10467</v>
      </c>
      <c r="X740" s="140" t="s">
        <v>7765</v>
      </c>
      <c r="Y740" s="140" t="s">
        <v>7766</v>
      </c>
      <c r="Z740" s="140" t="s">
        <v>8732</v>
      </c>
      <c r="AA740" s="139">
        <v>1</v>
      </c>
      <c r="AB740" s="141">
        <v>45322</v>
      </c>
      <c r="AC740" s="141">
        <v>45322</v>
      </c>
      <c r="AD740" s="140" t="s">
        <v>7768</v>
      </c>
      <c r="AE740" s="140" t="s">
        <v>7769</v>
      </c>
      <c r="AF740" s="140" t="s">
        <v>7770</v>
      </c>
      <c r="AG740" s="140" t="s">
        <v>7771</v>
      </c>
      <c r="AH740" s="140" t="s">
        <v>10716</v>
      </c>
      <c r="AI740" s="140" t="s">
        <v>8982</v>
      </c>
      <c r="AJ740" s="140" t="s">
        <v>10717</v>
      </c>
      <c r="AK740" s="140" t="s">
        <v>10718</v>
      </c>
      <c r="AL740" s="139">
        <v>2490</v>
      </c>
      <c r="AM740" s="140" t="s">
        <v>311</v>
      </c>
      <c r="AN740" s="140" t="s">
        <v>10719</v>
      </c>
    </row>
    <row r="741" spans="1:40" ht="28.8" x14ac:dyDescent="0.25">
      <c r="A741" s="139" t="s">
        <v>7756</v>
      </c>
      <c r="B741" s="140" t="s">
        <v>7757</v>
      </c>
      <c r="C741" s="139">
        <v>9548</v>
      </c>
      <c r="D741" s="140" t="s">
        <v>5290</v>
      </c>
      <c r="E741" s="140" t="s">
        <v>3655</v>
      </c>
      <c r="F741" s="139">
        <v>2490</v>
      </c>
      <c r="G741" s="140" t="s">
        <v>311</v>
      </c>
      <c r="H741" s="140" t="s">
        <v>5407</v>
      </c>
      <c r="I741" s="140" t="s">
        <v>7758</v>
      </c>
      <c r="J741" s="140" t="s">
        <v>10720</v>
      </c>
      <c r="K741" s="140" t="s">
        <v>7760</v>
      </c>
      <c r="L741" s="140" t="s">
        <v>7761</v>
      </c>
      <c r="M741" s="140" t="s">
        <v>7491</v>
      </c>
      <c r="N741" s="140" t="s">
        <v>8730</v>
      </c>
      <c r="O741" s="139">
        <v>120535</v>
      </c>
      <c r="P741" s="139">
        <v>9531</v>
      </c>
      <c r="Q741" s="140" t="s">
        <v>6243</v>
      </c>
      <c r="R741" s="139">
        <v>960922</v>
      </c>
      <c r="S741" s="139">
        <v>0</v>
      </c>
      <c r="T741" s="140" t="s">
        <v>7758</v>
      </c>
      <c r="U741" s="141">
        <v>367</v>
      </c>
      <c r="V741" s="140" t="s">
        <v>10721</v>
      </c>
      <c r="W741" s="140" t="s">
        <v>8765</v>
      </c>
      <c r="X741" s="140" t="s">
        <v>7765</v>
      </c>
      <c r="Y741" s="140" t="s">
        <v>7766</v>
      </c>
      <c r="Z741" s="140" t="s">
        <v>8732</v>
      </c>
      <c r="AA741" s="139">
        <v>3</v>
      </c>
      <c r="AB741" s="141">
        <v>45322</v>
      </c>
      <c r="AC741" s="141">
        <v>45322</v>
      </c>
      <c r="AD741" s="140" t="s">
        <v>7768</v>
      </c>
      <c r="AE741" s="140" t="s">
        <v>7769</v>
      </c>
      <c r="AF741" s="140" t="s">
        <v>7770</v>
      </c>
      <c r="AG741" s="140" t="s">
        <v>7771</v>
      </c>
      <c r="AH741" s="140" t="s">
        <v>10716</v>
      </c>
      <c r="AI741" s="140" t="s">
        <v>8982</v>
      </c>
      <c r="AJ741" s="140" t="s">
        <v>10717</v>
      </c>
      <c r="AK741" s="140" t="s">
        <v>10718</v>
      </c>
      <c r="AL741" s="139">
        <v>2490</v>
      </c>
      <c r="AM741" s="140" t="s">
        <v>311</v>
      </c>
      <c r="AN741" s="140" t="s">
        <v>10719</v>
      </c>
    </row>
    <row r="742" spans="1:40" ht="28.8" x14ac:dyDescent="0.25">
      <c r="A742" s="139" t="s">
        <v>7756</v>
      </c>
      <c r="B742" s="140" t="s">
        <v>7757</v>
      </c>
      <c r="C742" s="139">
        <v>9555</v>
      </c>
      <c r="D742" s="140" t="s">
        <v>6244</v>
      </c>
      <c r="E742" s="140" t="s">
        <v>3656</v>
      </c>
      <c r="F742" s="139">
        <v>2490</v>
      </c>
      <c r="G742" s="140" t="s">
        <v>311</v>
      </c>
      <c r="H742" s="140" t="s">
        <v>6245</v>
      </c>
      <c r="I742" s="140" t="s">
        <v>7758</v>
      </c>
      <c r="J742" s="140" t="s">
        <v>10722</v>
      </c>
      <c r="K742" s="140" t="s">
        <v>7760</v>
      </c>
      <c r="L742" s="140" t="s">
        <v>7761</v>
      </c>
      <c r="M742" s="140" t="s">
        <v>7491</v>
      </c>
      <c r="N742" s="140" t="s">
        <v>8730</v>
      </c>
      <c r="O742" s="139">
        <v>120535</v>
      </c>
      <c r="P742" s="139">
        <v>9531</v>
      </c>
      <c r="Q742" s="140" t="s">
        <v>6243</v>
      </c>
      <c r="R742" s="139">
        <v>960922</v>
      </c>
      <c r="S742" s="139">
        <v>0</v>
      </c>
      <c r="T742" s="140" t="s">
        <v>7758</v>
      </c>
      <c r="U742" s="141">
        <v>367</v>
      </c>
      <c r="V742" s="140" t="s">
        <v>10723</v>
      </c>
      <c r="W742" s="140" t="s">
        <v>8105</v>
      </c>
      <c r="X742" s="140" t="s">
        <v>7765</v>
      </c>
      <c r="Y742" s="140" t="s">
        <v>7766</v>
      </c>
      <c r="Z742" s="140" t="s">
        <v>8732</v>
      </c>
      <c r="AA742" s="139">
        <v>1</v>
      </c>
      <c r="AB742" s="141">
        <v>45322</v>
      </c>
      <c r="AC742" s="141">
        <v>45322</v>
      </c>
      <c r="AD742" s="140" t="s">
        <v>7768</v>
      </c>
      <c r="AE742" s="140" t="s">
        <v>7769</v>
      </c>
      <c r="AF742" s="140" t="s">
        <v>7770</v>
      </c>
      <c r="AG742" s="140" t="s">
        <v>7771</v>
      </c>
      <c r="AH742" s="140" t="s">
        <v>10716</v>
      </c>
      <c r="AI742" s="140" t="s">
        <v>8982</v>
      </c>
      <c r="AJ742" s="140" t="s">
        <v>10717</v>
      </c>
      <c r="AK742" s="140" t="s">
        <v>10718</v>
      </c>
      <c r="AL742" s="139">
        <v>2490</v>
      </c>
      <c r="AM742" s="140" t="s">
        <v>311</v>
      </c>
      <c r="AN742" s="140" t="s">
        <v>10719</v>
      </c>
    </row>
    <row r="743" spans="1:40" ht="28.8" x14ac:dyDescent="0.25">
      <c r="A743" s="139" t="s">
        <v>7756</v>
      </c>
      <c r="B743" s="140" t="s">
        <v>7757</v>
      </c>
      <c r="C743" s="139">
        <v>9563</v>
      </c>
      <c r="D743" s="140" t="s">
        <v>5408</v>
      </c>
      <c r="E743" s="140" t="s">
        <v>3657</v>
      </c>
      <c r="F743" s="139">
        <v>2490</v>
      </c>
      <c r="G743" s="140" t="s">
        <v>311</v>
      </c>
      <c r="H743" s="140" t="s">
        <v>841</v>
      </c>
      <c r="I743" s="140" t="s">
        <v>7758</v>
      </c>
      <c r="J743" s="140" t="s">
        <v>10724</v>
      </c>
      <c r="K743" s="140" t="s">
        <v>7760</v>
      </c>
      <c r="L743" s="140" t="s">
        <v>7761</v>
      </c>
      <c r="M743" s="140" t="s">
        <v>7491</v>
      </c>
      <c r="N743" s="140" t="s">
        <v>8722</v>
      </c>
      <c r="O743" s="139">
        <v>122085</v>
      </c>
      <c r="P743" s="139">
        <v>9035</v>
      </c>
      <c r="Q743" s="140" t="s">
        <v>5392</v>
      </c>
      <c r="R743" s="139">
        <v>963421</v>
      </c>
      <c r="S743" s="139">
        <v>0</v>
      </c>
      <c r="T743" s="140" t="s">
        <v>7758</v>
      </c>
      <c r="U743" s="141">
        <v>367</v>
      </c>
      <c r="V743" s="140" t="s">
        <v>10725</v>
      </c>
      <c r="W743" s="140" t="s">
        <v>10467</v>
      </c>
      <c r="X743" s="140" t="s">
        <v>7765</v>
      </c>
      <c r="Y743" s="140" t="s">
        <v>7766</v>
      </c>
      <c r="Z743" s="140" t="s">
        <v>8739</v>
      </c>
      <c r="AA743" s="139">
        <v>1</v>
      </c>
      <c r="AB743" s="141">
        <v>45322</v>
      </c>
      <c r="AC743" s="141">
        <v>45322</v>
      </c>
      <c r="AD743" s="140" t="s">
        <v>7768</v>
      </c>
      <c r="AE743" s="140" t="s">
        <v>7769</v>
      </c>
      <c r="AF743" s="140" t="s">
        <v>7770</v>
      </c>
      <c r="AG743" s="140" t="s">
        <v>7771</v>
      </c>
      <c r="AH743" s="140" t="s">
        <v>10726</v>
      </c>
      <c r="AI743" s="140" t="s">
        <v>7885</v>
      </c>
      <c r="AJ743" s="140" t="s">
        <v>10727</v>
      </c>
      <c r="AK743" s="140" t="s">
        <v>10728</v>
      </c>
      <c r="AL743" s="139">
        <v>2490</v>
      </c>
      <c r="AM743" s="140" t="s">
        <v>311</v>
      </c>
      <c r="AN743" s="140" t="s">
        <v>10553</v>
      </c>
    </row>
    <row r="744" spans="1:40" ht="28.8" x14ac:dyDescent="0.25">
      <c r="A744" s="139" t="s">
        <v>7756</v>
      </c>
      <c r="B744" s="140" t="s">
        <v>7757</v>
      </c>
      <c r="C744" s="139">
        <v>9589</v>
      </c>
      <c r="D744" s="140" t="s">
        <v>7207</v>
      </c>
      <c r="E744" s="140" t="s">
        <v>3613</v>
      </c>
      <c r="F744" s="139">
        <v>2491</v>
      </c>
      <c r="G744" s="140" t="s">
        <v>580</v>
      </c>
      <c r="H744" s="140" t="s">
        <v>842</v>
      </c>
      <c r="I744" s="140" t="s">
        <v>7758</v>
      </c>
      <c r="J744" s="140" t="s">
        <v>10729</v>
      </c>
      <c r="K744" s="140" t="s">
        <v>7760</v>
      </c>
      <c r="L744" s="140" t="s">
        <v>7761</v>
      </c>
      <c r="M744" s="140" t="s">
        <v>7491</v>
      </c>
      <c r="N744" s="140" t="s">
        <v>8722</v>
      </c>
      <c r="O744" s="139">
        <v>122085</v>
      </c>
      <c r="P744" s="139">
        <v>9035</v>
      </c>
      <c r="Q744" s="140" t="s">
        <v>5392</v>
      </c>
      <c r="R744" s="139">
        <v>963421</v>
      </c>
      <c r="S744" s="139">
        <v>0</v>
      </c>
      <c r="T744" s="140" t="s">
        <v>7758</v>
      </c>
      <c r="U744" s="141">
        <v>367</v>
      </c>
      <c r="V744" s="140" t="s">
        <v>10730</v>
      </c>
      <c r="W744" s="140" t="s">
        <v>8022</v>
      </c>
      <c r="X744" s="140" t="s">
        <v>7765</v>
      </c>
      <c r="Y744" s="140" t="s">
        <v>7766</v>
      </c>
      <c r="Z744" s="140" t="s">
        <v>8739</v>
      </c>
      <c r="AA744" s="139">
        <v>2</v>
      </c>
      <c r="AB744" s="141">
        <v>45322</v>
      </c>
      <c r="AC744" s="141">
        <v>45322</v>
      </c>
      <c r="AD744" s="140" t="s">
        <v>7768</v>
      </c>
      <c r="AE744" s="140" t="s">
        <v>7769</v>
      </c>
      <c r="AF744" s="140" t="s">
        <v>7770</v>
      </c>
      <c r="AG744" s="140" t="s">
        <v>7771</v>
      </c>
      <c r="AH744" s="140" t="s">
        <v>10731</v>
      </c>
      <c r="AI744" s="140" t="s">
        <v>7943</v>
      </c>
      <c r="AJ744" s="140" t="s">
        <v>10732</v>
      </c>
      <c r="AK744" s="140" t="s">
        <v>10733</v>
      </c>
      <c r="AL744" s="139">
        <v>2400</v>
      </c>
      <c r="AM744" s="140" t="s">
        <v>305</v>
      </c>
      <c r="AN744" s="140" t="s">
        <v>10553</v>
      </c>
    </row>
    <row r="745" spans="1:40" ht="28.8" x14ac:dyDescent="0.25">
      <c r="A745" s="139" t="s">
        <v>7756</v>
      </c>
      <c r="B745" s="140" t="s">
        <v>7757</v>
      </c>
      <c r="C745" s="139">
        <v>9597</v>
      </c>
      <c r="D745" s="140" t="s">
        <v>6537</v>
      </c>
      <c r="E745" s="140" t="s">
        <v>3658</v>
      </c>
      <c r="F745" s="139">
        <v>2500</v>
      </c>
      <c r="G745" s="140" t="s">
        <v>312</v>
      </c>
      <c r="H745" s="140" t="s">
        <v>2849</v>
      </c>
      <c r="I745" s="140" t="s">
        <v>7758</v>
      </c>
      <c r="J745" s="140" t="s">
        <v>10734</v>
      </c>
      <c r="K745" s="140" t="s">
        <v>7899</v>
      </c>
      <c r="L745" s="140" t="s">
        <v>7761</v>
      </c>
      <c r="M745" s="140" t="s">
        <v>6823</v>
      </c>
      <c r="N745" s="140" t="s">
        <v>8722</v>
      </c>
      <c r="O745" s="139">
        <v>121822</v>
      </c>
      <c r="P745" s="139">
        <v>9639</v>
      </c>
      <c r="Q745" s="140" t="s">
        <v>6246</v>
      </c>
      <c r="R745" s="139">
        <v>60764</v>
      </c>
      <c r="S745" s="139">
        <v>0</v>
      </c>
      <c r="T745" s="140" t="s">
        <v>7758</v>
      </c>
      <c r="U745" s="141">
        <v>367</v>
      </c>
      <c r="V745" s="140" t="s">
        <v>10735</v>
      </c>
      <c r="W745" s="140" t="s">
        <v>10736</v>
      </c>
      <c r="X745" s="140" t="s">
        <v>8106</v>
      </c>
      <c r="Y745" s="140" t="s">
        <v>8107</v>
      </c>
      <c r="Z745" s="140" t="s">
        <v>8724</v>
      </c>
      <c r="AA745" s="139">
        <v>1</v>
      </c>
      <c r="AB745" s="141">
        <v>45322</v>
      </c>
      <c r="AC745" s="141">
        <v>45322</v>
      </c>
      <c r="AD745" s="140" t="s">
        <v>8091</v>
      </c>
      <c r="AE745" s="140" t="s">
        <v>8092</v>
      </c>
      <c r="AF745" s="140" t="s">
        <v>8093</v>
      </c>
      <c r="AG745" s="140" t="s">
        <v>8094</v>
      </c>
      <c r="AH745" s="140" t="s">
        <v>10737</v>
      </c>
      <c r="AI745" s="140" t="s">
        <v>7943</v>
      </c>
      <c r="AJ745" s="140" t="s">
        <v>10738</v>
      </c>
      <c r="AK745" s="140" t="s">
        <v>3658</v>
      </c>
      <c r="AL745" s="139">
        <v>2500</v>
      </c>
      <c r="AM745" s="140" t="s">
        <v>312</v>
      </c>
      <c r="AN745" s="140" t="s">
        <v>10287</v>
      </c>
    </row>
    <row r="746" spans="1:40" ht="28.8" x14ac:dyDescent="0.25">
      <c r="A746" s="139" t="s">
        <v>7756</v>
      </c>
      <c r="B746" s="140" t="s">
        <v>7757</v>
      </c>
      <c r="C746" s="139">
        <v>9605</v>
      </c>
      <c r="D746" s="140" t="s">
        <v>5348</v>
      </c>
      <c r="E746" s="140" t="s">
        <v>3659</v>
      </c>
      <c r="F746" s="139">
        <v>2500</v>
      </c>
      <c r="G746" s="140" t="s">
        <v>312</v>
      </c>
      <c r="H746" s="140" t="s">
        <v>843</v>
      </c>
      <c r="I746" s="140" t="s">
        <v>7758</v>
      </c>
      <c r="J746" s="140" t="s">
        <v>10739</v>
      </c>
      <c r="K746" s="140" t="s">
        <v>7899</v>
      </c>
      <c r="L746" s="140" t="s">
        <v>7761</v>
      </c>
      <c r="M746" s="140" t="s">
        <v>6823</v>
      </c>
      <c r="N746" s="140" t="s">
        <v>8722</v>
      </c>
      <c r="O746" s="139">
        <v>121822</v>
      </c>
      <c r="P746" s="139">
        <v>9639</v>
      </c>
      <c r="Q746" s="140" t="s">
        <v>6246</v>
      </c>
      <c r="R746" s="139">
        <v>60764</v>
      </c>
      <c r="S746" s="139">
        <v>0</v>
      </c>
      <c r="T746" s="140" t="s">
        <v>7758</v>
      </c>
      <c r="U746" s="141">
        <v>367</v>
      </c>
      <c r="V746" s="140" t="s">
        <v>10740</v>
      </c>
      <c r="W746" s="140" t="s">
        <v>10636</v>
      </c>
      <c r="X746" s="140" t="s">
        <v>7765</v>
      </c>
      <c r="Y746" s="140" t="s">
        <v>7766</v>
      </c>
      <c r="Z746" s="140" t="s">
        <v>8739</v>
      </c>
      <c r="AA746" s="139">
        <v>2</v>
      </c>
      <c r="AB746" s="141">
        <v>45322</v>
      </c>
      <c r="AC746" s="141">
        <v>45322</v>
      </c>
      <c r="AD746" s="140" t="s">
        <v>8091</v>
      </c>
      <c r="AE746" s="140" t="s">
        <v>8092</v>
      </c>
      <c r="AF746" s="140" t="s">
        <v>8093</v>
      </c>
      <c r="AG746" s="140" t="s">
        <v>8094</v>
      </c>
      <c r="AH746" s="140" t="s">
        <v>10741</v>
      </c>
      <c r="AI746" s="140" t="s">
        <v>7943</v>
      </c>
      <c r="AJ746" s="140" t="s">
        <v>10742</v>
      </c>
      <c r="AK746" s="140" t="s">
        <v>3659</v>
      </c>
      <c r="AL746" s="139">
        <v>2500</v>
      </c>
      <c r="AM746" s="140" t="s">
        <v>312</v>
      </c>
      <c r="AN746" s="140" t="s">
        <v>10287</v>
      </c>
    </row>
    <row r="747" spans="1:40" ht="28.8" x14ac:dyDescent="0.25">
      <c r="A747" s="139" t="s">
        <v>7756</v>
      </c>
      <c r="B747" s="140" t="s">
        <v>7757</v>
      </c>
      <c r="C747" s="139">
        <v>9639</v>
      </c>
      <c r="D747" s="140" t="s">
        <v>6246</v>
      </c>
      <c r="E747" s="140" t="s">
        <v>3658</v>
      </c>
      <c r="F747" s="139">
        <v>2500</v>
      </c>
      <c r="G747" s="140" t="s">
        <v>312</v>
      </c>
      <c r="H747" s="140" t="s">
        <v>844</v>
      </c>
      <c r="I747" s="140" t="s">
        <v>7758</v>
      </c>
      <c r="J747" s="140" t="s">
        <v>10743</v>
      </c>
      <c r="K747" s="140" t="s">
        <v>7899</v>
      </c>
      <c r="L747" s="140" t="s">
        <v>7761</v>
      </c>
      <c r="M747" s="140" t="s">
        <v>6823</v>
      </c>
      <c r="N747" s="140" t="s">
        <v>8722</v>
      </c>
      <c r="O747" s="139">
        <v>121822</v>
      </c>
      <c r="P747" s="139">
        <v>9639</v>
      </c>
      <c r="Q747" s="140" t="s">
        <v>6246</v>
      </c>
      <c r="R747" s="139">
        <v>60764</v>
      </c>
      <c r="S747" s="139">
        <v>0</v>
      </c>
      <c r="T747" s="140" t="s">
        <v>7758</v>
      </c>
      <c r="U747" s="141">
        <v>367</v>
      </c>
      <c r="V747" s="140" t="s">
        <v>10744</v>
      </c>
      <c r="W747" s="140" t="s">
        <v>8080</v>
      </c>
      <c r="X747" s="140" t="s">
        <v>7972</v>
      </c>
      <c r="Y747" s="140" t="s">
        <v>7973</v>
      </c>
      <c r="Z747" s="140" t="s">
        <v>8899</v>
      </c>
      <c r="AA747" s="139">
        <v>1</v>
      </c>
      <c r="AB747" s="141">
        <v>45322</v>
      </c>
      <c r="AC747" s="141">
        <v>45322</v>
      </c>
      <c r="AD747" s="140" t="s">
        <v>8091</v>
      </c>
      <c r="AE747" s="140" t="s">
        <v>8092</v>
      </c>
      <c r="AF747" s="140" t="s">
        <v>8093</v>
      </c>
      <c r="AG747" s="140" t="s">
        <v>8094</v>
      </c>
      <c r="AH747" s="140" t="s">
        <v>10745</v>
      </c>
      <c r="AI747" s="140" t="s">
        <v>7943</v>
      </c>
      <c r="AJ747" s="140" t="s">
        <v>10746</v>
      </c>
      <c r="AK747" s="140" t="s">
        <v>3658</v>
      </c>
      <c r="AL747" s="139">
        <v>2500</v>
      </c>
      <c r="AM747" s="140" t="s">
        <v>312</v>
      </c>
      <c r="AN747" s="140" t="s">
        <v>10287</v>
      </c>
    </row>
    <row r="748" spans="1:40" ht="28.8" x14ac:dyDescent="0.25">
      <c r="A748" s="139" t="s">
        <v>7756</v>
      </c>
      <c r="B748" s="140" t="s">
        <v>7757</v>
      </c>
      <c r="C748" s="139">
        <v>9647</v>
      </c>
      <c r="D748" s="140" t="s">
        <v>5409</v>
      </c>
      <c r="E748" s="140" t="s">
        <v>3660</v>
      </c>
      <c r="F748" s="139">
        <v>2500</v>
      </c>
      <c r="G748" s="140" t="s">
        <v>312</v>
      </c>
      <c r="H748" s="140" t="s">
        <v>845</v>
      </c>
      <c r="I748" s="140" t="s">
        <v>7758</v>
      </c>
      <c r="J748" s="140" t="s">
        <v>10747</v>
      </c>
      <c r="K748" s="140" t="s">
        <v>7899</v>
      </c>
      <c r="L748" s="140" t="s">
        <v>7761</v>
      </c>
      <c r="M748" s="140" t="s">
        <v>6823</v>
      </c>
      <c r="N748" s="140" t="s">
        <v>8722</v>
      </c>
      <c r="O748" s="139">
        <v>121822</v>
      </c>
      <c r="P748" s="139">
        <v>9639</v>
      </c>
      <c r="Q748" s="140" t="s">
        <v>6246</v>
      </c>
      <c r="R748" s="139">
        <v>54767</v>
      </c>
      <c r="S748" s="139">
        <v>0</v>
      </c>
      <c r="T748" s="140" t="s">
        <v>7758</v>
      </c>
      <c r="U748" s="141">
        <v>367</v>
      </c>
      <c r="V748" s="140" t="s">
        <v>10748</v>
      </c>
      <c r="W748" s="140" t="s">
        <v>8334</v>
      </c>
      <c r="X748" s="140" t="s">
        <v>7765</v>
      </c>
      <c r="Y748" s="140" t="s">
        <v>7766</v>
      </c>
      <c r="Z748" s="140" t="s">
        <v>8739</v>
      </c>
      <c r="AA748" s="139">
        <v>1</v>
      </c>
      <c r="AB748" s="141">
        <v>45322</v>
      </c>
      <c r="AC748" s="141">
        <v>45322</v>
      </c>
      <c r="AD748" s="140" t="s">
        <v>8091</v>
      </c>
      <c r="AE748" s="140" t="s">
        <v>8092</v>
      </c>
      <c r="AF748" s="140" t="s">
        <v>8093</v>
      </c>
      <c r="AG748" s="140" t="s">
        <v>8094</v>
      </c>
      <c r="AH748" s="140" t="s">
        <v>10749</v>
      </c>
      <c r="AI748" s="140" t="s">
        <v>7943</v>
      </c>
      <c r="AJ748" s="140" t="s">
        <v>9165</v>
      </c>
      <c r="AK748" s="140" t="s">
        <v>3660</v>
      </c>
      <c r="AL748" s="139">
        <v>2500</v>
      </c>
      <c r="AM748" s="140" t="s">
        <v>312</v>
      </c>
      <c r="AN748" s="140" t="s">
        <v>10750</v>
      </c>
    </row>
    <row r="749" spans="1:40" ht="28.8" x14ac:dyDescent="0.25">
      <c r="A749" s="139" t="s">
        <v>7756</v>
      </c>
      <c r="B749" s="140" t="s">
        <v>7757</v>
      </c>
      <c r="C749" s="139">
        <v>9654</v>
      </c>
      <c r="D749" s="140" t="s">
        <v>5410</v>
      </c>
      <c r="E749" s="140" t="s">
        <v>3661</v>
      </c>
      <c r="F749" s="139">
        <v>2500</v>
      </c>
      <c r="G749" s="140" t="s">
        <v>312</v>
      </c>
      <c r="H749" s="140" t="s">
        <v>846</v>
      </c>
      <c r="I749" s="140" t="s">
        <v>7758</v>
      </c>
      <c r="J749" s="140" t="s">
        <v>10751</v>
      </c>
      <c r="K749" s="140" t="s">
        <v>7899</v>
      </c>
      <c r="L749" s="140" t="s">
        <v>7761</v>
      </c>
      <c r="M749" s="140" t="s">
        <v>6823</v>
      </c>
      <c r="N749" s="140" t="s">
        <v>8722</v>
      </c>
      <c r="O749" s="139">
        <v>121822</v>
      </c>
      <c r="P749" s="139">
        <v>9639</v>
      </c>
      <c r="Q749" s="140" t="s">
        <v>6246</v>
      </c>
      <c r="R749" s="139">
        <v>60764</v>
      </c>
      <c r="S749" s="139">
        <v>0</v>
      </c>
      <c r="T749" s="140" t="s">
        <v>7758</v>
      </c>
      <c r="U749" s="141">
        <v>367</v>
      </c>
      <c r="V749" s="140" t="s">
        <v>10752</v>
      </c>
      <c r="W749" s="140" t="s">
        <v>9060</v>
      </c>
      <c r="X749" s="140" t="s">
        <v>7765</v>
      </c>
      <c r="Y749" s="140" t="s">
        <v>7766</v>
      </c>
      <c r="Z749" s="140" t="s">
        <v>8739</v>
      </c>
      <c r="AA749" s="139">
        <v>1</v>
      </c>
      <c r="AB749" s="141">
        <v>45322</v>
      </c>
      <c r="AC749" s="141">
        <v>45322</v>
      </c>
      <c r="AD749" s="140" t="s">
        <v>8091</v>
      </c>
      <c r="AE749" s="140" t="s">
        <v>8092</v>
      </c>
      <c r="AF749" s="140" t="s">
        <v>8093</v>
      </c>
      <c r="AG749" s="140" t="s">
        <v>8094</v>
      </c>
      <c r="AH749" s="140" t="s">
        <v>10753</v>
      </c>
      <c r="AI749" s="140" t="s">
        <v>7943</v>
      </c>
      <c r="AJ749" s="140" t="s">
        <v>10754</v>
      </c>
      <c r="AK749" s="140" t="s">
        <v>10755</v>
      </c>
      <c r="AL749" s="139">
        <v>2500</v>
      </c>
      <c r="AM749" s="140" t="s">
        <v>312</v>
      </c>
      <c r="AN749" s="140" t="s">
        <v>10287</v>
      </c>
    </row>
    <row r="750" spans="1:40" ht="28.8" x14ac:dyDescent="0.25">
      <c r="A750" s="139" t="s">
        <v>7756</v>
      </c>
      <c r="B750" s="140" t="s">
        <v>7757</v>
      </c>
      <c r="C750" s="139">
        <v>9662</v>
      </c>
      <c r="D750" s="140" t="s">
        <v>5870</v>
      </c>
      <c r="E750" s="140" t="s">
        <v>3662</v>
      </c>
      <c r="F750" s="139">
        <v>2500</v>
      </c>
      <c r="G750" s="140" t="s">
        <v>312</v>
      </c>
      <c r="H750" s="140" t="s">
        <v>847</v>
      </c>
      <c r="I750" s="140" t="s">
        <v>7758</v>
      </c>
      <c r="J750" s="140" t="s">
        <v>10756</v>
      </c>
      <c r="K750" s="140" t="s">
        <v>7899</v>
      </c>
      <c r="L750" s="140" t="s">
        <v>7761</v>
      </c>
      <c r="M750" s="140" t="s">
        <v>6823</v>
      </c>
      <c r="N750" s="140" t="s">
        <v>8722</v>
      </c>
      <c r="O750" s="139">
        <v>121822</v>
      </c>
      <c r="P750" s="139">
        <v>9639</v>
      </c>
      <c r="Q750" s="140" t="s">
        <v>6246</v>
      </c>
      <c r="R750" s="139">
        <v>60764</v>
      </c>
      <c r="S750" s="139">
        <v>0</v>
      </c>
      <c r="T750" s="140" t="s">
        <v>7758</v>
      </c>
      <c r="U750" s="141">
        <v>367</v>
      </c>
      <c r="V750" s="140" t="s">
        <v>10757</v>
      </c>
      <c r="W750" s="140" t="s">
        <v>10758</v>
      </c>
      <c r="X750" s="140" t="s">
        <v>7765</v>
      </c>
      <c r="Y750" s="140" t="s">
        <v>7766</v>
      </c>
      <c r="Z750" s="140" t="s">
        <v>8739</v>
      </c>
      <c r="AA750" s="139">
        <v>1</v>
      </c>
      <c r="AB750" s="141">
        <v>45322</v>
      </c>
      <c r="AC750" s="141">
        <v>45322</v>
      </c>
      <c r="AD750" s="140" t="s">
        <v>8091</v>
      </c>
      <c r="AE750" s="140" t="s">
        <v>8092</v>
      </c>
      <c r="AF750" s="140" t="s">
        <v>8093</v>
      </c>
      <c r="AG750" s="140" t="s">
        <v>8094</v>
      </c>
      <c r="AH750" s="140" t="s">
        <v>10759</v>
      </c>
      <c r="AI750" s="140" t="s">
        <v>7943</v>
      </c>
      <c r="AJ750" s="140" t="s">
        <v>9165</v>
      </c>
      <c r="AK750" s="140" t="s">
        <v>3662</v>
      </c>
      <c r="AL750" s="139">
        <v>2500</v>
      </c>
      <c r="AM750" s="140" t="s">
        <v>312</v>
      </c>
      <c r="AN750" s="140" t="s">
        <v>10287</v>
      </c>
    </row>
    <row r="751" spans="1:40" ht="28.8" x14ac:dyDescent="0.25">
      <c r="A751" s="139" t="s">
        <v>7756</v>
      </c>
      <c r="B751" s="140" t="s">
        <v>7757</v>
      </c>
      <c r="C751" s="139">
        <v>9671</v>
      </c>
      <c r="D751" s="140" t="s">
        <v>7560</v>
      </c>
      <c r="E751" s="140" t="s">
        <v>3663</v>
      </c>
      <c r="F751" s="139">
        <v>2560</v>
      </c>
      <c r="G751" s="140" t="s">
        <v>313</v>
      </c>
      <c r="H751" s="140" t="s">
        <v>848</v>
      </c>
      <c r="I751" s="140" t="s">
        <v>7758</v>
      </c>
      <c r="J751" s="140" t="s">
        <v>10760</v>
      </c>
      <c r="K751" s="140" t="s">
        <v>7760</v>
      </c>
      <c r="L751" s="140" t="s">
        <v>7761</v>
      </c>
      <c r="M751" s="140" t="s">
        <v>7491</v>
      </c>
      <c r="N751" s="140" t="s">
        <v>8730</v>
      </c>
      <c r="O751" s="139">
        <v>120618</v>
      </c>
      <c r="P751" s="139">
        <v>8383</v>
      </c>
      <c r="Q751" s="140" t="s">
        <v>490</v>
      </c>
      <c r="R751" s="139">
        <v>960716</v>
      </c>
      <c r="S751" s="139">
        <v>0</v>
      </c>
      <c r="T751" s="140" t="s">
        <v>7758</v>
      </c>
      <c r="U751" s="141">
        <v>367</v>
      </c>
      <c r="V751" s="140" t="s">
        <v>10761</v>
      </c>
      <c r="W751" s="140" t="s">
        <v>8512</v>
      </c>
      <c r="X751" s="140" t="s">
        <v>7765</v>
      </c>
      <c r="Y751" s="140" t="s">
        <v>7766</v>
      </c>
      <c r="Z751" s="140" t="s">
        <v>8732</v>
      </c>
      <c r="AA751" s="139">
        <v>1</v>
      </c>
      <c r="AB751" s="141">
        <v>45322</v>
      </c>
      <c r="AC751" s="141">
        <v>45322</v>
      </c>
      <c r="AD751" s="140" t="s">
        <v>7926</v>
      </c>
      <c r="AE751" s="140" t="s">
        <v>7927</v>
      </c>
      <c r="AF751" s="140" t="s">
        <v>7928</v>
      </c>
      <c r="AG751" s="140" t="s">
        <v>7929</v>
      </c>
      <c r="AH751" s="140" t="s">
        <v>10335</v>
      </c>
      <c r="AI751" s="140" t="s">
        <v>7773</v>
      </c>
      <c r="AJ751" s="140" t="s">
        <v>10336</v>
      </c>
      <c r="AK751" s="140" t="s">
        <v>3730</v>
      </c>
      <c r="AL751" s="139">
        <v>2560</v>
      </c>
      <c r="AM751" s="140" t="s">
        <v>298</v>
      </c>
      <c r="AN751" s="140" t="s">
        <v>10337</v>
      </c>
    </row>
    <row r="752" spans="1:40" ht="28.8" x14ac:dyDescent="0.25">
      <c r="A752" s="139" t="s">
        <v>7756</v>
      </c>
      <c r="B752" s="140" t="s">
        <v>7757</v>
      </c>
      <c r="C752" s="139">
        <v>9688</v>
      </c>
      <c r="D752" s="140" t="s">
        <v>7208</v>
      </c>
      <c r="E752" s="140" t="s">
        <v>3664</v>
      </c>
      <c r="F752" s="139">
        <v>2560</v>
      </c>
      <c r="G752" s="140" t="s">
        <v>313</v>
      </c>
      <c r="H752" s="140" t="s">
        <v>849</v>
      </c>
      <c r="I752" s="140" t="s">
        <v>7758</v>
      </c>
      <c r="J752" s="140" t="s">
        <v>10762</v>
      </c>
      <c r="K752" s="140" t="s">
        <v>8070</v>
      </c>
      <c r="L752" s="140" t="s">
        <v>7761</v>
      </c>
      <c r="M752" s="140" t="s">
        <v>8071</v>
      </c>
      <c r="N752" s="140" t="s">
        <v>8722</v>
      </c>
      <c r="O752" s="139">
        <v>122391</v>
      </c>
      <c r="P752" s="139">
        <v>8276</v>
      </c>
      <c r="Q752" s="140" t="s">
        <v>7189</v>
      </c>
      <c r="R752" s="139">
        <v>60764</v>
      </c>
      <c r="S752" s="139">
        <v>0</v>
      </c>
      <c r="T752" s="140" t="s">
        <v>7758</v>
      </c>
      <c r="U752" s="141">
        <v>367</v>
      </c>
      <c r="V752" s="140" t="s">
        <v>10763</v>
      </c>
      <c r="W752" s="140" t="s">
        <v>8257</v>
      </c>
      <c r="X752" s="140" t="s">
        <v>7765</v>
      </c>
      <c r="Y752" s="140" t="s">
        <v>7766</v>
      </c>
      <c r="Z752" s="140" t="s">
        <v>8739</v>
      </c>
      <c r="AA752" s="139">
        <v>1</v>
      </c>
      <c r="AB752" s="141">
        <v>45322</v>
      </c>
      <c r="AC752" s="141">
        <v>45322</v>
      </c>
      <c r="AD752" s="140" t="s">
        <v>8109</v>
      </c>
      <c r="AE752" s="140" t="s">
        <v>8110</v>
      </c>
      <c r="AF752" s="140" t="s">
        <v>8111</v>
      </c>
      <c r="AG752" s="140" t="s">
        <v>8112</v>
      </c>
      <c r="AH752" s="140" t="s">
        <v>10764</v>
      </c>
      <c r="AI752" s="140" t="s">
        <v>7773</v>
      </c>
      <c r="AJ752" s="140" t="s">
        <v>10765</v>
      </c>
      <c r="AK752" s="140" t="s">
        <v>9653</v>
      </c>
      <c r="AL752" s="139">
        <v>2390</v>
      </c>
      <c r="AM752" s="140" t="s">
        <v>2847</v>
      </c>
      <c r="AN752" s="140" t="s">
        <v>10287</v>
      </c>
    </row>
    <row r="753" spans="1:40" ht="28.8" x14ac:dyDescent="0.25">
      <c r="A753" s="139" t="s">
        <v>7756</v>
      </c>
      <c r="B753" s="140" t="s">
        <v>7757</v>
      </c>
      <c r="C753" s="139">
        <v>9696</v>
      </c>
      <c r="D753" s="140" t="s">
        <v>5411</v>
      </c>
      <c r="E753" s="140" t="s">
        <v>3665</v>
      </c>
      <c r="F753" s="139">
        <v>2560</v>
      </c>
      <c r="G753" s="140" t="s">
        <v>581</v>
      </c>
      <c r="H753" s="140" t="s">
        <v>850</v>
      </c>
      <c r="I753" s="140" t="s">
        <v>7758</v>
      </c>
      <c r="J753" s="140" t="s">
        <v>10766</v>
      </c>
      <c r="K753" s="140" t="s">
        <v>8070</v>
      </c>
      <c r="L753" s="140" t="s">
        <v>7761</v>
      </c>
      <c r="M753" s="140" t="s">
        <v>8071</v>
      </c>
      <c r="N753" s="140" t="s">
        <v>8722</v>
      </c>
      <c r="O753" s="139">
        <v>122391</v>
      </c>
      <c r="P753" s="139">
        <v>8276</v>
      </c>
      <c r="Q753" s="140" t="s">
        <v>7189</v>
      </c>
      <c r="R753" s="139">
        <v>60764</v>
      </c>
      <c r="S753" s="139">
        <v>0</v>
      </c>
      <c r="T753" s="140" t="s">
        <v>7758</v>
      </c>
      <c r="U753" s="141">
        <v>367</v>
      </c>
      <c r="V753" s="140" t="s">
        <v>10767</v>
      </c>
      <c r="W753" s="140" t="s">
        <v>10768</v>
      </c>
      <c r="X753" s="140" t="s">
        <v>7765</v>
      </c>
      <c r="Y753" s="140" t="s">
        <v>7766</v>
      </c>
      <c r="Z753" s="140" t="s">
        <v>8739</v>
      </c>
      <c r="AA753" s="139">
        <v>1</v>
      </c>
      <c r="AB753" s="141">
        <v>45322</v>
      </c>
      <c r="AC753" s="141">
        <v>45322</v>
      </c>
      <c r="AD753" s="140" t="s">
        <v>8109</v>
      </c>
      <c r="AE753" s="140" t="s">
        <v>8110</v>
      </c>
      <c r="AF753" s="140" t="s">
        <v>8111</v>
      </c>
      <c r="AG753" s="140" t="s">
        <v>8112</v>
      </c>
      <c r="AH753" s="140" t="s">
        <v>10769</v>
      </c>
      <c r="AI753" s="140" t="s">
        <v>7943</v>
      </c>
      <c r="AJ753" s="140" t="s">
        <v>10770</v>
      </c>
      <c r="AK753" s="140" t="s">
        <v>9653</v>
      </c>
      <c r="AL753" s="139">
        <v>2390</v>
      </c>
      <c r="AM753" s="140" t="s">
        <v>2847</v>
      </c>
      <c r="AN753" s="140" t="s">
        <v>10287</v>
      </c>
    </row>
    <row r="754" spans="1:40" ht="28.8" x14ac:dyDescent="0.25">
      <c r="A754" s="139" t="s">
        <v>7756</v>
      </c>
      <c r="B754" s="140" t="s">
        <v>7757</v>
      </c>
      <c r="C754" s="139">
        <v>9712</v>
      </c>
      <c r="D754" s="140" t="s">
        <v>6879</v>
      </c>
      <c r="E754" s="140" t="s">
        <v>4960</v>
      </c>
      <c r="F754" s="139">
        <v>2640</v>
      </c>
      <c r="G754" s="140" t="s">
        <v>314</v>
      </c>
      <c r="H754" s="140" t="s">
        <v>851</v>
      </c>
      <c r="I754" s="140" t="s">
        <v>7758</v>
      </c>
      <c r="J754" s="140" t="s">
        <v>10771</v>
      </c>
      <c r="K754" s="140" t="s">
        <v>8070</v>
      </c>
      <c r="L754" s="140" t="s">
        <v>7761</v>
      </c>
      <c r="M754" s="140" t="s">
        <v>8071</v>
      </c>
      <c r="N754" s="140" t="s">
        <v>8730</v>
      </c>
      <c r="O754" s="139">
        <v>120063</v>
      </c>
      <c r="P754" s="139">
        <v>25775</v>
      </c>
      <c r="Q754" s="140" t="s">
        <v>10772</v>
      </c>
      <c r="R754" s="139">
        <v>960931</v>
      </c>
      <c r="S754" s="139">
        <v>0</v>
      </c>
      <c r="T754" s="140" t="s">
        <v>7758</v>
      </c>
      <c r="U754" s="141">
        <v>367</v>
      </c>
      <c r="V754" s="140" t="s">
        <v>10773</v>
      </c>
      <c r="W754" s="140" t="s">
        <v>10774</v>
      </c>
      <c r="X754" s="140" t="s">
        <v>8106</v>
      </c>
      <c r="Y754" s="140" t="s">
        <v>8107</v>
      </c>
      <c r="Z754" s="140" t="s">
        <v>9256</v>
      </c>
      <c r="AA754" s="139">
        <v>1</v>
      </c>
      <c r="AB754" s="141">
        <v>45322</v>
      </c>
      <c r="AC754" s="141">
        <v>45322</v>
      </c>
      <c r="AD754" s="140" t="s">
        <v>8195</v>
      </c>
      <c r="AE754" s="140" t="s">
        <v>8196</v>
      </c>
      <c r="AF754" s="140" t="s">
        <v>8197</v>
      </c>
      <c r="AG754" s="140" t="s">
        <v>8198</v>
      </c>
      <c r="AH754" s="140" t="s">
        <v>10775</v>
      </c>
      <c r="AI754" s="140" t="s">
        <v>7773</v>
      </c>
      <c r="AJ754" s="140" t="s">
        <v>10776</v>
      </c>
      <c r="AK754" s="140" t="s">
        <v>10777</v>
      </c>
      <c r="AL754" s="139">
        <v>2640</v>
      </c>
      <c r="AM754" s="140" t="s">
        <v>314</v>
      </c>
      <c r="AN754" s="140" t="s">
        <v>10778</v>
      </c>
    </row>
    <row r="755" spans="1:40" ht="28.8" x14ac:dyDescent="0.25">
      <c r="A755" s="139" t="s">
        <v>7756</v>
      </c>
      <c r="B755" s="140" t="s">
        <v>7757</v>
      </c>
      <c r="C755" s="139">
        <v>9753</v>
      </c>
      <c r="D755" s="140" t="s">
        <v>7209</v>
      </c>
      <c r="E755" s="140" t="s">
        <v>3666</v>
      </c>
      <c r="F755" s="139">
        <v>2640</v>
      </c>
      <c r="G755" s="140" t="s">
        <v>314</v>
      </c>
      <c r="H755" s="140" t="s">
        <v>852</v>
      </c>
      <c r="I755" s="140" t="s">
        <v>7758</v>
      </c>
      <c r="J755" s="140" t="s">
        <v>10779</v>
      </c>
      <c r="K755" s="140" t="s">
        <v>8070</v>
      </c>
      <c r="L755" s="140" t="s">
        <v>7761</v>
      </c>
      <c r="M755" s="140" t="s">
        <v>8071</v>
      </c>
      <c r="N755" s="140" t="s">
        <v>8722</v>
      </c>
      <c r="O755" s="139">
        <v>121681</v>
      </c>
      <c r="P755" s="139">
        <v>110569</v>
      </c>
      <c r="Q755" s="140" t="s">
        <v>5948</v>
      </c>
      <c r="R755" s="139">
        <v>130419</v>
      </c>
      <c r="S755" s="139">
        <v>0</v>
      </c>
      <c r="T755" s="140" t="s">
        <v>7758</v>
      </c>
      <c r="U755" s="141">
        <v>367</v>
      </c>
      <c r="V755" s="140" t="s">
        <v>10780</v>
      </c>
      <c r="W755" s="140" t="s">
        <v>10781</v>
      </c>
      <c r="X755" s="140" t="s">
        <v>7765</v>
      </c>
      <c r="Y755" s="140" t="s">
        <v>7766</v>
      </c>
      <c r="Z755" s="140" t="s">
        <v>8739</v>
      </c>
      <c r="AA755" s="139">
        <v>1</v>
      </c>
      <c r="AB755" s="141">
        <v>45322</v>
      </c>
      <c r="AC755" s="141">
        <v>45322</v>
      </c>
      <c r="AD755" s="140" t="s">
        <v>8195</v>
      </c>
      <c r="AE755" s="140" t="s">
        <v>8196</v>
      </c>
      <c r="AF755" s="140" t="s">
        <v>8197</v>
      </c>
      <c r="AG755" s="140" t="s">
        <v>8198</v>
      </c>
      <c r="AH755" s="140" t="s">
        <v>10782</v>
      </c>
      <c r="AI755" s="140" t="s">
        <v>7773</v>
      </c>
      <c r="AJ755" s="140" t="s">
        <v>10783</v>
      </c>
      <c r="AK755" s="140" t="s">
        <v>10784</v>
      </c>
      <c r="AL755" s="139">
        <v>2600</v>
      </c>
      <c r="AM755" s="140" t="s">
        <v>590</v>
      </c>
      <c r="AN755" s="140" t="s">
        <v>10785</v>
      </c>
    </row>
    <row r="756" spans="1:40" ht="28.8" x14ac:dyDescent="0.25">
      <c r="A756" s="139" t="s">
        <v>7756</v>
      </c>
      <c r="B756" s="140" t="s">
        <v>7757</v>
      </c>
      <c r="C756" s="139">
        <v>9761</v>
      </c>
      <c r="D756" s="140" t="s">
        <v>6415</v>
      </c>
      <c r="E756" s="140" t="s">
        <v>10786</v>
      </c>
      <c r="F756" s="139">
        <v>2640</v>
      </c>
      <c r="G756" s="140" t="s">
        <v>314</v>
      </c>
      <c r="H756" s="140" t="s">
        <v>853</v>
      </c>
      <c r="I756" s="140" t="s">
        <v>7758</v>
      </c>
      <c r="J756" s="140" t="s">
        <v>10787</v>
      </c>
      <c r="K756" s="140" t="s">
        <v>8070</v>
      </c>
      <c r="L756" s="140" t="s">
        <v>7761</v>
      </c>
      <c r="M756" s="140" t="s">
        <v>8071</v>
      </c>
      <c r="N756" s="140" t="s">
        <v>8722</v>
      </c>
      <c r="O756" s="139">
        <v>121681</v>
      </c>
      <c r="P756" s="139">
        <v>110569</v>
      </c>
      <c r="Q756" s="140" t="s">
        <v>5948</v>
      </c>
      <c r="R756" s="139">
        <v>130419</v>
      </c>
      <c r="S756" s="139">
        <v>0</v>
      </c>
      <c r="T756" s="140" t="s">
        <v>7758</v>
      </c>
      <c r="U756" s="141">
        <v>367</v>
      </c>
      <c r="V756" s="140" t="s">
        <v>10788</v>
      </c>
      <c r="W756" s="140" t="s">
        <v>8063</v>
      </c>
      <c r="X756" s="140" t="s">
        <v>7765</v>
      </c>
      <c r="Y756" s="140" t="s">
        <v>7766</v>
      </c>
      <c r="Z756" s="140" t="s">
        <v>8739</v>
      </c>
      <c r="AA756" s="139">
        <v>1</v>
      </c>
      <c r="AB756" s="141">
        <v>45322</v>
      </c>
      <c r="AC756" s="141">
        <v>45322</v>
      </c>
      <c r="AD756" s="140" t="s">
        <v>8195</v>
      </c>
      <c r="AE756" s="140" t="s">
        <v>8196</v>
      </c>
      <c r="AF756" s="140" t="s">
        <v>8197</v>
      </c>
      <c r="AG756" s="140" t="s">
        <v>8198</v>
      </c>
      <c r="AH756" s="140" t="s">
        <v>10782</v>
      </c>
      <c r="AI756" s="140" t="s">
        <v>7773</v>
      </c>
      <c r="AJ756" s="140" t="s">
        <v>10783</v>
      </c>
      <c r="AK756" s="140" t="s">
        <v>10784</v>
      </c>
      <c r="AL756" s="139">
        <v>2600</v>
      </c>
      <c r="AM756" s="140" t="s">
        <v>590</v>
      </c>
      <c r="AN756" s="140" t="s">
        <v>10785</v>
      </c>
    </row>
    <row r="757" spans="1:40" ht="28.8" x14ac:dyDescent="0.25">
      <c r="A757" s="139" t="s">
        <v>7756</v>
      </c>
      <c r="B757" s="140" t="s">
        <v>7757</v>
      </c>
      <c r="C757" s="139">
        <v>9787</v>
      </c>
      <c r="D757" s="140" t="s">
        <v>6247</v>
      </c>
      <c r="E757" s="140" t="s">
        <v>3667</v>
      </c>
      <c r="F757" s="139">
        <v>2650</v>
      </c>
      <c r="G757" s="140" t="s">
        <v>315</v>
      </c>
      <c r="H757" s="140" t="s">
        <v>854</v>
      </c>
      <c r="I757" s="140" t="s">
        <v>7758</v>
      </c>
      <c r="J757" s="140" t="s">
        <v>10789</v>
      </c>
      <c r="K757" s="140" t="s">
        <v>8070</v>
      </c>
      <c r="L757" s="140" t="s">
        <v>7761</v>
      </c>
      <c r="M757" s="140" t="s">
        <v>8071</v>
      </c>
      <c r="N757" s="140" t="s">
        <v>8722</v>
      </c>
      <c r="O757" s="139">
        <v>121707</v>
      </c>
      <c r="P757" s="139">
        <v>9803</v>
      </c>
      <c r="Q757" s="140" t="s">
        <v>6538</v>
      </c>
      <c r="R757" s="139">
        <v>103192</v>
      </c>
      <c r="S757" s="139">
        <v>0</v>
      </c>
      <c r="T757" s="140" t="s">
        <v>7758</v>
      </c>
      <c r="U757" s="141">
        <v>367</v>
      </c>
      <c r="V757" s="140" t="s">
        <v>10790</v>
      </c>
      <c r="W757" s="140" t="s">
        <v>7806</v>
      </c>
      <c r="X757" s="140" t="s">
        <v>7972</v>
      </c>
      <c r="Y757" s="140" t="s">
        <v>7973</v>
      </c>
      <c r="Z757" s="140" t="s">
        <v>8899</v>
      </c>
      <c r="AA757" s="139">
        <v>2</v>
      </c>
      <c r="AB757" s="141">
        <v>45322</v>
      </c>
      <c r="AC757" s="141">
        <v>45322</v>
      </c>
      <c r="AD757" s="140" t="s">
        <v>8109</v>
      </c>
      <c r="AE757" s="140" t="s">
        <v>8110</v>
      </c>
      <c r="AF757" s="140" t="s">
        <v>8111</v>
      </c>
      <c r="AG757" s="140" t="s">
        <v>8112</v>
      </c>
      <c r="AH757" s="140" t="s">
        <v>10791</v>
      </c>
      <c r="AI757" s="140" t="s">
        <v>7773</v>
      </c>
      <c r="AJ757" s="140" t="s">
        <v>10792</v>
      </c>
      <c r="AK757" s="140" t="s">
        <v>3667</v>
      </c>
      <c r="AL757" s="139">
        <v>2650</v>
      </c>
      <c r="AM757" s="140" t="s">
        <v>315</v>
      </c>
      <c r="AN757" s="140" t="s">
        <v>10263</v>
      </c>
    </row>
    <row r="758" spans="1:40" ht="28.8" x14ac:dyDescent="0.25">
      <c r="A758" s="139" t="s">
        <v>7756</v>
      </c>
      <c r="B758" s="140" t="s">
        <v>7757</v>
      </c>
      <c r="C758" s="139">
        <v>9803</v>
      </c>
      <c r="D758" s="140" t="s">
        <v>6538</v>
      </c>
      <c r="E758" s="140" t="s">
        <v>3668</v>
      </c>
      <c r="F758" s="139">
        <v>2650</v>
      </c>
      <c r="G758" s="140" t="s">
        <v>315</v>
      </c>
      <c r="H758" s="140" t="s">
        <v>855</v>
      </c>
      <c r="I758" s="140" t="s">
        <v>7758</v>
      </c>
      <c r="J758" s="140" t="s">
        <v>10793</v>
      </c>
      <c r="K758" s="140" t="s">
        <v>8070</v>
      </c>
      <c r="L758" s="140" t="s">
        <v>7761</v>
      </c>
      <c r="M758" s="140" t="s">
        <v>8071</v>
      </c>
      <c r="N758" s="140" t="s">
        <v>8722</v>
      </c>
      <c r="O758" s="139">
        <v>121707</v>
      </c>
      <c r="P758" s="139">
        <v>9803</v>
      </c>
      <c r="Q758" s="140" t="s">
        <v>6538</v>
      </c>
      <c r="R758" s="139">
        <v>103192</v>
      </c>
      <c r="S758" s="139">
        <v>0</v>
      </c>
      <c r="T758" s="140" t="s">
        <v>7758</v>
      </c>
      <c r="U758" s="141">
        <v>367</v>
      </c>
      <c r="V758" s="140" t="s">
        <v>10794</v>
      </c>
      <c r="W758" s="140" t="s">
        <v>8000</v>
      </c>
      <c r="X758" s="140" t="s">
        <v>7765</v>
      </c>
      <c r="Y758" s="140" t="s">
        <v>7766</v>
      </c>
      <c r="Z758" s="140" t="s">
        <v>8739</v>
      </c>
      <c r="AA758" s="139">
        <v>2</v>
      </c>
      <c r="AB758" s="141">
        <v>45322</v>
      </c>
      <c r="AC758" s="141">
        <v>45322</v>
      </c>
      <c r="AD758" s="140" t="s">
        <v>8109</v>
      </c>
      <c r="AE758" s="140" t="s">
        <v>8110</v>
      </c>
      <c r="AF758" s="140" t="s">
        <v>8111</v>
      </c>
      <c r="AG758" s="140" t="s">
        <v>8112</v>
      </c>
      <c r="AH758" s="140" t="s">
        <v>10795</v>
      </c>
      <c r="AI758" s="140" t="s">
        <v>7943</v>
      </c>
      <c r="AJ758" s="140" t="s">
        <v>10796</v>
      </c>
      <c r="AK758" s="140" t="s">
        <v>10797</v>
      </c>
      <c r="AL758" s="139">
        <v>2650</v>
      </c>
      <c r="AM758" s="140" t="s">
        <v>315</v>
      </c>
      <c r="AN758" s="140" t="s">
        <v>10263</v>
      </c>
    </row>
    <row r="759" spans="1:40" ht="28.8" x14ac:dyDescent="0.25">
      <c r="A759" s="139" t="s">
        <v>7756</v>
      </c>
      <c r="B759" s="140" t="s">
        <v>7757</v>
      </c>
      <c r="C759" s="139">
        <v>9829</v>
      </c>
      <c r="D759" s="140" t="s">
        <v>6539</v>
      </c>
      <c r="E759" s="140" t="s">
        <v>3669</v>
      </c>
      <c r="F759" s="139">
        <v>2650</v>
      </c>
      <c r="G759" s="140" t="s">
        <v>315</v>
      </c>
      <c r="H759" s="140" t="s">
        <v>856</v>
      </c>
      <c r="I759" s="140" t="s">
        <v>7758</v>
      </c>
      <c r="J759" s="140" t="s">
        <v>10798</v>
      </c>
      <c r="K759" s="140" t="s">
        <v>8070</v>
      </c>
      <c r="L759" s="140" t="s">
        <v>7761</v>
      </c>
      <c r="M759" s="140" t="s">
        <v>8071</v>
      </c>
      <c r="N759" s="140" t="s">
        <v>8722</v>
      </c>
      <c r="O759" s="139">
        <v>121707</v>
      </c>
      <c r="P759" s="139">
        <v>9803</v>
      </c>
      <c r="Q759" s="140" t="s">
        <v>6538</v>
      </c>
      <c r="R759" s="139">
        <v>103192</v>
      </c>
      <c r="S759" s="139">
        <v>0</v>
      </c>
      <c r="T759" s="140" t="s">
        <v>7758</v>
      </c>
      <c r="U759" s="141">
        <v>367</v>
      </c>
      <c r="V759" s="140" t="s">
        <v>10799</v>
      </c>
      <c r="W759" s="140" t="s">
        <v>8063</v>
      </c>
      <c r="X759" s="140" t="s">
        <v>7765</v>
      </c>
      <c r="Y759" s="140" t="s">
        <v>7766</v>
      </c>
      <c r="Z759" s="140" t="s">
        <v>8739</v>
      </c>
      <c r="AA759" s="139">
        <v>1</v>
      </c>
      <c r="AB759" s="141">
        <v>45322</v>
      </c>
      <c r="AC759" s="141">
        <v>45322</v>
      </c>
      <c r="AD759" s="140" t="s">
        <v>8109</v>
      </c>
      <c r="AE759" s="140" t="s">
        <v>8110</v>
      </c>
      <c r="AF759" s="140" t="s">
        <v>8111</v>
      </c>
      <c r="AG759" s="140" t="s">
        <v>8112</v>
      </c>
      <c r="AH759" s="140" t="s">
        <v>10800</v>
      </c>
      <c r="AI759" s="140" t="s">
        <v>7943</v>
      </c>
      <c r="AJ759" s="140" t="s">
        <v>10801</v>
      </c>
      <c r="AK759" s="140" t="s">
        <v>9653</v>
      </c>
      <c r="AL759" s="139">
        <v>2390</v>
      </c>
      <c r="AM759" s="140" t="s">
        <v>2847</v>
      </c>
      <c r="AN759" s="140" t="s">
        <v>10263</v>
      </c>
    </row>
    <row r="760" spans="1:40" ht="28.8" x14ac:dyDescent="0.25">
      <c r="A760" s="139" t="s">
        <v>7756</v>
      </c>
      <c r="B760" s="140" t="s">
        <v>7757</v>
      </c>
      <c r="C760" s="139">
        <v>9837</v>
      </c>
      <c r="D760" s="140" t="s">
        <v>5412</v>
      </c>
      <c r="E760" s="140" t="s">
        <v>3670</v>
      </c>
      <c r="F760" s="139">
        <v>2650</v>
      </c>
      <c r="G760" s="140" t="s">
        <v>315</v>
      </c>
      <c r="H760" s="140" t="s">
        <v>857</v>
      </c>
      <c r="I760" s="140" t="s">
        <v>7758</v>
      </c>
      <c r="J760" s="140" t="s">
        <v>10802</v>
      </c>
      <c r="K760" s="140" t="s">
        <v>8070</v>
      </c>
      <c r="L760" s="140" t="s">
        <v>7761</v>
      </c>
      <c r="M760" s="140" t="s">
        <v>8071</v>
      </c>
      <c r="N760" s="140" t="s">
        <v>8730</v>
      </c>
      <c r="O760" s="139">
        <v>120063</v>
      </c>
      <c r="P760" s="139">
        <v>25775</v>
      </c>
      <c r="Q760" s="140" t="s">
        <v>10772</v>
      </c>
      <c r="R760" s="139">
        <v>960948</v>
      </c>
      <c r="S760" s="139">
        <v>0</v>
      </c>
      <c r="T760" s="140" t="s">
        <v>7758</v>
      </c>
      <c r="U760" s="141">
        <v>367</v>
      </c>
      <c r="V760" s="140" t="s">
        <v>10803</v>
      </c>
      <c r="W760" s="140" t="s">
        <v>7837</v>
      </c>
      <c r="X760" s="140" t="s">
        <v>7765</v>
      </c>
      <c r="Y760" s="140" t="s">
        <v>7766</v>
      </c>
      <c r="Z760" s="140" t="s">
        <v>8732</v>
      </c>
      <c r="AA760" s="139">
        <v>1</v>
      </c>
      <c r="AB760" s="141">
        <v>45322</v>
      </c>
      <c r="AC760" s="141">
        <v>45322</v>
      </c>
      <c r="AD760" s="140" t="s">
        <v>7926</v>
      </c>
      <c r="AE760" s="140" t="s">
        <v>7927</v>
      </c>
      <c r="AF760" s="140" t="s">
        <v>7928</v>
      </c>
      <c r="AG760" s="140" t="s">
        <v>7929</v>
      </c>
      <c r="AH760" s="140" t="s">
        <v>10804</v>
      </c>
      <c r="AI760" s="140" t="s">
        <v>7773</v>
      </c>
      <c r="AJ760" s="140" t="s">
        <v>10805</v>
      </c>
      <c r="AK760" s="140" t="s">
        <v>9285</v>
      </c>
      <c r="AL760" s="139">
        <v>2650</v>
      </c>
      <c r="AM760" s="140" t="s">
        <v>315</v>
      </c>
      <c r="AN760" s="140" t="s">
        <v>10806</v>
      </c>
    </row>
    <row r="761" spans="1:40" ht="28.8" x14ac:dyDescent="0.25">
      <c r="A761" s="139" t="s">
        <v>7756</v>
      </c>
      <c r="B761" s="140" t="s">
        <v>7757</v>
      </c>
      <c r="C761" s="139">
        <v>9845</v>
      </c>
      <c r="D761" s="140" t="s">
        <v>6540</v>
      </c>
      <c r="E761" s="140" t="s">
        <v>6541</v>
      </c>
      <c r="F761" s="139">
        <v>2530</v>
      </c>
      <c r="G761" s="140" t="s">
        <v>582</v>
      </c>
      <c r="H761" s="140" t="s">
        <v>858</v>
      </c>
      <c r="I761" s="140" t="s">
        <v>7758</v>
      </c>
      <c r="J761" s="140" t="s">
        <v>10807</v>
      </c>
      <c r="K761" s="140" t="s">
        <v>8070</v>
      </c>
      <c r="L761" s="140" t="s">
        <v>7761</v>
      </c>
      <c r="M761" s="140" t="s">
        <v>8071</v>
      </c>
      <c r="N761" s="140" t="s">
        <v>8730</v>
      </c>
      <c r="O761" s="139">
        <v>120287</v>
      </c>
      <c r="P761" s="139">
        <v>9845</v>
      </c>
      <c r="Q761" s="140" t="s">
        <v>6540</v>
      </c>
      <c r="R761" s="139">
        <v>960955</v>
      </c>
      <c r="S761" s="139">
        <v>0</v>
      </c>
      <c r="T761" s="140" t="s">
        <v>7758</v>
      </c>
      <c r="U761" s="141">
        <v>367</v>
      </c>
      <c r="V761" s="140" t="s">
        <v>10808</v>
      </c>
      <c r="W761" s="140" t="s">
        <v>8013</v>
      </c>
      <c r="X761" s="140" t="s">
        <v>7765</v>
      </c>
      <c r="Y761" s="140" t="s">
        <v>7766</v>
      </c>
      <c r="Z761" s="140" t="s">
        <v>8732</v>
      </c>
      <c r="AA761" s="139">
        <v>1</v>
      </c>
      <c r="AB761" s="141">
        <v>45322</v>
      </c>
      <c r="AC761" s="141">
        <v>45322</v>
      </c>
      <c r="AD761" s="140" t="s">
        <v>8109</v>
      </c>
      <c r="AE761" s="140" t="s">
        <v>8110</v>
      </c>
      <c r="AF761" s="140" t="s">
        <v>8111</v>
      </c>
      <c r="AG761" s="140" t="s">
        <v>8112</v>
      </c>
      <c r="AH761" s="140" t="s">
        <v>10809</v>
      </c>
      <c r="AI761" s="140" t="s">
        <v>7773</v>
      </c>
      <c r="AJ761" s="140" t="s">
        <v>10810</v>
      </c>
      <c r="AK761" s="140" t="s">
        <v>10811</v>
      </c>
      <c r="AL761" s="139">
        <v>2530</v>
      </c>
      <c r="AM761" s="140" t="s">
        <v>582</v>
      </c>
      <c r="AN761" s="140" t="s">
        <v>10812</v>
      </c>
    </row>
    <row r="762" spans="1:40" ht="28.8" x14ac:dyDescent="0.25">
      <c r="A762" s="139" t="s">
        <v>7756</v>
      </c>
      <c r="B762" s="140" t="s">
        <v>7757</v>
      </c>
      <c r="C762" s="139">
        <v>9852</v>
      </c>
      <c r="D762" s="140" t="s">
        <v>6248</v>
      </c>
      <c r="E762" s="140" t="s">
        <v>3671</v>
      </c>
      <c r="F762" s="139">
        <v>2530</v>
      </c>
      <c r="G762" s="140" t="s">
        <v>582</v>
      </c>
      <c r="H762" s="140" t="s">
        <v>10813</v>
      </c>
      <c r="I762" s="140" t="s">
        <v>7758</v>
      </c>
      <c r="J762" s="140" t="s">
        <v>10814</v>
      </c>
      <c r="K762" s="140" t="s">
        <v>8070</v>
      </c>
      <c r="L762" s="140" t="s">
        <v>7761</v>
      </c>
      <c r="M762" s="140" t="s">
        <v>8071</v>
      </c>
      <c r="N762" s="140" t="s">
        <v>8722</v>
      </c>
      <c r="O762" s="139">
        <v>122994</v>
      </c>
      <c r="P762" s="139">
        <v>10439</v>
      </c>
      <c r="Q762" s="140" t="s">
        <v>7217</v>
      </c>
      <c r="R762" s="139">
        <v>962647</v>
      </c>
      <c r="S762" s="139">
        <v>0</v>
      </c>
      <c r="T762" s="140" t="s">
        <v>7935</v>
      </c>
      <c r="U762" s="141">
        <v>367</v>
      </c>
      <c r="V762" s="140" t="s">
        <v>10815</v>
      </c>
      <c r="W762" s="140" t="s">
        <v>10299</v>
      </c>
      <c r="X762" s="140" t="s">
        <v>7765</v>
      </c>
      <c r="Y762" s="140" t="s">
        <v>7766</v>
      </c>
      <c r="Z762" s="140" t="s">
        <v>8739</v>
      </c>
      <c r="AA762" s="139">
        <v>2</v>
      </c>
      <c r="AB762" s="141">
        <v>45322</v>
      </c>
      <c r="AC762" s="141">
        <v>45322</v>
      </c>
      <c r="AD762" s="140" t="s">
        <v>8109</v>
      </c>
      <c r="AE762" s="140" t="s">
        <v>8110</v>
      </c>
      <c r="AF762" s="140" t="s">
        <v>8111</v>
      </c>
      <c r="AG762" s="140" t="s">
        <v>8112</v>
      </c>
      <c r="AH762" s="140" t="s">
        <v>10816</v>
      </c>
      <c r="AI762" s="140" t="s">
        <v>7943</v>
      </c>
      <c r="AJ762" s="140" t="s">
        <v>10817</v>
      </c>
      <c r="AK762" s="140" t="s">
        <v>3671</v>
      </c>
      <c r="AL762" s="139">
        <v>2530</v>
      </c>
      <c r="AM762" s="140" t="s">
        <v>582</v>
      </c>
      <c r="AN762" s="140" t="s">
        <v>10818</v>
      </c>
    </row>
    <row r="763" spans="1:40" ht="28.8" x14ac:dyDescent="0.25">
      <c r="A763" s="139" t="s">
        <v>7756</v>
      </c>
      <c r="B763" s="140" t="s">
        <v>7757</v>
      </c>
      <c r="C763" s="139">
        <v>9894</v>
      </c>
      <c r="D763" s="140" t="s">
        <v>6249</v>
      </c>
      <c r="E763" s="140" t="s">
        <v>3672</v>
      </c>
      <c r="F763" s="139">
        <v>2531</v>
      </c>
      <c r="G763" s="140" t="s">
        <v>583</v>
      </c>
      <c r="H763" s="140" t="s">
        <v>1636</v>
      </c>
      <c r="I763" s="140" t="s">
        <v>7758</v>
      </c>
      <c r="J763" s="140" t="s">
        <v>10819</v>
      </c>
      <c r="K763" s="140" t="s">
        <v>8070</v>
      </c>
      <c r="L763" s="140" t="s">
        <v>7761</v>
      </c>
      <c r="M763" s="140" t="s">
        <v>8071</v>
      </c>
      <c r="N763" s="140" t="s">
        <v>8722</v>
      </c>
      <c r="O763" s="139">
        <v>121509</v>
      </c>
      <c r="P763" s="139">
        <v>7807</v>
      </c>
      <c r="Q763" s="140" t="s">
        <v>5285</v>
      </c>
      <c r="R763" s="139">
        <v>963272</v>
      </c>
      <c r="S763" s="139">
        <v>0</v>
      </c>
      <c r="T763" s="140" t="s">
        <v>7758</v>
      </c>
      <c r="U763" s="141">
        <v>367</v>
      </c>
      <c r="V763" s="140" t="s">
        <v>10820</v>
      </c>
      <c r="W763" s="140" t="s">
        <v>8158</v>
      </c>
      <c r="X763" s="140" t="s">
        <v>7765</v>
      </c>
      <c r="Y763" s="140" t="s">
        <v>7766</v>
      </c>
      <c r="Z763" s="140" t="s">
        <v>8739</v>
      </c>
      <c r="AA763" s="139">
        <v>1</v>
      </c>
      <c r="AB763" s="141">
        <v>45322</v>
      </c>
      <c r="AC763" s="141">
        <v>45322</v>
      </c>
      <c r="AD763" s="140" t="s">
        <v>8109</v>
      </c>
      <c r="AE763" s="140" t="s">
        <v>8110</v>
      </c>
      <c r="AF763" s="140" t="s">
        <v>8111</v>
      </c>
      <c r="AG763" s="140" t="s">
        <v>8112</v>
      </c>
      <c r="AH763" s="140" t="s">
        <v>10821</v>
      </c>
      <c r="AI763" s="140" t="s">
        <v>7943</v>
      </c>
      <c r="AJ763" s="140" t="s">
        <v>488</v>
      </c>
      <c r="AK763" s="140" t="s">
        <v>3672</v>
      </c>
      <c r="AL763" s="139">
        <v>2531</v>
      </c>
      <c r="AM763" s="140" t="s">
        <v>583</v>
      </c>
      <c r="AN763" s="140" t="s">
        <v>10035</v>
      </c>
    </row>
    <row r="764" spans="1:40" ht="28.8" x14ac:dyDescent="0.25">
      <c r="A764" s="139" t="s">
        <v>7756</v>
      </c>
      <c r="B764" s="140" t="s">
        <v>7757</v>
      </c>
      <c r="C764" s="139">
        <v>9902</v>
      </c>
      <c r="D764" s="140" t="s">
        <v>6250</v>
      </c>
      <c r="E764" s="140" t="s">
        <v>3673</v>
      </c>
      <c r="F764" s="139">
        <v>2540</v>
      </c>
      <c r="G764" s="140" t="s">
        <v>316</v>
      </c>
      <c r="H764" s="140" t="s">
        <v>1637</v>
      </c>
      <c r="I764" s="140" t="s">
        <v>7758</v>
      </c>
      <c r="J764" s="140" t="s">
        <v>10822</v>
      </c>
      <c r="K764" s="140" t="s">
        <v>8070</v>
      </c>
      <c r="L764" s="140" t="s">
        <v>7761</v>
      </c>
      <c r="M764" s="140" t="s">
        <v>8071</v>
      </c>
      <c r="N764" s="140" t="s">
        <v>8722</v>
      </c>
      <c r="O764" s="139">
        <v>119255</v>
      </c>
      <c r="P764" s="139">
        <v>46052</v>
      </c>
      <c r="Q764" s="140" t="s">
        <v>7360</v>
      </c>
      <c r="R764" s="139">
        <v>104661</v>
      </c>
      <c r="S764" s="139">
        <v>0</v>
      </c>
      <c r="T764" s="140" t="s">
        <v>7758</v>
      </c>
      <c r="U764" s="141">
        <v>367</v>
      </c>
      <c r="V764" s="140" t="s">
        <v>10823</v>
      </c>
      <c r="W764" s="140" t="s">
        <v>10824</v>
      </c>
      <c r="X764" s="140" t="s">
        <v>7972</v>
      </c>
      <c r="Y764" s="140" t="s">
        <v>7973</v>
      </c>
      <c r="Z764" s="140" t="s">
        <v>8899</v>
      </c>
      <c r="AA764" s="139">
        <v>1</v>
      </c>
      <c r="AB764" s="141">
        <v>45322</v>
      </c>
      <c r="AC764" s="141">
        <v>45322</v>
      </c>
      <c r="AD764" s="140" t="s">
        <v>8195</v>
      </c>
      <c r="AE764" s="140" t="s">
        <v>8196</v>
      </c>
      <c r="AF764" s="140" t="s">
        <v>8197</v>
      </c>
      <c r="AG764" s="140" t="s">
        <v>8198</v>
      </c>
      <c r="AH764" s="140" t="s">
        <v>10825</v>
      </c>
      <c r="AI764" s="140" t="s">
        <v>7943</v>
      </c>
      <c r="AJ764" s="140" t="s">
        <v>10826</v>
      </c>
      <c r="AK764" s="140" t="s">
        <v>10827</v>
      </c>
      <c r="AL764" s="139">
        <v>2550</v>
      </c>
      <c r="AM764" s="140" t="s">
        <v>317</v>
      </c>
      <c r="AN764" s="140" t="s">
        <v>10828</v>
      </c>
    </row>
    <row r="765" spans="1:40" ht="28.8" x14ac:dyDescent="0.25">
      <c r="A765" s="139" t="s">
        <v>7756</v>
      </c>
      <c r="B765" s="140" t="s">
        <v>7757</v>
      </c>
      <c r="C765" s="139">
        <v>9911</v>
      </c>
      <c r="D765" s="140" t="s">
        <v>5413</v>
      </c>
      <c r="E765" s="140" t="s">
        <v>3674</v>
      </c>
      <c r="F765" s="139">
        <v>2540</v>
      </c>
      <c r="G765" s="140" t="s">
        <v>316</v>
      </c>
      <c r="H765" s="140" t="s">
        <v>1638</v>
      </c>
      <c r="I765" s="140" t="s">
        <v>7758</v>
      </c>
      <c r="J765" s="140" t="s">
        <v>10829</v>
      </c>
      <c r="K765" s="140" t="s">
        <v>8070</v>
      </c>
      <c r="L765" s="140" t="s">
        <v>7761</v>
      </c>
      <c r="M765" s="140" t="s">
        <v>8071</v>
      </c>
      <c r="N765" s="140" t="s">
        <v>8730</v>
      </c>
      <c r="O765" s="139">
        <v>120287</v>
      </c>
      <c r="P765" s="139">
        <v>9845</v>
      </c>
      <c r="Q765" s="140" t="s">
        <v>6540</v>
      </c>
      <c r="R765" s="139">
        <v>960963</v>
      </c>
      <c r="S765" s="139">
        <v>0</v>
      </c>
      <c r="T765" s="140" t="s">
        <v>7758</v>
      </c>
      <c r="U765" s="141">
        <v>367</v>
      </c>
      <c r="V765" s="140" t="s">
        <v>10830</v>
      </c>
      <c r="W765" s="140" t="s">
        <v>8337</v>
      </c>
      <c r="X765" s="140" t="s">
        <v>7765</v>
      </c>
      <c r="Y765" s="140" t="s">
        <v>7766</v>
      </c>
      <c r="Z765" s="140" t="s">
        <v>8732</v>
      </c>
      <c r="AA765" s="139">
        <v>1</v>
      </c>
      <c r="AB765" s="141">
        <v>45322</v>
      </c>
      <c r="AC765" s="141">
        <v>45322</v>
      </c>
      <c r="AD765" s="140" t="s">
        <v>8195</v>
      </c>
      <c r="AE765" s="140" t="s">
        <v>8196</v>
      </c>
      <c r="AF765" s="140" t="s">
        <v>8197</v>
      </c>
      <c r="AG765" s="140" t="s">
        <v>8198</v>
      </c>
      <c r="AH765" s="140" t="s">
        <v>10831</v>
      </c>
      <c r="AI765" s="140" t="s">
        <v>7773</v>
      </c>
      <c r="AJ765" s="140" t="s">
        <v>10832</v>
      </c>
      <c r="AK765" s="140" t="s">
        <v>10833</v>
      </c>
      <c r="AL765" s="139">
        <v>2540</v>
      </c>
      <c r="AM765" s="140" t="s">
        <v>316</v>
      </c>
      <c r="AN765" s="140" t="s">
        <v>10834</v>
      </c>
    </row>
    <row r="766" spans="1:40" ht="28.8" x14ac:dyDescent="0.25">
      <c r="A766" s="139" t="s">
        <v>7756</v>
      </c>
      <c r="B766" s="140" t="s">
        <v>7757</v>
      </c>
      <c r="C766" s="139">
        <v>9928</v>
      </c>
      <c r="D766" s="140" t="s">
        <v>7210</v>
      </c>
      <c r="E766" s="140" t="s">
        <v>3675</v>
      </c>
      <c r="F766" s="139">
        <v>2547</v>
      </c>
      <c r="G766" s="140" t="s">
        <v>584</v>
      </c>
      <c r="H766" s="140" t="s">
        <v>1639</v>
      </c>
      <c r="I766" s="140" t="s">
        <v>7758</v>
      </c>
      <c r="J766" s="140" t="s">
        <v>10835</v>
      </c>
      <c r="K766" s="140" t="s">
        <v>8070</v>
      </c>
      <c r="L766" s="140" t="s">
        <v>7761</v>
      </c>
      <c r="M766" s="140" t="s">
        <v>8071</v>
      </c>
      <c r="N766" s="140" t="s">
        <v>8722</v>
      </c>
      <c r="O766" s="139">
        <v>138826</v>
      </c>
      <c r="P766" s="139">
        <v>10587</v>
      </c>
      <c r="Q766" s="140" t="s">
        <v>488</v>
      </c>
      <c r="R766" s="139">
        <v>103192</v>
      </c>
      <c r="S766" s="139">
        <v>0</v>
      </c>
      <c r="T766" s="140" t="s">
        <v>7758</v>
      </c>
      <c r="U766" s="141">
        <v>367</v>
      </c>
      <c r="V766" s="140" t="s">
        <v>10836</v>
      </c>
      <c r="W766" s="140" t="s">
        <v>9618</v>
      </c>
      <c r="X766" s="140" t="s">
        <v>7765</v>
      </c>
      <c r="Y766" s="140" t="s">
        <v>7766</v>
      </c>
      <c r="Z766" s="140" t="s">
        <v>8739</v>
      </c>
      <c r="AA766" s="139">
        <v>1</v>
      </c>
      <c r="AB766" s="141">
        <v>45322</v>
      </c>
      <c r="AC766" s="141">
        <v>45322</v>
      </c>
      <c r="AD766" s="140" t="s">
        <v>8109</v>
      </c>
      <c r="AE766" s="140" t="s">
        <v>8110</v>
      </c>
      <c r="AF766" s="140" t="s">
        <v>8111</v>
      </c>
      <c r="AG766" s="140" t="s">
        <v>8112</v>
      </c>
      <c r="AH766" s="140" t="s">
        <v>10837</v>
      </c>
      <c r="AI766" s="140" t="s">
        <v>7943</v>
      </c>
      <c r="AJ766" s="140" t="s">
        <v>9165</v>
      </c>
      <c r="AK766" s="140" t="s">
        <v>3675</v>
      </c>
      <c r="AL766" s="139">
        <v>2547</v>
      </c>
      <c r="AM766" s="140" t="s">
        <v>584</v>
      </c>
      <c r="AN766" s="140" t="s">
        <v>10263</v>
      </c>
    </row>
    <row r="767" spans="1:40" ht="28.8" x14ac:dyDescent="0.25">
      <c r="A767" s="139" t="s">
        <v>7756</v>
      </c>
      <c r="B767" s="140" t="s">
        <v>7757</v>
      </c>
      <c r="C767" s="139">
        <v>9936</v>
      </c>
      <c r="D767" s="140" t="s">
        <v>7211</v>
      </c>
      <c r="E767" s="140" t="s">
        <v>3676</v>
      </c>
      <c r="F767" s="139">
        <v>2547</v>
      </c>
      <c r="G767" s="140" t="s">
        <v>584</v>
      </c>
      <c r="H767" s="140" t="s">
        <v>1640</v>
      </c>
      <c r="I767" s="140" t="s">
        <v>7758</v>
      </c>
      <c r="J767" s="140" t="s">
        <v>10838</v>
      </c>
      <c r="K767" s="140" t="s">
        <v>8070</v>
      </c>
      <c r="L767" s="140" t="s">
        <v>7761</v>
      </c>
      <c r="M767" s="140" t="s">
        <v>8071</v>
      </c>
      <c r="N767" s="140" t="s">
        <v>7762</v>
      </c>
      <c r="O767" s="139">
        <v>120543</v>
      </c>
      <c r="P767" s="139">
        <v>118679</v>
      </c>
      <c r="Q767" s="140" t="s">
        <v>5992</v>
      </c>
      <c r="R767" s="139">
        <v>113861</v>
      </c>
      <c r="S767" s="139">
        <v>113861</v>
      </c>
      <c r="T767" s="140" t="s">
        <v>7758</v>
      </c>
      <c r="U767" s="141">
        <v>367</v>
      </c>
      <c r="V767" s="140" t="s">
        <v>10839</v>
      </c>
      <c r="W767" s="140" t="s">
        <v>8063</v>
      </c>
      <c r="X767" s="140" t="s">
        <v>7765</v>
      </c>
      <c r="Y767" s="140" t="s">
        <v>7766</v>
      </c>
      <c r="Z767" s="140" t="s">
        <v>7767</v>
      </c>
      <c r="AA767" s="139">
        <v>1</v>
      </c>
      <c r="AB767" s="141">
        <v>45322</v>
      </c>
      <c r="AC767" s="141">
        <v>45322</v>
      </c>
      <c r="AD767" s="140" t="s">
        <v>8109</v>
      </c>
      <c r="AE767" s="140" t="s">
        <v>8110</v>
      </c>
      <c r="AF767" s="140" t="s">
        <v>8111</v>
      </c>
      <c r="AG767" s="140" t="s">
        <v>8112</v>
      </c>
      <c r="AH767" s="140" t="s">
        <v>7903</v>
      </c>
      <c r="AI767" s="140" t="s">
        <v>7773</v>
      </c>
      <c r="AJ767" s="140" t="s">
        <v>7904</v>
      </c>
      <c r="AK767" s="140" t="s">
        <v>7905</v>
      </c>
      <c r="AL767" s="139">
        <v>2300</v>
      </c>
      <c r="AM767" s="140" t="s">
        <v>301</v>
      </c>
      <c r="AN767" s="140" t="s">
        <v>7906</v>
      </c>
    </row>
    <row r="768" spans="1:40" ht="28.8" x14ac:dyDescent="0.25">
      <c r="A768" s="139" t="s">
        <v>7756</v>
      </c>
      <c r="B768" s="140" t="s">
        <v>7757</v>
      </c>
      <c r="C768" s="139">
        <v>9944</v>
      </c>
      <c r="D768" s="140" t="s">
        <v>7561</v>
      </c>
      <c r="E768" s="140" t="s">
        <v>3677</v>
      </c>
      <c r="F768" s="139">
        <v>2550</v>
      </c>
      <c r="G768" s="140" t="s">
        <v>317</v>
      </c>
      <c r="H768" s="140" t="s">
        <v>1641</v>
      </c>
      <c r="I768" s="140" t="s">
        <v>7758</v>
      </c>
      <c r="J768" s="140" t="s">
        <v>10840</v>
      </c>
      <c r="K768" s="140" t="s">
        <v>8070</v>
      </c>
      <c r="L768" s="140" t="s">
        <v>7761</v>
      </c>
      <c r="M768" s="140" t="s">
        <v>8071</v>
      </c>
      <c r="N768" s="140" t="s">
        <v>8730</v>
      </c>
      <c r="O768" s="139">
        <v>120063</v>
      </c>
      <c r="P768" s="139">
        <v>25775</v>
      </c>
      <c r="Q768" s="140" t="s">
        <v>10772</v>
      </c>
      <c r="R768" s="139">
        <v>960989</v>
      </c>
      <c r="S768" s="139">
        <v>0</v>
      </c>
      <c r="T768" s="140" t="s">
        <v>7758</v>
      </c>
      <c r="U768" s="141">
        <v>367</v>
      </c>
      <c r="V768" s="140" t="s">
        <v>10841</v>
      </c>
      <c r="W768" s="140" t="s">
        <v>9243</v>
      </c>
      <c r="X768" s="140" t="s">
        <v>7765</v>
      </c>
      <c r="Y768" s="140" t="s">
        <v>7766</v>
      </c>
      <c r="Z768" s="140" t="s">
        <v>8732</v>
      </c>
      <c r="AA768" s="139">
        <v>1</v>
      </c>
      <c r="AB768" s="141">
        <v>45322</v>
      </c>
      <c r="AC768" s="141">
        <v>45322</v>
      </c>
      <c r="AD768" s="140" t="s">
        <v>7926</v>
      </c>
      <c r="AE768" s="140" t="s">
        <v>7927</v>
      </c>
      <c r="AF768" s="140" t="s">
        <v>7928</v>
      </c>
      <c r="AG768" s="140" t="s">
        <v>7929</v>
      </c>
      <c r="AH768" s="140" t="s">
        <v>10842</v>
      </c>
      <c r="AI768" s="140" t="s">
        <v>7773</v>
      </c>
      <c r="AJ768" s="140" t="s">
        <v>10843</v>
      </c>
      <c r="AK768" s="140" t="s">
        <v>9285</v>
      </c>
      <c r="AL768" s="139">
        <v>2550</v>
      </c>
      <c r="AM768" s="140" t="s">
        <v>317</v>
      </c>
      <c r="AN768" s="140" t="s">
        <v>10844</v>
      </c>
    </row>
    <row r="769" spans="1:40" ht="28.8" x14ac:dyDescent="0.25">
      <c r="A769" s="139" t="s">
        <v>7756</v>
      </c>
      <c r="B769" s="140" t="s">
        <v>7757</v>
      </c>
      <c r="C769" s="139">
        <v>9969</v>
      </c>
      <c r="D769" s="140" t="s">
        <v>7212</v>
      </c>
      <c r="E769" s="140" t="s">
        <v>3678</v>
      </c>
      <c r="F769" s="139">
        <v>2550</v>
      </c>
      <c r="G769" s="140" t="s">
        <v>317</v>
      </c>
      <c r="H769" s="140" t="s">
        <v>1642</v>
      </c>
      <c r="I769" s="140" t="s">
        <v>7758</v>
      </c>
      <c r="J769" s="140" t="s">
        <v>10845</v>
      </c>
      <c r="K769" s="140" t="s">
        <v>8070</v>
      </c>
      <c r="L769" s="140" t="s">
        <v>7761</v>
      </c>
      <c r="M769" s="140" t="s">
        <v>8071</v>
      </c>
      <c r="N769" s="140" t="s">
        <v>8722</v>
      </c>
      <c r="O769" s="139">
        <v>138826</v>
      </c>
      <c r="P769" s="139">
        <v>10587</v>
      </c>
      <c r="Q769" s="140" t="s">
        <v>488</v>
      </c>
      <c r="R769" s="139">
        <v>963553</v>
      </c>
      <c r="S769" s="139">
        <v>0</v>
      </c>
      <c r="T769" s="140" t="s">
        <v>7758</v>
      </c>
      <c r="U769" s="141">
        <v>367</v>
      </c>
      <c r="V769" s="140" t="s">
        <v>10846</v>
      </c>
      <c r="W769" s="140" t="s">
        <v>7853</v>
      </c>
      <c r="X769" s="140" t="s">
        <v>7972</v>
      </c>
      <c r="Y769" s="140" t="s">
        <v>7973</v>
      </c>
      <c r="Z769" s="140" t="s">
        <v>8899</v>
      </c>
      <c r="AA769" s="139">
        <v>1</v>
      </c>
      <c r="AB769" s="141">
        <v>45322</v>
      </c>
      <c r="AC769" s="141">
        <v>45322</v>
      </c>
      <c r="AD769" s="140" t="s">
        <v>8109</v>
      </c>
      <c r="AE769" s="140" t="s">
        <v>8110</v>
      </c>
      <c r="AF769" s="140" t="s">
        <v>8111</v>
      </c>
      <c r="AG769" s="140" t="s">
        <v>8112</v>
      </c>
      <c r="AH769" s="140" t="s">
        <v>10847</v>
      </c>
      <c r="AI769" s="140" t="s">
        <v>7943</v>
      </c>
      <c r="AJ769" s="140" t="s">
        <v>10848</v>
      </c>
      <c r="AK769" s="140" t="s">
        <v>3678</v>
      </c>
      <c r="AL769" s="139">
        <v>2550</v>
      </c>
      <c r="AM769" s="140" t="s">
        <v>317</v>
      </c>
      <c r="AN769" s="140" t="s">
        <v>10849</v>
      </c>
    </row>
    <row r="770" spans="1:40" ht="28.8" x14ac:dyDescent="0.25">
      <c r="A770" s="139" t="s">
        <v>7756</v>
      </c>
      <c r="B770" s="140" t="s">
        <v>7757</v>
      </c>
      <c r="C770" s="139">
        <v>9977</v>
      </c>
      <c r="D770" s="140" t="s">
        <v>5220</v>
      </c>
      <c r="E770" s="140" t="s">
        <v>6251</v>
      </c>
      <c r="F770" s="139">
        <v>2550</v>
      </c>
      <c r="G770" s="140" t="s">
        <v>317</v>
      </c>
      <c r="H770" s="140" t="s">
        <v>1643</v>
      </c>
      <c r="I770" s="140" t="s">
        <v>7758</v>
      </c>
      <c r="J770" s="140" t="s">
        <v>10850</v>
      </c>
      <c r="K770" s="140" t="s">
        <v>8070</v>
      </c>
      <c r="L770" s="140" t="s">
        <v>7761</v>
      </c>
      <c r="M770" s="140" t="s">
        <v>8071</v>
      </c>
      <c r="N770" s="140" t="s">
        <v>8722</v>
      </c>
      <c r="O770" s="139">
        <v>119255</v>
      </c>
      <c r="P770" s="139">
        <v>46052</v>
      </c>
      <c r="Q770" s="140" t="s">
        <v>7360</v>
      </c>
      <c r="R770" s="139">
        <v>104661</v>
      </c>
      <c r="S770" s="139">
        <v>0</v>
      </c>
      <c r="T770" s="140" t="s">
        <v>7758</v>
      </c>
      <c r="U770" s="141">
        <v>367</v>
      </c>
      <c r="V770" s="140" t="s">
        <v>10851</v>
      </c>
      <c r="W770" s="140" t="s">
        <v>10852</v>
      </c>
      <c r="X770" s="140" t="s">
        <v>7765</v>
      </c>
      <c r="Y770" s="140" t="s">
        <v>7766</v>
      </c>
      <c r="Z770" s="140" t="s">
        <v>8739</v>
      </c>
      <c r="AA770" s="139">
        <v>1</v>
      </c>
      <c r="AB770" s="141">
        <v>45322</v>
      </c>
      <c r="AC770" s="141">
        <v>45322</v>
      </c>
      <c r="AD770" s="140" t="s">
        <v>8109</v>
      </c>
      <c r="AE770" s="140" t="s">
        <v>8110</v>
      </c>
      <c r="AF770" s="140" t="s">
        <v>8111</v>
      </c>
      <c r="AG770" s="140" t="s">
        <v>8112</v>
      </c>
      <c r="AH770" s="140" t="s">
        <v>10825</v>
      </c>
      <c r="AI770" s="140" t="s">
        <v>7943</v>
      </c>
      <c r="AJ770" s="140" t="s">
        <v>10826</v>
      </c>
      <c r="AK770" s="140" t="s">
        <v>10827</v>
      </c>
      <c r="AL770" s="139">
        <v>2550</v>
      </c>
      <c r="AM770" s="140" t="s">
        <v>317</v>
      </c>
      <c r="AN770" s="140" t="s">
        <v>10828</v>
      </c>
    </row>
    <row r="771" spans="1:40" ht="28.8" x14ac:dyDescent="0.25">
      <c r="A771" s="139" t="s">
        <v>7756</v>
      </c>
      <c r="B771" s="140" t="s">
        <v>7757</v>
      </c>
      <c r="C771" s="139">
        <v>9993</v>
      </c>
      <c r="D771" s="140" t="s">
        <v>6542</v>
      </c>
      <c r="E771" s="140" t="s">
        <v>3679</v>
      </c>
      <c r="F771" s="139">
        <v>2840</v>
      </c>
      <c r="G771" s="140" t="s">
        <v>585</v>
      </c>
      <c r="H771" s="140" t="s">
        <v>1644</v>
      </c>
      <c r="I771" s="140" t="s">
        <v>7758</v>
      </c>
      <c r="J771" s="140" t="s">
        <v>10853</v>
      </c>
      <c r="K771" s="140" t="s">
        <v>8070</v>
      </c>
      <c r="L771" s="140" t="s">
        <v>7761</v>
      </c>
      <c r="M771" s="140" t="s">
        <v>8071</v>
      </c>
      <c r="N771" s="140" t="s">
        <v>8722</v>
      </c>
      <c r="O771" s="139">
        <v>119255</v>
      </c>
      <c r="P771" s="139">
        <v>46052</v>
      </c>
      <c r="Q771" s="140" t="s">
        <v>7360</v>
      </c>
      <c r="R771" s="139">
        <v>104661</v>
      </c>
      <c r="S771" s="139">
        <v>0</v>
      </c>
      <c r="T771" s="140" t="s">
        <v>7758</v>
      </c>
      <c r="U771" s="141">
        <v>367</v>
      </c>
      <c r="V771" s="140" t="s">
        <v>10854</v>
      </c>
      <c r="W771" s="140" t="s">
        <v>8170</v>
      </c>
      <c r="X771" s="140" t="s">
        <v>7765</v>
      </c>
      <c r="Y771" s="140" t="s">
        <v>7766</v>
      </c>
      <c r="Z771" s="140" t="s">
        <v>8739</v>
      </c>
      <c r="AA771" s="139">
        <v>1</v>
      </c>
      <c r="AB771" s="141">
        <v>45322</v>
      </c>
      <c r="AC771" s="141">
        <v>45322</v>
      </c>
      <c r="AD771" s="140" t="s">
        <v>8109</v>
      </c>
      <c r="AE771" s="140" t="s">
        <v>8110</v>
      </c>
      <c r="AF771" s="140" t="s">
        <v>8111</v>
      </c>
      <c r="AG771" s="140" t="s">
        <v>8112</v>
      </c>
      <c r="AH771" s="140" t="s">
        <v>10825</v>
      </c>
      <c r="AI771" s="140" t="s">
        <v>7943</v>
      </c>
      <c r="AJ771" s="140" t="s">
        <v>10826</v>
      </c>
      <c r="AK771" s="140" t="s">
        <v>10827</v>
      </c>
      <c r="AL771" s="139">
        <v>2550</v>
      </c>
      <c r="AM771" s="140" t="s">
        <v>317</v>
      </c>
      <c r="AN771" s="140" t="s">
        <v>10828</v>
      </c>
    </row>
    <row r="772" spans="1:40" ht="28.8" x14ac:dyDescent="0.25">
      <c r="A772" s="139" t="s">
        <v>7756</v>
      </c>
      <c r="B772" s="140" t="s">
        <v>7757</v>
      </c>
      <c r="C772" s="139">
        <v>10009</v>
      </c>
      <c r="D772" s="140" t="s">
        <v>5414</v>
      </c>
      <c r="E772" s="140" t="s">
        <v>3680</v>
      </c>
      <c r="F772" s="139">
        <v>2840</v>
      </c>
      <c r="G772" s="140" t="s">
        <v>585</v>
      </c>
      <c r="H772" s="140" t="s">
        <v>1645</v>
      </c>
      <c r="I772" s="140" t="s">
        <v>7758</v>
      </c>
      <c r="J772" s="140" t="s">
        <v>10855</v>
      </c>
      <c r="K772" s="140" t="s">
        <v>8070</v>
      </c>
      <c r="L772" s="140" t="s">
        <v>7761</v>
      </c>
      <c r="M772" s="140" t="s">
        <v>8071</v>
      </c>
      <c r="N772" s="140" t="s">
        <v>8722</v>
      </c>
      <c r="O772" s="139">
        <v>119255</v>
      </c>
      <c r="P772" s="139">
        <v>46052</v>
      </c>
      <c r="Q772" s="140" t="s">
        <v>7360</v>
      </c>
      <c r="R772" s="139">
        <v>104661</v>
      </c>
      <c r="S772" s="139">
        <v>0</v>
      </c>
      <c r="T772" s="140" t="s">
        <v>7758</v>
      </c>
      <c r="U772" s="141">
        <v>367</v>
      </c>
      <c r="V772" s="140" t="s">
        <v>10856</v>
      </c>
      <c r="W772" s="140" t="s">
        <v>8248</v>
      </c>
      <c r="X772" s="140" t="s">
        <v>7765</v>
      </c>
      <c r="Y772" s="140" t="s">
        <v>7766</v>
      </c>
      <c r="Z772" s="140" t="s">
        <v>8739</v>
      </c>
      <c r="AA772" s="139">
        <v>1</v>
      </c>
      <c r="AB772" s="141">
        <v>45322</v>
      </c>
      <c r="AC772" s="141">
        <v>45322</v>
      </c>
      <c r="AD772" s="140" t="s">
        <v>8109</v>
      </c>
      <c r="AE772" s="140" t="s">
        <v>8110</v>
      </c>
      <c r="AF772" s="140" t="s">
        <v>8111</v>
      </c>
      <c r="AG772" s="140" t="s">
        <v>8112</v>
      </c>
      <c r="AH772" s="140" t="s">
        <v>10825</v>
      </c>
      <c r="AI772" s="140" t="s">
        <v>7943</v>
      </c>
      <c r="AJ772" s="140" t="s">
        <v>10826</v>
      </c>
      <c r="AK772" s="140" t="s">
        <v>10827</v>
      </c>
      <c r="AL772" s="139">
        <v>2550</v>
      </c>
      <c r="AM772" s="140" t="s">
        <v>317</v>
      </c>
      <c r="AN772" s="140" t="s">
        <v>10828</v>
      </c>
    </row>
    <row r="773" spans="1:40" ht="28.8" x14ac:dyDescent="0.25">
      <c r="A773" s="139" t="s">
        <v>7756</v>
      </c>
      <c r="B773" s="140" t="s">
        <v>7757</v>
      </c>
      <c r="C773" s="139">
        <v>10017</v>
      </c>
      <c r="D773" s="140" t="s">
        <v>5415</v>
      </c>
      <c r="E773" s="140" t="s">
        <v>3681</v>
      </c>
      <c r="F773" s="139">
        <v>2840</v>
      </c>
      <c r="G773" s="140" t="s">
        <v>585</v>
      </c>
      <c r="H773" s="140" t="s">
        <v>1646</v>
      </c>
      <c r="I773" s="140" t="s">
        <v>7758</v>
      </c>
      <c r="J773" s="140" t="s">
        <v>10857</v>
      </c>
      <c r="K773" s="140" t="s">
        <v>8070</v>
      </c>
      <c r="L773" s="140" t="s">
        <v>7761</v>
      </c>
      <c r="M773" s="140" t="s">
        <v>8071</v>
      </c>
      <c r="N773" s="140" t="s">
        <v>8730</v>
      </c>
      <c r="O773" s="139">
        <v>123001</v>
      </c>
      <c r="P773" s="139">
        <v>112474</v>
      </c>
      <c r="Q773" s="140" t="s">
        <v>5955</v>
      </c>
      <c r="R773" s="139">
        <v>960997</v>
      </c>
      <c r="S773" s="139">
        <v>0</v>
      </c>
      <c r="T773" s="140" t="s">
        <v>7758</v>
      </c>
      <c r="U773" s="141">
        <v>367</v>
      </c>
      <c r="V773" s="140" t="s">
        <v>10858</v>
      </c>
      <c r="W773" s="140" t="s">
        <v>10859</v>
      </c>
      <c r="X773" s="140" t="s">
        <v>7765</v>
      </c>
      <c r="Y773" s="140" t="s">
        <v>7766</v>
      </c>
      <c r="Z773" s="140" t="s">
        <v>8732</v>
      </c>
      <c r="AA773" s="139">
        <v>2</v>
      </c>
      <c r="AB773" s="141">
        <v>45322</v>
      </c>
      <c r="AC773" s="141">
        <v>45322</v>
      </c>
      <c r="AD773" s="140" t="s">
        <v>7926</v>
      </c>
      <c r="AE773" s="140" t="s">
        <v>7927</v>
      </c>
      <c r="AF773" s="140" t="s">
        <v>7928</v>
      </c>
      <c r="AG773" s="140" t="s">
        <v>7929</v>
      </c>
      <c r="AH773" s="140" t="s">
        <v>10860</v>
      </c>
      <c r="AI773" s="140" t="s">
        <v>7773</v>
      </c>
      <c r="AJ773" s="140" t="s">
        <v>10861</v>
      </c>
      <c r="AK773" s="140" t="s">
        <v>7758</v>
      </c>
      <c r="AL773" s="139">
        <v>2840</v>
      </c>
      <c r="AM773" s="140" t="s">
        <v>585</v>
      </c>
      <c r="AN773" s="140" t="s">
        <v>10862</v>
      </c>
    </row>
    <row r="774" spans="1:40" ht="28.8" x14ac:dyDescent="0.25">
      <c r="A774" s="139" t="s">
        <v>7756</v>
      </c>
      <c r="B774" s="140" t="s">
        <v>7757</v>
      </c>
      <c r="C774" s="139">
        <v>10025</v>
      </c>
      <c r="D774" s="140" t="s">
        <v>5416</v>
      </c>
      <c r="E774" s="140" t="s">
        <v>3682</v>
      </c>
      <c r="F774" s="139">
        <v>2800</v>
      </c>
      <c r="G774" s="140" t="s">
        <v>586</v>
      </c>
      <c r="H774" s="140" t="s">
        <v>1647</v>
      </c>
      <c r="I774" s="140" t="s">
        <v>7758</v>
      </c>
      <c r="J774" s="140" t="s">
        <v>10863</v>
      </c>
      <c r="K774" s="140" t="s">
        <v>7899</v>
      </c>
      <c r="L774" s="140" t="s">
        <v>7761</v>
      </c>
      <c r="M774" s="140" t="s">
        <v>6823</v>
      </c>
      <c r="N774" s="140" t="s">
        <v>7762</v>
      </c>
      <c r="O774" s="139">
        <v>129155</v>
      </c>
      <c r="P774" s="139">
        <v>11775</v>
      </c>
      <c r="Q774" s="140" t="s">
        <v>5457</v>
      </c>
      <c r="R774" s="139">
        <v>113845</v>
      </c>
      <c r="S774" s="139">
        <v>113845</v>
      </c>
      <c r="T774" s="140" t="s">
        <v>7758</v>
      </c>
      <c r="U774" s="141">
        <v>367</v>
      </c>
      <c r="V774" s="140" t="s">
        <v>10864</v>
      </c>
      <c r="W774" s="140" t="s">
        <v>8270</v>
      </c>
      <c r="X774" s="140" t="s">
        <v>7765</v>
      </c>
      <c r="Y774" s="140" t="s">
        <v>7766</v>
      </c>
      <c r="Z774" s="140" t="s">
        <v>7767</v>
      </c>
      <c r="AA774" s="139">
        <v>1</v>
      </c>
      <c r="AB774" s="141">
        <v>45322</v>
      </c>
      <c r="AC774" s="141">
        <v>45322</v>
      </c>
      <c r="AD774" s="140" t="s">
        <v>7953</v>
      </c>
      <c r="AE774" s="140" t="s">
        <v>7954</v>
      </c>
      <c r="AF774" s="140" t="s">
        <v>7955</v>
      </c>
      <c r="AG774" s="140" t="s">
        <v>7956</v>
      </c>
      <c r="AH774" s="140" t="s">
        <v>8264</v>
      </c>
      <c r="AI774" s="140" t="s">
        <v>7773</v>
      </c>
      <c r="AJ774" s="140" t="s">
        <v>8265</v>
      </c>
      <c r="AK774" s="140" t="s">
        <v>8266</v>
      </c>
      <c r="AL774" s="139">
        <v>2580</v>
      </c>
      <c r="AM774" s="140" t="s">
        <v>335</v>
      </c>
      <c r="AN774" s="140" t="s">
        <v>8267</v>
      </c>
    </row>
    <row r="775" spans="1:40" ht="28.8" x14ac:dyDescent="0.25">
      <c r="A775" s="139" t="s">
        <v>7756</v>
      </c>
      <c r="B775" s="140" t="s">
        <v>7757</v>
      </c>
      <c r="C775" s="139">
        <v>10033</v>
      </c>
      <c r="D775" s="140" t="s">
        <v>6543</v>
      </c>
      <c r="E775" s="140" t="s">
        <v>3683</v>
      </c>
      <c r="F775" s="139">
        <v>2570</v>
      </c>
      <c r="G775" s="140" t="s">
        <v>318</v>
      </c>
      <c r="H775" s="140" t="s">
        <v>1648</v>
      </c>
      <c r="I775" s="140" t="s">
        <v>7758</v>
      </c>
      <c r="J775" s="140" t="s">
        <v>10865</v>
      </c>
      <c r="K775" s="140" t="s">
        <v>7899</v>
      </c>
      <c r="L775" s="140" t="s">
        <v>7761</v>
      </c>
      <c r="M775" s="140" t="s">
        <v>6823</v>
      </c>
      <c r="N775" s="140" t="s">
        <v>8730</v>
      </c>
      <c r="O775" s="139">
        <v>122077</v>
      </c>
      <c r="P775" s="139">
        <v>10116</v>
      </c>
      <c r="Q775" s="140" t="s">
        <v>5418</v>
      </c>
      <c r="R775" s="139">
        <v>961003</v>
      </c>
      <c r="S775" s="139">
        <v>0</v>
      </c>
      <c r="T775" s="140" t="s">
        <v>7758</v>
      </c>
      <c r="U775" s="141">
        <v>367</v>
      </c>
      <c r="V775" s="140" t="s">
        <v>10866</v>
      </c>
      <c r="W775" s="140" t="s">
        <v>7991</v>
      </c>
      <c r="X775" s="140" t="s">
        <v>7765</v>
      </c>
      <c r="Y775" s="140" t="s">
        <v>7766</v>
      </c>
      <c r="Z775" s="140" t="s">
        <v>8732</v>
      </c>
      <c r="AA775" s="139">
        <v>1</v>
      </c>
      <c r="AB775" s="141">
        <v>45322</v>
      </c>
      <c r="AC775" s="141">
        <v>45322</v>
      </c>
      <c r="AD775" s="140" t="s">
        <v>8109</v>
      </c>
      <c r="AE775" s="140" t="s">
        <v>8110</v>
      </c>
      <c r="AF775" s="140" t="s">
        <v>8111</v>
      </c>
      <c r="AG775" s="140" t="s">
        <v>8112</v>
      </c>
      <c r="AH775" s="140" t="s">
        <v>10867</v>
      </c>
      <c r="AI775" s="140" t="s">
        <v>7773</v>
      </c>
      <c r="AJ775" s="140" t="s">
        <v>10868</v>
      </c>
      <c r="AK775" s="140" t="s">
        <v>7758</v>
      </c>
      <c r="AL775" s="139">
        <v>2570</v>
      </c>
      <c r="AM775" s="140" t="s">
        <v>318</v>
      </c>
      <c r="AN775" s="140" t="s">
        <v>10869</v>
      </c>
    </row>
    <row r="776" spans="1:40" ht="28.8" x14ac:dyDescent="0.25">
      <c r="A776" s="139" t="s">
        <v>7756</v>
      </c>
      <c r="B776" s="140" t="s">
        <v>7757</v>
      </c>
      <c r="C776" s="139">
        <v>10041</v>
      </c>
      <c r="D776" s="140" t="s">
        <v>7213</v>
      </c>
      <c r="E776" s="140" t="s">
        <v>3684</v>
      </c>
      <c r="F776" s="139">
        <v>2570</v>
      </c>
      <c r="G776" s="140" t="s">
        <v>318</v>
      </c>
      <c r="H776" s="140" t="s">
        <v>1649</v>
      </c>
      <c r="I776" s="140" t="s">
        <v>7758</v>
      </c>
      <c r="J776" s="140" t="s">
        <v>10870</v>
      </c>
      <c r="K776" s="140" t="s">
        <v>7899</v>
      </c>
      <c r="L776" s="140" t="s">
        <v>7761</v>
      </c>
      <c r="M776" s="140" t="s">
        <v>6823</v>
      </c>
      <c r="N776" s="140" t="s">
        <v>8730</v>
      </c>
      <c r="O776" s="139">
        <v>122077</v>
      </c>
      <c r="P776" s="139">
        <v>10116</v>
      </c>
      <c r="Q776" s="140" t="s">
        <v>5418</v>
      </c>
      <c r="R776" s="139">
        <v>961003</v>
      </c>
      <c r="S776" s="139">
        <v>0</v>
      </c>
      <c r="T776" s="140" t="s">
        <v>7758</v>
      </c>
      <c r="U776" s="141">
        <v>367</v>
      </c>
      <c r="V776" s="140" t="s">
        <v>10871</v>
      </c>
      <c r="W776" s="140" t="s">
        <v>9263</v>
      </c>
      <c r="X776" s="140" t="s">
        <v>7972</v>
      </c>
      <c r="Y776" s="140" t="s">
        <v>7973</v>
      </c>
      <c r="Z776" s="140" t="s">
        <v>8773</v>
      </c>
      <c r="AA776" s="139">
        <v>1</v>
      </c>
      <c r="AB776" s="141">
        <v>45322</v>
      </c>
      <c r="AC776" s="141">
        <v>45322</v>
      </c>
      <c r="AD776" s="140" t="s">
        <v>8109</v>
      </c>
      <c r="AE776" s="140" t="s">
        <v>8110</v>
      </c>
      <c r="AF776" s="140" t="s">
        <v>8111</v>
      </c>
      <c r="AG776" s="140" t="s">
        <v>8112</v>
      </c>
      <c r="AH776" s="140" t="s">
        <v>10867</v>
      </c>
      <c r="AI776" s="140" t="s">
        <v>7773</v>
      </c>
      <c r="AJ776" s="140" t="s">
        <v>10868</v>
      </c>
      <c r="AK776" s="140" t="s">
        <v>7758</v>
      </c>
      <c r="AL776" s="139">
        <v>2570</v>
      </c>
      <c r="AM776" s="140" t="s">
        <v>318</v>
      </c>
      <c r="AN776" s="140" t="s">
        <v>10869</v>
      </c>
    </row>
    <row r="777" spans="1:40" ht="28.8" x14ac:dyDescent="0.25">
      <c r="A777" s="139" t="s">
        <v>7756</v>
      </c>
      <c r="B777" s="140" t="s">
        <v>7757</v>
      </c>
      <c r="C777" s="139">
        <v>10058</v>
      </c>
      <c r="D777" s="140" t="s">
        <v>6544</v>
      </c>
      <c r="E777" s="140" t="s">
        <v>3685</v>
      </c>
      <c r="F777" s="139">
        <v>2570</v>
      </c>
      <c r="G777" s="140" t="s">
        <v>318</v>
      </c>
      <c r="H777" s="140" t="s">
        <v>1650</v>
      </c>
      <c r="I777" s="140" t="s">
        <v>7758</v>
      </c>
      <c r="J777" s="140" t="s">
        <v>10872</v>
      </c>
      <c r="K777" s="140" t="s">
        <v>7899</v>
      </c>
      <c r="L777" s="140" t="s">
        <v>7761</v>
      </c>
      <c r="M777" s="140" t="s">
        <v>6823</v>
      </c>
      <c r="N777" s="140" t="s">
        <v>8730</v>
      </c>
      <c r="O777" s="139">
        <v>122077</v>
      </c>
      <c r="P777" s="139">
        <v>10116</v>
      </c>
      <c r="Q777" s="140" t="s">
        <v>5418</v>
      </c>
      <c r="R777" s="139">
        <v>961003</v>
      </c>
      <c r="S777" s="139">
        <v>0</v>
      </c>
      <c r="T777" s="140" t="s">
        <v>7758</v>
      </c>
      <c r="U777" s="141">
        <v>367</v>
      </c>
      <c r="V777" s="140" t="s">
        <v>10873</v>
      </c>
      <c r="W777" s="140" t="s">
        <v>10874</v>
      </c>
      <c r="X777" s="140" t="s">
        <v>7765</v>
      </c>
      <c r="Y777" s="140" t="s">
        <v>7766</v>
      </c>
      <c r="Z777" s="140" t="s">
        <v>8732</v>
      </c>
      <c r="AA777" s="139">
        <v>1</v>
      </c>
      <c r="AB777" s="141">
        <v>45322</v>
      </c>
      <c r="AC777" s="141">
        <v>45322</v>
      </c>
      <c r="AD777" s="140" t="s">
        <v>8109</v>
      </c>
      <c r="AE777" s="140" t="s">
        <v>8110</v>
      </c>
      <c r="AF777" s="140" t="s">
        <v>8111</v>
      </c>
      <c r="AG777" s="140" t="s">
        <v>8112</v>
      </c>
      <c r="AH777" s="140" t="s">
        <v>10867</v>
      </c>
      <c r="AI777" s="140" t="s">
        <v>7773</v>
      </c>
      <c r="AJ777" s="140" t="s">
        <v>10868</v>
      </c>
      <c r="AK777" s="140" t="s">
        <v>7758</v>
      </c>
      <c r="AL777" s="139">
        <v>2570</v>
      </c>
      <c r="AM777" s="140" t="s">
        <v>318</v>
      </c>
      <c r="AN777" s="140" t="s">
        <v>10869</v>
      </c>
    </row>
    <row r="778" spans="1:40" ht="28.8" x14ac:dyDescent="0.25">
      <c r="A778" s="139" t="s">
        <v>7756</v>
      </c>
      <c r="B778" s="140" t="s">
        <v>7757</v>
      </c>
      <c r="C778" s="139">
        <v>10066</v>
      </c>
      <c r="D778" s="140" t="s">
        <v>5417</v>
      </c>
      <c r="E778" s="140" t="s">
        <v>3686</v>
      </c>
      <c r="F778" s="139">
        <v>2570</v>
      </c>
      <c r="G778" s="140" t="s">
        <v>318</v>
      </c>
      <c r="H778" s="140" t="s">
        <v>1651</v>
      </c>
      <c r="I778" s="140" t="s">
        <v>7758</v>
      </c>
      <c r="J778" s="140" t="s">
        <v>10875</v>
      </c>
      <c r="K778" s="140" t="s">
        <v>7899</v>
      </c>
      <c r="L778" s="140" t="s">
        <v>7761</v>
      </c>
      <c r="M778" s="140" t="s">
        <v>6823</v>
      </c>
      <c r="N778" s="140" t="s">
        <v>8722</v>
      </c>
      <c r="O778" s="139">
        <v>119248</v>
      </c>
      <c r="P778" s="139">
        <v>10736</v>
      </c>
      <c r="Q778" s="140" t="s">
        <v>7219</v>
      </c>
      <c r="R778" s="139">
        <v>117945</v>
      </c>
      <c r="S778" s="139">
        <v>0</v>
      </c>
      <c r="T778" s="140" t="s">
        <v>7758</v>
      </c>
      <c r="U778" s="141">
        <v>367</v>
      </c>
      <c r="V778" s="140" t="s">
        <v>10876</v>
      </c>
      <c r="W778" s="140" t="s">
        <v>8248</v>
      </c>
      <c r="X778" s="140" t="s">
        <v>7765</v>
      </c>
      <c r="Y778" s="140" t="s">
        <v>7766</v>
      </c>
      <c r="Z778" s="140" t="s">
        <v>8739</v>
      </c>
      <c r="AA778" s="139">
        <v>1</v>
      </c>
      <c r="AB778" s="141">
        <v>45322</v>
      </c>
      <c r="AC778" s="141">
        <v>45322</v>
      </c>
      <c r="AD778" s="140" t="s">
        <v>8109</v>
      </c>
      <c r="AE778" s="140" t="s">
        <v>8110</v>
      </c>
      <c r="AF778" s="140" t="s">
        <v>8111</v>
      </c>
      <c r="AG778" s="140" t="s">
        <v>8112</v>
      </c>
      <c r="AH778" s="140" t="s">
        <v>10877</v>
      </c>
      <c r="AI778" s="140" t="s">
        <v>7885</v>
      </c>
      <c r="AJ778" s="140" t="s">
        <v>10878</v>
      </c>
      <c r="AK778" s="140" t="s">
        <v>3687</v>
      </c>
      <c r="AL778" s="139">
        <v>2570</v>
      </c>
      <c r="AM778" s="140" t="s">
        <v>318</v>
      </c>
      <c r="AN778" s="140" t="s">
        <v>10879</v>
      </c>
    </row>
    <row r="779" spans="1:40" ht="28.8" x14ac:dyDescent="0.25">
      <c r="A779" s="139" t="s">
        <v>7756</v>
      </c>
      <c r="B779" s="140" t="s">
        <v>7757</v>
      </c>
      <c r="C779" s="139">
        <v>10074</v>
      </c>
      <c r="D779" s="140" t="s">
        <v>487</v>
      </c>
      <c r="E779" s="140" t="s">
        <v>4921</v>
      </c>
      <c r="F779" s="139">
        <v>2570</v>
      </c>
      <c r="G779" s="140" t="s">
        <v>318</v>
      </c>
      <c r="H779" s="140" t="s">
        <v>1652</v>
      </c>
      <c r="I779" s="140" t="s">
        <v>7758</v>
      </c>
      <c r="J779" s="140" t="s">
        <v>10880</v>
      </c>
      <c r="K779" s="140" t="s">
        <v>7899</v>
      </c>
      <c r="L779" s="140" t="s">
        <v>7761</v>
      </c>
      <c r="M779" s="140" t="s">
        <v>6823</v>
      </c>
      <c r="N779" s="140" t="s">
        <v>8722</v>
      </c>
      <c r="O779" s="139">
        <v>119248</v>
      </c>
      <c r="P779" s="139">
        <v>10736</v>
      </c>
      <c r="Q779" s="140" t="s">
        <v>7219</v>
      </c>
      <c r="R779" s="139">
        <v>117945</v>
      </c>
      <c r="S779" s="139">
        <v>0</v>
      </c>
      <c r="T779" s="140" t="s">
        <v>7758</v>
      </c>
      <c r="U779" s="141">
        <v>367</v>
      </c>
      <c r="V779" s="140" t="s">
        <v>10881</v>
      </c>
      <c r="W779" s="140" t="s">
        <v>9420</v>
      </c>
      <c r="X779" s="140" t="s">
        <v>8106</v>
      </c>
      <c r="Y779" s="140" t="s">
        <v>8107</v>
      </c>
      <c r="Z779" s="140" t="s">
        <v>8724</v>
      </c>
      <c r="AA779" s="139">
        <v>3</v>
      </c>
      <c r="AB779" s="141">
        <v>45322</v>
      </c>
      <c r="AC779" s="141">
        <v>45322</v>
      </c>
      <c r="AD779" s="140" t="s">
        <v>8109</v>
      </c>
      <c r="AE779" s="140" t="s">
        <v>8110</v>
      </c>
      <c r="AF779" s="140" t="s">
        <v>8111</v>
      </c>
      <c r="AG779" s="140" t="s">
        <v>8112</v>
      </c>
      <c r="AH779" s="140" t="s">
        <v>10882</v>
      </c>
      <c r="AI779" s="140" t="s">
        <v>7885</v>
      </c>
      <c r="AJ779" s="140" t="s">
        <v>10883</v>
      </c>
      <c r="AK779" s="140" t="s">
        <v>3687</v>
      </c>
      <c r="AL779" s="139">
        <v>2570</v>
      </c>
      <c r="AM779" s="140" t="s">
        <v>318</v>
      </c>
      <c r="AN779" s="140" t="s">
        <v>10879</v>
      </c>
    </row>
    <row r="780" spans="1:40" ht="28.8" x14ac:dyDescent="0.25">
      <c r="A780" s="139" t="s">
        <v>7756</v>
      </c>
      <c r="B780" s="140" t="s">
        <v>7757</v>
      </c>
      <c r="C780" s="139">
        <v>10082</v>
      </c>
      <c r="D780" s="140" t="s">
        <v>488</v>
      </c>
      <c r="E780" s="140" t="s">
        <v>3688</v>
      </c>
      <c r="F780" s="139">
        <v>2550</v>
      </c>
      <c r="G780" s="140" t="s">
        <v>587</v>
      </c>
      <c r="H780" s="140" t="s">
        <v>1653</v>
      </c>
      <c r="I780" s="140" t="s">
        <v>7758</v>
      </c>
      <c r="J780" s="140" t="s">
        <v>10884</v>
      </c>
      <c r="K780" s="140" t="s">
        <v>8070</v>
      </c>
      <c r="L780" s="140" t="s">
        <v>7761</v>
      </c>
      <c r="M780" s="140" t="s">
        <v>8071</v>
      </c>
      <c r="N780" s="140" t="s">
        <v>8722</v>
      </c>
      <c r="O780" s="139">
        <v>119255</v>
      </c>
      <c r="P780" s="139">
        <v>46052</v>
      </c>
      <c r="Q780" s="140" t="s">
        <v>7360</v>
      </c>
      <c r="R780" s="139">
        <v>104661</v>
      </c>
      <c r="S780" s="139">
        <v>0</v>
      </c>
      <c r="T780" s="140" t="s">
        <v>7758</v>
      </c>
      <c r="U780" s="141">
        <v>367</v>
      </c>
      <c r="V780" s="140" t="s">
        <v>10885</v>
      </c>
      <c r="W780" s="140" t="s">
        <v>10886</v>
      </c>
      <c r="X780" s="140" t="s">
        <v>7765</v>
      </c>
      <c r="Y780" s="140" t="s">
        <v>7766</v>
      </c>
      <c r="Z780" s="140" t="s">
        <v>8739</v>
      </c>
      <c r="AA780" s="139">
        <v>1</v>
      </c>
      <c r="AB780" s="141">
        <v>45322</v>
      </c>
      <c r="AC780" s="141">
        <v>45322</v>
      </c>
      <c r="AD780" s="140" t="s">
        <v>8109</v>
      </c>
      <c r="AE780" s="140" t="s">
        <v>8110</v>
      </c>
      <c r="AF780" s="140" t="s">
        <v>8111</v>
      </c>
      <c r="AG780" s="140" t="s">
        <v>8112</v>
      </c>
      <c r="AH780" s="140" t="s">
        <v>10825</v>
      </c>
      <c r="AI780" s="140" t="s">
        <v>7943</v>
      </c>
      <c r="AJ780" s="140" t="s">
        <v>10826</v>
      </c>
      <c r="AK780" s="140" t="s">
        <v>10827</v>
      </c>
      <c r="AL780" s="139">
        <v>2550</v>
      </c>
      <c r="AM780" s="140" t="s">
        <v>317</v>
      </c>
      <c r="AN780" s="140" t="s">
        <v>10828</v>
      </c>
    </row>
    <row r="781" spans="1:40" ht="28.8" x14ac:dyDescent="0.25">
      <c r="A781" s="139" t="s">
        <v>7756</v>
      </c>
      <c r="B781" s="140" t="s">
        <v>7757</v>
      </c>
      <c r="C781" s="139">
        <v>10091</v>
      </c>
      <c r="D781" s="140" t="s">
        <v>488</v>
      </c>
      <c r="E781" s="140" t="s">
        <v>3052</v>
      </c>
      <c r="F781" s="139">
        <v>2500</v>
      </c>
      <c r="G781" s="140" t="s">
        <v>588</v>
      </c>
      <c r="H781" s="140" t="s">
        <v>1654</v>
      </c>
      <c r="I781" s="140" t="s">
        <v>7758</v>
      </c>
      <c r="J781" s="140" t="s">
        <v>10887</v>
      </c>
      <c r="K781" s="140" t="s">
        <v>7899</v>
      </c>
      <c r="L781" s="140" t="s">
        <v>7761</v>
      </c>
      <c r="M781" s="140" t="s">
        <v>6823</v>
      </c>
      <c r="N781" s="140" t="s">
        <v>8722</v>
      </c>
      <c r="O781" s="139">
        <v>121483</v>
      </c>
      <c r="P781" s="139">
        <v>9217</v>
      </c>
      <c r="Q781" s="140" t="s">
        <v>6239</v>
      </c>
      <c r="R781" s="139">
        <v>108621</v>
      </c>
      <c r="S781" s="139">
        <v>0</v>
      </c>
      <c r="T781" s="140" t="s">
        <v>7758</v>
      </c>
      <c r="U781" s="141">
        <v>367</v>
      </c>
      <c r="V781" s="140" t="s">
        <v>10888</v>
      </c>
      <c r="W781" s="140" t="s">
        <v>8102</v>
      </c>
      <c r="X781" s="140" t="s">
        <v>7765</v>
      </c>
      <c r="Y781" s="140" t="s">
        <v>7766</v>
      </c>
      <c r="Z781" s="140" t="s">
        <v>8739</v>
      </c>
      <c r="AA781" s="139">
        <v>1</v>
      </c>
      <c r="AB781" s="141">
        <v>45322</v>
      </c>
      <c r="AC781" s="141">
        <v>45322</v>
      </c>
      <c r="AD781" s="140" t="s">
        <v>8091</v>
      </c>
      <c r="AE781" s="140" t="s">
        <v>8092</v>
      </c>
      <c r="AF781" s="140" t="s">
        <v>8093</v>
      </c>
      <c r="AG781" s="140" t="s">
        <v>8094</v>
      </c>
      <c r="AH781" s="140" t="s">
        <v>10889</v>
      </c>
      <c r="AI781" s="140" t="s">
        <v>7885</v>
      </c>
      <c r="AJ781" s="140" t="s">
        <v>10890</v>
      </c>
      <c r="AK781" s="140" t="s">
        <v>3052</v>
      </c>
      <c r="AL781" s="139">
        <v>2500</v>
      </c>
      <c r="AM781" s="140" t="s">
        <v>312</v>
      </c>
      <c r="AN781" s="140" t="s">
        <v>10613</v>
      </c>
    </row>
    <row r="782" spans="1:40" ht="28.8" x14ac:dyDescent="0.25">
      <c r="A782" s="139" t="s">
        <v>7756</v>
      </c>
      <c r="B782" s="140" t="s">
        <v>7757</v>
      </c>
      <c r="C782" s="139">
        <v>10108</v>
      </c>
      <c r="D782" s="140" t="s">
        <v>5344</v>
      </c>
      <c r="E782" s="140" t="s">
        <v>3689</v>
      </c>
      <c r="F782" s="139">
        <v>2860</v>
      </c>
      <c r="G782" s="140" t="s">
        <v>589</v>
      </c>
      <c r="H782" s="140" t="s">
        <v>1655</v>
      </c>
      <c r="I782" s="140" t="s">
        <v>7758</v>
      </c>
      <c r="J782" s="140" t="s">
        <v>10891</v>
      </c>
      <c r="K782" s="140" t="s">
        <v>8070</v>
      </c>
      <c r="L782" s="140" t="s">
        <v>7761</v>
      </c>
      <c r="M782" s="140" t="s">
        <v>8071</v>
      </c>
      <c r="N782" s="140" t="s">
        <v>8722</v>
      </c>
      <c r="O782" s="139">
        <v>121954</v>
      </c>
      <c r="P782" s="139">
        <v>11941</v>
      </c>
      <c r="Q782" s="140" t="s">
        <v>6279</v>
      </c>
      <c r="R782" s="139">
        <v>973719</v>
      </c>
      <c r="S782" s="139">
        <v>0</v>
      </c>
      <c r="T782" s="140" t="s">
        <v>7758</v>
      </c>
      <c r="U782" s="141">
        <v>367</v>
      </c>
      <c r="V782" s="140" t="s">
        <v>10892</v>
      </c>
      <c r="W782" s="140" t="s">
        <v>9983</v>
      </c>
      <c r="X782" s="140" t="s">
        <v>7765</v>
      </c>
      <c r="Y782" s="140" t="s">
        <v>7766</v>
      </c>
      <c r="Z782" s="140" t="s">
        <v>8739</v>
      </c>
      <c r="AA782" s="139">
        <v>1</v>
      </c>
      <c r="AB782" s="141">
        <v>45322</v>
      </c>
      <c r="AC782" s="141">
        <v>45322</v>
      </c>
      <c r="AD782" s="140" t="s">
        <v>7876</v>
      </c>
      <c r="AE782" s="140" t="s">
        <v>7877</v>
      </c>
      <c r="AF782" s="140" t="s">
        <v>7878</v>
      </c>
      <c r="AG782" s="140" t="s">
        <v>7879</v>
      </c>
      <c r="AH782" s="140" t="s">
        <v>10893</v>
      </c>
      <c r="AI782" s="140" t="s">
        <v>7943</v>
      </c>
      <c r="AJ782" s="140" t="s">
        <v>10894</v>
      </c>
      <c r="AK782" s="140" t="s">
        <v>10895</v>
      </c>
      <c r="AL782" s="139">
        <v>2223</v>
      </c>
      <c r="AM782" s="140" t="s">
        <v>618</v>
      </c>
      <c r="AN782" s="140" t="s">
        <v>10896</v>
      </c>
    </row>
    <row r="783" spans="1:40" ht="28.8" x14ac:dyDescent="0.25">
      <c r="A783" s="139" t="s">
        <v>7756</v>
      </c>
      <c r="B783" s="140" t="s">
        <v>7757</v>
      </c>
      <c r="C783" s="139">
        <v>10116</v>
      </c>
      <c r="D783" s="140" t="s">
        <v>5418</v>
      </c>
      <c r="E783" s="140" t="s">
        <v>3690</v>
      </c>
      <c r="F783" s="139">
        <v>2860</v>
      </c>
      <c r="G783" s="140" t="s">
        <v>589</v>
      </c>
      <c r="H783" s="140" t="s">
        <v>1656</v>
      </c>
      <c r="I783" s="140" t="s">
        <v>7758</v>
      </c>
      <c r="J783" s="140" t="s">
        <v>10897</v>
      </c>
      <c r="K783" s="140" t="s">
        <v>7899</v>
      </c>
      <c r="L783" s="140" t="s">
        <v>7761</v>
      </c>
      <c r="M783" s="140" t="s">
        <v>6823</v>
      </c>
      <c r="N783" s="140" t="s">
        <v>8730</v>
      </c>
      <c r="O783" s="139">
        <v>122077</v>
      </c>
      <c r="P783" s="139">
        <v>10116</v>
      </c>
      <c r="Q783" s="140" t="s">
        <v>5418</v>
      </c>
      <c r="R783" s="139">
        <v>961011</v>
      </c>
      <c r="S783" s="139">
        <v>0</v>
      </c>
      <c r="T783" s="140" t="s">
        <v>7758</v>
      </c>
      <c r="U783" s="141">
        <v>367</v>
      </c>
      <c r="V783" s="140" t="s">
        <v>10898</v>
      </c>
      <c r="W783" s="140" t="s">
        <v>10899</v>
      </c>
      <c r="X783" s="140" t="s">
        <v>7765</v>
      </c>
      <c r="Y783" s="140" t="s">
        <v>7766</v>
      </c>
      <c r="Z783" s="140" t="s">
        <v>8732</v>
      </c>
      <c r="AA783" s="139">
        <v>1</v>
      </c>
      <c r="AB783" s="141">
        <v>45322</v>
      </c>
      <c r="AC783" s="141">
        <v>45322</v>
      </c>
      <c r="AD783" s="140" t="s">
        <v>7876</v>
      </c>
      <c r="AE783" s="140" t="s">
        <v>7877</v>
      </c>
      <c r="AF783" s="140" t="s">
        <v>7878</v>
      </c>
      <c r="AG783" s="140" t="s">
        <v>7879</v>
      </c>
      <c r="AH783" s="140" t="s">
        <v>10900</v>
      </c>
      <c r="AI783" s="140" t="s">
        <v>7773</v>
      </c>
      <c r="AJ783" s="140" t="s">
        <v>10901</v>
      </c>
      <c r="AK783" s="140" t="s">
        <v>7758</v>
      </c>
      <c r="AL783" s="139">
        <v>2860</v>
      </c>
      <c r="AM783" s="140" t="s">
        <v>589</v>
      </c>
      <c r="AN783" s="140" t="s">
        <v>10902</v>
      </c>
    </row>
    <row r="784" spans="1:40" ht="28.8" x14ac:dyDescent="0.25">
      <c r="A784" s="139" t="s">
        <v>7756</v>
      </c>
      <c r="B784" s="140" t="s">
        <v>7757</v>
      </c>
      <c r="C784" s="139">
        <v>10124</v>
      </c>
      <c r="D784" s="140" t="s">
        <v>6545</v>
      </c>
      <c r="E784" s="140" t="s">
        <v>3691</v>
      </c>
      <c r="F784" s="139">
        <v>2860</v>
      </c>
      <c r="G784" s="140" t="s">
        <v>589</v>
      </c>
      <c r="H784" s="140" t="s">
        <v>1657</v>
      </c>
      <c r="I784" s="140" t="s">
        <v>7758</v>
      </c>
      <c r="J784" s="140" t="s">
        <v>10903</v>
      </c>
      <c r="K784" s="140" t="s">
        <v>7899</v>
      </c>
      <c r="L784" s="140" t="s">
        <v>7761</v>
      </c>
      <c r="M784" s="140" t="s">
        <v>6823</v>
      </c>
      <c r="N784" s="140" t="s">
        <v>8730</v>
      </c>
      <c r="O784" s="139">
        <v>122077</v>
      </c>
      <c r="P784" s="139">
        <v>10116</v>
      </c>
      <c r="Q784" s="140" t="s">
        <v>5418</v>
      </c>
      <c r="R784" s="139">
        <v>961011</v>
      </c>
      <c r="S784" s="139">
        <v>0</v>
      </c>
      <c r="T784" s="140" t="s">
        <v>7758</v>
      </c>
      <c r="U784" s="141">
        <v>367</v>
      </c>
      <c r="V784" s="140" t="s">
        <v>10904</v>
      </c>
      <c r="W784" s="140" t="s">
        <v>8604</v>
      </c>
      <c r="X784" s="140" t="s">
        <v>7765</v>
      </c>
      <c r="Y784" s="140" t="s">
        <v>7766</v>
      </c>
      <c r="Z784" s="140" t="s">
        <v>8732</v>
      </c>
      <c r="AA784" s="139">
        <v>1</v>
      </c>
      <c r="AB784" s="141">
        <v>45322</v>
      </c>
      <c r="AC784" s="141">
        <v>45322</v>
      </c>
      <c r="AD784" s="140" t="s">
        <v>7876</v>
      </c>
      <c r="AE784" s="140" t="s">
        <v>7877</v>
      </c>
      <c r="AF784" s="140" t="s">
        <v>7878</v>
      </c>
      <c r="AG784" s="140" t="s">
        <v>7879</v>
      </c>
      <c r="AH784" s="140" t="s">
        <v>10900</v>
      </c>
      <c r="AI784" s="140" t="s">
        <v>7773</v>
      </c>
      <c r="AJ784" s="140" t="s">
        <v>10901</v>
      </c>
      <c r="AK784" s="140" t="s">
        <v>7758</v>
      </c>
      <c r="AL784" s="139">
        <v>2860</v>
      </c>
      <c r="AM784" s="140" t="s">
        <v>589</v>
      </c>
      <c r="AN784" s="140" t="s">
        <v>10902</v>
      </c>
    </row>
    <row r="785" spans="1:40" ht="28.8" x14ac:dyDescent="0.25">
      <c r="A785" s="139" t="s">
        <v>7756</v>
      </c>
      <c r="B785" s="140" t="s">
        <v>7757</v>
      </c>
      <c r="C785" s="139">
        <v>10132</v>
      </c>
      <c r="D785" s="140" t="s">
        <v>5419</v>
      </c>
      <c r="E785" s="140" t="s">
        <v>3692</v>
      </c>
      <c r="F785" s="139">
        <v>2860</v>
      </c>
      <c r="G785" s="140" t="s">
        <v>589</v>
      </c>
      <c r="H785" s="140" t="s">
        <v>1658</v>
      </c>
      <c r="I785" s="140" t="s">
        <v>7758</v>
      </c>
      <c r="J785" s="140" t="s">
        <v>10905</v>
      </c>
      <c r="K785" s="140" t="s">
        <v>7899</v>
      </c>
      <c r="L785" s="140" t="s">
        <v>7761</v>
      </c>
      <c r="M785" s="140" t="s">
        <v>6823</v>
      </c>
      <c r="N785" s="140" t="s">
        <v>8730</v>
      </c>
      <c r="O785" s="139">
        <v>122077</v>
      </c>
      <c r="P785" s="139">
        <v>10116</v>
      </c>
      <c r="Q785" s="140" t="s">
        <v>5418</v>
      </c>
      <c r="R785" s="139">
        <v>961011</v>
      </c>
      <c r="S785" s="139">
        <v>0</v>
      </c>
      <c r="T785" s="140" t="s">
        <v>7758</v>
      </c>
      <c r="U785" s="141">
        <v>367</v>
      </c>
      <c r="V785" s="140" t="s">
        <v>10906</v>
      </c>
      <c r="W785" s="140" t="s">
        <v>10907</v>
      </c>
      <c r="X785" s="140" t="s">
        <v>7765</v>
      </c>
      <c r="Y785" s="140" t="s">
        <v>7766</v>
      </c>
      <c r="Z785" s="140" t="s">
        <v>8732</v>
      </c>
      <c r="AA785" s="139">
        <v>1</v>
      </c>
      <c r="AB785" s="141">
        <v>45322</v>
      </c>
      <c r="AC785" s="141">
        <v>45322</v>
      </c>
      <c r="AD785" s="140" t="s">
        <v>7876</v>
      </c>
      <c r="AE785" s="140" t="s">
        <v>7877</v>
      </c>
      <c r="AF785" s="140" t="s">
        <v>7878</v>
      </c>
      <c r="AG785" s="140" t="s">
        <v>7879</v>
      </c>
      <c r="AH785" s="140" t="s">
        <v>10900</v>
      </c>
      <c r="AI785" s="140" t="s">
        <v>7773</v>
      </c>
      <c r="AJ785" s="140" t="s">
        <v>10901</v>
      </c>
      <c r="AK785" s="140" t="s">
        <v>7758</v>
      </c>
      <c r="AL785" s="139">
        <v>2860</v>
      </c>
      <c r="AM785" s="140" t="s">
        <v>589</v>
      </c>
      <c r="AN785" s="140" t="s">
        <v>10902</v>
      </c>
    </row>
    <row r="786" spans="1:40" ht="28.8" x14ac:dyDescent="0.25">
      <c r="A786" s="139" t="s">
        <v>7756</v>
      </c>
      <c r="B786" s="140" t="s">
        <v>7757</v>
      </c>
      <c r="C786" s="139">
        <v>10141</v>
      </c>
      <c r="D786" s="140" t="s">
        <v>6880</v>
      </c>
      <c r="E786" s="140" t="s">
        <v>3693</v>
      </c>
      <c r="F786" s="139">
        <v>2860</v>
      </c>
      <c r="G786" s="140" t="s">
        <v>589</v>
      </c>
      <c r="H786" s="140" t="s">
        <v>2934</v>
      </c>
      <c r="I786" s="140" t="s">
        <v>7758</v>
      </c>
      <c r="J786" s="140" t="s">
        <v>10908</v>
      </c>
      <c r="K786" s="140" t="s">
        <v>7899</v>
      </c>
      <c r="L786" s="140" t="s">
        <v>7761</v>
      </c>
      <c r="M786" s="140" t="s">
        <v>6823</v>
      </c>
      <c r="N786" s="140" t="s">
        <v>8722</v>
      </c>
      <c r="O786" s="139">
        <v>119933</v>
      </c>
      <c r="P786" s="139">
        <v>11569</v>
      </c>
      <c r="Q786" s="140" t="s">
        <v>5255</v>
      </c>
      <c r="R786" s="139">
        <v>123539</v>
      </c>
      <c r="S786" s="139">
        <v>0</v>
      </c>
      <c r="T786" s="140" t="s">
        <v>7758</v>
      </c>
      <c r="U786" s="141">
        <v>367</v>
      </c>
      <c r="V786" s="140" t="s">
        <v>10909</v>
      </c>
      <c r="W786" s="140" t="s">
        <v>7840</v>
      </c>
      <c r="X786" s="140" t="s">
        <v>7765</v>
      </c>
      <c r="Y786" s="140" t="s">
        <v>7766</v>
      </c>
      <c r="Z786" s="140" t="s">
        <v>8739</v>
      </c>
      <c r="AA786" s="139">
        <v>1</v>
      </c>
      <c r="AB786" s="141">
        <v>45322</v>
      </c>
      <c r="AC786" s="141">
        <v>45322</v>
      </c>
      <c r="AD786" s="140" t="s">
        <v>7876</v>
      </c>
      <c r="AE786" s="140" t="s">
        <v>7877</v>
      </c>
      <c r="AF786" s="140" t="s">
        <v>7878</v>
      </c>
      <c r="AG786" s="140" t="s">
        <v>7879</v>
      </c>
      <c r="AH786" s="140" t="s">
        <v>10910</v>
      </c>
      <c r="AI786" s="140" t="s">
        <v>7943</v>
      </c>
      <c r="AJ786" s="140" t="s">
        <v>10911</v>
      </c>
      <c r="AK786" s="140" t="s">
        <v>10912</v>
      </c>
      <c r="AL786" s="139">
        <v>2860</v>
      </c>
      <c r="AM786" s="140" t="s">
        <v>589</v>
      </c>
      <c r="AN786" s="140" t="s">
        <v>10913</v>
      </c>
    </row>
    <row r="787" spans="1:40" ht="28.8" x14ac:dyDescent="0.25">
      <c r="A787" s="139" t="s">
        <v>7756</v>
      </c>
      <c r="B787" s="140" t="s">
        <v>7757</v>
      </c>
      <c r="C787" s="139">
        <v>10165</v>
      </c>
      <c r="D787" s="140" t="s">
        <v>10914</v>
      </c>
      <c r="E787" s="140" t="s">
        <v>3694</v>
      </c>
      <c r="F787" s="139">
        <v>2590</v>
      </c>
      <c r="G787" s="140" t="s">
        <v>319</v>
      </c>
      <c r="H787" s="140" t="s">
        <v>1659</v>
      </c>
      <c r="I787" s="140" t="s">
        <v>7758</v>
      </c>
      <c r="J787" s="140" t="s">
        <v>10915</v>
      </c>
      <c r="K787" s="140" t="s">
        <v>7899</v>
      </c>
      <c r="L787" s="140" t="s">
        <v>7761</v>
      </c>
      <c r="M787" s="140" t="s">
        <v>6823</v>
      </c>
      <c r="N787" s="140" t="s">
        <v>8722</v>
      </c>
      <c r="O787" s="139">
        <v>121483</v>
      </c>
      <c r="P787" s="139">
        <v>9217</v>
      </c>
      <c r="Q787" s="140" t="s">
        <v>6239</v>
      </c>
      <c r="R787" s="139">
        <v>108621</v>
      </c>
      <c r="S787" s="139">
        <v>0</v>
      </c>
      <c r="T787" s="140" t="s">
        <v>7758</v>
      </c>
      <c r="U787" s="141">
        <v>367</v>
      </c>
      <c r="V787" s="140" t="s">
        <v>10916</v>
      </c>
      <c r="W787" s="140" t="s">
        <v>8863</v>
      </c>
      <c r="X787" s="140" t="s">
        <v>7765</v>
      </c>
      <c r="Y787" s="140" t="s">
        <v>7766</v>
      </c>
      <c r="Z787" s="140" t="s">
        <v>8739</v>
      </c>
      <c r="AA787" s="139">
        <v>1</v>
      </c>
      <c r="AB787" s="141">
        <v>45322</v>
      </c>
      <c r="AC787" s="141">
        <v>45322</v>
      </c>
      <c r="AD787" s="140" t="s">
        <v>8091</v>
      </c>
      <c r="AE787" s="140" t="s">
        <v>8092</v>
      </c>
      <c r="AF787" s="140" t="s">
        <v>8093</v>
      </c>
      <c r="AG787" s="140" t="s">
        <v>8094</v>
      </c>
      <c r="AH787" s="140" t="s">
        <v>10917</v>
      </c>
      <c r="AI787" s="140" t="s">
        <v>7943</v>
      </c>
      <c r="AJ787" s="140" t="s">
        <v>9165</v>
      </c>
      <c r="AK787" s="140" t="s">
        <v>3694</v>
      </c>
      <c r="AL787" s="139">
        <v>2590</v>
      </c>
      <c r="AM787" s="140" t="s">
        <v>319</v>
      </c>
      <c r="AN787" s="140" t="s">
        <v>10613</v>
      </c>
    </row>
    <row r="788" spans="1:40" ht="28.8" x14ac:dyDescent="0.25">
      <c r="A788" s="139" t="s">
        <v>7756</v>
      </c>
      <c r="B788" s="140" t="s">
        <v>7757</v>
      </c>
      <c r="C788" s="139">
        <v>10173</v>
      </c>
      <c r="D788" s="140" t="s">
        <v>6881</v>
      </c>
      <c r="E788" s="140" t="s">
        <v>3695</v>
      </c>
      <c r="F788" s="139">
        <v>2590</v>
      </c>
      <c r="G788" s="140" t="s">
        <v>319</v>
      </c>
      <c r="H788" s="140" t="s">
        <v>1660</v>
      </c>
      <c r="I788" s="140" t="s">
        <v>7758</v>
      </c>
      <c r="J788" s="140" t="s">
        <v>10918</v>
      </c>
      <c r="K788" s="140" t="s">
        <v>7899</v>
      </c>
      <c r="L788" s="140" t="s">
        <v>7761</v>
      </c>
      <c r="M788" s="140" t="s">
        <v>6823</v>
      </c>
      <c r="N788" s="140" t="s">
        <v>8722</v>
      </c>
      <c r="O788" s="139">
        <v>121483</v>
      </c>
      <c r="P788" s="139">
        <v>9217</v>
      </c>
      <c r="Q788" s="140" t="s">
        <v>6239</v>
      </c>
      <c r="R788" s="139">
        <v>108621</v>
      </c>
      <c r="S788" s="139">
        <v>0</v>
      </c>
      <c r="T788" s="140" t="s">
        <v>7758</v>
      </c>
      <c r="U788" s="141">
        <v>367</v>
      </c>
      <c r="V788" s="140" t="s">
        <v>10919</v>
      </c>
      <c r="W788" s="140" t="s">
        <v>9454</v>
      </c>
      <c r="X788" s="140" t="s">
        <v>7765</v>
      </c>
      <c r="Y788" s="140" t="s">
        <v>7766</v>
      </c>
      <c r="Z788" s="140" t="s">
        <v>8739</v>
      </c>
      <c r="AA788" s="139">
        <v>2</v>
      </c>
      <c r="AB788" s="141">
        <v>45322</v>
      </c>
      <c r="AC788" s="141">
        <v>45322</v>
      </c>
      <c r="AD788" s="140" t="s">
        <v>8091</v>
      </c>
      <c r="AE788" s="140" t="s">
        <v>8092</v>
      </c>
      <c r="AF788" s="140" t="s">
        <v>8093</v>
      </c>
      <c r="AG788" s="140" t="s">
        <v>8094</v>
      </c>
      <c r="AH788" s="140" t="s">
        <v>10920</v>
      </c>
      <c r="AI788" s="140" t="s">
        <v>7943</v>
      </c>
      <c r="AJ788" s="140" t="s">
        <v>10921</v>
      </c>
      <c r="AK788" s="140" t="s">
        <v>3695</v>
      </c>
      <c r="AL788" s="139">
        <v>2590</v>
      </c>
      <c r="AM788" s="140" t="s">
        <v>319</v>
      </c>
      <c r="AN788" s="140" t="s">
        <v>10613</v>
      </c>
    </row>
    <row r="789" spans="1:40" ht="28.8" x14ac:dyDescent="0.25">
      <c r="A789" s="139" t="s">
        <v>7756</v>
      </c>
      <c r="B789" s="140" t="s">
        <v>7757</v>
      </c>
      <c r="C789" s="139">
        <v>10181</v>
      </c>
      <c r="D789" s="140" t="s">
        <v>7214</v>
      </c>
      <c r="E789" s="140" t="s">
        <v>6882</v>
      </c>
      <c r="F789" s="139">
        <v>2590</v>
      </c>
      <c r="G789" s="140" t="s">
        <v>319</v>
      </c>
      <c r="H789" s="140" t="s">
        <v>7215</v>
      </c>
      <c r="I789" s="140" t="s">
        <v>7758</v>
      </c>
      <c r="J789" s="140" t="s">
        <v>10922</v>
      </c>
      <c r="K789" s="140" t="s">
        <v>7760</v>
      </c>
      <c r="L789" s="140" t="s">
        <v>7761</v>
      </c>
      <c r="M789" s="140" t="s">
        <v>7491</v>
      </c>
      <c r="N789" s="140" t="s">
        <v>8730</v>
      </c>
      <c r="O789" s="139">
        <v>121863</v>
      </c>
      <c r="P789" s="139">
        <v>12849</v>
      </c>
      <c r="Q789" s="140" t="s">
        <v>490</v>
      </c>
      <c r="R789" s="139">
        <v>961029</v>
      </c>
      <c r="S789" s="139">
        <v>0</v>
      </c>
      <c r="T789" s="140" t="s">
        <v>7758</v>
      </c>
      <c r="U789" s="141">
        <v>367</v>
      </c>
      <c r="V789" s="140" t="s">
        <v>10923</v>
      </c>
      <c r="W789" s="140" t="s">
        <v>8013</v>
      </c>
      <c r="X789" s="140" t="s">
        <v>7765</v>
      </c>
      <c r="Y789" s="140" t="s">
        <v>7766</v>
      </c>
      <c r="Z789" s="140" t="s">
        <v>8732</v>
      </c>
      <c r="AA789" s="139">
        <v>1</v>
      </c>
      <c r="AB789" s="141">
        <v>45322</v>
      </c>
      <c r="AC789" s="141">
        <v>45322</v>
      </c>
      <c r="AD789" s="140" t="s">
        <v>7926</v>
      </c>
      <c r="AE789" s="140" t="s">
        <v>7927</v>
      </c>
      <c r="AF789" s="140" t="s">
        <v>7928</v>
      </c>
      <c r="AG789" s="140" t="s">
        <v>7929</v>
      </c>
      <c r="AH789" s="140" t="s">
        <v>10924</v>
      </c>
      <c r="AI789" s="140" t="s">
        <v>7773</v>
      </c>
      <c r="AJ789" s="140" t="s">
        <v>10925</v>
      </c>
      <c r="AK789" s="140" t="s">
        <v>10462</v>
      </c>
      <c r="AL789" s="139">
        <v>2590</v>
      </c>
      <c r="AM789" s="140" t="s">
        <v>319</v>
      </c>
      <c r="AN789" s="140" t="s">
        <v>10926</v>
      </c>
    </row>
    <row r="790" spans="1:40" ht="28.8" x14ac:dyDescent="0.25">
      <c r="A790" s="139" t="s">
        <v>7756</v>
      </c>
      <c r="B790" s="140" t="s">
        <v>7757</v>
      </c>
      <c r="C790" s="139">
        <v>10223</v>
      </c>
      <c r="D790" s="140" t="s">
        <v>7562</v>
      </c>
      <c r="E790" s="140" t="s">
        <v>3697</v>
      </c>
      <c r="F790" s="139">
        <v>2018</v>
      </c>
      <c r="G790" s="140" t="s">
        <v>2909</v>
      </c>
      <c r="H790" s="140" t="s">
        <v>6416</v>
      </c>
      <c r="I790" s="140" t="s">
        <v>7758</v>
      </c>
      <c r="J790" s="140" t="s">
        <v>10927</v>
      </c>
      <c r="K790" s="140" t="s">
        <v>8070</v>
      </c>
      <c r="L790" s="140" t="s">
        <v>7761</v>
      </c>
      <c r="M790" s="140" t="s">
        <v>8071</v>
      </c>
      <c r="N790" s="140" t="s">
        <v>8730</v>
      </c>
      <c r="O790" s="139">
        <v>119768</v>
      </c>
      <c r="P790" s="139">
        <v>6643</v>
      </c>
      <c r="Q790" s="140" t="s">
        <v>6196</v>
      </c>
      <c r="R790" s="139">
        <v>128728</v>
      </c>
      <c r="S790" s="139">
        <v>0</v>
      </c>
      <c r="T790" s="140" t="s">
        <v>7758</v>
      </c>
      <c r="U790" s="141">
        <v>367</v>
      </c>
      <c r="V790" s="140" t="s">
        <v>10928</v>
      </c>
      <c r="W790" s="140" t="s">
        <v>8013</v>
      </c>
      <c r="X790" s="140" t="s">
        <v>7765</v>
      </c>
      <c r="Y790" s="140" t="s">
        <v>7766</v>
      </c>
      <c r="Z790" s="140" t="s">
        <v>8732</v>
      </c>
      <c r="AA790" s="139">
        <v>2</v>
      </c>
      <c r="AB790" s="141">
        <v>45322</v>
      </c>
      <c r="AC790" s="141">
        <v>45322</v>
      </c>
      <c r="AD790" s="140" t="s">
        <v>8195</v>
      </c>
      <c r="AE790" s="140" t="s">
        <v>8196</v>
      </c>
      <c r="AF790" s="140" t="s">
        <v>8197</v>
      </c>
      <c r="AG790" s="140" t="s">
        <v>8198</v>
      </c>
      <c r="AH790" s="140" t="s">
        <v>9645</v>
      </c>
      <c r="AI790" s="140" t="s">
        <v>7773</v>
      </c>
      <c r="AJ790" s="140" t="s">
        <v>9646</v>
      </c>
      <c r="AK790" s="140" t="s">
        <v>9647</v>
      </c>
      <c r="AL790" s="139">
        <v>2000</v>
      </c>
      <c r="AM790" s="140" t="s">
        <v>2909</v>
      </c>
      <c r="AN790" s="140" t="s">
        <v>9648</v>
      </c>
    </row>
    <row r="791" spans="1:40" ht="28.8" x14ac:dyDescent="0.25">
      <c r="A791" s="139" t="s">
        <v>7756</v>
      </c>
      <c r="B791" s="140" t="s">
        <v>7757</v>
      </c>
      <c r="C791" s="139">
        <v>10231</v>
      </c>
      <c r="D791" s="140" t="s">
        <v>6546</v>
      </c>
      <c r="E791" s="140" t="s">
        <v>3698</v>
      </c>
      <c r="F791" s="139">
        <v>2600</v>
      </c>
      <c r="G791" s="140" t="s">
        <v>590</v>
      </c>
      <c r="H791" s="140" t="s">
        <v>3699</v>
      </c>
      <c r="I791" s="140" t="s">
        <v>7758</v>
      </c>
      <c r="J791" s="140" t="s">
        <v>10929</v>
      </c>
      <c r="K791" s="140" t="s">
        <v>8070</v>
      </c>
      <c r="L791" s="140" t="s">
        <v>7761</v>
      </c>
      <c r="M791" s="140" t="s">
        <v>8071</v>
      </c>
      <c r="N791" s="140" t="s">
        <v>8730</v>
      </c>
      <c r="O791" s="139">
        <v>119701</v>
      </c>
      <c r="P791" s="139">
        <v>10231</v>
      </c>
      <c r="Q791" s="140" t="s">
        <v>6546</v>
      </c>
      <c r="R791" s="139">
        <v>128728</v>
      </c>
      <c r="S791" s="139">
        <v>0</v>
      </c>
      <c r="T791" s="140" t="s">
        <v>7758</v>
      </c>
      <c r="U791" s="141">
        <v>367</v>
      </c>
      <c r="V791" s="140" t="s">
        <v>10930</v>
      </c>
      <c r="W791" s="140" t="s">
        <v>8719</v>
      </c>
      <c r="X791" s="140" t="s">
        <v>7765</v>
      </c>
      <c r="Y791" s="140" t="s">
        <v>7766</v>
      </c>
      <c r="Z791" s="140" t="s">
        <v>8732</v>
      </c>
      <c r="AA791" s="139">
        <v>1</v>
      </c>
      <c r="AB791" s="141">
        <v>45322</v>
      </c>
      <c r="AC791" s="141">
        <v>45322</v>
      </c>
      <c r="AD791" s="140" t="s">
        <v>8109</v>
      </c>
      <c r="AE791" s="140" t="s">
        <v>8110</v>
      </c>
      <c r="AF791" s="140" t="s">
        <v>8111</v>
      </c>
      <c r="AG791" s="140" t="s">
        <v>8112</v>
      </c>
      <c r="AH791" s="140" t="s">
        <v>9645</v>
      </c>
      <c r="AI791" s="140" t="s">
        <v>7773</v>
      </c>
      <c r="AJ791" s="140" t="s">
        <v>9646</v>
      </c>
      <c r="AK791" s="140" t="s">
        <v>9647</v>
      </c>
      <c r="AL791" s="139">
        <v>2000</v>
      </c>
      <c r="AM791" s="140" t="s">
        <v>2909</v>
      </c>
      <c r="AN791" s="140" t="s">
        <v>9648</v>
      </c>
    </row>
    <row r="792" spans="1:40" ht="28.8" x14ac:dyDescent="0.25">
      <c r="A792" s="139" t="s">
        <v>7756</v>
      </c>
      <c r="B792" s="140" t="s">
        <v>7757</v>
      </c>
      <c r="C792" s="139">
        <v>10249</v>
      </c>
      <c r="D792" s="140" t="s">
        <v>6252</v>
      </c>
      <c r="E792" s="140" t="s">
        <v>3700</v>
      </c>
      <c r="F792" s="139">
        <v>2600</v>
      </c>
      <c r="G792" s="140" t="s">
        <v>590</v>
      </c>
      <c r="H792" s="140" t="s">
        <v>6253</v>
      </c>
      <c r="I792" s="140" t="s">
        <v>7758</v>
      </c>
      <c r="J792" s="140" t="s">
        <v>10931</v>
      </c>
      <c r="K792" s="140" t="s">
        <v>8070</v>
      </c>
      <c r="L792" s="140" t="s">
        <v>7761</v>
      </c>
      <c r="M792" s="140" t="s">
        <v>8071</v>
      </c>
      <c r="N792" s="140" t="s">
        <v>8730</v>
      </c>
      <c r="O792" s="139">
        <v>119701</v>
      </c>
      <c r="P792" s="139">
        <v>10231</v>
      </c>
      <c r="Q792" s="140" t="s">
        <v>6546</v>
      </c>
      <c r="R792" s="139">
        <v>128728</v>
      </c>
      <c r="S792" s="139">
        <v>0</v>
      </c>
      <c r="T792" s="140" t="s">
        <v>7758</v>
      </c>
      <c r="U792" s="141">
        <v>367</v>
      </c>
      <c r="V792" s="140" t="s">
        <v>10898</v>
      </c>
      <c r="W792" s="140" t="s">
        <v>10899</v>
      </c>
      <c r="X792" s="140" t="s">
        <v>7765</v>
      </c>
      <c r="Y792" s="140" t="s">
        <v>7766</v>
      </c>
      <c r="Z792" s="140" t="s">
        <v>8732</v>
      </c>
      <c r="AA792" s="139">
        <v>1</v>
      </c>
      <c r="AB792" s="141">
        <v>45322</v>
      </c>
      <c r="AC792" s="141">
        <v>45322</v>
      </c>
      <c r="AD792" s="140" t="s">
        <v>8109</v>
      </c>
      <c r="AE792" s="140" t="s">
        <v>8110</v>
      </c>
      <c r="AF792" s="140" t="s">
        <v>8111</v>
      </c>
      <c r="AG792" s="140" t="s">
        <v>8112</v>
      </c>
      <c r="AH792" s="140" t="s">
        <v>9645</v>
      </c>
      <c r="AI792" s="140" t="s">
        <v>7773</v>
      </c>
      <c r="AJ792" s="140" t="s">
        <v>9646</v>
      </c>
      <c r="AK792" s="140" t="s">
        <v>9647</v>
      </c>
      <c r="AL792" s="139">
        <v>2000</v>
      </c>
      <c r="AM792" s="140" t="s">
        <v>2909</v>
      </c>
      <c r="AN792" s="140" t="s">
        <v>9648</v>
      </c>
    </row>
    <row r="793" spans="1:40" ht="28.8" x14ac:dyDescent="0.25">
      <c r="A793" s="139" t="s">
        <v>7756</v>
      </c>
      <c r="B793" s="140" t="s">
        <v>7757</v>
      </c>
      <c r="C793" s="139">
        <v>10256</v>
      </c>
      <c r="D793" s="140" t="s">
        <v>6254</v>
      </c>
      <c r="E793" s="140" t="s">
        <v>3701</v>
      </c>
      <c r="F793" s="139">
        <v>2600</v>
      </c>
      <c r="G793" s="140" t="s">
        <v>590</v>
      </c>
      <c r="H793" s="140" t="s">
        <v>6255</v>
      </c>
      <c r="I793" s="140" t="s">
        <v>7758</v>
      </c>
      <c r="J793" s="140" t="s">
        <v>10932</v>
      </c>
      <c r="K793" s="140" t="s">
        <v>8070</v>
      </c>
      <c r="L793" s="140" t="s">
        <v>7761</v>
      </c>
      <c r="M793" s="140" t="s">
        <v>8071</v>
      </c>
      <c r="N793" s="140" t="s">
        <v>8730</v>
      </c>
      <c r="O793" s="139">
        <v>119701</v>
      </c>
      <c r="P793" s="139">
        <v>10231</v>
      </c>
      <c r="Q793" s="140" t="s">
        <v>6546</v>
      </c>
      <c r="R793" s="139">
        <v>128728</v>
      </c>
      <c r="S793" s="139">
        <v>0</v>
      </c>
      <c r="T793" s="140" t="s">
        <v>7758</v>
      </c>
      <c r="U793" s="141">
        <v>367</v>
      </c>
      <c r="V793" s="140" t="s">
        <v>10933</v>
      </c>
      <c r="W793" s="140" t="s">
        <v>7806</v>
      </c>
      <c r="X793" s="140" t="s">
        <v>7765</v>
      </c>
      <c r="Y793" s="140" t="s">
        <v>7766</v>
      </c>
      <c r="Z793" s="140" t="s">
        <v>8732</v>
      </c>
      <c r="AA793" s="139">
        <v>1</v>
      </c>
      <c r="AB793" s="141">
        <v>45322</v>
      </c>
      <c r="AC793" s="141">
        <v>45322</v>
      </c>
      <c r="AD793" s="140" t="s">
        <v>8109</v>
      </c>
      <c r="AE793" s="140" t="s">
        <v>8110</v>
      </c>
      <c r="AF793" s="140" t="s">
        <v>8111</v>
      </c>
      <c r="AG793" s="140" t="s">
        <v>8112</v>
      </c>
      <c r="AH793" s="140" t="s">
        <v>9645</v>
      </c>
      <c r="AI793" s="140" t="s">
        <v>7773</v>
      </c>
      <c r="AJ793" s="140" t="s">
        <v>9646</v>
      </c>
      <c r="AK793" s="140" t="s">
        <v>9647</v>
      </c>
      <c r="AL793" s="139">
        <v>2000</v>
      </c>
      <c r="AM793" s="140" t="s">
        <v>2909</v>
      </c>
      <c r="AN793" s="140" t="s">
        <v>9648</v>
      </c>
    </row>
    <row r="794" spans="1:40" ht="28.8" x14ac:dyDescent="0.25">
      <c r="A794" s="139" t="s">
        <v>7756</v>
      </c>
      <c r="B794" s="140" t="s">
        <v>7757</v>
      </c>
      <c r="C794" s="139">
        <v>10264</v>
      </c>
      <c r="D794" s="140" t="s">
        <v>6256</v>
      </c>
      <c r="E794" s="140" t="s">
        <v>3702</v>
      </c>
      <c r="F794" s="139">
        <v>2600</v>
      </c>
      <c r="G794" s="140" t="s">
        <v>590</v>
      </c>
      <c r="H794" s="140" t="s">
        <v>6883</v>
      </c>
      <c r="I794" s="140" t="s">
        <v>7758</v>
      </c>
      <c r="J794" s="140" t="s">
        <v>10934</v>
      </c>
      <c r="K794" s="140" t="s">
        <v>8070</v>
      </c>
      <c r="L794" s="140" t="s">
        <v>7761</v>
      </c>
      <c r="M794" s="140" t="s">
        <v>8071</v>
      </c>
      <c r="N794" s="140" t="s">
        <v>8730</v>
      </c>
      <c r="O794" s="139">
        <v>119701</v>
      </c>
      <c r="P794" s="139">
        <v>10231</v>
      </c>
      <c r="Q794" s="140" t="s">
        <v>6546</v>
      </c>
      <c r="R794" s="139">
        <v>128728</v>
      </c>
      <c r="S794" s="139">
        <v>0</v>
      </c>
      <c r="T794" s="140" t="s">
        <v>7758</v>
      </c>
      <c r="U794" s="141">
        <v>367</v>
      </c>
      <c r="V794" s="140" t="s">
        <v>10935</v>
      </c>
      <c r="W794" s="140" t="s">
        <v>8596</v>
      </c>
      <c r="X794" s="140" t="s">
        <v>7765</v>
      </c>
      <c r="Y794" s="140" t="s">
        <v>7766</v>
      </c>
      <c r="Z794" s="140" t="s">
        <v>8732</v>
      </c>
      <c r="AA794" s="139">
        <v>2</v>
      </c>
      <c r="AB794" s="141">
        <v>45322</v>
      </c>
      <c r="AC794" s="141">
        <v>45322</v>
      </c>
      <c r="AD794" s="140" t="s">
        <v>8109</v>
      </c>
      <c r="AE794" s="140" t="s">
        <v>8110</v>
      </c>
      <c r="AF794" s="140" t="s">
        <v>8111</v>
      </c>
      <c r="AG794" s="140" t="s">
        <v>8112</v>
      </c>
      <c r="AH794" s="140" t="s">
        <v>9645</v>
      </c>
      <c r="AI794" s="140" t="s">
        <v>7773</v>
      </c>
      <c r="AJ794" s="140" t="s">
        <v>9646</v>
      </c>
      <c r="AK794" s="140" t="s">
        <v>9647</v>
      </c>
      <c r="AL794" s="139">
        <v>2000</v>
      </c>
      <c r="AM794" s="140" t="s">
        <v>2909</v>
      </c>
      <c r="AN794" s="140" t="s">
        <v>9648</v>
      </c>
    </row>
    <row r="795" spans="1:40" ht="28.8" x14ac:dyDescent="0.25">
      <c r="A795" s="139" t="s">
        <v>7756</v>
      </c>
      <c r="B795" s="140" t="s">
        <v>7757</v>
      </c>
      <c r="C795" s="139">
        <v>10306</v>
      </c>
      <c r="D795" s="140" t="s">
        <v>5420</v>
      </c>
      <c r="E795" s="140" t="s">
        <v>3703</v>
      </c>
      <c r="F795" s="139">
        <v>2600</v>
      </c>
      <c r="G795" s="140" t="s">
        <v>590</v>
      </c>
      <c r="H795" s="140" t="s">
        <v>1662</v>
      </c>
      <c r="I795" s="140" t="s">
        <v>7758</v>
      </c>
      <c r="J795" s="140" t="s">
        <v>10936</v>
      </c>
      <c r="K795" s="140" t="s">
        <v>8070</v>
      </c>
      <c r="L795" s="140" t="s">
        <v>7761</v>
      </c>
      <c r="M795" s="140" t="s">
        <v>8071</v>
      </c>
      <c r="N795" s="140" t="s">
        <v>8722</v>
      </c>
      <c r="O795" s="139">
        <v>119784</v>
      </c>
      <c r="P795" s="139">
        <v>7658</v>
      </c>
      <c r="Q795" s="140" t="s">
        <v>5355</v>
      </c>
      <c r="R795" s="139">
        <v>963645</v>
      </c>
      <c r="S795" s="139">
        <v>0</v>
      </c>
      <c r="T795" s="140" t="s">
        <v>7758</v>
      </c>
      <c r="U795" s="141">
        <v>367</v>
      </c>
      <c r="V795" s="140" t="s">
        <v>10937</v>
      </c>
      <c r="W795" s="140" t="s">
        <v>9466</v>
      </c>
      <c r="X795" s="140" t="s">
        <v>7972</v>
      </c>
      <c r="Y795" s="140" t="s">
        <v>7973</v>
      </c>
      <c r="Z795" s="140" t="s">
        <v>8899</v>
      </c>
      <c r="AA795" s="139">
        <v>1</v>
      </c>
      <c r="AB795" s="141">
        <v>45322</v>
      </c>
      <c r="AC795" s="141">
        <v>45322</v>
      </c>
      <c r="AD795" s="140" t="s">
        <v>8109</v>
      </c>
      <c r="AE795" s="140" t="s">
        <v>8110</v>
      </c>
      <c r="AF795" s="140" t="s">
        <v>8111</v>
      </c>
      <c r="AG795" s="140" t="s">
        <v>8112</v>
      </c>
      <c r="AH795" s="140" t="s">
        <v>10938</v>
      </c>
      <c r="AI795" s="140" t="s">
        <v>7943</v>
      </c>
      <c r="AJ795" s="140" t="s">
        <v>10939</v>
      </c>
      <c r="AK795" s="140" t="s">
        <v>3703</v>
      </c>
      <c r="AL795" s="139">
        <v>2600</v>
      </c>
      <c r="AM795" s="140" t="s">
        <v>590</v>
      </c>
      <c r="AN795" s="140" t="s">
        <v>10940</v>
      </c>
    </row>
    <row r="796" spans="1:40" ht="28.8" x14ac:dyDescent="0.25">
      <c r="A796" s="139" t="s">
        <v>7756</v>
      </c>
      <c r="B796" s="140" t="s">
        <v>7757</v>
      </c>
      <c r="C796" s="139">
        <v>10314</v>
      </c>
      <c r="D796" s="140" t="s">
        <v>5421</v>
      </c>
      <c r="E796" s="140" t="s">
        <v>6547</v>
      </c>
      <c r="F796" s="139">
        <v>2600</v>
      </c>
      <c r="G796" s="140" t="s">
        <v>590</v>
      </c>
      <c r="H796" s="140" t="s">
        <v>1663</v>
      </c>
      <c r="I796" s="140" t="s">
        <v>7758</v>
      </c>
      <c r="J796" s="140" t="s">
        <v>10941</v>
      </c>
      <c r="K796" s="140" t="s">
        <v>8070</v>
      </c>
      <c r="L796" s="140" t="s">
        <v>7761</v>
      </c>
      <c r="M796" s="140" t="s">
        <v>8071</v>
      </c>
      <c r="N796" s="140" t="s">
        <v>8722</v>
      </c>
      <c r="O796" s="139">
        <v>121848</v>
      </c>
      <c r="P796" s="139">
        <v>10331</v>
      </c>
      <c r="Q796" s="140" t="s">
        <v>5348</v>
      </c>
      <c r="R796" s="139">
        <v>56143</v>
      </c>
      <c r="S796" s="139">
        <v>0</v>
      </c>
      <c r="T796" s="140" t="s">
        <v>7758</v>
      </c>
      <c r="U796" s="141">
        <v>367</v>
      </c>
      <c r="V796" s="140" t="s">
        <v>10942</v>
      </c>
      <c r="W796" s="140" t="s">
        <v>8214</v>
      </c>
      <c r="X796" s="140" t="s">
        <v>7765</v>
      </c>
      <c r="Y796" s="140" t="s">
        <v>7766</v>
      </c>
      <c r="Z796" s="140" t="s">
        <v>8739</v>
      </c>
      <c r="AA796" s="139">
        <v>2</v>
      </c>
      <c r="AB796" s="141">
        <v>45322</v>
      </c>
      <c r="AC796" s="141">
        <v>45322</v>
      </c>
      <c r="AD796" s="140" t="s">
        <v>8109</v>
      </c>
      <c r="AE796" s="140" t="s">
        <v>8110</v>
      </c>
      <c r="AF796" s="140" t="s">
        <v>8111</v>
      </c>
      <c r="AG796" s="140" t="s">
        <v>8112</v>
      </c>
      <c r="AH796" s="140" t="s">
        <v>10943</v>
      </c>
      <c r="AI796" s="140" t="s">
        <v>7943</v>
      </c>
      <c r="AJ796" s="140" t="s">
        <v>10944</v>
      </c>
      <c r="AK796" s="140" t="s">
        <v>10945</v>
      </c>
      <c r="AL796" s="139">
        <v>2600</v>
      </c>
      <c r="AM796" s="140" t="s">
        <v>590</v>
      </c>
      <c r="AN796" s="140" t="s">
        <v>9654</v>
      </c>
    </row>
    <row r="797" spans="1:40" ht="28.8" x14ac:dyDescent="0.25">
      <c r="A797" s="139" t="s">
        <v>7756</v>
      </c>
      <c r="B797" s="140" t="s">
        <v>7757</v>
      </c>
      <c r="C797" s="139">
        <v>10322</v>
      </c>
      <c r="D797" s="140" t="s">
        <v>7216</v>
      </c>
      <c r="E797" s="140" t="s">
        <v>3704</v>
      </c>
      <c r="F797" s="139">
        <v>2600</v>
      </c>
      <c r="G797" s="140" t="s">
        <v>590</v>
      </c>
      <c r="H797" s="140" t="s">
        <v>1664</v>
      </c>
      <c r="I797" s="140" t="s">
        <v>7758</v>
      </c>
      <c r="J797" s="140" t="s">
        <v>10946</v>
      </c>
      <c r="K797" s="140" t="s">
        <v>8070</v>
      </c>
      <c r="L797" s="140" t="s">
        <v>7761</v>
      </c>
      <c r="M797" s="140" t="s">
        <v>8071</v>
      </c>
      <c r="N797" s="140" t="s">
        <v>8722</v>
      </c>
      <c r="O797" s="139">
        <v>121848</v>
      </c>
      <c r="P797" s="139">
        <v>10331</v>
      </c>
      <c r="Q797" s="140" t="s">
        <v>5348</v>
      </c>
      <c r="R797" s="139">
        <v>56143</v>
      </c>
      <c r="S797" s="139">
        <v>0</v>
      </c>
      <c r="T797" s="140" t="s">
        <v>7758</v>
      </c>
      <c r="U797" s="141">
        <v>367</v>
      </c>
      <c r="V797" s="140" t="s">
        <v>10947</v>
      </c>
      <c r="W797" s="140" t="s">
        <v>8897</v>
      </c>
      <c r="X797" s="140" t="s">
        <v>7765</v>
      </c>
      <c r="Y797" s="140" t="s">
        <v>7766</v>
      </c>
      <c r="Z797" s="140" t="s">
        <v>8739</v>
      </c>
      <c r="AA797" s="139">
        <v>2</v>
      </c>
      <c r="AB797" s="141">
        <v>45322</v>
      </c>
      <c r="AC797" s="141">
        <v>45322</v>
      </c>
      <c r="AD797" s="140" t="s">
        <v>8109</v>
      </c>
      <c r="AE797" s="140" t="s">
        <v>8110</v>
      </c>
      <c r="AF797" s="140" t="s">
        <v>8111</v>
      </c>
      <c r="AG797" s="140" t="s">
        <v>8112</v>
      </c>
      <c r="AH797" s="140" t="s">
        <v>10948</v>
      </c>
      <c r="AI797" s="140" t="s">
        <v>7943</v>
      </c>
      <c r="AJ797" s="140" t="s">
        <v>10949</v>
      </c>
      <c r="AK797" s="140" t="s">
        <v>10950</v>
      </c>
      <c r="AL797" s="139">
        <v>2600</v>
      </c>
      <c r="AM797" s="140" t="s">
        <v>590</v>
      </c>
      <c r="AN797" s="140" t="s">
        <v>9654</v>
      </c>
    </row>
    <row r="798" spans="1:40" ht="28.8" x14ac:dyDescent="0.25">
      <c r="A798" s="139" t="s">
        <v>7756</v>
      </c>
      <c r="B798" s="140" t="s">
        <v>7757</v>
      </c>
      <c r="C798" s="139">
        <v>10331</v>
      </c>
      <c r="D798" s="140" t="s">
        <v>5348</v>
      </c>
      <c r="E798" s="140" t="s">
        <v>3705</v>
      </c>
      <c r="F798" s="139">
        <v>2600</v>
      </c>
      <c r="G798" s="140" t="s">
        <v>590</v>
      </c>
      <c r="H798" s="140" t="s">
        <v>1665</v>
      </c>
      <c r="I798" s="140" t="s">
        <v>7758</v>
      </c>
      <c r="J798" s="140" t="s">
        <v>10951</v>
      </c>
      <c r="K798" s="140" t="s">
        <v>8070</v>
      </c>
      <c r="L798" s="140" t="s">
        <v>7761</v>
      </c>
      <c r="M798" s="140" t="s">
        <v>8071</v>
      </c>
      <c r="N798" s="140" t="s">
        <v>8722</v>
      </c>
      <c r="O798" s="139">
        <v>121848</v>
      </c>
      <c r="P798" s="139">
        <v>10331</v>
      </c>
      <c r="Q798" s="140" t="s">
        <v>5348</v>
      </c>
      <c r="R798" s="139">
        <v>56143</v>
      </c>
      <c r="S798" s="139">
        <v>0</v>
      </c>
      <c r="T798" s="140" t="s">
        <v>7758</v>
      </c>
      <c r="U798" s="141">
        <v>367</v>
      </c>
      <c r="V798" s="140" t="s">
        <v>10952</v>
      </c>
      <c r="W798" s="140" t="s">
        <v>8666</v>
      </c>
      <c r="X798" s="140" t="s">
        <v>7765</v>
      </c>
      <c r="Y798" s="140" t="s">
        <v>7766</v>
      </c>
      <c r="Z798" s="140" t="s">
        <v>8739</v>
      </c>
      <c r="AA798" s="139">
        <v>1</v>
      </c>
      <c r="AB798" s="141">
        <v>45322</v>
      </c>
      <c r="AC798" s="141">
        <v>45322</v>
      </c>
      <c r="AD798" s="140" t="s">
        <v>8109</v>
      </c>
      <c r="AE798" s="140" t="s">
        <v>8110</v>
      </c>
      <c r="AF798" s="140" t="s">
        <v>8111</v>
      </c>
      <c r="AG798" s="140" t="s">
        <v>8112</v>
      </c>
      <c r="AH798" s="140" t="s">
        <v>10953</v>
      </c>
      <c r="AI798" s="140" t="s">
        <v>7943</v>
      </c>
      <c r="AJ798" s="140" t="s">
        <v>10954</v>
      </c>
      <c r="AK798" s="140" t="s">
        <v>3705</v>
      </c>
      <c r="AL798" s="139">
        <v>2600</v>
      </c>
      <c r="AM798" s="140" t="s">
        <v>590</v>
      </c>
      <c r="AN798" s="140" t="s">
        <v>9654</v>
      </c>
    </row>
    <row r="799" spans="1:40" ht="28.8" x14ac:dyDescent="0.25">
      <c r="A799" s="139" t="s">
        <v>7756</v>
      </c>
      <c r="B799" s="140" t="s">
        <v>7757</v>
      </c>
      <c r="C799" s="139">
        <v>10348</v>
      </c>
      <c r="D799" s="140" t="s">
        <v>487</v>
      </c>
      <c r="E799" s="140" t="s">
        <v>909</v>
      </c>
      <c r="F799" s="139">
        <v>2600</v>
      </c>
      <c r="G799" s="140" t="s">
        <v>590</v>
      </c>
      <c r="H799" s="140" t="s">
        <v>1662</v>
      </c>
      <c r="I799" s="140" t="s">
        <v>7758</v>
      </c>
      <c r="J799" s="140" t="s">
        <v>10955</v>
      </c>
      <c r="K799" s="140" t="s">
        <v>8070</v>
      </c>
      <c r="L799" s="140" t="s">
        <v>7761</v>
      </c>
      <c r="M799" s="140" t="s">
        <v>8071</v>
      </c>
      <c r="N799" s="140" t="s">
        <v>8722</v>
      </c>
      <c r="O799" s="139">
        <v>119784</v>
      </c>
      <c r="P799" s="139">
        <v>7658</v>
      </c>
      <c r="Q799" s="140" t="s">
        <v>5355</v>
      </c>
      <c r="R799" s="139">
        <v>963645</v>
      </c>
      <c r="S799" s="139">
        <v>0</v>
      </c>
      <c r="T799" s="140" t="s">
        <v>7758</v>
      </c>
      <c r="U799" s="141">
        <v>367</v>
      </c>
      <c r="V799" s="140" t="s">
        <v>10956</v>
      </c>
      <c r="W799" s="140" t="s">
        <v>7853</v>
      </c>
      <c r="X799" s="140" t="s">
        <v>8106</v>
      </c>
      <c r="Y799" s="140" t="s">
        <v>8107</v>
      </c>
      <c r="Z799" s="140" t="s">
        <v>8724</v>
      </c>
      <c r="AA799" s="139">
        <v>1</v>
      </c>
      <c r="AB799" s="141">
        <v>45322</v>
      </c>
      <c r="AC799" s="141">
        <v>45322</v>
      </c>
      <c r="AD799" s="140" t="s">
        <v>8109</v>
      </c>
      <c r="AE799" s="140" t="s">
        <v>8110</v>
      </c>
      <c r="AF799" s="140" t="s">
        <v>8111</v>
      </c>
      <c r="AG799" s="140" t="s">
        <v>8112</v>
      </c>
      <c r="AH799" s="140" t="s">
        <v>10938</v>
      </c>
      <c r="AI799" s="140" t="s">
        <v>7943</v>
      </c>
      <c r="AJ799" s="140" t="s">
        <v>10939</v>
      </c>
      <c r="AK799" s="140" t="s">
        <v>3703</v>
      </c>
      <c r="AL799" s="139">
        <v>2600</v>
      </c>
      <c r="AM799" s="140" t="s">
        <v>590</v>
      </c>
      <c r="AN799" s="140" t="s">
        <v>10940</v>
      </c>
    </row>
    <row r="800" spans="1:40" ht="28.8" x14ac:dyDescent="0.25">
      <c r="A800" s="139" t="s">
        <v>7756</v>
      </c>
      <c r="B800" s="140" t="s">
        <v>7757</v>
      </c>
      <c r="C800" s="139">
        <v>10363</v>
      </c>
      <c r="D800" s="140" t="s">
        <v>5422</v>
      </c>
      <c r="E800" s="140" t="s">
        <v>3706</v>
      </c>
      <c r="F800" s="139">
        <v>2610</v>
      </c>
      <c r="G800" s="140" t="s">
        <v>320</v>
      </c>
      <c r="H800" s="140" t="s">
        <v>1666</v>
      </c>
      <c r="I800" s="140" t="s">
        <v>7758</v>
      </c>
      <c r="J800" s="140" t="s">
        <v>10957</v>
      </c>
      <c r="K800" s="140" t="s">
        <v>8070</v>
      </c>
      <c r="L800" s="140" t="s">
        <v>7761</v>
      </c>
      <c r="M800" s="140" t="s">
        <v>8071</v>
      </c>
      <c r="N800" s="140" t="s">
        <v>8722</v>
      </c>
      <c r="O800" s="139">
        <v>122994</v>
      </c>
      <c r="P800" s="139">
        <v>10439</v>
      </c>
      <c r="Q800" s="140" t="s">
        <v>7217</v>
      </c>
      <c r="R800" s="139">
        <v>963686</v>
      </c>
      <c r="S800" s="139">
        <v>0</v>
      </c>
      <c r="T800" s="140" t="s">
        <v>7758</v>
      </c>
      <c r="U800" s="141">
        <v>367</v>
      </c>
      <c r="V800" s="140" t="s">
        <v>10958</v>
      </c>
      <c r="W800" s="140" t="s">
        <v>10340</v>
      </c>
      <c r="X800" s="140" t="s">
        <v>7765</v>
      </c>
      <c r="Y800" s="140" t="s">
        <v>7766</v>
      </c>
      <c r="Z800" s="140" t="s">
        <v>8739</v>
      </c>
      <c r="AA800" s="139">
        <v>2</v>
      </c>
      <c r="AB800" s="141">
        <v>45322</v>
      </c>
      <c r="AC800" s="141">
        <v>45322</v>
      </c>
      <c r="AD800" s="140" t="s">
        <v>8109</v>
      </c>
      <c r="AE800" s="140" t="s">
        <v>8110</v>
      </c>
      <c r="AF800" s="140" t="s">
        <v>8111</v>
      </c>
      <c r="AG800" s="140" t="s">
        <v>8112</v>
      </c>
      <c r="AH800" s="140" t="s">
        <v>10959</v>
      </c>
      <c r="AI800" s="140" t="s">
        <v>9607</v>
      </c>
      <c r="AJ800" s="140" t="s">
        <v>10960</v>
      </c>
      <c r="AK800" s="140" t="s">
        <v>10961</v>
      </c>
      <c r="AL800" s="139">
        <v>2610</v>
      </c>
      <c r="AM800" s="140" t="s">
        <v>320</v>
      </c>
      <c r="AN800" s="140" t="s">
        <v>10962</v>
      </c>
    </row>
    <row r="801" spans="1:40" ht="28.8" x14ac:dyDescent="0.25">
      <c r="A801" s="139" t="s">
        <v>7756</v>
      </c>
      <c r="B801" s="140" t="s">
        <v>7757</v>
      </c>
      <c r="C801" s="139">
        <v>10371</v>
      </c>
      <c r="D801" s="140" t="s">
        <v>6257</v>
      </c>
      <c r="E801" s="140" t="s">
        <v>3707</v>
      </c>
      <c r="F801" s="139">
        <v>2610</v>
      </c>
      <c r="G801" s="140" t="s">
        <v>320</v>
      </c>
      <c r="H801" s="140" t="s">
        <v>6663</v>
      </c>
      <c r="I801" s="140" t="s">
        <v>7758</v>
      </c>
      <c r="J801" s="140" t="s">
        <v>10963</v>
      </c>
      <c r="K801" s="140" t="s">
        <v>8070</v>
      </c>
      <c r="L801" s="140" t="s">
        <v>7761</v>
      </c>
      <c r="M801" s="140" t="s">
        <v>8071</v>
      </c>
      <c r="N801" s="140" t="s">
        <v>8730</v>
      </c>
      <c r="O801" s="139">
        <v>119768</v>
      </c>
      <c r="P801" s="139">
        <v>6643</v>
      </c>
      <c r="Q801" s="140" t="s">
        <v>6196</v>
      </c>
      <c r="R801" s="139">
        <v>128728</v>
      </c>
      <c r="S801" s="139">
        <v>0</v>
      </c>
      <c r="T801" s="140" t="s">
        <v>7758</v>
      </c>
      <c r="U801" s="141">
        <v>367</v>
      </c>
      <c r="V801" s="140" t="s">
        <v>10964</v>
      </c>
      <c r="W801" s="140" t="s">
        <v>8245</v>
      </c>
      <c r="X801" s="140" t="s">
        <v>7765</v>
      </c>
      <c r="Y801" s="140" t="s">
        <v>7766</v>
      </c>
      <c r="Z801" s="140" t="s">
        <v>8732</v>
      </c>
      <c r="AA801" s="139">
        <v>1</v>
      </c>
      <c r="AB801" s="141">
        <v>45322</v>
      </c>
      <c r="AC801" s="141">
        <v>45322</v>
      </c>
      <c r="AD801" s="140" t="s">
        <v>8109</v>
      </c>
      <c r="AE801" s="140" t="s">
        <v>8110</v>
      </c>
      <c r="AF801" s="140" t="s">
        <v>8111</v>
      </c>
      <c r="AG801" s="140" t="s">
        <v>8112</v>
      </c>
      <c r="AH801" s="140" t="s">
        <v>9645</v>
      </c>
      <c r="AI801" s="140" t="s">
        <v>7773</v>
      </c>
      <c r="AJ801" s="140" t="s">
        <v>9646</v>
      </c>
      <c r="AK801" s="140" t="s">
        <v>9647</v>
      </c>
      <c r="AL801" s="139">
        <v>2000</v>
      </c>
      <c r="AM801" s="140" t="s">
        <v>2909</v>
      </c>
      <c r="AN801" s="140" t="s">
        <v>9648</v>
      </c>
    </row>
    <row r="802" spans="1:40" ht="28.8" x14ac:dyDescent="0.25">
      <c r="A802" s="139" t="s">
        <v>7756</v>
      </c>
      <c r="B802" s="140" t="s">
        <v>7757</v>
      </c>
      <c r="C802" s="139">
        <v>10397</v>
      </c>
      <c r="D802" s="140" t="s">
        <v>6258</v>
      </c>
      <c r="E802" s="140" t="s">
        <v>3708</v>
      </c>
      <c r="F802" s="139">
        <v>2610</v>
      </c>
      <c r="G802" s="140" t="s">
        <v>320</v>
      </c>
      <c r="H802" s="140" t="s">
        <v>5423</v>
      </c>
      <c r="I802" s="140" t="s">
        <v>7758</v>
      </c>
      <c r="J802" s="140" t="s">
        <v>10965</v>
      </c>
      <c r="K802" s="140" t="s">
        <v>8070</v>
      </c>
      <c r="L802" s="140" t="s">
        <v>7761</v>
      </c>
      <c r="M802" s="140" t="s">
        <v>8071</v>
      </c>
      <c r="N802" s="140" t="s">
        <v>8730</v>
      </c>
      <c r="O802" s="139">
        <v>119768</v>
      </c>
      <c r="P802" s="139">
        <v>6643</v>
      </c>
      <c r="Q802" s="140" t="s">
        <v>6196</v>
      </c>
      <c r="R802" s="139">
        <v>128728</v>
      </c>
      <c r="S802" s="139">
        <v>0</v>
      </c>
      <c r="T802" s="140" t="s">
        <v>7758</v>
      </c>
      <c r="U802" s="141">
        <v>367</v>
      </c>
      <c r="V802" s="140" t="s">
        <v>10966</v>
      </c>
      <c r="W802" s="140" t="s">
        <v>8214</v>
      </c>
      <c r="X802" s="140" t="s">
        <v>7765</v>
      </c>
      <c r="Y802" s="140" t="s">
        <v>7766</v>
      </c>
      <c r="Z802" s="140" t="s">
        <v>8732</v>
      </c>
      <c r="AA802" s="139">
        <v>1</v>
      </c>
      <c r="AB802" s="141">
        <v>45322</v>
      </c>
      <c r="AC802" s="141">
        <v>45322</v>
      </c>
      <c r="AD802" s="140" t="s">
        <v>8109</v>
      </c>
      <c r="AE802" s="140" t="s">
        <v>8110</v>
      </c>
      <c r="AF802" s="140" t="s">
        <v>8111</v>
      </c>
      <c r="AG802" s="140" t="s">
        <v>8112</v>
      </c>
      <c r="AH802" s="140" t="s">
        <v>9645</v>
      </c>
      <c r="AI802" s="140" t="s">
        <v>7773</v>
      </c>
      <c r="AJ802" s="140" t="s">
        <v>9646</v>
      </c>
      <c r="AK802" s="140" t="s">
        <v>9647</v>
      </c>
      <c r="AL802" s="139">
        <v>2000</v>
      </c>
      <c r="AM802" s="140" t="s">
        <v>2909</v>
      </c>
      <c r="AN802" s="140" t="s">
        <v>9648</v>
      </c>
    </row>
    <row r="803" spans="1:40" ht="28.8" x14ac:dyDescent="0.25">
      <c r="A803" s="139" t="s">
        <v>7756</v>
      </c>
      <c r="B803" s="140" t="s">
        <v>7757</v>
      </c>
      <c r="C803" s="139">
        <v>10405</v>
      </c>
      <c r="D803" s="140" t="s">
        <v>487</v>
      </c>
      <c r="E803" s="140" t="s">
        <v>3709</v>
      </c>
      <c r="F803" s="139">
        <v>2610</v>
      </c>
      <c r="G803" s="140" t="s">
        <v>320</v>
      </c>
      <c r="H803" s="140" t="s">
        <v>1667</v>
      </c>
      <c r="I803" s="140" t="s">
        <v>7758</v>
      </c>
      <c r="J803" s="140" t="s">
        <v>10967</v>
      </c>
      <c r="K803" s="140" t="s">
        <v>8070</v>
      </c>
      <c r="L803" s="140" t="s">
        <v>7761</v>
      </c>
      <c r="M803" s="140" t="s">
        <v>8071</v>
      </c>
      <c r="N803" s="140" t="s">
        <v>8722</v>
      </c>
      <c r="O803" s="139">
        <v>139063</v>
      </c>
      <c r="P803" s="139">
        <v>10421</v>
      </c>
      <c r="Q803" s="140" t="s">
        <v>6259</v>
      </c>
      <c r="R803" s="139">
        <v>970723</v>
      </c>
      <c r="S803" s="139">
        <v>0</v>
      </c>
      <c r="T803" s="140" t="s">
        <v>7758</v>
      </c>
      <c r="U803" s="141">
        <v>367</v>
      </c>
      <c r="V803" s="140" t="s">
        <v>10968</v>
      </c>
      <c r="W803" s="140" t="s">
        <v>10969</v>
      </c>
      <c r="X803" s="140" t="s">
        <v>8106</v>
      </c>
      <c r="Y803" s="140" t="s">
        <v>8107</v>
      </c>
      <c r="Z803" s="140" t="s">
        <v>8724</v>
      </c>
      <c r="AA803" s="139">
        <v>1</v>
      </c>
      <c r="AB803" s="141">
        <v>45322</v>
      </c>
      <c r="AC803" s="141">
        <v>45322</v>
      </c>
      <c r="AD803" s="140" t="s">
        <v>8109</v>
      </c>
      <c r="AE803" s="140" t="s">
        <v>8110</v>
      </c>
      <c r="AF803" s="140" t="s">
        <v>8111</v>
      </c>
      <c r="AG803" s="140" t="s">
        <v>8112</v>
      </c>
      <c r="AH803" s="140" t="s">
        <v>10970</v>
      </c>
      <c r="AI803" s="140" t="s">
        <v>7885</v>
      </c>
      <c r="AJ803" s="140" t="s">
        <v>10971</v>
      </c>
      <c r="AK803" s="140" t="s">
        <v>10972</v>
      </c>
      <c r="AL803" s="139">
        <v>2610</v>
      </c>
      <c r="AM803" s="140" t="s">
        <v>320</v>
      </c>
      <c r="AN803" s="140" t="s">
        <v>10973</v>
      </c>
    </row>
    <row r="804" spans="1:40" ht="28.8" x14ac:dyDescent="0.25">
      <c r="A804" s="139" t="s">
        <v>7756</v>
      </c>
      <c r="B804" s="140" t="s">
        <v>7757</v>
      </c>
      <c r="C804" s="139">
        <v>10413</v>
      </c>
      <c r="D804" s="140" t="s">
        <v>5325</v>
      </c>
      <c r="E804" s="140" t="s">
        <v>3710</v>
      </c>
      <c r="F804" s="139">
        <v>2610</v>
      </c>
      <c r="G804" s="140" t="s">
        <v>320</v>
      </c>
      <c r="H804" s="140" t="s">
        <v>1668</v>
      </c>
      <c r="I804" s="140" t="s">
        <v>7758</v>
      </c>
      <c r="J804" s="140" t="s">
        <v>10974</v>
      </c>
      <c r="K804" s="140" t="s">
        <v>8070</v>
      </c>
      <c r="L804" s="140" t="s">
        <v>7761</v>
      </c>
      <c r="M804" s="140" t="s">
        <v>8071</v>
      </c>
      <c r="N804" s="140" t="s">
        <v>8722</v>
      </c>
      <c r="O804" s="139">
        <v>139063</v>
      </c>
      <c r="P804" s="139">
        <v>10421</v>
      </c>
      <c r="Q804" s="140" t="s">
        <v>6259</v>
      </c>
      <c r="R804" s="139">
        <v>970723</v>
      </c>
      <c r="S804" s="139">
        <v>0</v>
      </c>
      <c r="T804" s="140" t="s">
        <v>7758</v>
      </c>
      <c r="U804" s="141">
        <v>367</v>
      </c>
      <c r="V804" s="140" t="s">
        <v>10975</v>
      </c>
      <c r="W804" s="140" t="s">
        <v>7840</v>
      </c>
      <c r="X804" s="140" t="s">
        <v>7765</v>
      </c>
      <c r="Y804" s="140" t="s">
        <v>7766</v>
      </c>
      <c r="Z804" s="140" t="s">
        <v>8739</v>
      </c>
      <c r="AA804" s="139">
        <v>1</v>
      </c>
      <c r="AB804" s="141">
        <v>45322</v>
      </c>
      <c r="AC804" s="141">
        <v>45322</v>
      </c>
      <c r="AD804" s="140" t="s">
        <v>8109</v>
      </c>
      <c r="AE804" s="140" t="s">
        <v>8110</v>
      </c>
      <c r="AF804" s="140" t="s">
        <v>8111</v>
      </c>
      <c r="AG804" s="140" t="s">
        <v>8112</v>
      </c>
      <c r="AH804" s="140" t="s">
        <v>10970</v>
      </c>
      <c r="AI804" s="140" t="s">
        <v>7885</v>
      </c>
      <c r="AJ804" s="140" t="s">
        <v>10971</v>
      </c>
      <c r="AK804" s="140" t="s">
        <v>10972</v>
      </c>
      <c r="AL804" s="139">
        <v>2610</v>
      </c>
      <c r="AM804" s="140" t="s">
        <v>320</v>
      </c>
      <c r="AN804" s="140" t="s">
        <v>10973</v>
      </c>
    </row>
    <row r="805" spans="1:40" ht="28.8" x14ac:dyDescent="0.25">
      <c r="A805" s="139" t="s">
        <v>7756</v>
      </c>
      <c r="B805" s="140" t="s">
        <v>7757</v>
      </c>
      <c r="C805" s="139">
        <v>10421</v>
      </c>
      <c r="D805" s="140" t="s">
        <v>6259</v>
      </c>
      <c r="E805" s="140" t="s">
        <v>3711</v>
      </c>
      <c r="F805" s="139">
        <v>2610</v>
      </c>
      <c r="G805" s="140" t="s">
        <v>320</v>
      </c>
      <c r="H805" s="140" t="s">
        <v>1667</v>
      </c>
      <c r="I805" s="140" t="s">
        <v>7758</v>
      </c>
      <c r="J805" s="140" t="s">
        <v>10976</v>
      </c>
      <c r="K805" s="140" t="s">
        <v>8070</v>
      </c>
      <c r="L805" s="140" t="s">
        <v>7761</v>
      </c>
      <c r="M805" s="140" t="s">
        <v>8071</v>
      </c>
      <c r="N805" s="140" t="s">
        <v>8722</v>
      </c>
      <c r="O805" s="139">
        <v>139063</v>
      </c>
      <c r="P805" s="139">
        <v>10421</v>
      </c>
      <c r="Q805" s="140" t="s">
        <v>6259</v>
      </c>
      <c r="R805" s="139">
        <v>970723</v>
      </c>
      <c r="S805" s="139">
        <v>0</v>
      </c>
      <c r="T805" s="140" t="s">
        <v>7758</v>
      </c>
      <c r="U805" s="141">
        <v>367</v>
      </c>
      <c r="V805" s="140" t="s">
        <v>10977</v>
      </c>
      <c r="W805" s="140" t="s">
        <v>7801</v>
      </c>
      <c r="X805" s="140" t="s">
        <v>7972</v>
      </c>
      <c r="Y805" s="140" t="s">
        <v>7973</v>
      </c>
      <c r="Z805" s="140" t="s">
        <v>8899</v>
      </c>
      <c r="AA805" s="139">
        <v>1</v>
      </c>
      <c r="AB805" s="141">
        <v>45322</v>
      </c>
      <c r="AC805" s="141">
        <v>45322</v>
      </c>
      <c r="AD805" s="140" t="s">
        <v>8109</v>
      </c>
      <c r="AE805" s="140" t="s">
        <v>8110</v>
      </c>
      <c r="AF805" s="140" t="s">
        <v>8111</v>
      </c>
      <c r="AG805" s="140" t="s">
        <v>8112</v>
      </c>
      <c r="AH805" s="140" t="s">
        <v>10970</v>
      </c>
      <c r="AI805" s="140" t="s">
        <v>7885</v>
      </c>
      <c r="AJ805" s="140" t="s">
        <v>10971</v>
      </c>
      <c r="AK805" s="140" t="s">
        <v>10972</v>
      </c>
      <c r="AL805" s="139">
        <v>2610</v>
      </c>
      <c r="AM805" s="140" t="s">
        <v>320</v>
      </c>
      <c r="AN805" s="140" t="s">
        <v>10973</v>
      </c>
    </row>
    <row r="806" spans="1:40" ht="28.8" x14ac:dyDescent="0.25">
      <c r="A806" s="139" t="s">
        <v>7756</v>
      </c>
      <c r="B806" s="140" t="s">
        <v>7757</v>
      </c>
      <c r="C806" s="139">
        <v>10439</v>
      </c>
      <c r="D806" s="140" t="s">
        <v>7217</v>
      </c>
      <c r="E806" s="140" t="s">
        <v>3712</v>
      </c>
      <c r="F806" s="139">
        <v>2610</v>
      </c>
      <c r="G806" s="140" t="s">
        <v>320</v>
      </c>
      <c r="H806" s="140" t="s">
        <v>1669</v>
      </c>
      <c r="I806" s="140" t="s">
        <v>7758</v>
      </c>
      <c r="J806" s="140" t="s">
        <v>10978</v>
      </c>
      <c r="K806" s="140" t="s">
        <v>8070</v>
      </c>
      <c r="L806" s="140" t="s">
        <v>7761</v>
      </c>
      <c r="M806" s="140" t="s">
        <v>8071</v>
      </c>
      <c r="N806" s="140" t="s">
        <v>8722</v>
      </c>
      <c r="O806" s="139">
        <v>122994</v>
      </c>
      <c r="P806" s="139">
        <v>10439</v>
      </c>
      <c r="Q806" s="140" t="s">
        <v>7217</v>
      </c>
      <c r="R806" s="139">
        <v>974981</v>
      </c>
      <c r="S806" s="139">
        <v>0</v>
      </c>
      <c r="T806" s="140" t="s">
        <v>7758</v>
      </c>
      <c r="U806" s="141">
        <v>367</v>
      </c>
      <c r="V806" s="140" t="s">
        <v>10979</v>
      </c>
      <c r="W806" s="140" t="s">
        <v>9072</v>
      </c>
      <c r="X806" s="140" t="s">
        <v>7765</v>
      </c>
      <c r="Y806" s="140" t="s">
        <v>7766</v>
      </c>
      <c r="Z806" s="140" t="s">
        <v>8739</v>
      </c>
      <c r="AA806" s="139">
        <v>1</v>
      </c>
      <c r="AB806" s="141">
        <v>45322</v>
      </c>
      <c r="AC806" s="141">
        <v>45322</v>
      </c>
      <c r="AD806" s="140" t="s">
        <v>8109</v>
      </c>
      <c r="AE806" s="140" t="s">
        <v>8110</v>
      </c>
      <c r="AF806" s="140" t="s">
        <v>8111</v>
      </c>
      <c r="AG806" s="140" t="s">
        <v>8112</v>
      </c>
      <c r="AH806" s="140" t="s">
        <v>10980</v>
      </c>
      <c r="AI806" s="140" t="s">
        <v>7773</v>
      </c>
      <c r="AJ806" s="140" t="s">
        <v>10981</v>
      </c>
      <c r="AK806" s="140" t="s">
        <v>3712</v>
      </c>
      <c r="AL806" s="139">
        <v>2610</v>
      </c>
      <c r="AM806" s="140" t="s">
        <v>320</v>
      </c>
      <c r="AN806" s="140" t="s">
        <v>10982</v>
      </c>
    </row>
    <row r="807" spans="1:40" ht="28.8" x14ac:dyDescent="0.25">
      <c r="A807" s="139" t="s">
        <v>7756</v>
      </c>
      <c r="B807" s="140" t="s">
        <v>7757</v>
      </c>
      <c r="C807" s="139">
        <v>10447</v>
      </c>
      <c r="D807" s="140" t="s">
        <v>5424</v>
      </c>
      <c r="E807" s="140" t="s">
        <v>3713</v>
      </c>
      <c r="F807" s="139">
        <v>2610</v>
      </c>
      <c r="G807" s="140" t="s">
        <v>320</v>
      </c>
      <c r="H807" s="140" t="s">
        <v>1670</v>
      </c>
      <c r="I807" s="140" t="s">
        <v>7758</v>
      </c>
      <c r="J807" s="140" t="s">
        <v>10983</v>
      </c>
      <c r="K807" s="140" t="s">
        <v>8070</v>
      </c>
      <c r="L807" s="140" t="s">
        <v>7761</v>
      </c>
      <c r="M807" s="140" t="s">
        <v>8071</v>
      </c>
      <c r="N807" s="140" t="s">
        <v>8722</v>
      </c>
      <c r="O807" s="139">
        <v>122994</v>
      </c>
      <c r="P807" s="139">
        <v>10439</v>
      </c>
      <c r="Q807" s="140" t="s">
        <v>7217</v>
      </c>
      <c r="R807" s="139">
        <v>974998</v>
      </c>
      <c r="S807" s="139">
        <v>0</v>
      </c>
      <c r="T807" s="140" t="s">
        <v>7758</v>
      </c>
      <c r="U807" s="141">
        <v>367</v>
      </c>
      <c r="V807" s="140" t="s">
        <v>10984</v>
      </c>
      <c r="W807" s="140" t="s">
        <v>9834</v>
      </c>
      <c r="X807" s="140" t="s">
        <v>7765</v>
      </c>
      <c r="Y807" s="140" t="s">
        <v>7766</v>
      </c>
      <c r="Z807" s="140" t="s">
        <v>8739</v>
      </c>
      <c r="AA807" s="139">
        <v>2</v>
      </c>
      <c r="AB807" s="141">
        <v>45322</v>
      </c>
      <c r="AC807" s="141">
        <v>45322</v>
      </c>
      <c r="AD807" s="140" t="s">
        <v>8109</v>
      </c>
      <c r="AE807" s="140" t="s">
        <v>8110</v>
      </c>
      <c r="AF807" s="140" t="s">
        <v>8111</v>
      </c>
      <c r="AG807" s="140" t="s">
        <v>8112</v>
      </c>
      <c r="AH807" s="140" t="s">
        <v>10985</v>
      </c>
      <c r="AI807" s="140" t="s">
        <v>7773</v>
      </c>
      <c r="AJ807" s="140" t="s">
        <v>10986</v>
      </c>
      <c r="AK807" s="140" t="s">
        <v>10987</v>
      </c>
      <c r="AL807" s="139">
        <v>2610</v>
      </c>
      <c r="AM807" s="140" t="s">
        <v>320</v>
      </c>
      <c r="AN807" s="140" t="s">
        <v>10988</v>
      </c>
    </row>
    <row r="808" spans="1:40" ht="28.8" x14ac:dyDescent="0.25">
      <c r="A808" s="139" t="s">
        <v>7756</v>
      </c>
      <c r="B808" s="140" t="s">
        <v>7757</v>
      </c>
      <c r="C808" s="139">
        <v>10454</v>
      </c>
      <c r="D808" s="140" t="s">
        <v>6260</v>
      </c>
      <c r="E808" s="140" t="s">
        <v>3714</v>
      </c>
      <c r="F808" s="139">
        <v>2620</v>
      </c>
      <c r="G808" s="140" t="s">
        <v>591</v>
      </c>
      <c r="H808" s="140" t="s">
        <v>1671</v>
      </c>
      <c r="I808" s="140" t="s">
        <v>7758</v>
      </c>
      <c r="J808" s="140" t="s">
        <v>10989</v>
      </c>
      <c r="K808" s="140" t="s">
        <v>8070</v>
      </c>
      <c r="L808" s="140" t="s">
        <v>7761</v>
      </c>
      <c r="M808" s="140" t="s">
        <v>8071</v>
      </c>
      <c r="N808" s="140" t="s">
        <v>8722</v>
      </c>
      <c r="O808" s="139">
        <v>138826</v>
      </c>
      <c r="P808" s="139">
        <v>10587</v>
      </c>
      <c r="Q808" s="140" t="s">
        <v>488</v>
      </c>
      <c r="R808" s="139">
        <v>103192</v>
      </c>
      <c r="S808" s="139">
        <v>0</v>
      </c>
      <c r="T808" s="140" t="s">
        <v>7758</v>
      </c>
      <c r="U808" s="141">
        <v>367</v>
      </c>
      <c r="V808" s="140" t="s">
        <v>10990</v>
      </c>
      <c r="W808" s="140" t="s">
        <v>7780</v>
      </c>
      <c r="X808" s="140" t="s">
        <v>7765</v>
      </c>
      <c r="Y808" s="140" t="s">
        <v>7766</v>
      </c>
      <c r="Z808" s="140" t="s">
        <v>8739</v>
      </c>
      <c r="AA808" s="139">
        <v>2</v>
      </c>
      <c r="AB808" s="141">
        <v>45322</v>
      </c>
      <c r="AC808" s="141">
        <v>45322</v>
      </c>
      <c r="AD808" s="140" t="s">
        <v>8081</v>
      </c>
      <c r="AE808" s="140" t="s">
        <v>8082</v>
      </c>
      <c r="AF808" s="140" t="s">
        <v>8083</v>
      </c>
      <c r="AG808" s="140" t="s">
        <v>8084</v>
      </c>
      <c r="AH808" s="140" t="s">
        <v>10991</v>
      </c>
      <c r="AI808" s="140" t="s">
        <v>7943</v>
      </c>
      <c r="AJ808" s="140" t="s">
        <v>10992</v>
      </c>
      <c r="AK808" s="140" t="s">
        <v>3714</v>
      </c>
      <c r="AL808" s="139">
        <v>2620</v>
      </c>
      <c r="AM808" s="140" t="s">
        <v>591</v>
      </c>
      <c r="AN808" s="140" t="s">
        <v>10263</v>
      </c>
    </row>
    <row r="809" spans="1:40" ht="28.8" x14ac:dyDescent="0.25">
      <c r="A809" s="139" t="s">
        <v>7756</v>
      </c>
      <c r="B809" s="140" t="s">
        <v>7757</v>
      </c>
      <c r="C809" s="139">
        <v>10462</v>
      </c>
      <c r="D809" s="140" t="s">
        <v>5249</v>
      </c>
      <c r="E809" s="140" t="s">
        <v>6417</v>
      </c>
      <c r="F809" s="139">
        <v>2620</v>
      </c>
      <c r="G809" s="140" t="s">
        <v>591</v>
      </c>
      <c r="H809" s="140" t="s">
        <v>1672</v>
      </c>
      <c r="I809" s="140" t="s">
        <v>7758</v>
      </c>
      <c r="J809" s="140" t="s">
        <v>10993</v>
      </c>
      <c r="K809" s="140" t="s">
        <v>8070</v>
      </c>
      <c r="L809" s="140" t="s">
        <v>7761</v>
      </c>
      <c r="M809" s="140" t="s">
        <v>8071</v>
      </c>
      <c r="N809" s="140" t="s">
        <v>8730</v>
      </c>
      <c r="O809" s="139">
        <v>123001</v>
      </c>
      <c r="P809" s="139">
        <v>112474</v>
      </c>
      <c r="Q809" s="140" t="s">
        <v>5955</v>
      </c>
      <c r="R809" s="139">
        <v>961037</v>
      </c>
      <c r="S809" s="139">
        <v>0</v>
      </c>
      <c r="T809" s="140" t="s">
        <v>7758</v>
      </c>
      <c r="U809" s="141">
        <v>367</v>
      </c>
      <c r="V809" s="140" t="s">
        <v>10994</v>
      </c>
      <c r="W809" s="140" t="s">
        <v>9834</v>
      </c>
      <c r="X809" s="140" t="s">
        <v>7765</v>
      </c>
      <c r="Y809" s="140" t="s">
        <v>7766</v>
      </c>
      <c r="Z809" s="140" t="s">
        <v>8732</v>
      </c>
      <c r="AA809" s="139">
        <v>1</v>
      </c>
      <c r="AB809" s="141">
        <v>45322</v>
      </c>
      <c r="AC809" s="141">
        <v>45322</v>
      </c>
      <c r="AD809" s="140" t="s">
        <v>7926</v>
      </c>
      <c r="AE809" s="140" t="s">
        <v>7927</v>
      </c>
      <c r="AF809" s="140" t="s">
        <v>7928</v>
      </c>
      <c r="AG809" s="140" t="s">
        <v>7929</v>
      </c>
      <c r="AH809" s="140" t="s">
        <v>10995</v>
      </c>
      <c r="AI809" s="140" t="s">
        <v>7773</v>
      </c>
      <c r="AJ809" s="140" t="s">
        <v>10996</v>
      </c>
      <c r="AK809" s="140" t="s">
        <v>10997</v>
      </c>
      <c r="AL809" s="139">
        <v>2620</v>
      </c>
      <c r="AM809" s="140" t="s">
        <v>591</v>
      </c>
      <c r="AN809" s="140" t="s">
        <v>10998</v>
      </c>
    </row>
    <row r="810" spans="1:40" ht="28.8" x14ac:dyDescent="0.25">
      <c r="A810" s="139" t="s">
        <v>7756</v>
      </c>
      <c r="B810" s="140" t="s">
        <v>7757</v>
      </c>
      <c r="C810" s="139">
        <v>10471</v>
      </c>
      <c r="D810" s="140" t="s">
        <v>5425</v>
      </c>
      <c r="E810" s="140" t="s">
        <v>3715</v>
      </c>
      <c r="F810" s="139">
        <v>2620</v>
      </c>
      <c r="G810" s="140" t="s">
        <v>591</v>
      </c>
      <c r="H810" s="140" t="s">
        <v>1673</v>
      </c>
      <c r="I810" s="140" t="s">
        <v>7758</v>
      </c>
      <c r="J810" s="140" t="s">
        <v>10999</v>
      </c>
      <c r="K810" s="140" t="s">
        <v>8070</v>
      </c>
      <c r="L810" s="140" t="s">
        <v>7761</v>
      </c>
      <c r="M810" s="140" t="s">
        <v>8071</v>
      </c>
      <c r="N810" s="140" t="s">
        <v>8730</v>
      </c>
      <c r="O810" s="139">
        <v>123001</v>
      </c>
      <c r="P810" s="139">
        <v>112474</v>
      </c>
      <c r="Q810" s="140" t="s">
        <v>5955</v>
      </c>
      <c r="R810" s="139">
        <v>961037</v>
      </c>
      <c r="S810" s="139">
        <v>0</v>
      </c>
      <c r="T810" s="140" t="s">
        <v>7758</v>
      </c>
      <c r="U810" s="141">
        <v>367</v>
      </c>
      <c r="V810" s="140" t="s">
        <v>11000</v>
      </c>
      <c r="W810" s="140" t="s">
        <v>7792</v>
      </c>
      <c r="X810" s="140" t="s">
        <v>7765</v>
      </c>
      <c r="Y810" s="140" t="s">
        <v>7766</v>
      </c>
      <c r="Z810" s="140" t="s">
        <v>8732</v>
      </c>
      <c r="AA810" s="139">
        <v>2</v>
      </c>
      <c r="AB810" s="141">
        <v>45322</v>
      </c>
      <c r="AC810" s="141">
        <v>45322</v>
      </c>
      <c r="AD810" s="140" t="s">
        <v>7926</v>
      </c>
      <c r="AE810" s="140" t="s">
        <v>7927</v>
      </c>
      <c r="AF810" s="140" t="s">
        <v>7928</v>
      </c>
      <c r="AG810" s="140" t="s">
        <v>7929</v>
      </c>
      <c r="AH810" s="140" t="s">
        <v>10995</v>
      </c>
      <c r="AI810" s="140" t="s">
        <v>7773</v>
      </c>
      <c r="AJ810" s="140" t="s">
        <v>10996</v>
      </c>
      <c r="AK810" s="140" t="s">
        <v>10997</v>
      </c>
      <c r="AL810" s="139">
        <v>2620</v>
      </c>
      <c r="AM810" s="140" t="s">
        <v>591</v>
      </c>
      <c r="AN810" s="140" t="s">
        <v>10998</v>
      </c>
    </row>
    <row r="811" spans="1:40" ht="28.8" x14ac:dyDescent="0.25">
      <c r="A811" s="139" t="s">
        <v>7756</v>
      </c>
      <c r="B811" s="140" t="s">
        <v>7757</v>
      </c>
      <c r="C811" s="139">
        <v>10488</v>
      </c>
      <c r="D811" s="140" t="s">
        <v>5228</v>
      </c>
      <c r="E811" s="140" t="s">
        <v>3716</v>
      </c>
      <c r="F811" s="139">
        <v>2627</v>
      </c>
      <c r="G811" s="140" t="s">
        <v>592</v>
      </c>
      <c r="H811" s="140" t="s">
        <v>1674</v>
      </c>
      <c r="I811" s="140" t="s">
        <v>7758</v>
      </c>
      <c r="J811" s="140" t="s">
        <v>11001</v>
      </c>
      <c r="K811" s="140" t="s">
        <v>8070</v>
      </c>
      <c r="L811" s="140" t="s">
        <v>7761</v>
      </c>
      <c r="M811" s="140" t="s">
        <v>8071</v>
      </c>
      <c r="N811" s="140" t="s">
        <v>8722</v>
      </c>
      <c r="O811" s="139">
        <v>138826</v>
      </c>
      <c r="P811" s="139">
        <v>10587</v>
      </c>
      <c r="Q811" s="140" t="s">
        <v>488</v>
      </c>
      <c r="R811" s="139">
        <v>103192</v>
      </c>
      <c r="S811" s="139">
        <v>0</v>
      </c>
      <c r="T811" s="140" t="s">
        <v>7758</v>
      </c>
      <c r="U811" s="141">
        <v>367</v>
      </c>
      <c r="V811" s="140" t="s">
        <v>11002</v>
      </c>
      <c r="W811" s="140" t="s">
        <v>8176</v>
      </c>
      <c r="X811" s="140" t="s">
        <v>7765</v>
      </c>
      <c r="Y811" s="140" t="s">
        <v>7766</v>
      </c>
      <c r="Z811" s="140" t="s">
        <v>8739</v>
      </c>
      <c r="AA811" s="139">
        <v>2</v>
      </c>
      <c r="AB811" s="141">
        <v>45322</v>
      </c>
      <c r="AC811" s="141">
        <v>45322</v>
      </c>
      <c r="AD811" s="140" t="s">
        <v>8081</v>
      </c>
      <c r="AE811" s="140" t="s">
        <v>8082</v>
      </c>
      <c r="AF811" s="140" t="s">
        <v>8083</v>
      </c>
      <c r="AG811" s="140" t="s">
        <v>8084</v>
      </c>
      <c r="AH811" s="140" t="s">
        <v>11003</v>
      </c>
      <c r="AI811" s="140" t="s">
        <v>9265</v>
      </c>
      <c r="AJ811" s="140" t="s">
        <v>11004</v>
      </c>
      <c r="AK811" s="140" t="s">
        <v>9653</v>
      </c>
      <c r="AL811" s="139">
        <v>2390</v>
      </c>
      <c r="AM811" s="140" t="s">
        <v>2847</v>
      </c>
      <c r="AN811" s="140" t="s">
        <v>10263</v>
      </c>
    </row>
    <row r="812" spans="1:40" ht="28.8" x14ac:dyDescent="0.25">
      <c r="A812" s="139" t="s">
        <v>7756</v>
      </c>
      <c r="B812" s="140" t="s">
        <v>7757</v>
      </c>
      <c r="C812" s="139">
        <v>10496</v>
      </c>
      <c r="D812" s="140" t="s">
        <v>6261</v>
      </c>
      <c r="E812" s="140" t="s">
        <v>3717</v>
      </c>
      <c r="F812" s="139">
        <v>2627</v>
      </c>
      <c r="G812" s="140" t="s">
        <v>592</v>
      </c>
      <c r="H812" s="140" t="s">
        <v>1675</v>
      </c>
      <c r="I812" s="140" t="s">
        <v>7758</v>
      </c>
      <c r="J812" s="140" t="s">
        <v>11005</v>
      </c>
      <c r="K812" s="140" t="s">
        <v>8070</v>
      </c>
      <c r="L812" s="140" t="s">
        <v>7761</v>
      </c>
      <c r="M812" s="140" t="s">
        <v>8071</v>
      </c>
      <c r="N812" s="140" t="s">
        <v>8730</v>
      </c>
      <c r="O812" s="139">
        <v>123001</v>
      </c>
      <c r="P812" s="139">
        <v>112474</v>
      </c>
      <c r="Q812" s="140" t="s">
        <v>5955</v>
      </c>
      <c r="R812" s="139">
        <v>961045</v>
      </c>
      <c r="S812" s="139">
        <v>0</v>
      </c>
      <c r="T812" s="140" t="s">
        <v>7758</v>
      </c>
      <c r="U812" s="141">
        <v>367</v>
      </c>
      <c r="V812" s="140" t="s">
        <v>11006</v>
      </c>
      <c r="W812" s="140" t="s">
        <v>11007</v>
      </c>
      <c r="X812" s="140" t="s">
        <v>7765</v>
      </c>
      <c r="Y812" s="140" t="s">
        <v>7766</v>
      </c>
      <c r="Z812" s="140" t="s">
        <v>8732</v>
      </c>
      <c r="AA812" s="139">
        <v>1</v>
      </c>
      <c r="AB812" s="141">
        <v>45322</v>
      </c>
      <c r="AC812" s="141">
        <v>45322</v>
      </c>
      <c r="AD812" s="140" t="s">
        <v>8081</v>
      </c>
      <c r="AE812" s="140" t="s">
        <v>8082</v>
      </c>
      <c r="AF812" s="140" t="s">
        <v>8083</v>
      </c>
      <c r="AG812" s="140" t="s">
        <v>8084</v>
      </c>
      <c r="AH812" s="140" t="s">
        <v>11008</v>
      </c>
      <c r="AI812" s="140" t="s">
        <v>7773</v>
      </c>
      <c r="AJ812" s="140" t="s">
        <v>11009</v>
      </c>
      <c r="AK812" s="140" t="s">
        <v>7758</v>
      </c>
      <c r="AL812" s="139">
        <v>2627</v>
      </c>
      <c r="AM812" s="140" t="s">
        <v>592</v>
      </c>
      <c r="AN812" s="140" t="s">
        <v>11010</v>
      </c>
    </row>
    <row r="813" spans="1:40" ht="28.8" x14ac:dyDescent="0.25">
      <c r="A813" s="139" t="s">
        <v>7756</v>
      </c>
      <c r="B813" s="140" t="s">
        <v>7757</v>
      </c>
      <c r="C813" s="139">
        <v>10504</v>
      </c>
      <c r="D813" s="140" t="s">
        <v>6884</v>
      </c>
      <c r="E813" s="140" t="s">
        <v>3718</v>
      </c>
      <c r="F813" s="139">
        <v>9150</v>
      </c>
      <c r="G813" s="140" t="s">
        <v>321</v>
      </c>
      <c r="H813" s="140" t="s">
        <v>1676</v>
      </c>
      <c r="I813" s="140" t="s">
        <v>7758</v>
      </c>
      <c r="J813" s="140" t="s">
        <v>11011</v>
      </c>
      <c r="K813" s="140" t="s">
        <v>7899</v>
      </c>
      <c r="L813" s="140" t="s">
        <v>7761</v>
      </c>
      <c r="M813" s="140" t="s">
        <v>6823</v>
      </c>
      <c r="N813" s="140" t="s">
        <v>8722</v>
      </c>
      <c r="O813" s="139">
        <v>121665</v>
      </c>
      <c r="P813" s="139">
        <v>11387</v>
      </c>
      <c r="Q813" s="140" t="s">
        <v>7229</v>
      </c>
      <c r="R813" s="139">
        <v>963991</v>
      </c>
      <c r="S813" s="139">
        <v>0</v>
      </c>
      <c r="T813" s="140" t="s">
        <v>7758</v>
      </c>
      <c r="U813" s="141">
        <v>367</v>
      </c>
      <c r="V813" s="140" t="s">
        <v>11012</v>
      </c>
      <c r="W813" s="140" t="s">
        <v>11013</v>
      </c>
      <c r="X813" s="140" t="s">
        <v>7765</v>
      </c>
      <c r="Y813" s="140" t="s">
        <v>7766</v>
      </c>
      <c r="Z813" s="140" t="s">
        <v>8739</v>
      </c>
      <c r="AA813" s="139">
        <v>1</v>
      </c>
      <c r="AB813" s="141">
        <v>45322</v>
      </c>
      <c r="AC813" s="141">
        <v>45322</v>
      </c>
      <c r="AD813" s="140" t="s">
        <v>7926</v>
      </c>
      <c r="AE813" s="140" t="s">
        <v>7927</v>
      </c>
      <c r="AF813" s="140" t="s">
        <v>7928</v>
      </c>
      <c r="AG813" s="140" t="s">
        <v>7929</v>
      </c>
      <c r="AH813" s="140" t="s">
        <v>11014</v>
      </c>
      <c r="AI813" s="140" t="s">
        <v>7773</v>
      </c>
      <c r="AJ813" s="140" t="s">
        <v>11015</v>
      </c>
      <c r="AK813" s="140" t="s">
        <v>11016</v>
      </c>
      <c r="AL813" s="139">
        <v>9150</v>
      </c>
      <c r="AM813" s="140" t="s">
        <v>329</v>
      </c>
      <c r="AN813" s="140" t="s">
        <v>11017</v>
      </c>
    </row>
    <row r="814" spans="1:40" ht="28.8" x14ac:dyDescent="0.25">
      <c r="A814" s="139" t="s">
        <v>7756</v>
      </c>
      <c r="B814" s="140" t="s">
        <v>7757</v>
      </c>
      <c r="C814" s="139">
        <v>10538</v>
      </c>
      <c r="D814" s="140" t="s">
        <v>11018</v>
      </c>
      <c r="E814" s="140" t="s">
        <v>3719</v>
      </c>
      <c r="F814" s="139">
        <v>2630</v>
      </c>
      <c r="G814" s="140" t="s">
        <v>322</v>
      </c>
      <c r="H814" s="140" t="s">
        <v>1677</v>
      </c>
      <c r="I814" s="140" t="s">
        <v>7758</v>
      </c>
      <c r="J814" s="140" t="s">
        <v>11019</v>
      </c>
      <c r="K814" s="140" t="s">
        <v>8070</v>
      </c>
      <c r="L814" s="140" t="s">
        <v>7761</v>
      </c>
      <c r="M814" s="140" t="s">
        <v>8071</v>
      </c>
      <c r="N814" s="140" t="s">
        <v>8722</v>
      </c>
      <c r="O814" s="139">
        <v>139063</v>
      </c>
      <c r="P814" s="139">
        <v>10421</v>
      </c>
      <c r="Q814" s="140" t="s">
        <v>6259</v>
      </c>
      <c r="R814" s="139">
        <v>970723</v>
      </c>
      <c r="S814" s="139">
        <v>0</v>
      </c>
      <c r="T814" s="140" t="s">
        <v>7758</v>
      </c>
      <c r="U814" s="141">
        <v>367</v>
      </c>
      <c r="V814" s="140" t="s">
        <v>11020</v>
      </c>
      <c r="W814" s="140" t="s">
        <v>8257</v>
      </c>
      <c r="X814" s="140" t="s">
        <v>8106</v>
      </c>
      <c r="Y814" s="140" t="s">
        <v>8107</v>
      </c>
      <c r="Z814" s="140" t="s">
        <v>8724</v>
      </c>
      <c r="AA814" s="139">
        <v>1</v>
      </c>
      <c r="AB814" s="141">
        <v>45322</v>
      </c>
      <c r="AC814" s="141">
        <v>45322</v>
      </c>
      <c r="AD814" s="140" t="s">
        <v>8109</v>
      </c>
      <c r="AE814" s="140" t="s">
        <v>8110</v>
      </c>
      <c r="AF814" s="140" t="s">
        <v>8111</v>
      </c>
      <c r="AG814" s="140" t="s">
        <v>8112</v>
      </c>
      <c r="AH814" s="140" t="s">
        <v>10970</v>
      </c>
      <c r="AI814" s="140" t="s">
        <v>7885</v>
      </c>
      <c r="AJ814" s="140" t="s">
        <v>10971</v>
      </c>
      <c r="AK814" s="140" t="s">
        <v>10972</v>
      </c>
      <c r="AL814" s="139">
        <v>2610</v>
      </c>
      <c r="AM814" s="140" t="s">
        <v>320</v>
      </c>
      <c r="AN814" s="140" t="s">
        <v>10973</v>
      </c>
    </row>
    <row r="815" spans="1:40" ht="28.8" x14ac:dyDescent="0.25">
      <c r="A815" s="139" t="s">
        <v>7756</v>
      </c>
      <c r="B815" s="140" t="s">
        <v>7757</v>
      </c>
      <c r="C815" s="139">
        <v>10546</v>
      </c>
      <c r="D815" s="140" t="s">
        <v>5374</v>
      </c>
      <c r="E815" s="140" t="s">
        <v>3720</v>
      </c>
      <c r="F815" s="139">
        <v>2840</v>
      </c>
      <c r="G815" s="140" t="s">
        <v>593</v>
      </c>
      <c r="H815" s="140" t="s">
        <v>1678</v>
      </c>
      <c r="I815" s="140" t="s">
        <v>7758</v>
      </c>
      <c r="J815" s="140" t="s">
        <v>11021</v>
      </c>
      <c r="K815" s="140" t="s">
        <v>8070</v>
      </c>
      <c r="L815" s="140" t="s">
        <v>7761</v>
      </c>
      <c r="M815" s="140" t="s">
        <v>8071</v>
      </c>
      <c r="N815" s="140" t="s">
        <v>8722</v>
      </c>
      <c r="O815" s="139">
        <v>138826</v>
      </c>
      <c r="P815" s="139">
        <v>10587</v>
      </c>
      <c r="Q815" s="140" t="s">
        <v>488</v>
      </c>
      <c r="R815" s="139">
        <v>103192</v>
      </c>
      <c r="S815" s="139">
        <v>0</v>
      </c>
      <c r="T815" s="140" t="s">
        <v>7758</v>
      </c>
      <c r="U815" s="141">
        <v>367</v>
      </c>
      <c r="V815" s="140" t="s">
        <v>11022</v>
      </c>
      <c r="W815" s="140" t="s">
        <v>11023</v>
      </c>
      <c r="X815" s="140" t="s">
        <v>7765</v>
      </c>
      <c r="Y815" s="140" t="s">
        <v>7766</v>
      </c>
      <c r="Z815" s="140" t="s">
        <v>8739</v>
      </c>
      <c r="AA815" s="139">
        <v>2</v>
      </c>
      <c r="AB815" s="141">
        <v>45322</v>
      </c>
      <c r="AC815" s="141">
        <v>45322</v>
      </c>
      <c r="AD815" s="140" t="s">
        <v>8109</v>
      </c>
      <c r="AE815" s="140" t="s">
        <v>8110</v>
      </c>
      <c r="AF815" s="140" t="s">
        <v>8111</v>
      </c>
      <c r="AG815" s="140" t="s">
        <v>8112</v>
      </c>
      <c r="AH815" s="140" t="s">
        <v>11024</v>
      </c>
      <c r="AI815" s="140" t="s">
        <v>7943</v>
      </c>
      <c r="AJ815" s="140" t="s">
        <v>10571</v>
      </c>
      <c r="AK815" s="140" t="s">
        <v>3720</v>
      </c>
      <c r="AL815" s="139">
        <v>2840</v>
      </c>
      <c r="AM815" s="140" t="s">
        <v>593</v>
      </c>
      <c r="AN815" s="140" t="s">
        <v>10263</v>
      </c>
    </row>
    <row r="816" spans="1:40" ht="28.8" x14ac:dyDescent="0.25">
      <c r="A816" s="139" t="s">
        <v>7756</v>
      </c>
      <c r="B816" s="140" t="s">
        <v>7757</v>
      </c>
      <c r="C816" s="139">
        <v>10553</v>
      </c>
      <c r="D816" s="140" t="s">
        <v>5395</v>
      </c>
      <c r="E816" s="140" t="s">
        <v>3721</v>
      </c>
      <c r="F816" s="139">
        <v>2840</v>
      </c>
      <c r="G816" s="140" t="s">
        <v>593</v>
      </c>
      <c r="H816" s="140" t="s">
        <v>1679</v>
      </c>
      <c r="I816" s="140" t="s">
        <v>7758</v>
      </c>
      <c r="J816" s="140" t="s">
        <v>11025</v>
      </c>
      <c r="K816" s="140" t="s">
        <v>8070</v>
      </c>
      <c r="L816" s="140" t="s">
        <v>7761</v>
      </c>
      <c r="M816" s="140" t="s">
        <v>8071</v>
      </c>
      <c r="N816" s="140" t="s">
        <v>8722</v>
      </c>
      <c r="O816" s="139">
        <v>119255</v>
      </c>
      <c r="P816" s="139">
        <v>46052</v>
      </c>
      <c r="Q816" s="140" t="s">
        <v>7360</v>
      </c>
      <c r="R816" s="139">
        <v>104661</v>
      </c>
      <c r="S816" s="139">
        <v>0</v>
      </c>
      <c r="T816" s="140" t="s">
        <v>7758</v>
      </c>
      <c r="U816" s="141">
        <v>367</v>
      </c>
      <c r="V816" s="140" t="s">
        <v>11026</v>
      </c>
      <c r="W816" s="140" t="s">
        <v>11027</v>
      </c>
      <c r="X816" s="140" t="s">
        <v>7765</v>
      </c>
      <c r="Y816" s="140" t="s">
        <v>7766</v>
      </c>
      <c r="Z816" s="140" t="s">
        <v>8739</v>
      </c>
      <c r="AA816" s="139">
        <v>1</v>
      </c>
      <c r="AB816" s="141">
        <v>45322</v>
      </c>
      <c r="AC816" s="141">
        <v>45322</v>
      </c>
      <c r="AD816" s="140" t="s">
        <v>8109</v>
      </c>
      <c r="AE816" s="140" t="s">
        <v>8110</v>
      </c>
      <c r="AF816" s="140" t="s">
        <v>8111</v>
      </c>
      <c r="AG816" s="140" t="s">
        <v>8112</v>
      </c>
      <c r="AH816" s="140" t="s">
        <v>10825</v>
      </c>
      <c r="AI816" s="140" t="s">
        <v>7943</v>
      </c>
      <c r="AJ816" s="140" t="s">
        <v>10826</v>
      </c>
      <c r="AK816" s="140" t="s">
        <v>10827</v>
      </c>
      <c r="AL816" s="139">
        <v>2550</v>
      </c>
      <c r="AM816" s="140" t="s">
        <v>317</v>
      </c>
      <c r="AN816" s="140" t="s">
        <v>10828</v>
      </c>
    </row>
    <row r="817" spans="1:40" ht="28.8" x14ac:dyDescent="0.25">
      <c r="A817" s="139" t="s">
        <v>7756</v>
      </c>
      <c r="B817" s="140" t="s">
        <v>7757</v>
      </c>
      <c r="C817" s="139">
        <v>10561</v>
      </c>
      <c r="D817" s="140" t="s">
        <v>5426</v>
      </c>
      <c r="E817" s="140" t="s">
        <v>3722</v>
      </c>
      <c r="F817" s="139">
        <v>2840</v>
      </c>
      <c r="G817" s="140" t="s">
        <v>593</v>
      </c>
      <c r="H817" s="140" t="s">
        <v>1680</v>
      </c>
      <c r="I817" s="140" t="s">
        <v>7758</v>
      </c>
      <c r="J817" s="140" t="s">
        <v>11028</v>
      </c>
      <c r="K817" s="140" t="s">
        <v>8070</v>
      </c>
      <c r="L817" s="140" t="s">
        <v>7761</v>
      </c>
      <c r="M817" s="140" t="s">
        <v>8071</v>
      </c>
      <c r="N817" s="140" t="s">
        <v>8730</v>
      </c>
      <c r="O817" s="139">
        <v>123001</v>
      </c>
      <c r="P817" s="139">
        <v>112474</v>
      </c>
      <c r="Q817" s="140" t="s">
        <v>5955</v>
      </c>
      <c r="R817" s="139">
        <v>960997</v>
      </c>
      <c r="S817" s="139">
        <v>0</v>
      </c>
      <c r="T817" s="140" t="s">
        <v>7758</v>
      </c>
      <c r="U817" s="141">
        <v>367</v>
      </c>
      <c r="V817" s="140" t="s">
        <v>11029</v>
      </c>
      <c r="W817" s="140" t="s">
        <v>8337</v>
      </c>
      <c r="X817" s="140" t="s">
        <v>7765</v>
      </c>
      <c r="Y817" s="140" t="s">
        <v>7766</v>
      </c>
      <c r="Z817" s="140" t="s">
        <v>8732</v>
      </c>
      <c r="AA817" s="139">
        <v>2</v>
      </c>
      <c r="AB817" s="141">
        <v>45322</v>
      </c>
      <c r="AC817" s="141">
        <v>45322</v>
      </c>
      <c r="AD817" s="140" t="s">
        <v>8109</v>
      </c>
      <c r="AE817" s="140" t="s">
        <v>8110</v>
      </c>
      <c r="AF817" s="140" t="s">
        <v>8111</v>
      </c>
      <c r="AG817" s="140" t="s">
        <v>8112</v>
      </c>
      <c r="AH817" s="140" t="s">
        <v>10860</v>
      </c>
      <c r="AI817" s="140" t="s">
        <v>7773</v>
      </c>
      <c r="AJ817" s="140" t="s">
        <v>10861</v>
      </c>
      <c r="AK817" s="140" t="s">
        <v>7758</v>
      </c>
      <c r="AL817" s="139">
        <v>2840</v>
      </c>
      <c r="AM817" s="140" t="s">
        <v>585</v>
      </c>
      <c r="AN817" s="140" t="s">
        <v>10862</v>
      </c>
    </row>
    <row r="818" spans="1:40" ht="28.8" x14ac:dyDescent="0.25">
      <c r="A818" s="139" t="s">
        <v>7756</v>
      </c>
      <c r="B818" s="140" t="s">
        <v>7757</v>
      </c>
      <c r="C818" s="139">
        <v>10579</v>
      </c>
      <c r="D818" s="140" t="s">
        <v>6548</v>
      </c>
      <c r="E818" s="140" t="s">
        <v>7218</v>
      </c>
      <c r="F818" s="139">
        <v>2845</v>
      </c>
      <c r="G818" s="140" t="s">
        <v>594</v>
      </c>
      <c r="H818" s="140" t="s">
        <v>1681</v>
      </c>
      <c r="I818" s="140" t="s">
        <v>7758</v>
      </c>
      <c r="J818" s="140" t="s">
        <v>11030</v>
      </c>
      <c r="K818" s="140" t="s">
        <v>8070</v>
      </c>
      <c r="L818" s="140" t="s">
        <v>7761</v>
      </c>
      <c r="M818" s="140" t="s">
        <v>8071</v>
      </c>
      <c r="N818" s="140" t="s">
        <v>7762</v>
      </c>
      <c r="O818" s="139">
        <v>120485</v>
      </c>
      <c r="P818" s="139">
        <v>943</v>
      </c>
      <c r="Q818" s="140" t="s">
        <v>5170</v>
      </c>
      <c r="R818" s="139">
        <v>113852</v>
      </c>
      <c r="S818" s="139">
        <v>113852</v>
      </c>
      <c r="T818" s="140" t="s">
        <v>7758</v>
      </c>
      <c r="U818" s="141">
        <v>367</v>
      </c>
      <c r="V818" s="140" t="s">
        <v>11031</v>
      </c>
      <c r="W818" s="140" t="s">
        <v>11032</v>
      </c>
      <c r="X818" s="140" t="s">
        <v>7765</v>
      </c>
      <c r="Y818" s="140" t="s">
        <v>7766</v>
      </c>
      <c r="Z818" s="140" t="s">
        <v>7767</v>
      </c>
      <c r="AA818" s="139">
        <v>2</v>
      </c>
      <c r="AB818" s="141">
        <v>45322</v>
      </c>
      <c r="AC818" s="141">
        <v>45322</v>
      </c>
      <c r="AD818" s="140" t="s">
        <v>7926</v>
      </c>
      <c r="AE818" s="140" t="s">
        <v>7927</v>
      </c>
      <c r="AF818" s="140" t="s">
        <v>7928</v>
      </c>
      <c r="AG818" s="140" t="s">
        <v>7929</v>
      </c>
      <c r="AH818" s="140" t="s">
        <v>8225</v>
      </c>
      <c r="AI818" s="140" t="s">
        <v>7773</v>
      </c>
      <c r="AJ818" s="140" t="s">
        <v>8226</v>
      </c>
      <c r="AK818" s="140" t="s">
        <v>8227</v>
      </c>
      <c r="AL818" s="139">
        <v>2830</v>
      </c>
      <c r="AM818" s="140" t="s">
        <v>597</v>
      </c>
      <c r="AN818" s="140" t="s">
        <v>8228</v>
      </c>
    </row>
    <row r="819" spans="1:40" ht="28.8" x14ac:dyDescent="0.25">
      <c r="A819" s="139" t="s">
        <v>7756</v>
      </c>
      <c r="B819" s="140" t="s">
        <v>7757</v>
      </c>
      <c r="C819" s="139">
        <v>10587</v>
      </c>
      <c r="D819" s="140" t="s">
        <v>488</v>
      </c>
      <c r="E819" s="140" t="s">
        <v>3724</v>
      </c>
      <c r="F819" s="139">
        <v>2845</v>
      </c>
      <c r="G819" s="140" t="s">
        <v>594</v>
      </c>
      <c r="H819" s="140" t="s">
        <v>1682</v>
      </c>
      <c r="I819" s="140" t="s">
        <v>7758</v>
      </c>
      <c r="J819" s="140" t="s">
        <v>11033</v>
      </c>
      <c r="K819" s="140" t="s">
        <v>8070</v>
      </c>
      <c r="L819" s="140" t="s">
        <v>7761</v>
      </c>
      <c r="M819" s="140" t="s">
        <v>8071</v>
      </c>
      <c r="N819" s="140" t="s">
        <v>8722</v>
      </c>
      <c r="O819" s="139">
        <v>138826</v>
      </c>
      <c r="P819" s="139">
        <v>10587</v>
      </c>
      <c r="Q819" s="140" t="s">
        <v>488</v>
      </c>
      <c r="R819" s="139">
        <v>103192</v>
      </c>
      <c r="S819" s="139">
        <v>0</v>
      </c>
      <c r="T819" s="140" t="s">
        <v>7758</v>
      </c>
      <c r="U819" s="141">
        <v>367</v>
      </c>
      <c r="V819" s="140" t="s">
        <v>11034</v>
      </c>
      <c r="W819" s="140" t="s">
        <v>8504</v>
      </c>
      <c r="X819" s="140" t="s">
        <v>7765</v>
      </c>
      <c r="Y819" s="140" t="s">
        <v>7766</v>
      </c>
      <c r="Z819" s="140" t="s">
        <v>8739</v>
      </c>
      <c r="AA819" s="139">
        <v>1</v>
      </c>
      <c r="AB819" s="141">
        <v>45322</v>
      </c>
      <c r="AC819" s="141">
        <v>45322</v>
      </c>
      <c r="AD819" s="140" t="s">
        <v>8081</v>
      </c>
      <c r="AE819" s="140" t="s">
        <v>8082</v>
      </c>
      <c r="AF819" s="140" t="s">
        <v>8083</v>
      </c>
      <c r="AG819" s="140" t="s">
        <v>8084</v>
      </c>
      <c r="AH819" s="140" t="s">
        <v>11035</v>
      </c>
      <c r="AI819" s="140" t="s">
        <v>7943</v>
      </c>
      <c r="AJ819" s="140" t="s">
        <v>11036</v>
      </c>
      <c r="AK819" s="140" t="s">
        <v>3724</v>
      </c>
      <c r="AL819" s="139">
        <v>2845</v>
      </c>
      <c r="AM819" s="140" t="s">
        <v>594</v>
      </c>
      <c r="AN819" s="140" t="s">
        <v>10263</v>
      </c>
    </row>
    <row r="820" spans="1:40" ht="28.8" x14ac:dyDescent="0.25">
      <c r="A820" s="139" t="s">
        <v>7756</v>
      </c>
      <c r="B820" s="140" t="s">
        <v>7757</v>
      </c>
      <c r="C820" s="139">
        <v>10595</v>
      </c>
      <c r="D820" s="140" t="s">
        <v>5427</v>
      </c>
      <c r="E820" s="140" t="s">
        <v>3725</v>
      </c>
      <c r="F820" s="139">
        <v>9140</v>
      </c>
      <c r="G820" s="140" t="s">
        <v>595</v>
      </c>
      <c r="H820" s="140" t="s">
        <v>1683</v>
      </c>
      <c r="I820" s="140" t="s">
        <v>7758</v>
      </c>
      <c r="J820" s="140" t="s">
        <v>11037</v>
      </c>
      <c r="K820" s="140" t="s">
        <v>7899</v>
      </c>
      <c r="L820" s="140" t="s">
        <v>7761</v>
      </c>
      <c r="M820" s="140" t="s">
        <v>6823</v>
      </c>
      <c r="N820" s="140" t="s">
        <v>8722</v>
      </c>
      <c r="O820" s="139">
        <v>121228</v>
      </c>
      <c r="P820" s="139">
        <v>10595</v>
      </c>
      <c r="Q820" s="140" t="s">
        <v>5427</v>
      </c>
      <c r="R820" s="139">
        <v>963918</v>
      </c>
      <c r="S820" s="139">
        <v>0</v>
      </c>
      <c r="T820" s="140" t="s">
        <v>7758</v>
      </c>
      <c r="U820" s="141">
        <v>367</v>
      </c>
      <c r="V820" s="140" t="s">
        <v>11038</v>
      </c>
      <c r="W820" s="140" t="s">
        <v>10396</v>
      </c>
      <c r="X820" s="140" t="s">
        <v>7765</v>
      </c>
      <c r="Y820" s="140" t="s">
        <v>7766</v>
      </c>
      <c r="Z820" s="140" t="s">
        <v>8739</v>
      </c>
      <c r="AA820" s="139">
        <v>2</v>
      </c>
      <c r="AB820" s="141">
        <v>45322</v>
      </c>
      <c r="AC820" s="141">
        <v>45322</v>
      </c>
      <c r="AD820" s="140" t="s">
        <v>7926</v>
      </c>
      <c r="AE820" s="140" t="s">
        <v>7927</v>
      </c>
      <c r="AF820" s="140" t="s">
        <v>7928</v>
      </c>
      <c r="AG820" s="140" t="s">
        <v>7929</v>
      </c>
      <c r="AH820" s="140" t="s">
        <v>11039</v>
      </c>
      <c r="AI820" s="140" t="s">
        <v>7773</v>
      </c>
      <c r="AJ820" s="140" t="s">
        <v>11040</v>
      </c>
      <c r="AK820" s="140" t="s">
        <v>3725</v>
      </c>
      <c r="AL820" s="139">
        <v>9140</v>
      </c>
      <c r="AM820" s="140" t="s">
        <v>595</v>
      </c>
      <c r="AN820" s="140" t="s">
        <v>11041</v>
      </c>
    </row>
    <row r="821" spans="1:40" ht="28.8" x14ac:dyDescent="0.25">
      <c r="A821" s="139" t="s">
        <v>7756</v>
      </c>
      <c r="B821" s="140" t="s">
        <v>7757</v>
      </c>
      <c r="C821" s="139">
        <v>10603</v>
      </c>
      <c r="D821" s="140" t="s">
        <v>5428</v>
      </c>
      <c r="E821" s="140" t="s">
        <v>3726</v>
      </c>
      <c r="F821" s="139">
        <v>2850</v>
      </c>
      <c r="G821" s="140" t="s">
        <v>323</v>
      </c>
      <c r="H821" s="140" t="s">
        <v>1684</v>
      </c>
      <c r="I821" s="140" t="s">
        <v>7758</v>
      </c>
      <c r="J821" s="140" t="s">
        <v>11042</v>
      </c>
      <c r="K821" s="140" t="s">
        <v>8070</v>
      </c>
      <c r="L821" s="140" t="s">
        <v>7761</v>
      </c>
      <c r="M821" s="140" t="s">
        <v>8071</v>
      </c>
      <c r="N821" s="140" t="s">
        <v>8722</v>
      </c>
      <c r="O821" s="139">
        <v>122994</v>
      </c>
      <c r="P821" s="139">
        <v>10439</v>
      </c>
      <c r="Q821" s="140" t="s">
        <v>7217</v>
      </c>
      <c r="R821" s="139">
        <v>111096</v>
      </c>
      <c r="S821" s="139">
        <v>0</v>
      </c>
      <c r="T821" s="140" t="s">
        <v>7758</v>
      </c>
      <c r="U821" s="141">
        <v>367</v>
      </c>
      <c r="V821" s="140" t="s">
        <v>11043</v>
      </c>
      <c r="W821" s="140" t="s">
        <v>8006</v>
      </c>
      <c r="X821" s="140" t="s">
        <v>7765</v>
      </c>
      <c r="Y821" s="140" t="s">
        <v>7766</v>
      </c>
      <c r="Z821" s="140" t="s">
        <v>8739</v>
      </c>
      <c r="AA821" s="139">
        <v>1</v>
      </c>
      <c r="AB821" s="141">
        <v>45322</v>
      </c>
      <c r="AC821" s="141">
        <v>45322</v>
      </c>
      <c r="AD821" s="140" t="s">
        <v>7926</v>
      </c>
      <c r="AE821" s="140" t="s">
        <v>7927</v>
      </c>
      <c r="AF821" s="140" t="s">
        <v>7928</v>
      </c>
      <c r="AG821" s="140" t="s">
        <v>7929</v>
      </c>
      <c r="AH821" s="140" t="s">
        <v>11044</v>
      </c>
      <c r="AI821" s="140" t="s">
        <v>7773</v>
      </c>
      <c r="AJ821" s="140" t="s">
        <v>11045</v>
      </c>
      <c r="AK821" s="140" t="s">
        <v>3726</v>
      </c>
      <c r="AL821" s="139">
        <v>2850</v>
      </c>
      <c r="AM821" s="140" t="s">
        <v>323</v>
      </c>
      <c r="AN821" s="140" t="s">
        <v>11046</v>
      </c>
    </row>
    <row r="822" spans="1:40" ht="28.8" x14ac:dyDescent="0.25">
      <c r="A822" s="139" t="s">
        <v>7756</v>
      </c>
      <c r="B822" s="140" t="s">
        <v>7757</v>
      </c>
      <c r="C822" s="139">
        <v>10611</v>
      </c>
      <c r="D822" s="140" t="s">
        <v>6262</v>
      </c>
      <c r="E822" s="140" t="s">
        <v>3727</v>
      </c>
      <c r="F822" s="139">
        <v>2850</v>
      </c>
      <c r="G822" s="140" t="s">
        <v>323</v>
      </c>
      <c r="H822" s="140" t="s">
        <v>1685</v>
      </c>
      <c r="I822" s="140" t="s">
        <v>7758</v>
      </c>
      <c r="J822" s="140" t="s">
        <v>11047</v>
      </c>
      <c r="K822" s="140" t="s">
        <v>8070</v>
      </c>
      <c r="L822" s="140" t="s">
        <v>7761</v>
      </c>
      <c r="M822" s="140" t="s">
        <v>8071</v>
      </c>
      <c r="N822" s="140" t="s">
        <v>8722</v>
      </c>
      <c r="O822" s="139">
        <v>122994</v>
      </c>
      <c r="P822" s="139">
        <v>10439</v>
      </c>
      <c r="Q822" s="140" t="s">
        <v>7217</v>
      </c>
      <c r="R822" s="139">
        <v>111096</v>
      </c>
      <c r="S822" s="139">
        <v>0</v>
      </c>
      <c r="T822" s="140" t="s">
        <v>7758</v>
      </c>
      <c r="U822" s="141">
        <v>367</v>
      </c>
      <c r="V822" s="140" t="s">
        <v>11048</v>
      </c>
      <c r="W822" s="140" t="s">
        <v>11049</v>
      </c>
      <c r="X822" s="140" t="s">
        <v>7765</v>
      </c>
      <c r="Y822" s="140" t="s">
        <v>7766</v>
      </c>
      <c r="Z822" s="140" t="s">
        <v>8739</v>
      </c>
      <c r="AA822" s="139">
        <v>1</v>
      </c>
      <c r="AB822" s="141">
        <v>45322</v>
      </c>
      <c r="AC822" s="141">
        <v>45322</v>
      </c>
      <c r="AD822" s="140" t="s">
        <v>8081</v>
      </c>
      <c r="AE822" s="140" t="s">
        <v>8082</v>
      </c>
      <c r="AF822" s="140" t="s">
        <v>8083</v>
      </c>
      <c r="AG822" s="140" t="s">
        <v>8084</v>
      </c>
      <c r="AH822" s="140" t="s">
        <v>11050</v>
      </c>
      <c r="AI822" s="140" t="s">
        <v>7773</v>
      </c>
      <c r="AJ822" s="140" t="s">
        <v>11051</v>
      </c>
      <c r="AK822" s="140" t="s">
        <v>11052</v>
      </c>
      <c r="AL822" s="139">
        <v>2850</v>
      </c>
      <c r="AM822" s="140" t="s">
        <v>323</v>
      </c>
      <c r="AN822" s="140" t="s">
        <v>11046</v>
      </c>
    </row>
    <row r="823" spans="1:40" ht="28.8" x14ac:dyDescent="0.25">
      <c r="A823" s="139" t="s">
        <v>7756</v>
      </c>
      <c r="B823" s="140" t="s">
        <v>7757</v>
      </c>
      <c r="C823" s="139">
        <v>10629</v>
      </c>
      <c r="D823" s="140" t="s">
        <v>6263</v>
      </c>
      <c r="E823" s="140" t="s">
        <v>6264</v>
      </c>
      <c r="F823" s="139">
        <v>2870</v>
      </c>
      <c r="G823" s="140" t="s">
        <v>503</v>
      </c>
      <c r="H823" s="140" t="s">
        <v>1686</v>
      </c>
      <c r="I823" s="140" t="s">
        <v>7758</v>
      </c>
      <c r="J823" s="140" t="s">
        <v>11053</v>
      </c>
      <c r="K823" s="140" t="s">
        <v>7899</v>
      </c>
      <c r="L823" s="140" t="s">
        <v>7761</v>
      </c>
      <c r="M823" s="140" t="s">
        <v>6823</v>
      </c>
      <c r="N823" s="140" t="s">
        <v>8722</v>
      </c>
      <c r="O823" s="139">
        <v>119545</v>
      </c>
      <c r="P823" s="139">
        <v>10637</v>
      </c>
      <c r="Q823" s="140" t="s">
        <v>6885</v>
      </c>
      <c r="R823" s="139">
        <v>963835</v>
      </c>
      <c r="S823" s="139">
        <v>0</v>
      </c>
      <c r="T823" s="140" t="s">
        <v>7758</v>
      </c>
      <c r="U823" s="141">
        <v>367</v>
      </c>
      <c r="V823" s="140" t="s">
        <v>11054</v>
      </c>
      <c r="W823" s="140" t="s">
        <v>8138</v>
      </c>
      <c r="X823" s="140" t="s">
        <v>7765</v>
      </c>
      <c r="Y823" s="140" t="s">
        <v>7766</v>
      </c>
      <c r="Z823" s="140" t="s">
        <v>8739</v>
      </c>
      <c r="AA823" s="139">
        <v>1</v>
      </c>
      <c r="AB823" s="141">
        <v>45322</v>
      </c>
      <c r="AC823" s="141">
        <v>45322</v>
      </c>
      <c r="AD823" s="140" t="s">
        <v>8081</v>
      </c>
      <c r="AE823" s="140" t="s">
        <v>8082</v>
      </c>
      <c r="AF823" s="140" t="s">
        <v>8083</v>
      </c>
      <c r="AG823" s="140" t="s">
        <v>8084</v>
      </c>
      <c r="AH823" s="140" t="s">
        <v>11055</v>
      </c>
      <c r="AI823" s="140" t="s">
        <v>7943</v>
      </c>
      <c r="AJ823" s="140" t="s">
        <v>11056</v>
      </c>
      <c r="AK823" s="140" t="s">
        <v>11057</v>
      </c>
      <c r="AL823" s="139">
        <v>2870</v>
      </c>
      <c r="AM823" s="140" t="s">
        <v>6134</v>
      </c>
      <c r="AN823" s="140" t="s">
        <v>11058</v>
      </c>
    </row>
    <row r="824" spans="1:40" ht="28.8" x14ac:dyDescent="0.25">
      <c r="A824" s="139" t="s">
        <v>7756</v>
      </c>
      <c r="B824" s="140" t="s">
        <v>7757</v>
      </c>
      <c r="C824" s="139">
        <v>10637</v>
      </c>
      <c r="D824" s="140" t="s">
        <v>6885</v>
      </c>
      <c r="E824" s="140" t="s">
        <v>3567</v>
      </c>
      <c r="F824" s="139">
        <v>2870</v>
      </c>
      <c r="G824" s="140" t="s">
        <v>503</v>
      </c>
      <c r="H824" s="140" t="s">
        <v>1687</v>
      </c>
      <c r="I824" s="140" t="s">
        <v>7758</v>
      </c>
      <c r="J824" s="140" t="s">
        <v>11059</v>
      </c>
      <c r="K824" s="140" t="s">
        <v>7899</v>
      </c>
      <c r="L824" s="140" t="s">
        <v>7761</v>
      </c>
      <c r="M824" s="140" t="s">
        <v>6823</v>
      </c>
      <c r="N824" s="140" t="s">
        <v>8722</v>
      </c>
      <c r="O824" s="139">
        <v>119545</v>
      </c>
      <c r="P824" s="139">
        <v>10637</v>
      </c>
      <c r="Q824" s="140" t="s">
        <v>6885</v>
      </c>
      <c r="R824" s="139">
        <v>963835</v>
      </c>
      <c r="S824" s="139">
        <v>0</v>
      </c>
      <c r="T824" s="140" t="s">
        <v>7758</v>
      </c>
      <c r="U824" s="141">
        <v>367</v>
      </c>
      <c r="V824" s="140" t="s">
        <v>11060</v>
      </c>
      <c r="W824" s="140" t="s">
        <v>10113</v>
      </c>
      <c r="X824" s="140" t="s">
        <v>7765</v>
      </c>
      <c r="Y824" s="140" t="s">
        <v>7766</v>
      </c>
      <c r="Z824" s="140" t="s">
        <v>8739</v>
      </c>
      <c r="AA824" s="139">
        <v>2</v>
      </c>
      <c r="AB824" s="141">
        <v>45322</v>
      </c>
      <c r="AC824" s="141">
        <v>45322</v>
      </c>
      <c r="AD824" s="140" t="s">
        <v>8081</v>
      </c>
      <c r="AE824" s="140" t="s">
        <v>8082</v>
      </c>
      <c r="AF824" s="140" t="s">
        <v>8083</v>
      </c>
      <c r="AG824" s="140" t="s">
        <v>8084</v>
      </c>
      <c r="AH824" s="140" t="s">
        <v>11055</v>
      </c>
      <c r="AI824" s="140" t="s">
        <v>7943</v>
      </c>
      <c r="AJ824" s="140" t="s">
        <v>11056</v>
      </c>
      <c r="AK824" s="140" t="s">
        <v>11057</v>
      </c>
      <c r="AL824" s="139">
        <v>2870</v>
      </c>
      <c r="AM824" s="140" t="s">
        <v>6134</v>
      </c>
      <c r="AN824" s="140" t="s">
        <v>11058</v>
      </c>
    </row>
    <row r="825" spans="1:40" ht="28.8" x14ac:dyDescent="0.25">
      <c r="A825" s="139" t="s">
        <v>7756</v>
      </c>
      <c r="B825" s="140" t="s">
        <v>7757</v>
      </c>
      <c r="C825" s="139">
        <v>10645</v>
      </c>
      <c r="D825" s="140" t="s">
        <v>2919</v>
      </c>
      <c r="E825" s="140" t="s">
        <v>3728</v>
      </c>
      <c r="F825" s="139">
        <v>2870</v>
      </c>
      <c r="G825" s="140" t="s">
        <v>596</v>
      </c>
      <c r="H825" s="140" t="s">
        <v>1688</v>
      </c>
      <c r="I825" s="140" t="s">
        <v>7758</v>
      </c>
      <c r="J825" s="140" t="s">
        <v>11061</v>
      </c>
      <c r="K825" s="140" t="s">
        <v>7899</v>
      </c>
      <c r="L825" s="140" t="s">
        <v>7761</v>
      </c>
      <c r="M825" s="140" t="s">
        <v>6823</v>
      </c>
      <c r="N825" s="140" t="s">
        <v>8722</v>
      </c>
      <c r="O825" s="139">
        <v>119545</v>
      </c>
      <c r="P825" s="139">
        <v>10637</v>
      </c>
      <c r="Q825" s="140" t="s">
        <v>6885</v>
      </c>
      <c r="R825" s="139">
        <v>963835</v>
      </c>
      <c r="S825" s="139">
        <v>0</v>
      </c>
      <c r="T825" s="140" t="s">
        <v>7758</v>
      </c>
      <c r="U825" s="141">
        <v>367</v>
      </c>
      <c r="V825" s="140" t="s">
        <v>11062</v>
      </c>
      <c r="W825" s="140" t="s">
        <v>8988</v>
      </c>
      <c r="X825" s="140" t="s">
        <v>7765</v>
      </c>
      <c r="Y825" s="140" t="s">
        <v>7766</v>
      </c>
      <c r="Z825" s="140" t="s">
        <v>8739</v>
      </c>
      <c r="AA825" s="139">
        <v>1</v>
      </c>
      <c r="AB825" s="141">
        <v>45322</v>
      </c>
      <c r="AC825" s="141">
        <v>45322</v>
      </c>
      <c r="AD825" s="140" t="s">
        <v>8081</v>
      </c>
      <c r="AE825" s="140" t="s">
        <v>8082</v>
      </c>
      <c r="AF825" s="140" t="s">
        <v>8083</v>
      </c>
      <c r="AG825" s="140" t="s">
        <v>8084</v>
      </c>
      <c r="AH825" s="140" t="s">
        <v>11055</v>
      </c>
      <c r="AI825" s="140" t="s">
        <v>7943</v>
      </c>
      <c r="AJ825" s="140" t="s">
        <v>11056</v>
      </c>
      <c r="AK825" s="140" t="s">
        <v>11057</v>
      </c>
      <c r="AL825" s="139">
        <v>2870</v>
      </c>
      <c r="AM825" s="140" t="s">
        <v>6134</v>
      </c>
      <c r="AN825" s="140" t="s">
        <v>11058</v>
      </c>
    </row>
    <row r="826" spans="1:40" ht="28.8" x14ac:dyDescent="0.25">
      <c r="A826" s="139" t="s">
        <v>7756</v>
      </c>
      <c r="B826" s="140" t="s">
        <v>7757</v>
      </c>
      <c r="C826" s="139">
        <v>10661</v>
      </c>
      <c r="D826" s="140" t="s">
        <v>5343</v>
      </c>
      <c r="E826" s="140" t="s">
        <v>3729</v>
      </c>
      <c r="F826" s="139">
        <v>2830</v>
      </c>
      <c r="G826" s="140" t="s">
        <v>597</v>
      </c>
      <c r="H826" s="140" t="s">
        <v>1689</v>
      </c>
      <c r="I826" s="140" t="s">
        <v>7758</v>
      </c>
      <c r="J826" s="140" t="s">
        <v>11063</v>
      </c>
      <c r="K826" s="140" t="s">
        <v>7899</v>
      </c>
      <c r="L826" s="140" t="s">
        <v>7761</v>
      </c>
      <c r="M826" s="140" t="s">
        <v>6823</v>
      </c>
      <c r="N826" s="140" t="s">
        <v>8722</v>
      </c>
      <c r="O826" s="139">
        <v>119933</v>
      </c>
      <c r="P826" s="139">
        <v>11569</v>
      </c>
      <c r="Q826" s="140" t="s">
        <v>5255</v>
      </c>
      <c r="R826" s="139">
        <v>123539</v>
      </c>
      <c r="S826" s="139">
        <v>0</v>
      </c>
      <c r="T826" s="140" t="s">
        <v>7758</v>
      </c>
      <c r="U826" s="141">
        <v>367</v>
      </c>
      <c r="V826" s="140" t="s">
        <v>11064</v>
      </c>
      <c r="W826" s="140" t="s">
        <v>11065</v>
      </c>
      <c r="X826" s="140" t="s">
        <v>7765</v>
      </c>
      <c r="Y826" s="140" t="s">
        <v>7766</v>
      </c>
      <c r="Z826" s="140" t="s">
        <v>8739</v>
      </c>
      <c r="AA826" s="139">
        <v>1</v>
      </c>
      <c r="AB826" s="141">
        <v>45322</v>
      </c>
      <c r="AC826" s="141">
        <v>45322</v>
      </c>
      <c r="AD826" s="140" t="s">
        <v>7938</v>
      </c>
      <c r="AE826" s="140" t="s">
        <v>7939</v>
      </c>
      <c r="AF826" s="140" t="s">
        <v>7940</v>
      </c>
      <c r="AG826" s="140" t="s">
        <v>7941</v>
      </c>
      <c r="AH826" s="140" t="s">
        <v>11066</v>
      </c>
      <c r="AI826" s="140" t="s">
        <v>7943</v>
      </c>
      <c r="AJ826" s="140" t="s">
        <v>11067</v>
      </c>
      <c r="AK826" s="140" t="s">
        <v>11068</v>
      </c>
      <c r="AL826" s="139">
        <v>2830</v>
      </c>
      <c r="AM826" s="140" t="s">
        <v>597</v>
      </c>
      <c r="AN826" s="140" t="s">
        <v>10913</v>
      </c>
    </row>
    <row r="827" spans="1:40" ht="28.8" x14ac:dyDescent="0.25">
      <c r="A827" s="139" t="s">
        <v>7756</v>
      </c>
      <c r="B827" s="140" t="s">
        <v>7757</v>
      </c>
      <c r="C827" s="139">
        <v>10686</v>
      </c>
      <c r="D827" s="140" t="s">
        <v>5429</v>
      </c>
      <c r="E827" s="140" t="s">
        <v>3730</v>
      </c>
      <c r="F827" s="139">
        <v>2830</v>
      </c>
      <c r="G827" s="140" t="s">
        <v>597</v>
      </c>
      <c r="H827" s="140" t="s">
        <v>1690</v>
      </c>
      <c r="I827" s="140" t="s">
        <v>7758</v>
      </c>
      <c r="J827" s="140" t="s">
        <v>11069</v>
      </c>
      <c r="K827" s="140" t="s">
        <v>8070</v>
      </c>
      <c r="L827" s="140" t="s">
        <v>7761</v>
      </c>
      <c r="M827" s="140" t="s">
        <v>8071</v>
      </c>
      <c r="N827" s="140" t="s">
        <v>7762</v>
      </c>
      <c r="O827" s="139">
        <v>120485</v>
      </c>
      <c r="P827" s="139">
        <v>943</v>
      </c>
      <c r="Q827" s="140" t="s">
        <v>5170</v>
      </c>
      <c r="R827" s="139">
        <v>113852</v>
      </c>
      <c r="S827" s="139">
        <v>113852</v>
      </c>
      <c r="T827" s="140" t="s">
        <v>7758</v>
      </c>
      <c r="U827" s="141">
        <v>367</v>
      </c>
      <c r="V827" s="140" t="s">
        <v>11070</v>
      </c>
      <c r="W827" s="140" t="s">
        <v>8170</v>
      </c>
      <c r="X827" s="140" t="s">
        <v>7765</v>
      </c>
      <c r="Y827" s="140" t="s">
        <v>7766</v>
      </c>
      <c r="Z827" s="140" t="s">
        <v>7767</v>
      </c>
      <c r="AA827" s="139">
        <v>1</v>
      </c>
      <c r="AB827" s="141">
        <v>45322</v>
      </c>
      <c r="AC827" s="141">
        <v>45322</v>
      </c>
      <c r="AD827" s="140" t="s">
        <v>7938</v>
      </c>
      <c r="AE827" s="140" t="s">
        <v>7939</v>
      </c>
      <c r="AF827" s="140" t="s">
        <v>7940</v>
      </c>
      <c r="AG827" s="140" t="s">
        <v>7941</v>
      </c>
      <c r="AH827" s="140" t="s">
        <v>8225</v>
      </c>
      <c r="AI827" s="140" t="s">
        <v>7773</v>
      </c>
      <c r="AJ827" s="140" t="s">
        <v>8226</v>
      </c>
      <c r="AK827" s="140" t="s">
        <v>8227</v>
      </c>
      <c r="AL827" s="139">
        <v>2830</v>
      </c>
      <c r="AM827" s="140" t="s">
        <v>597</v>
      </c>
      <c r="AN827" s="140" t="s">
        <v>8228</v>
      </c>
    </row>
    <row r="828" spans="1:40" ht="28.8" x14ac:dyDescent="0.25">
      <c r="A828" s="139" t="s">
        <v>7756</v>
      </c>
      <c r="B828" s="140" t="s">
        <v>7757</v>
      </c>
      <c r="C828" s="139">
        <v>10702</v>
      </c>
      <c r="D828" s="140" t="s">
        <v>6265</v>
      </c>
      <c r="E828" s="140" t="s">
        <v>3731</v>
      </c>
      <c r="F828" s="139">
        <v>2830</v>
      </c>
      <c r="G828" s="140" t="s">
        <v>597</v>
      </c>
      <c r="H828" s="140" t="s">
        <v>1691</v>
      </c>
      <c r="I828" s="140" t="s">
        <v>7758</v>
      </c>
      <c r="J828" s="140" t="s">
        <v>11071</v>
      </c>
      <c r="K828" s="140" t="s">
        <v>8070</v>
      </c>
      <c r="L828" s="140" t="s">
        <v>7761</v>
      </c>
      <c r="M828" s="140" t="s">
        <v>8071</v>
      </c>
      <c r="N828" s="140" t="s">
        <v>7762</v>
      </c>
      <c r="O828" s="139">
        <v>120485</v>
      </c>
      <c r="P828" s="139">
        <v>943</v>
      </c>
      <c r="Q828" s="140" t="s">
        <v>5170</v>
      </c>
      <c r="R828" s="139">
        <v>113852</v>
      </c>
      <c r="S828" s="139">
        <v>113852</v>
      </c>
      <c r="T828" s="140" t="s">
        <v>7758</v>
      </c>
      <c r="U828" s="141">
        <v>367</v>
      </c>
      <c r="V828" s="140" t="s">
        <v>11072</v>
      </c>
      <c r="W828" s="140" t="s">
        <v>8233</v>
      </c>
      <c r="X828" s="140" t="s">
        <v>7765</v>
      </c>
      <c r="Y828" s="140" t="s">
        <v>7766</v>
      </c>
      <c r="Z828" s="140" t="s">
        <v>7767</v>
      </c>
      <c r="AA828" s="139">
        <v>1</v>
      </c>
      <c r="AB828" s="141">
        <v>45322</v>
      </c>
      <c r="AC828" s="141">
        <v>45322</v>
      </c>
      <c r="AD828" s="140" t="s">
        <v>7938</v>
      </c>
      <c r="AE828" s="140" t="s">
        <v>7939</v>
      </c>
      <c r="AF828" s="140" t="s">
        <v>7940</v>
      </c>
      <c r="AG828" s="140" t="s">
        <v>7941</v>
      </c>
      <c r="AH828" s="140" t="s">
        <v>8225</v>
      </c>
      <c r="AI828" s="140" t="s">
        <v>7773</v>
      </c>
      <c r="AJ828" s="140" t="s">
        <v>8226</v>
      </c>
      <c r="AK828" s="140" t="s">
        <v>8227</v>
      </c>
      <c r="AL828" s="139">
        <v>2830</v>
      </c>
      <c r="AM828" s="140" t="s">
        <v>597</v>
      </c>
      <c r="AN828" s="140" t="s">
        <v>8228</v>
      </c>
    </row>
    <row r="829" spans="1:40" ht="28.8" x14ac:dyDescent="0.25">
      <c r="A829" s="139" t="s">
        <v>7756</v>
      </c>
      <c r="B829" s="140" t="s">
        <v>7757</v>
      </c>
      <c r="C829" s="139">
        <v>10711</v>
      </c>
      <c r="D829" s="140" t="s">
        <v>5430</v>
      </c>
      <c r="E829" s="140" t="s">
        <v>3732</v>
      </c>
      <c r="F829" s="139">
        <v>2830</v>
      </c>
      <c r="G829" s="140" t="s">
        <v>597</v>
      </c>
      <c r="H829" s="140" t="s">
        <v>1692</v>
      </c>
      <c r="I829" s="140" t="s">
        <v>7758</v>
      </c>
      <c r="J829" s="140" t="s">
        <v>11073</v>
      </c>
      <c r="K829" s="140" t="s">
        <v>8070</v>
      </c>
      <c r="L829" s="140" t="s">
        <v>7761</v>
      </c>
      <c r="M829" s="140" t="s">
        <v>8071</v>
      </c>
      <c r="N829" s="140" t="s">
        <v>7762</v>
      </c>
      <c r="O829" s="139">
        <v>120485</v>
      </c>
      <c r="P829" s="139">
        <v>943</v>
      </c>
      <c r="Q829" s="140" t="s">
        <v>5170</v>
      </c>
      <c r="R829" s="139">
        <v>113852</v>
      </c>
      <c r="S829" s="139">
        <v>113852</v>
      </c>
      <c r="T829" s="140" t="s">
        <v>7758</v>
      </c>
      <c r="U829" s="141">
        <v>367</v>
      </c>
      <c r="V829" s="140" t="s">
        <v>11074</v>
      </c>
      <c r="W829" s="140" t="s">
        <v>9362</v>
      </c>
      <c r="X829" s="140" t="s">
        <v>7765</v>
      </c>
      <c r="Y829" s="140" t="s">
        <v>7766</v>
      </c>
      <c r="Z829" s="140" t="s">
        <v>7767</v>
      </c>
      <c r="AA829" s="139">
        <v>2</v>
      </c>
      <c r="AB829" s="141">
        <v>45322</v>
      </c>
      <c r="AC829" s="141">
        <v>45322</v>
      </c>
      <c r="AD829" s="140" t="s">
        <v>7938</v>
      </c>
      <c r="AE829" s="140" t="s">
        <v>7939</v>
      </c>
      <c r="AF829" s="140" t="s">
        <v>7940</v>
      </c>
      <c r="AG829" s="140" t="s">
        <v>7941</v>
      </c>
      <c r="AH829" s="140" t="s">
        <v>8225</v>
      </c>
      <c r="AI829" s="140" t="s">
        <v>7773</v>
      </c>
      <c r="AJ829" s="140" t="s">
        <v>8226</v>
      </c>
      <c r="AK829" s="140" t="s">
        <v>8227</v>
      </c>
      <c r="AL829" s="139">
        <v>2830</v>
      </c>
      <c r="AM829" s="140" t="s">
        <v>597</v>
      </c>
      <c r="AN829" s="140" t="s">
        <v>8228</v>
      </c>
    </row>
    <row r="830" spans="1:40" ht="28.8" x14ac:dyDescent="0.25">
      <c r="A830" s="139" t="s">
        <v>7756</v>
      </c>
      <c r="B830" s="140" t="s">
        <v>7757</v>
      </c>
      <c r="C830" s="139">
        <v>10736</v>
      </c>
      <c r="D830" s="140" t="s">
        <v>7219</v>
      </c>
      <c r="E830" s="140" t="s">
        <v>3733</v>
      </c>
      <c r="F830" s="139">
        <v>2830</v>
      </c>
      <c r="G830" s="140" t="s">
        <v>598</v>
      </c>
      <c r="H830" s="140" t="s">
        <v>1693</v>
      </c>
      <c r="I830" s="140" t="s">
        <v>7758</v>
      </c>
      <c r="J830" s="140" t="s">
        <v>11075</v>
      </c>
      <c r="K830" s="140" t="s">
        <v>7899</v>
      </c>
      <c r="L830" s="140" t="s">
        <v>7761</v>
      </c>
      <c r="M830" s="140" t="s">
        <v>6823</v>
      </c>
      <c r="N830" s="140" t="s">
        <v>8722</v>
      </c>
      <c r="O830" s="139">
        <v>119248</v>
      </c>
      <c r="P830" s="139">
        <v>10736</v>
      </c>
      <c r="Q830" s="140" t="s">
        <v>7219</v>
      </c>
      <c r="R830" s="139">
        <v>117945</v>
      </c>
      <c r="S830" s="139">
        <v>0</v>
      </c>
      <c r="T830" s="140" t="s">
        <v>7758</v>
      </c>
      <c r="U830" s="141">
        <v>367</v>
      </c>
      <c r="V830" s="140" t="s">
        <v>11076</v>
      </c>
      <c r="W830" s="140" t="s">
        <v>8616</v>
      </c>
      <c r="X830" s="140" t="s">
        <v>7765</v>
      </c>
      <c r="Y830" s="140" t="s">
        <v>7766</v>
      </c>
      <c r="Z830" s="140" t="s">
        <v>8739</v>
      </c>
      <c r="AA830" s="139">
        <v>4</v>
      </c>
      <c r="AB830" s="141">
        <v>45322</v>
      </c>
      <c r="AC830" s="141">
        <v>45322</v>
      </c>
      <c r="AD830" s="140" t="s">
        <v>7938</v>
      </c>
      <c r="AE830" s="140" t="s">
        <v>7939</v>
      </c>
      <c r="AF830" s="140" t="s">
        <v>7940</v>
      </c>
      <c r="AG830" s="140" t="s">
        <v>7941</v>
      </c>
      <c r="AH830" s="140" t="s">
        <v>11077</v>
      </c>
      <c r="AI830" s="140" t="s">
        <v>7943</v>
      </c>
      <c r="AJ830" s="140" t="s">
        <v>11078</v>
      </c>
      <c r="AK830" s="140" t="s">
        <v>3733</v>
      </c>
      <c r="AL830" s="139">
        <v>2830</v>
      </c>
      <c r="AM830" s="140" t="s">
        <v>597</v>
      </c>
      <c r="AN830" s="140" t="s">
        <v>10879</v>
      </c>
    </row>
    <row r="831" spans="1:40" ht="28.8" x14ac:dyDescent="0.25">
      <c r="A831" s="139" t="s">
        <v>7756</v>
      </c>
      <c r="B831" s="140" t="s">
        <v>7757</v>
      </c>
      <c r="C831" s="139">
        <v>10744</v>
      </c>
      <c r="D831" s="140" t="s">
        <v>5617</v>
      </c>
      <c r="E831" s="140" t="s">
        <v>3734</v>
      </c>
      <c r="F831" s="139">
        <v>2830</v>
      </c>
      <c r="G831" s="140" t="s">
        <v>599</v>
      </c>
      <c r="H831" s="140" t="s">
        <v>1694</v>
      </c>
      <c r="I831" s="140" t="s">
        <v>7758</v>
      </c>
      <c r="J831" s="140" t="s">
        <v>11079</v>
      </c>
      <c r="K831" s="140" t="s">
        <v>7899</v>
      </c>
      <c r="L831" s="140" t="s">
        <v>7761</v>
      </c>
      <c r="M831" s="140" t="s">
        <v>6823</v>
      </c>
      <c r="N831" s="140" t="s">
        <v>8722</v>
      </c>
      <c r="O831" s="139">
        <v>119248</v>
      </c>
      <c r="P831" s="139">
        <v>10736</v>
      </c>
      <c r="Q831" s="140" t="s">
        <v>7219</v>
      </c>
      <c r="R831" s="139">
        <v>117945</v>
      </c>
      <c r="S831" s="139">
        <v>0</v>
      </c>
      <c r="T831" s="140" t="s">
        <v>7758</v>
      </c>
      <c r="U831" s="141">
        <v>367</v>
      </c>
      <c r="V831" s="140" t="s">
        <v>11080</v>
      </c>
      <c r="W831" s="140" t="s">
        <v>8013</v>
      </c>
      <c r="X831" s="140" t="s">
        <v>7765</v>
      </c>
      <c r="Y831" s="140" t="s">
        <v>7766</v>
      </c>
      <c r="Z831" s="140" t="s">
        <v>8739</v>
      </c>
      <c r="AA831" s="139">
        <v>1</v>
      </c>
      <c r="AB831" s="141">
        <v>45322</v>
      </c>
      <c r="AC831" s="141">
        <v>45322</v>
      </c>
      <c r="AD831" s="140" t="s">
        <v>7938</v>
      </c>
      <c r="AE831" s="140" t="s">
        <v>7939</v>
      </c>
      <c r="AF831" s="140" t="s">
        <v>7940</v>
      </c>
      <c r="AG831" s="140" t="s">
        <v>7941</v>
      </c>
      <c r="AH831" s="140" t="s">
        <v>11081</v>
      </c>
      <c r="AI831" s="140" t="s">
        <v>7943</v>
      </c>
      <c r="AJ831" s="140" t="s">
        <v>11082</v>
      </c>
      <c r="AK831" s="140" t="s">
        <v>11083</v>
      </c>
      <c r="AL831" s="139">
        <v>2830</v>
      </c>
      <c r="AM831" s="140" t="s">
        <v>597</v>
      </c>
      <c r="AN831" s="140" t="s">
        <v>10879</v>
      </c>
    </row>
    <row r="832" spans="1:40" ht="28.8" x14ac:dyDescent="0.25">
      <c r="A832" s="139" t="s">
        <v>7756</v>
      </c>
      <c r="B832" s="140" t="s">
        <v>7757</v>
      </c>
      <c r="C832" s="139">
        <v>10751</v>
      </c>
      <c r="D832" s="140" t="s">
        <v>6266</v>
      </c>
      <c r="E832" s="140" t="s">
        <v>3735</v>
      </c>
      <c r="F832" s="139">
        <v>2830</v>
      </c>
      <c r="G832" s="140" t="s">
        <v>597</v>
      </c>
      <c r="H832" s="140" t="s">
        <v>1695</v>
      </c>
      <c r="I832" s="140" t="s">
        <v>7758</v>
      </c>
      <c r="J832" s="140" t="s">
        <v>11084</v>
      </c>
      <c r="K832" s="140" t="s">
        <v>8070</v>
      </c>
      <c r="L832" s="140" t="s">
        <v>7761</v>
      </c>
      <c r="M832" s="140" t="s">
        <v>8071</v>
      </c>
      <c r="N832" s="140" t="s">
        <v>7762</v>
      </c>
      <c r="O832" s="139">
        <v>120485</v>
      </c>
      <c r="P832" s="139">
        <v>943</v>
      </c>
      <c r="Q832" s="140" t="s">
        <v>5170</v>
      </c>
      <c r="R832" s="139">
        <v>113852</v>
      </c>
      <c r="S832" s="139">
        <v>113852</v>
      </c>
      <c r="T832" s="140" t="s">
        <v>7758</v>
      </c>
      <c r="U832" s="141">
        <v>367</v>
      </c>
      <c r="V832" s="140" t="s">
        <v>11085</v>
      </c>
      <c r="W832" s="140" t="s">
        <v>8063</v>
      </c>
      <c r="X832" s="140" t="s">
        <v>7765</v>
      </c>
      <c r="Y832" s="140" t="s">
        <v>7766</v>
      </c>
      <c r="Z832" s="140" t="s">
        <v>7767</v>
      </c>
      <c r="AA832" s="139">
        <v>1</v>
      </c>
      <c r="AB832" s="141">
        <v>45322</v>
      </c>
      <c r="AC832" s="141">
        <v>45322</v>
      </c>
      <c r="AD832" s="140" t="s">
        <v>7938</v>
      </c>
      <c r="AE832" s="140" t="s">
        <v>7939</v>
      </c>
      <c r="AF832" s="140" t="s">
        <v>7940</v>
      </c>
      <c r="AG832" s="140" t="s">
        <v>7941</v>
      </c>
      <c r="AH832" s="140" t="s">
        <v>8225</v>
      </c>
      <c r="AI832" s="140" t="s">
        <v>7773</v>
      </c>
      <c r="AJ832" s="140" t="s">
        <v>8226</v>
      </c>
      <c r="AK832" s="140" t="s">
        <v>8227</v>
      </c>
      <c r="AL832" s="139">
        <v>2830</v>
      </c>
      <c r="AM832" s="140" t="s">
        <v>597</v>
      </c>
      <c r="AN832" s="140" t="s">
        <v>8228</v>
      </c>
    </row>
    <row r="833" spans="1:40" ht="28.8" x14ac:dyDescent="0.25">
      <c r="A833" s="139" t="s">
        <v>7756</v>
      </c>
      <c r="B833" s="140" t="s">
        <v>7757</v>
      </c>
      <c r="C833" s="139">
        <v>10769</v>
      </c>
      <c r="D833" s="140" t="s">
        <v>6267</v>
      </c>
      <c r="E833" s="140" t="s">
        <v>3736</v>
      </c>
      <c r="F833" s="139">
        <v>2870</v>
      </c>
      <c r="G833" s="140" t="s">
        <v>6134</v>
      </c>
      <c r="H833" s="140" t="s">
        <v>1696</v>
      </c>
      <c r="I833" s="140" t="s">
        <v>7758</v>
      </c>
      <c r="J833" s="140" t="s">
        <v>11086</v>
      </c>
      <c r="K833" s="140" t="s">
        <v>7899</v>
      </c>
      <c r="L833" s="140" t="s">
        <v>7761</v>
      </c>
      <c r="M833" s="140" t="s">
        <v>6823</v>
      </c>
      <c r="N833" s="140" t="s">
        <v>8722</v>
      </c>
      <c r="O833" s="139">
        <v>119545</v>
      </c>
      <c r="P833" s="139">
        <v>10637</v>
      </c>
      <c r="Q833" s="140" t="s">
        <v>6885</v>
      </c>
      <c r="R833" s="139">
        <v>963835</v>
      </c>
      <c r="S833" s="139">
        <v>0</v>
      </c>
      <c r="T833" s="140" t="s">
        <v>7758</v>
      </c>
      <c r="U833" s="141">
        <v>367</v>
      </c>
      <c r="V833" s="140" t="s">
        <v>11087</v>
      </c>
      <c r="W833" s="140" t="s">
        <v>11088</v>
      </c>
      <c r="X833" s="140" t="s">
        <v>7972</v>
      </c>
      <c r="Y833" s="140" t="s">
        <v>7973</v>
      </c>
      <c r="Z833" s="140" t="s">
        <v>8899</v>
      </c>
      <c r="AA833" s="139">
        <v>1</v>
      </c>
      <c r="AB833" s="141">
        <v>45322</v>
      </c>
      <c r="AC833" s="141">
        <v>45322</v>
      </c>
      <c r="AD833" s="140" t="s">
        <v>8081</v>
      </c>
      <c r="AE833" s="140" t="s">
        <v>8082</v>
      </c>
      <c r="AF833" s="140" t="s">
        <v>8083</v>
      </c>
      <c r="AG833" s="140" t="s">
        <v>8084</v>
      </c>
      <c r="AH833" s="140" t="s">
        <v>11055</v>
      </c>
      <c r="AI833" s="140" t="s">
        <v>7943</v>
      </c>
      <c r="AJ833" s="140" t="s">
        <v>11056</v>
      </c>
      <c r="AK833" s="140" t="s">
        <v>11057</v>
      </c>
      <c r="AL833" s="139">
        <v>2870</v>
      </c>
      <c r="AM833" s="140" t="s">
        <v>6134</v>
      </c>
      <c r="AN833" s="140" t="s">
        <v>11058</v>
      </c>
    </row>
    <row r="834" spans="1:40" ht="28.8" x14ac:dyDescent="0.25">
      <c r="A834" s="139" t="s">
        <v>7756</v>
      </c>
      <c r="B834" s="140" t="s">
        <v>7757</v>
      </c>
      <c r="C834" s="139">
        <v>10793</v>
      </c>
      <c r="D834" s="140" t="s">
        <v>7220</v>
      </c>
      <c r="E834" s="140" t="s">
        <v>3737</v>
      </c>
      <c r="F834" s="139">
        <v>2870</v>
      </c>
      <c r="G834" s="140" t="s">
        <v>6134</v>
      </c>
      <c r="H834" s="140" t="s">
        <v>1697</v>
      </c>
      <c r="I834" s="140" t="s">
        <v>7758</v>
      </c>
      <c r="J834" s="140" t="s">
        <v>11089</v>
      </c>
      <c r="K834" s="140" t="s">
        <v>7899</v>
      </c>
      <c r="L834" s="140" t="s">
        <v>7761</v>
      </c>
      <c r="M834" s="140" t="s">
        <v>6823</v>
      </c>
      <c r="N834" s="140" t="s">
        <v>8722</v>
      </c>
      <c r="O834" s="139">
        <v>119545</v>
      </c>
      <c r="P834" s="139">
        <v>10637</v>
      </c>
      <c r="Q834" s="140" t="s">
        <v>6885</v>
      </c>
      <c r="R834" s="139">
        <v>963835</v>
      </c>
      <c r="S834" s="139">
        <v>0</v>
      </c>
      <c r="T834" s="140" t="s">
        <v>7758</v>
      </c>
      <c r="U834" s="141">
        <v>367</v>
      </c>
      <c r="V834" s="140" t="s">
        <v>11090</v>
      </c>
      <c r="W834" s="140" t="s">
        <v>11091</v>
      </c>
      <c r="X834" s="140" t="s">
        <v>8106</v>
      </c>
      <c r="Y834" s="140" t="s">
        <v>8107</v>
      </c>
      <c r="Z834" s="140" t="s">
        <v>8724</v>
      </c>
      <c r="AA834" s="139">
        <v>1</v>
      </c>
      <c r="AB834" s="141">
        <v>45322</v>
      </c>
      <c r="AC834" s="141">
        <v>45322</v>
      </c>
      <c r="AD834" s="140" t="s">
        <v>7926</v>
      </c>
      <c r="AE834" s="140" t="s">
        <v>7927</v>
      </c>
      <c r="AF834" s="140" t="s">
        <v>7928</v>
      </c>
      <c r="AG834" s="140" t="s">
        <v>7929</v>
      </c>
      <c r="AH834" s="140" t="s">
        <v>11055</v>
      </c>
      <c r="AI834" s="140" t="s">
        <v>7943</v>
      </c>
      <c r="AJ834" s="140" t="s">
        <v>11056</v>
      </c>
      <c r="AK834" s="140" t="s">
        <v>11057</v>
      </c>
      <c r="AL834" s="139">
        <v>2870</v>
      </c>
      <c r="AM834" s="140" t="s">
        <v>6134</v>
      </c>
      <c r="AN834" s="140" t="s">
        <v>11058</v>
      </c>
    </row>
    <row r="835" spans="1:40" ht="28.8" x14ac:dyDescent="0.25">
      <c r="A835" s="139" t="s">
        <v>7756</v>
      </c>
      <c r="B835" s="140" t="s">
        <v>7757</v>
      </c>
      <c r="C835" s="139">
        <v>10801</v>
      </c>
      <c r="D835" s="140" t="s">
        <v>5431</v>
      </c>
      <c r="E835" s="140" t="s">
        <v>3738</v>
      </c>
      <c r="F835" s="139">
        <v>2880</v>
      </c>
      <c r="G835" s="140" t="s">
        <v>324</v>
      </c>
      <c r="H835" s="140" t="s">
        <v>1698</v>
      </c>
      <c r="I835" s="140" t="s">
        <v>7758</v>
      </c>
      <c r="J835" s="140" t="s">
        <v>11092</v>
      </c>
      <c r="K835" s="140" t="s">
        <v>7899</v>
      </c>
      <c r="L835" s="140" t="s">
        <v>7761</v>
      </c>
      <c r="M835" s="140" t="s">
        <v>6823</v>
      </c>
      <c r="N835" s="140" t="s">
        <v>8722</v>
      </c>
      <c r="O835" s="139">
        <v>120113</v>
      </c>
      <c r="P835" s="139">
        <v>10868</v>
      </c>
      <c r="Q835" s="140" t="s">
        <v>6268</v>
      </c>
      <c r="R835" s="139">
        <v>963876</v>
      </c>
      <c r="S835" s="139">
        <v>0</v>
      </c>
      <c r="T835" s="140" t="s">
        <v>7758</v>
      </c>
      <c r="U835" s="141">
        <v>367</v>
      </c>
      <c r="V835" s="140" t="s">
        <v>11093</v>
      </c>
      <c r="W835" s="140" t="s">
        <v>11094</v>
      </c>
      <c r="X835" s="140" t="s">
        <v>7765</v>
      </c>
      <c r="Y835" s="140" t="s">
        <v>7766</v>
      </c>
      <c r="Z835" s="140" t="s">
        <v>8739</v>
      </c>
      <c r="AA835" s="139">
        <v>2</v>
      </c>
      <c r="AB835" s="141">
        <v>45322</v>
      </c>
      <c r="AC835" s="141">
        <v>45322</v>
      </c>
      <c r="AD835" s="140" t="s">
        <v>8081</v>
      </c>
      <c r="AE835" s="140" t="s">
        <v>8082</v>
      </c>
      <c r="AF835" s="140" t="s">
        <v>8083</v>
      </c>
      <c r="AG835" s="140" t="s">
        <v>8084</v>
      </c>
      <c r="AH835" s="140" t="s">
        <v>11095</v>
      </c>
      <c r="AI835" s="140" t="s">
        <v>7773</v>
      </c>
      <c r="AJ835" s="140" t="s">
        <v>11096</v>
      </c>
      <c r="AK835" s="140" t="s">
        <v>11097</v>
      </c>
      <c r="AL835" s="139">
        <v>2880</v>
      </c>
      <c r="AM835" s="140" t="s">
        <v>324</v>
      </c>
      <c r="AN835" s="140" t="s">
        <v>11098</v>
      </c>
    </row>
    <row r="836" spans="1:40" ht="28.8" x14ac:dyDescent="0.25">
      <c r="A836" s="139" t="s">
        <v>7756</v>
      </c>
      <c r="B836" s="140" t="s">
        <v>7757</v>
      </c>
      <c r="C836" s="139">
        <v>10819</v>
      </c>
      <c r="D836" s="140" t="s">
        <v>5432</v>
      </c>
      <c r="E836" s="140" t="s">
        <v>3739</v>
      </c>
      <c r="F836" s="139">
        <v>2870</v>
      </c>
      <c r="G836" s="140" t="s">
        <v>600</v>
      </c>
      <c r="H836" s="140" t="s">
        <v>1699</v>
      </c>
      <c r="I836" s="140" t="s">
        <v>7758</v>
      </c>
      <c r="J836" s="140" t="s">
        <v>11099</v>
      </c>
      <c r="K836" s="140" t="s">
        <v>7899</v>
      </c>
      <c r="L836" s="140" t="s">
        <v>7761</v>
      </c>
      <c r="M836" s="140" t="s">
        <v>6823</v>
      </c>
      <c r="N836" s="140" t="s">
        <v>8722</v>
      </c>
      <c r="O836" s="139">
        <v>119545</v>
      </c>
      <c r="P836" s="139">
        <v>10637</v>
      </c>
      <c r="Q836" s="140" t="s">
        <v>6885</v>
      </c>
      <c r="R836" s="139">
        <v>963835</v>
      </c>
      <c r="S836" s="139">
        <v>0</v>
      </c>
      <c r="T836" s="140" t="s">
        <v>7758</v>
      </c>
      <c r="U836" s="141">
        <v>367</v>
      </c>
      <c r="V836" s="140" t="s">
        <v>11100</v>
      </c>
      <c r="W836" s="140" t="s">
        <v>11101</v>
      </c>
      <c r="X836" s="140" t="s">
        <v>7765</v>
      </c>
      <c r="Y836" s="140" t="s">
        <v>7766</v>
      </c>
      <c r="Z836" s="140" t="s">
        <v>8739</v>
      </c>
      <c r="AA836" s="139">
        <v>2</v>
      </c>
      <c r="AB836" s="141">
        <v>45322</v>
      </c>
      <c r="AC836" s="141">
        <v>45322</v>
      </c>
      <c r="AD836" s="140" t="s">
        <v>8081</v>
      </c>
      <c r="AE836" s="140" t="s">
        <v>8082</v>
      </c>
      <c r="AF836" s="140" t="s">
        <v>8083</v>
      </c>
      <c r="AG836" s="140" t="s">
        <v>8084</v>
      </c>
      <c r="AH836" s="140" t="s">
        <v>11055</v>
      </c>
      <c r="AI836" s="140" t="s">
        <v>7943</v>
      </c>
      <c r="AJ836" s="140" t="s">
        <v>11056</v>
      </c>
      <c r="AK836" s="140" t="s">
        <v>11057</v>
      </c>
      <c r="AL836" s="139">
        <v>2870</v>
      </c>
      <c r="AM836" s="140" t="s">
        <v>6134</v>
      </c>
      <c r="AN836" s="140" t="s">
        <v>11058</v>
      </c>
    </row>
    <row r="837" spans="1:40" ht="28.8" x14ac:dyDescent="0.25">
      <c r="A837" s="139" t="s">
        <v>7756</v>
      </c>
      <c r="B837" s="140" t="s">
        <v>7757</v>
      </c>
      <c r="C837" s="139">
        <v>10827</v>
      </c>
      <c r="D837" s="140" t="s">
        <v>6886</v>
      </c>
      <c r="E837" s="140" t="s">
        <v>3740</v>
      </c>
      <c r="F837" s="139">
        <v>2890</v>
      </c>
      <c r="G837" s="140" t="s">
        <v>601</v>
      </c>
      <c r="H837" s="140" t="s">
        <v>1700</v>
      </c>
      <c r="I837" s="140" t="s">
        <v>7758</v>
      </c>
      <c r="J837" s="140" t="s">
        <v>11102</v>
      </c>
      <c r="K837" s="140" t="s">
        <v>7899</v>
      </c>
      <c r="L837" s="140" t="s">
        <v>7761</v>
      </c>
      <c r="M837" s="140" t="s">
        <v>6823</v>
      </c>
      <c r="N837" s="140" t="s">
        <v>8722</v>
      </c>
      <c r="O837" s="139">
        <v>119545</v>
      </c>
      <c r="P837" s="139">
        <v>10637</v>
      </c>
      <c r="Q837" s="140" t="s">
        <v>6885</v>
      </c>
      <c r="R837" s="139">
        <v>963835</v>
      </c>
      <c r="S837" s="139">
        <v>0</v>
      </c>
      <c r="T837" s="140" t="s">
        <v>7758</v>
      </c>
      <c r="U837" s="141">
        <v>367</v>
      </c>
      <c r="V837" s="140" t="s">
        <v>11103</v>
      </c>
      <c r="W837" s="140" t="s">
        <v>7902</v>
      </c>
      <c r="X837" s="140" t="s">
        <v>7765</v>
      </c>
      <c r="Y837" s="140" t="s">
        <v>7766</v>
      </c>
      <c r="Z837" s="140" t="s">
        <v>8739</v>
      </c>
      <c r="AA837" s="139">
        <v>1</v>
      </c>
      <c r="AB837" s="141">
        <v>45322</v>
      </c>
      <c r="AC837" s="141">
        <v>45322</v>
      </c>
      <c r="AD837" s="140" t="s">
        <v>8081</v>
      </c>
      <c r="AE837" s="140" t="s">
        <v>8082</v>
      </c>
      <c r="AF837" s="140" t="s">
        <v>8083</v>
      </c>
      <c r="AG837" s="140" t="s">
        <v>8084</v>
      </c>
      <c r="AH837" s="140" t="s">
        <v>11055</v>
      </c>
      <c r="AI837" s="140" t="s">
        <v>7943</v>
      </c>
      <c r="AJ837" s="140" t="s">
        <v>11056</v>
      </c>
      <c r="AK837" s="140" t="s">
        <v>11057</v>
      </c>
      <c r="AL837" s="139">
        <v>2870</v>
      </c>
      <c r="AM837" s="140" t="s">
        <v>6134</v>
      </c>
      <c r="AN837" s="140" t="s">
        <v>11058</v>
      </c>
    </row>
    <row r="838" spans="1:40" ht="28.8" x14ac:dyDescent="0.25">
      <c r="A838" s="139" t="s">
        <v>7756</v>
      </c>
      <c r="B838" s="140" t="s">
        <v>7757</v>
      </c>
      <c r="C838" s="139">
        <v>10835</v>
      </c>
      <c r="D838" s="140" t="s">
        <v>5609</v>
      </c>
      <c r="E838" s="140" t="s">
        <v>3741</v>
      </c>
      <c r="F838" s="139">
        <v>2890</v>
      </c>
      <c r="G838" s="140" t="s">
        <v>602</v>
      </c>
      <c r="H838" s="140" t="s">
        <v>1701</v>
      </c>
      <c r="I838" s="140" t="s">
        <v>7758</v>
      </c>
      <c r="J838" s="140" t="s">
        <v>11104</v>
      </c>
      <c r="K838" s="140" t="s">
        <v>7899</v>
      </c>
      <c r="L838" s="140" t="s">
        <v>7761</v>
      </c>
      <c r="M838" s="140" t="s">
        <v>6823</v>
      </c>
      <c r="N838" s="140" t="s">
        <v>8722</v>
      </c>
      <c r="O838" s="139">
        <v>119545</v>
      </c>
      <c r="P838" s="139">
        <v>10637</v>
      </c>
      <c r="Q838" s="140" t="s">
        <v>6885</v>
      </c>
      <c r="R838" s="139">
        <v>963835</v>
      </c>
      <c r="S838" s="139">
        <v>0</v>
      </c>
      <c r="T838" s="140" t="s">
        <v>7758</v>
      </c>
      <c r="U838" s="141">
        <v>367</v>
      </c>
      <c r="V838" s="140" t="s">
        <v>11105</v>
      </c>
      <c r="W838" s="140" t="s">
        <v>9973</v>
      </c>
      <c r="X838" s="140" t="s">
        <v>7765</v>
      </c>
      <c r="Y838" s="140" t="s">
        <v>7766</v>
      </c>
      <c r="Z838" s="140" t="s">
        <v>8739</v>
      </c>
      <c r="AA838" s="139">
        <v>1</v>
      </c>
      <c r="AB838" s="141">
        <v>45322</v>
      </c>
      <c r="AC838" s="141">
        <v>45322</v>
      </c>
      <c r="AD838" s="140" t="s">
        <v>8081</v>
      </c>
      <c r="AE838" s="140" t="s">
        <v>8082</v>
      </c>
      <c r="AF838" s="140" t="s">
        <v>8083</v>
      </c>
      <c r="AG838" s="140" t="s">
        <v>8084</v>
      </c>
      <c r="AH838" s="140" t="s">
        <v>11055</v>
      </c>
      <c r="AI838" s="140" t="s">
        <v>7943</v>
      </c>
      <c r="AJ838" s="140" t="s">
        <v>11056</v>
      </c>
      <c r="AK838" s="140" t="s">
        <v>11057</v>
      </c>
      <c r="AL838" s="139">
        <v>2870</v>
      </c>
      <c r="AM838" s="140" t="s">
        <v>6134</v>
      </c>
      <c r="AN838" s="140" t="s">
        <v>11058</v>
      </c>
    </row>
    <row r="839" spans="1:40" ht="28.8" x14ac:dyDescent="0.25">
      <c r="A839" s="139" t="s">
        <v>7756</v>
      </c>
      <c r="B839" s="140" t="s">
        <v>7757</v>
      </c>
      <c r="C839" s="139">
        <v>10851</v>
      </c>
      <c r="D839" s="140" t="s">
        <v>7221</v>
      </c>
      <c r="E839" s="140" t="s">
        <v>3742</v>
      </c>
      <c r="F839" s="139">
        <v>2880</v>
      </c>
      <c r="G839" s="140" t="s">
        <v>324</v>
      </c>
      <c r="H839" s="140" t="s">
        <v>1702</v>
      </c>
      <c r="I839" s="140" t="s">
        <v>7758</v>
      </c>
      <c r="J839" s="140" t="s">
        <v>11106</v>
      </c>
      <c r="K839" s="140" t="s">
        <v>7899</v>
      </c>
      <c r="L839" s="140" t="s">
        <v>7761</v>
      </c>
      <c r="M839" s="140" t="s">
        <v>6823</v>
      </c>
      <c r="N839" s="140" t="s">
        <v>8722</v>
      </c>
      <c r="O839" s="139">
        <v>120113</v>
      </c>
      <c r="P839" s="139">
        <v>10868</v>
      </c>
      <c r="Q839" s="140" t="s">
        <v>6268</v>
      </c>
      <c r="R839" s="139">
        <v>963876</v>
      </c>
      <c r="S839" s="139">
        <v>0</v>
      </c>
      <c r="T839" s="140" t="s">
        <v>7758</v>
      </c>
      <c r="U839" s="141">
        <v>367</v>
      </c>
      <c r="V839" s="140" t="s">
        <v>11107</v>
      </c>
      <c r="W839" s="140" t="s">
        <v>7837</v>
      </c>
      <c r="X839" s="140" t="s">
        <v>8106</v>
      </c>
      <c r="Y839" s="140" t="s">
        <v>8107</v>
      </c>
      <c r="Z839" s="140" t="s">
        <v>8724</v>
      </c>
      <c r="AA839" s="139">
        <v>1</v>
      </c>
      <c r="AB839" s="141">
        <v>45322</v>
      </c>
      <c r="AC839" s="141">
        <v>45322</v>
      </c>
      <c r="AD839" s="140" t="s">
        <v>8081</v>
      </c>
      <c r="AE839" s="140" t="s">
        <v>8082</v>
      </c>
      <c r="AF839" s="140" t="s">
        <v>8083</v>
      </c>
      <c r="AG839" s="140" t="s">
        <v>8084</v>
      </c>
      <c r="AH839" s="140" t="s">
        <v>11095</v>
      </c>
      <c r="AI839" s="140" t="s">
        <v>7773</v>
      </c>
      <c r="AJ839" s="140" t="s">
        <v>11096</v>
      </c>
      <c r="AK839" s="140" t="s">
        <v>11097</v>
      </c>
      <c r="AL839" s="139">
        <v>2880</v>
      </c>
      <c r="AM839" s="140" t="s">
        <v>324</v>
      </c>
      <c r="AN839" s="140" t="s">
        <v>11098</v>
      </c>
    </row>
    <row r="840" spans="1:40" ht="28.8" x14ac:dyDescent="0.25">
      <c r="A840" s="139" t="s">
        <v>7756</v>
      </c>
      <c r="B840" s="140" t="s">
        <v>7757</v>
      </c>
      <c r="C840" s="139">
        <v>10868</v>
      </c>
      <c r="D840" s="140" t="s">
        <v>6268</v>
      </c>
      <c r="E840" s="140" t="s">
        <v>3743</v>
      </c>
      <c r="F840" s="139">
        <v>2880</v>
      </c>
      <c r="G840" s="140" t="s">
        <v>324</v>
      </c>
      <c r="H840" s="140" t="s">
        <v>1703</v>
      </c>
      <c r="I840" s="140" t="s">
        <v>7758</v>
      </c>
      <c r="J840" s="140" t="s">
        <v>11108</v>
      </c>
      <c r="K840" s="140" t="s">
        <v>7899</v>
      </c>
      <c r="L840" s="140" t="s">
        <v>7761</v>
      </c>
      <c r="M840" s="140" t="s">
        <v>6823</v>
      </c>
      <c r="N840" s="140" t="s">
        <v>8722</v>
      </c>
      <c r="O840" s="139">
        <v>120113</v>
      </c>
      <c r="P840" s="139">
        <v>10868</v>
      </c>
      <c r="Q840" s="140" t="s">
        <v>6268</v>
      </c>
      <c r="R840" s="139">
        <v>963876</v>
      </c>
      <c r="S840" s="139">
        <v>0</v>
      </c>
      <c r="T840" s="140" t="s">
        <v>7758</v>
      </c>
      <c r="U840" s="141">
        <v>367</v>
      </c>
      <c r="V840" s="140" t="s">
        <v>11109</v>
      </c>
      <c r="W840" s="140" t="s">
        <v>7856</v>
      </c>
      <c r="X840" s="140" t="s">
        <v>7765</v>
      </c>
      <c r="Y840" s="140" t="s">
        <v>7766</v>
      </c>
      <c r="Z840" s="140" t="s">
        <v>8739</v>
      </c>
      <c r="AA840" s="139">
        <v>1</v>
      </c>
      <c r="AB840" s="141">
        <v>45322</v>
      </c>
      <c r="AC840" s="141">
        <v>45322</v>
      </c>
      <c r="AD840" s="140" t="s">
        <v>8081</v>
      </c>
      <c r="AE840" s="140" t="s">
        <v>8082</v>
      </c>
      <c r="AF840" s="140" t="s">
        <v>8083</v>
      </c>
      <c r="AG840" s="140" t="s">
        <v>8084</v>
      </c>
      <c r="AH840" s="140" t="s">
        <v>11110</v>
      </c>
      <c r="AI840" s="140" t="s">
        <v>7943</v>
      </c>
      <c r="AJ840" s="140" t="s">
        <v>11111</v>
      </c>
      <c r="AK840" s="140" t="s">
        <v>11097</v>
      </c>
      <c r="AL840" s="139">
        <v>2880</v>
      </c>
      <c r="AM840" s="140" t="s">
        <v>324</v>
      </c>
      <c r="AN840" s="140" t="s">
        <v>11098</v>
      </c>
    </row>
    <row r="841" spans="1:40" ht="28.8" x14ac:dyDescent="0.25">
      <c r="A841" s="139" t="s">
        <v>7756</v>
      </c>
      <c r="B841" s="140" t="s">
        <v>7757</v>
      </c>
      <c r="C841" s="139">
        <v>10876</v>
      </c>
      <c r="D841" s="140" t="s">
        <v>6269</v>
      </c>
      <c r="E841" s="140" t="s">
        <v>3744</v>
      </c>
      <c r="F841" s="139">
        <v>2880</v>
      </c>
      <c r="G841" s="140" t="s">
        <v>324</v>
      </c>
      <c r="H841" s="140" t="s">
        <v>1704</v>
      </c>
      <c r="I841" s="140" t="s">
        <v>7758</v>
      </c>
      <c r="J841" s="140" t="s">
        <v>11112</v>
      </c>
      <c r="K841" s="140" t="s">
        <v>7899</v>
      </c>
      <c r="L841" s="140" t="s">
        <v>7761</v>
      </c>
      <c r="M841" s="140" t="s">
        <v>6823</v>
      </c>
      <c r="N841" s="140" t="s">
        <v>8722</v>
      </c>
      <c r="O841" s="139">
        <v>120113</v>
      </c>
      <c r="P841" s="139">
        <v>10868</v>
      </c>
      <c r="Q841" s="140" t="s">
        <v>6268</v>
      </c>
      <c r="R841" s="139">
        <v>963876</v>
      </c>
      <c r="S841" s="139">
        <v>0</v>
      </c>
      <c r="T841" s="140" t="s">
        <v>7758</v>
      </c>
      <c r="U841" s="141">
        <v>367</v>
      </c>
      <c r="V841" s="140" t="s">
        <v>11113</v>
      </c>
      <c r="W841" s="140" t="s">
        <v>8765</v>
      </c>
      <c r="X841" s="140" t="s">
        <v>7765</v>
      </c>
      <c r="Y841" s="140" t="s">
        <v>7766</v>
      </c>
      <c r="Z841" s="140" t="s">
        <v>8739</v>
      </c>
      <c r="AA841" s="139">
        <v>1</v>
      </c>
      <c r="AB841" s="141">
        <v>45322</v>
      </c>
      <c r="AC841" s="141">
        <v>45322</v>
      </c>
      <c r="AD841" s="140" t="s">
        <v>8081</v>
      </c>
      <c r="AE841" s="140" t="s">
        <v>8082</v>
      </c>
      <c r="AF841" s="140" t="s">
        <v>8083</v>
      </c>
      <c r="AG841" s="140" t="s">
        <v>8084</v>
      </c>
      <c r="AH841" s="140" t="s">
        <v>11095</v>
      </c>
      <c r="AI841" s="140" t="s">
        <v>7773</v>
      </c>
      <c r="AJ841" s="140" t="s">
        <v>11096</v>
      </c>
      <c r="AK841" s="140" t="s">
        <v>11097</v>
      </c>
      <c r="AL841" s="139">
        <v>2880</v>
      </c>
      <c r="AM841" s="140" t="s">
        <v>324</v>
      </c>
      <c r="AN841" s="140" t="s">
        <v>11098</v>
      </c>
    </row>
    <row r="842" spans="1:40" ht="28.8" x14ac:dyDescent="0.25">
      <c r="A842" s="139" t="s">
        <v>7756</v>
      </c>
      <c r="B842" s="140" t="s">
        <v>7757</v>
      </c>
      <c r="C842" s="139">
        <v>10884</v>
      </c>
      <c r="D842" s="140" t="s">
        <v>6664</v>
      </c>
      <c r="E842" s="140" t="s">
        <v>3745</v>
      </c>
      <c r="F842" s="139">
        <v>2890</v>
      </c>
      <c r="G842" s="140" t="s">
        <v>6134</v>
      </c>
      <c r="H842" s="140" t="s">
        <v>1705</v>
      </c>
      <c r="I842" s="140" t="s">
        <v>7758</v>
      </c>
      <c r="J842" s="140" t="s">
        <v>11114</v>
      </c>
      <c r="K842" s="140" t="s">
        <v>7899</v>
      </c>
      <c r="L842" s="140" t="s">
        <v>7761</v>
      </c>
      <c r="M842" s="140" t="s">
        <v>6823</v>
      </c>
      <c r="N842" s="140" t="s">
        <v>8722</v>
      </c>
      <c r="O842" s="139">
        <v>119545</v>
      </c>
      <c r="P842" s="139">
        <v>10637</v>
      </c>
      <c r="Q842" s="140" t="s">
        <v>6885</v>
      </c>
      <c r="R842" s="139">
        <v>963835</v>
      </c>
      <c r="S842" s="139">
        <v>0</v>
      </c>
      <c r="T842" s="140" t="s">
        <v>7758</v>
      </c>
      <c r="U842" s="141">
        <v>367</v>
      </c>
      <c r="V842" s="140" t="s">
        <v>11115</v>
      </c>
      <c r="W842" s="140" t="s">
        <v>11116</v>
      </c>
      <c r="X842" s="140" t="s">
        <v>7972</v>
      </c>
      <c r="Y842" s="140" t="s">
        <v>7973</v>
      </c>
      <c r="Z842" s="140" t="s">
        <v>8899</v>
      </c>
      <c r="AA842" s="139">
        <v>1</v>
      </c>
      <c r="AB842" s="141">
        <v>45322</v>
      </c>
      <c r="AC842" s="141">
        <v>45322</v>
      </c>
      <c r="AD842" s="140" t="s">
        <v>8081</v>
      </c>
      <c r="AE842" s="140" t="s">
        <v>8082</v>
      </c>
      <c r="AF842" s="140" t="s">
        <v>8083</v>
      </c>
      <c r="AG842" s="140" t="s">
        <v>8084</v>
      </c>
      <c r="AH842" s="140" t="s">
        <v>11055</v>
      </c>
      <c r="AI842" s="140" t="s">
        <v>7943</v>
      </c>
      <c r="AJ842" s="140" t="s">
        <v>11056</v>
      </c>
      <c r="AK842" s="140" t="s">
        <v>11057</v>
      </c>
      <c r="AL842" s="139">
        <v>2870</v>
      </c>
      <c r="AM842" s="140" t="s">
        <v>6134</v>
      </c>
      <c r="AN842" s="140" t="s">
        <v>11058</v>
      </c>
    </row>
    <row r="843" spans="1:40" ht="28.8" x14ac:dyDescent="0.25">
      <c r="A843" s="139" t="s">
        <v>7756</v>
      </c>
      <c r="B843" s="140" t="s">
        <v>7757</v>
      </c>
      <c r="C843" s="139">
        <v>10892</v>
      </c>
      <c r="D843" s="140" t="s">
        <v>487</v>
      </c>
      <c r="E843" s="140" t="s">
        <v>3745</v>
      </c>
      <c r="F843" s="139">
        <v>2890</v>
      </c>
      <c r="G843" s="140" t="s">
        <v>6134</v>
      </c>
      <c r="H843" s="140" t="s">
        <v>1706</v>
      </c>
      <c r="I843" s="140" t="s">
        <v>7758</v>
      </c>
      <c r="J843" s="140" t="s">
        <v>11117</v>
      </c>
      <c r="K843" s="140" t="s">
        <v>7899</v>
      </c>
      <c r="L843" s="140" t="s">
        <v>7761</v>
      </c>
      <c r="M843" s="140" t="s">
        <v>6823</v>
      </c>
      <c r="N843" s="140" t="s">
        <v>8722</v>
      </c>
      <c r="O843" s="139">
        <v>119545</v>
      </c>
      <c r="P843" s="139">
        <v>10637</v>
      </c>
      <c r="Q843" s="140" t="s">
        <v>6885</v>
      </c>
      <c r="R843" s="139">
        <v>963835</v>
      </c>
      <c r="S843" s="139">
        <v>0</v>
      </c>
      <c r="T843" s="140" t="s">
        <v>7758</v>
      </c>
      <c r="U843" s="141">
        <v>367</v>
      </c>
      <c r="V843" s="140" t="s">
        <v>11118</v>
      </c>
      <c r="W843" s="140" t="s">
        <v>11119</v>
      </c>
      <c r="X843" s="140" t="s">
        <v>8106</v>
      </c>
      <c r="Y843" s="140" t="s">
        <v>8107</v>
      </c>
      <c r="Z843" s="140" t="s">
        <v>8724</v>
      </c>
      <c r="AA843" s="139">
        <v>2</v>
      </c>
      <c r="AB843" s="141">
        <v>45322</v>
      </c>
      <c r="AC843" s="141">
        <v>45322</v>
      </c>
      <c r="AD843" s="140" t="s">
        <v>8081</v>
      </c>
      <c r="AE843" s="140" t="s">
        <v>8082</v>
      </c>
      <c r="AF843" s="140" t="s">
        <v>8083</v>
      </c>
      <c r="AG843" s="140" t="s">
        <v>8084</v>
      </c>
      <c r="AH843" s="140" t="s">
        <v>11055</v>
      </c>
      <c r="AI843" s="140" t="s">
        <v>7943</v>
      </c>
      <c r="AJ843" s="140" t="s">
        <v>11056</v>
      </c>
      <c r="AK843" s="140" t="s">
        <v>11057</v>
      </c>
      <c r="AL843" s="139">
        <v>2870</v>
      </c>
      <c r="AM843" s="140" t="s">
        <v>6134</v>
      </c>
      <c r="AN843" s="140" t="s">
        <v>11058</v>
      </c>
    </row>
    <row r="844" spans="1:40" ht="28.8" x14ac:dyDescent="0.25">
      <c r="A844" s="139" t="s">
        <v>7756</v>
      </c>
      <c r="B844" s="140" t="s">
        <v>7757</v>
      </c>
      <c r="C844" s="139">
        <v>10901</v>
      </c>
      <c r="D844" s="140" t="s">
        <v>7222</v>
      </c>
      <c r="E844" s="140" t="s">
        <v>3746</v>
      </c>
      <c r="F844" s="139">
        <v>2880</v>
      </c>
      <c r="G844" s="140" t="s">
        <v>603</v>
      </c>
      <c r="H844" s="140" t="s">
        <v>1707</v>
      </c>
      <c r="I844" s="140" t="s">
        <v>7758</v>
      </c>
      <c r="J844" s="140" t="s">
        <v>11120</v>
      </c>
      <c r="K844" s="140" t="s">
        <v>7899</v>
      </c>
      <c r="L844" s="140" t="s">
        <v>7761</v>
      </c>
      <c r="M844" s="140" t="s">
        <v>6823</v>
      </c>
      <c r="N844" s="140" t="s">
        <v>8722</v>
      </c>
      <c r="O844" s="139">
        <v>120113</v>
      </c>
      <c r="P844" s="139">
        <v>10868</v>
      </c>
      <c r="Q844" s="140" t="s">
        <v>6268</v>
      </c>
      <c r="R844" s="139">
        <v>963876</v>
      </c>
      <c r="S844" s="139">
        <v>0</v>
      </c>
      <c r="T844" s="140" t="s">
        <v>7758</v>
      </c>
      <c r="U844" s="141">
        <v>367</v>
      </c>
      <c r="V844" s="140" t="s">
        <v>11121</v>
      </c>
      <c r="W844" s="140" t="s">
        <v>8176</v>
      </c>
      <c r="X844" s="140" t="s">
        <v>7765</v>
      </c>
      <c r="Y844" s="140" t="s">
        <v>7766</v>
      </c>
      <c r="Z844" s="140" t="s">
        <v>8739</v>
      </c>
      <c r="AA844" s="139">
        <v>1</v>
      </c>
      <c r="AB844" s="141">
        <v>45322</v>
      </c>
      <c r="AC844" s="141">
        <v>45322</v>
      </c>
      <c r="AD844" s="140" t="s">
        <v>8081</v>
      </c>
      <c r="AE844" s="140" t="s">
        <v>8082</v>
      </c>
      <c r="AF844" s="140" t="s">
        <v>8083</v>
      </c>
      <c r="AG844" s="140" t="s">
        <v>8084</v>
      </c>
      <c r="AH844" s="140" t="s">
        <v>11110</v>
      </c>
      <c r="AI844" s="140" t="s">
        <v>7943</v>
      </c>
      <c r="AJ844" s="140" t="s">
        <v>11111</v>
      </c>
      <c r="AK844" s="140" t="s">
        <v>11097</v>
      </c>
      <c r="AL844" s="139">
        <v>2880</v>
      </c>
      <c r="AM844" s="140" t="s">
        <v>324</v>
      </c>
      <c r="AN844" s="140" t="s">
        <v>11098</v>
      </c>
    </row>
    <row r="845" spans="1:40" ht="28.8" x14ac:dyDescent="0.25">
      <c r="A845" s="139" t="s">
        <v>7756</v>
      </c>
      <c r="B845" s="140" t="s">
        <v>7757</v>
      </c>
      <c r="C845" s="139">
        <v>10934</v>
      </c>
      <c r="D845" s="140" t="s">
        <v>11122</v>
      </c>
      <c r="E845" s="140" t="s">
        <v>3747</v>
      </c>
      <c r="F845" s="139">
        <v>9140</v>
      </c>
      <c r="G845" s="140" t="s">
        <v>604</v>
      </c>
      <c r="H845" s="140" t="s">
        <v>1708</v>
      </c>
      <c r="I845" s="140" t="s">
        <v>7758</v>
      </c>
      <c r="J845" s="140" t="s">
        <v>11123</v>
      </c>
      <c r="K845" s="140" t="s">
        <v>7899</v>
      </c>
      <c r="L845" s="140" t="s">
        <v>7761</v>
      </c>
      <c r="M845" s="140" t="s">
        <v>6823</v>
      </c>
      <c r="N845" s="140" t="s">
        <v>8722</v>
      </c>
      <c r="O845" s="139">
        <v>121228</v>
      </c>
      <c r="P845" s="139">
        <v>10595</v>
      </c>
      <c r="Q845" s="140" t="s">
        <v>5427</v>
      </c>
      <c r="R845" s="139">
        <v>963918</v>
      </c>
      <c r="S845" s="139">
        <v>0</v>
      </c>
      <c r="T845" s="140" t="s">
        <v>7758</v>
      </c>
      <c r="U845" s="141">
        <v>367</v>
      </c>
      <c r="V845" s="140" t="s">
        <v>11124</v>
      </c>
      <c r="W845" s="140" t="s">
        <v>11125</v>
      </c>
      <c r="X845" s="140" t="s">
        <v>7765</v>
      </c>
      <c r="Y845" s="140" t="s">
        <v>7766</v>
      </c>
      <c r="Z845" s="140" t="s">
        <v>8739</v>
      </c>
      <c r="AA845" s="139">
        <v>1</v>
      </c>
      <c r="AB845" s="141">
        <v>45322</v>
      </c>
      <c r="AC845" s="141">
        <v>45322</v>
      </c>
      <c r="AD845" s="140" t="s">
        <v>8081</v>
      </c>
      <c r="AE845" s="140" t="s">
        <v>8082</v>
      </c>
      <c r="AF845" s="140" t="s">
        <v>8083</v>
      </c>
      <c r="AG845" s="140" t="s">
        <v>8084</v>
      </c>
      <c r="AH845" s="140" t="s">
        <v>11126</v>
      </c>
      <c r="AI845" s="140" t="s">
        <v>7773</v>
      </c>
      <c r="AJ845" s="140" t="s">
        <v>11127</v>
      </c>
      <c r="AK845" s="140" t="s">
        <v>3747</v>
      </c>
      <c r="AL845" s="139">
        <v>9140</v>
      </c>
      <c r="AM845" s="140" t="s">
        <v>325</v>
      </c>
      <c r="AN845" s="140" t="s">
        <v>11041</v>
      </c>
    </row>
    <row r="846" spans="1:40" ht="28.8" x14ac:dyDescent="0.25">
      <c r="A846" s="139" t="s">
        <v>7756</v>
      </c>
      <c r="B846" s="140" t="s">
        <v>7757</v>
      </c>
      <c r="C846" s="139">
        <v>10942</v>
      </c>
      <c r="D846" s="140" t="s">
        <v>7223</v>
      </c>
      <c r="E846" s="140" t="s">
        <v>3748</v>
      </c>
      <c r="F846" s="139">
        <v>9140</v>
      </c>
      <c r="G846" s="140" t="s">
        <v>325</v>
      </c>
      <c r="H846" s="140" t="s">
        <v>1709</v>
      </c>
      <c r="I846" s="140" t="s">
        <v>7758</v>
      </c>
      <c r="J846" s="140" t="s">
        <v>11128</v>
      </c>
      <c r="K846" s="140" t="s">
        <v>7899</v>
      </c>
      <c r="L846" s="140" t="s">
        <v>7761</v>
      </c>
      <c r="M846" s="140" t="s">
        <v>6823</v>
      </c>
      <c r="N846" s="140" t="s">
        <v>8722</v>
      </c>
      <c r="O846" s="139">
        <v>121228</v>
      </c>
      <c r="P846" s="139">
        <v>10595</v>
      </c>
      <c r="Q846" s="140" t="s">
        <v>5427</v>
      </c>
      <c r="R846" s="139">
        <v>963918</v>
      </c>
      <c r="S846" s="139">
        <v>0</v>
      </c>
      <c r="T846" s="140" t="s">
        <v>7758</v>
      </c>
      <c r="U846" s="141">
        <v>367</v>
      </c>
      <c r="V846" s="140" t="s">
        <v>11129</v>
      </c>
      <c r="W846" s="140" t="s">
        <v>8152</v>
      </c>
      <c r="X846" s="140" t="s">
        <v>7972</v>
      </c>
      <c r="Y846" s="140" t="s">
        <v>7973</v>
      </c>
      <c r="Z846" s="140" t="s">
        <v>8899</v>
      </c>
      <c r="AA846" s="139">
        <v>1</v>
      </c>
      <c r="AB846" s="141">
        <v>45322</v>
      </c>
      <c r="AC846" s="141">
        <v>45322</v>
      </c>
      <c r="AD846" s="140" t="s">
        <v>7926</v>
      </c>
      <c r="AE846" s="140" t="s">
        <v>7927</v>
      </c>
      <c r="AF846" s="140" t="s">
        <v>7928</v>
      </c>
      <c r="AG846" s="140" t="s">
        <v>7929</v>
      </c>
      <c r="AH846" s="140" t="s">
        <v>11130</v>
      </c>
      <c r="AI846" s="140" t="s">
        <v>7773</v>
      </c>
      <c r="AJ846" s="140" t="s">
        <v>11131</v>
      </c>
      <c r="AK846" s="140" t="s">
        <v>3748</v>
      </c>
      <c r="AL846" s="139">
        <v>9140</v>
      </c>
      <c r="AM846" s="140" t="s">
        <v>325</v>
      </c>
      <c r="AN846" s="140" t="s">
        <v>11041</v>
      </c>
    </row>
    <row r="847" spans="1:40" ht="28.8" x14ac:dyDescent="0.25">
      <c r="A847" s="139" t="s">
        <v>7756</v>
      </c>
      <c r="B847" s="140" t="s">
        <v>7757</v>
      </c>
      <c r="C847" s="139">
        <v>10959</v>
      </c>
      <c r="D847" s="140" t="s">
        <v>7224</v>
      </c>
      <c r="E847" s="140" t="s">
        <v>3749</v>
      </c>
      <c r="F847" s="139">
        <v>9140</v>
      </c>
      <c r="G847" s="140" t="s">
        <v>325</v>
      </c>
      <c r="H847" s="140" t="s">
        <v>1710</v>
      </c>
      <c r="I847" s="140" t="s">
        <v>7758</v>
      </c>
      <c r="J847" s="140" t="s">
        <v>11132</v>
      </c>
      <c r="K847" s="140" t="s">
        <v>7899</v>
      </c>
      <c r="L847" s="140" t="s">
        <v>7761</v>
      </c>
      <c r="M847" s="140" t="s">
        <v>6823</v>
      </c>
      <c r="N847" s="140" t="s">
        <v>8722</v>
      </c>
      <c r="O847" s="139">
        <v>121228</v>
      </c>
      <c r="P847" s="139">
        <v>10595</v>
      </c>
      <c r="Q847" s="140" t="s">
        <v>5427</v>
      </c>
      <c r="R847" s="139">
        <v>963918</v>
      </c>
      <c r="S847" s="139">
        <v>0</v>
      </c>
      <c r="T847" s="140" t="s">
        <v>7758</v>
      </c>
      <c r="U847" s="141">
        <v>367</v>
      </c>
      <c r="V847" s="140" t="s">
        <v>11133</v>
      </c>
      <c r="W847" s="140" t="s">
        <v>11134</v>
      </c>
      <c r="X847" s="140" t="s">
        <v>8106</v>
      </c>
      <c r="Y847" s="140" t="s">
        <v>8107</v>
      </c>
      <c r="Z847" s="140" t="s">
        <v>8724</v>
      </c>
      <c r="AA847" s="139">
        <v>1</v>
      </c>
      <c r="AB847" s="141">
        <v>45322</v>
      </c>
      <c r="AC847" s="141">
        <v>45322</v>
      </c>
      <c r="AD847" s="140" t="s">
        <v>7926</v>
      </c>
      <c r="AE847" s="140" t="s">
        <v>7927</v>
      </c>
      <c r="AF847" s="140" t="s">
        <v>7928</v>
      </c>
      <c r="AG847" s="140" t="s">
        <v>7929</v>
      </c>
      <c r="AH847" s="140" t="s">
        <v>11135</v>
      </c>
      <c r="AI847" s="140" t="s">
        <v>7773</v>
      </c>
      <c r="AJ847" s="140" t="s">
        <v>487</v>
      </c>
      <c r="AK847" s="140" t="s">
        <v>3749</v>
      </c>
      <c r="AL847" s="139">
        <v>9140</v>
      </c>
      <c r="AM847" s="140" t="s">
        <v>325</v>
      </c>
      <c r="AN847" s="140" t="s">
        <v>11041</v>
      </c>
    </row>
    <row r="848" spans="1:40" ht="28.8" x14ac:dyDescent="0.25">
      <c r="A848" s="139" t="s">
        <v>7756</v>
      </c>
      <c r="B848" s="140" t="s">
        <v>7757</v>
      </c>
      <c r="C848" s="139">
        <v>10967</v>
      </c>
      <c r="D848" s="140" t="s">
        <v>5220</v>
      </c>
      <c r="E848" s="140" t="s">
        <v>3750</v>
      </c>
      <c r="F848" s="139">
        <v>9140</v>
      </c>
      <c r="G848" s="140" t="s">
        <v>325</v>
      </c>
      <c r="H848" s="140" t="s">
        <v>1711</v>
      </c>
      <c r="I848" s="140" t="s">
        <v>7758</v>
      </c>
      <c r="J848" s="140" t="s">
        <v>11136</v>
      </c>
      <c r="K848" s="140" t="s">
        <v>7899</v>
      </c>
      <c r="L848" s="140" t="s">
        <v>7761</v>
      </c>
      <c r="M848" s="140" t="s">
        <v>6823</v>
      </c>
      <c r="N848" s="140" t="s">
        <v>8722</v>
      </c>
      <c r="O848" s="139">
        <v>121228</v>
      </c>
      <c r="P848" s="139">
        <v>10595</v>
      </c>
      <c r="Q848" s="140" t="s">
        <v>5427</v>
      </c>
      <c r="R848" s="139">
        <v>963918</v>
      </c>
      <c r="S848" s="139">
        <v>0</v>
      </c>
      <c r="T848" s="140" t="s">
        <v>7758</v>
      </c>
      <c r="U848" s="141">
        <v>367</v>
      </c>
      <c r="V848" s="140" t="s">
        <v>11137</v>
      </c>
      <c r="W848" s="140" t="s">
        <v>8013</v>
      </c>
      <c r="X848" s="140" t="s">
        <v>7765</v>
      </c>
      <c r="Y848" s="140" t="s">
        <v>7766</v>
      </c>
      <c r="Z848" s="140" t="s">
        <v>8739</v>
      </c>
      <c r="AA848" s="139">
        <v>1</v>
      </c>
      <c r="AB848" s="141">
        <v>45322</v>
      </c>
      <c r="AC848" s="141">
        <v>45322</v>
      </c>
      <c r="AD848" s="140" t="s">
        <v>8081</v>
      </c>
      <c r="AE848" s="140" t="s">
        <v>8082</v>
      </c>
      <c r="AF848" s="140" t="s">
        <v>8083</v>
      </c>
      <c r="AG848" s="140" t="s">
        <v>8084</v>
      </c>
      <c r="AH848" s="140" t="s">
        <v>11138</v>
      </c>
      <c r="AI848" s="140" t="s">
        <v>7773</v>
      </c>
      <c r="AJ848" s="140" t="s">
        <v>11139</v>
      </c>
      <c r="AK848" s="140" t="s">
        <v>3750</v>
      </c>
      <c r="AL848" s="139">
        <v>9140</v>
      </c>
      <c r="AM848" s="140" t="s">
        <v>325</v>
      </c>
      <c r="AN848" s="140" t="s">
        <v>11041</v>
      </c>
    </row>
    <row r="849" spans="1:40" ht="28.8" x14ac:dyDescent="0.25">
      <c r="A849" s="139" t="s">
        <v>7756</v>
      </c>
      <c r="B849" s="140" t="s">
        <v>7757</v>
      </c>
      <c r="C849" s="139">
        <v>10975</v>
      </c>
      <c r="D849" s="140" t="s">
        <v>488</v>
      </c>
      <c r="E849" s="140" t="s">
        <v>3751</v>
      </c>
      <c r="F849" s="139">
        <v>9100</v>
      </c>
      <c r="G849" s="140" t="s">
        <v>326</v>
      </c>
      <c r="H849" s="140" t="s">
        <v>1712</v>
      </c>
      <c r="I849" s="140" t="s">
        <v>7758</v>
      </c>
      <c r="J849" s="140" t="s">
        <v>11140</v>
      </c>
      <c r="K849" s="140" t="s">
        <v>7899</v>
      </c>
      <c r="L849" s="140" t="s">
        <v>7761</v>
      </c>
      <c r="M849" s="140" t="s">
        <v>6823</v>
      </c>
      <c r="N849" s="140" t="s">
        <v>8722</v>
      </c>
      <c r="O849" s="139">
        <v>120956</v>
      </c>
      <c r="P849" s="139">
        <v>10975</v>
      </c>
      <c r="Q849" s="140" t="s">
        <v>488</v>
      </c>
      <c r="R849" s="139">
        <v>60781</v>
      </c>
      <c r="S849" s="139">
        <v>0</v>
      </c>
      <c r="T849" s="140" t="s">
        <v>7758</v>
      </c>
      <c r="U849" s="141">
        <v>367</v>
      </c>
      <c r="V849" s="140" t="s">
        <v>11141</v>
      </c>
      <c r="W849" s="140" t="s">
        <v>8931</v>
      </c>
      <c r="X849" s="140" t="s">
        <v>7765</v>
      </c>
      <c r="Y849" s="140" t="s">
        <v>7766</v>
      </c>
      <c r="Z849" s="140" t="s">
        <v>8739</v>
      </c>
      <c r="AA849" s="139">
        <v>1</v>
      </c>
      <c r="AB849" s="141">
        <v>45322</v>
      </c>
      <c r="AC849" s="141">
        <v>45322</v>
      </c>
      <c r="AD849" s="140" t="s">
        <v>8081</v>
      </c>
      <c r="AE849" s="140" t="s">
        <v>8082</v>
      </c>
      <c r="AF849" s="140" t="s">
        <v>8083</v>
      </c>
      <c r="AG849" s="140" t="s">
        <v>8084</v>
      </c>
      <c r="AH849" s="140" t="s">
        <v>11142</v>
      </c>
      <c r="AI849" s="140" t="s">
        <v>7943</v>
      </c>
      <c r="AJ849" s="140" t="s">
        <v>11143</v>
      </c>
      <c r="AK849" s="140" t="s">
        <v>3751</v>
      </c>
      <c r="AL849" s="139">
        <v>9100</v>
      </c>
      <c r="AM849" s="140" t="s">
        <v>326</v>
      </c>
      <c r="AN849" s="140" t="s">
        <v>11144</v>
      </c>
    </row>
    <row r="850" spans="1:40" ht="28.8" x14ac:dyDescent="0.25">
      <c r="A850" s="139" t="s">
        <v>7756</v>
      </c>
      <c r="B850" s="140" t="s">
        <v>7757</v>
      </c>
      <c r="C850" s="139">
        <v>11007</v>
      </c>
      <c r="D850" s="140" t="s">
        <v>7563</v>
      </c>
      <c r="E850" s="140" t="s">
        <v>3752</v>
      </c>
      <c r="F850" s="139">
        <v>9100</v>
      </c>
      <c r="G850" s="140" t="s">
        <v>326</v>
      </c>
      <c r="H850" s="140" t="s">
        <v>1713</v>
      </c>
      <c r="I850" s="140" t="s">
        <v>7758</v>
      </c>
      <c r="J850" s="140" t="s">
        <v>11145</v>
      </c>
      <c r="K850" s="140" t="s">
        <v>7899</v>
      </c>
      <c r="L850" s="140" t="s">
        <v>7761</v>
      </c>
      <c r="M850" s="140" t="s">
        <v>6823</v>
      </c>
      <c r="N850" s="140" t="s">
        <v>8722</v>
      </c>
      <c r="O850" s="139">
        <v>130856</v>
      </c>
      <c r="P850" s="139">
        <v>107839</v>
      </c>
      <c r="Q850" s="140" t="s">
        <v>5932</v>
      </c>
      <c r="R850" s="139">
        <v>963942</v>
      </c>
      <c r="S850" s="139">
        <v>0</v>
      </c>
      <c r="T850" s="140" t="s">
        <v>7758</v>
      </c>
      <c r="U850" s="141">
        <v>367</v>
      </c>
      <c r="V850" s="140" t="s">
        <v>11146</v>
      </c>
      <c r="W850" s="140" t="s">
        <v>8988</v>
      </c>
      <c r="X850" s="140" t="s">
        <v>7765</v>
      </c>
      <c r="Y850" s="140" t="s">
        <v>7766</v>
      </c>
      <c r="Z850" s="140" t="s">
        <v>8739</v>
      </c>
      <c r="AA850" s="139">
        <v>1</v>
      </c>
      <c r="AB850" s="141">
        <v>45322</v>
      </c>
      <c r="AC850" s="141">
        <v>45322</v>
      </c>
      <c r="AD850" s="140" t="s">
        <v>8081</v>
      </c>
      <c r="AE850" s="140" t="s">
        <v>8082</v>
      </c>
      <c r="AF850" s="140" t="s">
        <v>8083</v>
      </c>
      <c r="AG850" s="140" t="s">
        <v>8084</v>
      </c>
      <c r="AH850" s="140" t="s">
        <v>11147</v>
      </c>
      <c r="AI850" s="140" t="s">
        <v>7773</v>
      </c>
      <c r="AJ850" s="140" t="s">
        <v>11148</v>
      </c>
      <c r="AK850" s="140" t="s">
        <v>4865</v>
      </c>
      <c r="AL850" s="139">
        <v>9100</v>
      </c>
      <c r="AM850" s="140" t="s">
        <v>326</v>
      </c>
      <c r="AN850" s="140" t="s">
        <v>11149</v>
      </c>
    </row>
    <row r="851" spans="1:40" ht="28.8" x14ac:dyDescent="0.25">
      <c r="A851" s="139" t="s">
        <v>7756</v>
      </c>
      <c r="B851" s="140" t="s">
        <v>7757</v>
      </c>
      <c r="C851" s="139">
        <v>11023</v>
      </c>
      <c r="D851" s="140" t="s">
        <v>5433</v>
      </c>
      <c r="E851" s="140" t="s">
        <v>3753</v>
      </c>
      <c r="F851" s="139">
        <v>9100</v>
      </c>
      <c r="G851" s="140" t="s">
        <v>326</v>
      </c>
      <c r="H851" s="140" t="s">
        <v>1714</v>
      </c>
      <c r="I851" s="140" t="s">
        <v>7758</v>
      </c>
      <c r="J851" s="140" t="s">
        <v>11150</v>
      </c>
      <c r="K851" s="140" t="s">
        <v>7899</v>
      </c>
      <c r="L851" s="140" t="s">
        <v>7761</v>
      </c>
      <c r="M851" s="140" t="s">
        <v>6823</v>
      </c>
      <c r="N851" s="140" t="s">
        <v>8722</v>
      </c>
      <c r="O851" s="139">
        <v>120956</v>
      </c>
      <c r="P851" s="139">
        <v>10975</v>
      </c>
      <c r="Q851" s="140" t="s">
        <v>488</v>
      </c>
      <c r="R851" s="139">
        <v>975219</v>
      </c>
      <c r="S851" s="139">
        <v>0</v>
      </c>
      <c r="T851" s="140" t="s">
        <v>7758</v>
      </c>
      <c r="U851" s="141">
        <v>367</v>
      </c>
      <c r="V851" s="140" t="s">
        <v>11151</v>
      </c>
      <c r="W851" s="140" t="s">
        <v>8170</v>
      </c>
      <c r="X851" s="140" t="s">
        <v>7972</v>
      </c>
      <c r="Y851" s="140" t="s">
        <v>7973</v>
      </c>
      <c r="Z851" s="140" t="s">
        <v>8899</v>
      </c>
      <c r="AA851" s="139">
        <v>1</v>
      </c>
      <c r="AB851" s="141">
        <v>45322</v>
      </c>
      <c r="AC851" s="141">
        <v>45322</v>
      </c>
      <c r="AD851" s="140" t="s">
        <v>8081</v>
      </c>
      <c r="AE851" s="140" t="s">
        <v>8082</v>
      </c>
      <c r="AF851" s="140" t="s">
        <v>8083</v>
      </c>
      <c r="AG851" s="140" t="s">
        <v>8084</v>
      </c>
      <c r="AH851" s="140" t="s">
        <v>11152</v>
      </c>
      <c r="AI851" s="140" t="s">
        <v>7943</v>
      </c>
      <c r="AJ851" s="140" t="s">
        <v>11153</v>
      </c>
      <c r="AK851" s="140" t="s">
        <v>11154</v>
      </c>
      <c r="AL851" s="139">
        <v>9100</v>
      </c>
      <c r="AM851" s="140" t="s">
        <v>326</v>
      </c>
      <c r="AN851" s="140" t="s">
        <v>11155</v>
      </c>
    </row>
    <row r="852" spans="1:40" ht="28.8" x14ac:dyDescent="0.25">
      <c r="A852" s="139" t="s">
        <v>7756</v>
      </c>
      <c r="B852" s="140" t="s">
        <v>7757</v>
      </c>
      <c r="C852" s="139">
        <v>11049</v>
      </c>
      <c r="D852" s="140" t="s">
        <v>5434</v>
      </c>
      <c r="E852" s="140" t="s">
        <v>3754</v>
      </c>
      <c r="F852" s="139">
        <v>9100</v>
      </c>
      <c r="G852" s="140" t="s">
        <v>326</v>
      </c>
      <c r="H852" s="140" t="s">
        <v>1715</v>
      </c>
      <c r="I852" s="140" t="s">
        <v>7758</v>
      </c>
      <c r="J852" s="140" t="s">
        <v>11156</v>
      </c>
      <c r="K852" s="140" t="s">
        <v>7899</v>
      </c>
      <c r="L852" s="140" t="s">
        <v>7761</v>
      </c>
      <c r="M852" s="140" t="s">
        <v>6823</v>
      </c>
      <c r="N852" s="140" t="s">
        <v>8722</v>
      </c>
      <c r="O852" s="139">
        <v>120956</v>
      </c>
      <c r="P852" s="139">
        <v>10975</v>
      </c>
      <c r="Q852" s="140" t="s">
        <v>488</v>
      </c>
      <c r="R852" s="139">
        <v>963967</v>
      </c>
      <c r="S852" s="139">
        <v>0</v>
      </c>
      <c r="T852" s="140" t="s">
        <v>7758</v>
      </c>
      <c r="U852" s="141">
        <v>367</v>
      </c>
      <c r="V852" s="140" t="s">
        <v>11157</v>
      </c>
      <c r="W852" s="140" t="s">
        <v>7828</v>
      </c>
      <c r="X852" s="140" t="s">
        <v>7765</v>
      </c>
      <c r="Y852" s="140" t="s">
        <v>7766</v>
      </c>
      <c r="Z852" s="140" t="s">
        <v>8739</v>
      </c>
      <c r="AA852" s="139">
        <v>1</v>
      </c>
      <c r="AB852" s="141">
        <v>45322</v>
      </c>
      <c r="AC852" s="141">
        <v>45322</v>
      </c>
      <c r="AD852" s="140" t="s">
        <v>8081</v>
      </c>
      <c r="AE852" s="140" t="s">
        <v>8082</v>
      </c>
      <c r="AF852" s="140" t="s">
        <v>8083</v>
      </c>
      <c r="AG852" s="140" t="s">
        <v>8084</v>
      </c>
      <c r="AH852" s="140" t="s">
        <v>11158</v>
      </c>
      <c r="AI852" s="140" t="s">
        <v>7943</v>
      </c>
      <c r="AJ852" s="140" t="s">
        <v>11159</v>
      </c>
      <c r="AK852" s="140" t="s">
        <v>11160</v>
      </c>
      <c r="AL852" s="139">
        <v>9100</v>
      </c>
      <c r="AM852" s="140" t="s">
        <v>326</v>
      </c>
      <c r="AN852" s="140" t="s">
        <v>11161</v>
      </c>
    </row>
    <row r="853" spans="1:40" ht="28.8" x14ac:dyDescent="0.25">
      <c r="A853" s="139" t="s">
        <v>7756</v>
      </c>
      <c r="B853" s="140" t="s">
        <v>7757</v>
      </c>
      <c r="C853" s="139">
        <v>11056</v>
      </c>
      <c r="D853" s="140" t="s">
        <v>5435</v>
      </c>
      <c r="E853" s="140" t="s">
        <v>3755</v>
      </c>
      <c r="F853" s="139">
        <v>9100</v>
      </c>
      <c r="G853" s="140" t="s">
        <v>326</v>
      </c>
      <c r="H853" s="140" t="s">
        <v>1716</v>
      </c>
      <c r="I853" s="140" t="s">
        <v>7758</v>
      </c>
      <c r="J853" s="140" t="s">
        <v>11162</v>
      </c>
      <c r="K853" s="140" t="s">
        <v>7899</v>
      </c>
      <c r="L853" s="140" t="s">
        <v>7761</v>
      </c>
      <c r="M853" s="140" t="s">
        <v>6823</v>
      </c>
      <c r="N853" s="140" t="s">
        <v>8722</v>
      </c>
      <c r="O853" s="139">
        <v>120956</v>
      </c>
      <c r="P853" s="139">
        <v>10975</v>
      </c>
      <c r="Q853" s="140" t="s">
        <v>488</v>
      </c>
      <c r="R853" s="139">
        <v>970781</v>
      </c>
      <c r="S853" s="139">
        <v>0</v>
      </c>
      <c r="T853" s="140" t="s">
        <v>7758</v>
      </c>
      <c r="U853" s="141">
        <v>367</v>
      </c>
      <c r="V853" s="140" t="s">
        <v>11163</v>
      </c>
      <c r="W853" s="140" t="s">
        <v>11164</v>
      </c>
      <c r="X853" s="140" t="s">
        <v>7765</v>
      </c>
      <c r="Y853" s="140" t="s">
        <v>7766</v>
      </c>
      <c r="Z853" s="140" t="s">
        <v>8739</v>
      </c>
      <c r="AA853" s="139">
        <v>1</v>
      </c>
      <c r="AB853" s="141">
        <v>45322</v>
      </c>
      <c r="AC853" s="141">
        <v>45322</v>
      </c>
      <c r="AD853" s="140" t="s">
        <v>8081</v>
      </c>
      <c r="AE853" s="140" t="s">
        <v>8082</v>
      </c>
      <c r="AF853" s="140" t="s">
        <v>8083</v>
      </c>
      <c r="AG853" s="140" t="s">
        <v>8084</v>
      </c>
      <c r="AH853" s="140" t="s">
        <v>11165</v>
      </c>
      <c r="AI853" s="140" t="s">
        <v>9607</v>
      </c>
      <c r="AJ853" s="140" t="s">
        <v>11166</v>
      </c>
      <c r="AK853" s="140" t="s">
        <v>3755</v>
      </c>
      <c r="AL853" s="139">
        <v>9100</v>
      </c>
      <c r="AM853" s="140" t="s">
        <v>326</v>
      </c>
      <c r="AN853" s="140" t="s">
        <v>11167</v>
      </c>
    </row>
    <row r="854" spans="1:40" ht="28.8" x14ac:dyDescent="0.25">
      <c r="A854" s="139" t="s">
        <v>7756</v>
      </c>
      <c r="B854" s="140" t="s">
        <v>7757</v>
      </c>
      <c r="C854" s="139">
        <v>11064</v>
      </c>
      <c r="D854" s="140" t="s">
        <v>7225</v>
      </c>
      <c r="E854" s="140" t="s">
        <v>3756</v>
      </c>
      <c r="F854" s="139">
        <v>9100</v>
      </c>
      <c r="G854" s="140" t="s">
        <v>326</v>
      </c>
      <c r="H854" s="140" t="s">
        <v>1717</v>
      </c>
      <c r="I854" s="140" t="s">
        <v>7758</v>
      </c>
      <c r="J854" s="140" t="s">
        <v>11168</v>
      </c>
      <c r="K854" s="140" t="s">
        <v>7899</v>
      </c>
      <c r="L854" s="140" t="s">
        <v>7761</v>
      </c>
      <c r="M854" s="140" t="s">
        <v>6823</v>
      </c>
      <c r="N854" s="140" t="s">
        <v>8722</v>
      </c>
      <c r="O854" s="139">
        <v>130856</v>
      </c>
      <c r="P854" s="139">
        <v>107839</v>
      </c>
      <c r="Q854" s="140" t="s">
        <v>5932</v>
      </c>
      <c r="R854" s="139">
        <v>963934</v>
      </c>
      <c r="S854" s="139">
        <v>0</v>
      </c>
      <c r="T854" s="140" t="s">
        <v>7758</v>
      </c>
      <c r="U854" s="141">
        <v>367</v>
      </c>
      <c r="V854" s="140" t="s">
        <v>11169</v>
      </c>
      <c r="W854" s="140" t="s">
        <v>8334</v>
      </c>
      <c r="X854" s="140" t="s">
        <v>7765</v>
      </c>
      <c r="Y854" s="140" t="s">
        <v>7766</v>
      </c>
      <c r="Z854" s="140" t="s">
        <v>8739</v>
      </c>
      <c r="AA854" s="139">
        <v>1</v>
      </c>
      <c r="AB854" s="141">
        <v>45322</v>
      </c>
      <c r="AC854" s="141">
        <v>45322</v>
      </c>
      <c r="AD854" s="140" t="s">
        <v>8081</v>
      </c>
      <c r="AE854" s="140" t="s">
        <v>8082</v>
      </c>
      <c r="AF854" s="140" t="s">
        <v>8083</v>
      </c>
      <c r="AG854" s="140" t="s">
        <v>8084</v>
      </c>
      <c r="AH854" s="140" t="s">
        <v>11170</v>
      </c>
      <c r="AI854" s="140" t="s">
        <v>7943</v>
      </c>
      <c r="AJ854" s="140" t="s">
        <v>11171</v>
      </c>
      <c r="AK854" s="140" t="s">
        <v>11172</v>
      </c>
      <c r="AL854" s="139">
        <v>9100</v>
      </c>
      <c r="AM854" s="140" t="s">
        <v>326</v>
      </c>
      <c r="AN854" s="140" t="s">
        <v>11173</v>
      </c>
    </row>
    <row r="855" spans="1:40" ht="28.8" x14ac:dyDescent="0.25">
      <c r="A855" s="139" t="s">
        <v>7756</v>
      </c>
      <c r="B855" s="140" t="s">
        <v>7757</v>
      </c>
      <c r="C855" s="139">
        <v>11081</v>
      </c>
      <c r="D855" s="140" t="s">
        <v>5436</v>
      </c>
      <c r="E855" s="140" t="s">
        <v>3757</v>
      </c>
      <c r="F855" s="139">
        <v>9100</v>
      </c>
      <c r="G855" s="140" t="s">
        <v>326</v>
      </c>
      <c r="H855" s="140" t="s">
        <v>1718</v>
      </c>
      <c r="I855" s="140" t="s">
        <v>7758</v>
      </c>
      <c r="J855" s="140" t="s">
        <v>11174</v>
      </c>
      <c r="K855" s="140" t="s">
        <v>7899</v>
      </c>
      <c r="L855" s="140" t="s">
        <v>7761</v>
      </c>
      <c r="M855" s="140" t="s">
        <v>6823</v>
      </c>
      <c r="N855" s="140" t="s">
        <v>8722</v>
      </c>
      <c r="O855" s="139">
        <v>130856</v>
      </c>
      <c r="P855" s="139">
        <v>107839</v>
      </c>
      <c r="Q855" s="140" t="s">
        <v>5932</v>
      </c>
      <c r="R855" s="139">
        <v>963934</v>
      </c>
      <c r="S855" s="139">
        <v>0</v>
      </c>
      <c r="T855" s="140" t="s">
        <v>7758</v>
      </c>
      <c r="U855" s="141">
        <v>367</v>
      </c>
      <c r="V855" s="140" t="s">
        <v>11175</v>
      </c>
      <c r="W855" s="140" t="s">
        <v>8795</v>
      </c>
      <c r="X855" s="140" t="s">
        <v>7765</v>
      </c>
      <c r="Y855" s="140" t="s">
        <v>7766</v>
      </c>
      <c r="Z855" s="140" t="s">
        <v>8739</v>
      </c>
      <c r="AA855" s="139">
        <v>1</v>
      </c>
      <c r="AB855" s="141">
        <v>45322</v>
      </c>
      <c r="AC855" s="141">
        <v>45322</v>
      </c>
      <c r="AD855" s="140" t="s">
        <v>8081</v>
      </c>
      <c r="AE855" s="140" t="s">
        <v>8082</v>
      </c>
      <c r="AF855" s="140" t="s">
        <v>8083</v>
      </c>
      <c r="AG855" s="140" t="s">
        <v>8084</v>
      </c>
      <c r="AH855" s="140" t="s">
        <v>11176</v>
      </c>
      <c r="AI855" s="140" t="s">
        <v>7943</v>
      </c>
      <c r="AJ855" s="140" t="s">
        <v>11171</v>
      </c>
      <c r="AK855" s="140" t="s">
        <v>11172</v>
      </c>
      <c r="AL855" s="139">
        <v>9100</v>
      </c>
      <c r="AM855" s="140" t="s">
        <v>326</v>
      </c>
      <c r="AN855" s="140" t="s">
        <v>11173</v>
      </c>
    </row>
    <row r="856" spans="1:40" ht="28.8" x14ac:dyDescent="0.25">
      <c r="A856" s="139" t="s">
        <v>7756</v>
      </c>
      <c r="B856" s="140" t="s">
        <v>7757</v>
      </c>
      <c r="C856" s="139">
        <v>11098</v>
      </c>
      <c r="D856" s="140" t="s">
        <v>5344</v>
      </c>
      <c r="E856" s="140" t="s">
        <v>3758</v>
      </c>
      <c r="F856" s="139">
        <v>9100</v>
      </c>
      <c r="G856" s="140" t="s">
        <v>326</v>
      </c>
      <c r="H856" s="140" t="s">
        <v>1719</v>
      </c>
      <c r="I856" s="140" t="s">
        <v>7758</v>
      </c>
      <c r="J856" s="140" t="s">
        <v>11177</v>
      </c>
      <c r="K856" s="140" t="s">
        <v>7899</v>
      </c>
      <c r="L856" s="140" t="s">
        <v>7761</v>
      </c>
      <c r="M856" s="140" t="s">
        <v>6823</v>
      </c>
      <c r="N856" s="140" t="s">
        <v>8722</v>
      </c>
      <c r="O856" s="139">
        <v>130856</v>
      </c>
      <c r="P856" s="139">
        <v>107839</v>
      </c>
      <c r="Q856" s="140" t="s">
        <v>5932</v>
      </c>
      <c r="R856" s="139">
        <v>963934</v>
      </c>
      <c r="S856" s="139">
        <v>0</v>
      </c>
      <c r="T856" s="140" t="s">
        <v>7758</v>
      </c>
      <c r="U856" s="141">
        <v>367</v>
      </c>
      <c r="V856" s="140" t="s">
        <v>11178</v>
      </c>
      <c r="W856" s="140" t="s">
        <v>9713</v>
      </c>
      <c r="X856" s="140" t="s">
        <v>7765</v>
      </c>
      <c r="Y856" s="140" t="s">
        <v>7766</v>
      </c>
      <c r="Z856" s="140" t="s">
        <v>8739</v>
      </c>
      <c r="AA856" s="139">
        <v>2</v>
      </c>
      <c r="AB856" s="141">
        <v>45322</v>
      </c>
      <c r="AC856" s="141">
        <v>45322</v>
      </c>
      <c r="AD856" s="140" t="s">
        <v>8081</v>
      </c>
      <c r="AE856" s="140" t="s">
        <v>8082</v>
      </c>
      <c r="AF856" s="140" t="s">
        <v>8083</v>
      </c>
      <c r="AG856" s="140" t="s">
        <v>8084</v>
      </c>
      <c r="AH856" s="140" t="s">
        <v>11179</v>
      </c>
      <c r="AI856" s="140" t="s">
        <v>7943</v>
      </c>
      <c r="AJ856" s="140" t="s">
        <v>11171</v>
      </c>
      <c r="AK856" s="140" t="s">
        <v>11172</v>
      </c>
      <c r="AL856" s="139">
        <v>9100</v>
      </c>
      <c r="AM856" s="140" t="s">
        <v>326</v>
      </c>
      <c r="AN856" s="140" t="s">
        <v>11173</v>
      </c>
    </row>
    <row r="857" spans="1:40" ht="28.8" x14ac:dyDescent="0.25">
      <c r="A857" s="139" t="s">
        <v>7756</v>
      </c>
      <c r="B857" s="140" t="s">
        <v>7757</v>
      </c>
      <c r="C857" s="139">
        <v>11114</v>
      </c>
      <c r="D857" s="140" t="s">
        <v>6270</v>
      </c>
      <c r="E857" s="140" t="s">
        <v>3759</v>
      </c>
      <c r="F857" s="139">
        <v>2660</v>
      </c>
      <c r="G857" s="140" t="s">
        <v>605</v>
      </c>
      <c r="H857" s="140" t="s">
        <v>1720</v>
      </c>
      <c r="I857" s="140" t="s">
        <v>7758</v>
      </c>
      <c r="J857" s="140" t="s">
        <v>11180</v>
      </c>
      <c r="K857" s="140" t="s">
        <v>8070</v>
      </c>
      <c r="L857" s="140" t="s">
        <v>7761</v>
      </c>
      <c r="M857" s="140" t="s">
        <v>8071</v>
      </c>
      <c r="N857" s="140" t="s">
        <v>8730</v>
      </c>
      <c r="O857" s="139">
        <v>119768</v>
      </c>
      <c r="P857" s="139">
        <v>6643</v>
      </c>
      <c r="Q857" s="140" t="s">
        <v>6196</v>
      </c>
      <c r="R857" s="139">
        <v>128728</v>
      </c>
      <c r="S857" s="139">
        <v>0</v>
      </c>
      <c r="T857" s="140" t="s">
        <v>7758</v>
      </c>
      <c r="U857" s="141">
        <v>367</v>
      </c>
      <c r="V857" s="140" t="s">
        <v>11181</v>
      </c>
      <c r="W857" s="140" t="s">
        <v>11182</v>
      </c>
      <c r="X857" s="140" t="s">
        <v>7765</v>
      </c>
      <c r="Y857" s="140" t="s">
        <v>7766</v>
      </c>
      <c r="Z857" s="140" t="s">
        <v>8732</v>
      </c>
      <c r="AA857" s="139">
        <v>2</v>
      </c>
      <c r="AB857" s="141">
        <v>45322</v>
      </c>
      <c r="AC857" s="141">
        <v>45322</v>
      </c>
      <c r="AD857" s="140" t="s">
        <v>8109</v>
      </c>
      <c r="AE857" s="140" t="s">
        <v>8110</v>
      </c>
      <c r="AF857" s="140" t="s">
        <v>8111</v>
      </c>
      <c r="AG857" s="140" t="s">
        <v>8112</v>
      </c>
      <c r="AH857" s="140" t="s">
        <v>9645</v>
      </c>
      <c r="AI857" s="140" t="s">
        <v>7773</v>
      </c>
      <c r="AJ857" s="140" t="s">
        <v>9646</v>
      </c>
      <c r="AK857" s="140" t="s">
        <v>9647</v>
      </c>
      <c r="AL857" s="139">
        <v>2000</v>
      </c>
      <c r="AM857" s="140" t="s">
        <v>2909</v>
      </c>
      <c r="AN857" s="140" t="s">
        <v>9648</v>
      </c>
    </row>
    <row r="858" spans="1:40" ht="28.8" x14ac:dyDescent="0.25">
      <c r="A858" s="139" t="s">
        <v>7756</v>
      </c>
      <c r="B858" s="140" t="s">
        <v>7757</v>
      </c>
      <c r="C858" s="139">
        <v>11131</v>
      </c>
      <c r="D858" s="140" t="s">
        <v>6887</v>
      </c>
      <c r="E858" s="140" t="s">
        <v>3760</v>
      </c>
      <c r="F858" s="139">
        <v>2660</v>
      </c>
      <c r="G858" s="140" t="s">
        <v>605</v>
      </c>
      <c r="H858" s="140" t="s">
        <v>7226</v>
      </c>
      <c r="I858" s="140" t="s">
        <v>7758</v>
      </c>
      <c r="J858" s="140" t="s">
        <v>11183</v>
      </c>
      <c r="K858" s="140" t="s">
        <v>8070</v>
      </c>
      <c r="L858" s="140" t="s">
        <v>7761</v>
      </c>
      <c r="M858" s="140" t="s">
        <v>8071</v>
      </c>
      <c r="N858" s="140" t="s">
        <v>8730</v>
      </c>
      <c r="O858" s="139">
        <v>119768</v>
      </c>
      <c r="P858" s="139">
        <v>6643</v>
      </c>
      <c r="Q858" s="140" t="s">
        <v>6196</v>
      </c>
      <c r="R858" s="139">
        <v>128728</v>
      </c>
      <c r="S858" s="139">
        <v>0</v>
      </c>
      <c r="T858" s="140" t="s">
        <v>7935</v>
      </c>
      <c r="U858" s="141">
        <v>367</v>
      </c>
      <c r="V858" s="140" t="s">
        <v>11184</v>
      </c>
      <c r="W858" s="140" t="s">
        <v>11185</v>
      </c>
      <c r="X858" s="140" t="s">
        <v>7765</v>
      </c>
      <c r="Y858" s="140" t="s">
        <v>7766</v>
      </c>
      <c r="Z858" s="140" t="s">
        <v>8732</v>
      </c>
      <c r="AA858" s="139">
        <v>1</v>
      </c>
      <c r="AB858" s="141">
        <v>45322</v>
      </c>
      <c r="AC858" s="141">
        <v>45322</v>
      </c>
      <c r="AD858" s="140" t="s">
        <v>8109</v>
      </c>
      <c r="AE858" s="140" t="s">
        <v>8110</v>
      </c>
      <c r="AF858" s="140" t="s">
        <v>8111</v>
      </c>
      <c r="AG858" s="140" t="s">
        <v>8112</v>
      </c>
      <c r="AH858" s="140" t="s">
        <v>9645</v>
      </c>
      <c r="AI858" s="140" t="s">
        <v>7773</v>
      </c>
      <c r="AJ858" s="140" t="s">
        <v>9646</v>
      </c>
      <c r="AK858" s="140" t="s">
        <v>9647</v>
      </c>
      <c r="AL858" s="139">
        <v>2000</v>
      </c>
      <c r="AM858" s="140" t="s">
        <v>2909</v>
      </c>
      <c r="AN858" s="140" t="s">
        <v>9648</v>
      </c>
    </row>
    <row r="859" spans="1:40" ht="28.8" x14ac:dyDescent="0.25">
      <c r="A859" s="139" t="s">
        <v>7756</v>
      </c>
      <c r="B859" s="140" t="s">
        <v>7757</v>
      </c>
      <c r="C859" s="139">
        <v>11148</v>
      </c>
      <c r="D859" s="140" t="s">
        <v>6271</v>
      </c>
      <c r="E859" s="140" t="s">
        <v>3761</v>
      </c>
      <c r="F859" s="139">
        <v>2660</v>
      </c>
      <c r="G859" s="140" t="s">
        <v>605</v>
      </c>
      <c r="H859" s="140" t="s">
        <v>6549</v>
      </c>
      <c r="I859" s="140" t="s">
        <v>7758</v>
      </c>
      <c r="J859" s="140" t="s">
        <v>11186</v>
      </c>
      <c r="K859" s="140" t="s">
        <v>8070</v>
      </c>
      <c r="L859" s="140" t="s">
        <v>7761</v>
      </c>
      <c r="M859" s="140" t="s">
        <v>8071</v>
      </c>
      <c r="N859" s="140" t="s">
        <v>8730</v>
      </c>
      <c r="O859" s="139">
        <v>119768</v>
      </c>
      <c r="P859" s="139">
        <v>6643</v>
      </c>
      <c r="Q859" s="140" t="s">
        <v>6196</v>
      </c>
      <c r="R859" s="139">
        <v>128728</v>
      </c>
      <c r="S859" s="139">
        <v>0</v>
      </c>
      <c r="T859" s="140" t="s">
        <v>7758</v>
      </c>
      <c r="U859" s="141">
        <v>367</v>
      </c>
      <c r="V859" s="140" t="s">
        <v>11187</v>
      </c>
      <c r="W859" s="140" t="s">
        <v>10636</v>
      </c>
      <c r="X859" s="140" t="s">
        <v>7765</v>
      </c>
      <c r="Y859" s="140" t="s">
        <v>7766</v>
      </c>
      <c r="Z859" s="140" t="s">
        <v>8732</v>
      </c>
      <c r="AA859" s="139">
        <v>1</v>
      </c>
      <c r="AB859" s="141">
        <v>45322</v>
      </c>
      <c r="AC859" s="141">
        <v>45322</v>
      </c>
      <c r="AD859" s="140" t="s">
        <v>8109</v>
      </c>
      <c r="AE859" s="140" t="s">
        <v>8110</v>
      </c>
      <c r="AF859" s="140" t="s">
        <v>8111</v>
      </c>
      <c r="AG859" s="140" t="s">
        <v>8112</v>
      </c>
      <c r="AH859" s="140" t="s">
        <v>9645</v>
      </c>
      <c r="AI859" s="140" t="s">
        <v>7773</v>
      </c>
      <c r="AJ859" s="140" t="s">
        <v>9646</v>
      </c>
      <c r="AK859" s="140" t="s">
        <v>9647</v>
      </c>
      <c r="AL859" s="139">
        <v>2000</v>
      </c>
      <c r="AM859" s="140" t="s">
        <v>2909</v>
      </c>
      <c r="AN859" s="140" t="s">
        <v>9648</v>
      </c>
    </row>
    <row r="860" spans="1:40" ht="28.8" x14ac:dyDescent="0.25">
      <c r="A860" s="139" t="s">
        <v>7756</v>
      </c>
      <c r="B860" s="140" t="s">
        <v>7757</v>
      </c>
      <c r="C860" s="139">
        <v>11155</v>
      </c>
      <c r="D860" s="140" t="s">
        <v>6272</v>
      </c>
      <c r="E860" s="140" t="s">
        <v>3762</v>
      </c>
      <c r="F860" s="139">
        <v>2660</v>
      </c>
      <c r="G860" s="140" t="s">
        <v>605</v>
      </c>
      <c r="H860" s="140" t="s">
        <v>5437</v>
      </c>
      <c r="I860" s="140" t="s">
        <v>7758</v>
      </c>
      <c r="J860" s="140" t="s">
        <v>11188</v>
      </c>
      <c r="K860" s="140" t="s">
        <v>8070</v>
      </c>
      <c r="L860" s="140" t="s">
        <v>7761</v>
      </c>
      <c r="M860" s="140" t="s">
        <v>8071</v>
      </c>
      <c r="N860" s="140" t="s">
        <v>8730</v>
      </c>
      <c r="O860" s="139">
        <v>119768</v>
      </c>
      <c r="P860" s="139">
        <v>6643</v>
      </c>
      <c r="Q860" s="140" t="s">
        <v>6196</v>
      </c>
      <c r="R860" s="139">
        <v>128728</v>
      </c>
      <c r="S860" s="139">
        <v>0</v>
      </c>
      <c r="T860" s="140" t="s">
        <v>7758</v>
      </c>
      <c r="U860" s="141">
        <v>367</v>
      </c>
      <c r="V860" s="140" t="s">
        <v>11189</v>
      </c>
      <c r="W860" s="140" t="s">
        <v>10467</v>
      </c>
      <c r="X860" s="140" t="s">
        <v>7765</v>
      </c>
      <c r="Y860" s="140" t="s">
        <v>7766</v>
      </c>
      <c r="Z860" s="140" t="s">
        <v>8732</v>
      </c>
      <c r="AA860" s="139">
        <v>2</v>
      </c>
      <c r="AB860" s="141">
        <v>45322</v>
      </c>
      <c r="AC860" s="141">
        <v>45322</v>
      </c>
      <c r="AD860" s="140" t="s">
        <v>8109</v>
      </c>
      <c r="AE860" s="140" t="s">
        <v>8110</v>
      </c>
      <c r="AF860" s="140" t="s">
        <v>8111</v>
      </c>
      <c r="AG860" s="140" t="s">
        <v>8112</v>
      </c>
      <c r="AH860" s="140" t="s">
        <v>9645</v>
      </c>
      <c r="AI860" s="140" t="s">
        <v>7773</v>
      </c>
      <c r="AJ860" s="140" t="s">
        <v>9646</v>
      </c>
      <c r="AK860" s="140" t="s">
        <v>9647</v>
      </c>
      <c r="AL860" s="139">
        <v>2000</v>
      </c>
      <c r="AM860" s="140" t="s">
        <v>2909</v>
      </c>
      <c r="AN860" s="140" t="s">
        <v>9648</v>
      </c>
    </row>
    <row r="861" spans="1:40" ht="28.8" x14ac:dyDescent="0.25">
      <c r="A861" s="139" t="s">
        <v>7756</v>
      </c>
      <c r="B861" s="140" t="s">
        <v>7757</v>
      </c>
      <c r="C861" s="139">
        <v>11163</v>
      </c>
      <c r="D861" s="140" t="s">
        <v>5438</v>
      </c>
      <c r="E861" s="140" t="s">
        <v>3763</v>
      </c>
      <c r="F861" s="139">
        <v>2660</v>
      </c>
      <c r="G861" s="140" t="s">
        <v>605</v>
      </c>
      <c r="H861" s="140" t="s">
        <v>1721</v>
      </c>
      <c r="I861" s="140" t="s">
        <v>7758</v>
      </c>
      <c r="J861" s="140" t="s">
        <v>11190</v>
      </c>
      <c r="K861" s="140" t="s">
        <v>7899</v>
      </c>
      <c r="L861" s="140" t="s">
        <v>7761</v>
      </c>
      <c r="M861" s="140" t="s">
        <v>6823</v>
      </c>
      <c r="N861" s="140" t="s">
        <v>8722</v>
      </c>
      <c r="O861" s="139">
        <v>121459</v>
      </c>
      <c r="P861" s="139">
        <v>11163</v>
      </c>
      <c r="Q861" s="140" t="s">
        <v>5438</v>
      </c>
      <c r="R861" s="139">
        <v>104661</v>
      </c>
      <c r="S861" s="139">
        <v>0</v>
      </c>
      <c r="T861" s="140" t="s">
        <v>7758</v>
      </c>
      <c r="U861" s="141">
        <v>367</v>
      </c>
      <c r="V861" s="140" t="s">
        <v>11191</v>
      </c>
      <c r="W861" s="140" t="s">
        <v>7875</v>
      </c>
      <c r="X861" s="140" t="s">
        <v>7972</v>
      </c>
      <c r="Y861" s="140" t="s">
        <v>7973</v>
      </c>
      <c r="Z861" s="140" t="s">
        <v>8899</v>
      </c>
      <c r="AA861" s="139">
        <v>1</v>
      </c>
      <c r="AB861" s="141">
        <v>45322</v>
      </c>
      <c r="AC861" s="141">
        <v>45322</v>
      </c>
      <c r="AD861" s="140" t="s">
        <v>8109</v>
      </c>
      <c r="AE861" s="140" t="s">
        <v>8110</v>
      </c>
      <c r="AF861" s="140" t="s">
        <v>8111</v>
      </c>
      <c r="AG861" s="140" t="s">
        <v>8112</v>
      </c>
      <c r="AH861" s="140" t="s">
        <v>10825</v>
      </c>
      <c r="AI861" s="140" t="s">
        <v>7943</v>
      </c>
      <c r="AJ861" s="140" t="s">
        <v>10826</v>
      </c>
      <c r="AK861" s="140" t="s">
        <v>10827</v>
      </c>
      <c r="AL861" s="139">
        <v>2550</v>
      </c>
      <c r="AM861" s="140" t="s">
        <v>317</v>
      </c>
      <c r="AN861" s="140" t="s">
        <v>10828</v>
      </c>
    </row>
    <row r="862" spans="1:40" ht="28.8" x14ac:dyDescent="0.25">
      <c r="A862" s="139" t="s">
        <v>7756</v>
      </c>
      <c r="B862" s="140" t="s">
        <v>7757</v>
      </c>
      <c r="C862" s="139">
        <v>11171</v>
      </c>
      <c r="D862" s="140" t="s">
        <v>7564</v>
      </c>
      <c r="E862" s="140" t="s">
        <v>3764</v>
      </c>
      <c r="F862" s="139">
        <v>2660</v>
      </c>
      <c r="G862" s="140" t="s">
        <v>605</v>
      </c>
      <c r="H862" s="140" t="s">
        <v>1722</v>
      </c>
      <c r="I862" s="140" t="s">
        <v>7758</v>
      </c>
      <c r="J862" s="140" t="s">
        <v>11192</v>
      </c>
      <c r="K862" s="140" t="s">
        <v>7899</v>
      </c>
      <c r="L862" s="140" t="s">
        <v>7761</v>
      </c>
      <c r="M862" s="140" t="s">
        <v>6823</v>
      </c>
      <c r="N862" s="140" t="s">
        <v>8722</v>
      </c>
      <c r="O862" s="139">
        <v>121459</v>
      </c>
      <c r="P862" s="139">
        <v>11163</v>
      </c>
      <c r="Q862" s="140" t="s">
        <v>5438</v>
      </c>
      <c r="R862" s="139">
        <v>104661</v>
      </c>
      <c r="S862" s="139">
        <v>0</v>
      </c>
      <c r="T862" s="140" t="s">
        <v>7758</v>
      </c>
      <c r="U862" s="141">
        <v>367</v>
      </c>
      <c r="V862" s="140" t="s">
        <v>11193</v>
      </c>
      <c r="W862" s="140" t="s">
        <v>8013</v>
      </c>
      <c r="X862" s="140" t="s">
        <v>7972</v>
      </c>
      <c r="Y862" s="140" t="s">
        <v>7973</v>
      </c>
      <c r="Z862" s="140" t="s">
        <v>8899</v>
      </c>
      <c r="AA862" s="139">
        <v>1</v>
      </c>
      <c r="AB862" s="141">
        <v>45322</v>
      </c>
      <c r="AC862" s="141">
        <v>45322</v>
      </c>
      <c r="AD862" s="140" t="s">
        <v>8109</v>
      </c>
      <c r="AE862" s="140" t="s">
        <v>8110</v>
      </c>
      <c r="AF862" s="140" t="s">
        <v>8111</v>
      </c>
      <c r="AG862" s="140" t="s">
        <v>8112</v>
      </c>
      <c r="AH862" s="140" t="s">
        <v>10825</v>
      </c>
      <c r="AI862" s="140" t="s">
        <v>7943</v>
      </c>
      <c r="AJ862" s="140" t="s">
        <v>10826</v>
      </c>
      <c r="AK862" s="140" t="s">
        <v>10827</v>
      </c>
      <c r="AL862" s="139">
        <v>2550</v>
      </c>
      <c r="AM862" s="140" t="s">
        <v>317</v>
      </c>
      <c r="AN862" s="140" t="s">
        <v>10828</v>
      </c>
    </row>
    <row r="863" spans="1:40" ht="28.8" x14ac:dyDescent="0.25">
      <c r="A863" s="139" t="s">
        <v>7756</v>
      </c>
      <c r="B863" s="140" t="s">
        <v>7757</v>
      </c>
      <c r="C863" s="139">
        <v>11189</v>
      </c>
      <c r="D863" s="140" t="s">
        <v>5439</v>
      </c>
      <c r="E863" s="140" t="s">
        <v>3765</v>
      </c>
      <c r="F863" s="139">
        <v>2660</v>
      </c>
      <c r="G863" s="140" t="s">
        <v>605</v>
      </c>
      <c r="H863" s="140" t="s">
        <v>1723</v>
      </c>
      <c r="I863" s="140" t="s">
        <v>7758</v>
      </c>
      <c r="J863" s="140" t="s">
        <v>11194</v>
      </c>
      <c r="K863" s="140" t="s">
        <v>7899</v>
      </c>
      <c r="L863" s="140" t="s">
        <v>7761</v>
      </c>
      <c r="M863" s="140" t="s">
        <v>6823</v>
      </c>
      <c r="N863" s="140" t="s">
        <v>8722</v>
      </c>
      <c r="O863" s="139">
        <v>121459</v>
      </c>
      <c r="P863" s="139">
        <v>11163</v>
      </c>
      <c r="Q863" s="140" t="s">
        <v>5438</v>
      </c>
      <c r="R863" s="139">
        <v>104661</v>
      </c>
      <c r="S863" s="139">
        <v>0</v>
      </c>
      <c r="T863" s="140" t="s">
        <v>7758</v>
      </c>
      <c r="U863" s="141">
        <v>367</v>
      </c>
      <c r="V863" s="140" t="s">
        <v>11195</v>
      </c>
      <c r="W863" s="140" t="s">
        <v>11196</v>
      </c>
      <c r="X863" s="140" t="s">
        <v>7765</v>
      </c>
      <c r="Y863" s="140" t="s">
        <v>7766</v>
      </c>
      <c r="Z863" s="140" t="s">
        <v>8739</v>
      </c>
      <c r="AA863" s="139">
        <v>1</v>
      </c>
      <c r="AB863" s="141">
        <v>45322</v>
      </c>
      <c r="AC863" s="141">
        <v>45322</v>
      </c>
      <c r="AD863" s="140" t="s">
        <v>8109</v>
      </c>
      <c r="AE863" s="140" t="s">
        <v>8110</v>
      </c>
      <c r="AF863" s="140" t="s">
        <v>8111</v>
      </c>
      <c r="AG863" s="140" t="s">
        <v>8112</v>
      </c>
      <c r="AH863" s="140" t="s">
        <v>10825</v>
      </c>
      <c r="AI863" s="140" t="s">
        <v>7943</v>
      </c>
      <c r="AJ863" s="140" t="s">
        <v>10826</v>
      </c>
      <c r="AK863" s="140" t="s">
        <v>10827</v>
      </c>
      <c r="AL863" s="139">
        <v>2550</v>
      </c>
      <c r="AM863" s="140" t="s">
        <v>317</v>
      </c>
      <c r="AN863" s="140" t="s">
        <v>10828</v>
      </c>
    </row>
    <row r="864" spans="1:40" ht="28.8" x14ac:dyDescent="0.25">
      <c r="A864" s="139" t="s">
        <v>7756</v>
      </c>
      <c r="B864" s="140" t="s">
        <v>7757</v>
      </c>
      <c r="C864" s="139">
        <v>11197</v>
      </c>
      <c r="D864" s="140" t="s">
        <v>5255</v>
      </c>
      <c r="E864" s="140" t="s">
        <v>3766</v>
      </c>
      <c r="F864" s="139">
        <v>2660</v>
      </c>
      <c r="G864" s="140" t="s">
        <v>605</v>
      </c>
      <c r="H864" s="140" t="s">
        <v>1724</v>
      </c>
      <c r="I864" s="140" t="s">
        <v>7758</v>
      </c>
      <c r="J864" s="140" t="s">
        <v>11197</v>
      </c>
      <c r="K864" s="140" t="s">
        <v>7899</v>
      </c>
      <c r="L864" s="140" t="s">
        <v>7761</v>
      </c>
      <c r="M864" s="140" t="s">
        <v>6823</v>
      </c>
      <c r="N864" s="140" t="s">
        <v>8722</v>
      </c>
      <c r="O864" s="139">
        <v>121459</v>
      </c>
      <c r="P864" s="139">
        <v>11163</v>
      </c>
      <c r="Q864" s="140" t="s">
        <v>5438</v>
      </c>
      <c r="R864" s="139">
        <v>962217</v>
      </c>
      <c r="S864" s="139">
        <v>0</v>
      </c>
      <c r="T864" s="140" t="s">
        <v>7758</v>
      </c>
      <c r="U864" s="141">
        <v>367</v>
      </c>
      <c r="V864" s="140" t="s">
        <v>11198</v>
      </c>
      <c r="W864" s="140" t="s">
        <v>9299</v>
      </c>
      <c r="X864" s="140" t="s">
        <v>7765</v>
      </c>
      <c r="Y864" s="140" t="s">
        <v>7766</v>
      </c>
      <c r="Z864" s="140" t="s">
        <v>8739</v>
      </c>
      <c r="AA864" s="139">
        <v>1</v>
      </c>
      <c r="AB864" s="141">
        <v>45322</v>
      </c>
      <c r="AC864" s="141">
        <v>45322</v>
      </c>
      <c r="AD864" s="140" t="s">
        <v>8109</v>
      </c>
      <c r="AE864" s="140" t="s">
        <v>8110</v>
      </c>
      <c r="AF864" s="140" t="s">
        <v>8111</v>
      </c>
      <c r="AG864" s="140" t="s">
        <v>8112</v>
      </c>
      <c r="AH864" s="140" t="s">
        <v>11199</v>
      </c>
      <c r="AI864" s="140" t="s">
        <v>7943</v>
      </c>
      <c r="AJ864" s="140" t="s">
        <v>11200</v>
      </c>
      <c r="AK864" s="140" t="s">
        <v>11201</v>
      </c>
      <c r="AL864" s="139">
        <v>2660</v>
      </c>
      <c r="AM864" s="140" t="s">
        <v>605</v>
      </c>
      <c r="AN864" s="140" t="s">
        <v>9120</v>
      </c>
    </row>
    <row r="865" spans="1:40" ht="28.8" x14ac:dyDescent="0.25">
      <c r="A865" s="139" t="s">
        <v>7756</v>
      </c>
      <c r="B865" s="140" t="s">
        <v>7757</v>
      </c>
      <c r="C865" s="139">
        <v>11213</v>
      </c>
      <c r="D865" s="140" t="s">
        <v>487</v>
      </c>
      <c r="E865" s="140" t="s">
        <v>3767</v>
      </c>
      <c r="F865" s="139">
        <v>2660</v>
      </c>
      <c r="G865" s="140" t="s">
        <v>605</v>
      </c>
      <c r="H865" s="140" t="s">
        <v>1725</v>
      </c>
      <c r="I865" s="140" t="s">
        <v>7758</v>
      </c>
      <c r="J865" s="140" t="s">
        <v>11202</v>
      </c>
      <c r="K865" s="140" t="s">
        <v>7899</v>
      </c>
      <c r="L865" s="140" t="s">
        <v>7761</v>
      </c>
      <c r="M865" s="140" t="s">
        <v>6823</v>
      </c>
      <c r="N865" s="140" t="s">
        <v>8722</v>
      </c>
      <c r="O865" s="139">
        <v>121459</v>
      </c>
      <c r="P865" s="139">
        <v>11163</v>
      </c>
      <c r="Q865" s="140" t="s">
        <v>5438</v>
      </c>
      <c r="R865" s="139">
        <v>104661</v>
      </c>
      <c r="S865" s="139">
        <v>0</v>
      </c>
      <c r="T865" s="140" t="s">
        <v>7758</v>
      </c>
      <c r="U865" s="141">
        <v>367</v>
      </c>
      <c r="V865" s="140" t="s">
        <v>11203</v>
      </c>
      <c r="W865" s="140" t="s">
        <v>11204</v>
      </c>
      <c r="X865" s="140" t="s">
        <v>8106</v>
      </c>
      <c r="Y865" s="140" t="s">
        <v>8107</v>
      </c>
      <c r="Z865" s="140" t="s">
        <v>8724</v>
      </c>
      <c r="AA865" s="139">
        <v>2</v>
      </c>
      <c r="AB865" s="141">
        <v>45322</v>
      </c>
      <c r="AC865" s="141">
        <v>45322</v>
      </c>
      <c r="AD865" s="140" t="s">
        <v>8109</v>
      </c>
      <c r="AE865" s="140" t="s">
        <v>8110</v>
      </c>
      <c r="AF865" s="140" t="s">
        <v>8111</v>
      </c>
      <c r="AG865" s="140" t="s">
        <v>8112</v>
      </c>
      <c r="AH865" s="140" t="s">
        <v>10825</v>
      </c>
      <c r="AI865" s="140" t="s">
        <v>7943</v>
      </c>
      <c r="AJ865" s="140" t="s">
        <v>10826</v>
      </c>
      <c r="AK865" s="140" t="s">
        <v>10827</v>
      </c>
      <c r="AL865" s="139">
        <v>2550</v>
      </c>
      <c r="AM865" s="140" t="s">
        <v>317</v>
      </c>
      <c r="AN865" s="140" t="s">
        <v>10828</v>
      </c>
    </row>
    <row r="866" spans="1:40" ht="28.8" x14ac:dyDescent="0.25">
      <c r="A866" s="139" t="s">
        <v>7756</v>
      </c>
      <c r="B866" s="140" t="s">
        <v>7757</v>
      </c>
      <c r="C866" s="139">
        <v>11221</v>
      </c>
      <c r="D866" s="140" t="s">
        <v>5221</v>
      </c>
      <c r="E866" s="140" t="s">
        <v>3768</v>
      </c>
      <c r="F866" s="139">
        <v>2070</v>
      </c>
      <c r="G866" s="140" t="s">
        <v>606</v>
      </c>
      <c r="H866" s="140" t="s">
        <v>1726</v>
      </c>
      <c r="I866" s="140" t="s">
        <v>7758</v>
      </c>
      <c r="J866" s="140" t="s">
        <v>11205</v>
      </c>
      <c r="K866" s="140" t="s">
        <v>7899</v>
      </c>
      <c r="L866" s="140" t="s">
        <v>7761</v>
      </c>
      <c r="M866" s="140" t="s">
        <v>6823</v>
      </c>
      <c r="N866" s="140" t="s">
        <v>8722</v>
      </c>
      <c r="O866" s="139">
        <v>121665</v>
      </c>
      <c r="P866" s="139">
        <v>11387</v>
      </c>
      <c r="Q866" s="140" t="s">
        <v>7229</v>
      </c>
      <c r="R866" s="139">
        <v>963991</v>
      </c>
      <c r="S866" s="139">
        <v>0</v>
      </c>
      <c r="T866" s="140" t="s">
        <v>7758</v>
      </c>
      <c r="U866" s="141">
        <v>367</v>
      </c>
      <c r="V866" s="140" t="s">
        <v>11206</v>
      </c>
      <c r="W866" s="140" t="s">
        <v>9296</v>
      </c>
      <c r="X866" s="140" t="s">
        <v>7765</v>
      </c>
      <c r="Y866" s="140" t="s">
        <v>7766</v>
      </c>
      <c r="Z866" s="140" t="s">
        <v>8739</v>
      </c>
      <c r="AA866" s="139">
        <v>1</v>
      </c>
      <c r="AB866" s="141">
        <v>45322</v>
      </c>
      <c r="AC866" s="141">
        <v>45322</v>
      </c>
      <c r="AD866" s="140" t="s">
        <v>8081</v>
      </c>
      <c r="AE866" s="140" t="s">
        <v>8082</v>
      </c>
      <c r="AF866" s="140" t="s">
        <v>8083</v>
      </c>
      <c r="AG866" s="140" t="s">
        <v>8084</v>
      </c>
      <c r="AH866" s="140" t="s">
        <v>11207</v>
      </c>
      <c r="AI866" s="140" t="s">
        <v>7773</v>
      </c>
      <c r="AJ866" s="140" t="s">
        <v>11208</v>
      </c>
      <c r="AK866" s="140" t="s">
        <v>11016</v>
      </c>
      <c r="AL866" s="139">
        <v>9150</v>
      </c>
      <c r="AM866" s="140" t="s">
        <v>329</v>
      </c>
      <c r="AN866" s="140" t="s">
        <v>11017</v>
      </c>
    </row>
    <row r="867" spans="1:40" ht="28.8" x14ac:dyDescent="0.25">
      <c r="A867" s="139" t="s">
        <v>7756</v>
      </c>
      <c r="B867" s="140" t="s">
        <v>7757</v>
      </c>
      <c r="C867" s="139">
        <v>11239</v>
      </c>
      <c r="D867" s="140" t="s">
        <v>5221</v>
      </c>
      <c r="E867" s="140" t="s">
        <v>3769</v>
      </c>
      <c r="F867" s="139">
        <v>2070</v>
      </c>
      <c r="G867" s="140" t="s">
        <v>606</v>
      </c>
      <c r="H867" s="140" t="s">
        <v>1726</v>
      </c>
      <c r="I867" s="140" t="s">
        <v>7758</v>
      </c>
      <c r="J867" s="140" t="s">
        <v>11205</v>
      </c>
      <c r="K867" s="140" t="s">
        <v>7899</v>
      </c>
      <c r="L867" s="140" t="s">
        <v>7761</v>
      </c>
      <c r="M867" s="140" t="s">
        <v>6823</v>
      </c>
      <c r="N867" s="140" t="s">
        <v>8722</v>
      </c>
      <c r="O867" s="139">
        <v>121665</v>
      </c>
      <c r="P867" s="139">
        <v>11387</v>
      </c>
      <c r="Q867" s="140" t="s">
        <v>7229</v>
      </c>
      <c r="R867" s="139">
        <v>963991</v>
      </c>
      <c r="S867" s="139">
        <v>0</v>
      </c>
      <c r="T867" s="140" t="s">
        <v>7758</v>
      </c>
      <c r="U867" s="141">
        <v>367</v>
      </c>
      <c r="V867" s="140" t="s">
        <v>11209</v>
      </c>
      <c r="W867" s="140" t="s">
        <v>10113</v>
      </c>
      <c r="X867" s="140" t="s">
        <v>7765</v>
      </c>
      <c r="Y867" s="140" t="s">
        <v>7766</v>
      </c>
      <c r="Z867" s="140" t="s">
        <v>8739</v>
      </c>
      <c r="AA867" s="139">
        <v>1</v>
      </c>
      <c r="AB867" s="141">
        <v>45322</v>
      </c>
      <c r="AC867" s="141">
        <v>45322</v>
      </c>
      <c r="AD867" s="140" t="s">
        <v>8081</v>
      </c>
      <c r="AE867" s="140" t="s">
        <v>8082</v>
      </c>
      <c r="AF867" s="140" t="s">
        <v>8083</v>
      </c>
      <c r="AG867" s="140" t="s">
        <v>8084</v>
      </c>
      <c r="AH867" s="140" t="s">
        <v>11207</v>
      </c>
      <c r="AI867" s="140" t="s">
        <v>7773</v>
      </c>
      <c r="AJ867" s="140" t="s">
        <v>11208</v>
      </c>
      <c r="AK867" s="140" t="s">
        <v>11016</v>
      </c>
      <c r="AL867" s="139">
        <v>9150</v>
      </c>
      <c r="AM867" s="140" t="s">
        <v>329</v>
      </c>
      <c r="AN867" s="140" t="s">
        <v>11017</v>
      </c>
    </row>
    <row r="868" spans="1:40" ht="28.8" x14ac:dyDescent="0.25">
      <c r="A868" s="139" t="s">
        <v>7756</v>
      </c>
      <c r="B868" s="140" t="s">
        <v>7757</v>
      </c>
      <c r="C868" s="139">
        <v>11247</v>
      </c>
      <c r="D868" s="140" t="s">
        <v>5440</v>
      </c>
      <c r="E868" s="140" t="s">
        <v>3770</v>
      </c>
      <c r="F868" s="139">
        <v>2070</v>
      </c>
      <c r="G868" s="140" t="s">
        <v>327</v>
      </c>
      <c r="H868" s="140" t="s">
        <v>1727</v>
      </c>
      <c r="I868" s="140" t="s">
        <v>7758</v>
      </c>
      <c r="J868" s="140" t="s">
        <v>11210</v>
      </c>
      <c r="K868" s="140" t="s">
        <v>7899</v>
      </c>
      <c r="L868" s="140" t="s">
        <v>7761</v>
      </c>
      <c r="M868" s="140" t="s">
        <v>6823</v>
      </c>
      <c r="N868" s="140" t="s">
        <v>8722</v>
      </c>
      <c r="O868" s="139">
        <v>121665</v>
      </c>
      <c r="P868" s="139">
        <v>11387</v>
      </c>
      <c r="Q868" s="140" t="s">
        <v>7229</v>
      </c>
      <c r="R868" s="139">
        <v>963991</v>
      </c>
      <c r="S868" s="139">
        <v>0</v>
      </c>
      <c r="T868" s="140" t="s">
        <v>7758</v>
      </c>
      <c r="U868" s="141">
        <v>367</v>
      </c>
      <c r="V868" s="140" t="s">
        <v>11211</v>
      </c>
      <c r="W868" s="140" t="s">
        <v>8214</v>
      </c>
      <c r="X868" s="140" t="s">
        <v>7972</v>
      </c>
      <c r="Y868" s="140" t="s">
        <v>7973</v>
      </c>
      <c r="Z868" s="140" t="s">
        <v>8899</v>
      </c>
      <c r="AA868" s="139">
        <v>1</v>
      </c>
      <c r="AB868" s="141">
        <v>45322</v>
      </c>
      <c r="AC868" s="141">
        <v>45322</v>
      </c>
      <c r="AD868" s="140" t="s">
        <v>8081</v>
      </c>
      <c r="AE868" s="140" t="s">
        <v>8082</v>
      </c>
      <c r="AF868" s="140" t="s">
        <v>8083</v>
      </c>
      <c r="AG868" s="140" t="s">
        <v>8084</v>
      </c>
      <c r="AH868" s="140" t="s">
        <v>11212</v>
      </c>
      <c r="AI868" s="140" t="s">
        <v>7773</v>
      </c>
      <c r="AJ868" s="140" t="s">
        <v>11213</v>
      </c>
      <c r="AK868" s="140" t="s">
        <v>11016</v>
      </c>
      <c r="AL868" s="139">
        <v>9150</v>
      </c>
      <c r="AM868" s="140" t="s">
        <v>329</v>
      </c>
      <c r="AN868" s="140" t="s">
        <v>11017</v>
      </c>
    </row>
    <row r="869" spans="1:40" ht="28.8" x14ac:dyDescent="0.25">
      <c r="A869" s="139" t="s">
        <v>7756</v>
      </c>
      <c r="B869" s="140" t="s">
        <v>7757</v>
      </c>
      <c r="C869" s="139">
        <v>11254</v>
      </c>
      <c r="D869" s="140" t="s">
        <v>7227</v>
      </c>
      <c r="E869" s="140" t="s">
        <v>3771</v>
      </c>
      <c r="F869" s="139">
        <v>2070</v>
      </c>
      <c r="G869" s="140" t="s">
        <v>327</v>
      </c>
      <c r="H869" s="140" t="s">
        <v>1727</v>
      </c>
      <c r="I869" s="140" t="s">
        <v>7758</v>
      </c>
      <c r="J869" s="140" t="s">
        <v>11214</v>
      </c>
      <c r="K869" s="140" t="s">
        <v>7899</v>
      </c>
      <c r="L869" s="140" t="s">
        <v>7761</v>
      </c>
      <c r="M869" s="140" t="s">
        <v>6823</v>
      </c>
      <c r="N869" s="140" t="s">
        <v>8722</v>
      </c>
      <c r="O869" s="139">
        <v>121665</v>
      </c>
      <c r="P869" s="139">
        <v>11387</v>
      </c>
      <c r="Q869" s="140" t="s">
        <v>7229</v>
      </c>
      <c r="R869" s="139">
        <v>963991</v>
      </c>
      <c r="S869" s="139">
        <v>0</v>
      </c>
      <c r="T869" s="140" t="s">
        <v>7758</v>
      </c>
      <c r="U869" s="141">
        <v>367</v>
      </c>
      <c r="V869" s="140" t="s">
        <v>11215</v>
      </c>
      <c r="W869" s="140" t="s">
        <v>9149</v>
      </c>
      <c r="X869" s="140" t="s">
        <v>7972</v>
      </c>
      <c r="Y869" s="140" t="s">
        <v>7973</v>
      </c>
      <c r="Z869" s="140" t="s">
        <v>8899</v>
      </c>
      <c r="AA869" s="139">
        <v>1</v>
      </c>
      <c r="AB869" s="141">
        <v>45322</v>
      </c>
      <c r="AC869" s="141">
        <v>45322</v>
      </c>
      <c r="AD869" s="140" t="s">
        <v>8081</v>
      </c>
      <c r="AE869" s="140" t="s">
        <v>8082</v>
      </c>
      <c r="AF869" s="140" t="s">
        <v>8083</v>
      </c>
      <c r="AG869" s="140" t="s">
        <v>8084</v>
      </c>
      <c r="AH869" s="140" t="s">
        <v>11212</v>
      </c>
      <c r="AI869" s="140" t="s">
        <v>7773</v>
      </c>
      <c r="AJ869" s="140" t="s">
        <v>11213</v>
      </c>
      <c r="AK869" s="140" t="s">
        <v>11016</v>
      </c>
      <c r="AL869" s="139">
        <v>9150</v>
      </c>
      <c r="AM869" s="140" t="s">
        <v>329</v>
      </c>
      <c r="AN869" s="140" t="s">
        <v>11017</v>
      </c>
    </row>
    <row r="870" spans="1:40" ht="28.8" x14ac:dyDescent="0.25">
      <c r="A870" s="139" t="s">
        <v>7756</v>
      </c>
      <c r="B870" s="140" t="s">
        <v>7757</v>
      </c>
      <c r="C870" s="139">
        <v>11262</v>
      </c>
      <c r="D870" s="140" t="s">
        <v>5441</v>
      </c>
      <c r="E870" s="140" t="s">
        <v>3772</v>
      </c>
      <c r="F870" s="139">
        <v>2070</v>
      </c>
      <c r="G870" s="140" t="s">
        <v>327</v>
      </c>
      <c r="H870" s="140" t="s">
        <v>1728</v>
      </c>
      <c r="I870" s="140" t="s">
        <v>7758</v>
      </c>
      <c r="J870" s="140" t="s">
        <v>11216</v>
      </c>
      <c r="K870" s="140" t="s">
        <v>7899</v>
      </c>
      <c r="L870" s="140" t="s">
        <v>7761</v>
      </c>
      <c r="M870" s="140" t="s">
        <v>6823</v>
      </c>
      <c r="N870" s="140" t="s">
        <v>8722</v>
      </c>
      <c r="O870" s="139">
        <v>121665</v>
      </c>
      <c r="P870" s="139">
        <v>11387</v>
      </c>
      <c r="Q870" s="140" t="s">
        <v>7229</v>
      </c>
      <c r="R870" s="139">
        <v>963991</v>
      </c>
      <c r="S870" s="139">
        <v>0</v>
      </c>
      <c r="T870" s="140" t="s">
        <v>7758</v>
      </c>
      <c r="U870" s="141">
        <v>367</v>
      </c>
      <c r="V870" s="140" t="s">
        <v>11217</v>
      </c>
      <c r="W870" s="140" t="s">
        <v>10340</v>
      </c>
      <c r="X870" s="140" t="s">
        <v>8106</v>
      </c>
      <c r="Y870" s="140" t="s">
        <v>8107</v>
      </c>
      <c r="Z870" s="140" t="s">
        <v>8724</v>
      </c>
      <c r="AA870" s="139">
        <v>1</v>
      </c>
      <c r="AB870" s="141">
        <v>45322</v>
      </c>
      <c r="AC870" s="141">
        <v>45322</v>
      </c>
      <c r="AD870" s="140" t="s">
        <v>8081</v>
      </c>
      <c r="AE870" s="140" t="s">
        <v>8082</v>
      </c>
      <c r="AF870" s="140" t="s">
        <v>8083</v>
      </c>
      <c r="AG870" s="140" t="s">
        <v>8084</v>
      </c>
      <c r="AH870" s="140" t="s">
        <v>11212</v>
      </c>
      <c r="AI870" s="140" t="s">
        <v>7773</v>
      </c>
      <c r="AJ870" s="140" t="s">
        <v>11213</v>
      </c>
      <c r="AK870" s="140" t="s">
        <v>11016</v>
      </c>
      <c r="AL870" s="139">
        <v>9150</v>
      </c>
      <c r="AM870" s="140" t="s">
        <v>329</v>
      </c>
      <c r="AN870" s="140" t="s">
        <v>11017</v>
      </c>
    </row>
    <row r="871" spans="1:40" ht="28.8" x14ac:dyDescent="0.25">
      <c r="A871" s="139" t="s">
        <v>7756</v>
      </c>
      <c r="B871" s="140" t="s">
        <v>7757</v>
      </c>
      <c r="C871" s="139">
        <v>11271</v>
      </c>
      <c r="D871" s="140" t="s">
        <v>5442</v>
      </c>
      <c r="E871" s="140" t="s">
        <v>3773</v>
      </c>
      <c r="F871" s="139">
        <v>9120</v>
      </c>
      <c r="G871" s="140" t="s">
        <v>607</v>
      </c>
      <c r="H871" s="140" t="s">
        <v>1729</v>
      </c>
      <c r="I871" s="140" t="s">
        <v>7758</v>
      </c>
      <c r="J871" s="140" t="s">
        <v>11218</v>
      </c>
      <c r="K871" s="140" t="s">
        <v>7899</v>
      </c>
      <c r="L871" s="140" t="s">
        <v>7761</v>
      </c>
      <c r="M871" s="140" t="s">
        <v>6823</v>
      </c>
      <c r="N871" s="140" t="s">
        <v>8722</v>
      </c>
      <c r="O871" s="139">
        <v>123224</v>
      </c>
      <c r="P871" s="139">
        <v>11271</v>
      </c>
      <c r="Q871" s="140" t="s">
        <v>5442</v>
      </c>
      <c r="R871" s="139">
        <v>970814</v>
      </c>
      <c r="S871" s="139">
        <v>0</v>
      </c>
      <c r="T871" s="140" t="s">
        <v>7758</v>
      </c>
      <c r="U871" s="141">
        <v>367</v>
      </c>
      <c r="V871" s="140" t="s">
        <v>11219</v>
      </c>
      <c r="W871" s="140" t="s">
        <v>8209</v>
      </c>
      <c r="X871" s="140" t="s">
        <v>8106</v>
      </c>
      <c r="Y871" s="140" t="s">
        <v>8107</v>
      </c>
      <c r="Z871" s="140" t="s">
        <v>8724</v>
      </c>
      <c r="AA871" s="139">
        <v>2</v>
      </c>
      <c r="AB871" s="141">
        <v>45322</v>
      </c>
      <c r="AC871" s="141">
        <v>45322</v>
      </c>
      <c r="AD871" s="140" t="s">
        <v>8081</v>
      </c>
      <c r="AE871" s="140" t="s">
        <v>8082</v>
      </c>
      <c r="AF871" s="140" t="s">
        <v>8083</v>
      </c>
      <c r="AG871" s="140" t="s">
        <v>8084</v>
      </c>
      <c r="AH871" s="140" t="s">
        <v>11220</v>
      </c>
      <c r="AI871" s="140" t="s">
        <v>7943</v>
      </c>
      <c r="AJ871" s="140" t="s">
        <v>11221</v>
      </c>
      <c r="AK871" s="140" t="s">
        <v>2999</v>
      </c>
      <c r="AL871" s="139">
        <v>9120</v>
      </c>
      <c r="AM871" s="140" t="s">
        <v>328</v>
      </c>
      <c r="AN871" s="140" t="s">
        <v>11222</v>
      </c>
    </row>
    <row r="872" spans="1:40" ht="28.8" x14ac:dyDescent="0.25">
      <c r="A872" s="139" t="s">
        <v>7756</v>
      </c>
      <c r="B872" s="140" t="s">
        <v>7757</v>
      </c>
      <c r="C872" s="139">
        <v>11288</v>
      </c>
      <c r="D872" s="140" t="s">
        <v>6550</v>
      </c>
      <c r="E872" s="140" t="s">
        <v>3774</v>
      </c>
      <c r="F872" s="139">
        <v>9120</v>
      </c>
      <c r="G872" s="140" t="s">
        <v>607</v>
      </c>
      <c r="H872" s="140" t="s">
        <v>1730</v>
      </c>
      <c r="I872" s="140" t="s">
        <v>7758</v>
      </c>
      <c r="J872" s="140" t="s">
        <v>11223</v>
      </c>
      <c r="K872" s="140" t="s">
        <v>7899</v>
      </c>
      <c r="L872" s="140" t="s">
        <v>7761</v>
      </c>
      <c r="M872" s="140" t="s">
        <v>6823</v>
      </c>
      <c r="N872" s="140" t="s">
        <v>8722</v>
      </c>
      <c r="O872" s="139">
        <v>123224</v>
      </c>
      <c r="P872" s="139">
        <v>11271</v>
      </c>
      <c r="Q872" s="140" t="s">
        <v>5442</v>
      </c>
      <c r="R872" s="139">
        <v>970814</v>
      </c>
      <c r="S872" s="139">
        <v>0</v>
      </c>
      <c r="T872" s="140" t="s">
        <v>7758</v>
      </c>
      <c r="U872" s="141">
        <v>367</v>
      </c>
      <c r="V872" s="140" t="s">
        <v>11224</v>
      </c>
      <c r="W872" s="140" t="s">
        <v>9743</v>
      </c>
      <c r="X872" s="140" t="s">
        <v>7972</v>
      </c>
      <c r="Y872" s="140" t="s">
        <v>7973</v>
      </c>
      <c r="Z872" s="140" t="s">
        <v>8899</v>
      </c>
      <c r="AA872" s="139">
        <v>1</v>
      </c>
      <c r="AB872" s="141">
        <v>45322</v>
      </c>
      <c r="AC872" s="141">
        <v>45322</v>
      </c>
      <c r="AD872" s="140" t="s">
        <v>8081</v>
      </c>
      <c r="AE872" s="140" t="s">
        <v>8082</v>
      </c>
      <c r="AF872" s="140" t="s">
        <v>8083</v>
      </c>
      <c r="AG872" s="140" t="s">
        <v>8084</v>
      </c>
      <c r="AH872" s="140" t="s">
        <v>11225</v>
      </c>
      <c r="AI872" s="140" t="s">
        <v>7943</v>
      </c>
      <c r="AJ872" s="140" t="s">
        <v>11226</v>
      </c>
      <c r="AK872" s="140" t="s">
        <v>3774</v>
      </c>
      <c r="AL872" s="139">
        <v>9120</v>
      </c>
      <c r="AM872" s="140" t="s">
        <v>328</v>
      </c>
      <c r="AN872" s="140" t="s">
        <v>11222</v>
      </c>
    </row>
    <row r="873" spans="1:40" ht="28.8" x14ac:dyDescent="0.25">
      <c r="A873" s="139" t="s">
        <v>7756</v>
      </c>
      <c r="B873" s="140" t="s">
        <v>7757</v>
      </c>
      <c r="C873" s="139">
        <v>11296</v>
      </c>
      <c r="D873" s="140" t="s">
        <v>7228</v>
      </c>
      <c r="E873" s="140" t="s">
        <v>3775</v>
      </c>
      <c r="F873" s="139">
        <v>9120</v>
      </c>
      <c r="G873" s="140" t="s">
        <v>607</v>
      </c>
      <c r="H873" s="140" t="s">
        <v>3776</v>
      </c>
      <c r="I873" s="140" t="s">
        <v>7758</v>
      </c>
      <c r="J873" s="140" t="s">
        <v>11227</v>
      </c>
      <c r="K873" s="140" t="s">
        <v>7899</v>
      </c>
      <c r="L873" s="140" t="s">
        <v>7761</v>
      </c>
      <c r="M873" s="140" t="s">
        <v>6823</v>
      </c>
      <c r="N873" s="140" t="s">
        <v>8730</v>
      </c>
      <c r="O873" s="139">
        <v>121137</v>
      </c>
      <c r="P873" s="139">
        <v>124008</v>
      </c>
      <c r="Q873" s="140" t="s">
        <v>5998</v>
      </c>
      <c r="R873" s="139">
        <v>961111</v>
      </c>
      <c r="S873" s="139">
        <v>0</v>
      </c>
      <c r="T873" s="140" t="s">
        <v>7758</v>
      </c>
      <c r="U873" s="141">
        <v>367</v>
      </c>
      <c r="V873" s="140" t="s">
        <v>11228</v>
      </c>
      <c r="W873" s="140" t="s">
        <v>11229</v>
      </c>
      <c r="X873" s="140" t="s">
        <v>7765</v>
      </c>
      <c r="Y873" s="140" t="s">
        <v>7766</v>
      </c>
      <c r="Z873" s="140" t="s">
        <v>8732</v>
      </c>
      <c r="AA873" s="139">
        <v>1</v>
      </c>
      <c r="AB873" s="141">
        <v>45322</v>
      </c>
      <c r="AC873" s="141">
        <v>45322</v>
      </c>
      <c r="AD873" s="140" t="s">
        <v>7926</v>
      </c>
      <c r="AE873" s="140" t="s">
        <v>7927</v>
      </c>
      <c r="AF873" s="140" t="s">
        <v>7928</v>
      </c>
      <c r="AG873" s="140" t="s">
        <v>7929</v>
      </c>
      <c r="AH873" s="140" t="s">
        <v>11230</v>
      </c>
      <c r="AI873" s="140" t="s">
        <v>8982</v>
      </c>
      <c r="AJ873" s="140" t="s">
        <v>11231</v>
      </c>
      <c r="AK873" s="140" t="s">
        <v>11232</v>
      </c>
      <c r="AL873" s="139">
        <v>9120</v>
      </c>
      <c r="AM873" s="140" t="s">
        <v>328</v>
      </c>
      <c r="AN873" s="140" t="s">
        <v>11233</v>
      </c>
    </row>
    <row r="874" spans="1:40" ht="28.8" x14ac:dyDescent="0.25">
      <c r="A874" s="139" t="s">
        <v>7756</v>
      </c>
      <c r="B874" s="140" t="s">
        <v>7757</v>
      </c>
      <c r="C874" s="139">
        <v>11312</v>
      </c>
      <c r="D874" s="140" t="s">
        <v>6273</v>
      </c>
      <c r="E874" s="140" t="s">
        <v>3777</v>
      </c>
      <c r="F874" s="139">
        <v>9120</v>
      </c>
      <c r="G874" s="140" t="s">
        <v>328</v>
      </c>
      <c r="H874" s="140" t="s">
        <v>3778</v>
      </c>
      <c r="I874" s="140" t="s">
        <v>7758</v>
      </c>
      <c r="J874" s="140" t="s">
        <v>11234</v>
      </c>
      <c r="K874" s="140" t="s">
        <v>7899</v>
      </c>
      <c r="L874" s="140" t="s">
        <v>7761</v>
      </c>
      <c r="M874" s="140" t="s">
        <v>6823</v>
      </c>
      <c r="N874" s="140" t="s">
        <v>8730</v>
      </c>
      <c r="O874" s="139">
        <v>121137</v>
      </c>
      <c r="P874" s="139">
        <v>124008</v>
      </c>
      <c r="Q874" s="140" t="s">
        <v>5998</v>
      </c>
      <c r="R874" s="139">
        <v>961111</v>
      </c>
      <c r="S874" s="139">
        <v>0</v>
      </c>
      <c r="T874" s="140" t="s">
        <v>7758</v>
      </c>
      <c r="U874" s="141">
        <v>367</v>
      </c>
      <c r="V874" s="140" t="s">
        <v>11235</v>
      </c>
      <c r="W874" s="140" t="s">
        <v>11236</v>
      </c>
      <c r="X874" s="140" t="s">
        <v>7765</v>
      </c>
      <c r="Y874" s="140" t="s">
        <v>7766</v>
      </c>
      <c r="Z874" s="140" t="s">
        <v>8732</v>
      </c>
      <c r="AA874" s="139">
        <v>1</v>
      </c>
      <c r="AB874" s="141">
        <v>45322</v>
      </c>
      <c r="AC874" s="141">
        <v>45322</v>
      </c>
      <c r="AD874" s="140" t="s">
        <v>8081</v>
      </c>
      <c r="AE874" s="140" t="s">
        <v>8082</v>
      </c>
      <c r="AF874" s="140" t="s">
        <v>8083</v>
      </c>
      <c r="AG874" s="140" t="s">
        <v>8084</v>
      </c>
      <c r="AH874" s="140" t="s">
        <v>11237</v>
      </c>
      <c r="AI874" s="140" t="s">
        <v>7773</v>
      </c>
      <c r="AJ874" s="140" t="s">
        <v>11238</v>
      </c>
      <c r="AK874" s="140" t="s">
        <v>3687</v>
      </c>
      <c r="AL874" s="139">
        <v>9120</v>
      </c>
      <c r="AM874" s="140" t="s">
        <v>328</v>
      </c>
      <c r="AN874" s="140" t="s">
        <v>11233</v>
      </c>
    </row>
    <row r="875" spans="1:40" ht="28.8" x14ac:dyDescent="0.25">
      <c r="A875" s="139" t="s">
        <v>7756</v>
      </c>
      <c r="B875" s="140" t="s">
        <v>7757</v>
      </c>
      <c r="C875" s="139">
        <v>11321</v>
      </c>
      <c r="D875" s="140" t="s">
        <v>5221</v>
      </c>
      <c r="E875" s="140" t="s">
        <v>3779</v>
      </c>
      <c r="F875" s="139">
        <v>9120</v>
      </c>
      <c r="G875" s="140" t="s">
        <v>328</v>
      </c>
      <c r="H875" s="140" t="s">
        <v>1731</v>
      </c>
      <c r="I875" s="140" t="s">
        <v>7758</v>
      </c>
      <c r="J875" s="140" t="s">
        <v>11239</v>
      </c>
      <c r="K875" s="140" t="s">
        <v>7899</v>
      </c>
      <c r="L875" s="140" t="s">
        <v>7761</v>
      </c>
      <c r="M875" s="140" t="s">
        <v>6823</v>
      </c>
      <c r="N875" s="140" t="s">
        <v>8722</v>
      </c>
      <c r="O875" s="139">
        <v>121186</v>
      </c>
      <c r="P875" s="139">
        <v>11361</v>
      </c>
      <c r="Q875" s="140" t="s">
        <v>5541</v>
      </c>
      <c r="R875" s="139">
        <v>964015</v>
      </c>
      <c r="S875" s="139">
        <v>0</v>
      </c>
      <c r="T875" s="140" t="s">
        <v>7758</v>
      </c>
      <c r="U875" s="141">
        <v>367</v>
      </c>
      <c r="V875" s="140" t="s">
        <v>11240</v>
      </c>
      <c r="W875" s="140" t="s">
        <v>8424</v>
      </c>
      <c r="X875" s="140" t="s">
        <v>7765</v>
      </c>
      <c r="Y875" s="140" t="s">
        <v>7766</v>
      </c>
      <c r="Z875" s="140" t="s">
        <v>8739</v>
      </c>
      <c r="AA875" s="139">
        <v>2</v>
      </c>
      <c r="AB875" s="141">
        <v>45322</v>
      </c>
      <c r="AC875" s="141">
        <v>45322</v>
      </c>
      <c r="AD875" s="140" t="s">
        <v>8081</v>
      </c>
      <c r="AE875" s="140" t="s">
        <v>8082</v>
      </c>
      <c r="AF875" s="140" t="s">
        <v>8083</v>
      </c>
      <c r="AG875" s="140" t="s">
        <v>8084</v>
      </c>
      <c r="AH875" s="140" t="s">
        <v>11241</v>
      </c>
      <c r="AI875" s="140" t="s">
        <v>7885</v>
      </c>
      <c r="AJ875" s="140" t="s">
        <v>11242</v>
      </c>
      <c r="AK875" s="140" t="s">
        <v>11243</v>
      </c>
      <c r="AL875" s="139">
        <v>9120</v>
      </c>
      <c r="AM875" s="140" t="s">
        <v>328</v>
      </c>
      <c r="AN875" s="140" t="s">
        <v>11244</v>
      </c>
    </row>
    <row r="876" spans="1:40" ht="28.8" x14ac:dyDescent="0.25">
      <c r="A876" s="139" t="s">
        <v>7756</v>
      </c>
      <c r="B876" s="140" t="s">
        <v>7757</v>
      </c>
      <c r="C876" s="139">
        <v>11338</v>
      </c>
      <c r="D876" s="140" t="s">
        <v>5443</v>
      </c>
      <c r="E876" s="140" t="s">
        <v>3780</v>
      </c>
      <c r="F876" s="139">
        <v>9120</v>
      </c>
      <c r="G876" s="140" t="s">
        <v>328</v>
      </c>
      <c r="H876" s="140" t="s">
        <v>1732</v>
      </c>
      <c r="I876" s="140" t="s">
        <v>7758</v>
      </c>
      <c r="J876" s="140" t="s">
        <v>11245</v>
      </c>
      <c r="K876" s="140" t="s">
        <v>7899</v>
      </c>
      <c r="L876" s="140" t="s">
        <v>7761</v>
      </c>
      <c r="M876" s="140" t="s">
        <v>6823</v>
      </c>
      <c r="N876" s="140" t="s">
        <v>8722</v>
      </c>
      <c r="O876" s="139">
        <v>121186</v>
      </c>
      <c r="P876" s="139">
        <v>11361</v>
      </c>
      <c r="Q876" s="140" t="s">
        <v>5541</v>
      </c>
      <c r="R876" s="139">
        <v>964015</v>
      </c>
      <c r="S876" s="139">
        <v>0</v>
      </c>
      <c r="T876" s="140" t="s">
        <v>7758</v>
      </c>
      <c r="U876" s="141">
        <v>367</v>
      </c>
      <c r="V876" s="140" t="s">
        <v>11246</v>
      </c>
      <c r="W876" s="140" t="s">
        <v>8460</v>
      </c>
      <c r="X876" s="140" t="s">
        <v>7765</v>
      </c>
      <c r="Y876" s="140" t="s">
        <v>7766</v>
      </c>
      <c r="Z876" s="140" t="s">
        <v>8739</v>
      </c>
      <c r="AA876" s="139">
        <v>1</v>
      </c>
      <c r="AB876" s="141">
        <v>45322</v>
      </c>
      <c r="AC876" s="141">
        <v>45322</v>
      </c>
      <c r="AD876" s="140" t="s">
        <v>8081</v>
      </c>
      <c r="AE876" s="140" t="s">
        <v>8082</v>
      </c>
      <c r="AF876" s="140" t="s">
        <v>8083</v>
      </c>
      <c r="AG876" s="140" t="s">
        <v>8084</v>
      </c>
      <c r="AH876" s="140" t="s">
        <v>11247</v>
      </c>
      <c r="AI876" s="140" t="s">
        <v>7885</v>
      </c>
      <c r="AJ876" s="140" t="s">
        <v>11248</v>
      </c>
      <c r="AK876" s="140" t="s">
        <v>3780</v>
      </c>
      <c r="AL876" s="139">
        <v>9120</v>
      </c>
      <c r="AM876" s="140" t="s">
        <v>328</v>
      </c>
      <c r="AN876" s="140" t="s">
        <v>11244</v>
      </c>
    </row>
    <row r="877" spans="1:40" ht="28.8" x14ac:dyDescent="0.25">
      <c r="A877" s="139" t="s">
        <v>7756</v>
      </c>
      <c r="B877" s="140" t="s">
        <v>7757</v>
      </c>
      <c r="C877" s="139">
        <v>11346</v>
      </c>
      <c r="D877" s="140" t="s">
        <v>5444</v>
      </c>
      <c r="E877" s="140" t="s">
        <v>3781</v>
      </c>
      <c r="F877" s="139">
        <v>9120</v>
      </c>
      <c r="G877" s="140" t="s">
        <v>328</v>
      </c>
      <c r="H877" s="140" t="s">
        <v>1733</v>
      </c>
      <c r="I877" s="140" t="s">
        <v>7758</v>
      </c>
      <c r="J877" s="140" t="s">
        <v>11249</v>
      </c>
      <c r="K877" s="140" t="s">
        <v>7899</v>
      </c>
      <c r="L877" s="140" t="s">
        <v>7761</v>
      </c>
      <c r="M877" s="140" t="s">
        <v>6823</v>
      </c>
      <c r="N877" s="140" t="s">
        <v>8722</v>
      </c>
      <c r="O877" s="139">
        <v>121186</v>
      </c>
      <c r="P877" s="139">
        <v>11361</v>
      </c>
      <c r="Q877" s="140" t="s">
        <v>5541</v>
      </c>
      <c r="R877" s="139">
        <v>964015</v>
      </c>
      <c r="S877" s="139">
        <v>0</v>
      </c>
      <c r="T877" s="140" t="s">
        <v>7758</v>
      </c>
      <c r="U877" s="141">
        <v>367</v>
      </c>
      <c r="V877" s="140" t="s">
        <v>11250</v>
      </c>
      <c r="W877" s="140" t="s">
        <v>7872</v>
      </c>
      <c r="X877" s="140" t="s">
        <v>7765</v>
      </c>
      <c r="Y877" s="140" t="s">
        <v>7766</v>
      </c>
      <c r="Z877" s="140" t="s">
        <v>8739</v>
      </c>
      <c r="AA877" s="139">
        <v>2</v>
      </c>
      <c r="AB877" s="141">
        <v>45322</v>
      </c>
      <c r="AC877" s="141">
        <v>45322</v>
      </c>
      <c r="AD877" s="140" t="s">
        <v>7926</v>
      </c>
      <c r="AE877" s="140" t="s">
        <v>7927</v>
      </c>
      <c r="AF877" s="140" t="s">
        <v>7928</v>
      </c>
      <c r="AG877" s="140" t="s">
        <v>7929</v>
      </c>
      <c r="AH877" s="140" t="s">
        <v>11251</v>
      </c>
      <c r="AI877" s="140" t="s">
        <v>7885</v>
      </c>
      <c r="AJ877" s="140" t="s">
        <v>11252</v>
      </c>
      <c r="AK877" s="140" t="s">
        <v>11253</v>
      </c>
      <c r="AL877" s="139">
        <v>9120</v>
      </c>
      <c r="AM877" s="140" t="s">
        <v>328</v>
      </c>
      <c r="AN877" s="140" t="s">
        <v>11244</v>
      </c>
    </row>
    <row r="878" spans="1:40" ht="28.8" x14ac:dyDescent="0.25">
      <c r="A878" s="139" t="s">
        <v>7756</v>
      </c>
      <c r="B878" s="140" t="s">
        <v>7757</v>
      </c>
      <c r="C878" s="139">
        <v>11353</v>
      </c>
      <c r="D878" s="140" t="s">
        <v>5445</v>
      </c>
      <c r="E878" s="140" t="s">
        <v>3782</v>
      </c>
      <c r="F878" s="139">
        <v>9120</v>
      </c>
      <c r="G878" s="140" t="s">
        <v>328</v>
      </c>
      <c r="H878" s="140" t="s">
        <v>1734</v>
      </c>
      <c r="I878" s="140" t="s">
        <v>7758</v>
      </c>
      <c r="J878" s="140" t="s">
        <v>11254</v>
      </c>
      <c r="K878" s="140" t="s">
        <v>7899</v>
      </c>
      <c r="L878" s="140" t="s">
        <v>7761</v>
      </c>
      <c r="M878" s="140" t="s">
        <v>6823</v>
      </c>
      <c r="N878" s="140" t="s">
        <v>8722</v>
      </c>
      <c r="O878" s="139">
        <v>121186</v>
      </c>
      <c r="P878" s="139">
        <v>11361</v>
      </c>
      <c r="Q878" s="140" t="s">
        <v>5541</v>
      </c>
      <c r="R878" s="139">
        <v>964015</v>
      </c>
      <c r="S878" s="139">
        <v>0</v>
      </c>
      <c r="T878" s="140" t="s">
        <v>7758</v>
      </c>
      <c r="U878" s="141">
        <v>367</v>
      </c>
      <c r="V878" s="140" t="s">
        <v>11255</v>
      </c>
      <c r="W878" s="140" t="s">
        <v>7971</v>
      </c>
      <c r="X878" s="140" t="s">
        <v>7765</v>
      </c>
      <c r="Y878" s="140" t="s">
        <v>7766</v>
      </c>
      <c r="Z878" s="140" t="s">
        <v>8739</v>
      </c>
      <c r="AA878" s="139">
        <v>2</v>
      </c>
      <c r="AB878" s="141">
        <v>45322</v>
      </c>
      <c r="AC878" s="141">
        <v>45322</v>
      </c>
      <c r="AD878" s="140" t="s">
        <v>7926</v>
      </c>
      <c r="AE878" s="140" t="s">
        <v>7927</v>
      </c>
      <c r="AF878" s="140" t="s">
        <v>7928</v>
      </c>
      <c r="AG878" s="140" t="s">
        <v>7929</v>
      </c>
      <c r="AH878" s="140" t="s">
        <v>11256</v>
      </c>
      <c r="AI878" s="140" t="s">
        <v>7885</v>
      </c>
      <c r="AJ878" s="140" t="s">
        <v>11257</v>
      </c>
      <c r="AK878" s="140" t="s">
        <v>11258</v>
      </c>
      <c r="AL878" s="139">
        <v>9120</v>
      </c>
      <c r="AM878" s="140" t="s">
        <v>328</v>
      </c>
      <c r="AN878" s="140" t="s">
        <v>11244</v>
      </c>
    </row>
    <row r="879" spans="1:40" ht="28.8" x14ac:dyDescent="0.25">
      <c r="A879" s="139" t="s">
        <v>7756</v>
      </c>
      <c r="B879" s="140" t="s">
        <v>7757</v>
      </c>
      <c r="C879" s="139">
        <v>11361</v>
      </c>
      <c r="D879" s="140" t="s">
        <v>5541</v>
      </c>
      <c r="E879" s="140" t="s">
        <v>3783</v>
      </c>
      <c r="F879" s="139">
        <v>9120</v>
      </c>
      <c r="G879" s="140" t="s">
        <v>608</v>
      </c>
      <c r="H879" s="140" t="s">
        <v>1735</v>
      </c>
      <c r="I879" s="140" t="s">
        <v>7758</v>
      </c>
      <c r="J879" s="140" t="s">
        <v>11259</v>
      </c>
      <c r="K879" s="140" t="s">
        <v>7899</v>
      </c>
      <c r="L879" s="140" t="s">
        <v>7761</v>
      </c>
      <c r="M879" s="140" t="s">
        <v>6823</v>
      </c>
      <c r="N879" s="140" t="s">
        <v>8722</v>
      </c>
      <c r="O879" s="139">
        <v>121186</v>
      </c>
      <c r="P879" s="139">
        <v>11361</v>
      </c>
      <c r="Q879" s="140" t="s">
        <v>5541</v>
      </c>
      <c r="R879" s="139">
        <v>964015</v>
      </c>
      <c r="S879" s="139">
        <v>0</v>
      </c>
      <c r="T879" s="140" t="s">
        <v>7758</v>
      </c>
      <c r="U879" s="141">
        <v>367</v>
      </c>
      <c r="V879" s="140" t="s">
        <v>11260</v>
      </c>
      <c r="W879" s="140" t="s">
        <v>11261</v>
      </c>
      <c r="X879" s="140" t="s">
        <v>7765</v>
      </c>
      <c r="Y879" s="140" t="s">
        <v>7766</v>
      </c>
      <c r="Z879" s="140" t="s">
        <v>8739</v>
      </c>
      <c r="AA879" s="139">
        <v>1</v>
      </c>
      <c r="AB879" s="141">
        <v>45322</v>
      </c>
      <c r="AC879" s="141">
        <v>45322</v>
      </c>
      <c r="AD879" s="140" t="s">
        <v>8081</v>
      </c>
      <c r="AE879" s="140" t="s">
        <v>8082</v>
      </c>
      <c r="AF879" s="140" t="s">
        <v>8083</v>
      </c>
      <c r="AG879" s="140" t="s">
        <v>8084</v>
      </c>
      <c r="AH879" s="140" t="s">
        <v>11262</v>
      </c>
      <c r="AI879" s="140" t="s">
        <v>7885</v>
      </c>
      <c r="AJ879" s="140" t="s">
        <v>11263</v>
      </c>
      <c r="AK879" s="140" t="s">
        <v>11243</v>
      </c>
      <c r="AL879" s="139">
        <v>9120</v>
      </c>
      <c r="AM879" s="140" t="s">
        <v>328</v>
      </c>
      <c r="AN879" s="140" t="s">
        <v>11244</v>
      </c>
    </row>
    <row r="880" spans="1:40" ht="28.8" x14ac:dyDescent="0.25">
      <c r="A880" s="139" t="s">
        <v>7756</v>
      </c>
      <c r="B880" s="140" t="s">
        <v>7757</v>
      </c>
      <c r="C880" s="139">
        <v>11379</v>
      </c>
      <c r="D880" s="140" t="s">
        <v>490</v>
      </c>
      <c r="E880" s="140" t="s">
        <v>3784</v>
      </c>
      <c r="F880" s="139">
        <v>9150</v>
      </c>
      <c r="G880" s="140" t="s">
        <v>329</v>
      </c>
      <c r="H880" s="140" t="s">
        <v>1736</v>
      </c>
      <c r="I880" s="140" t="s">
        <v>7758</v>
      </c>
      <c r="J880" s="140" t="s">
        <v>11264</v>
      </c>
      <c r="K880" s="140" t="s">
        <v>7899</v>
      </c>
      <c r="L880" s="140" t="s">
        <v>7761</v>
      </c>
      <c r="M880" s="140" t="s">
        <v>6823</v>
      </c>
      <c r="N880" s="140" t="s">
        <v>8730</v>
      </c>
      <c r="O880" s="139">
        <v>121137</v>
      </c>
      <c r="P880" s="139">
        <v>124008</v>
      </c>
      <c r="Q880" s="140" t="s">
        <v>5998</v>
      </c>
      <c r="R880" s="139">
        <v>961128</v>
      </c>
      <c r="S880" s="139">
        <v>0</v>
      </c>
      <c r="T880" s="140" t="s">
        <v>7758</v>
      </c>
      <c r="U880" s="141">
        <v>367</v>
      </c>
      <c r="V880" s="140" t="s">
        <v>11265</v>
      </c>
      <c r="W880" s="140" t="s">
        <v>11266</v>
      </c>
      <c r="X880" s="140" t="s">
        <v>7765</v>
      </c>
      <c r="Y880" s="140" t="s">
        <v>7766</v>
      </c>
      <c r="Z880" s="140" t="s">
        <v>8732</v>
      </c>
      <c r="AA880" s="139">
        <v>2</v>
      </c>
      <c r="AB880" s="141">
        <v>45322</v>
      </c>
      <c r="AC880" s="141">
        <v>45322</v>
      </c>
      <c r="AD880" s="140" t="s">
        <v>8081</v>
      </c>
      <c r="AE880" s="140" t="s">
        <v>8082</v>
      </c>
      <c r="AF880" s="140" t="s">
        <v>8083</v>
      </c>
      <c r="AG880" s="140" t="s">
        <v>8084</v>
      </c>
      <c r="AH880" s="140" t="s">
        <v>11267</v>
      </c>
      <c r="AI880" s="140" t="s">
        <v>7773</v>
      </c>
      <c r="AJ880" s="140" t="s">
        <v>11268</v>
      </c>
      <c r="AK880" s="140" t="s">
        <v>7758</v>
      </c>
      <c r="AL880" s="139">
        <v>9150</v>
      </c>
      <c r="AM880" s="140" t="s">
        <v>329</v>
      </c>
      <c r="AN880" s="140" t="s">
        <v>11269</v>
      </c>
    </row>
    <row r="881" spans="1:40" ht="28.8" x14ac:dyDescent="0.25">
      <c r="A881" s="139" t="s">
        <v>7756</v>
      </c>
      <c r="B881" s="140" t="s">
        <v>7757</v>
      </c>
      <c r="C881" s="139">
        <v>11387</v>
      </c>
      <c r="D881" s="140" t="s">
        <v>7229</v>
      </c>
      <c r="E881" s="140" t="s">
        <v>3785</v>
      </c>
      <c r="F881" s="139">
        <v>9150</v>
      </c>
      <c r="G881" s="140" t="s">
        <v>329</v>
      </c>
      <c r="H881" s="140" t="s">
        <v>1737</v>
      </c>
      <c r="I881" s="140" t="s">
        <v>7758</v>
      </c>
      <c r="J881" s="140" t="s">
        <v>11270</v>
      </c>
      <c r="K881" s="140" t="s">
        <v>7899</v>
      </c>
      <c r="L881" s="140" t="s">
        <v>7761</v>
      </c>
      <c r="M881" s="140" t="s">
        <v>6823</v>
      </c>
      <c r="N881" s="140" t="s">
        <v>8722</v>
      </c>
      <c r="O881" s="139">
        <v>121665</v>
      </c>
      <c r="P881" s="139">
        <v>11387</v>
      </c>
      <c r="Q881" s="140" t="s">
        <v>7229</v>
      </c>
      <c r="R881" s="139">
        <v>963991</v>
      </c>
      <c r="S881" s="139">
        <v>0</v>
      </c>
      <c r="T881" s="140" t="s">
        <v>7758</v>
      </c>
      <c r="U881" s="141">
        <v>367</v>
      </c>
      <c r="V881" s="140" t="s">
        <v>11271</v>
      </c>
      <c r="W881" s="140" t="s">
        <v>8214</v>
      </c>
      <c r="X881" s="140" t="s">
        <v>7765</v>
      </c>
      <c r="Y881" s="140" t="s">
        <v>7766</v>
      </c>
      <c r="Z881" s="140" t="s">
        <v>8739</v>
      </c>
      <c r="AA881" s="139">
        <v>2</v>
      </c>
      <c r="AB881" s="141">
        <v>45322</v>
      </c>
      <c r="AC881" s="141">
        <v>45322</v>
      </c>
      <c r="AD881" s="140" t="s">
        <v>8081</v>
      </c>
      <c r="AE881" s="140" t="s">
        <v>8082</v>
      </c>
      <c r="AF881" s="140" t="s">
        <v>8083</v>
      </c>
      <c r="AG881" s="140" t="s">
        <v>8084</v>
      </c>
      <c r="AH881" s="140" t="s">
        <v>11272</v>
      </c>
      <c r="AI881" s="140" t="s">
        <v>9607</v>
      </c>
      <c r="AJ881" s="140" t="s">
        <v>11273</v>
      </c>
      <c r="AK881" s="140" t="s">
        <v>11274</v>
      </c>
      <c r="AL881" s="139">
        <v>9150</v>
      </c>
      <c r="AM881" s="140" t="s">
        <v>329</v>
      </c>
      <c r="AN881" s="140" t="s">
        <v>11017</v>
      </c>
    </row>
    <row r="882" spans="1:40" ht="28.8" x14ac:dyDescent="0.25">
      <c r="A882" s="139" t="s">
        <v>7756</v>
      </c>
      <c r="B882" s="140" t="s">
        <v>7757</v>
      </c>
      <c r="C882" s="139">
        <v>11411</v>
      </c>
      <c r="D882" s="140" t="s">
        <v>7230</v>
      </c>
      <c r="E882" s="140" t="s">
        <v>3786</v>
      </c>
      <c r="F882" s="139">
        <v>9100</v>
      </c>
      <c r="G882" s="140" t="s">
        <v>609</v>
      </c>
      <c r="H882" s="140" t="s">
        <v>1738</v>
      </c>
      <c r="I882" s="140" t="s">
        <v>7758</v>
      </c>
      <c r="J882" s="140" t="s">
        <v>11275</v>
      </c>
      <c r="K882" s="140" t="s">
        <v>7899</v>
      </c>
      <c r="L882" s="140" t="s">
        <v>7761</v>
      </c>
      <c r="M882" s="140" t="s">
        <v>6823</v>
      </c>
      <c r="N882" s="140" t="s">
        <v>8722</v>
      </c>
      <c r="O882" s="139">
        <v>130856</v>
      </c>
      <c r="P882" s="139">
        <v>107839</v>
      </c>
      <c r="Q882" s="140" t="s">
        <v>5932</v>
      </c>
      <c r="R882" s="139">
        <v>963934</v>
      </c>
      <c r="S882" s="139">
        <v>0</v>
      </c>
      <c r="T882" s="140" t="s">
        <v>7758</v>
      </c>
      <c r="U882" s="141">
        <v>367</v>
      </c>
      <c r="V882" s="140" t="s">
        <v>11276</v>
      </c>
      <c r="W882" s="140" t="s">
        <v>11277</v>
      </c>
      <c r="X882" s="140" t="s">
        <v>7765</v>
      </c>
      <c r="Y882" s="140" t="s">
        <v>7766</v>
      </c>
      <c r="Z882" s="140" t="s">
        <v>8739</v>
      </c>
      <c r="AA882" s="139">
        <v>1</v>
      </c>
      <c r="AB882" s="141">
        <v>45322</v>
      </c>
      <c r="AC882" s="141">
        <v>45322</v>
      </c>
      <c r="AD882" s="140" t="s">
        <v>8081</v>
      </c>
      <c r="AE882" s="140" t="s">
        <v>8082</v>
      </c>
      <c r="AF882" s="140" t="s">
        <v>8083</v>
      </c>
      <c r="AG882" s="140" t="s">
        <v>8084</v>
      </c>
      <c r="AH882" s="140" t="s">
        <v>11278</v>
      </c>
      <c r="AI882" s="140" t="s">
        <v>7943</v>
      </c>
      <c r="AJ882" s="140" t="s">
        <v>11171</v>
      </c>
      <c r="AK882" s="140" t="s">
        <v>11172</v>
      </c>
      <c r="AL882" s="139">
        <v>9100</v>
      </c>
      <c r="AM882" s="140" t="s">
        <v>326</v>
      </c>
      <c r="AN882" s="140" t="s">
        <v>11173</v>
      </c>
    </row>
    <row r="883" spans="1:40" ht="28.8" x14ac:dyDescent="0.25">
      <c r="A883" s="139" t="s">
        <v>7756</v>
      </c>
      <c r="B883" s="140" t="s">
        <v>7757</v>
      </c>
      <c r="C883" s="139">
        <v>11429</v>
      </c>
      <c r="D883" s="140" t="s">
        <v>7231</v>
      </c>
      <c r="E883" s="140" t="s">
        <v>3787</v>
      </c>
      <c r="F883" s="139">
        <v>9111</v>
      </c>
      <c r="G883" s="140" t="s">
        <v>610</v>
      </c>
      <c r="H883" s="140" t="s">
        <v>2814</v>
      </c>
      <c r="I883" s="140" t="s">
        <v>7758</v>
      </c>
      <c r="J883" s="140" t="s">
        <v>11279</v>
      </c>
      <c r="K883" s="140" t="s">
        <v>7899</v>
      </c>
      <c r="L883" s="140" t="s">
        <v>7761</v>
      </c>
      <c r="M883" s="140" t="s">
        <v>6823</v>
      </c>
      <c r="N883" s="140" t="s">
        <v>8730</v>
      </c>
      <c r="O883" s="139">
        <v>124041</v>
      </c>
      <c r="P883" s="139">
        <v>115774</v>
      </c>
      <c r="Q883" s="140" t="s">
        <v>5978</v>
      </c>
      <c r="R883" s="139">
        <v>961102</v>
      </c>
      <c r="S883" s="139">
        <v>0</v>
      </c>
      <c r="T883" s="140" t="s">
        <v>7758</v>
      </c>
      <c r="U883" s="141">
        <v>367</v>
      </c>
      <c r="V883" s="140" t="s">
        <v>11280</v>
      </c>
      <c r="W883" s="140" t="s">
        <v>11281</v>
      </c>
      <c r="X883" s="140" t="s">
        <v>7765</v>
      </c>
      <c r="Y883" s="140" t="s">
        <v>7766</v>
      </c>
      <c r="Z883" s="140" t="s">
        <v>8732</v>
      </c>
      <c r="AA883" s="139">
        <v>1</v>
      </c>
      <c r="AB883" s="141">
        <v>45322</v>
      </c>
      <c r="AC883" s="141">
        <v>45322</v>
      </c>
      <c r="AD883" s="140" t="s">
        <v>8081</v>
      </c>
      <c r="AE883" s="140" t="s">
        <v>8082</v>
      </c>
      <c r="AF883" s="140" t="s">
        <v>8083</v>
      </c>
      <c r="AG883" s="140" t="s">
        <v>8084</v>
      </c>
      <c r="AH883" s="140" t="s">
        <v>11282</v>
      </c>
      <c r="AI883" s="140" t="s">
        <v>7773</v>
      </c>
      <c r="AJ883" s="140" t="s">
        <v>11283</v>
      </c>
      <c r="AK883" s="140" t="s">
        <v>11284</v>
      </c>
      <c r="AL883" s="139">
        <v>9100</v>
      </c>
      <c r="AM883" s="140" t="s">
        <v>326</v>
      </c>
      <c r="AN883" s="140" t="s">
        <v>11285</v>
      </c>
    </row>
    <row r="884" spans="1:40" ht="28.8" x14ac:dyDescent="0.25">
      <c r="A884" s="139" t="s">
        <v>7756</v>
      </c>
      <c r="B884" s="140" t="s">
        <v>7757</v>
      </c>
      <c r="C884" s="139">
        <v>11437</v>
      </c>
      <c r="D884" s="140" t="s">
        <v>5446</v>
      </c>
      <c r="E884" s="140" t="s">
        <v>3788</v>
      </c>
      <c r="F884" s="139">
        <v>9170</v>
      </c>
      <c r="G884" s="140" t="s">
        <v>611</v>
      </c>
      <c r="H884" s="140" t="s">
        <v>1739</v>
      </c>
      <c r="I884" s="140" t="s">
        <v>7758</v>
      </c>
      <c r="J884" s="140" t="s">
        <v>11286</v>
      </c>
      <c r="K884" s="140" t="s">
        <v>7899</v>
      </c>
      <c r="L884" s="140" t="s">
        <v>7761</v>
      </c>
      <c r="M884" s="140" t="s">
        <v>6823</v>
      </c>
      <c r="N884" s="140" t="s">
        <v>8722</v>
      </c>
      <c r="O884" s="139">
        <v>119149</v>
      </c>
      <c r="P884" s="139">
        <v>21592</v>
      </c>
      <c r="Q884" s="140" t="s">
        <v>5797</v>
      </c>
      <c r="R884" s="139">
        <v>968371</v>
      </c>
      <c r="S884" s="139">
        <v>0</v>
      </c>
      <c r="T884" s="140" t="s">
        <v>7758</v>
      </c>
      <c r="U884" s="141">
        <v>367</v>
      </c>
      <c r="V884" s="140" t="s">
        <v>11287</v>
      </c>
      <c r="W884" s="140" t="s">
        <v>8842</v>
      </c>
      <c r="X884" s="140" t="s">
        <v>8106</v>
      </c>
      <c r="Y884" s="140" t="s">
        <v>8107</v>
      </c>
      <c r="Z884" s="140" t="s">
        <v>8724</v>
      </c>
      <c r="AA884" s="139">
        <v>1</v>
      </c>
      <c r="AB884" s="141">
        <v>45322</v>
      </c>
      <c r="AC884" s="141">
        <v>45322</v>
      </c>
      <c r="AD884" s="140" t="s">
        <v>8081</v>
      </c>
      <c r="AE884" s="140" t="s">
        <v>8082</v>
      </c>
      <c r="AF884" s="140" t="s">
        <v>8083</v>
      </c>
      <c r="AG884" s="140" t="s">
        <v>8084</v>
      </c>
      <c r="AH884" s="140" t="s">
        <v>11288</v>
      </c>
      <c r="AI884" s="140" t="s">
        <v>7943</v>
      </c>
      <c r="AJ884" s="140" t="s">
        <v>11289</v>
      </c>
      <c r="AK884" s="140" t="s">
        <v>3788</v>
      </c>
      <c r="AL884" s="139">
        <v>9170</v>
      </c>
      <c r="AM884" s="140" t="s">
        <v>611</v>
      </c>
      <c r="AN884" s="140" t="s">
        <v>11290</v>
      </c>
    </row>
    <row r="885" spans="1:40" ht="28.8" x14ac:dyDescent="0.25">
      <c r="A885" s="139" t="s">
        <v>7756</v>
      </c>
      <c r="B885" s="140" t="s">
        <v>7757</v>
      </c>
      <c r="C885" s="139">
        <v>11445</v>
      </c>
      <c r="D885" s="140" t="s">
        <v>5447</v>
      </c>
      <c r="E885" s="140" t="s">
        <v>3789</v>
      </c>
      <c r="F885" s="139">
        <v>9170</v>
      </c>
      <c r="G885" s="140" t="s">
        <v>330</v>
      </c>
      <c r="H885" s="140" t="s">
        <v>1740</v>
      </c>
      <c r="I885" s="140" t="s">
        <v>7758</v>
      </c>
      <c r="J885" s="140" t="s">
        <v>11291</v>
      </c>
      <c r="K885" s="140" t="s">
        <v>7899</v>
      </c>
      <c r="L885" s="140" t="s">
        <v>7761</v>
      </c>
      <c r="M885" s="140" t="s">
        <v>6823</v>
      </c>
      <c r="N885" s="140" t="s">
        <v>8722</v>
      </c>
      <c r="O885" s="139">
        <v>119149</v>
      </c>
      <c r="P885" s="139">
        <v>21592</v>
      </c>
      <c r="Q885" s="140" t="s">
        <v>5797</v>
      </c>
      <c r="R885" s="139">
        <v>968371</v>
      </c>
      <c r="S885" s="139">
        <v>0</v>
      </c>
      <c r="T885" s="140" t="s">
        <v>7758</v>
      </c>
      <c r="U885" s="141">
        <v>367</v>
      </c>
      <c r="V885" s="140" t="s">
        <v>11292</v>
      </c>
      <c r="W885" s="140" t="s">
        <v>11293</v>
      </c>
      <c r="X885" s="140" t="s">
        <v>7765</v>
      </c>
      <c r="Y885" s="140" t="s">
        <v>7766</v>
      </c>
      <c r="Z885" s="140" t="s">
        <v>8739</v>
      </c>
      <c r="AA885" s="139">
        <v>2</v>
      </c>
      <c r="AB885" s="141">
        <v>45322</v>
      </c>
      <c r="AC885" s="141">
        <v>45322</v>
      </c>
      <c r="AD885" s="140" t="s">
        <v>8081</v>
      </c>
      <c r="AE885" s="140" t="s">
        <v>8082</v>
      </c>
      <c r="AF885" s="140" t="s">
        <v>8083</v>
      </c>
      <c r="AG885" s="140" t="s">
        <v>8084</v>
      </c>
      <c r="AH885" s="140" t="s">
        <v>11294</v>
      </c>
      <c r="AI885" s="140" t="s">
        <v>7943</v>
      </c>
      <c r="AJ885" s="140" t="s">
        <v>5447</v>
      </c>
      <c r="AK885" s="140" t="s">
        <v>3789</v>
      </c>
      <c r="AL885" s="139">
        <v>9170</v>
      </c>
      <c r="AM885" s="140" t="s">
        <v>330</v>
      </c>
      <c r="AN885" s="140" t="s">
        <v>11290</v>
      </c>
    </row>
    <row r="886" spans="1:40" ht="28.8" x14ac:dyDescent="0.25">
      <c r="A886" s="139" t="s">
        <v>7756</v>
      </c>
      <c r="B886" s="140" t="s">
        <v>7757</v>
      </c>
      <c r="C886" s="139">
        <v>11452</v>
      </c>
      <c r="D886" s="140" t="s">
        <v>5448</v>
      </c>
      <c r="E886" s="140" t="s">
        <v>3790</v>
      </c>
      <c r="F886" s="139">
        <v>9170</v>
      </c>
      <c r="G886" s="140" t="s">
        <v>330</v>
      </c>
      <c r="H886" s="140" t="s">
        <v>1741</v>
      </c>
      <c r="I886" s="140" t="s">
        <v>7758</v>
      </c>
      <c r="J886" s="140" t="s">
        <v>11295</v>
      </c>
      <c r="K886" s="140" t="s">
        <v>7899</v>
      </c>
      <c r="L886" s="140" t="s">
        <v>7761</v>
      </c>
      <c r="M886" s="140" t="s">
        <v>6823</v>
      </c>
      <c r="N886" s="140" t="s">
        <v>8722</v>
      </c>
      <c r="O886" s="139">
        <v>119149</v>
      </c>
      <c r="P886" s="139">
        <v>21592</v>
      </c>
      <c r="Q886" s="140" t="s">
        <v>5797</v>
      </c>
      <c r="R886" s="139">
        <v>968371</v>
      </c>
      <c r="S886" s="139">
        <v>0</v>
      </c>
      <c r="T886" s="140" t="s">
        <v>7758</v>
      </c>
      <c r="U886" s="141">
        <v>367</v>
      </c>
      <c r="V886" s="140" t="s">
        <v>11296</v>
      </c>
      <c r="W886" s="140" t="s">
        <v>11297</v>
      </c>
      <c r="X886" s="140" t="s">
        <v>7765</v>
      </c>
      <c r="Y886" s="140" t="s">
        <v>7766</v>
      </c>
      <c r="Z886" s="140" t="s">
        <v>8739</v>
      </c>
      <c r="AA886" s="139">
        <v>2</v>
      </c>
      <c r="AB886" s="141">
        <v>45322</v>
      </c>
      <c r="AC886" s="141">
        <v>45322</v>
      </c>
      <c r="AD886" s="140" t="s">
        <v>8081</v>
      </c>
      <c r="AE886" s="140" t="s">
        <v>8082</v>
      </c>
      <c r="AF886" s="140" t="s">
        <v>8083</v>
      </c>
      <c r="AG886" s="140" t="s">
        <v>8084</v>
      </c>
      <c r="AH886" s="140" t="s">
        <v>11298</v>
      </c>
      <c r="AI886" s="140" t="s">
        <v>7943</v>
      </c>
      <c r="AJ886" s="140" t="s">
        <v>11299</v>
      </c>
      <c r="AK886" s="140" t="s">
        <v>11300</v>
      </c>
      <c r="AL886" s="139">
        <v>9170</v>
      </c>
      <c r="AM886" s="140" t="s">
        <v>330</v>
      </c>
      <c r="AN886" s="140" t="s">
        <v>11290</v>
      </c>
    </row>
    <row r="887" spans="1:40" ht="28.8" x14ac:dyDescent="0.25">
      <c r="A887" s="139" t="s">
        <v>7756</v>
      </c>
      <c r="B887" s="140" t="s">
        <v>7757</v>
      </c>
      <c r="C887" s="139">
        <v>11461</v>
      </c>
      <c r="D887" s="140" t="s">
        <v>898</v>
      </c>
      <c r="E887" s="140" t="s">
        <v>3791</v>
      </c>
      <c r="F887" s="139">
        <v>9170</v>
      </c>
      <c r="G887" s="140" t="s">
        <v>611</v>
      </c>
      <c r="H887" s="140" t="s">
        <v>1742</v>
      </c>
      <c r="I887" s="140" t="s">
        <v>7758</v>
      </c>
      <c r="J887" s="140" t="s">
        <v>11301</v>
      </c>
      <c r="K887" s="140" t="s">
        <v>7899</v>
      </c>
      <c r="L887" s="140" t="s">
        <v>7761</v>
      </c>
      <c r="M887" s="140" t="s">
        <v>6823</v>
      </c>
      <c r="N887" s="140" t="s">
        <v>8730</v>
      </c>
      <c r="O887" s="139">
        <v>119131</v>
      </c>
      <c r="P887" s="139">
        <v>11478</v>
      </c>
      <c r="Q887" s="140" t="s">
        <v>5449</v>
      </c>
      <c r="R887" s="139">
        <v>961136</v>
      </c>
      <c r="S887" s="139">
        <v>0</v>
      </c>
      <c r="T887" s="140" t="s">
        <v>7758</v>
      </c>
      <c r="U887" s="141">
        <v>367</v>
      </c>
      <c r="V887" s="140" t="s">
        <v>11302</v>
      </c>
      <c r="W887" s="140" t="s">
        <v>11303</v>
      </c>
      <c r="X887" s="140" t="s">
        <v>7972</v>
      </c>
      <c r="Y887" s="140" t="s">
        <v>7973</v>
      </c>
      <c r="Z887" s="140" t="s">
        <v>8773</v>
      </c>
      <c r="AA887" s="139">
        <v>2</v>
      </c>
      <c r="AB887" s="141">
        <v>45322</v>
      </c>
      <c r="AC887" s="141">
        <v>45322</v>
      </c>
      <c r="AD887" s="140" t="s">
        <v>8081</v>
      </c>
      <c r="AE887" s="140" t="s">
        <v>8082</v>
      </c>
      <c r="AF887" s="140" t="s">
        <v>8083</v>
      </c>
      <c r="AG887" s="140" t="s">
        <v>8084</v>
      </c>
      <c r="AH887" s="140" t="s">
        <v>11304</v>
      </c>
      <c r="AI887" s="140" t="s">
        <v>7773</v>
      </c>
      <c r="AJ887" s="140" t="s">
        <v>11305</v>
      </c>
      <c r="AK887" s="140" t="s">
        <v>11306</v>
      </c>
      <c r="AL887" s="139">
        <v>9170</v>
      </c>
      <c r="AM887" s="140" t="s">
        <v>330</v>
      </c>
      <c r="AN887" s="140" t="s">
        <v>11307</v>
      </c>
    </row>
    <row r="888" spans="1:40" ht="28.8" x14ac:dyDescent="0.25">
      <c r="A888" s="139" t="s">
        <v>7756</v>
      </c>
      <c r="B888" s="140" t="s">
        <v>7757</v>
      </c>
      <c r="C888" s="139">
        <v>11478</v>
      </c>
      <c r="D888" s="140" t="s">
        <v>5449</v>
      </c>
      <c r="E888" s="140" t="s">
        <v>3792</v>
      </c>
      <c r="F888" s="139">
        <v>9190</v>
      </c>
      <c r="G888" s="140" t="s">
        <v>442</v>
      </c>
      <c r="H888" s="140" t="s">
        <v>1743</v>
      </c>
      <c r="I888" s="140" t="s">
        <v>7758</v>
      </c>
      <c r="J888" s="140" t="s">
        <v>11308</v>
      </c>
      <c r="K888" s="140" t="s">
        <v>7899</v>
      </c>
      <c r="L888" s="140" t="s">
        <v>7761</v>
      </c>
      <c r="M888" s="140" t="s">
        <v>6823</v>
      </c>
      <c r="N888" s="140" t="s">
        <v>8730</v>
      </c>
      <c r="O888" s="139">
        <v>119131</v>
      </c>
      <c r="P888" s="139">
        <v>11478</v>
      </c>
      <c r="Q888" s="140" t="s">
        <v>5449</v>
      </c>
      <c r="R888" s="139">
        <v>975821</v>
      </c>
      <c r="S888" s="139">
        <v>0</v>
      </c>
      <c r="T888" s="140" t="s">
        <v>7758</v>
      </c>
      <c r="U888" s="141">
        <v>367</v>
      </c>
      <c r="V888" s="140" t="s">
        <v>11309</v>
      </c>
      <c r="W888" s="140" t="s">
        <v>11310</v>
      </c>
      <c r="X888" s="140" t="s">
        <v>7765</v>
      </c>
      <c r="Y888" s="140" t="s">
        <v>7766</v>
      </c>
      <c r="Z888" s="140" t="s">
        <v>8732</v>
      </c>
      <c r="AA888" s="139">
        <v>2</v>
      </c>
      <c r="AB888" s="141">
        <v>45322</v>
      </c>
      <c r="AC888" s="141">
        <v>45322</v>
      </c>
      <c r="AD888" s="140" t="s">
        <v>8081</v>
      </c>
      <c r="AE888" s="140" t="s">
        <v>8082</v>
      </c>
      <c r="AF888" s="140" t="s">
        <v>8083</v>
      </c>
      <c r="AG888" s="140" t="s">
        <v>8084</v>
      </c>
      <c r="AH888" s="140" t="s">
        <v>11311</v>
      </c>
      <c r="AI888" s="140" t="s">
        <v>7773</v>
      </c>
      <c r="AJ888" s="140" t="s">
        <v>11312</v>
      </c>
      <c r="AK888" s="140" t="s">
        <v>11313</v>
      </c>
      <c r="AL888" s="139">
        <v>9190</v>
      </c>
      <c r="AM888" s="140" t="s">
        <v>442</v>
      </c>
      <c r="AN888" s="140" t="s">
        <v>11314</v>
      </c>
    </row>
    <row r="889" spans="1:40" ht="28.8" x14ac:dyDescent="0.25">
      <c r="A889" s="139" t="s">
        <v>7756</v>
      </c>
      <c r="B889" s="140" t="s">
        <v>7757</v>
      </c>
      <c r="C889" s="139">
        <v>11486</v>
      </c>
      <c r="D889" s="140" t="s">
        <v>6888</v>
      </c>
      <c r="E889" s="140" t="s">
        <v>3793</v>
      </c>
      <c r="F889" s="139">
        <v>9170</v>
      </c>
      <c r="G889" s="140" t="s">
        <v>612</v>
      </c>
      <c r="H889" s="140" t="s">
        <v>1744</v>
      </c>
      <c r="I889" s="140" t="s">
        <v>7758</v>
      </c>
      <c r="J889" s="140" t="s">
        <v>11315</v>
      </c>
      <c r="K889" s="140" t="s">
        <v>7899</v>
      </c>
      <c r="L889" s="140" t="s">
        <v>7761</v>
      </c>
      <c r="M889" s="140" t="s">
        <v>6823</v>
      </c>
      <c r="N889" s="140" t="s">
        <v>8722</v>
      </c>
      <c r="O889" s="139">
        <v>119149</v>
      </c>
      <c r="P889" s="139">
        <v>21592</v>
      </c>
      <c r="Q889" s="140" t="s">
        <v>5797</v>
      </c>
      <c r="R889" s="139">
        <v>968371</v>
      </c>
      <c r="S889" s="139">
        <v>0</v>
      </c>
      <c r="T889" s="140" t="s">
        <v>7758</v>
      </c>
      <c r="U889" s="141">
        <v>367</v>
      </c>
      <c r="V889" s="140" t="s">
        <v>11316</v>
      </c>
      <c r="W889" s="140" t="s">
        <v>7780</v>
      </c>
      <c r="X889" s="140" t="s">
        <v>7765</v>
      </c>
      <c r="Y889" s="140" t="s">
        <v>7766</v>
      </c>
      <c r="Z889" s="140" t="s">
        <v>8739</v>
      </c>
      <c r="AA889" s="139">
        <v>2</v>
      </c>
      <c r="AB889" s="141">
        <v>45322</v>
      </c>
      <c r="AC889" s="141">
        <v>45322</v>
      </c>
      <c r="AD889" s="140" t="s">
        <v>8081</v>
      </c>
      <c r="AE889" s="140" t="s">
        <v>8082</v>
      </c>
      <c r="AF889" s="140" t="s">
        <v>8083</v>
      </c>
      <c r="AG889" s="140" t="s">
        <v>8084</v>
      </c>
      <c r="AH889" s="140" t="s">
        <v>11317</v>
      </c>
      <c r="AI889" s="140" t="s">
        <v>7943</v>
      </c>
      <c r="AJ889" s="140" t="s">
        <v>11318</v>
      </c>
      <c r="AK889" s="140" t="s">
        <v>11319</v>
      </c>
      <c r="AL889" s="139">
        <v>9170</v>
      </c>
      <c r="AM889" s="140" t="s">
        <v>612</v>
      </c>
      <c r="AN889" s="140" t="s">
        <v>11290</v>
      </c>
    </row>
    <row r="890" spans="1:40" ht="28.8" x14ac:dyDescent="0.25">
      <c r="A890" s="139" t="s">
        <v>7756</v>
      </c>
      <c r="B890" s="140" t="s">
        <v>7757</v>
      </c>
      <c r="C890" s="139">
        <v>11494</v>
      </c>
      <c r="D890" s="140" t="s">
        <v>5450</v>
      </c>
      <c r="E890" s="140" t="s">
        <v>3794</v>
      </c>
      <c r="F890" s="139">
        <v>9120</v>
      </c>
      <c r="G890" s="140" t="s">
        <v>613</v>
      </c>
      <c r="H890" s="140" t="s">
        <v>1745</v>
      </c>
      <c r="I890" s="140" t="s">
        <v>7758</v>
      </c>
      <c r="J890" s="140" t="s">
        <v>11320</v>
      </c>
      <c r="K890" s="140" t="s">
        <v>7899</v>
      </c>
      <c r="L890" s="140" t="s">
        <v>7761</v>
      </c>
      <c r="M890" s="140" t="s">
        <v>6823</v>
      </c>
      <c r="N890" s="140" t="s">
        <v>8722</v>
      </c>
      <c r="O890" s="139">
        <v>121186</v>
      </c>
      <c r="P890" s="139">
        <v>11361</v>
      </c>
      <c r="Q890" s="140" t="s">
        <v>5541</v>
      </c>
      <c r="R890" s="139">
        <v>964015</v>
      </c>
      <c r="S890" s="139">
        <v>0</v>
      </c>
      <c r="T890" s="140" t="s">
        <v>7758</v>
      </c>
      <c r="U890" s="141">
        <v>367</v>
      </c>
      <c r="V890" s="140" t="s">
        <v>11321</v>
      </c>
      <c r="W890" s="140" t="s">
        <v>7853</v>
      </c>
      <c r="X890" s="140" t="s">
        <v>7765</v>
      </c>
      <c r="Y890" s="140" t="s">
        <v>7766</v>
      </c>
      <c r="Z890" s="140" t="s">
        <v>8739</v>
      </c>
      <c r="AA890" s="139">
        <v>1</v>
      </c>
      <c r="AB890" s="141">
        <v>45322</v>
      </c>
      <c r="AC890" s="141">
        <v>45322</v>
      </c>
      <c r="AD890" s="140" t="s">
        <v>8081</v>
      </c>
      <c r="AE890" s="140" t="s">
        <v>8082</v>
      </c>
      <c r="AF890" s="140" t="s">
        <v>8083</v>
      </c>
      <c r="AG890" s="140" t="s">
        <v>8084</v>
      </c>
      <c r="AH890" s="140" t="s">
        <v>11322</v>
      </c>
      <c r="AI890" s="140" t="s">
        <v>7885</v>
      </c>
      <c r="AJ890" s="140" t="s">
        <v>11323</v>
      </c>
      <c r="AK890" s="140" t="s">
        <v>11243</v>
      </c>
      <c r="AL890" s="139">
        <v>9120</v>
      </c>
      <c r="AM890" s="140" t="s">
        <v>328</v>
      </c>
      <c r="AN890" s="140" t="s">
        <v>11244</v>
      </c>
    </row>
    <row r="891" spans="1:40" ht="28.8" x14ac:dyDescent="0.25">
      <c r="A891" s="139" t="s">
        <v>7756</v>
      </c>
      <c r="B891" s="140" t="s">
        <v>7757</v>
      </c>
      <c r="C891" s="139">
        <v>11502</v>
      </c>
      <c r="D891" s="140" t="s">
        <v>7232</v>
      </c>
      <c r="E891" s="140" t="s">
        <v>3795</v>
      </c>
      <c r="F891" s="139">
        <v>9120</v>
      </c>
      <c r="G891" s="140" t="s">
        <v>608</v>
      </c>
      <c r="H891" s="140" t="s">
        <v>3796</v>
      </c>
      <c r="I891" s="140" t="s">
        <v>7758</v>
      </c>
      <c r="J891" s="140" t="s">
        <v>11324</v>
      </c>
      <c r="K891" s="140" t="s">
        <v>7899</v>
      </c>
      <c r="L891" s="140" t="s">
        <v>7761</v>
      </c>
      <c r="M891" s="140" t="s">
        <v>6823</v>
      </c>
      <c r="N891" s="140" t="s">
        <v>8730</v>
      </c>
      <c r="O891" s="139">
        <v>121137</v>
      </c>
      <c r="P891" s="139">
        <v>124008</v>
      </c>
      <c r="Q891" s="140" t="s">
        <v>5998</v>
      </c>
      <c r="R891" s="139">
        <v>961111</v>
      </c>
      <c r="S891" s="139">
        <v>0</v>
      </c>
      <c r="T891" s="140" t="s">
        <v>7758</v>
      </c>
      <c r="U891" s="141">
        <v>367</v>
      </c>
      <c r="V891" s="140" t="s">
        <v>11325</v>
      </c>
      <c r="W891" s="140" t="s">
        <v>7828</v>
      </c>
      <c r="X891" s="140" t="s">
        <v>7765</v>
      </c>
      <c r="Y891" s="140" t="s">
        <v>7766</v>
      </c>
      <c r="Z891" s="140" t="s">
        <v>8732</v>
      </c>
      <c r="AA891" s="139">
        <v>1</v>
      </c>
      <c r="AB891" s="141">
        <v>45322</v>
      </c>
      <c r="AC891" s="141">
        <v>45322</v>
      </c>
      <c r="AD891" s="140" t="s">
        <v>8081</v>
      </c>
      <c r="AE891" s="140" t="s">
        <v>8082</v>
      </c>
      <c r="AF891" s="140" t="s">
        <v>8083</v>
      </c>
      <c r="AG891" s="140" t="s">
        <v>8084</v>
      </c>
      <c r="AH891" s="140" t="s">
        <v>11237</v>
      </c>
      <c r="AI891" s="140" t="s">
        <v>7773</v>
      </c>
      <c r="AJ891" s="140" t="s">
        <v>11238</v>
      </c>
      <c r="AK891" s="140" t="s">
        <v>3687</v>
      </c>
      <c r="AL891" s="139">
        <v>9120</v>
      </c>
      <c r="AM891" s="140" t="s">
        <v>328</v>
      </c>
      <c r="AN891" s="140" t="s">
        <v>11233</v>
      </c>
    </row>
    <row r="892" spans="1:40" ht="28.8" x14ac:dyDescent="0.25">
      <c r="A892" s="139" t="s">
        <v>7756</v>
      </c>
      <c r="B892" s="140" t="s">
        <v>7757</v>
      </c>
      <c r="C892" s="139">
        <v>11511</v>
      </c>
      <c r="D892" s="140" t="s">
        <v>6889</v>
      </c>
      <c r="E892" s="140" t="s">
        <v>3797</v>
      </c>
      <c r="F892" s="139">
        <v>9130</v>
      </c>
      <c r="G892" s="140" t="s">
        <v>614</v>
      </c>
      <c r="H892" s="140" t="s">
        <v>1746</v>
      </c>
      <c r="I892" s="140" t="s">
        <v>7758</v>
      </c>
      <c r="J892" s="140" t="s">
        <v>11326</v>
      </c>
      <c r="K892" s="140" t="s">
        <v>7899</v>
      </c>
      <c r="L892" s="140" t="s">
        <v>7761</v>
      </c>
      <c r="M892" s="140" t="s">
        <v>6823</v>
      </c>
      <c r="N892" s="140" t="s">
        <v>8722</v>
      </c>
      <c r="O892" s="139">
        <v>123224</v>
      </c>
      <c r="P892" s="139">
        <v>11271</v>
      </c>
      <c r="Q892" s="140" t="s">
        <v>5442</v>
      </c>
      <c r="R892" s="139">
        <v>970814</v>
      </c>
      <c r="S892" s="139">
        <v>0</v>
      </c>
      <c r="T892" s="140" t="s">
        <v>7758</v>
      </c>
      <c r="U892" s="141">
        <v>367</v>
      </c>
      <c r="V892" s="140" t="s">
        <v>11327</v>
      </c>
      <c r="W892" s="140" t="s">
        <v>7828</v>
      </c>
      <c r="X892" s="140" t="s">
        <v>7765</v>
      </c>
      <c r="Y892" s="140" t="s">
        <v>7766</v>
      </c>
      <c r="Z892" s="140" t="s">
        <v>8739</v>
      </c>
      <c r="AA892" s="139">
        <v>1</v>
      </c>
      <c r="AB892" s="141">
        <v>45322</v>
      </c>
      <c r="AC892" s="141">
        <v>45322</v>
      </c>
      <c r="AD892" s="140" t="s">
        <v>8081</v>
      </c>
      <c r="AE892" s="140" t="s">
        <v>8082</v>
      </c>
      <c r="AF892" s="140" t="s">
        <v>8083</v>
      </c>
      <c r="AG892" s="140" t="s">
        <v>8084</v>
      </c>
      <c r="AH892" s="140" t="s">
        <v>11328</v>
      </c>
      <c r="AI892" s="140" t="s">
        <v>7943</v>
      </c>
      <c r="AJ892" s="140" t="s">
        <v>6889</v>
      </c>
      <c r="AK892" s="140" t="s">
        <v>3797</v>
      </c>
      <c r="AL892" s="139">
        <v>9130</v>
      </c>
      <c r="AM892" s="140" t="s">
        <v>614</v>
      </c>
      <c r="AN892" s="140" t="s">
        <v>11222</v>
      </c>
    </row>
    <row r="893" spans="1:40" ht="28.8" x14ac:dyDescent="0.25">
      <c r="A893" s="139" t="s">
        <v>7756</v>
      </c>
      <c r="B893" s="140" t="s">
        <v>7757</v>
      </c>
      <c r="C893" s="139">
        <v>11528</v>
      </c>
      <c r="D893" s="140" t="s">
        <v>5451</v>
      </c>
      <c r="E893" s="140" t="s">
        <v>3798</v>
      </c>
      <c r="F893" s="139">
        <v>9130</v>
      </c>
      <c r="G893" s="140" t="s">
        <v>331</v>
      </c>
      <c r="H893" s="140" t="s">
        <v>6551</v>
      </c>
      <c r="I893" s="140" t="s">
        <v>7758</v>
      </c>
      <c r="J893" s="140" t="s">
        <v>11329</v>
      </c>
      <c r="K893" s="140" t="s">
        <v>7899</v>
      </c>
      <c r="L893" s="140" t="s">
        <v>7761</v>
      </c>
      <c r="M893" s="140" t="s">
        <v>6823</v>
      </c>
      <c r="N893" s="140" t="s">
        <v>8730</v>
      </c>
      <c r="O893" s="139">
        <v>121137</v>
      </c>
      <c r="P893" s="139">
        <v>124008</v>
      </c>
      <c r="Q893" s="140" t="s">
        <v>5998</v>
      </c>
      <c r="R893" s="139">
        <v>961111</v>
      </c>
      <c r="S893" s="139">
        <v>0</v>
      </c>
      <c r="T893" s="140" t="s">
        <v>7758</v>
      </c>
      <c r="U893" s="141">
        <v>367</v>
      </c>
      <c r="V893" s="140" t="s">
        <v>11330</v>
      </c>
      <c r="W893" s="140" t="s">
        <v>8718</v>
      </c>
      <c r="X893" s="140" t="s">
        <v>7765</v>
      </c>
      <c r="Y893" s="140" t="s">
        <v>7766</v>
      </c>
      <c r="Z893" s="140" t="s">
        <v>8732</v>
      </c>
      <c r="AA893" s="139">
        <v>1</v>
      </c>
      <c r="AB893" s="141">
        <v>45322</v>
      </c>
      <c r="AC893" s="141">
        <v>45322</v>
      </c>
      <c r="AD893" s="140" t="s">
        <v>8081</v>
      </c>
      <c r="AE893" s="140" t="s">
        <v>8082</v>
      </c>
      <c r="AF893" s="140" t="s">
        <v>8083</v>
      </c>
      <c r="AG893" s="140" t="s">
        <v>8084</v>
      </c>
      <c r="AH893" s="140" t="s">
        <v>11230</v>
      </c>
      <c r="AI893" s="140" t="s">
        <v>8982</v>
      </c>
      <c r="AJ893" s="140" t="s">
        <v>11231</v>
      </c>
      <c r="AK893" s="140" t="s">
        <v>11232</v>
      </c>
      <c r="AL893" s="139">
        <v>9120</v>
      </c>
      <c r="AM893" s="140" t="s">
        <v>328</v>
      </c>
      <c r="AN893" s="140" t="s">
        <v>11233</v>
      </c>
    </row>
    <row r="894" spans="1:40" ht="28.8" x14ac:dyDescent="0.25">
      <c r="A894" s="139" t="s">
        <v>7756</v>
      </c>
      <c r="B894" s="140" t="s">
        <v>7757</v>
      </c>
      <c r="C894" s="139">
        <v>11536</v>
      </c>
      <c r="D894" s="140" t="s">
        <v>6418</v>
      </c>
      <c r="E894" s="140" t="s">
        <v>3799</v>
      </c>
      <c r="F894" s="139">
        <v>9130</v>
      </c>
      <c r="G894" s="140" t="s">
        <v>331</v>
      </c>
      <c r="H894" s="140" t="s">
        <v>1747</v>
      </c>
      <c r="I894" s="140" t="s">
        <v>7758</v>
      </c>
      <c r="J894" s="140" t="s">
        <v>11331</v>
      </c>
      <c r="K894" s="140" t="s">
        <v>7899</v>
      </c>
      <c r="L894" s="140" t="s">
        <v>7761</v>
      </c>
      <c r="M894" s="140" t="s">
        <v>6823</v>
      </c>
      <c r="N894" s="140" t="s">
        <v>8722</v>
      </c>
      <c r="O894" s="139">
        <v>123224</v>
      </c>
      <c r="P894" s="139">
        <v>11271</v>
      </c>
      <c r="Q894" s="140" t="s">
        <v>5442</v>
      </c>
      <c r="R894" s="139">
        <v>970814</v>
      </c>
      <c r="S894" s="139">
        <v>0</v>
      </c>
      <c r="T894" s="140" t="s">
        <v>7758</v>
      </c>
      <c r="U894" s="141">
        <v>367</v>
      </c>
      <c r="V894" s="140" t="s">
        <v>11332</v>
      </c>
      <c r="W894" s="140" t="s">
        <v>7825</v>
      </c>
      <c r="X894" s="140" t="s">
        <v>7765</v>
      </c>
      <c r="Y894" s="140" t="s">
        <v>7766</v>
      </c>
      <c r="Z894" s="140" t="s">
        <v>8739</v>
      </c>
      <c r="AA894" s="139">
        <v>1</v>
      </c>
      <c r="AB894" s="141">
        <v>45322</v>
      </c>
      <c r="AC894" s="141">
        <v>45322</v>
      </c>
      <c r="AD894" s="140" t="s">
        <v>8081</v>
      </c>
      <c r="AE894" s="140" t="s">
        <v>8082</v>
      </c>
      <c r="AF894" s="140" t="s">
        <v>8083</v>
      </c>
      <c r="AG894" s="140" t="s">
        <v>8084</v>
      </c>
      <c r="AH894" s="140" t="s">
        <v>11333</v>
      </c>
      <c r="AI894" s="140" t="s">
        <v>7943</v>
      </c>
      <c r="AJ894" s="140" t="s">
        <v>6418</v>
      </c>
      <c r="AK894" s="140" t="s">
        <v>11334</v>
      </c>
      <c r="AL894" s="139">
        <v>9130</v>
      </c>
      <c r="AM894" s="140" t="s">
        <v>331</v>
      </c>
      <c r="AN894" s="140" t="s">
        <v>11222</v>
      </c>
    </row>
    <row r="895" spans="1:40" ht="28.8" x14ac:dyDescent="0.25">
      <c r="A895" s="139" t="s">
        <v>7756</v>
      </c>
      <c r="B895" s="140" t="s">
        <v>7757</v>
      </c>
      <c r="C895" s="139">
        <v>11551</v>
      </c>
      <c r="D895" s="140" t="s">
        <v>7565</v>
      </c>
      <c r="E895" s="140" t="s">
        <v>7566</v>
      </c>
      <c r="F895" s="139">
        <v>2800</v>
      </c>
      <c r="G895" s="140" t="s">
        <v>332</v>
      </c>
      <c r="H895" s="140" t="s">
        <v>6890</v>
      </c>
      <c r="I895" s="140" t="s">
        <v>7758</v>
      </c>
      <c r="J895" s="140" t="s">
        <v>11335</v>
      </c>
      <c r="K895" s="140" t="s">
        <v>7899</v>
      </c>
      <c r="L895" s="140" t="s">
        <v>7761</v>
      </c>
      <c r="M895" s="140" t="s">
        <v>6823</v>
      </c>
      <c r="N895" s="140" t="s">
        <v>8722</v>
      </c>
      <c r="O895" s="139">
        <v>119933</v>
      </c>
      <c r="P895" s="139">
        <v>11569</v>
      </c>
      <c r="Q895" s="140" t="s">
        <v>5255</v>
      </c>
      <c r="R895" s="139">
        <v>123539</v>
      </c>
      <c r="S895" s="139">
        <v>0</v>
      </c>
      <c r="T895" s="140" t="s">
        <v>7758</v>
      </c>
      <c r="U895" s="141">
        <v>367</v>
      </c>
      <c r="V895" s="140" t="s">
        <v>11336</v>
      </c>
      <c r="W895" s="140" t="s">
        <v>8709</v>
      </c>
      <c r="X895" s="140" t="s">
        <v>7765</v>
      </c>
      <c r="Y895" s="140" t="s">
        <v>7766</v>
      </c>
      <c r="Z895" s="140" t="s">
        <v>8739</v>
      </c>
      <c r="AA895" s="139">
        <v>2</v>
      </c>
      <c r="AB895" s="141">
        <v>45322</v>
      </c>
      <c r="AC895" s="141">
        <v>45322</v>
      </c>
      <c r="AD895" s="140" t="s">
        <v>7953</v>
      </c>
      <c r="AE895" s="140" t="s">
        <v>7954</v>
      </c>
      <c r="AF895" s="140" t="s">
        <v>7955</v>
      </c>
      <c r="AG895" s="140" t="s">
        <v>7956</v>
      </c>
      <c r="AH895" s="140" t="s">
        <v>11337</v>
      </c>
      <c r="AI895" s="140" t="s">
        <v>7943</v>
      </c>
      <c r="AJ895" s="140" t="s">
        <v>11338</v>
      </c>
      <c r="AK895" s="140" t="s">
        <v>7566</v>
      </c>
      <c r="AL895" s="139">
        <v>2800</v>
      </c>
      <c r="AM895" s="140" t="s">
        <v>332</v>
      </c>
      <c r="AN895" s="140" t="s">
        <v>10913</v>
      </c>
    </row>
    <row r="896" spans="1:40" ht="28.8" x14ac:dyDescent="0.25">
      <c r="A896" s="139" t="s">
        <v>7756</v>
      </c>
      <c r="B896" s="140" t="s">
        <v>7757</v>
      </c>
      <c r="C896" s="139">
        <v>11569</v>
      </c>
      <c r="D896" s="140" t="s">
        <v>5255</v>
      </c>
      <c r="E896" s="140" t="s">
        <v>3800</v>
      </c>
      <c r="F896" s="139">
        <v>2800</v>
      </c>
      <c r="G896" s="140" t="s">
        <v>332</v>
      </c>
      <c r="H896" s="140" t="s">
        <v>1748</v>
      </c>
      <c r="I896" s="140" t="s">
        <v>7758</v>
      </c>
      <c r="J896" s="140" t="s">
        <v>11339</v>
      </c>
      <c r="K896" s="140" t="s">
        <v>7899</v>
      </c>
      <c r="L896" s="140" t="s">
        <v>7761</v>
      </c>
      <c r="M896" s="140" t="s">
        <v>6823</v>
      </c>
      <c r="N896" s="140" t="s">
        <v>8722</v>
      </c>
      <c r="O896" s="139">
        <v>119933</v>
      </c>
      <c r="P896" s="139">
        <v>11569</v>
      </c>
      <c r="Q896" s="140" t="s">
        <v>5255</v>
      </c>
      <c r="R896" s="139">
        <v>123539</v>
      </c>
      <c r="S896" s="139">
        <v>0</v>
      </c>
      <c r="T896" s="140" t="s">
        <v>7758</v>
      </c>
      <c r="U896" s="141">
        <v>367</v>
      </c>
      <c r="V896" s="140" t="s">
        <v>11340</v>
      </c>
      <c r="W896" s="140" t="s">
        <v>9001</v>
      </c>
      <c r="X896" s="140" t="s">
        <v>7765</v>
      </c>
      <c r="Y896" s="140" t="s">
        <v>7766</v>
      </c>
      <c r="Z896" s="140" t="s">
        <v>8739</v>
      </c>
      <c r="AA896" s="139">
        <v>1</v>
      </c>
      <c r="AB896" s="141">
        <v>45322</v>
      </c>
      <c r="AC896" s="141">
        <v>45322</v>
      </c>
      <c r="AD896" s="140" t="s">
        <v>7953</v>
      </c>
      <c r="AE896" s="140" t="s">
        <v>7954</v>
      </c>
      <c r="AF896" s="140" t="s">
        <v>7955</v>
      </c>
      <c r="AG896" s="140" t="s">
        <v>7956</v>
      </c>
      <c r="AH896" s="140" t="s">
        <v>11341</v>
      </c>
      <c r="AI896" s="140" t="s">
        <v>7943</v>
      </c>
      <c r="AJ896" s="140" t="s">
        <v>11342</v>
      </c>
      <c r="AK896" s="140" t="s">
        <v>3800</v>
      </c>
      <c r="AL896" s="139">
        <v>2800</v>
      </c>
      <c r="AM896" s="140" t="s">
        <v>332</v>
      </c>
      <c r="AN896" s="140" t="s">
        <v>10913</v>
      </c>
    </row>
    <row r="897" spans="1:40" ht="28.8" x14ac:dyDescent="0.25">
      <c r="A897" s="139" t="s">
        <v>7756</v>
      </c>
      <c r="B897" s="140" t="s">
        <v>7757</v>
      </c>
      <c r="C897" s="139">
        <v>11585</v>
      </c>
      <c r="D897" s="140" t="s">
        <v>5208</v>
      </c>
      <c r="E897" s="140" t="s">
        <v>3801</v>
      </c>
      <c r="F897" s="139">
        <v>2800</v>
      </c>
      <c r="G897" s="140" t="s">
        <v>332</v>
      </c>
      <c r="H897" s="140" t="s">
        <v>1749</v>
      </c>
      <c r="I897" s="140" t="s">
        <v>7758</v>
      </c>
      <c r="J897" s="140" t="s">
        <v>11343</v>
      </c>
      <c r="K897" s="140" t="s">
        <v>7899</v>
      </c>
      <c r="L897" s="140" t="s">
        <v>7761</v>
      </c>
      <c r="M897" s="140" t="s">
        <v>6823</v>
      </c>
      <c r="N897" s="140" t="s">
        <v>8722</v>
      </c>
      <c r="O897" s="139">
        <v>119933</v>
      </c>
      <c r="P897" s="139">
        <v>11569</v>
      </c>
      <c r="Q897" s="140" t="s">
        <v>5255</v>
      </c>
      <c r="R897" s="139">
        <v>123539</v>
      </c>
      <c r="S897" s="139">
        <v>0</v>
      </c>
      <c r="T897" s="140" t="s">
        <v>7758</v>
      </c>
      <c r="U897" s="141">
        <v>367</v>
      </c>
      <c r="V897" s="140" t="s">
        <v>11344</v>
      </c>
      <c r="W897" s="140" t="s">
        <v>8666</v>
      </c>
      <c r="X897" s="140" t="s">
        <v>7765</v>
      </c>
      <c r="Y897" s="140" t="s">
        <v>7766</v>
      </c>
      <c r="Z897" s="140" t="s">
        <v>8739</v>
      </c>
      <c r="AA897" s="139">
        <v>1</v>
      </c>
      <c r="AB897" s="141">
        <v>45322</v>
      </c>
      <c r="AC897" s="141">
        <v>45322</v>
      </c>
      <c r="AD897" s="140" t="s">
        <v>7953</v>
      </c>
      <c r="AE897" s="140" t="s">
        <v>7954</v>
      </c>
      <c r="AF897" s="140" t="s">
        <v>7955</v>
      </c>
      <c r="AG897" s="140" t="s">
        <v>7956</v>
      </c>
      <c r="AH897" s="140" t="s">
        <v>11345</v>
      </c>
      <c r="AI897" s="140" t="s">
        <v>7943</v>
      </c>
      <c r="AJ897" s="140" t="s">
        <v>488</v>
      </c>
      <c r="AK897" s="140" t="s">
        <v>3801</v>
      </c>
      <c r="AL897" s="139">
        <v>2800</v>
      </c>
      <c r="AM897" s="140" t="s">
        <v>332</v>
      </c>
      <c r="AN897" s="140" t="s">
        <v>10913</v>
      </c>
    </row>
    <row r="898" spans="1:40" ht="28.8" x14ac:dyDescent="0.25">
      <c r="A898" s="139" t="s">
        <v>7756</v>
      </c>
      <c r="B898" s="140" t="s">
        <v>7757</v>
      </c>
      <c r="C898" s="139">
        <v>11601</v>
      </c>
      <c r="D898" s="140" t="s">
        <v>6891</v>
      </c>
      <c r="E898" s="140" t="s">
        <v>3802</v>
      </c>
      <c r="F898" s="139">
        <v>2800</v>
      </c>
      <c r="G898" s="140" t="s">
        <v>332</v>
      </c>
      <c r="H898" s="140" t="s">
        <v>1750</v>
      </c>
      <c r="I898" s="140" t="s">
        <v>7758</v>
      </c>
      <c r="J898" s="140" t="s">
        <v>11346</v>
      </c>
      <c r="K898" s="140" t="s">
        <v>7899</v>
      </c>
      <c r="L898" s="140" t="s">
        <v>7761</v>
      </c>
      <c r="M898" s="140" t="s">
        <v>6823</v>
      </c>
      <c r="N898" s="140" t="s">
        <v>8722</v>
      </c>
      <c r="O898" s="139">
        <v>119248</v>
      </c>
      <c r="P898" s="139">
        <v>10736</v>
      </c>
      <c r="Q898" s="140" t="s">
        <v>7219</v>
      </c>
      <c r="R898" s="139">
        <v>117945</v>
      </c>
      <c r="S898" s="139">
        <v>0</v>
      </c>
      <c r="T898" s="140" t="s">
        <v>7758</v>
      </c>
      <c r="U898" s="141">
        <v>367</v>
      </c>
      <c r="V898" s="140" t="s">
        <v>11347</v>
      </c>
      <c r="W898" s="140" t="s">
        <v>8214</v>
      </c>
      <c r="X898" s="140" t="s">
        <v>7765</v>
      </c>
      <c r="Y898" s="140" t="s">
        <v>7766</v>
      </c>
      <c r="Z898" s="140" t="s">
        <v>8739</v>
      </c>
      <c r="AA898" s="139">
        <v>1</v>
      </c>
      <c r="AB898" s="141">
        <v>45322</v>
      </c>
      <c r="AC898" s="141">
        <v>45322</v>
      </c>
      <c r="AD898" s="140" t="s">
        <v>7953</v>
      </c>
      <c r="AE898" s="140" t="s">
        <v>7954</v>
      </c>
      <c r="AF898" s="140" t="s">
        <v>7955</v>
      </c>
      <c r="AG898" s="140" t="s">
        <v>7956</v>
      </c>
      <c r="AH898" s="140" t="s">
        <v>11348</v>
      </c>
      <c r="AI898" s="140" t="s">
        <v>7943</v>
      </c>
      <c r="AJ898" s="140" t="s">
        <v>11349</v>
      </c>
      <c r="AK898" s="140" t="s">
        <v>3802</v>
      </c>
      <c r="AL898" s="139">
        <v>2800</v>
      </c>
      <c r="AM898" s="140" t="s">
        <v>332</v>
      </c>
      <c r="AN898" s="140" t="s">
        <v>10879</v>
      </c>
    </row>
    <row r="899" spans="1:40" ht="28.8" x14ac:dyDescent="0.25">
      <c r="A899" s="139" t="s">
        <v>7756</v>
      </c>
      <c r="B899" s="140" t="s">
        <v>7757</v>
      </c>
      <c r="C899" s="139">
        <v>11619</v>
      </c>
      <c r="D899" s="140" t="s">
        <v>6274</v>
      </c>
      <c r="E899" s="140" t="s">
        <v>3803</v>
      </c>
      <c r="F899" s="139">
        <v>2800</v>
      </c>
      <c r="G899" s="140" t="s">
        <v>332</v>
      </c>
      <c r="H899" s="140" t="s">
        <v>1751</v>
      </c>
      <c r="I899" s="140" t="s">
        <v>7758</v>
      </c>
      <c r="J899" s="140" t="s">
        <v>11350</v>
      </c>
      <c r="K899" s="140" t="s">
        <v>7899</v>
      </c>
      <c r="L899" s="140" t="s">
        <v>7761</v>
      </c>
      <c r="M899" s="140" t="s">
        <v>6823</v>
      </c>
      <c r="N899" s="140" t="s">
        <v>8722</v>
      </c>
      <c r="O899" s="139">
        <v>119933</v>
      </c>
      <c r="P899" s="139">
        <v>11569</v>
      </c>
      <c r="Q899" s="140" t="s">
        <v>5255</v>
      </c>
      <c r="R899" s="139">
        <v>123539</v>
      </c>
      <c r="S899" s="139">
        <v>0</v>
      </c>
      <c r="T899" s="140" t="s">
        <v>7758</v>
      </c>
      <c r="U899" s="141">
        <v>367</v>
      </c>
      <c r="V899" s="140" t="s">
        <v>11351</v>
      </c>
      <c r="W899" s="140" t="s">
        <v>8214</v>
      </c>
      <c r="X899" s="140" t="s">
        <v>7765</v>
      </c>
      <c r="Y899" s="140" t="s">
        <v>7766</v>
      </c>
      <c r="Z899" s="140" t="s">
        <v>8739</v>
      </c>
      <c r="AA899" s="139">
        <v>1</v>
      </c>
      <c r="AB899" s="141">
        <v>45322</v>
      </c>
      <c r="AC899" s="141">
        <v>45322</v>
      </c>
      <c r="AD899" s="140" t="s">
        <v>7953</v>
      </c>
      <c r="AE899" s="140" t="s">
        <v>7954</v>
      </c>
      <c r="AF899" s="140" t="s">
        <v>7955</v>
      </c>
      <c r="AG899" s="140" t="s">
        <v>7956</v>
      </c>
      <c r="AH899" s="140" t="s">
        <v>11352</v>
      </c>
      <c r="AI899" s="140" t="s">
        <v>7943</v>
      </c>
      <c r="AJ899" s="140" t="s">
        <v>11353</v>
      </c>
      <c r="AK899" s="140" t="s">
        <v>3803</v>
      </c>
      <c r="AL899" s="139">
        <v>2800</v>
      </c>
      <c r="AM899" s="140" t="s">
        <v>332</v>
      </c>
      <c r="AN899" s="140" t="s">
        <v>10913</v>
      </c>
    </row>
    <row r="900" spans="1:40" ht="28.8" x14ac:dyDescent="0.25">
      <c r="A900" s="139" t="s">
        <v>7756</v>
      </c>
      <c r="B900" s="140" t="s">
        <v>7757</v>
      </c>
      <c r="C900" s="139">
        <v>11635</v>
      </c>
      <c r="D900" s="140" t="s">
        <v>5452</v>
      </c>
      <c r="E900" s="140" t="s">
        <v>3804</v>
      </c>
      <c r="F900" s="139">
        <v>2800</v>
      </c>
      <c r="G900" s="140" t="s">
        <v>332</v>
      </c>
      <c r="H900" s="140" t="s">
        <v>1752</v>
      </c>
      <c r="I900" s="140" t="s">
        <v>7758</v>
      </c>
      <c r="J900" s="140" t="s">
        <v>11354</v>
      </c>
      <c r="K900" s="140" t="s">
        <v>7899</v>
      </c>
      <c r="L900" s="140" t="s">
        <v>7761</v>
      </c>
      <c r="M900" s="140" t="s">
        <v>6823</v>
      </c>
      <c r="N900" s="140" t="s">
        <v>8722</v>
      </c>
      <c r="O900" s="139">
        <v>119933</v>
      </c>
      <c r="P900" s="139">
        <v>11569</v>
      </c>
      <c r="Q900" s="140" t="s">
        <v>5255</v>
      </c>
      <c r="R900" s="139">
        <v>123539</v>
      </c>
      <c r="S900" s="139">
        <v>0</v>
      </c>
      <c r="T900" s="140" t="s">
        <v>7758</v>
      </c>
      <c r="U900" s="141">
        <v>367</v>
      </c>
      <c r="V900" s="140" t="s">
        <v>11355</v>
      </c>
      <c r="W900" s="140" t="s">
        <v>8596</v>
      </c>
      <c r="X900" s="140" t="s">
        <v>7765</v>
      </c>
      <c r="Y900" s="140" t="s">
        <v>7766</v>
      </c>
      <c r="Z900" s="140" t="s">
        <v>8739</v>
      </c>
      <c r="AA900" s="139">
        <v>2</v>
      </c>
      <c r="AB900" s="141">
        <v>45322</v>
      </c>
      <c r="AC900" s="141">
        <v>45322</v>
      </c>
      <c r="AD900" s="140" t="s">
        <v>7953</v>
      </c>
      <c r="AE900" s="140" t="s">
        <v>7954</v>
      </c>
      <c r="AF900" s="140" t="s">
        <v>7955</v>
      </c>
      <c r="AG900" s="140" t="s">
        <v>7956</v>
      </c>
      <c r="AH900" s="140" t="s">
        <v>11356</v>
      </c>
      <c r="AI900" s="140" t="s">
        <v>7943</v>
      </c>
      <c r="AJ900" s="140" t="s">
        <v>11067</v>
      </c>
      <c r="AK900" s="140" t="s">
        <v>3804</v>
      </c>
      <c r="AL900" s="139">
        <v>2800</v>
      </c>
      <c r="AM900" s="140" t="s">
        <v>332</v>
      </c>
      <c r="AN900" s="140" t="s">
        <v>10913</v>
      </c>
    </row>
    <row r="901" spans="1:40" ht="28.8" x14ac:dyDescent="0.25">
      <c r="A901" s="139" t="s">
        <v>7756</v>
      </c>
      <c r="B901" s="140" t="s">
        <v>7757</v>
      </c>
      <c r="C901" s="139">
        <v>11643</v>
      </c>
      <c r="D901" s="140" t="s">
        <v>5453</v>
      </c>
      <c r="E901" s="140" t="s">
        <v>3805</v>
      </c>
      <c r="F901" s="139">
        <v>2800</v>
      </c>
      <c r="G901" s="140" t="s">
        <v>332</v>
      </c>
      <c r="H901" s="140" t="s">
        <v>1753</v>
      </c>
      <c r="I901" s="140" t="s">
        <v>7758</v>
      </c>
      <c r="J901" s="140" t="s">
        <v>11357</v>
      </c>
      <c r="K901" s="140" t="s">
        <v>7899</v>
      </c>
      <c r="L901" s="140" t="s">
        <v>7761</v>
      </c>
      <c r="M901" s="140" t="s">
        <v>6823</v>
      </c>
      <c r="N901" s="140" t="s">
        <v>8722</v>
      </c>
      <c r="O901" s="139">
        <v>119248</v>
      </c>
      <c r="P901" s="139">
        <v>10736</v>
      </c>
      <c r="Q901" s="140" t="s">
        <v>7219</v>
      </c>
      <c r="R901" s="139">
        <v>117945</v>
      </c>
      <c r="S901" s="139">
        <v>0</v>
      </c>
      <c r="T901" s="140" t="s">
        <v>7758</v>
      </c>
      <c r="U901" s="141">
        <v>367</v>
      </c>
      <c r="V901" s="140" t="s">
        <v>11358</v>
      </c>
      <c r="W901" s="140" t="s">
        <v>11359</v>
      </c>
      <c r="X901" s="140" t="s">
        <v>7765</v>
      </c>
      <c r="Y901" s="140" t="s">
        <v>7766</v>
      </c>
      <c r="Z901" s="140" t="s">
        <v>8739</v>
      </c>
      <c r="AA901" s="139">
        <v>1</v>
      </c>
      <c r="AB901" s="141">
        <v>45322</v>
      </c>
      <c r="AC901" s="141">
        <v>45322</v>
      </c>
      <c r="AD901" s="140" t="s">
        <v>7953</v>
      </c>
      <c r="AE901" s="140" t="s">
        <v>7954</v>
      </c>
      <c r="AF901" s="140" t="s">
        <v>7955</v>
      </c>
      <c r="AG901" s="140" t="s">
        <v>7956</v>
      </c>
      <c r="AH901" s="140" t="s">
        <v>11360</v>
      </c>
      <c r="AI901" s="140" t="s">
        <v>7943</v>
      </c>
      <c r="AJ901" s="140" t="s">
        <v>11361</v>
      </c>
      <c r="AK901" s="140" t="s">
        <v>3805</v>
      </c>
      <c r="AL901" s="139">
        <v>2800</v>
      </c>
      <c r="AM901" s="140" t="s">
        <v>332</v>
      </c>
      <c r="AN901" s="140" t="s">
        <v>10879</v>
      </c>
    </row>
    <row r="902" spans="1:40" ht="28.8" x14ac:dyDescent="0.25">
      <c r="A902" s="139" t="s">
        <v>7756</v>
      </c>
      <c r="B902" s="140" t="s">
        <v>7757</v>
      </c>
      <c r="C902" s="139">
        <v>11651</v>
      </c>
      <c r="D902" s="140" t="s">
        <v>6275</v>
      </c>
      <c r="E902" s="140" t="s">
        <v>3806</v>
      </c>
      <c r="F902" s="139">
        <v>2800</v>
      </c>
      <c r="G902" s="140" t="s">
        <v>332</v>
      </c>
      <c r="H902" s="140" t="s">
        <v>1754</v>
      </c>
      <c r="I902" s="140" t="s">
        <v>7758</v>
      </c>
      <c r="J902" s="140" t="s">
        <v>11362</v>
      </c>
      <c r="K902" s="140" t="s">
        <v>7899</v>
      </c>
      <c r="L902" s="140" t="s">
        <v>7761</v>
      </c>
      <c r="M902" s="140" t="s">
        <v>6823</v>
      </c>
      <c r="N902" s="140" t="s">
        <v>8722</v>
      </c>
      <c r="O902" s="139">
        <v>119933</v>
      </c>
      <c r="P902" s="139">
        <v>11569</v>
      </c>
      <c r="Q902" s="140" t="s">
        <v>5255</v>
      </c>
      <c r="R902" s="139">
        <v>123539</v>
      </c>
      <c r="S902" s="139">
        <v>0</v>
      </c>
      <c r="T902" s="140" t="s">
        <v>7758</v>
      </c>
      <c r="U902" s="141">
        <v>367</v>
      </c>
      <c r="V902" s="140" t="s">
        <v>11363</v>
      </c>
      <c r="W902" s="140" t="s">
        <v>7798</v>
      </c>
      <c r="X902" s="140" t="s">
        <v>7765</v>
      </c>
      <c r="Y902" s="140" t="s">
        <v>7766</v>
      </c>
      <c r="Z902" s="140" t="s">
        <v>8739</v>
      </c>
      <c r="AA902" s="139">
        <v>2</v>
      </c>
      <c r="AB902" s="141">
        <v>45322</v>
      </c>
      <c r="AC902" s="141">
        <v>45322</v>
      </c>
      <c r="AD902" s="140" t="s">
        <v>7953</v>
      </c>
      <c r="AE902" s="140" t="s">
        <v>7954</v>
      </c>
      <c r="AF902" s="140" t="s">
        <v>7955</v>
      </c>
      <c r="AG902" s="140" t="s">
        <v>7956</v>
      </c>
      <c r="AH902" s="140" t="s">
        <v>11364</v>
      </c>
      <c r="AI902" s="140" t="s">
        <v>7943</v>
      </c>
      <c r="AJ902" s="140" t="s">
        <v>11365</v>
      </c>
      <c r="AK902" s="140" t="s">
        <v>3806</v>
      </c>
      <c r="AL902" s="139">
        <v>2800</v>
      </c>
      <c r="AM902" s="140" t="s">
        <v>332</v>
      </c>
      <c r="AN902" s="140" t="s">
        <v>10913</v>
      </c>
    </row>
    <row r="903" spans="1:40" ht="28.8" x14ac:dyDescent="0.25">
      <c r="A903" s="139" t="s">
        <v>7756</v>
      </c>
      <c r="B903" s="140" t="s">
        <v>7757</v>
      </c>
      <c r="C903" s="139">
        <v>11676</v>
      </c>
      <c r="D903" s="140" t="s">
        <v>6276</v>
      </c>
      <c r="E903" s="140" t="s">
        <v>3807</v>
      </c>
      <c r="F903" s="139">
        <v>2800</v>
      </c>
      <c r="G903" s="140" t="s">
        <v>332</v>
      </c>
      <c r="H903" s="140" t="s">
        <v>1755</v>
      </c>
      <c r="I903" s="140" t="s">
        <v>7758</v>
      </c>
      <c r="J903" s="140" t="s">
        <v>11366</v>
      </c>
      <c r="K903" s="140" t="s">
        <v>7899</v>
      </c>
      <c r="L903" s="140" t="s">
        <v>7761</v>
      </c>
      <c r="M903" s="140" t="s">
        <v>6823</v>
      </c>
      <c r="N903" s="140" t="s">
        <v>8722</v>
      </c>
      <c r="O903" s="139">
        <v>138958</v>
      </c>
      <c r="P903" s="139">
        <v>12088</v>
      </c>
      <c r="Q903" s="140" t="s">
        <v>5468</v>
      </c>
      <c r="R903" s="139">
        <v>964081</v>
      </c>
      <c r="S903" s="139">
        <v>0</v>
      </c>
      <c r="T903" s="140" t="s">
        <v>7758</v>
      </c>
      <c r="U903" s="141">
        <v>367</v>
      </c>
      <c r="V903" s="140" t="s">
        <v>11367</v>
      </c>
      <c r="W903" s="140" t="s">
        <v>8596</v>
      </c>
      <c r="X903" s="140" t="s">
        <v>7765</v>
      </c>
      <c r="Y903" s="140" t="s">
        <v>7766</v>
      </c>
      <c r="Z903" s="140" t="s">
        <v>8739</v>
      </c>
      <c r="AA903" s="139">
        <v>2</v>
      </c>
      <c r="AB903" s="141">
        <v>45322</v>
      </c>
      <c r="AC903" s="141">
        <v>45322</v>
      </c>
      <c r="AD903" s="140" t="s">
        <v>7953</v>
      </c>
      <c r="AE903" s="140" t="s">
        <v>7954</v>
      </c>
      <c r="AF903" s="140" t="s">
        <v>7955</v>
      </c>
      <c r="AG903" s="140" t="s">
        <v>7956</v>
      </c>
      <c r="AH903" s="140" t="s">
        <v>11368</v>
      </c>
      <c r="AI903" s="140" t="s">
        <v>7943</v>
      </c>
      <c r="AJ903" s="140" t="s">
        <v>11369</v>
      </c>
      <c r="AK903" s="140" t="s">
        <v>3807</v>
      </c>
      <c r="AL903" s="139">
        <v>2800</v>
      </c>
      <c r="AM903" s="140" t="s">
        <v>332</v>
      </c>
      <c r="AN903" s="140" t="s">
        <v>11370</v>
      </c>
    </row>
    <row r="904" spans="1:40" ht="28.8" x14ac:dyDescent="0.25">
      <c r="A904" s="139" t="s">
        <v>7756</v>
      </c>
      <c r="B904" s="140" t="s">
        <v>7757</v>
      </c>
      <c r="C904" s="139">
        <v>11692</v>
      </c>
      <c r="D904" s="140" t="s">
        <v>6665</v>
      </c>
      <c r="E904" s="140" t="s">
        <v>3808</v>
      </c>
      <c r="F904" s="139">
        <v>2800</v>
      </c>
      <c r="G904" s="140" t="s">
        <v>332</v>
      </c>
      <c r="H904" s="140" t="s">
        <v>1756</v>
      </c>
      <c r="I904" s="140" t="s">
        <v>7758</v>
      </c>
      <c r="J904" s="140" t="s">
        <v>11371</v>
      </c>
      <c r="K904" s="140" t="s">
        <v>7899</v>
      </c>
      <c r="L904" s="140" t="s">
        <v>7761</v>
      </c>
      <c r="M904" s="140" t="s">
        <v>6823</v>
      </c>
      <c r="N904" s="140" t="s">
        <v>8722</v>
      </c>
      <c r="O904" s="139">
        <v>122127</v>
      </c>
      <c r="P904" s="139">
        <v>106138</v>
      </c>
      <c r="Q904" s="140" t="s">
        <v>5921</v>
      </c>
      <c r="R904" s="139">
        <v>964106</v>
      </c>
      <c r="S904" s="139">
        <v>0</v>
      </c>
      <c r="T904" s="140" t="s">
        <v>7758</v>
      </c>
      <c r="U904" s="141">
        <v>367</v>
      </c>
      <c r="V904" s="140" t="s">
        <v>11372</v>
      </c>
      <c r="W904" s="140" t="s">
        <v>11373</v>
      </c>
      <c r="X904" s="140" t="s">
        <v>7765</v>
      </c>
      <c r="Y904" s="140" t="s">
        <v>7766</v>
      </c>
      <c r="Z904" s="140" t="s">
        <v>8739</v>
      </c>
      <c r="AA904" s="139">
        <v>1</v>
      </c>
      <c r="AB904" s="141">
        <v>45322</v>
      </c>
      <c r="AC904" s="141">
        <v>45322</v>
      </c>
      <c r="AD904" s="140" t="s">
        <v>7953</v>
      </c>
      <c r="AE904" s="140" t="s">
        <v>7954</v>
      </c>
      <c r="AF904" s="140" t="s">
        <v>7955</v>
      </c>
      <c r="AG904" s="140" t="s">
        <v>7956</v>
      </c>
      <c r="AH904" s="140" t="s">
        <v>11374</v>
      </c>
      <c r="AI904" s="140" t="s">
        <v>7885</v>
      </c>
      <c r="AJ904" s="140" t="s">
        <v>11375</v>
      </c>
      <c r="AK904" s="140" t="s">
        <v>3808</v>
      </c>
      <c r="AL904" s="139">
        <v>2800</v>
      </c>
      <c r="AM904" s="140" t="s">
        <v>332</v>
      </c>
      <c r="AN904" s="140" t="s">
        <v>11376</v>
      </c>
    </row>
    <row r="905" spans="1:40" ht="28.8" x14ac:dyDescent="0.25">
      <c r="A905" s="139" t="s">
        <v>7756</v>
      </c>
      <c r="B905" s="140" t="s">
        <v>7757</v>
      </c>
      <c r="C905" s="139">
        <v>11726</v>
      </c>
      <c r="D905" s="140" t="s">
        <v>5454</v>
      </c>
      <c r="E905" s="140" t="s">
        <v>3809</v>
      </c>
      <c r="F905" s="139">
        <v>2800</v>
      </c>
      <c r="G905" s="140" t="s">
        <v>332</v>
      </c>
      <c r="H905" s="140" t="s">
        <v>1757</v>
      </c>
      <c r="I905" s="140" t="s">
        <v>7758</v>
      </c>
      <c r="J905" s="140" t="s">
        <v>11377</v>
      </c>
      <c r="K905" s="140" t="s">
        <v>7899</v>
      </c>
      <c r="L905" s="140" t="s">
        <v>7761</v>
      </c>
      <c r="M905" s="140" t="s">
        <v>6823</v>
      </c>
      <c r="N905" s="140" t="s">
        <v>7762</v>
      </c>
      <c r="O905" s="139">
        <v>129155</v>
      </c>
      <c r="P905" s="139">
        <v>11775</v>
      </c>
      <c r="Q905" s="140" t="s">
        <v>5457</v>
      </c>
      <c r="R905" s="139">
        <v>113845</v>
      </c>
      <c r="S905" s="139">
        <v>113845</v>
      </c>
      <c r="T905" s="140" t="s">
        <v>7758</v>
      </c>
      <c r="U905" s="141">
        <v>367</v>
      </c>
      <c r="V905" s="140" t="s">
        <v>11378</v>
      </c>
      <c r="W905" s="140" t="s">
        <v>11379</v>
      </c>
      <c r="X905" s="140" t="s">
        <v>7765</v>
      </c>
      <c r="Y905" s="140" t="s">
        <v>7766</v>
      </c>
      <c r="Z905" s="140" t="s">
        <v>7767</v>
      </c>
      <c r="AA905" s="139">
        <v>2</v>
      </c>
      <c r="AB905" s="141">
        <v>45322</v>
      </c>
      <c r="AC905" s="141">
        <v>45322</v>
      </c>
      <c r="AD905" s="140" t="s">
        <v>7953</v>
      </c>
      <c r="AE905" s="140" t="s">
        <v>7954</v>
      </c>
      <c r="AF905" s="140" t="s">
        <v>7955</v>
      </c>
      <c r="AG905" s="140" t="s">
        <v>7956</v>
      </c>
      <c r="AH905" s="140" t="s">
        <v>8264</v>
      </c>
      <c r="AI905" s="140" t="s">
        <v>7773</v>
      </c>
      <c r="AJ905" s="140" t="s">
        <v>8265</v>
      </c>
      <c r="AK905" s="140" t="s">
        <v>8266</v>
      </c>
      <c r="AL905" s="139">
        <v>2580</v>
      </c>
      <c r="AM905" s="140" t="s">
        <v>335</v>
      </c>
      <c r="AN905" s="140" t="s">
        <v>8267</v>
      </c>
    </row>
    <row r="906" spans="1:40" ht="28.8" x14ac:dyDescent="0.25">
      <c r="A906" s="139" t="s">
        <v>7756</v>
      </c>
      <c r="B906" s="140" t="s">
        <v>7757</v>
      </c>
      <c r="C906" s="139">
        <v>11742</v>
      </c>
      <c r="D906" s="140" t="s">
        <v>5455</v>
      </c>
      <c r="E906" s="140" t="s">
        <v>3810</v>
      </c>
      <c r="F906" s="139">
        <v>2800</v>
      </c>
      <c r="G906" s="140" t="s">
        <v>332</v>
      </c>
      <c r="H906" s="140" t="s">
        <v>1758</v>
      </c>
      <c r="I906" s="140" t="s">
        <v>7758</v>
      </c>
      <c r="J906" s="140" t="s">
        <v>11380</v>
      </c>
      <c r="K906" s="140" t="s">
        <v>7899</v>
      </c>
      <c r="L906" s="140" t="s">
        <v>7761</v>
      </c>
      <c r="M906" s="140" t="s">
        <v>6823</v>
      </c>
      <c r="N906" s="140" t="s">
        <v>7762</v>
      </c>
      <c r="O906" s="139">
        <v>129155</v>
      </c>
      <c r="P906" s="139">
        <v>11775</v>
      </c>
      <c r="Q906" s="140" t="s">
        <v>5457</v>
      </c>
      <c r="R906" s="139">
        <v>113845</v>
      </c>
      <c r="S906" s="139">
        <v>113845</v>
      </c>
      <c r="T906" s="140" t="s">
        <v>7758</v>
      </c>
      <c r="U906" s="141">
        <v>367</v>
      </c>
      <c r="V906" s="140" t="s">
        <v>11381</v>
      </c>
      <c r="W906" s="140" t="s">
        <v>8666</v>
      </c>
      <c r="X906" s="140" t="s">
        <v>7765</v>
      </c>
      <c r="Y906" s="140" t="s">
        <v>7766</v>
      </c>
      <c r="Z906" s="140" t="s">
        <v>7767</v>
      </c>
      <c r="AA906" s="139">
        <v>1</v>
      </c>
      <c r="AB906" s="141">
        <v>45322</v>
      </c>
      <c r="AC906" s="141">
        <v>45322</v>
      </c>
      <c r="AD906" s="140" t="s">
        <v>7953</v>
      </c>
      <c r="AE906" s="140" t="s">
        <v>7954</v>
      </c>
      <c r="AF906" s="140" t="s">
        <v>7955</v>
      </c>
      <c r="AG906" s="140" t="s">
        <v>7956</v>
      </c>
      <c r="AH906" s="140" t="s">
        <v>8264</v>
      </c>
      <c r="AI906" s="140" t="s">
        <v>7773</v>
      </c>
      <c r="AJ906" s="140" t="s">
        <v>8265</v>
      </c>
      <c r="AK906" s="140" t="s">
        <v>8266</v>
      </c>
      <c r="AL906" s="139">
        <v>2580</v>
      </c>
      <c r="AM906" s="140" t="s">
        <v>335</v>
      </c>
      <c r="AN906" s="140" t="s">
        <v>8267</v>
      </c>
    </row>
    <row r="907" spans="1:40" ht="28.8" x14ac:dyDescent="0.25">
      <c r="A907" s="139" t="s">
        <v>7756</v>
      </c>
      <c r="B907" s="140" t="s">
        <v>7757</v>
      </c>
      <c r="C907" s="139">
        <v>11759</v>
      </c>
      <c r="D907" s="140" t="s">
        <v>7233</v>
      </c>
      <c r="E907" s="140" t="s">
        <v>3811</v>
      </c>
      <c r="F907" s="139">
        <v>2800</v>
      </c>
      <c r="G907" s="140" t="s">
        <v>332</v>
      </c>
      <c r="H907" s="140" t="s">
        <v>1759</v>
      </c>
      <c r="I907" s="140" t="s">
        <v>7758</v>
      </c>
      <c r="J907" s="140" t="s">
        <v>11382</v>
      </c>
      <c r="K907" s="140" t="s">
        <v>7899</v>
      </c>
      <c r="L907" s="140" t="s">
        <v>7761</v>
      </c>
      <c r="M907" s="140" t="s">
        <v>6823</v>
      </c>
      <c r="N907" s="140" t="s">
        <v>7762</v>
      </c>
      <c r="O907" s="139">
        <v>129155</v>
      </c>
      <c r="P907" s="139">
        <v>11775</v>
      </c>
      <c r="Q907" s="140" t="s">
        <v>5457</v>
      </c>
      <c r="R907" s="139">
        <v>113845</v>
      </c>
      <c r="S907" s="139">
        <v>113845</v>
      </c>
      <c r="T907" s="140" t="s">
        <v>7758</v>
      </c>
      <c r="U907" s="141">
        <v>367</v>
      </c>
      <c r="V907" s="140" t="s">
        <v>11383</v>
      </c>
      <c r="W907" s="140" t="s">
        <v>8974</v>
      </c>
      <c r="X907" s="140" t="s">
        <v>7765</v>
      </c>
      <c r="Y907" s="140" t="s">
        <v>7766</v>
      </c>
      <c r="Z907" s="140" t="s">
        <v>7767</v>
      </c>
      <c r="AA907" s="139">
        <v>2</v>
      </c>
      <c r="AB907" s="141">
        <v>45322</v>
      </c>
      <c r="AC907" s="141">
        <v>45322</v>
      </c>
      <c r="AD907" s="140" t="s">
        <v>7953</v>
      </c>
      <c r="AE907" s="140" t="s">
        <v>7954</v>
      </c>
      <c r="AF907" s="140" t="s">
        <v>7955</v>
      </c>
      <c r="AG907" s="140" t="s">
        <v>7956</v>
      </c>
      <c r="AH907" s="140" t="s">
        <v>8264</v>
      </c>
      <c r="AI907" s="140" t="s">
        <v>7773</v>
      </c>
      <c r="AJ907" s="140" t="s">
        <v>8265</v>
      </c>
      <c r="AK907" s="140" t="s">
        <v>8266</v>
      </c>
      <c r="AL907" s="139">
        <v>2580</v>
      </c>
      <c r="AM907" s="140" t="s">
        <v>335</v>
      </c>
      <c r="AN907" s="140" t="s">
        <v>8267</v>
      </c>
    </row>
    <row r="908" spans="1:40" ht="28.8" x14ac:dyDescent="0.25">
      <c r="A908" s="139" t="s">
        <v>7756</v>
      </c>
      <c r="B908" s="140" t="s">
        <v>7757</v>
      </c>
      <c r="C908" s="139">
        <v>11767</v>
      </c>
      <c r="D908" s="140" t="s">
        <v>5456</v>
      </c>
      <c r="E908" s="140" t="s">
        <v>3812</v>
      </c>
      <c r="F908" s="139">
        <v>2800</v>
      </c>
      <c r="G908" s="140" t="s">
        <v>332</v>
      </c>
      <c r="H908" s="140" t="s">
        <v>1760</v>
      </c>
      <c r="I908" s="140" t="s">
        <v>7758</v>
      </c>
      <c r="J908" s="140" t="s">
        <v>11384</v>
      </c>
      <c r="K908" s="140" t="s">
        <v>8070</v>
      </c>
      <c r="L908" s="140" t="s">
        <v>7761</v>
      </c>
      <c r="M908" s="140" t="s">
        <v>8071</v>
      </c>
      <c r="N908" s="140" t="s">
        <v>7762</v>
      </c>
      <c r="O908" s="139">
        <v>122119</v>
      </c>
      <c r="P908" s="139">
        <v>1099</v>
      </c>
      <c r="Q908" s="140" t="s">
        <v>5175</v>
      </c>
      <c r="R908" s="139">
        <v>113845</v>
      </c>
      <c r="S908" s="139">
        <v>113845</v>
      </c>
      <c r="T908" s="140" t="s">
        <v>7758</v>
      </c>
      <c r="U908" s="141">
        <v>367</v>
      </c>
      <c r="V908" s="140" t="s">
        <v>11385</v>
      </c>
      <c r="W908" s="140" t="s">
        <v>8176</v>
      </c>
      <c r="X908" s="140" t="s">
        <v>7765</v>
      </c>
      <c r="Y908" s="140" t="s">
        <v>7766</v>
      </c>
      <c r="Z908" s="140" t="s">
        <v>7767</v>
      </c>
      <c r="AA908" s="139">
        <v>1</v>
      </c>
      <c r="AB908" s="141">
        <v>45322</v>
      </c>
      <c r="AC908" s="141">
        <v>45322</v>
      </c>
      <c r="AD908" s="140" t="s">
        <v>7953</v>
      </c>
      <c r="AE908" s="140" t="s">
        <v>7954</v>
      </c>
      <c r="AF908" s="140" t="s">
        <v>7955</v>
      </c>
      <c r="AG908" s="140" t="s">
        <v>7956</v>
      </c>
      <c r="AH908" s="140" t="s">
        <v>8264</v>
      </c>
      <c r="AI908" s="140" t="s">
        <v>7773</v>
      </c>
      <c r="AJ908" s="140" t="s">
        <v>8265</v>
      </c>
      <c r="AK908" s="140" t="s">
        <v>8266</v>
      </c>
      <c r="AL908" s="139">
        <v>2580</v>
      </c>
      <c r="AM908" s="140" t="s">
        <v>335</v>
      </c>
      <c r="AN908" s="140" t="s">
        <v>8267</v>
      </c>
    </row>
    <row r="909" spans="1:40" ht="28.8" x14ac:dyDescent="0.25">
      <c r="A909" s="139" t="s">
        <v>7756</v>
      </c>
      <c r="B909" s="140" t="s">
        <v>7757</v>
      </c>
      <c r="C909" s="139">
        <v>11775</v>
      </c>
      <c r="D909" s="140" t="s">
        <v>5457</v>
      </c>
      <c r="E909" s="140" t="s">
        <v>3813</v>
      </c>
      <c r="F909" s="139">
        <v>2800</v>
      </c>
      <c r="G909" s="140" t="s">
        <v>332</v>
      </c>
      <c r="H909" s="140" t="s">
        <v>1761</v>
      </c>
      <c r="I909" s="140" t="s">
        <v>7758</v>
      </c>
      <c r="J909" s="140" t="s">
        <v>11386</v>
      </c>
      <c r="K909" s="140" t="s">
        <v>7899</v>
      </c>
      <c r="L909" s="140" t="s">
        <v>7761</v>
      </c>
      <c r="M909" s="140" t="s">
        <v>6823</v>
      </c>
      <c r="N909" s="140" t="s">
        <v>7762</v>
      </c>
      <c r="O909" s="139">
        <v>129155</v>
      </c>
      <c r="P909" s="139">
        <v>11775</v>
      </c>
      <c r="Q909" s="140" t="s">
        <v>5457</v>
      </c>
      <c r="R909" s="139">
        <v>113845</v>
      </c>
      <c r="S909" s="139">
        <v>113845</v>
      </c>
      <c r="T909" s="140" t="s">
        <v>7758</v>
      </c>
      <c r="U909" s="141">
        <v>367</v>
      </c>
      <c r="V909" s="140" t="s">
        <v>11387</v>
      </c>
      <c r="W909" s="140" t="s">
        <v>11388</v>
      </c>
      <c r="X909" s="140" t="s">
        <v>7765</v>
      </c>
      <c r="Y909" s="140" t="s">
        <v>7766</v>
      </c>
      <c r="Z909" s="140" t="s">
        <v>7767</v>
      </c>
      <c r="AA909" s="139">
        <v>1</v>
      </c>
      <c r="AB909" s="141">
        <v>45322</v>
      </c>
      <c r="AC909" s="141">
        <v>45322</v>
      </c>
      <c r="AD909" s="140" t="s">
        <v>7953</v>
      </c>
      <c r="AE909" s="140" t="s">
        <v>7954</v>
      </c>
      <c r="AF909" s="140" t="s">
        <v>7955</v>
      </c>
      <c r="AG909" s="140" t="s">
        <v>7956</v>
      </c>
      <c r="AH909" s="140" t="s">
        <v>8264</v>
      </c>
      <c r="AI909" s="140" t="s">
        <v>7773</v>
      </c>
      <c r="AJ909" s="140" t="s">
        <v>8265</v>
      </c>
      <c r="AK909" s="140" t="s">
        <v>8266</v>
      </c>
      <c r="AL909" s="139">
        <v>2580</v>
      </c>
      <c r="AM909" s="140" t="s">
        <v>335</v>
      </c>
      <c r="AN909" s="140" t="s">
        <v>8267</v>
      </c>
    </row>
    <row r="910" spans="1:40" ht="28.8" x14ac:dyDescent="0.25">
      <c r="A910" s="139" t="s">
        <v>7756</v>
      </c>
      <c r="B910" s="140" t="s">
        <v>7757</v>
      </c>
      <c r="C910" s="139">
        <v>11783</v>
      </c>
      <c r="D910" s="140" t="s">
        <v>11389</v>
      </c>
      <c r="E910" s="140" t="s">
        <v>3814</v>
      </c>
      <c r="F910" s="139">
        <v>2800</v>
      </c>
      <c r="G910" s="140" t="s">
        <v>332</v>
      </c>
      <c r="H910" s="140" t="s">
        <v>1762</v>
      </c>
      <c r="I910" s="140" t="s">
        <v>7758</v>
      </c>
      <c r="J910" s="140" t="s">
        <v>11390</v>
      </c>
      <c r="K910" s="140" t="s">
        <v>7899</v>
      </c>
      <c r="L910" s="140" t="s">
        <v>7761</v>
      </c>
      <c r="M910" s="140" t="s">
        <v>6823</v>
      </c>
      <c r="N910" s="140" t="s">
        <v>7762</v>
      </c>
      <c r="O910" s="139">
        <v>129155</v>
      </c>
      <c r="P910" s="139">
        <v>11775</v>
      </c>
      <c r="Q910" s="140" t="s">
        <v>5457</v>
      </c>
      <c r="R910" s="139">
        <v>113845</v>
      </c>
      <c r="S910" s="139">
        <v>113845</v>
      </c>
      <c r="T910" s="140" t="s">
        <v>7758</v>
      </c>
      <c r="U910" s="141">
        <v>367</v>
      </c>
      <c r="V910" s="140" t="s">
        <v>11391</v>
      </c>
      <c r="W910" s="140" t="s">
        <v>11392</v>
      </c>
      <c r="X910" s="140" t="s">
        <v>7765</v>
      </c>
      <c r="Y910" s="140" t="s">
        <v>7766</v>
      </c>
      <c r="Z910" s="140" t="s">
        <v>7767</v>
      </c>
      <c r="AA910" s="139">
        <v>1</v>
      </c>
      <c r="AB910" s="141">
        <v>45322</v>
      </c>
      <c r="AC910" s="141">
        <v>45322</v>
      </c>
      <c r="AD910" s="140" t="s">
        <v>7953</v>
      </c>
      <c r="AE910" s="140" t="s">
        <v>7954</v>
      </c>
      <c r="AF910" s="140" t="s">
        <v>7955</v>
      </c>
      <c r="AG910" s="140" t="s">
        <v>7956</v>
      </c>
      <c r="AH910" s="140" t="s">
        <v>8264</v>
      </c>
      <c r="AI910" s="140" t="s">
        <v>7773</v>
      </c>
      <c r="AJ910" s="140" t="s">
        <v>8265</v>
      </c>
      <c r="AK910" s="140" t="s">
        <v>8266</v>
      </c>
      <c r="AL910" s="139">
        <v>2580</v>
      </c>
      <c r="AM910" s="140" t="s">
        <v>335</v>
      </c>
      <c r="AN910" s="140" t="s">
        <v>8267</v>
      </c>
    </row>
    <row r="911" spans="1:40" ht="28.8" x14ac:dyDescent="0.25">
      <c r="A911" s="139" t="s">
        <v>7756</v>
      </c>
      <c r="B911" s="140" t="s">
        <v>7757</v>
      </c>
      <c r="C911" s="139">
        <v>11809</v>
      </c>
      <c r="D911" s="140" t="s">
        <v>898</v>
      </c>
      <c r="E911" s="140" t="s">
        <v>3815</v>
      </c>
      <c r="F911" s="139">
        <v>2820</v>
      </c>
      <c r="G911" s="140" t="s">
        <v>333</v>
      </c>
      <c r="H911" s="140" t="s">
        <v>1763</v>
      </c>
      <c r="I911" s="140" t="s">
        <v>7758</v>
      </c>
      <c r="J911" s="140" t="s">
        <v>11393</v>
      </c>
      <c r="K911" s="140" t="s">
        <v>7899</v>
      </c>
      <c r="L911" s="140" t="s">
        <v>7761</v>
      </c>
      <c r="M911" s="140" t="s">
        <v>6823</v>
      </c>
      <c r="N911" s="140" t="s">
        <v>8730</v>
      </c>
      <c r="O911" s="139">
        <v>122077</v>
      </c>
      <c r="P911" s="139">
        <v>10116</v>
      </c>
      <c r="Q911" s="140" t="s">
        <v>5418</v>
      </c>
      <c r="R911" s="139">
        <v>961151</v>
      </c>
      <c r="S911" s="139">
        <v>0</v>
      </c>
      <c r="T911" s="140" t="s">
        <v>7758</v>
      </c>
      <c r="U911" s="141">
        <v>367</v>
      </c>
      <c r="V911" s="140" t="s">
        <v>11394</v>
      </c>
      <c r="W911" s="140" t="s">
        <v>9436</v>
      </c>
      <c r="X911" s="140" t="s">
        <v>7972</v>
      </c>
      <c r="Y911" s="140" t="s">
        <v>7973</v>
      </c>
      <c r="Z911" s="140" t="s">
        <v>8773</v>
      </c>
      <c r="AA911" s="139">
        <v>1</v>
      </c>
      <c r="AB911" s="141">
        <v>45322</v>
      </c>
      <c r="AC911" s="141">
        <v>45322</v>
      </c>
      <c r="AD911" s="140" t="s">
        <v>7876</v>
      </c>
      <c r="AE911" s="140" t="s">
        <v>7877</v>
      </c>
      <c r="AF911" s="140" t="s">
        <v>7878</v>
      </c>
      <c r="AG911" s="140" t="s">
        <v>7879</v>
      </c>
      <c r="AH911" s="140" t="s">
        <v>11395</v>
      </c>
      <c r="AI911" s="140" t="s">
        <v>7773</v>
      </c>
      <c r="AJ911" s="140" t="s">
        <v>11396</v>
      </c>
      <c r="AK911" s="140" t="s">
        <v>7758</v>
      </c>
      <c r="AL911" s="139">
        <v>2820</v>
      </c>
      <c r="AM911" s="140" t="s">
        <v>333</v>
      </c>
      <c r="AN911" s="140" t="s">
        <v>11397</v>
      </c>
    </row>
    <row r="912" spans="1:40" ht="28.8" x14ac:dyDescent="0.25">
      <c r="A912" s="139" t="s">
        <v>7756</v>
      </c>
      <c r="B912" s="140" t="s">
        <v>7757</v>
      </c>
      <c r="C912" s="139">
        <v>11817</v>
      </c>
      <c r="D912" s="140" t="s">
        <v>6277</v>
      </c>
      <c r="E912" s="140" t="s">
        <v>3816</v>
      </c>
      <c r="F912" s="139">
        <v>2820</v>
      </c>
      <c r="G912" s="140" t="s">
        <v>333</v>
      </c>
      <c r="H912" s="140" t="s">
        <v>1764</v>
      </c>
      <c r="I912" s="140" t="s">
        <v>7758</v>
      </c>
      <c r="J912" s="140" t="s">
        <v>11398</v>
      </c>
      <c r="K912" s="140" t="s">
        <v>7899</v>
      </c>
      <c r="L912" s="140" t="s">
        <v>7761</v>
      </c>
      <c r="M912" s="140" t="s">
        <v>6823</v>
      </c>
      <c r="N912" s="140" t="s">
        <v>8730</v>
      </c>
      <c r="O912" s="139">
        <v>122077</v>
      </c>
      <c r="P912" s="139">
        <v>10116</v>
      </c>
      <c r="Q912" s="140" t="s">
        <v>5418</v>
      </c>
      <c r="R912" s="139">
        <v>961151</v>
      </c>
      <c r="S912" s="139">
        <v>0</v>
      </c>
      <c r="T912" s="140" t="s">
        <v>7758</v>
      </c>
      <c r="U912" s="141">
        <v>367</v>
      </c>
      <c r="V912" s="140" t="s">
        <v>11399</v>
      </c>
      <c r="W912" s="140" t="s">
        <v>8666</v>
      </c>
      <c r="X912" s="140" t="s">
        <v>8106</v>
      </c>
      <c r="Y912" s="140" t="s">
        <v>8107</v>
      </c>
      <c r="Z912" s="140" t="s">
        <v>9256</v>
      </c>
      <c r="AA912" s="139">
        <v>1</v>
      </c>
      <c r="AB912" s="141">
        <v>45322</v>
      </c>
      <c r="AC912" s="141">
        <v>45322</v>
      </c>
      <c r="AD912" s="140" t="s">
        <v>7876</v>
      </c>
      <c r="AE912" s="140" t="s">
        <v>7877</v>
      </c>
      <c r="AF912" s="140" t="s">
        <v>7878</v>
      </c>
      <c r="AG912" s="140" t="s">
        <v>7879</v>
      </c>
      <c r="AH912" s="140" t="s">
        <v>11395</v>
      </c>
      <c r="AI912" s="140" t="s">
        <v>7773</v>
      </c>
      <c r="AJ912" s="140" t="s">
        <v>11396</v>
      </c>
      <c r="AK912" s="140" t="s">
        <v>7758</v>
      </c>
      <c r="AL912" s="139">
        <v>2820</v>
      </c>
      <c r="AM912" s="140" t="s">
        <v>333</v>
      </c>
      <c r="AN912" s="140" t="s">
        <v>11397</v>
      </c>
    </row>
    <row r="913" spans="1:40" ht="28.8" x14ac:dyDescent="0.25">
      <c r="A913" s="139" t="s">
        <v>7756</v>
      </c>
      <c r="B913" s="140" t="s">
        <v>7757</v>
      </c>
      <c r="C913" s="139">
        <v>11825</v>
      </c>
      <c r="D913" s="140" t="s">
        <v>6278</v>
      </c>
      <c r="E913" s="140" t="s">
        <v>3817</v>
      </c>
      <c r="F913" s="139">
        <v>2820</v>
      </c>
      <c r="G913" s="140" t="s">
        <v>333</v>
      </c>
      <c r="H913" s="140" t="s">
        <v>1765</v>
      </c>
      <c r="I913" s="140" t="s">
        <v>7758</v>
      </c>
      <c r="J913" s="140" t="s">
        <v>11400</v>
      </c>
      <c r="K913" s="140" t="s">
        <v>7899</v>
      </c>
      <c r="L913" s="140" t="s">
        <v>7761</v>
      </c>
      <c r="M913" s="140" t="s">
        <v>6823</v>
      </c>
      <c r="N913" s="140" t="s">
        <v>8722</v>
      </c>
      <c r="O913" s="139">
        <v>119933</v>
      </c>
      <c r="P913" s="139">
        <v>11569</v>
      </c>
      <c r="Q913" s="140" t="s">
        <v>5255</v>
      </c>
      <c r="R913" s="139">
        <v>123539</v>
      </c>
      <c r="S913" s="139">
        <v>0</v>
      </c>
      <c r="T913" s="140" t="s">
        <v>7758</v>
      </c>
      <c r="U913" s="141">
        <v>367</v>
      </c>
      <c r="V913" s="140" t="s">
        <v>11401</v>
      </c>
      <c r="W913" s="140" t="s">
        <v>8251</v>
      </c>
      <c r="X913" s="140" t="s">
        <v>7765</v>
      </c>
      <c r="Y913" s="140" t="s">
        <v>7766</v>
      </c>
      <c r="Z913" s="140" t="s">
        <v>8739</v>
      </c>
      <c r="AA913" s="139">
        <v>1</v>
      </c>
      <c r="AB913" s="141">
        <v>45322</v>
      </c>
      <c r="AC913" s="141">
        <v>45322</v>
      </c>
      <c r="AD913" s="140" t="s">
        <v>7876</v>
      </c>
      <c r="AE913" s="140" t="s">
        <v>7877</v>
      </c>
      <c r="AF913" s="140" t="s">
        <v>7878</v>
      </c>
      <c r="AG913" s="140" t="s">
        <v>7879</v>
      </c>
      <c r="AH913" s="140" t="s">
        <v>11402</v>
      </c>
      <c r="AI913" s="140" t="s">
        <v>7885</v>
      </c>
      <c r="AJ913" s="140" t="s">
        <v>11403</v>
      </c>
      <c r="AK913" s="140" t="s">
        <v>3817</v>
      </c>
      <c r="AL913" s="139">
        <v>2820</v>
      </c>
      <c r="AM913" s="140" t="s">
        <v>333</v>
      </c>
      <c r="AN913" s="140" t="s">
        <v>10913</v>
      </c>
    </row>
    <row r="914" spans="1:40" ht="28.8" x14ac:dyDescent="0.25">
      <c r="A914" s="139" t="s">
        <v>7756</v>
      </c>
      <c r="B914" s="140" t="s">
        <v>7757</v>
      </c>
      <c r="C914" s="139">
        <v>11833</v>
      </c>
      <c r="D914" s="140" t="s">
        <v>7234</v>
      </c>
      <c r="E914" s="140" t="s">
        <v>3818</v>
      </c>
      <c r="F914" s="139">
        <v>2580</v>
      </c>
      <c r="G914" s="140" t="s">
        <v>335</v>
      </c>
      <c r="H914" s="140" t="s">
        <v>1766</v>
      </c>
      <c r="I914" s="140" t="s">
        <v>7758</v>
      </c>
      <c r="J914" s="140" t="s">
        <v>11404</v>
      </c>
      <c r="K914" s="140" t="s">
        <v>7899</v>
      </c>
      <c r="L914" s="140" t="s">
        <v>7761</v>
      </c>
      <c r="M914" s="140" t="s">
        <v>6823</v>
      </c>
      <c r="N914" s="140" t="s">
        <v>8722</v>
      </c>
      <c r="O914" s="139">
        <v>121483</v>
      </c>
      <c r="P914" s="139">
        <v>9217</v>
      </c>
      <c r="Q914" s="140" t="s">
        <v>6239</v>
      </c>
      <c r="R914" s="139">
        <v>108621</v>
      </c>
      <c r="S914" s="139">
        <v>0</v>
      </c>
      <c r="T914" s="140" t="s">
        <v>7758</v>
      </c>
      <c r="U914" s="141">
        <v>367</v>
      </c>
      <c r="V914" s="140" t="s">
        <v>11405</v>
      </c>
      <c r="W914" s="140" t="s">
        <v>9149</v>
      </c>
      <c r="X914" s="140" t="s">
        <v>7765</v>
      </c>
      <c r="Y914" s="140" t="s">
        <v>7766</v>
      </c>
      <c r="Z914" s="140" t="s">
        <v>8739</v>
      </c>
      <c r="AA914" s="139">
        <v>1</v>
      </c>
      <c r="AB914" s="141">
        <v>45322</v>
      </c>
      <c r="AC914" s="141">
        <v>45322</v>
      </c>
      <c r="AD914" s="140" t="s">
        <v>7857</v>
      </c>
      <c r="AE914" s="140" t="s">
        <v>7858</v>
      </c>
      <c r="AF914" s="140" t="s">
        <v>7859</v>
      </c>
      <c r="AG914" s="140" t="s">
        <v>7860</v>
      </c>
      <c r="AH914" s="140" t="s">
        <v>11406</v>
      </c>
      <c r="AI914" s="140" t="s">
        <v>7943</v>
      </c>
      <c r="AJ914" s="140" t="s">
        <v>11407</v>
      </c>
      <c r="AK914" s="140" t="s">
        <v>11408</v>
      </c>
      <c r="AL914" s="139">
        <v>2580</v>
      </c>
      <c r="AM914" s="140" t="s">
        <v>335</v>
      </c>
      <c r="AN914" s="140" t="s">
        <v>10613</v>
      </c>
    </row>
    <row r="915" spans="1:40" ht="28.8" x14ac:dyDescent="0.25">
      <c r="A915" s="139" t="s">
        <v>7756</v>
      </c>
      <c r="B915" s="140" t="s">
        <v>7757</v>
      </c>
      <c r="C915" s="139">
        <v>11841</v>
      </c>
      <c r="D915" s="140" t="s">
        <v>5458</v>
      </c>
      <c r="E915" s="140" t="s">
        <v>3819</v>
      </c>
      <c r="F915" s="139">
        <v>2820</v>
      </c>
      <c r="G915" s="140" t="s">
        <v>615</v>
      </c>
      <c r="H915" s="140" t="s">
        <v>1767</v>
      </c>
      <c r="I915" s="140" t="s">
        <v>7758</v>
      </c>
      <c r="J915" s="140" t="s">
        <v>11409</v>
      </c>
      <c r="K915" s="140" t="s">
        <v>8070</v>
      </c>
      <c r="L915" s="140" t="s">
        <v>7761</v>
      </c>
      <c r="M915" s="140" t="s">
        <v>8071</v>
      </c>
      <c r="N915" s="140" t="s">
        <v>8722</v>
      </c>
      <c r="O915" s="139">
        <v>121954</v>
      </c>
      <c r="P915" s="139">
        <v>11941</v>
      </c>
      <c r="Q915" s="140" t="s">
        <v>6279</v>
      </c>
      <c r="R915" s="139">
        <v>973719</v>
      </c>
      <c r="S915" s="139">
        <v>0</v>
      </c>
      <c r="T915" s="140" t="s">
        <v>7758</v>
      </c>
      <c r="U915" s="141">
        <v>367</v>
      </c>
      <c r="V915" s="140" t="s">
        <v>11410</v>
      </c>
      <c r="W915" s="140" t="s">
        <v>8596</v>
      </c>
      <c r="X915" s="140" t="s">
        <v>7765</v>
      </c>
      <c r="Y915" s="140" t="s">
        <v>7766</v>
      </c>
      <c r="Z915" s="140" t="s">
        <v>8739</v>
      </c>
      <c r="AA915" s="139">
        <v>2</v>
      </c>
      <c r="AB915" s="141">
        <v>45322</v>
      </c>
      <c r="AC915" s="141">
        <v>45322</v>
      </c>
      <c r="AD915" s="140" t="s">
        <v>7876</v>
      </c>
      <c r="AE915" s="140" t="s">
        <v>7877</v>
      </c>
      <c r="AF915" s="140" t="s">
        <v>7878</v>
      </c>
      <c r="AG915" s="140" t="s">
        <v>7879</v>
      </c>
      <c r="AH915" s="140" t="s">
        <v>10893</v>
      </c>
      <c r="AI915" s="140" t="s">
        <v>7943</v>
      </c>
      <c r="AJ915" s="140" t="s">
        <v>10894</v>
      </c>
      <c r="AK915" s="140" t="s">
        <v>10895</v>
      </c>
      <c r="AL915" s="139">
        <v>2223</v>
      </c>
      <c r="AM915" s="140" t="s">
        <v>618</v>
      </c>
      <c r="AN915" s="140" t="s">
        <v>10896</v>
      </c>
    </row>
    <row r="916" spans="1:40" ht="28.8" x14ac:dyDescent="0.25">
      <c r="A916" s="139" t="s">
        <v>7756</v>
      </c>
      <c r="B916" s="140" t="s">
        <v>7757</v>
      </c>
      <c r="C916" s="139">
        <v>11858</v>
      </c>
      <c r="D916" s="140" t="s">
        <v>490</v>
      </c>
      <c r="E916" s="140" t="s">
        <v>3820</v>
      </c>
      <c r="F916" s="139">
        <v>3150</v>
      </c>
      <c r="G916" s="140" t="s">
        <v>616</v>
      </c>
      <c r="H916" s="140" t="s">
        <v>1768</v>
      </c>
      <c r="I916" s="140" t="s">
        <v>7758</v>
      </c>
      <c r="J916" s="140" t="s">
        <v>11411</v>
      </c>
      <c r="K916" s="140" t="s">
        <v>8031</v>
      </c>
      <c r="L916" s="140" t="s">
        <v>7761</v>
      </c>
      <c r="M916" s="140" t="s">
        <v>6825</v>
      </c>
      <c r="N916" s="140" t="s">
        <v>8730</v>
      </c>
      <c r="O916" s="139">
        <v>119669</v>
      </c>
      <c r="P916" s="139">
        <v>11874</v>
      </c>
      <c r="Q916" s="140" t="s">
        <v>490</v>
      </c>
      <c r="R916" s="139">
        <v>961169</v>
      </c>
      <c r="S916" s="139">
        <v>0</v>
      </c>
      <c r="T916" s="140" t="s">
        <v>7758</v>
      </c>
      <c r="U916" s="141">
        <v>367</v>
      </c>
      <c r="V916" s="140" t="s">
        <v>11412</v>
      </c>
      <c r="W916" s="140" t="s">
        <v>8427</v>
      </c>
      <c r="X916" s="140" t="s">
        <v>7765</v>
      </c>
      <c r="Y916" s="140" t="s">
        <v>7766</v>
      </c>
      <c r="Z916" s="140" t="s">
        <v>8732</v>
      </c>
      <c r="AA916" s="139">
        <v>2</v>
      </c>
      <c r="AB916" s="141">
        <v>45322</v>
      </c>
      <c r="AC916" s="141">
        <v>45322</v>
      </c>
      <c r="AD916" s="140" t="s">
        <v>7953</v>
      </c>
      <c r="AE916" s="140" t="s">
        <v>7954</v>
      </c>
      <c r="AF916" s="140" t="s">
        <v>7955</v>
      </c>
      <c r="AG916" s="140" t="s">
        <v>7956</v>
      </c>
      <c r="AH916" s="140" t="s">
        <v>11413</v>
      </c>
      <c r="AI916" s="140" t="s">
        <v>7773</v>
      </c>
      <c r="AJ916" s="140" t="s">
        <v>11414</v>
      </c>
      <c r="AK916" s="140" t="s">
        <v>7758</v>
      </c>
      <c r="AL916" s="139">
        <v>3150</v>
      </c>
      <c r="AM916" s="140" t="s">
        <v>616</v>
      </c>
      <c r="AN916" s="140" t="s">
        <v>11415</v>
      </c>
    </row>
    <row r="917" spans="1:40" ht="28.8" x14ac:dyDescent="0.25">
      <c r="A917" s="139" t="s">
        <v>7756</v>
      </c>
      <c r="B917" s="140" t="s">
        <v>7757</v>
      </c>
      <c r="C917" s="139">
        <v>11866</v>
      </c>
      <c r="D917" s="140" t="s">
        <v>5459</v>
      </c>
      <c r="E917" s="140" t="s">
        <v>3821</v>
      </c>
      <c r="F917" s="139">
        <v>3150</v>
      </c>
      <c r="G917" s="140" t="s">
        <v>616</v>
      </c>
      <c r="H917" s="140" t="s">
        <v>1769</v>
      </c>
      <c r="I917" s="140" t="s">
        <v>7758</v>
      </c>
      <c r="J917" s="140" t="s">
        <v>11416</v>
      </c>
      <c r="K917" s="140" t="s">
        <v>7881</v>
      </c>
      <c r="L917" s="140" t="s">
        <v>7761</v>
      </c>
      <c r="M917" s="140" t="s">
        <v>6824</v>
      </c>
      <c r="N917" s="140" t="s">
        <v>8722</v>
      </c>
      <c r="O917" s="139">
        <v>122259</v>
      </c>
      <c r="P917" s="139">
        <v>11866</v>
      </c>
      <c r="Q917" s="140" t="s">
        <v>5459</v>
      </c>
      <c r="R917" s="139">
        <v>962217</v>
      </c>
      <c r="S917" s="139">
        <v>0</v>
      </c>
      <c r="T917" s="140" t="s">
        <v>7758</v>
      </c>
      <c r="U917" s="141">
        <v>367</v>
      </c>
      <c r="V917" s="140" t="s">
        <v>11417</v>
      </c>
      <c r="W917" s="140" t="s">
        <v>8517</v>
      </c>
      <c r="X917" s="140" t="s">
        <v>7765</v>
      </c>
      <c r="Y917" s="140" t="s">
        <v>7766</v>
      </c>
      <c r="Z917" s="140" t="s">
        <v>8739</v>
      </c>
      <c r="AA917" s="139">
        <v>2</v>
      </c>
      <c r="AB917" s="141">
        <v>45322</v>
      </c>
      <c r="AC917" s="141">
        <v>45322</v>
      </c>
      <c r="AD917" s="140" t="s">
        <v>7953</v>
      </c>
      <c r="AE917" s="140" t="s">
        <v>7954</v>
      </c>
      <c r="AF917" s="140" t="s">
        <v>7955</v>
      </c>
      <c r="AG917" s="140" t="s">
        <v>7956</v>
      </c>
      <c r="AH917" s="140" t="s">
        <v>11418</v>
      </c>
      <c r="AI917" s="140" t="s">
        <v>7943</v>
      </c>
      <c r="AJ917" s="140" t="s">
        <v>11419</v>
      </c>
      <c r="AK917" s="140" t="s">
        <v>3821</v>
      </c>
      <c r="AL917" s="139">
        <v>3150</v>
      </c>
      <c r="AM917" s="140" t="s">
        <v>616</v>
      </c>
      <c r="AN917" s="140" t="s">
        <v>9120</v>
      </c>
    </row>
    <row r="918" spans="1:40" ht="28.8" x14ac:dyDescent="0.25">
      <c r="A918" s="139" t="s">
        <v>7756</v>
      </c>
      <c r="B918" s="140" t="s">
        <v>7757</v>
      </c>
      <c r="C918" s="139">
        <v>11874</v>
      </c>
      <c r="D918" s="140" t="s">
        <v>490</v>
      </c>
      <c r="E918" s="140" t="s">
        <v>3822</v>
      </c>
      <c r="F918" s="139">
        <v>3140</v>
      </c>
      <c r="G918" s="140" t="s">
        <v>334</v>
      </c>
      <c r="H918" s="140" t="s">
        <v>2850</v>
      </c>
      <c r="I918" s="140" t="s">
        <v>7758</v>
      </c>
      <c r="J918" s="140" t="s">
        <v>11420</v>
      </c>
      <c r="K918" s="140" t="s">
        <v>8031</v>
      </c>
      <c r="L918" s="140" t="s">
        <v>7761</v>
      </c>
      <c r="M918" s="140" t="s">
        <v>6825</v>
      </c>
      <c r="N918" s="140" t="s">
        <v>8730</v>
      </c>
      <c r="O918" s="139">
        <v>119669</v>
      </c>
      <c r="P918" s="139">
        <v>11874</v>
      </c>
      <c r="Q918" s="140" t="s">
        <v>490</v>
      </c>
      <c r="R918" s="139">
        <v>961177</v>
      </c>
      <c r="S918" s="139">
        <v>0</v>
      </c>
      <c r="T918" s="140" t="s">
        <v>7758</v>
      </c>
      <c r="U918" s="141">
        <v>367</v>
      </c>
      <c r="V918" s="140" t="s">
        <v>11421</v>
      </c>
      <c r="W918" s="140" t="s">
        <v>8080</v>
      </c>
      <c r="X918" s="140" t="s">
        <v>7765</v>
      </c>
      <c r="Y918" s="140" t="s">
        <v>7766</v>
      </c>
      <c r="Z918" s="140" t="s">
        <v>8732</v>
      </c>
      <c r="AA918" s="139">
        <v>2</v>
      </c>
      <c r="AB918" s="141">
        <v>45322</v>
      </c>
      <c r="AC918" s="141">
        <v>45322</v>
      </c>
      <c r="AD918" s="140" t="s">
        <v>7876</v>
      </c>
      <c r="AE918" s="140" t="s">
        <v>7877</v>
      </c>
      <c r="AF918" s="140" t="s">
        <v>7878</v>
      </c>
      <c r="AG918" s="140" t="s">
        <v>7879</v>
      </c>
      <c r="AH918" s="140" t="s">
        <v>11422</v>
      </c>
      <c r="AI918" s="140" t="s">
        <v>7773</v>
      </c>
      <c r="AJ918" s="140" t="s">
        <v>11423</v>
      </c>
      <c r="AK918" s="140" t="s">
        <v>11424</v>
      </c>
      <c r="AL918" s="139">
        <v>3140</v>
      </c>
      <c r="AM918" s="140" t="s">
        <v>334</v>
      </c>
      <c r="AN918" s="140" t="s">
        <v>11425</v>
      </c>
    </row>
    <row r="919" spans="1:40" ht="28.8" x14ac:dyDescent="0.25">
      <c r="A919" s="139" t="s">
        <v>7756</v>
      </c>
      <c r="B919" s="140" t="s">
        <v>7757</v>
      </c>
      <c r="C919" s="139">
        <v>11882</v>
      </c>
      <c r="D919" s="140" t="s">
        <v>5460</v>
      </c>
      <c r="E919" s="140" t="s">
        <v>3823</v>
      </c>
      <c r="F919" s="139">
        <v>3140</v>
      </c>
      <c r="G919" s="140" t="s">
        <v>334</v>
      </c>
      <c r="H919" s="140" t="s">
        <v>1770</v>
      </c>
      <c r="I919" s="140" t="s">
        <v>7758</v>
      </c>
      <c r="J919" s="140" t="s">
        <v>11426</v>
      </c>
      <c r="K919" s="140" t="s">
        <v>8070</v>
      </c>
      <c r="L919" s="140" t="s">
        <v>7761</v>
      </c>
      <c r="M919" s="140" t="s">
        <v>8071</v>
      </c>
      <c r="N919" s="140" t="s">
        <v>8722</v>
      </c>
      <c r="O919" s="139">
        <v>121954</v>
      </c>
      <c r="P919" s="139">
        <v>11941</v>
      </c>
      <c r="Q919" s="140" t="s">
        <v>6279</v>
      </c>
      <c r="R919" s="139">
        <v>973719</v>
      </c>
      <c r="S919" s="139">
        <v>0</v>
      </c>
      <c r="T919" s="140" t="s">
        <v>7758</v>
      </c>
      <c r="U919" s="141">
        <v>367</v>
      </c>
      <c r="V919" s="140" t="s">
        <v>11427</v>
      </c>
      <c r="W919" s="140" t="s">
        <v>8022</v>
      </c>
      <c r="X919" s="140" t="s">
        <v>7765</v>
      </c>
      <c r="Y919" s="140" t="s">
        <v>7766</v>
      </c>
      <c r="Z919" s="140" t="s">
        <v>8739</v>
      </c>
      <c r="AA919" s="139">
        <v>2</v>
      </c>
      <c r="AB919" s="141">
        <v>45322</v>
      </c>
      <c r="AC919" s="141">
        <v>45322</v>
      </c>
      <c r="AD919" s="140" t="s">
        <v>7876</v>
      </c>
      <c r="AE919" s="140" t="s">
        <v>7877</v>
      </c>
      <c r="AF919" s="140" t="s">
        <v>7878</v>
      </c>
      <c r="AG919" s="140" t="s">
        <v>7879</v>
      </c>
      <c r="AH919" s="140" t="s">
        <v>10893</v>
      </c>
      <c r="AI919" s="140" t="s">
        <v>7943</v>
      </c>
      <c r="AJ919" s="140" t="s">
        <v>10894</v>
      </c>
      <c r="AK919" s="140" t="s">
        <v>10895</v>
      </c>
      <c r="AL919" s="139">
        <v>2223</v>
      </c>
      <c r="AM919" s="140" t="s">
        <v>618</v>
      </c>
      <c r="AN919" s="140" t="s">
        <v>10896</v>
      </c>
    </row>
    <row r="920" spans="1:40" ht="28.8" x14ac:dyDescent="0.25">
      <c r="A920" s="139" t="s">
        <v>7756</v>
      </c>
      <c r="B920" s="140" t="s">
        <v>7757</v>
      </c>
      <c r="C920" s="139">
        <v>11891</v>
      </c>
      <c r="D920" s="140" t="s">
        <v>5461</v>
      </c>
      <c r="E920" s="140" t="s">
        <v>3824</v>
      </c>
      <c r="F920" s="139">
        <v>2861</v>
      </c>
      <c r="G920" s="140" t="s">
        <v>617</v>
      </c>
      <c r="H920" s="140" t="s">
        <v>1771</v>
      </c>
      <c r="I920" s="140" t="s">
        <v>7758</v>
      </c>
      <c r="J920" s="140" t="s">
        <v>11428</v>
      </c>
      <c r="K920" s="140" t="s">
        <v>7899</v>
      </c>
      <c r="L920" s="140" t="s">
        <v>7761</v>
      </c>
      <c r="M920" s="140" t="s">
        <v>6823</v>
      </c>
      <c r="N920" s="140" t="s">
        <v>8722</v>
      </c>
      <c r="O920" s="139">
        <v>138958</v>
      </c>
      <c r="P920" s="139">
        <v>12088</v>
      </c>
      <c r="Q920" s="140" t="s">
        <v>5468</v>
      </c>
      <c r="R920" s="139">
        <v>964155</v>
      </c>
      <c r="S920" s="139">
        <v>0</v>
      </c>
      <c r="T920" s="140" t="s">
        <v>7758</v>
      </c>
      <c r="U920" s="141">
        <v>367</v>
      </c>
      <c r="V920" s="140" t="s">
        <v>11429</v>
      </c>
      <c r="W920" s="140" t="s">
        <v>10063</v>
      </c>
      <c r="X920" s="140" t="s">
        <v>7765</v>
      </c>
      <c r="Y920" s="140" t="s">
        <v>7766</v>
      </c>
      <c r="Z920" s="140" t="s">
        <v>8739</v>
      </c>
      <c r="AA920" s="139">
        <v>3</v>
      </c>
      <c r="AB920" s="141">
        <v>45322</v>
      </c>
      <c r="AC920" s="141">
        <v>45322</v>
      </c>
      <c r="AD920" s="140" t="s">
        <v>7876</v>
      </c>
      <c r="AE920" s="140" t="s">
        <v>7877</v>
      </c>
      <c r="AF920" s="140" t="s">
        <v>7878</v>
      </c>
      <c r="AG920" s="140" t="s">
        <v>7879</v>
      </c>
      <c r="AH920" s="140" t="s">
        <v>11430</v>
      </c>
      <c r="AI920" s="140" t="s">
        <v>7943</v>
      </c>
      <c r="AJ920" s="140" t="s">
        <v>11431</v>
      </c>
      <c r="AK920" s="140" t="s">
        <v>3824</v>
      </c>
      <c r="AL920" s="139">
        <v>2861</v>
      </c>
      <c r="AM920" s="140" t="s">
        <v>617</v>
      </c>
      <c r="AN920" s="140" t="s">
        <v>11432</v>
      </c>
    </row>
    <row r="921" spans="1:40" ht="28.8" x14ac:dyDescent="0.25">
      <c r="A921" s="139" t="s">
        <v>7756</v>
      </c>
      <c r="B921" s="140" t="s">
        <v>7757</v>
      </c>
      <c r="C921" s="139">
        <v>11908</v>
      </c>
      <c r="D921" s="140" t="s">
        <v>7235</v>
      </c>
      <c r="E921" s="140" t="s">
        <v>3825</v>
      </c>
      <c r="F921" s="139">
        <v>2860</v>
      </c>
      <c r="G921" s="140" t="s">
        <v>589</v>
      </c>
      <c r="H921" s="140" t="s">
        <v>1772</v>
      </c>
      <c r="I921" s="140" t="s">
        <v>7758</v>
      </c>
      <c r="J921" s="140" t="s">
        <v>11433</v>
      </c>
      <c r="K921" s="140" t="s">
        <v>7899</v>
      </c>
      <c r="L921" s="140" t="s">
        <v>7761</v>
      </c>
      <c r="M921" s="140" t="s">
        <v>6823</v>
      </c>
      <c r="N921" s="140" t="s">
        <v>8722</v>
      </c>
      <c r="O921" s="139">
        <v>119248</v>
      </c>
      <c r="P921" s="139">
        <v>10736</v>
      </c>
      <c r="Q921" s="140" t="s">
        <v>7219</v>
      </c>
      <c r="R921" s="139">
        <v>117945</v>
      </c>
      <c r="S921" s="139">
        <v>0</v>
      </c>
      <c r="T921" s="140" t="s">
        <v>7758</v>
      </c>
      <c r="U921" s="141">
        <v>367</v>
      </c>
      <c r="V921" s="140" t="s">
        <v>11434</v>
      </c>
      <c r="W921" s="140" t="s">
        <v>8776</v>
      </c>
      <c r="X921" s="140" t="s">
        <v>7765</v>
      </c>
      <c r="Y921" s="140" t="s">
        <v>7766</v>
      </c>
      <c r="Z921" s="140" t="s">
        <v>8739</v>
      </c>
      <c r="AA921" s="139">
        <v>1</v>
      </c>
      <c r="AB921" s="141">
        <v>45322</v>
      </c>
      <c r="AC921" s="141">
        <v>45322</v>
      </c>
      <c r="AD921" s="140" t="s">
        <v>7876</v>
      </c>
      <c r="AE921" s="140" t="s">
        <v>7877</v>
      </c>
      <c r="AF921" s="140" t="s">
        <v>7878</v>
      </c>
      <c r="AG921" s="140" t="s">
        <v>7879</v>
      </c>
      <c r="AH921" s="140" t="s">
        <v>11435</v>
      </c>
      <c r="AI921" s="140" t="s">
        <v>7943</v>
      </c>
      <c r="AJ921" s="140" t="s">
        <v>11436</v>
      </c>
      <c r="AK921" s="140" t="s">
        <v>3825</v>
      </c>
      <c r="AL921" s="139">
        <v>2860</v>
      </c>
      <c r="AM921" s="140" t="s">
        <v>589</v>
      </c>
      <c r="AN921" s="140" t="s">
        <v>10879</v>
      </c>
    </row>
    <row r="922" spans="1:40" ht="28.8" x14ac:dyDescent="0.25">
      <c r="A922" s="139" t="s">
        <v>7756</v>
      </c>
      <c r="B922" s="140" t="s">
        <v>7757</v>
      </c>
      <c r="C922" s="139">
        <v>11916</v>
      </c>
      <c r="D922" s="140" t="s">
        <v>6892</v>
      </c>
      <c r="E922" s="140" t="s">
        <v>3826</v>
      </c>
      <c r="F922" s="139">
        <v>2580</v>
      </c>
      <c r="G922" s="140" t="s">
        <v>335</v>
      </c>
      <c r="H922" s="140" t="s">
        <v>1773</v>
      </c>
      <c r="I922" s="140" t="s">
        <v>7758</v>
      </c>
      <c r="J922" s="140" t="s">
        <v>11437</v>
      </c>
      <c r="K922" s="140" t="s">
        <v>8070</v>
      </c>
      <c r="L922" s="140" t="s">
        <v>7761</v>
      </c>
      <c r="M922" s="140" t="s">
        <v>8071</v>
      </c>
      <c r="N922" s="140" t="s">
        <v>8722</v>
      </c>
      <c r="O922" s="139">
        <v>121954</v>
      </c>
      <c r="P922" s="139">
        <v>11941</v>
      </c>
      <c r="Q922" s="140" t="s">
        <v>6279</v>
      </c>
      <c r="R922" s="139">
        <v>973719</v>
      </c>
      <c r="S922" s="139">
        <v>0</v>
      </c>
      <c r="T922" s="140" t="s">
        <v>7758</v>
      </c>
      <c r="U922" s="141">
        <v>367</v>
      </c>
      <c r="V922" s="140" t="s">
        <v>11438</v>
      </c>
      <c r="W922" s="140" t="s">
        <v>7952</v>
      </c>
      <c r="X922" s="140" t="s">
        <v>7765</v>
      </c>
      <c r="Y922" s="140" t="s">
        <v>7766</v>
      </c>
      <c r="Z922" s="140" t="s">
        <v>8739</v>
      </c>
      <c r="AA922" s="139">
        <v>1</v>
      </c>
      <c r="AB922" s="141">
        <v>45322</v>
      </c>
      <c r="AC922" s="141">
        <v>45322</v>
      </c>
      <c r="AD922" s="140" t="s">
        <v>7857</v>
      </c>
      <c r="AE922" s="140" t="s">
        <v>7858</v>
      </c>
      <c r="AF922" s="140" t="s">
        <v>7859</v>
      </c>
      <c r="AG922" s="140" t="s">
        <v>7860</v>
      </c>
      <c r="AH922" s="140" t="s">
        <v>10893</v>
      </c>
      <c r="AI922" s="140" t="s">
        <v>7943</v>
      </c>
      <c r="AJ922" s="140" t="s">
        <v>10894</v>
      </c>
      <c r="AK922" s="140" t="s">
        <v>10895</v>
      </c>
      <c r="AL922" s="139">
        <v>2223</v>
      </c>
      <c r="AM922" s="140" t="s">
        <v>618</v>
      </c>
      <c r="AN922" s="140" t="s">
        <v>10896</v>
      </c>
    </row>
    <row r="923" spans="1:40" ht="28.8" x14ac:dyDescent="0.25">
      <c r="A923" s="139" t="s">
        <v>7756</v>
      </c>
      <c r="B923" s="140" t="s">
        <v>7757</v>
      </c>
      <c r="C923" s="139">
        <v>11924</v>
      </c>
      <c r="D923" s="140" t="s">
        <v>6893</v>
      </c>
      <c r="E923" s="140" t="s">
        <v>3827</v>
      </c>
      <c r="F923" s="139">
        <v>2580</v>
      </c>
      <c r="G923" s="140" t="s">
        <v>335</v>
      </c>
      <c r="H923" s="140" t="s">
        <v>1774</v>
      </c>
      <c r="I923" s="140" t="s">
        <v>7758</v>
      </c>
      <c r="J923" s="140" t="s">
        <v>11439</v>
      </c>
      <c r="K923" s="140" t="s">
        <v>7899</v>
      </c>
      <c r="L923" s="140" t="s">
        <v>7761</v>
      </c>
      <c r="M923" s="140" t="s">
        <v>6823</v>
      </c>
      <c r="N923" s="140" t="s">
        <v>8722</v>
      </c>
      <c r="O923" s="139">
        <v>121483</v>
      </c>
      <c r="P923" s="139">
        <v>9217</v>
      </c>
      <c r="Q923" s="140" t="s">
        <v>6239</v>
      </c>
      <c r="R923" s="139">
        <v>108621</v>
      </c>
      <c r="S923" s="139">
        <v>0</v>
      </c>
      <c r="T923" s="140" t="s">
        <v>7758</v>
      </c>
      <c r="U923" s="141">
        <v>367</v>
      </c>
      <c r="V923" s="140" t="s">
        <v>11440</v>
      </c>
      <c r="W923" s="140" t="s">
        <v>8493</v>
      </c>
      <c r="X923" s="140" t="s">
        <v>7765</v>
      </c>
      <c r="Y923" s="140" t="s">
        <v>7766</v>
      </c>
      <c r="Z923" s="140" t="s">
        <v>8739</v>
      </c>
      <c r="AA923" s="139">
        <v>1</v>
      </c>
      <c r="AB923" s="141">
        <v>45322</v>
      </c>
      <c r="AC923" s="141">
        <v>45322</v>
      </c>
      <c r="AD923" s="140" t="s">
        <v>7857</v>
      </c>
      <c r="AE923" s="140" t="s">
        <v>7858</v>
      </c>
      <c r="AF923" s="140" t="s">
        <v>7859</v>
      </c>
      <c r="AG923" s="140" t="s">
        <v>7860</v>
      </c>
      <c r="AH923" s="140" t="s">
        <v>11441</v>
      </c>
      <c r="AI923" s="140" t="s">
        <v>7943</v>
      </c>
      <c r="AJ923" s="140" t="s">
        <v>11442</v>
      </c>
      <c r="AK923" s="140" t="s">
        <v>3827</v>
      </c>
      <c r="AL923" s="139">
        <v>2580</v>
      </c>
      <c r="AM923" s="140" t="s">
        <v>335</v>
      </c>
      <c r="AN923" s="140" t="s">
        <v>10613</v>
      </c>
    </row>
    <row r="924" spans="1:40" ht="28.8" x14ac:dyDescent="0.25">
      <c r="A924" s="139" t="s">
        <v>7756</v>
      </c>
      <c r="B924" s="140" t="s">
        <v>7757</v>
      </c>
      <c r="C924" s="139">
        <v>11932</v>
      </c>
      <c r="D924" s="140" t="s">
        <v>7236</v>
      </c>
      <c r="E924" s="140" t="s">
        <v>3828</v>
      </c>
      <c r="F924" s="139">
        <v>2580</v>
      </c>
      <c r="G924" s="140" t="s">
        <v>336</v>
      </c>
      <c r="H924" s="140" t="s">
        <v>1775</v>
      </c>
      <c r="I924" s="140" t="s">
        <v>7758</v>
      </c>
      <c r="J924" s="140" t="s">
        <v>11443</v>
      </c>
      <c r="K924" s="140" t="s">
        <v>7899</v>
      </c>
      <c r="L924" s="140" t="s">
        <v>7761</v>
      </c>
      <c r="M924" s="140" t="s">
        <v>6823</v>
      </c>
      <c r="N924" s="140" t="s">
        <v>8722</v>
      </c>
      <c r="O924" s="139">
        <v>121483</v>
      </c>
      <c r="P924" s="139">
        <v>9217</v>
      </c>
      <c r="Q924" s="140" t="s">
        <v>6239</v>
      </c>
      <c r="R924" s="139">
        <v>108621</v>
      </c>
      <c r="S924" s="139">
        <v>0</v>
      </c>
      <c r="T924" s="140" t="s">
        <v>7758</v>
      </c>
      <c r="U924" s="141">
        <v>367</v>
      </c>
      <c r="V924" s="140" t="s">
        <v>11444</v>
      </c>
      <c r="W924" s="140" t="s">
        <v>7965</v>
      </c>
      <c r="X924" s="140" t="s">
        <v>7765</v>
      </c>
      <c r="Y924" s="140" t="s">
        <v>7766</v>
      </c>
      <c r="Z924" s="140" t="s">
        <v>8739</v>
      </c>
      <c r="AA924" s="139">
        <v>1</v>
      </c>
      <c r="AB924" s="141">
        <v>45322</v>
      </c>
      <c r="AC924" s="141">
        <v>45322</v>
      </c>
      <c r="AD924" s="140" t="s">
        <v>7857</v>
      </c>
      <c r="AE924" s="140" t="s">
        <v>7858</v>
      </c>
      <c r="AF924" s="140" t="s">
        <v>7859</v>
      </c>
      <c r="AG924" s="140" t="s">
        <v>7860</v>
      </c>
      <c r="AH924" s="140" t="s">
        <v>11445</v>
      </c>
      <c r="AI924" s="140" t="s">
        <v>7885</v>
      </c>
      <c r="AJ924" s="140" t="s">
        <v>11446</v>
      </c>
      <c r="AK924" s="140" t="s">
        <v>3828</v>
      </c>
      <c r="AL924" s="139">
        <v>2580</v>
      </c>
      <c r="AM924" s="140" t="s">
        <v>336</v>
      </c>
      <c r="AN924" s="140" t="s">
        <v>10613</v>
      </c>
    </row>
    <row r="925" spans="1:40" ht="28.8" x14ac:dyDescent="0.25">
      <c r="A925" s="139" t="s">
        <v>7756</v>
      </c>
      <c r="B925" s="140" t="s">
        <v>7757</v>
      </c>
      <c r="C925" s="139">
        <v>11941</v>
      </c>
      <c r="D925" s="140" t="s">
        <v>6279</v>
      </c>
      <c r="E925" s="140" t="s">
        <v>3829</v>
      </c>
      <c r="F925" s="139">
        <v>2223</v>
      </c>
      <c r="G925" s="140" t="s">
        <v>618</v>
      </c>
      <c r="H925" s="140" t="s">
        <v>1776</v>
      </c>
      <c r="I925" s="140" t="s">
        <v>7758</v>
      </c>
      <c r="J925" s="140" t="s">
        <v>11447</v>
      </c>
      <c r="K925" s="140" t="s">
        <v>8070</v>
      </c>
      <c r="L925" s="140" t="s">
        <v>7761</v>
      </c>
      <c r="M925" s="140" t="s">
        <v>8071</v>
      </c>
      <c r="N925" s="140" t="s">
        <v>8722</v>
      </c>
      <c r="O925" s="139">
        <v>121954</v>
      </c>
      <c r="P925" s="139">
        <v>11941</v>
      </c>
      <c r="Q925" s="140" t="s">
        <v>6279</v>
      </c>
      <c r="R925" s="139">
        <v>973719</v>
      </c>
      <c r="S925" s="139">
        <v>0</v>
      </c>
      <c r="T925" s="140" t="s">
        <v>7758</v>
      </c>
      <c r="U925" s="141">
        <v>367</v>
      </c>
      <c r="V925" s="140" t="s">
        <v>11448</v>
      </c>
      <c r="W925" s="140" t="s">
        <v>11373</v>
      </c>
      <c r="X925" s="140" t="s">
        <v>7765</v>
      </c>
      <c r="Y925" s="140" t="s">
        <v>7766</v>
      </c>
      <c r="Z925" s="140" t="s">
        <v>8739</v>
      </c>
      <c r="AA925" s="139">
        <v>4</v>
      </c>
      <c r="AB925" s="141">
        <v>45322</v>
      </c>
      <c r="AC925" s="141">
        <v>45322</v>
      </c>
      <c r="AD925" s="140" t="s">
        <v>7857</v>
      </c>
      <c r="AE925" s="140" t="s">
        <v>7858</v>
      </c>
      <c r="AF925" s="140" t="s">
        <v>7859</v>
      </c>
      <c r="AG925" s="140" t="s">
        <v>7860</v>
      </c>
      <c r="AH925" s="140" t="s">
        <v>10893</v>
      </c>
      <c r="AI925" s="140" t="s">
        <v>7943</v>
      </c>
      <c r="AJ925" s="140" t="s">
        <v>10894</v>
      </c>
      <c r="AK925" s="140" t="s">
        <v>10895</v>
      </c>
      <c r="AL925" s="139">
        <v>2223</v>
      </c>
      <c r="AM925" s="140" t="s">
        <v>618</v>
      </c>
      <c r="AN925" s="140" t="s">
        <v>10896</v>
      </c>
    </row>
    <row r="926" spans="1:40" ht="28.8" x14ac:dyDescent="0.25">
      <c r="A926" s="139" t="s">
        <v>7756</v>
      </c>
      <c r="B926" s="140" t="s">
        <v>7757</v>
      </c>
      <c r="C926" s="139">
        <v>11957</v>
      </c>
      <c r="D926" s="140" t="s">
        <v>5462</v>
      </c>
      <c r="E926" s="140" t="s">
        <v>3830</v>
      </c>
      <c r="F926" s="139">
        <v>1840</v>
      </c>
      <c r="G926" s="140" t="s">
        <v>619</v>
      </c>
      <c r="H926" s="140" t="s">
        <v>1777</v>
      </c>
      <c r="I926" s="140" t="s">
        <v>7758</v>
      </c>
      <c r="J926" s="140" t="s">
        <v>11449</v>
      </c>
      <c r="K926" s="140" t="s">
        <v>7899</v>
      </c>
      <c r="L926" s="140" t="s">
        <v>7761</v>
      </c>
      <c r="M926" s="140" t="s">
        <v>6823</v>
      </c>
      <c r="N926" s="140" t="s">
        <v>8730</v>
      </c>
      <c r="O926" s="139">
        <v>128009</v>
      </c>
      <c r="P926" s="139">
        <v>11999</v>
      </c>
      <c r="Q926" s="140" t="s">
        <v>6667</v>
      </c>
      <c r="R926" s="139">
        <v>961185</v>
      </c>
      <c r="S926" s="139">
        <v>0</v>
      </c>
      <c r="T926" s="140" t="s">
        <v>7758</v>
      </c>
      <c r="U926" s="141">
        <v>367</v>
      </c>
      <c r="V926" s="140" t="s">
        <v>11450</v>
      </c>
      <c r="W926" s="140" t="s">
        <v>11451</v>
      </c>
      <c r="X926" s="140" t="s">
        <v>7765</v>
      </c>
      <c r="Y926" s="140" t="s">
        <v>7766</v>
      </c>
      <c r="Z926" s="140" t="s">
        <v>8732</v>
      </c>
      <c r="AA926" s="139">
        <v>2</v>
      </c>
      <c r="AB926" s="141">
        <v>45322</v>
      </c>
      <c r="AC926" s="141">
        <v>45322</v>
      </c>
      <c r="AD926" s="140" t="s">
        <v>7938</v>
      </c>
      <c r="AE926" s="140" t="s">
        <v>7939</v>
      </c>
      <c r="AF926" s="140" t="s">
        <v>7940</v>
      </c>
      <c r="AG926" s="140" t="s">
        <v>7941</v>
      </c>
      <c r="AH926" s="140" t="s">
        <v>11452</v>
      </c>
      <c r="AI926" s="140" t="s">
        <v>7773</v>
      </c>
      <c r="AJ926" s="140" t="s">
        <v>11453</v>
      </c>
      <c r="AK926" s="140" t="s">
        <v>11454</v>
      </c>
      <c r="AL926" s="139">
        <v>1840</v>
      </c>
      <c r="AM926" s="140" t="s">
        <v>619</v>
      </c>
      <c r="AN926" s="140" t="s">
        <v>11455</v>
      </c>
    </row>
    <row r="927" spans="1:40" ht="28.8" x14ac:dyDescent="0.25">
      <c r="A927" s="139" t="s">
        <v>7756</v>
      </c>
      <c r="B927" s="140" t="s">
        <v>7757</v>
      </c>
      <c r="C927" s="139">
        <v>11965</v>
      </c>
      <c r="D927" s="140" t="s">
        <v>6666</v>
      </c>
      <c r="E927" s="140" t="s">
        <v>3831</v>
      </c>
      <c r="F927" s="139">
        <v>1840</v>
      </c>
      <c r="G927" s="140" t="s">
        <v>620</v>
      </c>
      <c r="H927" s="140" t="s">
        <v>1778</v>
      </c>
      <c r="I927" s="140" t="s">
        <v>7758</v>
      </c>
      <c r="J927" s="140" t="s">
        <v>11456</v>
      </c>
      <c r="K927" s="140" t="s">
        <v>7899</v>
      </c>
      <c r="L927" s="140" t="s">
        <v>7761</v>
      </c>
      <c r="M927" s="140" t="s">
        <v>6823</v>
      </c>
      <c r="N927" s="140" t="s">
        <v>8730</v>
      </c>
      <c r="O927" s="139">
        <v>128009</v>
      </c>
      <c r="P927" s="139">
        <v>11999</v>
      </c>
      <c r="Q927" s="140" t="s">
        <v>6667</v>
      </c>
      <c r="R927" s="139">
        <v>961185</v>
      </c>
      <c r="S927" s="139">
        <v>0</v>
      </c>
      <c r="T927" s="140" t="s">
        <v>7758</v>
      </c>
      <c r="U927" s="141">
        <v>367</v>
      </c>
      <c r="V927" s="140" t="s">
        <v>11457</v>
      </c>
      <c r="W927" s="140" t="s">
        <v>11458</v>
      </c>
      <c r="X927" s="140" t="s">
        <v>7765</v>
      </c>
      <c r="Y927" s="140" t="s">
        <v>7766</v>
      </c>
      <c r="Z927" s="140" t="s">
        <v>8732</v>
      </c>
      <c r="AA927" s="139">
        <v>1</v>
      </c>
      <c r="AB927" s="141">
        <v>45322</v>
      </c>
      <c r="AC927" s="141">
        <v>45322</v>
      </c>
      <c r="AD927" s="140" t="s">
        <v>7938</v>
      </c>
      <c r="AE927" s="140" t="s">
        <v>7939</v>
      </c>
      <c r="AF927" s="140" t="s">
        <v>7940</v>
      </c>
      <c r="AG927" s="140" t="s">
        <v>7941</v>
      </c>
      <c r="AH927" s="140" t="s">
        <v>11452</v>
      </c>
      <c r="AI927" s="140" t="s">
        <v>7773</v>
      </c>
      <c r="AJ927" s="140" t="s">
        <v>11453</v>
      </c>
      <c r="AK927" s="140" t="s">
        <v>11454</v>
      </c>
      <c r="AL927" s="139">
        <v>1840</v>
      </c>
      <c r="AM927" s="140" t="s">
        <v>619</v>
      </c>
      <c r="AN927" s="140" t="s">
        <v>11455</v>
      </c>
    </row>
    <row r="928" spans="1:40" ht="28.8" x14ac:dyDescent="0.25">
      <c r="A928" s="139" t="s">
        <v>7756</v>
      </c>
      <c r="B928" s="140" t="s">
        <v>7757</v>
      </c>
      <c r="C928" s="139">
        <v>11973</v>
      </c>
      <c r="D928" s="140" t="s">
        <v>5463</v>
      </c>
      <c r="E928" s="140" t="s">
        <v>3832</v>
      </c>
      <c r="F928" s="139">
        <v>1840</v>
      </c>
      <c r="G928" s="140" t="s">
        <v>619</v>
      </c>
      <c r="H928" s="140" t="s">
        <v>1779</v>
      </c>
      <c r="I928" s="140" t="s">
        <v>7758</v>
      </c>
      <c r="J928" s="140" t="s">
        <v>11459</v>
      </c>
      <c r="K928" s="140" t="s">
        <v>8031</v>
      </c>
      <c r="L928" s="140" t="s">
        <v>7761</v>
      </c>
      <c r="M928" s="140" t="s">
        <v>6825</v>
      </c>
      <c r="N928" s="140" t="s">
        <v>8722</v>
      </c>
      <c r="O928" s="139">
        <v>120171</v>
      </c>
      <c r="P928" s="139">
        <v>12021</v>
      </c>
      <c r="Q928" s="140" t="s">
        <v>5465</v>
      </c>
      <c r="R928" s="139">
        <v>964189</v>
      </c>
      <c r="S928" s="139">
        <v>0</v>
      </c>
      <c r="T928" s="140" t="s">
        <v>7758</v>
      </c>
      <c r="U928" s="141">
        <v>367</v>
      </c>
      <c r="V928" s="140" t="s">
        <v>11460</v>
      </c>
      <c r="W928" s="140" t="s">
        <v>8102</v>
      </c>
      <c r="X928" s="140" t="s">
        <v>7765</v>
      </c>
      <c r="Y928" s="140" t="s">
        <v>7766</v>
      </c>
      <c r="Z928" s="140" t="s">
        <v>8739</v>
      </c>
      <c r="AA928" s="139">
        <v>1</v>
      </c>
      <c r="AB928" s="141">
        <v>45322</v>
      </c>
      <c r="AC928" s="141">
        <v>45322</v>
      </c>
      <c r="AD928" s="140" t="s">
        <v>7938</v>
      </c>
      <c r="AE928" s="140" t="s">
        <v>7939</v>
      </c>
      <c r="AF928" s="140" t="s">
        <v>7940</v>
      </c>
      <c r="AG928" s="140" t="s">
        <v>7941</v>
      </c>
      <c r="AH928" s="140" t="s">
        <v>11461</v>
      </c>
      <c r="AI928" s="140" t="s">
        <v>7943</v>
      </c>
      <c r="AJ928" s="140" t="s">
        <v>11462</v>
      </c>
      <c r="AK928" s="140" t="s">
        <v>3833</v>
      </c>
      <c r="AL928" s="139">
        <v>1840</v>
      </c>
      <c r="AM928" s="140" t="s">
        <v>619</v>
      </c>
      <c r="AN928" s="140" t="s">
        <v>11463</v>
      </c>
    </row>
    <row r="929" spans="1:40" ht="28.8" x14ac:dyDescent="0.25">
      <c r="A929" s="139" t="s">
        <v>7756</v>
      </c>
      <c r="B929" s="140" t="s">
        <v>7757</v>
      </c>
      <c r="C929" s="139">
        <v>11981</v>
      </c>
      <c r="D929" s="140" t="s">
        <v>5464</v>
      </c>
      <c r="E929" s="140" t="s">
        <v>3833</v>
      </c>
      <c r="F929" s="139">
        <v>1840</v>
      </c>
      <c r="G929" s="140" t="s">
        <v>619</v>
      </c>
      <c r="H929" s="140" t="s">
        <v>1780</v>
      </c>
      <c r="I929" s="140" t="s">
        <v>7758</v>
      </c>
      <c r="J929" s="140" t="s">
        <v>11464</v>
      </c>
      <c r="K929" s="140" t="s">
        <v>8031</v>
      </c>
      <c r="L929" s="140" t="s">
        <v>7761</v>
      </c>
      <c r="M929" s="140" t="s">
        <v>6825</v>
      </c>
      <c r="N929" s="140" t="s">
        <v>8722</v>
      </c>
      <c r="O929" s="139">
        <v>120171</v>
      </c>
      <c r="P929" s="139">
        <v>12021</v>
      </c>
      <c r="Q929" s="140" t="s">
        <v>5465</v>
      </c>
      <c r="R929" s="139">
        <v>964189</v>
      </c>
      <c r="S929" s="139">
        <v>0</v>
      </c>
      <c r="T929" s="140" t="s">
        <v>7758</v>
      </c>
      <c r="U929" s="141">
        <v>367</v>
      </c>
      <c r="V929" s="140" t="s">
        <v>11465</v>
      </c>
      <c r="W929" s="140" t="s">
        <v>9420</v>
      </c>
      <c r="X929" s="140" t="s">
        <v>7972</v>
      </c>
      <c r="Y929" s="140" t="s">
        <v>7973</v>
      </c>
      <c r="Z929" s="140" t="s">
        <v>8899</v>
      </c>
      <c r="AA929" s="139">
        <v>1</v>
      </c>
      <c r="AB929" s="141">
        <v>45322</v>
      </c>
      <c r="AC929" s="141">
        <v>45322</v>
      </c>
      <c r="AD929" s="140" t="s">
        <v>7938</v>
      </c>
      <c r="AE929" s="140" t="s">
        <v>7939</v>
      </c>
      <c r="AF929" s="140" t="s">
        <v>7940</v>
      </c>
      <c r="AG929" s="140" t="s">
        <v>7941</v>
      </c>
      <c r="AH929" s="140" t="s">
        <v>11466</v>
      </c>
      <c r="AI929" s="140" t="s">
        <v>7885</v>
      </c>
      <c r="AJ929" s="140" t="s">
        <v>9165</v>
      </c>
      <c r="AK929" s="140" t="s">
        <v>3833</v>
      </c>
      <c r="AL929" s="139">
        <v>1840</v>
      </c>
      <c r="AM929" s="140" t="s">
        <v>619</v>
      </c>
      <c r="AN929" s="140" t="s">
        <v>11463</v>
      </c>
    </row>
    <row r="930" spans="1:40" ht="28.8" x14ac:dyDescent="0.25">
      <c r="A930" s="139" t="s">
        <v>7756</v>
      </c>
      <c r="B930" s="140" t="s">
        <v>7757</v>
      </c>
      <c r="C930" s="139">
        <v>11999</v>
      </c>
      <c r="D930" s="140" t="s">
        <v>6667</v>
      </c>
      <c r="E930" s="140" t="s">
        <v>3834</v>
      </c>
      <c r="F930" s="139">
        <v>1840</v>
      </c>
      <c r="G930" s="140" t="s">
        <v>621</v>
      </c>
      <c r="H930" s="140" t="s">
        <v>1781</v>
      </c>
      <c r="I930" s="140" t="s">
        <v>7758</v>
      </c>
      <c r="J930" s="140" t="s">
        <v>11467</v>
      </c>
      <c r="K930" s="140" t="s">
        <v>7899</v>
      </c>
      <c r="L930" s="140" t="s">
        <v>7761</v>
      </c>
      <c r="M930" s="140" t="s">
        <v>6823</v>
      </c>
      <c r="N930" s="140" t="s">
        <v>8730</v>
      </c>
      <c r="O930" s="139">
        <v>128009</v>
      </c>
      <c r="P930" s="139">
        <v>11999</v>
      </c>
      <c r="Q930" s="140" t="s">
        <v>6667</v>
      </c>
      <c r="R930" s="139">
        <v>961185</v>
      </c>
      <c r="S930" s="139">
        <v>0</v>
      </c>
      <c r="T930" s="140" t="s">
        <v>7758</v>
      </c>
      <c r="U930" s="141">
        <v>367</v>
      </c>
      <c r="V930" s="140" t="s">
        <v>11468</v>
      </c>
      <c r="W930" s="140" t="s">
        <v>9640</v>
      </c>
      <c r="X930" s="140" t="s">
        <v>7972</v>
      </c>
      <c r="Y930" s="140" t="s">
        <v>7973</v>
      </c>
      <c r="Z930" s="140" t="s">
        <v>8773</v>
      </c>
      <c r="AA930" s="139">
        <v>1</v>
      </c>
      <c r="AB930" s="141">
        <v>45322</v>
      </c>
      <c r="AC930" s="141">
        <v>45322</v>
      </c>
      <c r="AD930" s="140" t="s">
        <v>7938</v>
      </c>
      <c r="AE930" s="140" t="s">
        <v>7939</v>
      </c>
      <c r="AF930" s="140" t="s">
        <v>7940</v>
      </c>
      <c r="AG930" s="140" t="s">
        <v>7941</v>
      </c>
      <c r="AH930" s="140" t="s">
        <v>11452</v>
      </c>
      <c r="AI930" s="140" t="s">
        <v>7773</v>
      </c>
      <c r="AJ930" s="140" t="s">
        <v>11453</v>
      </c>
      <c r="AK930" s="140" t="s">
        <v>11454</v>
      </c>
      <c r="AL930" s="139">
        <v>1840</v>
      </c>
      <c r="AM930" s="140" t="s">
        <v>619</v>
      </c>
      <c r="AN930" s="140" t="s">
        <v>11455</v>
      </c>
    </row>
    <row r="931" spans="1:40" ht="28.8" x14ac:dyDescent="0.25">
      <c r="A931" s="139" t="s">
        <v>7756</v>
      </c>
      <c r="B931" s="140" t="s">
        <v>7757</v>
      </c>
      <c r="C931" s="139">
        <v>12005</v>
      </c>
      <c r="D931" s="140" t="s">
        <v>11469</v>
      </c>
      <c r="E931" s="140" t="s">
        <v>3066</v>
      </c>
      <c r="F931" s="139">
        <v>1840</v>
      </c>
      <c r="G931" s="140" t="s">
        <v>621</v>
      </c>
      <c r="H931" s="140" t="s">
        <v>1782</v>
      </c>
      <c r="I931" s="140" t="s">
        <v>7758</v>
      </c>
      <c r="J931" s="140" t="s">
        <v>11470</v>
      </c>
      <c r="K931" s="140" t="s">
        <v>8031</v>
      </c>
      <c r="L931" s="140" t="s">
        <v>7761</v>
      </c>
      <c r="M931" s="140" t="s">
        <v>6825</v>
      </c>
      <c r="N931" s="140" t="s">
        <v>8722</v>
      </c>
      <c r="O931" s="139">
        <v>120171</v>
      </c>
      <c r="P931" s="139">
        <v>12021</v>
      </c>
      <c r="Q931" s="140" t="s">
        <v>5465</v>
      </c>
      <c r="R931" s="139">
        <v>964189</v>
      </c>
      <c r="S931" s="139">
        <v>0</v>
      </c>
      <c r="T931" s="140" t="s">
        <v>7758</v>
      </c>
      <c r="U931" s="141">
        <v>367</v>
      </c>
      <c r="V931" s="140" t="s">
        <v>11471</v>
      </c>
      <c r="W931" s="140" t="s">
        <v>11023</v>
      </c>
      <c r="X931" s="140" t="s">
        <v>8106</v>
      </c>
      <c r="Y931" s="140" t="s">
        <v>8107</v>
      </c>
      <c r="Z931" s="140" t="s">
        <v>8724</v>
      </c>
      <c r="AA931" s="139">
        <v>1</v>
      </c>
      <c r="AB931" s="141">
        <v>45322</v>
      </c>
      <c r="AC931" s="141">
        <v>45322</v>
      </c>
      <c r="AD931" s="140" t="s">
        <v>7938</v>
      </c>
      <c r="AE931" s="140" t="s">
        <v>7939</v>
      </c>
      <c r="AF931" s="140" t="s">
        <v>7940</v>
      </c>
      <c r="AG931" s="140" t="s">
        <v>7941</v>
      </c>
      <c r="AH931" s="140" t="s">
        <v>11472</v>
      </c>
      <c r="AI931" s="140" t="s">
        <v>7885</v>
      </c>
      <c r="AJ931" s="140" t="s">
        <v>11473</v>
      </c>
      <c r="AK931" s="140" t="s">
        <v>3066</v>
      </c>
      <c r="AL931" s="139">
        <v>1840</v>
      </c>
      <c r="AM931" s="140" t="s">
        <v>619</v>
      </c>
      <c r="AN931" s="140" t="s">
        <v>11463</v>
      </c>
    </row>
    <row r="932" spans="1:40" ht="28.8" x14ac:dyDescent="0.25">
      <c r="A932" s="139" t="s">
        <v>7756</v>
      </c>
      <c r="B932" s="140" t="s">
        <v>7757</v>
      </c>
      <c r="C932" s="139">
        <v>12013</v>
      </c>
      <c r="D932" s="140" t="s">
        <v>11474</v>
      </c>
      <c r="E932" s="140" t="s">
        <v>3835</v>
      </c>
      <c r="F932" s="139">
        <v>1840</v>
      </c>
      <c r="G932" s="140" t="s">
        <v>619</v>
      </c>
      <c r="H932" s="140" t="s">
        <v>1783</v>
      </c>
      <c r="I932" s="140" t="s">
        <v>7758</v>
      </c>
      <c r="J932" s="140" t="s">
        <v>11475</v>
      </c>
      <c r="K932" s="140" t="s">
        <v>8031</v>
      </c>
      <c r="L932" s="140" t="s">
        <v>7761</v>
      </c>
      <c r="M932" s="140" t="s">
        <v>6825</v>
      </c>
      <c r="N932" s="140" t="s">
        <v>8722</v>
      </c>
      <c r="O932" s="139">
        <v>120171</v>
      </c>
      <c r="P932" s="139">
        <v>12021</v>
      </c>
      <c r="Q932" s="140" t="s">
        <v>5465</v>
      </c>
      <c r="R932" s="139">
        <v>964189</v>
      </c>
      <c r="S932" s="139">
        <v>0</v>
      </c>
      <c r="T932" s="140" t="s">
        <v>7758</v>
      </c>
      <c r="U932" s="141">
        <v>367</v>
      </c>
      <c r="V932" s="140" t="s">
        <v>11476</v>
      </c>
      <c r="W932" s="140" t="s">
        <v>11477</v>
      </c>
      <c r="X932" s="140" t="s">
        <v>7765</v>
      </c>
      <c r="Y932" s="140" t="s">
        <v>7766</v>
      </c>
      <c r="Z932" s="140" t="s">
        <v>8739</v>
      </c>
      <c r="AA932" s="139">
        <v>1</v>
      </c>
      <c r="AB932" s="141">
        <v>45322</v>
      </c>
      <c r="AC932" s="141">
        <v>45322</v>
      </c>
      <c r="AD932" s="140" t="s">
        <v>7938</v>
      </c>
      <c r="AE932" s="140" t="s">
        <v>7939</v>
      </c>
      <c r="AF932" s="140" t="s">
        <v>7940</v>
      </c>
      <c r="AG932" s="140" t="s">
        <v>7941</v>
      </c>
      <c r="AH932" s="140" t="s">
        <v>11478</v>
      </c>
      <c r="AI932" s="140" t="s">
        <v>7943</v>
      </c>
      <c r="AJ932" s="140" t="s">
        <v>11479</v>
      </c>
      <c r="AK932" s="140" t="s">
        <v>11480</v>
      </c>
      <c r="AL932" s="139">
        <v>1840</v>
      </c>
      <c r="AM932" s="140" t="s">
        <v>619</v>
      </c>
      <c r="AN932" s="140" t="s">
        <v>11463</v>
      </c>
    </row>
    <row r="933" spans="1:40" ht="28.8" x14ac:dyDescent="0.25">
      <c r="A933" s="139" t="s">
        <v>7756</v>
      </c>
      <c r="B933" s="140" t="s">
        <v>7757</v>
      </c>
      <c r="C933" s="139">
        <v>12021</v>
      </c>
      <c r="D933" s="140" t="s">
        <v>5465</v>
      </c>
      <c r="E933" s="140" t="s">
        <v>3836</v>
      </c>
      <c r="F933" s="139">
        <v>1880</v>
      </c>
      <c r="G933" s="140" t="s">
        <v>622</v>
      </c>
      <c r="H933" s="140" t="s">
        <v>1784</v>
      </c>
      <c r="I933" s="140" t="s">
        <v>7758</v>
      </c>
      <c r="J933" s="140" t="s">
        <v>11481</v>
      </c>
      <c r="K933" s="140" t="s">
        <v>8031</v>
      </c>
      <c r="L933" s="140" t="s">
        <v>7761</v>
      </c>
      <c r="M933" s="140" t="s">
        <v>6825</v>
      </c>
      <c r="N933" s="140" t="s">
        <v>8722</v>
      </c>
      <c r="O933" s="139">
        <v>120171</v>
      </c>
      <c r="P933" s="139">
        <v>12021</v>
      </c>
      <c r="Q933" s="140" t="s">
        <v>5465</v>
      </c>
      <c r="R933" s="139">
        <v>970871</v>
      </c>
      <c r="S933" s="139">
        <v>0</v>
      </c>
      <c r="T933" s="140" t="s">
        <v>7758</v>
      </c>
      <c r="U933" s="141">
        <v>367</v>
      </c>
      <c r="V933" s="140" t="s">
        <v>11482</v>
      </c>
      <c r="W933" s="140" t="s">
        <v>8270</v>
      </c>
      <c r="X933" s="140" t="s">
        <v>7765</v>
      </c>
      <c r="Y933" s="140" t="s">
        <v>7766</v>
      </c>
      <c r="Z933" s="140" t="s">
        <v>8739</v>
      </c>
      <c r="AA933" s="139">
        <v>2</v>
      </c>
      <c r="AB933" s="141">
        <v>45322</v>
      </c>
      <c r="AC933" s="141">
        <v>45322</v>
      </c>
      <c r="AD933" s="140" t="s">
        <v>7938</v>
      </c>
      <c r="AE933" s="140" t="s">
        <v>7939</v>
      </c>
      <c r="AF933" s="140" t="s">
        <v>7940</v>
      </c>
      <c r="AG933" s="140" t="s">
        <v>7941</v>
      </c>
      <c r="AH933" s="140" t="s">
        <v>11483</v>
      </c>
      <c r="AI933" s="140" t="s">
        <v>7943</v>
      </c>
      <c r="AJ933" s="140" t="s">
        <v>11484</v>
      </c>
      <c r="AK933" s="140" t="s">
        <v>11485</v>
      </c>
      <c r="AL933" s="139">
        <v>1880</v>
      </c>
      <c r="AM933" s="140" t="s">
        <v>622</v>
      </c>
      <c r="AN933" s="140" t="s">
        <v>11486</v>
      </c>
    </row>
    <row r="934" spans="1:40" ht="28.8" x14ac:dyDescent="0.25">
      <c r="A934" s="139" t="s">
        <v>7756</v>
      </c>
      <c r="B934" s="140" t="s">
        <v>7757</v>
      </c>
      <c r="C934" s="139">
        <v>12039</v>
      </c>
      <c r="D934" s="140" t="s">
        <v>490</v>
      </c>
      <c r="E934" s="140" t="s">
        <v>3837</v>
      </c>
      <c r="F934" s="139">
        <v>1880</v>
      </c>
      <c r="G934" s="140" t="s">
        <v>622</v>
      </c>
      <c r="H934" s="140" t="s">
        <v>1785</v>
      </c>
      <c r="I934" s="140" t="s">
        <v>7758</v>
      </c>
      <c r="J934" s="140" t="s">
        <v>11487</v>
      </c>
      <c r="K934" s="140" t="s">
        <v>7899</v>
      </c>
      <c r="L934" s="140" t="s">
        <v>7761</v>
      </c>
      <c r="M934" s="140" t="s">
        <v>6823</v>
      </c>
      <c r="N934" s="140" t="s">
        <v>8730</v>
      </c>
      <c r="O934" s="139">
        <v>128009</v>
      </c>
      <c r="P934" s="139">
        <v>11999</v>
      </c>
      <c r="Q934" s="140" t="s">
        <v>6667</v>
      </c>
      <c r="R934" s="139">
        <v>961193</v>
      </c>
      <c r="S934" s="139">
        <v>0</v>
      </c>
      <c r="T934" s="140" t="s">
        <v>7758</v>
      </c>
      <c r="U934" s="141">
        <v>367</v>
      </c>
      <c r="V934" s="140" t="s">
        <v>11488</v>
      </c>
      <c r="W934" s="140" t="s">
        <v>8596</v>
      </c>
      <c r="X934" s="140" t="s">
        <v>7765</v>
      </c>
      <c r="Y934" s="140" t="s">
        <v>7766</v>
      </c>
      <c r="Z934" s="140" t="s">
        <v>8732</v>
      </c>
      <c r="AA934" s="139">
        <v>3</v>
      </c>
      <c r="AB934" s="141">
        <v>45322</v>
      </c>
      <c r="AC934" s="141">
        <v>45322</v>
      </c>
      <c r="AD934" s="140" t="s">
        <v>7938</v>
      </c>
      <c r="AE934" s="140" t="s">
        <v>7939</v>
      </c>
      <c r="AF934" s="140" t="s">
        <v>7940</v>
      </c>
      <c r="AG934" s="140" t="s">
        <v>7941</v>
      </c>
      <c r="AH934" s="140" t="s">
        <v>11489</v>
      </c>
      <c r="AI934" s="140" t="s">
        <v>7773</v>
      </c>
      <c r="AJ934" s="140" t="s">
        <v>11490</v>
      </c>
      <c r="AK934" s="140" t="s">
        <v>11491</v>
      </c>
      <c r="AL934" s="139">
        <v>1880</v>
      </c>
      <c r="AM934" s="140" t="s">
        <v>622</v>
      </c>
      <c r="AN934" s="140" t="s">
        <v>11492</v>
      </c>
    </row>
    <row r="935" spans="1:40" ht="28.8" x14ac:dyDescent="0.25">
      <c r="A935" s="139" t="s">
        <v>7756</v>
      </c>
      <c r="B935" s="140" t="s">
        <v>7757</v>
      </c>
      <c r="C935" s="139">
        <v>12047</v>
      </c>
      <c r="D935" s="140" t="s">
        <v>6552</v>
      </c>
      <c r="E935" s="140" t="s">
        <v>3838</v>
      </c>
      <c r="F935" s="139">
        <v>2811</v>
      </c>
      <c r="G935" s="140" t="s">
        <v>623</v>
      </c>
      <c r="H935" s="140" t="s">
        <v>1786</v>
      </c>
      <c r="I935" s="140" t="s">
        <v>7758</v>
      </c>
      <c r="J935" s="140" t="s">
        <v>11493</v>
      </c>
      <c r="K935" s="140" t="s">
        <v>7899</v>
      </c>
      <c r="L935" s="140" t="s">
        <v>7761</v>
      </c>
      <c r="M935" s="140" t="s">
        <v>6823</v>
      </c>
      <c r="N935" s="140" t="s">
        <v>7762</v>
      </c>
      <c r="O935" s="139">
        <v>129155</v>
      </c>
      <c r="P935" s="139">
        <v>11775</v>
      </c>
      <c r="Q935" s="140" t="s">
        <v>5457</v>
      </c>
      <c r="R935" s="139">
        <v>113845</v>
      </c>
      <c r="S935" s="139">
        <v>113845</v>
      </c>
      <c r="T935" s="140" t="s">
        <v>7758</v>
      </c>
      <c r="U935" s="141">
        <v>367</v>
      </c>
      <c r="V935" s="140" t="s">
        <v>11494</v>
      </c>
      <c r="W935" s="140" t="s">
        <v>8158</v>
      </c>
      <c r="X935" s="140" t="s">
        <v>7765</v>
      </c>
      <c r="Y935" s="140" t="s">
        <v>7766</v>
      </c>
      <c r="Z935" s="140" t="s">
        <v>7767</v>
      </c>
      <c r="AA935" s="139">
        <v>1</v>
      </c>
      <c r="AB935" s="141">
        <v>45322</v>
      </c>
      <c r="AC935" s="141">
        <v>45322</v>
      </c>
      <c r="AD935" s="140" t="s">
        <v>7953</v>
      </c>
      <c r="AE935" s="140" t="s">
        <v>7954</v>
      </c>
      <c r="AF935" s="140" t="s">
        <v>7955</v>
      </c>
      <c r="AG935" s="140" t="s">
        <v>7956</v>
      </c>
      <c r="AH935" s="140" t="s">
        <v>8264</v>
      </c>
      <c r="AI935" s="140" t="s">
        <v>7773</v>
      </c>
      <c r="AJ935" s="140" t="s">
        <v>8265</v>
      </c>
      <c r="AK935" s="140" t="s">
        <v>8266</v>
      </c>
      <c r="AL935" s="139">
        <v>2580</v>
      </c>
      <c r="AM935" s="140" t="s">
        <v>335</v>
      </c>
      <c r="AN935" s="140" t="s">
        <v>8267</v>
      </c>
    </row>
    <row r="936" spans="1:40" ht="28.8" x14ac:dyDescent="0.25">
      <c r="A936" s="139" t="s">
        <v>7756</v>
      </c>
      <c r="B936" s="140" t="s">
        <v>7757</v>
      </c>
      <c r="C936" s="139">
        <v>12054</v>
      </c>
      <c r="D936" s="140" t="s">
        <v>5466</v>
      </c>
      <c r="E936" s="140" t="s">
        <v>3839</v>
      </c>
      <c r="F936" s="139">
        <v>2811</v>
      </c>
      <c r="G936" s="140" t="s">
        <v>624</v>
      </c>
      <c r="H936" s="140" t="s">
        <v>1787</v>
      </c>
      <c r="I936" s="140" t="s">
        <v>7758</v>
      </c>
      <c r="J936" s="140" t="s">
        <v>11495</v>
      </c>
      <c r="K936" s="140" t="s">
        <v>7899</v>
      </c>
      <c r="L936" s="140" t="s">
        <v>7761</v>
      </c>
      <c r="M936" s="140" t="s">
        <v>6823</v>
      </c>
      <c r="N936" s="140" t="s">
        <v>7762</v>
      </c>
      <c r="O936" s="139">
        <v>129155</v>
      </c>
      <c r="P936" s="139">
        <v>11775</v>
      </c>
      <c r="Q936" s="140" t="s">
        <v>5457</v>
      </c>
      <c r="R936" s="139">
        <v>113845</v>
      </c>
      <c r="S936" s="139">
        <v>113845</v>
      </c>
      <c r="T936" s="140" t="s">
        <v>7758</v>
      </c>
      <c r="U936" s="141">
        <v>367</v>
      </c>
      <c r="V936" s="140" t="s">
        <v>11496</v>
      </c>
      <c r="W936" s="140" t="s">
        <v>8776</v>
      </c>
      <c r="X936" s="140" t="s">
        <v>7765</v>
      </c>
      <c r="Y936" s="140" t="s">
        <v>7766</v>
      </c>
      <c r="Z936" s="140" t="s">
        <v>7767</v>
      </c>
      <c r="AA936" s="139">
        <v>1</v>
      </c>
      <c r="AB936" s="141">
        <v>45322</v>
      </c>
      <c r="AC936" s="141">
        <v>45322</v>
      </c>
      <c r="AD936" s="140" t="s">
        <v>7953</v>
      </c>
      <c r="AE936" s="140" t="s">
        <v>7954</v>
      </c>
      <c r="AF936" s="140" t="s">
        <v>7955</v>
      </c>
      <c r="AG936" s="140" t="s">
        <v>7956</v>
      </c>
      <c r="AH936" s="140" t="s">
        <v>8264</v>
      </c>
      <c r="AI936" s="140" t="s">
        <v>7773</v>
      </c>
      <c r="AJ936" s="140" t="s">
        <v>8265</v>
      </c>
      <c r="AK936" s="140" t="s">
        <v>8266</v>
      </c>
      <c r="AL936" s="139">
        <v>2580</v>
      </c>
      <c r="AM936" s="140" t="s">
        <v>335</v>
      </c>
      <c r="AN936" s="140" t="s">
        <v>8267</v>
      </c>
    </row>
    <row r="937" spans="1:40" ht="28.8" x14ac:dyDescent="0.25">
      <c r="A937" s="139" t="s">
        <v>7756</v>
      </c>
      <c r="B937" s="140" t="s">
        <v>7757</v>
      </c>
      <c r="C937" s="139">
        <v>12062</v>
      </c>
      <c r="D937" s="140" t="s">
        <v>5968</v>
      </c>
      <c r="E937" s="140" t="s">
        <v>3840</v>
      </c>
      <c r="F937" s="139">
        <v>2811</v>
      </c>
      <c r="G937" s="140" t="s">
        <v>624</v>
      </c>
      <c r="H937" s="140" t="s">
        <v>1788</v>
      </c>
      <c r="I937" s="140" t="s">
        <v>7758</v>
      </c>
      <c r="J937" s="140" t="s">
        <v>11497</v>
      </c>
      <c r="K937" s="140" t="s">
        <v>7899</v>
      </c>
      <c r="L937" s="140" t="s">
        <v>7761</v>
      </c>
      <c r="M937" s="140" t="s">
        <v>6823</v>
      </c>
      <c r="N937" s="140" t="s">
        <v>8722</v>
      </c>
      <c r="O937" s="139">
        <v>119933</v>
      </c>
      <c r="P937" s="139">
        <v>11569</v>
      </c>
      <c r="Q937" s="140" t="s">
        <v>5255</v>
      </c>
      <c r="R937" s="139">
        <v>123539</v>
      </c>
      <c r="S937" s="139">
        <v>0</v>
      </c>
      <c r="T937" s="140" t="s">
        <v>7758</v>
      </c>
      <c r="U937" s="141">
        <v>367</v>
      </c>
      <c r="V937" s="140" t="s">
        <v>11498</v>
      </c>
      <c r="W937" s="140" t="s">
        <v>8214</v>
      </c>
      <c r="X937" s="140" t="s">
        <v>7765</v>
      </c>
      <c r="Y937" s="140" t="s">
        <v>7766</v>
      </c>
      <c r="Z937" s="140" t="s">
        <v>8739</v>
      </c>
      <c r="AA937" s="139">
        <v>1</v>
      </c>
      <c r="AB937" s="141">
        <v>45322</v>
      </c>
      <c r="AC937" s="141">
        <v>45322</v>
      </c>
      <c r="AD937" s="140" t="s">
        <v>7953</v>
      </c>
      <c r="AE937" s="140" t="s">
        <v>7954</v>
      </c>
      <c r="AF937" s="140" t="s">
        <v>7955</v>
      </c>
      <c r="AG937" s="140" t="s">
        <v>7956</v>
      </c>
      <c r="AH937" s="140" t="s">
        <v>11499</v>
      </c>
      <c r="AI937" s="140" t="s">
        <v>7943</v>
      </c>
      <c r="AJ937" s="140" t="s">
        <v>11500</v>
      </c>
      <c r="AK937" s="140" t="s">
        <v>11501</v>
      </c>
      <c r="AL937" s="139">
        <v>2811</v>
      </c>
      <c r="AM937" s="140" t="s">
        <v>624</v>
      </c>
      <c r="AN937" s="140" t="s">
        <v>10913</v>
      </c>
    </row>
    <row r="938" spans="1:40" ht="28.8" x14ac:dyDescent="0.25">
      <c r="A938" s="139" t="s">
        <v>7756</v>
      </c>
      <c r="B938" s="140" t="s">
        <v>7757</v>
      </c>
      <c r="C938" s="139">
        <v>12071</v>
      </c>
      <c r="D938" s="140" t="s">
        <v>5467</v>
      </c>
      <c r="E938" s="140" t="s">
        <v>3841</v>
      </c>
      <c r="F938" s="139">
        <v>1980</v>
      </c>
      <c r="G938" s="140" t="s">
        <v>625</v>
      </c>
      <c r="H938" s="140" t="s">
        <v>2815</v>
      </c>
      <c r="I938" s="140" t="s">
        <v>7758</v>
      </c>
      <c r="J938" s="140" t="s">
        <v>11502</v>
      </c>
      <c r="K938" s="140" t="s">
        <v>8031</v>
      </c>
      <c r="L938" s="140" t="s">
        <v>7761</v>
      </c>
      <c r="M938" s="140" t="s">
        <v>6825</v>
      </c>
      <c r="N938" s="140" t="s">
        <v>8730</v>
      </c>
      <c r="O938" s="139">
        <v>119727</v>
      </c>
      <c r="P938" s="139">
        <v>12641</v>
      </c>
      <c r="Q938" s="140" t="s">
        <v>6284</v>
      </c>
      <c r="R938" s="139">
        <v>961201</v>
      </c>
      <c r="S938" s="139">
        <v>0</v>
      </c>
      <c r="T938" s="140" t="s">
        <v>7758</v>
      </c>
      <c r="U938" s="141">
        <v>367</v>
      </c>
      <c r="V938" s="140" t="s">
        <v>11503</v>
      </c>
      <c r="W938" s="140" t="s">
        <v>11504</v>
      </c>
      <c r="X938" s="140" t="s">
        <v>7765</v>
      </c>
      <c r="Y938" s="140" t="s">
        <v>7766</v>
      </c>
      <c r="Z938" s="140" t="s">
        <v>8732</v>
      </c>
      <c r="AA938" s="139">
        <v>1</v>
      </c>
      <c r="AB938" s="141">
        <v>45322</v>
      </c>
      <c r="AC938" s="141">
        <v>45322</v>
      </c>
      <c r="AD938" s="140" t="s">
        <v>7953</v>
      </c>
      <c r="AE938" s="140" t="s">
        <v>7954</v>
      </c>
      <c r="AF938" s="140" t="s">
        <v>7955</v>
      </c>
      <c r="AG938" s="140" t="s">
        <v>7956</v>
      </c>
      <c r="AH938" s="140" t="s">
        <v>11505</v>
      </c>
      <c r="AI938" s="140" t="s">
        <v>7773</v>
      </c>
      <c r="AJ938" s="140" t="s">
        <v>11506</v>
      </c>
      <c r="AK938" s="140" t="s">
        <v>11507</v>
      </c>
      <c r="AL938" s="139">
        <v>1980</v>
      </c>
      <c r="AM938" s="140" t="s">
        <v>625</v>
      </c>
      <c r="AN938" s="140" t="s">
        <v>11508</v>
      </c>
    </row>
    <row r="939" spans="1:40" ht="28.8" x14ac:dyDescent="0.25">
      <c r="A939" s="139" t="s">
        <v>7756</v>
      </c>
      <c r="B939" s="140" t="s">
        <v>7757</v>
      </c>
      <c r="C939" s="139">
        <v>12088</v>
      </c>
      <c r="D939" s="140" t="s">
        <v>5468</v>
      </c>
      <c r="E939" s="140" t="s">
        <v>3842</v>
      </c>
      <c r="F939" s="139">
        <v>1980</v>
      </c>
      <c r="G939" s="140" t="s">
        <v>625</v>
      </c>
      <c r="H939" s="140" t="s">
        <v>1789</v>
      </c>
      <c r="I939" s="140" t="s">
        <v>7758</v>
      </c>
      <c r="J939" s="140" t="s">
        <v>11509</v>
      </c>
      <c r="K939" s="140" t="s">
        <v>7899</v>
      </c>
      <c r="L939" s="140" t="s">
        <v>7761</v>
      </c>
      <c r="M939" s="140" t="s">
        <v>6823</v>
      </c>
      <c r="N939" s="140" t="s">
        <v>8722</v>
      </c>
      <c r="O939" s="139">
        <v>138958</v>
      </c>
      <c r="P939" s="139">
        <v>12088</v>
      </c>
      <c r="Q939" s="140" t="s">
        <v>5468</v>
      </c>
      <c r="R939" s="139">
        <v>124727</v>
      </c>
      <c r="S939" s="139">
        <v>0</v>
      </c>
      <c r="T939" s="140" t="s">
        <v>7758</v>
      </c>
      <c r="U939" s="141">
        <v>367</v>
      </c>
      <c r="V939" s="140" t="s">
        <v>11510</v>
      </c>
      <c r="W939" s="140" t="s">
        <v>11511</v>
      </c>
      <c r="X939" s="140" t="s">
        <v>7765</v>
      </c>
      <c r="Y939" s="140" t="s">
        <v>7766</v>
      </c>
      <c r="Z939" s="140" t="s">
        <v>8739</v>
      </c>
      <c r="AA939" s="139">
        <v>1</v>
      </c>
      <c r="AB939" s="141">
        <v>45322</v>
      </c>
      <c r="AC939" s="141">
        <v>45322</v>
      </c>
      <c r="AD939" s="140" t="s">
        <v>7953</v>
      </c>
      <c r="AE939" s="140" t="s">
        <v>7954</v>
      </c>
      <c r="AF939" s="140" t="s">
        <v>7955</v>
      </c>
      <c r="AG939" s="140" t="s">
        <v>7956</v>
      </c>
      <c r="AH939" s="140" t="s">
        <v>11512</v>
      </c>
      <c r="AI939" s="140" t="s">
        <v>7885</v>
      </c>
      <c r="AJ939" s="140" t="s">
        <v>11513</v>
      </c>
      <c r="AK939" s="140" t="s">
        <v>11514</v>
      </c>
      <c r="AL939" s="139">
        <v>1980</v>
      </c>
      <c r="AM939" s="140" t="s">
        <v>625</v>
      </c>
      <c r="AN939" s="140" t="s">
        <v>11515</v>
      </c>
    </row>
    <row r="940" spans="1:40" ht="28.8" x14ac:dyDescent="0.25">
      <c r="A940" s="139" t="s">
        <v>7756</v>
      </c>
      <c r="B940" s="140" t="s">
        <v>7757</v>
      </c>
      <c r="C940" s="139">
        <v>12104</v>
      </c>
      <c r="D940" s="140" t="s">
        <v>6280</v>
      </c>
      <c r="E940" s="140" t="s">
        <v>3843</v>
      </c>
      <c r="F940" s="139">
        <v>1981</v>
      </c>
      <c r="G940" s="140" t="s">
        <v>337</v>
      </c>
      <c r="H940" s="140" t="s">
        <v>1790</v>
      </c>
      <c r="I940" s="140" t="s">
        <v>7758</v>
      </c>
      <c r="J940" s="140" t="s">
        <v>11516</v>
      </c>
      <c r="K940" s="140" t="s">
        <v>7899</v>
      </c>
      <c r="L940" s="140" t="s">
        <v>7761</v>
      </c>
      <c r="M940" s="140" t="s">
        <v>6823</v>
      </c>
      <c r="N940" s="140" t="s">
        <v>8722</v>
      </c>
      <c r="O940" s="139">
        <v>119933</v>
      </c>
      <c r="P940" s="139">
        <v>11569</v>
      </c>
      <c r="Q940" s="140" t="s">
        <v>5255</v>
      </c>
      <c r="R940" s="139">
        <v>123539</v>
      </c>
      <c r="S940" s="139">
        <v>0</v>
      </c>
      <c r="T940" s="140" t="s">
        <v>7758</v>
      </c>
      <c r="U940" s="141">
        <v>367</v>
      </c>
      <c r="V940" s="140" t="s">
        <v>11517</v>
      </c>
      <c r="W940" s="140" t="s">
        <v>10467</v>
      </c>
      <c r="X940" s="140" t="s">
        <v>7765</v>
      </c>
      <c r="Y940" s="140" t="s">
        <v>7766</v>
      </c>
      <c r="Z940" s="140" t="s">
        <v>8739</v>
      </c>
      <c r="AA940" s="139">
        <v>1</v>
      </c>
      <c r="AB940" s="141">
        <v>45322</v>
      </c>
      <c r="AC940" s="141">
        <v>45322</v>
      </c>
      <c r="AD940" s="140" t="s">
        <v>7953</v>
      </c>
      <c r="AE940" s="140" t="s">
        <v>7954</v>
      </c>
      <c r="AF940" s="140" t="s">
        <v>7955</v>
      </c>
      <c r="AG940" s="140" t="s">
        <v>7956</v>
      </c>
      <c r="AH940" s="140" t="s">
        <v>11518</v>
      </c>
      <c r="AI940" s="140" t="s">
        <v>7943</v>
      </c>
      <c r="AJ940" s="140" t="s">
        <v>11067</v>
      </c>
      <c r="AK940" s="140" t="s">
        <v>11519</v>
      </c>
      <c r="AL940" s="139">
        <v>1981</v>
      </c>
      <c r="AM940" s="140" t="s">
        <v>337</v>
      </c>
      <c r="AN940" s="140" t="s">
        <v>10913</v>
      </c>
    </row>
    <row r="941" spans="1:40" ht="28.8" x14ac:dyDescent="0.25">
      <c r="A941" s="139" t="s">
        <v>7756</v>
      </c>
      <c r="B941" s="140" t="s">
        <v>7757</v>
      </c>
      <c r="C941" s="139">
        <v>12112</v>
      </c>
      <c r="D941" s="140" t="s">
        <v>5249</v>
      </c>
      <c r="E941" s="140" t="s">
        <v>3844</v>
      </c>
      <c r="F941" s="139">
        <v>1982</v>
      </c>
      <c r="G941" s="140" t="s">
        <v>626</v>
      </c>
      <c r="H941" s="140" t="s">
        <v>2935</v>
      </c>
      <c r="I941" s="140" t="s">
        <v>7758</v>
      </c>
      <c r="J941" s="140" t="s">
        <v>11520</v>
      </c>
      <c r="K941" s="140" t="s">
        <v>8031</v>
      </c>
      <c r="L941" s="140" t="s">
        <v>7761</v>
      </c>
      <c r="M941" s="140" t="s">
        <v>6825</v>
      </c>
      <c r="N941" s="140" t="s">
        <v>8730</v>
      </c>
      <c r="O941" s="139">
        <v>119727</v>
      </c>
      <c r="P941" s="139">
        <v>12641</v>
      </c>
      <c r="Q941" s="140" t="s">
        <v>6284</v>
      </c>
      <c r="R941" s="139">
        <v>961201</v>
      </c>
      <c r="S941" s="139">
        <v>0</v>
      </c>
      <c r="T941" s="140" t="s">
        <v>7758</v>
      </c>
      <c r="U941" s="141">
        <v>367</v>
      </c>
      <c r="V941" s="140" t="s">
        <v>11521</v>
      </c>
      <c r="W941" s="140" t="s">
        <v>8214</v>
      </c>
      <c r="X941" s="140" t="s">
        <v>7765</v>
      </c>
      <c r="Y941" s="140" t="s">
        <v>7766</v>
      </c>
      <c r="Z941" s="140" t="s">
        <v>8732</v>
      </c>
      <c r="AA941" s="139">
        <v>1</v>
      </c>
      <c r="AB941" s="141">
        <v>45322</v>
      </c>
      <c r="AC941" s="141">
        <v>45322</v>
      </c>
      <c r="AD941" s="140" t="s">
        <v>7953</v>
      </c>
      <c r="AE941" s="140" t="s">
        <v>7954</v>
      </c>
      <c r="AF941" s="140" t="s">
        <v>7955</v>
      </c>
      <c r="AG941" s="140" t="s">
        <v>7956</v>
      </c>
      <c r="AH941" s="140" t="s">
        <v>11505</v>
      </c>
      <c r="AI941" s="140" t="s">
        <v>7773</v>
      </c>
      <c r="AJ941" s="140" t="s">
        <v>11506</v>
      </c>
      <c r="AK941" s="140" t="s">
        <v>11507</v>
      </c>
      <c r="AL941" s="139">
        <v>1980</v>
      </c>
      <c r="AM941" s="140" t="s">
        <v>625</v>
      </c>
      <c r="AN941" s="140" t="s">
        <v>11508</v>
      </c>
    </row>
    <row r="942" spans="1:40" ht="28.8" x14ac:dyDescent="0.25">
      <c r="A942" s="139" t="s">
        <v>7756</v>
      </c>
      <c r="B942" s="140" t="s">
        <v>7757</v>
      </c>
      <c r="C942" s="139">
        <v>12121</v>
      </c>
      <c r="D942" s="140" t="s">
        <v>6281</v>
      </c>
      <c r="E942" s="140" t="s">
        <v>3845</v>
      </c>
      <c r="F942" s="139">
        <v>2812</v>
      </c>
      <c r="G942" s="140" t="s">
        <v>627</v>
      </c>
      <c r="H942" s="140" t="s">
        <v>1791</v>
      </c>
      <c r="I942" s="140" t="s">
        <v>7758</v>
      </c>
      <c r="J942" s="140" t="s">
        <v>11522</v>
      </c>
      <c r="K942" s="140" t="s">
        <v>7899</v>
      </c>
      <c r="L942" s="140" t="s">
        <v>7761</v>
      </c>
      <c r="M942" s="140" t="s">
        <v>6823</v>
      </c>
      <c r="N942" s="140" t="s">
        <v>8722</v>
      </c>
      <c r="O942" s="139">
        <v>119248</v>
      </c>
      <c r="P942" s="139">
        <v>10736</v>
      </c>
      <c r="Q942" s="140" t="s">
        <v>7219</v>
      </c>
      <c r="R942" s="139">
        <v>117945</v>
      </c>
      <c r="S942" s="139">
        <v>0</v>
      </c>
      <c r="T942" s="140" t="s">
        <v>7758</v>
      </c>
      <c r="U942" s="141">
        <v>367</v>
      </c>
      <c r="V942" s="140" t="s">
        <v>11523</v>
      </c>
      <c r="W942" s="140" t="s">
        <v>10886</v>
      </c>
      <c r="X942" s="140" t="s">
        <v>7765</v>
      </c>
      <c r="Y942" s="140" t="s">
        <v>7766</v>
      </c>
      <c r="Z942" s="140" t="s">
        <v>8739</v>
      </c>
      <c r="AA942" s="139">
        <v>1</v>
      </c>
      <c r="AB942" s="141">
        <v>45322</v>
      </c>
      <c r="AC942" s="141">
        <v>45322</v>
      </c>
      <c r="AD942" s="140" t="s">
        <v>7953</v>
      </c>
      <c r="AE942" s="140" t="s">
        <v>7954</v>
      </c>
      <c r="AF942" s="140" t="s">
        <v>7955</v>
      </c>
      <c r="AG942" s="140" t="s">
        <v>7956</v>
      </c>
      <c r="AH942" s="140" t="s">
        <v>11524</v>
      </c>
      <c r="AI942" s="140" t="s">
        <v>7943</v>
      </c>
      <c r="AJ942" s="140" t="s">
        <v>11525</v>
      </c>
      <c r="AK942" s="140" t="s">
        <v>3845</v>
      </c>
      <c r="AL942" s="139">
        <v>2812</v>
      </c>
      <c r="AM942" s="140" t="s">
        <v>627</v>
      </c>
      <c r="AN942" s="140" t="s">
        <v>10879</v>
      </c>
    </row>
    <row r="943" spans="1:40" ht="28.8" x14ac:dyDescent="0.25">
      <c r="A943" s="139" t="s">
        <v>7756</v>
      </c>
      <c r="B943" s="140" t="s">
        <v>7757</v>
      </c>
      <c r="C943" s="139">
        <v>12138</v>
      </c>
      <c r="D943" s="140" t="s">
        <v>5469</v>
      </c>
      <c r="E943" s="140" t="s">
        <v>3846</v>
      </c>
      <c r="F943" s="139">
        <v>3191</v>
      </c>
      <c r="G943" s="140" t="s">
        <v>628</v>
      </c>
      <c r="H943" s="140" t="s">
        <v>1792</v>
      </c>
      <c r="I943" s="140" t="s">
        <v>7758</v>
      </c>
      <c r="J943" s="140" t="s">
        <v>11526</v>
      </c>
      <c r="K943" s="140" t="s">
        <v>7881</v>
      </c>
      <c r="L943" s="140" t="s">
        <v>7761</v>
      </c>
      <c r="M943" s="140" t="s">
        <v>6824</v>
      </c>
      <c r="N943" s="140" t="s">
        <v>8722</v>
      </c>
      <c r="O943" s="139">
        <v>122259</v>
      </c>
      <c r="P943" s="139">
        <v>11866</v>
      </c>
      <c r="Q943" s="140" t="s">
        <v>5459</v>
      </c>
      <c r="R943" s="139">
        <v>110585</v>
      </c>
      <c r="S943" s="139">
        <v>0</v>
      </c>
      <c r="T943" s="140" t="s">
        <v>7758</v>
      </c>
      <c r="U943" s="141">
        <v>367</v>
      </c>
      <c r="V943" s="140" t="s">
        <v>11527</v>
      </c>
      <c r="W943" s="140" t="s">
        <v>9362</v>
      </c>
      <c r="X943" s="140" t="s">
        <v>7765</v>
      </c>
      <c r="Y943" s="140" t="s">
        <v>7766</v>
      </c>
      <c r="Z943" s="140" t="s">
        <v>8739</v>
      </c>
      <c r="AA943" s="139">
        <v>1</v>
      </c>
      <c r="AB943" s="141">
        <v>45322</v>
      </c>
      <c r="AC943" s="141">
        <v>45322</v>
      </c>
      <c r="AD943" s="140" t="s">
        <v>7953</v>
      </c>
      <c r="AE943" s="140" t="s">
        <v>7954</v>
      </c>
      <c r="AF943" s="140" t="s">
        <v>7955</v>
      </c>
      <c r="AG943" s="140" t="s">
        <v>7956</v>
      </c>
      <c r="AH943" s="140" t="s">
        <v>11528</v>
      </c>
      <c r="AI943" s="140" t="s">
        <v>7885</v>
      </c>
      <c r="AJ943" s="140" t="s">
        <v>11529</v>
      </c>
      <c r="AK943" s="140" t="s">
        <v>11530</v>
      </c>
      <c r="AL943" s="139">
        <v>3110</v>
      </c>
      <c r="AM943" s="140" t="s">
        <v>652</v>
      </c>
      <c r="AN943" s="140" t="s">
        <v>11531</v>
      </c>
    </row>
    <row r="944" spans="1:40" ht="28.8" x14ac:dyDescent="0.25">
      <c r="A944" s="139" t="s">
        <v>7756</v>
      </c>
      <c r="B944" s="140" t="s">
        <v>7757</v>
      </c>
      <c r="C944" s="139">
        <v>12146</v>
      </c>
      <c r="D944" s="140" t="s">
        <v>6419</v>
      </c>
      <c r="E944" s="140" t="s">
        <v>3847</v>
      </c>
      <c r="F944" s="139">
        <v>3190</v>
      </c>
      <c r="G944" s="140" t="s">
        <v>629</v>
      </c>
      <c r="H944" s="140" t="s">
        <v>1793</v>
      </c>
      <c r="I944" s="140" t="s">
        <v>7758</v>
      </c>
      <c r="J944" s="140" t="s">
        <v>11532</v>
      </c>
      <c r="K944" s="140" t="s">
        <v>7881</v>
      </c>
      <c r="L944" s="140" t="s">
        <v>7761</v>
      </c>
      <c r="M944" s="140" t="s">
        <v>6824</v>
      </c>
      <c r="N944" s="140" t="s">
        <v>8722</v>
      </c>
      <c r="O944" s="139">
        <v>122259</v>
      </c>
      <c r="P944" s="139">
        <v>11866</v>
      </c>
      <c r="Q944" s="140" t="s">
        <v>5459</v>
      </c>
      <c r="R944" s="139">
        <v>110585</v>
      </c>
      <c r="S944" s="139">
        <v>0</v>
      </c>
      <c r="T944" s="140" t="s">
        <v>7758</v>
      </c>
      <c r="U944" s="141">
        <v>367</v>
      </c>
      <c r="V944" s="140" t="s">
        <v>11533</v>
      </c>
      <c r="W944" s="140" t="s">
        <v>8710</v>
      </c>
      <c r="X944" s="140" t="s">
        <v>7765</v>
      </c>
      <c r="Y944" s="140" t="s">
        <v>7766</v>
      </c>
      <c r="Z944" s="140" t="s">
        <v>8739</v>
      </c>
      <c r="AA944" s="139">
        <v>1</v>
      </c>
      <c r="AB944" s="141">
        <v>45322</v>
      </c>
      <c r="AC944" s="141">
        <v>45322</v>
      </c>
      <c r="AD944" s="140" t="s">
        <v>7953</v>
      </c>
      <c r="AE944" s="140" t="s">
        <v>7954</v>
      </c>
      <c r="AF944" s="140" t="s">
        <v>7955</v>
      </c>
      <c r="AG944" s="140" t="s">
        <v>7956</v>
      </c>
      <c r="AH944" s="140" t="s">
        <v>11534</v>
      </c>
      <c r="AI944" s="140" t="s">
        <v>7943</v>
      </c>
      <c r="AJ944" s="140" t="s">
        <v>11535</v>
      </c>
      <c r="AK944" s="140" t="s">
        <v>11536</v>
      </c>
      <c r="AL944" s="139">
        <v>3110</v>
      </c>
      <c r="AM944" s="140" t="s">
        <v>652</v>
      </c>
      <c r="AN944" s="140" t="s">
        <v>11531</v>
      </c>
    </row>
    <row r="945" spans="1:40" ht="28.8" x14ac:dyDescent="0.25">
      <c r="A945" s="139" t="s">
        <v>7756</v>
      </c>
      <c r="B945" s="140" t="s">
        <v>7757</v>
      </c>
      <c r="C945" s="139">
        <v>12153</v>
      </c>
      <c r="D945" s="140" t="s">
        <v>11537</v>
      </c>
      <c r="E945" s="140" t="s">
        <v>3848</v>
      </c>
      <c r="F945" s="139">
        <v>3190</v>
      </c>
      <c r="G945" s="140" t="s">
        <v>629</v>
      </c>
      <c r="H945" s="140" t="s">
        <v>1794</v>
      </c>
      <c r="I945" s="140" t="s">
        <v>7758</v>
      </c>
      <c r="J945" s="140" t="s">
        <v>11538</v>
      </c>
      <c r="K945" s="140" t="s">
        <v>8031</v>
      </c>
      <c r="L945" s="140" t="s">
        <v>7761</v>
      </c>
      <c r="M945" s="140" t="s">
        <v>6825</v>
      </c>
      <c r="N945" s="140" t="s">
        <v>8730</v>
      </c>
      <c r="O945" s="139">
        <v>119669</v>
      </c>
      <c r="P945" s="139">
        <v>11874</v>
      </c>
      <c r="Q945" s="140" t="s">
        <v>490</v>
      </c>
      <c r="R945" s="139">
        <v>961219</v>
      </c>
      <c r="S945" s="139">
        <v>0</v>
      </c>
      <c r="T945" s="140" t="s">
        <v>7758</v>
      </c>
      <c r="U945" s="141">
        <v>367</v>
      </c>
      <c r="V945" s="140" t="s">
        <v>11539</v>
      </c>
      <c r="W945" s="140" t="s">
        <v>7792</v>
      </c>
      <c r="X945" s="140" t="s">
        <v>7765</v>
      </c>
      <c r="Y945" s="140" t="s">
        <v>7766</v>
      </c>
      <c r="Z945" s="140" t="s">
        <v>8732</v>
      </c>
      <c r="AA945" s="139">
        <v>1</v>
      </c>
      <c r="AB945" s="141">
        <v>45322</v>
      </c>
      <c r="AC945" s="141">
        <v>45322</v>
      </c>
      <c r="AD945" s="140" t="s">
        <v>7953</v>
      </c>
      <c r="AE945" s="140" t="s">
        <v>7954</v>
      </c>
      <c r="AF945" s="140" t="s">
        <v>7955</v>
      </c>
      <c r="AG945" s="140" t="s">
        <v>7956</v>
      </c>
      <c r="AH945" s="140" t="s">
        <v>11540</v>
      </c>
      <c r="AI945" s="140" t="s">
        <v>7773</v>
      </c>
      <c r="AJ945" s="140" t="s">
        <v>11541</v>
      </c>
      <c r="AK945" s="140" t="s">
        <v>7758</v>
      </c>
      <c r="AL945" s="139">
        <v>3190</v>
      </c>
      <c r="AM945" s="140" t="s">
        <v>629</v>
      </c>
      <c r="AN945" s="140" t="s">
        <v>11542</v>
      </c>
    </row>
    <row r="946" spans="1:40" ht="28.8" x14ac:dyDescent="0.25">
      <c r="A946" s="139" t="s">
        <v>7756</v>
      </c>
      <c r="B946" s="140" t="s">
        <v>7757</v>
      </c>
      <c r="C946" s="139">
        <v>12161</v>
      </c>
      <c r="D946" s="140" t="s">
        <v>5470</v>
      </c>
      <c r="E946" s="140" t="s">
        <v>3849</v>
      </c>
      <c r="F946" s="139">
        <v>3150</v>
      </c>
      <c r="G946" s="140" t="s">
        <v>630</v>
      </c>
      <c r="H946" s="140" t="s">
        <v>1795</v>
      </c>
      <c r="I946" s="140" t="s">
        <v>7758</v>
      </c>
      <c r="J946" s="140" t="s">
        <v>11543</v>
      </c>
      <c r="K946" s="140" t="s">
        <v>7881</v>
      </c>
      <c r="L946" s="140" t="s">
        <v>7761</v>
      </c>
      <c r="M946" s="140" t="s">
        <v>6824</v>
      </c>
      <c r="N946" s="140" t="s">
        <v>8722</v>
      </c>
      <c r="O946" s="139">
        <v>122259</v>
      </c>
      <c r="P946" s="139">
        <v>11866</v>
      </c>
      <c r="Q946" s="140" t="s">
        <v>5459</v>
      </c>
      <c r="R946" s="139">
        <v>110585</v>
      </c>
      <c r="S946" s="139">
        <v>0</v>
      </c>
      <c r="T946" s="140" t="s">
        <v>7758</v>
      </c>
      <c r="U946" s="141">
        <v>367</v>
      </c>
      <c r="V946" s="140" t="s">
        <v>11544</v>
      </c>
      <c r="W946" s="140" t="s">
        <v>7997</v>
      </c>
      <c r="X946" s="140" t="s">
        <v>8106</v>
      </c>
      <c r="Y946" s="140" t="s">
        <v>8107</v>
      </c>
      <c r="Z946" s="140" t="s">
        <v>8724</v>
      </c>
      <c r="AA946" s="139">
        <v>1</v>
      </c>
      <c r="AB946" s="141">
        <v>45322</v>
      </c>
      <c r="AC946" s="141">
        <v>45322</v>
      </c>
      <c r="AD946" s="140" t="s">
        <v>7953</v>
      </c>
      <c r="AE946" s="140" t="s">
        <v>7954</v>
      </c>
      <c r="AF946" s="140" t="s">
        <v>7955</v>
      </c>
      <c r="AG946" s="140" t="s">
        <v>7956</v>
      </c>
      <c r="AH946" s="140" t="s">
        <v>11545</v>
      </c>
      <c r="AI946" s="140" t="s">
        <v>7943</v>
      </c>
      <c r="AJ946" s="140" t="s">
        <v>11535</v>
      </c>
      <c r="AK946" s="140" t="s">
        <v>11536</v>
      </c>
      <c r="AL946" s="139">
        <v>3110</v>
      </c>
      <c r="AM946" s="140" t="s">
        <v>652</v>
      </c>
      <c r="AN946" s="140" t="s">
        <v>11531</v>
      </c>
    </row>
    <row r="947" spans="1:40" ht="28.8" x14ac:dyDescent="0.25">
      <c r="A947" s="139" t="s">
        <v>7756</v>
      </c>
      <c r="B947" s="140" t="s">
        <v>7757</v>
      </c>
      <c r="C947" s="139">
        <v>12179</v>
      </c>
      <c r="D947" s="140" t="s">
        <v>5471</v>
      </c>
      <c r="E947" s="140" t="s">
        <v>3850</v>
      </c>
      <c r="F947" s="139">
        <v>3150</v>
      </c>
      <c r="G947" s="140" t="s">
        <v>630</v>
      </c>
      <c r="H947" s="140" t="s">
        <v>1796</v>
      </c>
      <c r="I947" s="140" t="s">
        <v>7758</v>
      </c>
      <c r="J947" s="140" t="s">
        <v>11546</v>
      </c>
      <c r="K947" s="140" t="s">
        <v>7881</v>
      </c>
      <c r="L947" s="140" t="s">
        <v>7761</v>
      </c>
      <c r="M947" s="140" t="s">
        <v>6824</v>
      </c>
      <c r="N947" s="140" t="s">
        <v>8722</v>
      </c>
      <c r="O947" s="139">
        <v>122259</v>
      </c>
      <c r="P947" s="139">
        <v>11866</v>
      </c>
      <c r="Q947" s="140" t="s">
        <v>5459</v>
      </c>
      <c r="R947" s="139">
        <v>110585</v>
      </c>
      <c r="S947" s="139">
        <v>0</v>
      </c>
      <c r="T947" s="140" t="s">
        <v>7758</v>
      </c>
      <c r="U947" s="141">
        <v>367</v>
      </c>
      <c r="V947" s="140" t="s">
        <v>11547</v>
      </c>
      <c r="W947" s="140" t="s">
        <v>9551</v>
      </c>
      <c r="X947" s="140" t="s">
        <v>7765</v>
      </c>
      <c r="Y947" s="140" t="s">
        <v>7766</v>
      </c>
      <c r="Z947" s="140" t="s">
        <v>8739</v>
      </c>
      <c r="AA947" s="139">
        <v>1</v>
      </c>
      <c r="AB947" s="141">
        <v>45322</v>
      </c>
      <c r="AC947" s="141">
        <v>45322</v>
      </c>
      <c r="AD947" s="140" t="s">
        <v>7953</v>
      </c>
      <c r="AE947" s="140" t="s">
        <v>7954</v>
      </c>
      <c r="AF947" s="140" t="s">
        <v>7955</v>
      </c>
      <c r="AG947" s="140" t="s">
        <v>7956</v>
      </c>
      <c r="AH947" s="140" t="s">
        <v>11548</v>
      </c>
      <c r="AI947" s="140" t="s">
        <v>7885</v>
      </c>
      <c r="AJ947" s="140" t="s">
        <v>11535</v>
      </c>
      <c r="AK947" s="140" t="s">
        <v>11536</v>
      </c>
      <c r="AL947" s="139">
        <v>3110</v>
      </c>
      <c r="AM947" s="140" t="s">
        <v>652</v>
      </c>
      <c r="AN947" s="140" t="s">
        <v>11531</v>
      </c>
    </row>
    <row r="948" spans="1:40" ht="28.8" x14ac:dyDescent="0.25">
      <c r="A948" s="139" t="s">
        <v>7756</v>
      </c>
      <c r="B948" s="140" t="s">
        <v>7757</v>
      </c>
      <c r="C948" s="139">
        <v>12187</v>
      </c>
      <c r="D948" s="140" t="s">
        <v>5472</v>
      </c>
      <c r="E948" s="140" t="s">
        <v>3851</v>
      </c>
      <c r="F948" s="139">
        <v>3150</v>
      </c>
      <c r="G948" s="140" t="s">
        <v>631</v>
      </c>
      <c r="H948" s="140" t="s">
        <v>2936</v>
      </c>
      <c r="I948" s="140" t="s">
        <v>7758</v>
      </c>
      <c r="J948" s="140" t="s">
        <v>11549</v>
      </c>
      <c r="K948" s="140" t="s">
        <v>7881</v>
      </c>
      <c r="L948" s="140" t="s">
        <v>7761</v>
      </c>
      <c r="M948" s="140" t="s">
        <v>6824</v>
      </c>
      <c r="N948" s="140" t="s">
        <v>8722</v>
      </c>
      <c r="O948" s="139">
        <v>122259</v>
      </c>
      <c r="P948" s="139">
        <v>11866</v>
      </c>
      <c r="Q948" s="140" t="s">
        <v>5459</v>
      </c>
      <c r="R948" s="139">
        <v>110585</v>
      </c>
      <c r="S948" s="139">
        <v>0</v>
      </c>
      <c r="T948" s="140" t="s">
        <v>7758</v>
      </c>
      <c r="U948" s="141">
        <v>367</v>
      </c>
      <c r="V948" s="140" t="s">
        <v>11550</v>
      </c>
      <c r="W948" s="140" t="s">
        <v>8152</v>
      </c>
      <c r="X948" s="140" t="s">
        <v>7765</v>
      </c>
      <c r="Y948" s="140" t="s">
        <v>7766</v>
      </c>
      <c r="Z948" s="140" t="s">
        <v>8739</v>
      </c>
      <c r="AA948" s="139">
        <v>1</v>
      </c>
      <c r="AB948" s="141">
        <v>45322</v>
      </c>
      <c r="AC948" s="141">
        <v>45322</v>
      </c>
      <c r="AD948" s="140" t="s">
        <v>7953</v>
      </c>
      <c r="AE948" s="140" t="s">
        <v>7954</v>
      </c>
      <c r="AF948" s="140" t="s">
        <v>7955</v>
      </c>
      <c r="AG948" s="140" t="s">
        <v>7956</v>
      </c>
      <c r="AH948" s="140" t="s">
        <v>11551</v>
      </c>
      <c r="AI948" s="140" t="s">
        <v>7943</v>
      </c>
      <c r="AJ948" s="140" t="s">
        <v>11529</v>
      </c>
      <c r="AK948" s="140" t="s">
        <v>11552</v>
      </c>
      <c r="AL948" s="139">
        <v>3110</v>
      </c>
      <c r="AM948" s="140" t="s">
        <v>652</v>
      </c>
      <c r="AN948" s="140" t="s">
        <v>11531</v>
      </c>
    </row>
    <row r="949" spans="1:40" ht="28.8" x14ac:dyDescent="0.25">
      <c r="A949" s="139" t="s">
        <v>7756</v>
      </c>
      <c r="B949" s="140" t="s">
        <v>7757</v>
      </c>
      <c r="C949" s="139">
        <v>12195</v>
      </c>
      <c r="D949" s="140" t="s">
        <v>5473</v>
      </c>
      <c r="E949" s="140" t="s">
        <v>7567</v>
      </c>
      <c r="F949" s="139">
        <v>3000</v>
      </c>
      <c r="G949" s="140" t="s">
        <v>632</v>
      </c>
      <c r="H949" s="140" t="s">
        <v>7568</v>
      </c>
      <c r="I949" s="140" t="s">
        <v>7758</v>
      </c>
      <c r="J949" s="140" t="s">
        <v>11553</v>
      </c>
      <c r="K949" s="140" t="s">
        <v>7881</v>
      </c>
      <c r="L949" s="140" t="s">
        <v>7761</v>
      </c>
      <c r="M949" s="140" t="s">
        <v>6824</v>
      </c>
      <c r="N949" s="140" t="s">
        <v>8722</v>
      </c>
      <c r="O949" s="139">
        <v>139006</v>
      </c>
      <c r="P949" s="139">
        <v>12195</v>
      </c>
      <c r="Q949" s="140" t="s">
        <v>5473</v>
      </c>
      <c r="R949" s="139">
        <v>117507</v>
      </c>
      <c r="S949" s="139">
        <v>0</v>
      </c>
      <c r="T949" s="140" t="s">
        <v>7758</v>
      </c>
      <c r="U949" s="141">
        <v>367</v>
      </c>
      <c r="V949" s="140" t="s">
        <v>11554</v>
      </c>
      <c r="W949" s="140" t="s">
        <v>8105</v>
      </c>
      <c r="X949" s="140" t="s">
        <v>7765</v>
      </c>
      <c r="Y949" s="140" t="s">
        <v>7766</v>
      </c>
      <c r="Z949" s="140" t="s">
        <v>8739</v>
      </c>
      <c r="AA949" s="139">
        <v>2</v>
      </c>
      <c r="AB949" s="141">
        <v>45322</v>
      </c>
      <c r="AC949" s="141">
        <v>45322</v>
      </c>
      <c r="AD949" s="140" t="s">
        <v>7857</v>
      </c>
      <c r="AE949" s="140" t="s">
        <v>7858</v>
      </c>
      <c r="AF949" s="140" t="s">
        <v>7859</v>
      </c>
      <c r="AG949" s="140" t="s">
        <v>7860</v>
      </c>
      <c r="AH949" s="140" t="s">
        <v>11555</v>
      </c>
      <c r="AI949" s="140" t="s">
        <v>7943</v>
      </c>
      <c r="AJ949" s="140" t="s">
        <v>11556</v>
      </c>
      <c r="AK949" s="140" t="s">
        <v>11557</v>
      </c>
      <c r="AL949" s="139">
        <v>3000</v>
      </c>
      <c r="AM949" s="140" t="s">
        <v>632</v>
      </c>
      <c r="AN949" s="140" t="s">
        <v>11558</v>
      </c>
    </row>
    <row r="950" spans="1:40" ht="28.8" x14ac:dyDescent="0.25">
      <c r="A950" s="139" t="s">
        <v>7756</v>
      </c>
      <c r="B950" s="140" t="s">
        <v>7757</v>
      </c>
      <c r="C950" s="139">
        <v>12211</v>
      </c>
      <c r="D950" s="140" t="s">
        <v>6668</v>
      </c>
      <c r="E950" s="140" t="s">
        <v>3852</v>
      </c>
      <c r="F950" s="139">
        <v>3000</v>
      </c>
      <c r="G950" s="140" t="s">
        <v>632</v>
      </c>
      <c r="H950" s="140" t="s">
        <v>1797</v>
      </c>
      <c r="I950" s="140" t="s">
        <v>7758</v>
      </c>
      <c r="J950" s="140" t="s">
        <v>11559</v>
      </c>
      <c r="K950" s="140" t="s">
        <v>7881</v>
      </c>
      <c r="L950" s="140" t="s">
        <v>7761</v>
      </c>
      <c r="M950" s="140" t="s">
        <v>6824</v>
      </c>
      <c r="N950" s="140" t="s">
        <v>8722</v>
      </c>
      <c r="O950" s="139">
        <v>139006</v>
      </c>
      <c r="P950" s="139">
        <v>12195</v>
      </c>
      <c r="Q950" s="140" t="s">
        <v>5473</v>
      </c>
      <c r="R950" s="139">
        <v>970889</v>
      </c>
      <c r="S950" s="139">
        <v>0</v>
      </c>
      <c r="T950" s="140" t="s">
        <v>7758</v>
      </c>
      <c r="U950" s="141">
        <v>367</v>
      </c>
      <c r="V950" s="140" t="s">
        <v>11560</v>
      </c>
      <c r="W950" s="140" t="s">
        <v>8596</v>
      </c>
      <c r="X950" s="140" t="s">
        <v>7765</v>
      </c>
      <c r="Y950" s="140" t="s">
        <v>7766</v>
      </c>
      <c r="Z950" s="140" t="s">
        <v>8739</v>
      </c>
      <c r="AA950" s="139">
        <v>2</v>
      </c>
      <c r="AB950" s="141">
        <v>45322</v>
      </c>
      <c r="AC950" s="141">
        <v>45322</v>
      </c>
      <c r="AD950" s="140" t="s">
        <v>7857</v>
      </c>
      <c r="AE950" s="140" t="s">
        <v>7858</v>
      </c>
      <c r="AF950" s="140" t="s">
        <v>7859</v>
      </c>
      <c r="AG950" s="140" t="s">
        <v>7860</v>
      </c>
      <c r="AH950" s="140" t="s">
        <v>11561</v>
      </c>
      <c r="AI950" s="140" t="s">
        <v>7943</v>
      </c>
      <c r="AJ950" s="140" t="s">
        <v>11562</v>
      </c>
      <c r="AK950" s="140" t="s">
        <v>11563</v>
      </c>
      <c r="AL950" s="139">
        <v>3000</v>
      </c>
      <c r="AM950" s="140" t="s">
        <v>632</v>
      </c>
      <c r="AN950" s="140" t="s">
        <v>11564</v>
      </c>
    </row>
    <row r="951" spans="1:40" ht="28.8" x14ac:dyDescent="0.25">
      <c r="A951" s="139" t="s">
        <v>7756</v>
      </c>
      <c r="B951" s="140" t="s">
        <v>7757</v>
      </c>
      <c r="C951" s="139">
        <v>12229</v>
      </c>
      <c r="D951" s="140" t="s">
        <v>5237</v>
      </c>
      <c r="E951" s="140" t="s">
        <v>6282</v>
      </c>
      <c r="F951" s="139">
        <v>3000</v>
      </c>
      <c r="G951" s="140" t="s">
        <v>632</v>
      </c>
      <c r="H951" s="140" t="s">
        <v>1798</v>
      </c>
      <c r="I951" s="140" t="s">
        <v>7758</v>
      </c>
      <c r="J951" s="140" t="s">
        <v>11565</v>
      </c>
      <c r="K951" s="140" t="s">
        <v>7881</v>
      </c>
      <c r="L951" s="140" t="s">
        <v>7761</v>
      </c>
      <c r="M951" s="140" t="s">
        <v>6824</v>
      </c>
      <c r="N951" s="140" t="s">
        <v>8722</v>
      </c>
      <c r="O951" s="139">
        <v>139006</v>
      </c>
      <c r="P951" s="139">
        <v>12195</v>
      </c>
      <c r="Q951" s="140" t="s">
        <v>5473</v>
      </c>
      <c r="R951" s="139">
        <v>970889</v>
      </c>
      <c r="S951" s="139">
        <v>0</v>
      </c>
      <c r="T951" s="140" t="s">
        <v>7758</v>
      </c>
      <c r="U951" s="141">
        <v>367</v>
      </c>
      <c r="V951" s="140" t="s">
        <v>11566</v>
      </c>
      <c r="W951" s="140" t="s">
        <v>8170</v>
      </c>
      <c r="X951" s="140" t="s">
        <v>8106</v>
      </c>
      <c r="Y951" s="140" t="s">
        <v>8107</v>
      </c>
      <c r="Z951" s="140" t="s">
        <v>8724</v>
      </c>
      <c r="AA951" s="139">
        <v>1</v>
      </c>
      <c r="AB951" s="141">
        <v>45322</v>
      </c>
      <c r="AC951" s="141">
        <v>45322</v>
      </c>
      <c r="AD951" s="140" t="s">
        <v>7926</v>
      </c>
      <c r="AE951" s="140" t="s">
        <v>7927</v>
      </c>
      <c r="AF951" s="140" t="s">
        <v>7928</v>
      </c>
      <c r="AG951" s="140" t="s">
        <v>7929</v>
      </c>
      <c r="AH951" s="140" t="s">
        <v>11567</v>
      </c>
      <c r="AI951" s="140" t="s">
        <v>7943</v>
      </c>
      <c r="AJ951" s="140" t="s">
        <v>11568</v>
      </c>
      <c r="AK951" s="140" t="s">
        <v>11569</v>
      </c>
      <c r="AL951" s="139">
        <v>3000</v>
      </c>
      <c r="AM951" s="140" t="s">
        <v>632</v>
      </c>
      <c r="AN951" s="140" t="s">
        <v>11564</v>
      </c>
    </row>
    <row r="952" spans="1:40" ht="28.8" x14ac:dyDescent="0.25">
      <c r="A952" s="139" t="s">
        <v>7756</v>
      </c>
      <c r="B952" s="140" t="s">
        <v>7757</v>
      </c>
      <c r="C952" s="139">
        <v>12278</v>
      </c>
      <c r="D952" s="140" t="s">
        <v>5474</v>
      </c>
      <c r="E952" s="140" t="s">
        <v>3853</v>
      </c>
      <c r="F952" s="139">
        <v>3020</v>
      </c>
      <c r="G952" s="140" t="s">
        <v>633</v>
      </c>
      <c r="H952" s="140" t="s">
        <v>1799</v>
      </c>
      <c r="I952" s="140" t="s">
        <v>7758</v>
      </c>
      <c r="J952" s="140" t="s">
        <v>11570</v>
      </c>
      <c r="K952" s="140" t="s">
        <v>8031</v>
      </c>
      <c r="L952" s="140" t="s">
        <v>7761</v>
      </c>
      <c r="M952" s="140" t="s">
        <v>6825</v>
      </c>
      <c r="N952" s="140" t="s">
        <v>8730</v>
      </c>
      <c r="O952" s="139">
        <v>119669</v>
      </c>
      <c r="P952" s="139">
        <v>11874</v>
      </c>
      <c r="Q952" s="140" t="s">
        <v>490</v>
      </c>
      <c r="R952" s="139">
        <v>961235</v>
      </c>
      <c r="S952" s="139">
        <v>0</v>
      </c>
      <c r="T952" s="140" t="s">
        <v>7758</v>
      </c>
      <c r="U952" s="141">
        <v>367</v>
      </c>
      <c r="V952" s="140" t="s">
        <v>11571</v>
      </c>
      <c r="W952" s="140" t="s">
        <v>9508</v>
      </c>
      <c r="X952" s="140" t="s">
        <v>7765</v>
      </c>
      <c r="Y952" s="140" t="s">
        <v>7766</v>
      </c>
      <c r="Z952" s="140" t="s">
        <v>8732</v>
      </c>
      <c r="AA952" s="139">
        <v>1</v>
      </c>
      <c r="AB952" s="141">
        <v>45322</v>
      </c>
      <c r="AC952" s="141">
        <v>45322</v>
      </c>
      <c r="AD952" s="140" t="s">
        <v>7953</v>
      </c>
      <c r="AE952" s="140" t="s">
        <v>7954</v>
      </c>
      <c r="AF952" s="140" t="s">
        <v>7955</v>
      </c>
      <c r="AG952" s="140" t="s">
        <v>7956</v>
      </c>
      <c r="AH952" s="140" t="s">
        <v>11572</v>
      </c>
      <c r="AI952" s="140" t="s">
        <v>7773</v>
      </c>
      <c r="AJ952" s="140" t="s">
        <v>11573</v>
      </c>
      <c r="AK952" s="140" t="s">
        <v>11574</v>
      </c>
      <c r="AL952" s="139">
        <v>3020</v>
      </c>
      <c r="AM952" s="140" t="s">
        <v>339</v>
      </c>
      <c r="AN952" s="140" t="s">
        <v>11575</v>
      </c>
    </row>
    <row r="953" spans="1:40" ht="28.8" x14ac:dyDescent="0.25">
      <c r="A953" s="139" t="s">
        <v>7756</v>
      </c>
      <c r="B953" s="140" t="s">
        <v>7757</v>
      </c>
      <c r="C953" s="139">
        <v>12286</v>
      </c>
      <c r="D953" s="140" t="s">
        <v>6669</v>
      </c>
      <c r="E953" s="140" t="s">
        <v>3854</v>
      </c>
      <c r="F953" s="139">
        <v>3020</v>
      </c>
      <c r="G953" s="140" t="s">
        <v>633</v>
      </c>
      <c r="H953" s="140" t="s">
        <v>11576</v>
      </c>
      <c r="I953" s="140" t="s">
        <v>7758</v>
      </c>
      <c r="J953" s="140" t="s">
        <v>11577</v>
      </c>
      <c r="K953" s="140" t="s">
        <v>7881</v>
      </c>
      <c r="L953" s="140" t="s">
        <v>7761</v>
      </c>
      <c r="M953" s="140" t="s">
        <v>6824</v>
      </c>
      <c r="N953" s="140" t="s">
        <v>8722</v>
      </c>
      <c r="O953" s="139">
        <v>121939</v>
      </c>
      <c r="P953" s="139">
        <v>12393</v>
      </c>
      <c r="Q953" s="140" t="s">
        <v>6670</v>
      </c>
      <c r="R953" s="139">
        <v>970111</v>
      </c>
      <c r="S953" s="139">
        <v>0</v>
      </c>
      <c r="T953" s="140" t="s">
        <v>7758</v>
      </c>
      <c r="U953" s="141">
        <v>367</v>
      </c>
      <c r="V953" s="140" t="s">
        <v>11578</v>
      </c>
      <c r="W953" s="140" t="s">
        <v>7837</v>
      </c>
      <c r="X953" s="140" t="s">
        <v>7765</v>
      </c>
      <c r="Y953" s="140" t="s">
        <v>7766</v>
      </c>
      <c r="Z953" s="140" t="s">
        <v>8739</v>
      </c>
      <c r="AA953" s="139">
        <v>1</v>
      </c>
      <c r="AB953" s="141">
        <v>45322</v>
      </c>
      <c r="AC953" s="141">
        <v>45322</v>
      </c>
      <c r="AD953" s="140" t="s">
        <v>7953</v>
      </c>
      <c r="AE953" s="140" t="s">
        <v>7954</v>
      </c>
      <c r="AF953" s="140" t="s">
        <v>7955</v>
      </c>
      <c r="AG953" s="140" t="s">
        <v>7956</v>
      </c>
      <c r="AH953" s="140" t="s">
        <v>11579</v>
      </c>
      <c r="AI953" s="140" t="s">
        <v>7943</v>
      </c>
      <c r="AJ953" s="140" t="s">
        <v>11580</v>
      </c>
      <c r="AK953" s="140" t="s">
        <v>11581</v>
      </c>
      <c r="AL953" s="139">
        <v>3001</v>
      </c>
      <c r="AM953" s="140" t="s">
        <v>340</v>
      </c>
      <c r="AN953" s="140" t="s">
        <v>11582</v>
      </c>
    </row>
    <row r="954" spans="1:40" ht="28.8" x14ac:dyDescent="0.25">
      <c r="A954" s="139" t="s">
        <v>7756</v>
      </c>
      <c r="B954" s="140" t="s">
        <v>7757</v>
      </c>
      <c r="C954" s="139">
        <v>12311</v>
      </c>
      <c r="D954" s="140" t="s">
        <v>5475</v>
      </c>
      <c r="E954" s="140" t="s">
        <v>3855</v>
      </c>
      <c r="F954" s="139">
        <v>3012</v>
      </c>
      <c r="G954" s="140" t="s">
        <v>338</v>
      </c>
      <c r="H954" s="140" t="s">
        <v>1800</v>
      </c>
      <c r="I954" s="140" t="s">
        <v>7758</v>
      </c>
      <c r="J954" s="140" t="s">
        <v>11583</v>
      </c>
      <c r="K954" s="140" t="s">
        <v>7881</v>
      </c>
      <c r="L954" s="140" t="s">
        <v>7761</v>
      </c>
      <c r="M954" s="140" t="s">
        <v>6824</v>
      </c>
      <c r="N954" s="140" t="s">
        <v>8722</v>
      </c>
      <c r="O954" s="139">
        <v>139006</v>
      </c>
      <c r="P954" s="139">
        <v>12195</v>
      </c>
      <c r="Q954" s="140" t="s">
        <v>5473</v>
      </c>
      <c r="R954" s="139">
        <v>964361</v>
      </c>
      <c r="S954" s="139">
        <v>0</v>
      </c>
      <c r="T954" s="140" t="s">
        <v>7758</v>
      </c>
      <c r="U954" s="141">
        <v>367</v>
      </c>
      <c r="V954" s="140" t="s">
        <v>11584</v>
      </c>
      <c r="W954" s="140" t="s">
        <v>7853</v>
      </c>
      <c r="X954" s="140" t="s">
        <v>7765</v>
      </c>
      <c r="Y954" s="140" t="s">
        <v>7766</v>
      </c>
      <c r="Z954" s="140" t="s">
        <v>8739</v>
      </c>
      <c r="AA954" s="139">
        <v>1</v>
      </c>
      <c r="AB954" s="141">
        <v>45322</v>
      </c>
      <c r="AC954" s="141">
        <v>45322</v>
      </c>
      <c r="AD954" s="140" t="s">
        <v>7857</v>
      </c>
      <c r="AE954" s="140" t="s">
        <v>7858</v>
      </c>
      <c r="AF954" s="140" t="s">
        <v>7859</v>
      </c>
      <c r="AG954" s="140" t="s">
        <v>7860</v>
      </c>
      <c r="AH954" s="140" t="s">
        <v>11585</v>
      </c>
      <c r="AI954" s="140" t="s">
        <v>7943</v>
      </c>
      <c r="AJ954" s="140" t="s">
        <v>11586</v>
      </c>
      <c r="AK954" s="140" t="s">
        <v>11587</v>
      </c>
      <c r="AL954" s="139">
        <v>3012</v>
      </c>
      <c r="AM954" s="140" t="s">
        <v>338</v>
      </c>
      <c r="AN954" s="140" t="s">
        <v>11588</v>
      </c>
    </row>
    <row r="955" spans="1:40" ht="28.8" x14ac:dyDescent="0.25">
      <c r="A955" s="139" t="s">
        <v>7756</v>
      </c>
      <c r="B955" s="140" t="s">
        <v>7757</v>
      </c>
      <c r="C955" s="139">
        <v>12328</v>
      </c>
      <c r="D955" s="140" t="s">
        <v>6420</v>
      </c>
      <c r="E955" s="140" t="s">
        <v>3345</v>
      </c>
      <c r="F955" s="139">
        <v>3012</v>
      </c>
      <c r="G955" s="140" t="s">
        <v>338</v>
      </c>
      <c r="H955" s="140" t="s">
        <v>1801</v>
      </c>
      <c r="I955" s="140" t="s">
        <v>7758</v>
      </c>
      <c r="J955" s="140" t="s">
        <v>11589</v>
      </c>
      <c r="K955" s="140" t="s">
        <v>7881</v>
      </c>
      <c r="L955" s="140" t="s">
        <v>7761</v>
      </c>
      <c r="M955" s="140" t="s">
        <v>6824</v>
      </c>
      <c r="N955" s="140" t="s">
        <v>8722</v>
      </c>
      <c r="O955" s="139">
        <v>122259</v>
      </c>
      <c r="P955" s="139">
        <v>11866</v>
      </c>
      <c r="Q955" s="140" t="s">
        <v>5459</v>
      </c>
      <c r="R955" s="139">
        <v>110585</v>
      </c>
      <c r="S955" s="139">
        <v>0</v>
      </c>
      <c r="T955" s="140" t="s">
        <v>7758</v>
      </c>
      <c r="U955" s="141">
        <v>367</v>
      </c>
      <c r="V955" s="140" t="s">
        <v>11590</v>
      </c>
      <c r="W955" s="140" t="s">
        <v>11591</v>
      </c>
      <c r="X955" s="140" t="s">
        <v>7765</v>
      </c>
      <c r="Y955" s="140" t="s">
        <v>7766</v>
      </c>
      <c r="Z955" s="140" t="s">
        <v>8739</v>
      </c>
      <c r="AA955" s="139">
        <v>1</v>
      </c>
      <c r="AB955" s="141">
        <v>45322</v>
      </c>
      <c r="AC955" s="141">
        <v>45322</v>
      </c>
      <c r="AD955" s="140" t="s">
        <v>7857</v>
      </c>
      <c r="AE955" s="140" t="s">
        <v>7858</v>
      </c>
      <c r="AF955" s="140" t="s">
        <v>7859</v>
      </c>
      <c r="AG955" s="140" t="s">
        <v>7860</v>
      </c>
      <c r="AH955" s="140" t="s">
        <v>11592</v>
      </c>
      <c r="AI955" s="140" t="s">
        <v>7943</v>
      </c>
      <c r="AJ955" s="140" t="s">
        <v>11529</v>
      </c>
      <c r="AK955" s="140" t="s">
        <v>11536</v>
      </c>
      <c r="AL955" s="139">
        <v>3110</v>
      </c>
      <c r="AM955" s="140" t="s">
        <v>652</v>
      </c>
      <c r="AN955" s="140" t="s">
        <v>11531</v>
      </c>
    </row>
    <row r="956" spans="1:40" ht="28.8" x14ac:dyDescent="0.25">
      <c r="A956" s="139" t="s">
        <v>7756</v>
      </c>
      <c r="B956" s="140" t="s">
        <v>7757</v>
      </c>
      <c r="C956" s="139">
        <v>12351</v>
      </c>
      <c r="D956" s="140" t="s">
        <v>7569</v>
      </c>
      <c r="E956" s="140" t="s">
        <v>7570</v>
      </c>
      <c r="F956" s="139">
        <v>3001</v>
      </c>
      <c r="G956" s="140" t="s">
        <v>340</v>
      </c>
      <c r="H956" s="140" t="s">
        <v>7571</v>
      </c>
      <c r="I956" s="140" t="s">
        <v>7758</v>
      </c>
      <c r="J956" s="140" t="s">
        <v>11593</v>
      </c>
      <c r="K956" s="140" t="s">
        <v>7881</v>
      </c>
      <c r="L956" s="140" t="s">
        <v>7761</v>
      </c>
      <c r="M956" s="140" t="s">
        <v>6824</v>
      </c>
      <c r="N956" s="140" t="s">
        <v>7762</v>
      </c>
      <c r="O956" s="139">
        <v>120841</v>
      </c>
      <c r="P956" s="139">
        <v>13433</v>
      </c>
      <c r="Q956" s="140" t="s">
        <v>7248</v>
      </c>
      <c r="R956" s="139">
        <v>113902</v>
      </c>
      <c r="S956" s="139">
        <v>113902</v>
      </c>
      <c r="T956" s="140" t="s">
        <v>7758</v>
      </c>
      <c r="U956" s="141">
        <v>367</v>
      </c>
      <c r="V956" s="140" t="s">
        <v>11594</v>
      </c>
      <c r="W956" s="140" t="s">
        <v>11595</v>
      </c>
      <c r="X956" s="140" t="s">
        <v>7765</v>
      </c>
      <c r="Y956" s="140" t="s">
        <v>7766</v>
      </c>
      <c r="Z956" s="140" t="s">
        <v>7767</v>
      </c>
      <c r="AA956" s="139">
        <v>1</v>
      </c>
      <c r="AB956" s="141">
        <v>45322</v>
      </c>
      <c r="AC956" s="141">
        <v>45322</v>
      </c>
      <c r="AD956" s="140" t="s">
        <v>7857</v>
      </c>
      <c r="AE956" s="140" t="s">
        <v>7858</v>
      </c>
      <c r="AF956" s="140" t="s">
        <v>7859</v>
      </c>
      <c r="AG956" s="140" t="s">
        <v>7860</v>
      </c>
      <c r="AH956" s="140" t="s">
        <v>8287</v>
      </c>
      <c r="AI956" s="140" t="s">
        <v>7773</v>
      </c>
      <c r="AJ956" s="140" t="s">
        <v>8288</v>
      </c>
      <c r="AK956" s="140" t="s">
        <v>4774</v>
      </c>
      <c r="AL956" s="139">
        <v>3010</v>
      </c>
      <c r="AM956" s="140" t="s">
        <v>347</v>
      </c>
      <c r="AN956" s="140" t="s">
        <v>8289</v>
      </c>
    </row>
    <row r="957" spans="1:40" ht="28.8" x14ac:dyDescent="0.25">
      <c r="A957" s="139" t="s">
        <v>7756</v>
      </c>
      <c r="B957" s="140" t="s">
        <v>7757</v>
      </c>
      <c r="C957" s="139">
        <v>12369</v>
      </c>
      <c r="D957" s="140" t="s">
        <v>5476</v>
      </c>
      <c r="E957" s="140" t="s">
        <v>3856</v>
      </c>
      <c r="F957" s="139">
        <v>3010</v>
      </c>
      <c r="G957" s="140" t="s">
        <v>347</v>
      </c>
      <c r="H957" s="140" t="s">
        <v>1802</v>
      </c>
      <c r="I957" s="140" t="s">
        <v>7758</v>
      </c>
      <c r="J957" s="140" t="s">
        <v>11596</v>
      </c>
      <c r="K957" s="140" t="s">
        <v>7881</v>
      </c>
      <c r="L957" s="140" t="s">
        <v>7761</v>
      </c>
      <c r="M957" s="140" t="s">
        <v>6824</v>
      </c>
      <c r="N957" s="140" t="s">
        <v>8722</v>
      </c>
      <c r="O957" s="139">
        <v>120766</v>
      </c>
      <c r="P957" s="139">
        <v>44818</v>
      </c>
      <c r="Q957" s="140" t="s">
        <v>5872</v>
      </c>
      <c r="R957" s="139">
        <v>964411</v>
      </c>
      <c r="S957" s="139">
        <v>0</v>
      </c>
      <c r="T957" s="140" t="s">
        <v>7758</v>
      </c>
      <c r="U957" s="141">
        <v>367</v>
      </c>
      <c r="V957" s="140" t="s">
        <v>11597</v>
      </c>
      <c r="W957" s="140" t="s">
        <v>8063</v>
      </c>
      <c r="X957" s="140" t="s">
        <v>7972</v>
      </c>
      <c r="Y957" s="140" t="s">
        <v>7973</v>
      </c>
      <c r="Z957" s="140" t="s">
        <v>8899</v>
      </c>
      <c r="AA957" s="139">
        <v>2</v>
      </c>
      <c r="AB957" s="141">
        <v>45322</v>
      </c>
      <c r="AC957" s="141">
        <v>45322</v>
      </c>
      <c r="AD957" s="140" t="s">
        <v>7857</v>
      </c>
      <c r="AE957" s="140" t="s">
        <v>7858</v>
      </c>
      <c r="AF957" s="140" t="s">
        <v>7859</v>
      </c>
      <c r="AG957" s="140" t="s">
        <v>7860</v>
      </c>
      <c r="AH957" s="140" t="s">
        <v>11598</v>
      </c>
      <c r="AI957" s="140" t="s">
        <v>7943</v>
      </c>
      <c r="AJ957" s="140" t="s">
        <v>11599</v>
      </c>
      <c r="AK957" s="140" t="s">
        <v>3856</v>
      </c>
      <c r="AL957" s="139">
        <v>3010</v>
      </c>
      <c r="AM957" s="140" t="s">
        <v>347</v>
      </c>
      <c r="AN957" s="140" t="s">
        <v>11600</v>
      </c>
    </row>
    <row r="958" spans="1:40" ht="28.8" x14ac:dyDescent="0.25">
      <c r="A958" s="139" t="s">
        <v>7756</v>
      </c>
      <c r="B958" s="140" t="s">
        <v>7757</v>
      </c>
      <c r="C958" s="139">
        <v>12377</v>
      </c>
      <c r="D958" s="140" t="s">
        <v>5477</v>
      </c>
      <c r="E958" s="140" t="s">
        <v>3857</v>
      </c>
      <c r="F958" s="139">
        <v>3001</v>
      </c>
      <c r="G958" s="140" t="s">
        <v>340</v>
      </c>
      <c r="H958" s="140" t="s">
        <v>1803</v>
      </c>
      <c r="I958" s="140" t="s">
        <v>7758</v>
      </c>
      <c r="J958" s="140" t="s">
        <v>11601</v>
      </c>
      <c r="K958" s="140" t="s">
        <v>7881</v>
      </c>
      <c r="L958" s="140" t="s">
        <v>7761</v>
      </c>
      <c r="M958" s="140" t="s">
        <v>6824</v>
      </c>
      <c r="N958" s="140" t="s">
        <v>8722</v>
      </c>
      <c r="O958" s="139">
        <v>120766</v>
      </c>
      <c r="P958" s="139">
        <v>44818</v>
      </c>
      <c r="Q958" s="140" t="s">
        <v>5872</v>
      </c>
      <c r="R958" s="139">
        <v>962217</v>
      </c>
      <c r="S958" s="139">
        <v>0</v>
      </c>
      <c r="T958" s="140" t="s">
        <v>7758</v>
      </c>
      <c r="U958" s="141">
        <v>367</v>
      </c>
      <c r="V958" s="140" t="s">
        <v>11602</v>
      </c>
      <c r="W958" s="140" t="s">
        <v>8257</v>
      </c>
      <c r="X958" s="140" t="s">
        <v>7765</v>
      </c>
      <c r="Y958" s="140" t="s">
        <v>7766</v>
      </c>
      <c r="Z958" s="140" t="s">
        <v>8739</v>
      </c>
      <c r="AA958" s="139">
        <v>1</v>
      </c>
      <c r="AB958" s="141">
        <v>45322</v>
      </c>
      <c r="AC958" s="141">
        <v>45322</v>
      </c>
      <c r="AD958" s="140" t="s">
        <v>7857</v>
      </c>
      <c r="AE958" s="140" t="s">
        <v>7858</v>
      </c>
      <c r="AF958" s="140" t="s">
        <v>7859</v>
      </c>
      <c r="AG958" s="140" t="s">
        <v>7860</v>
      </c>
      <c r="AH958" s="140" t="s">
        <v>11603</v>
      </c>
      <c r="AI958" s="140" t="s">
        <v>7943</v>
      </c>
      <c r="AJ958" s="140" t="s">
        <v>11604</v>
      </c>
      <c r="AK958" s="140" t="s">
        <v>11605</v>
      </c>
      <c r="AL958" s="139">
        <v>3050</v>
      </c>
      <c r="AM958" s="140" t="s">
        <v>634</v>
      </c>
      <c r="AN958" s="140" t="s">
        <v>9120</v>
      </c>
    </row>
    <row r="959" spans="1:40" ht="28.8" x14ac:dyDescent="0.25">
      <c r="A959" s="139" t="s">
        <v>7756</v>
      </c>
      <c r="B959" s="140" t="s">
        <v>7757</v>
      </c>
      <c r="C959" s="139">
        <v>12385</v>
      </c>
      <c r="D959" s="140" t="s">
        <v>6283</v>
      </c>
      <c r="E959" s="140" t="s">
        <v>3858</v>
      </c>
      <c r="F959" s="139">
        <v>3001</v>
      </c>
      <c r="G959" s="140" t="s">
        <v>340</v>
      </c>
      <c r="H959" s="140" t="s">
        <v>1804</v>
      </c>
      <c r="I959" s="140" t="s">
        <v>7758</v>
      </c>
      <c r="J959" s="140" t="s">
        <v>11606</v>
      </c>
      <c r="K959" s="140" t="s">
        <v>7881</v>
      </c>
      <c r="L959" s="140" t="s">
        <v>7761</v>
      </c>
      <c r="M959" s="140" t="s">
        <v>6824</v>
      </c>
      <c r="N959" s="140" t="s">
        <v>8722</v>
      </c>
      <c r="O959" s="139">
        <v>139006</v>
      </c>
      <c r="P959" s="139">
        <v>12195</v>
      </c>
      <c r="Q959" s="140" t="s">
        <v>5473</v>
      </c>
      <c r="R959" s="139">
        <v>964429</v>
      </c>
      <c r="S959" s="139">
        <v>0</v>
      </c>
      <c r="T959" s="140" t="s">
        <v>7758</v>
      </c>
      <c r="U959" s="141">
        <v>367</v>
      </c>
      <c r="V959" s="140" t="s">
        <v>11607</v>
      </c>
      <c r="W959" s="140" t="s">
        <v>9928</v>
      </c>
      <c r="X959" s="140" t="s">
        <v>7765</v>
      </c>
      <c r="Y959" s="140" t="s">
        <v>7766</v>
      </c>
      <c r="Z959" s="140" t="s">
        <v>8739</v>
      </c>
      <c r="AA959" s="139">
        <v>2</v>
      </c>
      <c r="AB959" s="141">
        <v>45322</v>
      </c>
      <c r="AC959" s="141">
        <v>45322</v>
      </c>
      <c r="AD959" s="140" t="s">
        <v>7857</v>
      </c>
      <c r="AE959" s="140" t="s">
        <v>7858</v>
      </c>
      <c r="AF959" s="140" t="s">
        <v>7859</v>
      </c>
      <c r="AG959" s="140" t="s">
        <v>7860</v>
      </c>
      <c r="AH959" s="140" t="s">
        <v>11608</v>
      </c>
      <c r="AI959" s="140" t="s">
        <v>7943</v>
      </c>
      <c r="AJ959" s="140" t="s">
        <v>11609</v>
      </c>
      <c r="AK959" s="140" t="s">
        <v>11610</v>
      </c>
      <c r="AL959" s="139">
        <v>3001</v>
      </c>
      <c r="AM959" s="140" t="s">
        <v>340</v>
      </c>
      <c r="AN959" s="140" t="s">
        <v>11611</v>
      </c>
    </row>
    <row r="960" spans="1:40" ht="28.8" x14ac:dyDescent="0.25">
      <c r="A960" s="139" t="s">
        <v>7756</v>
      </c>
      <c r="B960" s="140" t="s">
        <v>7757</v>
      </c>
      <c r="C960" s="139">
        <v>12393</v>
      </c>
      <c r="D960" s="140" t="s">
        <v>6670</v>
      </c>
      <c r="E960" s="140" t="s">
        <v>3859</v>
      </c>
      <c r="F960" s="139">
        <v>3001</v>
      </c>
      <c r="G960" s="140" t="s">
        <v>340</v>
      </c>
      <c r="H960" s="140" t="s">
        <v>6671</v>
      </c>
      <c r="I960" s="140" t="s">
        <v>7758</v>
      </c>
      <c r="J960" s="140" t="s">
        <v>11612</v>
      </c>
      <c r="K960" s="140" t="s">
        <v>7881</v>
      </c>
      <c r="L960" s="140" t="s">
        <v>7761</v>
      </c>
      <c r="M960" s="140" t="s">
        <v>6824</v>
      </c>
      <c r="N960" s="140" t="s">
        <v>8722</v>
      </c>
      <c r="O960" s="139">
        <v>121939</v>
      </c>
      <c r="P960" s="139">
        <v>12393</v>
      </c>
      <c r="Q960" s="140" t="s">
        <v>6670</v>
      </c>
      <c r="R960" s="139">
        <v>970111</v>
      </c>
      <c r="S960" s="139">
        <v>0</v>
      </c>
      <c r="T960" s="140" t="s">
        <v>7758</v>
      </c>
      <c r="U960" s="141">
        <v>367</v>
      </c>
      <c r="V960" s="140" t="s">
        <v>11613</v>
      </c>
      <c r="W960" s="140" t="s">
        <v>8080</v>
      </c>
      <c r="X960" s="140" t="s">
        <v>7972</v>
      </c>
      <c r="Y960" s="140" t="s">
        <v>7973</v>
      </c>
      <c r="Z960" s="140" t="s">
        <v>8899</v>
      </c>
      <c r="AA960" s="139">
        <v>1</v>
      </c>
      <c r="AB960" s="141">
        <v>45322</v>
      </c>
      <c r="AC960" s="141">
        <v>45322</v>
      </c>
      <c r="AD960" s="140" t="s">
        <v>7857</v>
      </c>
      <c r="AE960" s="140" t="s">
        <v>7858</v>
      </c>
      <c r="AF960" s="140" t="s">
        <v>7859</v>
      </c>
      <c r="AG960" s="140" t="s">
        <v>7860</v>
      </c>
      <c r="AH960" s="140" t="s">
        <v>11579</v>
      </c>
      <c r="AI960" s="140" t="s">
        <v>7943</v>
      </c>
      <c r="AJ960" s="140" t="s">
        <v>11580</v>
      </c>
      <c r="AK960" s="140" t="s">
        <v>11581</v>
      </c>
      <c r="AL960" s="139">
        <v>3001</v>
      </c>
      <c r="AM960" s="140" t="s">
        <v>340</v>
      </c>
      <c r="AN960" s="140" t="s">
        <v>11582</v>
      </c>
    </row>
    <row r="961" spans="1:40" ht="28.8" x14ac:dyDescent="0.25">
      <c r="A961" s="139" t="s">
        <v>7756</v>
      </c>
      <c r="B961" s="140" t="s">
        <v>7757</v>
      </c>
      <c r="C961" s="139">
        <v>12401</v>
      </c>
      <c r="D961" s="140" t="s">
        <v>5255</v>
      </c>
      <c r="E961" s="140" t="s">
        <v>3860</v>
      </c>
      <c r="F961" s="139">
        <v>3001</v>
      </c>
      <c r="G961" s="140" t="s">
        <v>340</v>
      </c>
      <c r="H961" s="140" t="s">
        <v>1805</v>
      </c>
      <c r="I961" s="140" t="s">
        <v>7758</v>
      </c>
      <c r="J961" s="140" t="s">
        <v>11614</v>
      </c>
      <c r="K961" s="140" t="s">
        <v>7881</v>
      </c>
      <c r="L961" s="140" t="s">
        <v>7761</v>
      </c>
      <c r="M961" s="140" t="s">
        <v>6824</v>
      </c>
      <c r="N961" s="140" t="s">
        <v>8722</v>
      </c>
      <c r="O961" s="139">
        <v>120766</v>
      </c>
      <c r="P961" s="139">
        <v>44818</v>
      </c>
      <c r="Q961" s="140" t="s">
        <v>5872</v>
      </c>
      <c r="R961" s="139">
        <v>962217</v>
      </c>
      <c r="S961" s="139">
        <v>0</v>
      </c>
      <c r="T961" s="140" t="s">
        <v>7758</v>
      </c>
      <c r="U961" s="141">
        <v>367</v>
      </c>
      <c r="V961" s="140" t="s">
        <v>11615</v>
      </c>
      <c r="W961" s="140" t="s">
        <v>8173</v>
      </c>
      <c r="X961" s="140" t="s">
        <v>7765</v>
      </c>
      <c r="Y961" s="140" t="s">
        <v>7766</v>
      </c>
      <c r="Z961" s="140" t="s">
        <v>8739</v>
      </c>
      <c r="AA961" s="139">
        <v>1</v>
      </c>
      <c r="AB961" s="141">
        <v>45322</v>
      </c>
      <c r="AC961" s="141">
        <v>45322</v>
      </c>
      <c r="AD961" s="140" t="s">
        <v>7857</v>
      </c>
      <c r="AE961" s="140" t="s">
        <v>7858</v>
      </c>
      <c r="AF961" s="140" t="s">
        <v>7859</v>
      </c>
      <c r="AG961" s="140" t="s">
        <v>7860</v>
      </c>
      <c r="AH961" s="140" t="s">
        <v>11616</v>
      </c>
      <c r="AI961" s="140" t="s">
        <v>7943</v>
      </c>
      <c r="AJ961" s="140" t="s">
        <v>11617</v>
      </c>
      <c r="AK961" s="140" t="s">
        <v>3860</v>
      </c>
      <c r="AL961" s="139">
        <v>3001</v>
      </c>
      <c r="AM961" s="140" t="s">
        <v>340</v>
      </c>
      <c r="AN961" s="140" t="s">
        <v>9120</v>
      </c>
    </row>
    <row r="962" spans="1:40" ht="28.8" x14ac:dyDescent="0.25">
      <c r="A962" s="139" t="s">
        <v>7756</v>
      </c>
      <c r="B962" s="140" t="s">
        <v>7757</v>
      </c>
      <c r="C962" s="139">
        <v>12427</v>
      </c>
      <c r="D962" s="140" t="s">
        <v>11618</v>
      </c>
      <c r="E962" s="140" t="s">
        <v>3861</v>
      </c>
      <c r="F962" s="139">
        <v>3050</v>
      </c>
      <c r="G962" s="140" t="s">
        <v>634</v>
      </c>
      <c r="H962" s="140" t="s">
        <v>2646</v>
      </c>
      <c r="I962" s="140" t="s">
        <v>7758</v>
      </c>
      <c r="J962" s="140" t="s">
        <v>11619</v>
      </c>
      <c r="K962" s="140" t="s">
        <v>7899</v>
      </c>
      <c r="L962" s="140" t="s">
        <v>7761</v>
      </c>
      <c r="M962" s="140" t="s">
        <v>6823</v>
      </c>
      <c r="N962" s="140" t="s">
        <v>8722</v>
      </c>
      <c r="O962" s="139">
        <v>138974</v>
      </c>
      <c r="P962" s="139">
        <v>60988</v>
      </c>
      <c r="Q962" s="140" t="s">
        <v>11620</v>
      </c>
      <c r="R962" s="139">
        <v>970111</v>
      </c>
      <c r="S962" s="139">
        <v>0</v>
      </c>
      <c r="T962" s="140" t="s">
        <v>7935</v>
      </c>
      <c r="U962" s="141">
        <v>367</v>
      </c>
      <c r="V962" s="140" t="s">
        <v>11621</v>
      </c>
      <c r="W962" s="140" t="s">
        <v>11622</v>
      </c>
      <c r="X962" s="140" t="s">
        <v>7765</v>
      </c>
      <c r="Y962" s="140" t="s">
        <v>7766</v>
      </c>
      <c r="Z962" s="140" t="s">
        <v>8739</v>
      </c>
      <c r="AA962" s="139">
        <v>2</v>
      </c>
      <c r="AB962" s="141">
        <v>45322</v>
      </c>
      <c r="AC962" s="141">
        <v>45322</v>
      </c>
      <c r="AD962" s="140" t="s">
        <v>7953</v>
      </c>
      <c r="AE962" s="140" t="s">
        <v>7954</v>
      </c>
      <c r="AF962" s="140" t="s">
        <v>7955</v>
      </c>
      <c r="AG962" s="140" t="s">
        <v>7956</v>
      </c>
      <c r="AH962" s="140" t="s">
        <v>11579</v>
      </c>
      <c r="AI962" s="140" t="s">
        <v>7943</v>
      </c>
      <c r="AJ962" s="140" t="s">
        <v>11580</v>
      </c>
      <c r="AK962" s="140" t="s">
        <v>11581</v>
      </c>
      <c r="AL962" s="139">
        <v>3001</v>
      </c>
      <c r="AM962" s="140" t="s">
        <v>340</v>
      </c>
      <c r="AN962" s="140" t="s">
        <v>11582</v>
      </c>
    </row>
    <row r="963" spans="1:40" ht="28.8" x14ac:dyDescent="0.25">
      <c r="A963" s="139" t="s">
        <v>7756</v>
      </c>
      <c r="B963" s="140" t="s">
        <v>7757</v>
      </c>
      <c r="C963" s="139">
        <v>12435</v>
      </c>
      <c r="D963" s="140" t="s">
        <v>6672</v>
      </c>
      <c r="E963" s="140" t="s">
        <v>3862</v>
      </c>
      <c r="F963" s="139">
        <v>3360</v>
      </c>
      <c r="G963" s="140" t="s">
        <v>635</v>
      </c>
      <c r="H963" s="140" t="s">
        <v>1806</v>
      </c>
      <c r="I963" s="140" t="s">
        <v>7758</v>
      </c>
      <c r="J963" s="140" t="s">
        <v>11623</v>
      </c>
      <c r="K963" s="140" t="s">
        <v>7881</v>
      </c>
      <c r="L963" s="140" t="s">
        <v>7761</v>
      </c>
      <c r="M963" s="140" t="s">
        <v>6824</v>
      </c>
      <c r="N963" s="140" t="s">
        <v>8722</v>
      </c>
      <c r="O963" s="139">
        <v>139006</v>
      </c>
      <c r="P963" s="139">
        <v>12195</v>
      </c>
      <c r="Q963" s="140" t="s">
        <v>5473</v>
      </c>
      <c r="R963" s="139">
        <v>964437</v>
      </c>
      <c r="S963" s="139">
        <v>0</v>
      </c>
      <c r="T963" s="140" t="s">
        <v>7758</v>
      </c>
      <c r="U963" s="141">
        <v>367</v>
      </c>
      <c r="V963" s="140" t="s">
        <v>11624</v>
      </c>
      <c r="W963" s="140" t="s">
        <v>11625</v>
      </c>
      <c r="X963" s="140" t="s">
        <v>7765</v>
      </c>
      <c r="Y963" s="140" t="s">
        <v>7766</v>
      </c>
      <c r="Z963" s="140" t="s">
        <v>8739</v>
      </c>
      <c r="AA963" s="139">
        <v>1</v>
      </c>
      <c r="AB963" s="141">
        <v>45322</v>
      </c>
      <c r="AC963" s="141">
        <v>45322</v>
      </c>
      <c r="AD963" s="140" t="s">
        <v>7953</v>
      </c>
      <c r="AE963" s="140" t="s">
        <v>7954</v>
      </c>
      <c r="AF963" s="140" t="s">
        <v>7955</v>
      </c>
      <c r="AG963" s="140" t="s">
        <v>7956</v>
      </c>
      <c r="AH963" s="140" t="s">
        <v>11626</v>
      </c>
      <c r="AI963" s="140" t="s">
        <v>7943</v>
      </c>
      <c r="AJ963" s="140" t="s">
        <v>11627</v>
      </c>
      <c r="AK963" s="140" t="s">
        <v>3862</v>
      </c>
      <c r="AL963" s="139">
        <v>3360</v>
      </c>
      <c r="AM963" s="140" t="s">
        <v>636</v>
      </c>
      <c r="AN963" s="140" t="s">
        <v>11628</v>
      </c>
    </row>
    <row r="964" spans="1:40" ht="28.8" x14ac:dyDescent="0.25">
      <c r="A964" s="139" t="s">
        <v>7756</v>
      </c>
      <c r="B964" s="140" t="s">
        <v>7757</v>
      </c>
      <c r="C964" s="139">
        <v>12451</v>
      </c>
      <c r="D964" s="140" t="s">
        <v>6673</v>
      </c>
      <c r="E964" s="140" t="s">
        <v>3863</v>
      </c>
      <c r="F964" s="139">
        <v>3360</v>
      </c>
      <c r="G964" s="140" t="s">
        <v>636</v>
      </c>
      <c r="H964" s="140" t="s">
        <v>1807</v>
      </c>
      <c r="I964" s="140" t="s">
        <v>7758</v>
      </c>
      <c r="J964" s="140" t="s">
        <v>11629</v>
      </c>
      <c r="K964" s="140" t="s">
        <v>7881</v>
      </c>
      <c r="L964" s="140" t="s">
        <v>7761</v>
      </c>
      <c r="M964" s="140" t="s">
        <v>6824</v>
      </c>
      <c r="N964" s="140" t="s">
        <v>8730</v>
      </c>
      <c r="O964" s="139">
        <v>122168</v>
      </c>
      <c r="P964" s="139">
        <v>46631</v>
      </c>
      <c r="Q964" s="140" t="s">
        <v>5881</v>
      </c>
      <c r="R964" s="139">
        <v>961251</v>
      </c>
      <c r="S964" s="139">
        <v>0</v>
      </c>
      <c r="T964" s="140" t="s">
        <v>7758</v>
      </c>
      <c r="U964" s="141">
        <v>367</v>
      </c>
      <c r="V964" s="140" t="s">
        <v>11630</v>
      </c>
      <c r="W964" s="140" t="s">
        <v>8000</v>
      </c>
      <c r="X964" s="140" t="s">
        <v>7765</v>
      </c>
      <c r="Y964" s="140" t="s">
        <v>7766</v>
      </c>
      <c r="Z964" s="140" t="s">
        <v>8732</v>
      </c>
      <c r="AA964" s="139">
        <v>4</v>
      </c>
      <c r="AB964" s="141">
        <v>45322</v>
      </c>
      <c r="AC964" s="141">
        <v>45322</v>
      </c>
      <c r="AD964" s="140" t="s">
        <v>7953</v>
      </c>
      <c r="AE964" s="140" t="s">
        <v>7954</v>
      </c>
      <c r="AF964" s="140" t="s">
        <v>7955</v>
      </c>
      <c r="AG964" s="140" t="s">
        <v>7956</v>
      </c>
      <c r="AH964" s="140" t="s">
        <v>11631</v>
      </c>
      <c r="AI964" s="140" t="s">
        <v>7773</v>
      </c>
      <c r="AJ964" s="140" t="s">
        <v>11632</v>
      </c>
      <c r="AK964" s="140" t="s">
        <v>11633</v>
      </c>
      <c r="AL964" s="139">
        <v>3360</v>
      </c>
      <c r="AM964" s="140" t="s">
        <v>636</v>
      </c>
      <c r="AN964" s="140" t="s">
        <v>11634</v>
      </c>
    </row>
    <row r="965" spans="1:40" ht="28.8" x14ac:dyDescent="0.25">
      <c r="A965" s="139" t="s">
        <v>7756</v>
      </c>
      <c r="B965" s="140" t="s">
        <v>7757</v>
      </c>
      <c r="C965" s="139">
        <v>12468</v>
      </c>
      <c r="D965" s="140" t="s">
        <v>5478</v>
      </c>
      <c r="E965" s="140" t="s">
        <v>3864</v>
      </c>
      <c r="F965" s="139">
        <v>3360</v>
      </c>
      <c r="G965" s="140" t="s">
        <v>636</v>
      </c>
      <c r="H965" s="140" t="s">
        <v>1808</v>
      </c>
      <c r="I965" s="140" t="s">
        <v>7758</v>
      </c>
      <c r="J965" s="140" t="s">
        <v>11635</v>
      </c>
      <c r="K965" s="140" t="s">
        <v>7881</v>
      </c>
      <c r="L965" s="140" t="s">
        <v>7761</v>
      </c>
      <c r="M965" s="140" t="s">
        <v>6824</v>
      </c>
      <c r="N965" s="140" t="s">
        <v>8722</v>
      </c>
      <c r="O965" s="139">
        <v>139006</v>
      </c>
      <c r="P965" s="139">
        <v>12195</v>
      </c>
      <c r="Q965" s="140" t="s">
        <v>5473</v>
      </c>
      <c r="R965" s="139">
        <v>973701</v>
      </c>
      <c r="S965" s="139">
        <v>0</v>
      </c>
      <c r="T965" s="140" t="s">
        <v>7758</v>
      </c>
      <c r="U965" s="141">
        <v>367</v>
      </c>
      <c r="V965" s="140" t="s">
        <v>11636</v>
      </c>
      <c r="W965" s="140" t="s">
        <v>11637</v>
      </c>
      <c r="X965" s="140" t="s">
        <v>7765</v>
      </c>
      <c r="Y965" s="140" t="s">
        <v>7766</v>
      </c>
      <c r="Z965" s="140" t="s">
        <v>8739</v>
      </c>
      <c r="AA965" s="139">
        <v>1</v>
      </c>
      <c r="AB965" s="141">
        <v>45322</v>
      </c>
      <c r="AC965" s="141">
        <v>45322</v>
      </c>
      <c r="AD965" s="140" t="s">
        <v>7953</v>
      </c>
      <c r="AE965" s="140" t="s">
        <v>7954</v>
      </c>
      <c r="AF965" s="140" t="s">
        <v>7955</v>
      </c>
      <c r="AG965" s="140" t="s">
        <v>7956</v>
      </c>
      <c r="AH965" s="140" t="s">
        <v>11638</v>
      </c>
      <c r="AI965" s="140" t="s">
        <v>7885</v>
      </c>
      <c r="AJ965" s="140" t="s">
        <v>11639</v>
      </c>
      <c r="AK965" s="140" t="s">
        <v>11640</v>
      </c>
      <c r="AL965" s="139">
        <v>3360</v>
      </c>
      <c r="AM965" s="140" t="s">
        <v>636</v>
      </c>
      <c r="AN965" s="140" t="s">
        <v>11641</v>
      </c>
    </row>
    <row r="966" spans="1:40" ht="28.8" x14ac:dyDescent="0.25">
      <c r="A966" s="139" t="s">
        <v>7756</v>
      </c>
      <c r="B966" s="140" t="s">
        <v>7757</v>
      </c>
      <c r="C966" s="139">
        <v>12476</v>
      </c>
      <c r="D966" s="140" t="s">
        <v>11642</v>
      </c>
      <c r="E966" s="140" t="s">
        <v>3865</v>
      </c>
      <c r="F966" s="139">
        <v>3053</v>
      </c>
      <c r="G966" s="140" t="s">
        <v>637</v>
      </c>
      <c r="H966" s="140" t="s">
        <v>3866</v>
      </c>
      <c r="I966" s="140" t="s">
        <v>7758</v>
      </c>
      <c r="J966" s="140" t="s">
        <v>11643</v>
      </c>
      <c r="K966" s="140" t="s">
        <v>7899</v>
      </c>
      <c r="L966" s="140" t="s">
        <v>7761</v>
      </c>
      <c r="M966" s="140" t="s">
        <v>6823</v>
      </c>
      <c r="N966" s="140" t="s">
        <v>8730</v>
      </c>
      <c r="O966" s="139">
        <v>120733</v>
      </c>
      <c r="P966" s="139">
        <v>5801</v>
      </c>
      <c r="Q966" s="140" t="s">
        <v>5309</v>
      </c>
      <c r="R966" s="139">
        <v>961243</v>
      </c>
      <c r="S966" s="139">
        <v>0</v>
      </c>
      <c r="T966" s="140" t="s">
        <v>7758</v>
      </c>
      <c r="U966" s="141">
        <v>367</v>
      </c>
      <c r="V966" s="140" t="s">
        <v>11644</v>
      </c>
      <c r="W966" s="140" t="s">
        <v>8245</v>
      </c>
      <c r="X966" s="140" t="s">
        <v>7765</v>
      </c>
      <c r="Y966" s="140" t="s">
        <v>7766</v>
      </c>
      <c r="Z966" s="140" t="s">
        <v>8732</v>
      </c>
      <c r="AA966" s="139">
        <v>1</v>
      </c>
      <c r="AB966" s="141">
        <v>45322</v>
      </c>
      <c r="AC966" s="141">
        <v>45322</v>
      </c>
      <c r="AD966" s="140" t="s">
        <v>7953</v>
      </c>
      <c r="AE966" s="140" t="s">
        <v>7954</v>
      </c>
      <c r="AF966" s="140" t="s">
        <v>7955</v>
      </c>
      <c r="AG966" s="140" t="s">
        <v>7956</v>
      </c>
      <c r="AH966" s="140" t="s">
        <v>11645</v>
      </c>
      <c r="AI966" s="140" t="s">
        <v>7773</v>
      </c>
      <c r="AJ966" s="140" t="s">
        <v>11646</v>
      </c>
      <c r="AK966" s="140" t="s">
        <v>11647</v>
      </c>
      <c r="AL966" s="139">
        <v>3054</v>
      </c>
      <c r="AM966" s="140" t="s">
        <v>11648</v>
      </c>
      <c r="AN966" s="140" t="s">
        <v>11649</v>
      </c>
    </row>
    <row r="967" spans="1:40" ht="28.8" x14ac:dyDescent="0.25">
      <c r="A967" s="139" t="s">
        <v>7756</v>
      </c>
      <c r="B967" s="140" t="s">
        <v>7757</v>
      </c>
      <c r="C967" s="139">
        <v>12484</v>
      </c>
      <c r="D967" s="140" t="s">
        <v>5479</v>
      </c>
      <c r="E967" s="140" t="s">
        <v>3867</v>
      </c>
      <c r="F967" s="139">
        <v>3052</v>
      </c>
      <c r="G967" s="140" t="s">
        <v>638</v>
      </c>
      <c r="H967" s="140" t="s">
        <v>3868</v>
      </c>
      <c r="I967" s="140" t="s">
        <v>7758</v>
      </c>
      <c r="J967" s="140" t="s">
        <v>11650</v>
      </c>
      <c r="K967" s="140" t="s">
        <v>7899</v>
      </c>
      <c r="L967" s="140" t="s">
        <v>7761</v>
      </c>
      <c r="M967" s="140" t="s">
        <v>6823</v>
      </c>
      <c r="N967" s="140" t="s">
        <v>8730</v>
      </c>
      <c r="O967" s="139">
        <v>120733</v>
      </c>
      <c r="P967" s="139">
        <v>5801</v>
      </c>
      <c r="Q967" s="140" t="s">
        <v>5309</v>
      </c>
      <c r="R967" s="139">
        <v>961243</v>
      </c>
      <c r="S967" s="139">
        <v>0</v>
      </c>
      <c r="T967" s="140" t="s">
        <v>7758</v>
      </c>
      <c r="U967" s="141">
        <v>367</v>
      </c>
      <c r="V967" s="140" t="s">
        <v>11651</v>
      </c>
      <c r="W967" s="140" t="s">
        <v>8138</v>
      </c>
      <c r="X967" s="140" t="s">
        <v>7765</v>
      </c>
      <c r="Y967" s="140" t="s">
        <v>7766</v>
      </c>
      <c r="Z967" s="140" t="s">
        <v>8732</v>
      </c>
      <c r="AA967" s="139">
        <v>2</v>
      </c>
      <c r="AB967" s="141">
        <v>45322</v>
      </c>
      <c r="AC967" s="141">
        <v>45322</v>
      </c>
      <c r="AD967" s="140" t="s">
        <v>7953</v>
      </c>
      <c r="AE967" s="140" t="s">
        <v>7954</v>
      </c>
      <c r="AF967" s="140" t="s">
        <v>7955</v>
      </c>
      <c r="AG967" s="140" t="s">
        <v>7956</v>
      </c>
      <c r="AH967" s="140" t="s">
        <v>11645</v>
      </c>
      <c r="AI967" s="140" t="s">
        <v>7773</v>
      </c>
      <c r="AJ967" s="140" t="s">
        <v>11646</v>
      </c>
      <c r="AK967" s="140" t="s">
        <v>11647</v>
      </c>
      <c r="AL967" s="139">
        <v>3054</v>
      </c>
      <c r="AM967" s="140" t="s">
        <v>11648</v>
      </c>
      <c r="AN967" s="140" t="s">
        <v>11649</v>
      </c>
    </row>
    <row r="968" spans="1:40" ht="28.8" x14ac:dyDescent="0.25">
      <c r="A968" s="139" t="s">
        <v>7756</v>
      </c>
      <c r="B968" s="140" t="s">
        <v>7757</v>
      </c>
      <c r="C968" s="139">
        <v>12492</v>
      </c>
      <c r="D968" s="140" t="s">
        <v>488</v>
      </c>
      <c r="E968" s="140" t="s">
        <v>3869</v>
      </c>
      <c r="F968" s="139">
        <v>3051</v>
      </c>
      <c r="G968" s="140" t="s">
        <v>639</v>
      </c>
      <c r="H968" s="140" t="s">
        <v>1809</v>
      </c>
      <c r="I968" s="140" t="s">
        <v>7758</v>
      </c>
      <c r="J968" s="140" t="s">
        <v>11652</v>
      </c>
      <c r="K968" s="140" t="s">
        <v>7881</v>
      </c>
      <c r="L968" s="140" t="s">
        <v>7761</v>
      </c>
      <c r="M968" s="140" t="s">
        <v>6824</v>
      </c>
      <c r="N968" s="140" t="s">
        <v>8722</v>
      </c>
      <c r="O968" s="139">
        <v>138974</v>
      </c>
      <c r="P968" s="139">
        <v>60988</v>
      </c>
      <c r="Q968" s="140" t="s">
        <v>11620</v>
      </c>
      <c r="R968" s="139">
        <v>970111</v>
      </c>
      <c r="S968" s="139">
        <v>0</v>
      </c>
      <c r="T968" s="140" t="s">
        <v>7758</v>
      </c>
      <c r="U968" s="141">
        <v>367</v>
      </c>
      <c r="V968" s="140" t="s">
        <v>11653</v>
      </c>
      <c r="W968" s="140" t="s">
        <v>8013</v>
      </c>
      <c r="X968" s="140" t="s">
        <v>7765</v>
      </c>
      <c r="Y968" s="140" t="s">
        <v>7766</v>
      </c>
      <c r="Z968" s="140" t="s">
        <v>8739</v>
      </c>
      <c r="AA968" s="139">
        <v>1</v>
      </c>
      <c r="AB968" s="141">
        <v>45322</v>
      </c>
      <c r="AC968" s="141">
        <v>45322</v>
      </c>
      <c r="AD968" s="140" t="s">
        <v>7953</v>
      </c>
      <c r="AE968" s="140" t="s">
        <v>7954</v>
      </c>
      <c r="AF968" s="140" t="s">
        <v>7955</v>
      </c>
      <c r="AG968" s="140" t="s">
        <v>7956</v>
      </c>
      <c r="AH968" s="140" t="s">
        <v>11579</v>
      </c>
      <c r="AI968" s="140" t="s">
        <v>7943</v>
      </c>
      <c r="AJ968" s="140" t="s">
        <v>11580</v>
      </c>
      <c r="AK968" s="140" t="s">
        <v>11581</v>
      </c>
      <c r="AL968" s="139">
        <v>3001</v>
      </c>
      <c r="AM968" s="140" t="s">
        <v>340</v>
      </c>
      <c r="AN968" s="140" t="s">
        <v>11582</v>
      </c>
    </row>
    <row r="969" spans="1:40" ht="28.8" x14ac:dyDescent="0.25">
      <c r="A969" s="139" t="s">
        <v>7756</v>
      </c>
      <c r="B969" s="140" t="s">
        <v>7757</v>
      </c>
      <c r="C969" s="139">
        <v>12501</v>
      </c>
      <c r="D969" s="140" t="s">
        <v>5480</v>
      </c>
      <c r="E969" s="140" t="s">
        <v>3870</v>
      </c>
      <c r="F969" s="139">
        <v>3040</v>
      </c>
      <c r="G969" s="140" t="s">
        <v>640</v>
      </c>
      <c r="H969" s="140" t="s">
        <v>3871</v>
      </c>
      <c r="I969" s="140" t="s">
        <v>7758</v>
      </c>
      <c r="J969" s="140" t="s">
        <v>11654</v>
      </c>
      <c r="K969" s="140" t="s">
        <v>7899</v>
      </c>
      <c r="L969" s="140" t="s">
        <v>7761</v>
      </c>
      <c r="M969" s="140" t="s">
        <v>6823</v>
      </c>
      <c r="N969" s="140" t="s">
        <v>8730</v>
      </c>
      <c r="O969" s="139">
        <v>120733</v>
      </c>
      <c r="P969" s="139">
        <v>5801</v>
      </c>
      <c r="Q969" s="140" t="s">
        <v>5309</v>
      </c>
      <c r="R969" s="139">
        <v>961268</v>
      </c>
      <c r="S969" s="139">
        <v>0</v>
      </c>
      <c r="T969" s="140" t="s">
        <v>7758</v>
      </c>
      <c r="U969" s="141">
        <v>367</v>
      </c>
      <c r="V969" s="140" t="s">
        <v>11655</v>
      </c>
      <c r="W969" s="140" t="s">
        <v>8282</v>
      </c>
      <c r="X969" s="140" t="s">
        <v>7765</v>
      </c>
      <c r="Y969" s="140" t="s">
        <v>7766</v>
      </c>
      <c r="Z969" s="140" t="s">
        <v>8732</v>
      </c>
      <c r="AA969" s="139">
        <v>1</v>
      </c>
      <c r="AB969" s="141">
        <v>45322</v>
      </c>
      <c r="AC969" s="141">
        <v>45322</v>
      </c>
      <c r="AD969" s="140" t="s">
        <v>7953</v>
      </c>
      <c r="AE969" s="140" t="s">
        <v>7954</v>
      </c>
      <c r="AF969" s="140" t="s">
        <v>7955</v>
      </c>
      <c r="AG969" s="140" t="s">
        <v>7956</v>
      </c>
      <c r="AH969" s="140" t="s">
        <v>11656</v>
      </c>
      <c r="AI969" s="140" t="s">
        <v>7773</v>
      </c>
      <c r="AJ969" s="140" t="s">
        <v>11657</v>
      </c>
      <c r="AK969" s="140" t="s">
        <v>7758</v>
      </c>
      <c r="AL969" s="139">
        <v>3040</v>
      </c>
      <c r="AM969" s="140" t="s">
        <v>641</v>
      </c>
      <c r="AN969" s="140" t="s">
        <v>11658</v>
      </c>
    </row>
    <row r="970" spans="1:40" ht="28.8" x14ac:dyDescent="0.25">
      <c r="A970" s="139" t="s">
        <v>7756</v>
      </c>
      <c r="B970" s="140" t="s">
        <v>7757</v>
      </c>
      <c r="C970" s="139">
        <v>12518</v>
      </c>
      <c r="D970" s="140" t="s">
        <v>5481</v>
      </c>
      <c r="E970" s="140" t="s">
        <v>3872</v>
      </c>
      <c r="F970" s="139">
        <v>3040</v>
      </c>
      <c r="G970" s="140" t="s">
        <v>641</v>
      </c>
      <c r="H970" s="140" t="s">
        <v>3873</v>
      </c>
      <c r="I970" s="140" t="s">
        <v>7758</v>
      </c>
      <c r="J970" s="140" t="s">
        <v>11659</v>
      </c>
      <c r="K970" s="140" t="s">
        <v>7899</v>
      </c>
      <c r="L970" s="140" t="s">
        <v>7761</v>
      </c>
      <c r="M970" s="140" t="s">
        <v>6823</v>
      </c>
      <c r="N970" s="140" t="s">
        <v>8730</v>
      </c>
      <c r="O970" s="139">
        <v>120733</v>
      </c>
      <c r="P970" s="139">
        <v>5801</v>
      </c>
      <c r="Q970" s="140" t="s">
        <v>5309</v>
      </c>
      <c r="R970" s="139">
        <v>961268</v>
      </c>
      <c r="S970" s="139">
        <v>0</v>
      </c>
      <c r="T970" s="140" t="s">
        <v>7758</v>
      </c>
      <c r="U970" s="141">
        <v>367</v>
      </c>
      <c r="V970" s="140" t="s">
        <v>11660</v>
      </c>
      <c r="W970" s="140" t="s">
        <v>8479</v>
      </c>
      <c r="X970" s="140" t="s">
        <v>7765</v>
      </c>
      <c r="Y970" s="140" t="s">
        <v>7766</v>
      </c>
      <c r="Z970" s="140" t="s">
        <v>8732</v>
      </c>
      <c r="AA970" s="139">
        <v>2</v>
      </c>
      <c r="AB970" s="141">
        <v>45322</v>
      </c>
      <c r="AC970" s="141">
        <v>45322</v>
      </c>
      <c r="AD970" s="140" t="s">
        <v>7953</v>
      </c>
      <c r="AE970" s="140" t="s">
        <v>7954</v>
      </c>
      <c r="AF970" s="140" t="s">
        <v>7955</v>
      </c>
      <c r="AG970" s="140" t="s">
        <v>7956</v>
      </c>
      <c r="AH970" s="140" t="s">
        <v>11656</v>
      </c>
      <c r="AI970" s="140" t="s">
        <v>7773</v>
      </c>
      <c r="AJ970" s="140" t="s">
        <v>11657</v>
      </c>
      <c r="AK970" s="140" t="s">
        <v>7758</v>
      </c>
      <c r="AL970" s="139">
        <v>3040</v>
      </c>
      <c r="AM970" s="140" t="s">
        <v>641</v>
      </c>
      <c r="AN970" s="140" t="s">
        <v>11658</v>
      </c>
    </row>
    <row r="971" spans="1:40" ht="28.8" x14ac:dyDescent="0.25">
      <c r="A971" s="139" t="s">
        <v>7756</v>
      </c>
      <c r="B971" s="140" t="s">
        <v>7757</v>
      </c>
      <c r="C971" s="139">
        <v>12526</v>
      </c>
      <c r="D971" s="140" t="s">
        <v>5482</v>
      </c>
      <c r="E971" s="140" t="s">
        <v>3874</v>
      </c>
      <c r="F971" s="139">
        <v>3060</v>
      </c>
      <c r="G971" s="140" t="s">
        <v>642</v>
      </c>
      <c r="H971" s="140" t="s">
        <v>1810</v>
      </c>
      <c r="I971" s="140" t="s">
        <v>7758</v>
      </c>
      <c r="J971" s="140" t="s">
        <v>11661</v>
      </c>
      <c r="K971" s="140" t="s">
        <v>7881</v>
      </c>
      <c r="L971" s="140" t="s">
        <v>7761</v>
      </c>
      <c r="M971" s="140" t="s">
        <v>6824</v>
      </c>
      <c r="N971" s="140" t="s">
        <v>8730</v>
      </c>
      <c r="O971" s="139">
        <v>120188</v>
      </c>
      <c r="P971" s="139">
        <v>6007</v>
      </c>
      <c r="Q971" s="140" t="s">
        <v>5314</v>
      </c>
      <c r="R971" s="139">
        <v>961276</v>
      </c>
      <c r="S971" s="139">
        <v>0</v>
      </c>
      <c r="T971" s="140" t="s">
        <v>7758</v>
      </c>
      <c r="U971" s="141">
        <v>367</v>
      </c>
      <c r="V971" s="140" t="s">
        <v>11662</v>
      </c>
      <c r="W971" s="140" t="s">
        <v>7853</v>
      </c>
      <c r="X971" s="140" t="s">
        <v>7765</v>
      </c>
      <c r="Y971" s="140" t="s">
        <v>7766</v>
      </c>
      <c r="Z971" s="140" t="s">
        <v>8732</v>
      </c>
      <c r="AA971" s="139">
        <v>1</v>
      </c>
      <c r="AB971" s="141">
        <v>45322</v>
      </c>
      <c r="AC971" s="141">
        <v>45322</v>
      </c>
      <c r="AD971" s="140" t="s">
        <v>7953</v>
      </c>
      <c r="AE971" s="140" t="s">
        <v>7954</v>
      </c>
      <c r="AF971" s="140" t="s">
        <v>7955</v>
      </c>
      <c r="AG971" s="140" t="s">
        <v>7956</v>
      </c>
      <c r="AH971" s="140" t="s">
        <v>11663</v>
      </c>
      <c r="AI971" s="140" t="s">
        <v>7773</v>
      </c>
      <c r="AJ971" s="140" t="s">
        <v>11664</v>
      </c>
      <c r="AK971" s="140" t="s">
        <v>11665</v>
      </c>
      <c r="AL971" s="139">
        <v>3060</v>
      </c>
      <c r="AM971" s="140" t="s">
        <v>642</v>
      </c>
      <c r="AN971" s="140" t="s">
        <v>11666</v>
      </c>
    </row>
    <row r="972" spans="1:40" ht="28.8" x14ac:dyDescent="0.25">
      <c r="A972" s="139" t="s">
        <v>7756</v>
      </c>
      <c r="B972" s="140" t="s">
        <v>7757</v>
      </c>
      <c r="C972" s="139">
        <v>12534</v>
      </c>
      <c r="D972" s="140" t="s">
        <v>5483</v>
      </c>
      <c r="E972" s="140" t="s">
        <v>3875</v>
      </c>
      <c r="F972" s="139">
        <v>3060</v>
      </c>
      <c r="G972" s="140" t="s">
        <v>642</v>
      </c>
      <c r="H972" s="140" t="s">
        <v>1811</v>
      </c>
      <c r="I972" s="140" t="s">
        <v>7758</v>
      </c>
      <c r="J972" s="140" t="s">
        <v>11667</v>
      </c>
      <c r="K972" s="140" t="s">
        <v>7881</v>
      </c>
      <c r="L972" s="140" t="s">
        <v>7761</v>
      </c>
      <c r="M972" s="140" t="s">
        <v>6824</v>
      </c>
      <c r="N972" s="140" t="s">
        <v>8722</v>
      </c>
      <c r="O972" s="139">
        <v>121939</v>
      </c>
      <c r="P972" s="139">
        <v>12393</v>
      </c>
      <c r="Q972" s="140" t="s">
        <v>6670</v>
      </c>
      <c r="R972" s="139">
        <v>970111</v>
      </c>
      <c r="S972" s="139">
        <v>0</v>
      </c>
      <c r="T972" s="140" t="s">
        <v>7758</v>
      </c>
      <c r="U972" s="141">
        <v>367</v>
      </c>
      <c r="V972" s="140" t="s">
        <v>11668</v>
      </c>
      <c r="W972" s="140" t="s">
        <v>8334</v>
      </c>
      <c r="X972" s="140" t="s">
        <v>7765</v>
      </c>
      <c r="Y972" s="140" t="s">
        <v>7766</v>
      </c>
      <c r="Z972" s="140" t="s">
        <v>8739</v>
      </c>
      <c r="AA972" s="139">
        <v>1</v>
      </c>
      <c r="AB972" s="141">
        <v>45322</v>
      </c>
      <c r="AC972" s="141">
        <v>45322</v>
      </c>
      <c r="AD972" s="140" t="s">
        <v>7953</v>
      </c>
      <c r="AE972" s="140" t="s">
        <v>7954</v>
      </c>
      <c r="AF972" s="140" t="s">
        <v>7955</v>
      </c>
      <c r="AG972" s="140" t="s">
        <v>7956</v>
      </c>
      <c r="AH972" s="140" t="s">
        <v>11579</v>
      </c>
      <c r="AI972" s="140" t="s">
        <v>7943</v>
      </c>
      <c r="AJ972" s="140" t="s">
        <v>11580</v>
      </c>
      <c r="AK972" s="140" t="s">
        <v>11581</v>
      </c>
      <c r="AL972" s="139">
        <v>3001</v>
      </c>
      <c r="AM972" s="140" t="s">
        <v>340</v>
      </c>
      <c r="AN972" s="140" t="s">
        <v>11582</v>
      </c>
    </row>
    <row r="973" spans="1:40" ht="28.8" x14ac:dyDescent="0.25">
      <c r="A973" s="139" t="s">
        <v>7756</v>
      </c>
      <c r="B973" s="140" t="s">
        <v>7757</v>
      </c>
      <c r="C973" s="139">
        <v>12542</v>
      </c>
      <c r="D973" s="140" t="s">
        <v>7237</v>
      </c>
      <c r="E973" s="140" t="s">
        <v>3876</v>
      </c>
      <c r="F973" s="139">
        <v>3061</v>
      </c>
      <c r="G973" s="140" t="s">
        <v>643</v>
      </c>
      <c r="H973" s="140" t="s">
        <v>1812</v>
      </c>
      <c r="I973" s="140" t="s">
        <v>7758</v>
      </c>
      <c r="J973" s="140" t="s">
        <v>11669</v>
      </c>
      <c r="K973" s="140" t="s">
        <v>7881</v>
      </c>
      <c r="L973" s="140" t="s">
        <v>7761</v>
      </c>
      <c r="M973" s="140" t="s">
        <v>6824</v>
      </c>
      <c r="N973" s="140" t="s">
        <v>8730</v>
      </c>
      <c r="O973" s="139">
        <v>120188</v>
      </c>
      <c r="P973" s="139">
        <v>6007</v>
      </c>
      <c r="Q973" s="140" t="s">
        <v>5314</v>
      </c>
      <c r="R973" s="139">
        <v>961276</v>
      </c>
      <c r="S973" s="139">
        <v>0</v>
      </c>
      <c r="T973" s="140" t="s">
        <v>7758</v>
      </c>
      <c r="U973" s="141">
        <v>367</v>
      </c>
      <c r="V973" s="140" t="s">
        <v>11670</v>
      </c>
      <c r="W973" s="140" t="s">
        <v>8138</v>
      </c>
      <c r="X973" s="140" t="s">
        <v>7765</v>
      </c>
      <c r="Y973" s="140" t="s">
        <v>7766</v>
      </c>
      <c r="Z973" s="140" t="s">
        <v>8732</v>
      </c>
      <c r="AA973" s="139">
        <v>1</v>
      </c>
      <c r="AB973" s="141">
        <v>45322</v>
      </c>
      <c r="AC973" s="141">
        <v>45322</v>
      </c>
      <c r="AD973" s="140" t="s">
        <v>7953</v>
      </c>
      <c r="AE973" s="140" t="s">
        <v>7954</v>
      </c>
      <c r="AF973" s="140" t="s">
        <v>7955</v>
      </c>
      <c r="AG973" s="140" t="s">
        <v>7956</v>
      </c>
      <c r="AH973" s="140" t="s">
        <v>11663</v>
      </c>
      <c r="AI973" s="140" t="s">
        <v>7773</v>
      </c>
      <c r="AJ973" s="140" t="s">
        <v>11664</v>
      </c>
      <c r="AK973" s="140" t="s">
        <v>11665</v>
      </c>
      <c r="AL973" s="139">
        <v>3060</v>
      </c>
      <c r="AM973" s="140" t="s">
        <v>642</v>
      </c>
      <c r="AN973" s="140" t="s">
        <v>11666</v>
      </c>
    </row>
    <row r="974" spans="1:40" ht="28.8" x14ac:dyDescent="0.25">
      <c r="A974" s="139" t="s">
        <v>7756</v>
      </c>
      <c r="B974" s="140" t="s">
        <v>7757</v>
      </c>
      <c r="C974" s="139">
        <v>12559</v>
      </c>
      <c r="D974" s="140" t="s">
        <v>5249</v>
      </c>
      <c r="E974" s="140" t="s">
        <v>3877</v>
      </c>
      <c r="F974" s="139">
        <v>3070</v>
      </c>
      <c r="G974" s="140" t="s">
        <v>341</v>
      </c>
      <c r="H974" s="140" t="s">
        <v>1813</v>
      </c>
      <c r="I974" s="140" t="s">
        <v>7758</v>
      </c>
      <c r="J974" s="140" t="s">
        <v>11671</v>
      </c>
      <c r="K974" s="140" t="s">
        <v>7899</v>
      </c>
      <c r="L974" s="140" t="s">
        <v>7761</v>
      </c>
      <c r="M974" s="140" t="s">
        <v>6823</v>
      </c>
      <c r="N974" s="140" t="s">
        <v>8730</v>
      </c>
      <c r="O974" s="139">
        <v>120626</v>
      </c>
      <c r="P974" s="139">
        <v>12591</v>
      </c>
      <c r="Q974" s="140" t="s">
        <v>5485</v>
      </c>
      <c r="R974" s="139">
        <v>961284</v>
      </c>
      <c r="S974" s="139">
        <v>0</v>
      </c>
      <c r="T974" s="140" t="s">
        <v>7758</v>
      </c>
      <c r="U974" s="141">
        <v>367</v>
      </c>
      <c r="V974" s="140" t="s">
        <v>11672</v>
      </c>
      <c r="W974" s="140" t="s">
        <v>7925</v>
      </c>
      <c r="X974" s="140" t="s">
        <v>7765</v>
      </c>
      <c r="Y974" s="140" t="s">
        <v>7766</v>
      </c>
      <c r="Z974" s="140" t="s">
        <v>8732</v>
      </c>
      <c r="AA974" s="139">
        <v>1</v>
      </c>
      <c r="AB974" s="141">
        <v>45322</v>
      </c>
      <c r="AC974" s="141">
        <v>45322</v>
      </c>
      <c r="AD974" s="140" t="s">
        <v>7953</v>
      </c>
      <c r="AE974" s="140" t="s">
        <v>7954</v>
      </c>
      <c r="AF974" s="140" t="s">
        <v>7955</v>
      </c>
      <c r="AG974" s="140" t="s">
        <v>7956</v>
      </c>
      <c r="AH974" s="140" t="s">
        <v>11673</v>
      </c>
      <c r="AI974" s="140" t="s">
        <v>7773</v>
      </c>
      <c r="AJ974" s="140" t="s">
        <v>11674</v>
      </c>
      <c r="AK974" s="140" t="s">
        <v>11675</v>
      </c>
      <c r="AL974" s="139">
        <v>3070</v>
      </c>
      <c r="AM974" s="140" t="s">
        <v>341</v>
      </c>
      <c r="AN974" s="140" t="s">
        <v>11676</v>
      </c>
    </row>
    <row r="975" spans="1:40" ht="28.8" x14ac:dyDescent="0.25">
      <c r="A975" s="139" t="s">
        <v>7756</v>
      </c>
      <c r="B975" s="140" t="s">
        <v>7757</v>
      </c>
      <c r="C975" s="139">
        <v>12567</v>
      </c>
      <c r="D975" s="140" t="s">
        <v>5484</v>
      </c>
      <c r="E975" s="140" t="s">
        <v>3878</v>
      </c>
      <c r="F975" s="139">
        <v>3071</v>
      </c>
      <c r="G975" s="140" t="s">
        <v>644</v>
      </c>
      <c r="H975" s="140" t="s">
        <v>1814</v>
      </c>
      <c r="I975" s="140" t="s">
        <v>7758</v>
      </c>
      <c r="J975" s="140" t="s">
        <v>11677</v>
      </c>
      <c r="K975" s="140" t="s">
        <v>7899</v>
      </c>
      <c r="L975" s="140" t="s">
        <v>7761</v>
      </c>
      <c r="M975" s="140" t="s">
        <v>6823</v>
      </c>
      <c r="N975" s="140" t="s">
        <v>8730</v>
      </c>
      <c r="O975" s="139">
        <v>120626</v>
      </c>
      <c r="P975" s="139">
        <v>12591</v>
      </c>
      <c r="Q975" s="140" t="s">
        <v>5485</v>
      </c>
      <c r="R975" s="139">
        <v>961284</v>
      </c>
      <c r="S975" s="139">
        <v>0</v>
      </c>
      <c r="T975" s="140" t="s">
        <v>7758</v>
      </c>
      <c r="U975" s="141">
        <v>367</v>
      </c>
      <c r="V975" s="140" t="s">
        <v>11678</v>
      </c>
      <c r="W975" s="140" t="s">
        <v>8105</v>
      </c>
      <c r="X975" s="140" t="s">
        <v>7765</v>
      </c>
      <c r="Y975" s="140" t="s">
        <v>7766</v>
      </c>
      <c r="Z975" s="140" t="s">
        <v>8732</v>
      </c>
      <c r="AA975" s="139">
        <v>1</v>
      </c>
      <c r="AB975" s="141">
        <v>45322</v>
      </c>
      <c r="AC975" s="141">
        <v>45322</v>
      </c>
      <c r="AD975" s="140" t="s">
        <v>7953</v>
      </c>
      <c r="AE975" s="140" t="s">
        <v>7954</v>
      </c>
      <c r="AF975" s="140" t="s">
        <v>7955</v>
      </c>
      <c r="AG975" s="140" t="s">
        <v>7956</v>
      </c>
      <c r="AH975" s="140" t="s">
        <v>11673</v>
      </c>
      <c r="AI975" s="140" t="s">
        <v>7773</v>
      </c>
      <c r="AJ975" s="140" t="s">
        <v>11674</v>
      </c>
      <c r="AK975" s="140" t="s">
        <v>11675</v>
      </c>
      <c r="AL975" s="139">
        <v>3070</v>
      </c>
      <c r="AM975" s="140" t="s">
        <v>341</v>
      </c>
      <c r="AN975" s="140" t="s">
        <v>11676</v>
      </c>
    </row>
    <row r="976" spans="1:40" ht="28.8" x14ac:dyDescent="0.25">
      <c r="A976" s="139" t="s">
        <v>7756</v>
      </c>
      <c r="B976" s="140" t="s">
        <v>7757</v>
      </c>
      <c r="C976" s="139">
        <v>12575</v>
      </c>
      <c r="D976" s="140" t="s">
        <v>5353</v>
      </c>
      <c r="E976" s="140" t="s">
        <v>3879</v>
      </c>
      <c r="F976" s="139">
        <v>3071</v>
      </c>
      <c r="G976" s="140" t="s">
        <v>644</v>
      </c>
      <c r="H976" s="140" t="s">
        <v>1815</v>
      </c>
      <c r="I976" s="140" t="s">
        <v>7758</v>
      </c>
      <c r="J976" s="140" t="s">
        <v>11679</v>
      </c>
      <c r="K976" s="140" t="s">
        <v>7899</v>
      </c>
      <c r="L976" s="140" t="s">
        <v>7761</v>
      </c>
      <c r="M976" s="140" t="s">
        <v>6823</v>
      </c>
      <c r="N976" s="140" t="s">
        <v>8722</v>
      </c>
      <c r="O976" s="139">
        <v>120576</v>
      </c>
      <c r="P976" s="139">
        <v>12575</v>
      </c>
      <c r="Q976" s="140" t="s">
        <v>5353</v>
      </c>
      <c r="R976" s="139">
        <v>964502</v>
      </c>
      <c r="S976" s="139">
        <v>0</v>
      </c>
      <c r="T976" s="140" t="s">
        <v>7758</v>
      </c>
      <c r="U976" s="141">
        <v>367</v>
      </c>
      <c r="V976" s="140" t="s">
        <v>11680</v>
      </c>
      <c r="W976" s="140" t="s">
        <v>9630</v>
      </c>
      <c r="X976" s="140" t="s">
        <v>7765</v>
      </c>
      <c r="Y976" s="140" t="s">
        <v>7766</v>
      </c>
      <c r="Z976" s="140" t="s">
        <v>8739</v>
      </c>
      <c r="AA976" s="139">
        <v>1</v>
      </c>
      <c r="AB976" s="141">
        <v>45322</v>
      </c>
      <c r="AC976" s="141">
        <v>45322</v>
      </c>
      <c r="AD976" s="140" t="s">
        <v>7953</v>
      </c>
      <c r="AE976" s="140" t="s">
        <v>7954</v>
      </c>
      <c r="AF976" s="140" t="s">
        <v>7955</v>
      </c>
      <c r="AG976" s="140" t="s">
        <v>7956</v>
      </c>
      <c r="AH976" s="140" t="s">
        <v>11681</v>
      </c>
      <c r="AI976" s="140" t="s">
        <v>7943</v>
      </c>
      <c r="AJ976" s="140" t="s">
        <v>11682</v>
      </c>
      <c r="AK976" s="140" t="s">
        <v>11683</v>
      </c>
      <c r="AL976" s="139">
        <v>3071</v>
      </c>
      <c r="AM976" s="140" t="s">
        <v>644</v>
      </c>
      <c r="AN976" s="140" t="s">
        <v>11684</v>
      </c>
    </row>
    <row r="977" spans="1:40" ht="28.8" x14ac:dyDescent="0.25">
      <c r="A977" s="139" t="s">
        <v>7756</v>
      </c>
      <c r="B977" s="140" t="s">
        <v>7757</v>
      </c>
      <c r="C977" s="139">
        <v>12583</v>
      </c>
      <c r="D977" s="140" t="s">
        <v>6281</v>
      </c>
      <c r="E977" s="140" t="s">
        <v>3880</v>
      </c>
      <c r="F977" s="139">
        <v>1930</v>
      </c>
      <c r="G977" s="140" t="s">
        <v>645</v>
      </c>
      <c r="H977" s="140" t="s">
        <v>1816</v>
      </c>
      <c r="I977" s="140" t="s">
        <v>7758</v>
      </c>
      <c r="J977" s="140" t="s">
        <v>11685</v>
      </c>
      <c r="K977" s="140" t="s">
        <v>7899</v>
      </c>
      <c r="L977" s="140" t="s">
        <v>7761</v>
      </c>
      <c r="M977" s="140" t="s">
        <v>6823</v>
      </c>
      <c r="N977" s="140" t="s">
        <v>8722</v>
      </c>
      <c r="O977" s="139">
        <v>120576</v>
      </c>
      <c r="P977" s="139">
        <v>12575</v>
      </c>
      <c r="Q977" s="140" t="s">
        <v>5353</v>
      </c>
      <c r="R977" s="139">
        <v>112334</v>
      </c>
      <c r="S977" s="139">
        <v>0</v>
      </c>
      <c r="T977" s="140" t="s">
        <v>7758</v>
      </c>
      <c r="U977" s="141">
        <v>367</v>
      </c>
      <c r="V977" s="140" t="s">
        <v>11686</v>
      </c>
      <c r="W977" s="140" t="s">
        <v>11687</v>
      </c>
      <c r="X977" s="140" t="s">
        <v>7765</v>
      </c>
      <c r="Y977" s="140" t="s">
        <v>7766</v>
      </c>
      <c r="Z977" s="140" t="s">
        <v>8739</v>
      </c>
      <c r="AA977" s="139">
        <v>1</v>
      </c>
      <c r="AB977" s="141">
        <v>45322</v>
      </c>
      <c r="AC977" s="141">
        <v>45322</v>
      </c>
      <c r="AD977" s="140" t="s">
        <v>7953</v>
      </c>
      <c r="AE977" s="140" t="s">
        <v>7954</v>
      </c>
      <c r="AF977" s="140" t="s">
        <v>7955</v>
      </c>
      <c r="AG977" s="140" t="s">
        <v>7956</v>
      </c>
      <c r="AH977" s="140" t="s">
        <v>11688</v>
      </c>
      <c r="AI977" s="140" t="s">
        <v>7885</v>
      </c>
      <c r="AJ977" s="140" t="s">
        <v>11689</v>
      </c>
      <c r="AK977" s="140" t="s">
        <v>11690</v>
      </c>
      <c r="AL977" s="139">
        <v>1930</v>
      </c>
      <c r="AM977" s="140" t="s">
        <v>278</v>
      </c>
      <c r="AN977" s="140" t="s">
        <v>11691</v>
      </c>
    </row>
    <row r="978" spans="1:40" ht="28.8" x14ac:dyDescent="0.25">
      <c r="A978" s="139" t="s">
        <v>7756</v>
      </c>
      <c r="B978" s="140" t="s">
        <v>7757</v>
      </c>
      <c r="C978" s="139">
        <v>12591</v>
      </c>
      <c r="D978" s="140" t="s">
        <v>5485</v>
      </c>
      <c r="E978" s="140" t="s">
        <v>3881</v>
      </c>
      <c r="F978" s="139">
        <v>3078</v>
      </c>
      <c r="G978" s="140" t="s">
        <v>646</v>
      </c>
      <c r="H978" s="140" t="s">
        <v>1817</v>
      </c>
      <c r="I978" s="140" t="s">
        <v>7758</v>
      </c>
      <c r="J978" s="140" t="s">
        <v>11692</v>
      </c>
      <c r="K978" s="140" t="s">
        <v>7899</v>
      </c>
      <c r="L978" s="140" t="s">
        <v>7761</v>
      </c>
      <c r="M978" s="140" t="s">
        <v>6823</v>
      </c>
      <c r="N978" s="140" t="s">
        <v>8730</v>
      </c>
      <c r="O978" s="139">
        <v>120626</v>
      </c>
      <c r="P978" s="139">
        <v>12591</v>
      </c>
      <c r="Q978" s="140" t="s">
        <v>5485</v>
      </c>
      <c r="R978" s="139">
        <v>961284</v>
      </c>
      <c r="S978" s="139">
        <v>0</v>
      </c>
      <c r="T978" s="140" t="s">
        <v>7758</v>
      </c>
      <c r="U978" s="141">
        <v>367</v>
      </c>
      <c r="V978" s="140" t="s">
        <v>11693</v>
      </c>
      <c r="W978" s="140" t="s">
        <v>8646</v>
      </c>
      <c r="X978" s="140" t="s">
        <v>7765</v>
      </c>
      <c r="Y978" s="140" t="s">
        <v>7766</v>
      </c>
      <c r="Z978" s="140" t="s">
        <v>8732</v>
      </c>
      <c r="AA978" s="139">
        <v>1</v>
      </c>
      <c r="AB978" s="141">
        <v>45322</v>
      </c>
      <c r="AC978" s="141">
        <v>45322</v>
      </c>
      <c r="AD978" s="140" t="s">
        <v>7953</v>
      </c>
      <c r="AE978" s="140" t="s">
        <v>7954</v>
      </c>
      <c r="AF978" s="140" t="s">
        <v>7955</v>
      </c>
      <c r="AG978" s="140" t="s">
        <v>7956</v>
      </c>
      <c r="AH978" s="140" t="s">
        <v>11673</v>
      </c>
      <c r="AI978" s="140" t="s">
        <v>7773</v>
      </c>
      <c r="AJ978" s="140" t="s">
        <v>11674</v>
      </c>
      <c r="AK978" s="140" t="s">
        <v>11675</v>
      </c>
      <c r="AL978" s="139">
        <v>3070</v>
      </c>
      <c r="AM978" s="140" t="s">
        <v>341</v>
      </c>
      <c r="AN978" s="140" t="s">
        <v>11676</v>
      </c>
    </row>
    <row r="979" spans="1:40" ht="28.8" x14ac:dyDescent="0.25">
      <c r="A979" s="139" t="s">
        <v>7756</v>
      </c>
      <c r="B979" s="140" t="s">
        <v>7757</v>
      </c>
      <c r="C979" s="139">
        <v>12609</v>
      </c>
      <c r="D979" s="140" t="s">
        <v>5486</v>
      </c>
      <c r="E979" s="140" t="s">
        <v>3882</v>
      </c>
      <c r="F979" s="139">
        <v>3078</v>
      </c>
      <c r="G979" s="140" t="s">
        <v>647</v>
      </c>
      <c r="H979" s="140" t="s">
        <v>1818</v>
      </c>
      <c r="I979" s="140" t="s">
        <v>7758</v>
      </c>
      <c r="J979" s="140" t="s">
        <v>11694</v>
      </c>
      <c r="K979" s="140" t="s">
        <v>7899</v>
      </c>
      <c r="L979" s="140" t="s">
        <v>7761</v>
      </c>
      <c r="M979" s="140" t="s">
        <v>6823</v>
      </c>
      <c r="N979" s="140" t="s">
        <v>8730</v>
      </c>
      <c r="O979" s="139">
        <v>120626</v>
      </c>
      <c r="P979" s="139">
        <v>12591</v>
      </c>
      <c r="Q979" s="140" t="s">
        <v>5485</v>
      </c>
      <c r="R979" s="139">
        <v>961284</v>
      </c>
      <c r="S979" s="139">
        <v>0</v>
      </c>
      <c r="T979" s="140" t="s">
        <v>7758</v>
      </c>
      <c r="U979" s="141">
        <v>367</v>
      </c>
      <c r="V979" s="140" t="s">
        <v>11695</v>
      </c>
      <c r="W979" s="140" t="s">
        <v>11696</v>
      </c>
      <c r="X979" s="140" t="s">
        <v>7765</v>
      </c>
      <c r="Y979" s="140" t="s">
        <v>7766</v>
      </c>
      <c r="Z979" s="140" t="s">
        <v>8732</v>
      </c>
      <c r="AA979" s="139">
        <v>1</v>
      </c>
      <c r="AB979" s="141">
        <v>45322</v>
      </c>
      <c r="AC979" s="141">
        <v>45322</v>
      </c>
      <c r="AD979" s="140" t="s">
        <v>7953</v>
      </c>
      <c r="AE979" s="140" t="s">
        <v>7954</v>
      </c>
      <c r="AF979" s="140" t="s">
        <v>7955</v>
      </c>
      <c r="AG979" s="140" t="s">
        <v>7956</v>
      </c>
      <c r="AH979" s="140" t="s">
        <v>11673</v>
      </c>
      <c r="AI979" s="140" t="s">
        <v>7773</v>
      </c>
      <c r="AJ979" s="140" t="s">
        <v>11674</v>
      </c>
      <c r="AK979" s="140" t="s">
        <v>11675</v>
      </c>
      <c r="AL979" s="139">
        <v>3070</v>
      </c>
      <c r="AM979" s="140" t="s">
        <v>341</v>
      </c>
      <c r="AN979" s="140" t="s">
        <v>11676</v>
      </c>
    </row>
    <row r="980" spans="1:40" ht="28.8" x14ac:dyDescent="0.25">
      <c r="A980" s="139" t="s">
        <v>7756</v>
      </c>
      <c r="B980" s="140" t="s">
        <v>7757</v>
      </c>
      <c r="C980" s="139">
        <v>12617</v>
      </c>
      <c r="D980" s="140" t="s">
        <v>7238</v>
      </c>
      <c r="E980" s="140" t="s">
        <v>3883</v>
      </c>
      <c r="F980" s="139">
        <v>1820</v>
      </c>
      <c r="G980" s="140" t="s">
        <v>648</v>
      </c>
      <c r="H980" s="140" t="s">
        <v>1819</v>
      </c>
      <c r="I980" s="140" t="s">
        <v>7758</v>
      </c>
      <c r="J980" s="140" t="s">
        <v>11697</v>
      </c>
      <c r="K980" s="140" t="s">
        <v>7899</v>
      </c>
      <c r="L980" s="140" t="s">
        <v>7761</v>
      </c>
      <c r="M980" s="140" t="s">
        <v>6823</v>
      </c>
      <c r="N980" s="140" t="s">
        <v>8722</v>
      </c>
      <c r="O980" s="139">
        <v>120576</v>
      </c>
      <c r="P980" s="139">
        <v>12575</v>
      </c>
      <c r="Q980" s="140" t="s">
        <v>5353</v>
      </c>
      <c r="R980" s="139">
        <v>964528</v>
      </c>
      <c r="S980" s="139">
        <v>0</v>
      </c>
      <c r="T980" s="140" t="s">
        <v>7758</v>
      </c>
      <c r="U980" s="141">
        <v>367</v>
      </c>
      <c r="V980" s="140" t="s">
        <v>11698</v>
      </c>
      <c r="W980" s="140" t="s">
        <v>11699</v>
      </c>
      <c r="X980" s="140" t="s">
        <v>7765</v>
      </c>
      <c r="Y980" s="140" t="s">
        <v>7766</v>
      </c>
      <c r="Z980" s="140" t="s">
        <v>8739</v>
      </c>
      <c r="AA980" s="139">
        <v>1</v>
      </c>
      <c r="AB980" s="141">
        <v>45322</v>
      </c>
      <c r="AC980" s="141">
        <v>45322</v>
      </c>
      <c r="AD980" s="140" t="s">
        <v>7953</v>
      </c>
      <c r="AE980" s="140" t="s">
        <v>7954</v>
      </c>
      <c r="AF980" s="140" t="s">
        <v>7955</v>
      </c>
      <c r="AG980" s="140" t="s">
        <v>7956</v>
      </c>
      <c r="AH980" s="140" t="s">
        <v>11700</v>
      </c>
      <c r="AI980" s="140" t="s">
        <v>7773</v>
      </c>
      <c r="AJ980" s="140" t="s">
        <v>11701</v>
      </c>
      <c r="AK980" s="140" t="s">
        <v>3883</v>
      </c>
      <c r="AL980" s="139">
        <v>1820</v>
      </c>
      <c r="AM980" s="140" t="s">
        <v>648</v>
      </c>
      <c r="AN980" s="140" t="s">
        <v>11702</v>
      </c>
    </row>
    <row r="981" spans="1:40" ht="28.8" x14ac:dyDescent="0.25">
      <c r="A981" s="139" t="s">
        <v>7756</v>
      </c>
      <c r="B981" s="140" t="s">
        <v>7757</v>
      </c>
      <c r="C981" s="139">
        <v>12625</v>
      </c>
      <c r="D981" s="140" t="s">
        <v>5487</v>
      </c>
      <c r="E981" s="140" t="s">
        <v>7572</v>
      </c>
      <c r="F981" s="139">
        <v>1820</v>
      </c>
      <c r="G981" s="140" t="s">
        <v>648</v>
      </c>
      <c r="H981" s="140" t="s">
        <v>1820</v>
      </c>
      <c r="I981" s="140" t="s">
        <v>7758</v>
      </c>
      <c r="J981" s="140" t="s">
        <v>11703</v>
      </c>
      <c r="K981" s="140" t="s">
        <v>8031</v>
      </c>
      <c r="L981" s="140" t="s">
        <v>7761</v>
      </c>
      <c r="M981" s="140" t="s">
        <v>6825</v>
      </c>
      <c r="N981" s="140" t="s">
        <v>8730</v>
      </c>
      <c r="O981" s="139">
        <v>119727</v>
      </c>
      <c r="P981" s="139">
        <v>12641</v>
      </c>
      <c r="Q981" s="140" t="s">
        <v>6284</v>
      </c>
      <c r="R981" s="139">
        <v>961292</v>
      </c>
      <c r="S981" s="139">
        <v>0</v>
      </c>
      <c r="T981" s="140" t="s">
        <v>7758</v>
      </c>
      <c r="U981" s="141">
        <v>367</v>
      </c>
      <c r="V981" s="140" t="s">
        <v>11704</v>
      </c>
      <c r="W981" s="140" t="s">
        <v>11705</v>
      </c>
      <c r="X981" s="140" t="s">
        <v>7765</v>
      </c>
      <c r="Y981" s="140" t="s">
        <v>7766</v>
      </c>
      <c r="Z981" s="140" t="s">
        <v>8732</v>
      </c>
      <c r="AA981" s="139">
        <v>2</v>
      </c>
      <c r="AB981" s="141">
        <v>45322</v>
      </c>
      <c r="AC981" s="141">
        <v>45322</v>
      </c>
      <c r="AD981" s="140" t="s">
        <v>7953</v>
      </c>
      <c r="AE981" s="140" t="s">
        <v>7954</v>
      </c>
      <c r="AF981" s="140" t="s">
        <v>7955</v>
      </c>
      <c r="AG981" s="140" t="s">
        <v>7956</v>
      </c>
      <c r="AH981" s="140" t="s">
        <v>11706</v>
      </c>
      <c r="AI981" s="140" t="s">
        <v>8982</v>
      </c>
      <c r="AJ981" s="140" t="s">
        <v>11707</v>
      </c>
      <c r="AK981" s="140" t="s">
        <v>9338</v>
      </c>
      <c r="AL981" s="139">
        <v>1820</v>
      </c>
      <c r="AM981" s="140" t="s">
        <v>648</v>
      </c>
      <c r="AN981" s="140" t="s">
        <v>11708</v>
      </c>
    </row>
    <row r="982" spans="1:40" ht="28.8" x14ac:dyDescent="0.25">
      <c r="A982" s="139" t="s">
        <v>7756</v>
      </c>
      <c r="B982" s="140" t="s">
        <v>7757</v>
      </c>
      <c r="C982" s="139">
        <v>12633</v>
      </c>
      <c r="D982" s="140" t="s">
        <v>5549</v>
      </c>
      <c r="E982" s="140" t="s">
        <v>3884</v>
      </c>
      <c r="F982" s="139">
        <v>1910</v>
      </c>
      <c r="G982" s="140" t="s">
        <v>342</v>
      </c>
      <c r="H982" s="140" t="s">
        <v>1821</v>
      </c>
      <c r="I982" s="140" t="s">
        <v>7758</v>
      </c>
      <c r="J982" s="140" t="s">
        <v>11709</v>
      </c>
      <c r="K982" s="140" t="s">
        <v>8070</v>
      </c>
      <c r="L982" s="140" t="s">
        <v>7761</v>
      </c>
      <c r="M982" s="140" t="s">
        <v>8071</v>
      </c>
      <c r="N982" s="140" t="s">
        <v>8722</v>
      </c>
      <c r="O982" s="139">
        <v>121954</v>
      </c>
      <c r="P982" s="139">
        <v>11941</v>
      </c>
      <c r="Q982" s="140" t="s">
        <v>6279</v>
      </c>
      <c r="R982" s="139">
        <v>973719</v>
      </c>
      <c r="S982" s="139">
        <v>0</v>
      </c>
      <c r="T982" s="140" t="s">
        <v>7758</v>
      </c>
      <c r="U982" s="141">
        <v>367</v>
      </c>
      <c r="V982" s="140" t="s">
        <v>11710</v>
      </c>
      <c r="W982" s="140" t="s">
        <v>8378</v>
      </c>
      <c r="X982" s="140" t="s">
        <v>7765</v>
      </c>
      <c r="Y982" s="140" t="s">
        <v>7766</v>
      </c>
      <c r="Z982" s="140" t="s">
        <v>8739</v>
      </c>
      <c r="AA982" s="139">
        <v>1</v>
      </c>
      <c r="AB982" s="141">
        <v>45322</v>
      </c>
      <c r="AC982" s="141">
        <v>45322</v>
      </c>
      <c r="AD982" s="140" t="s">
        <v>7953</v>
      </c>
      <c r="AE982" s="140" t="s">
        <v>7954</v>
      </c>
      <c r="AF982" s="140" t="s">
        <v>7955</v>
      </c>
      <c r="AG982" s="140" t="s">
        <v>7956</v>
      </c>
      <c r="AH982" s="140" t="s">
        <v>10893</v>
      </c>
      <c r="AI982" s="140" t="s">
        <v>7943</v>
      </c>
      <c r="AJ982" s="140" t="s">
        <v>10894</v>
      </c>
      <c r="AK982" s="140" t="s">
        <v>10895</v>
      </c>
      <c r="AL982" s="139">
        <v>2223</v>
      </c>
      <c r="AM982" s="140" t="s">
        <v>618</v>
      </c>
      <c r="AN982" s="140" t="s">
        <v>10896</v>
      </c>
    </row>
    <row r="983" spans="1:40" ht="28.8" x14ac:dyDescent="0.25">
      <c r="A983" s="139" t="s">
        <v>7756</v>
      </c>
      <c r="B983" s="140" t="s">
        <v>7757</v>
      </c>
      <c r="C983" s="139">
        <v>12641</v>
      </c>
      <c r="D983" s="140" t="s">
        <v>6284</v>
      </c>
      <c r="E983" s="140" t="s">
        <v>3885</v>
      </c>
      <c r="F983" s="139">
        <v>1910</v>
      </c>
      <c r="G983" s="140" t="s">
        <v>649</v>
      </c>
      <c r="H983" s="140" t="s">
        <v>1822</v>
      </c>
      <c r="I983" s="140" t="s">
        <v>7758</v>
      </c>
      <c r="J983" s="140" t="s">
        <v>11711</v>
      </c>
      <c r="K983" s="140" t="s">
        <v>8031</v>
      </c>
      <c r="L983" s="140" t="s">
        <v>7761</v>
      </c>
      <c r="M983" s="140" t="s">
        <v>6825</v>
      </c>
      <c r="N983" s="140" t="s">
        <v>8730</v>
      </c>
      <c r="O983" s="139">
        <v>119727</v>
      </c>
      <c r="P983" s="139">
        <v>12641</v>
      </c>
      <c r="Q983" s="140" t="s">
        <v>6284</v>
      </c>
      <c r="R983" s="139">
        <v>961301</v>
      </c>
      <c r="S983" s="139">
        <v>0</v>
      </c>
      <c r="T983" s="140" t="s">
        <v>7758</v>
      </c>
      <c r="U983" s="141">
        <v>367</v>
      </c>
      <c r="V983" s="140" t="s">
        <v>11712</v>
      </c>
      <c r="W983" s="140" t="s">
        <v>11713</v>
      </c>
      <c r="X983" s="140" t="s">
        <v>7765</v>
      </c>
      <c r="Y983" s="140" t="s">
        <v>7766</v>
      </c>
      <c r="Z983" s="140" t="s">
        <v>8732</v>
      </c>
      <c r="AA983" s="139">
        <v>2</v>
      </c>
      <c r="AB983" s="141">
        <v>45322</v>
      </c>
      <c r="AC983" s="141">
        <v>45322</v>
      </c>
      <c r="AD983" s="140" t="s">
        <v>7953</v>
      </c>
      <c r="AE983" s="140" t="s">
        <v>7954</v>
      </c>
      <c r="AF983" s="140" t="s">
        <v>7955</v>
      </c>
      <c r="AG983" s="140" t="s">
        <v>7956</v>
      </c>
      <c r="AH983" s="140" t="s">
        <v>11714</v>
      </c>
      <c r="AI983" s="140" t="s">
        <v>7773</v>
      </c>
      <c r="AJ983" s="140" t="s">
        <v>11715</v>
      </c>
      <c r="AK983" s="140" t="s">
        <v>11716</v>
      </c>
      <c r="AL983" s="139">
        <v>1910</v>
      </c>
      <c r="AM983" s="140" t="s">
        <v>342</v>
      </c>
      <c r="AN983" s="140" t="s">
        <v>11717</v>
      </c>
    </row>
    <row r="984" spans="1:40" ht="28.8" x14ac:dyDescent="0.25">
      <c r="A984" s="139" t="s">
        <v>7756</v>
      </c>
      <c r="B984" s="140" t="s">
        <v>7757</v>
      </c>
      <c r="C984" s="139">
        <v>12658</v>
      </c>
      <c r="D984" s="140" t="s">
        <v>5488</v>
      </c>
      <c r="E984" s="140" t="s">
        <v>3886</v>
      </c>
      <c r="F984" s="139">
        <v>1910</v>
      </c>
      <c r="G984" s="140" t="s">
        <v>650</v>
      </c>
      <c r="H984" s="140" t="s">
        <v>1823</v>
      </c>
      <c r="I984" s="140" t="s">
        <v>7758</v>
      </c>
      <c r="J984" s="140" t="s">
        <v>11718</v>
      </c>
      <c r="K984" s="140" t="s">
        <v>8070</v>
      </c>
      <c r="L984" s="140" t="s">
        <v>7761</v>
      </c>
      <c r="M984" s="140" t="s">
        <v>8071</v>
      </c>
      <c r="N984" s="140" t="s">
        <v>8722</v>
      </c>
      <c r="O984" s="139">
        <v>121954</v>
      </c>
      <c r="P984" s="139">
        <v>11941</v>
      </c>
      <c r="Q984" s="140" t="s">
        <v>6279</v>
      </c>
      <c r="R984" s="139">
        <v>973719</v>
      </c>
      <c r="S984" s="139">
        <v>0</v>
      </c>
      <c r="T984" s="140" t="s">
        <v>7758</v>
      </c>
      <c r="U984" s="141">
        <v>367</v>
      </c>
      <c r="V984" s="140" t="s">
        <v>11719</v>
      </c>
      <c r="W984" s="140" t="s">
        <v>8102</v>
      </c>
      <c r="X984" s="140" t="s">
        <v>8106</v>
      </c>
      <c r="Y984" s="140" t="s">
        <v>8107</v>
      </c>
      <c r="Z984" s="140" t="s">
        <v>8724</v>
      </c>
      <c r="AA984" s="139">
        <v>1</v>
      </c>
      <c r="AB984" s="141">
        <v>45322</v>
      </c>
      <c r="AC984" s="141">
        <v>45322</v>
      </c>
      <c r="AD984" s="140" t="s">
        <v>7953</v>
      </c>
      <c r="AE984" s="140" t="s">
        <v>7954</v>
      </c>
      <c r="AF984" s="140" t="s">
        <v>7955</v>
      </c>
      <c r="AG984" s="140" t="s">
        <v>7956</v>
      </c>
      <c r="AH984" s="140" t="s">
        <v>10893</v>
      </c>
      <c r="AI984" s="140" t="s">
        <v>7943</v>
      </c>
      <c r="AJ984" s="140" t="s">
        <v>10894</v>
      </c>
      <c r="AK984" s="140" t="s">
        <v>10895</v>
      </c>
      <c r="AL984" s="139">
        <v>2223</v>
      </c>
      <c r="AM984" s="140" t="s">
        <v>618</v>
      </c>
      <c r="AN984" s="140" t="s">
        <v>10896</v>
      </c>
    </row>
    <row r="985" spans="1:40" ht="28.8" x14ac:dyDescent="0.25">
      <c r="A985" s="139" t="s">
        <v>7756</v>
      </c>
      <c r="B985" s="140" t="s">
        <v>7757</v>
      </c>
      <c r="C985" s="139">
        <v>12666</v>
      </c>
      <c r="D985" s="140" t="s">
        <v>5229</v>
      </c>
      <c r="E985" s="140" t="s">
        <v>3887</v>
      </c>
      <c r="F985" s="139">
        <v>2220</v>
      </c>
      <c r="G985" s="140" t="s">
        <v>343</v>
      </c>
      <c r="H985" s="140" t="s">
        <v>5489</v>
      </c>
      <c r="I985" s="140" t="s">
        <v>7758</v>
      </c>
      <c r="J985" s="140" t="s">
        <v>11720</v>
      </c>
      <c r="K985" s="140" t="s">
        <v>8070</v>
      </c>
      <c r="L985" s="140" t="s">
        <v>7761</v>
      </c>
      <c r="M985" s="140" t="s">
        <v>8071</v>
      </c>
      <c r="N985" s="140" t="s">
        <v>8722</v>
      </c>
      <c r="O985" s="139">
        <v>122391</v>
      </c>
      <c r="P985" s="139">
        <v>8276</v>
      </c>
      <c r="Q985" s="140" t="s">
        <v>7189</v>
      </c>
      <c r="R985" s="139">
        <v>60764</v>
      </c>
      <c r="S985" s="139">
        <v>0</v>
      </c>
      <c r="T985" s="140" t="s">
        <v>7758</v>
      </c>
      <c r="U985" s="141">
        <v>367</v>
      </c>
      <c r="V985" s="140" t="s">
        <v>11721</v>
      </c>
      <c r="W985" s="140" t="s">
        <v>7806</v>
      </c>
      <c r="X985" s="140" t="s">
        <v>7765</v>
      </c>
      <c r="Y985" s="140" t="s">
        <v>7766</v>
      </c>
      <c r="Z985" s="140" t="s">
        <v>8739</v>
      </c>
      <c r="AA985" s="139">
        <v>1</v>
      </c>
      <c r="AB985" s="141">
        <v>45322</v>
      </c>
      <c r="AC985" s="141">
        <v>45322</v>
      </c>
      <c r="AD985" s="140" t="s">
        <v>7857</v>
      </c>
      <c r="AE985" s="140" t="s">
        <v>7858</v>
      </c>
      <c r="AF985" s="140" t="s">
        <v>7859</v>
      </c>
      <c r="AG985" s="140" t="s">
        <v>7860</v>
      </c>
      <c r="AH985" s="140" t="s">
        <v>11722</v>
      </c>
      <c r="AI985" s="140" t="s">
        <v>7773</v>
      </c>
      <c r="AJ985" s="140" t="s">
        <v>11723</v>
      </c>
      <c r="AK985" s="140" t="s">
        <v>3887</v>
      </c>
      <c r="AL985" s="139">
        <v>2220</v>
      </c>
      <c r="AM985" s="140" t="s">
        <v>343</v>
      </c>
      <c r="AN985" s="140" t="s">
        <v>10287</v>
      </c>
    </row>
    <row r="986" spans="1:40" ht="28.8" x14ac:dyDescent="0.25">
      <c r="A986" s="139" t="s">
        <v>7756</v>
      </c>
      <c r="B986" s="140" t="s">
        <v>7757</v>
      </c>
      <c r="C986" s="139">
        <v>12674</v>
      </c>
      <c r="D986" s="140" t="s">
        <v>11724</v>
      </c>
      <c r="E986" s="140" t="s">
        <v>3711</v>
      </c>
      <c r="F986" s="139">
        <v>2220</v>
      </c>
      <c r="G986" s="140" t="s">
        <v>343</v>
      </c>
      <c r="H986" s="140" t="s">
        <v>1824</v>
      </c>
      <c r="I986" s="140" t="s">
        <v>7758</v>
      </c>
      <c r="J986" s="140" t="s">
        <v>11725</v>
      </c>
      <c r="K986" s="140" t="s">
        <v>7899</v>
      </c>
      <c r="L986" s="140" t="s">
        <v>7761</v>
      </c>
      <c r="M986" s="140" t="s">
        <v>6823</v>
      </c>
      <c r="N986" s="140" t="s">
        <v>8722</v>
      </c>
      <c r="O986" s="139">
        <v>121483</v>
      </c>
      <c r="P986" s="139">
        <v>9217</v>
      </c>
      <c r="Q986" s="140" t="s">
        <v>6239</v>
      </c>
      <c r="R986" s="139">
        <v>108621</v>
      </c>
      <c r="S986" s="139">
        <v>0</v>
      </c>
      <c r="T986" s="140" t="s">
        <v>7758</v>
      </c>
      <c r="U986" s="141">
        <v>367</v>
      </c>
      <c r="V986" s="140" t="s">
        <v>11726</v>
      </c>
      <c r="W986" s="140" t="s">
        <v>8337</v>
      </c>
      <c r="X986" s="140" t="s">
        <v>7765</v>
      </c>
      <c r="Y986" s="140" t="s">
        <v>7766</v>
      </c>
      <c r="Z986" s="140" t="s">
        <v>8739</v>
      </c>
      <c r="AA986" s="139">
        <v>3</v>
      </c>
      <c r="AB986" s="141">
        <v>45322</v>
      </c>
      <c r="AC986" s="141">
        <v>45322</v>
      </c>
      <c r="AD986" s="140" t="s">
        <v>7857</v>
      </c>
      <c r="AE986" s="140" t="s">
        <v>7858</v>
      </c>
      <c r="AF986" s="140" t="s">
        <v>7859</v>
      </c>
      <c r="AG986" s="140" t="s">
        <v>7860</v>
      </c>
      <c r="AH986" s="140" t="s">
        <v>11727</v>
      </c>
      <c r="AI986" s="140" t="s">
        <v>7943</v>
      </c>
      <c r="AJ986" s="140" t="s">
        <v>11728</v>
      </c>
      <c r="AK986" s="140" t="s">
        <v>3711</v>
      </c>
      <c r="AL986" s="139">
        <v>2220</v>
      </c>
      <c r="AM986" s="140" t="s">
        <v>343</v>
      </c>
      <c r="AN986" s="140" t="s">
        <v>10613</v>
      </c>
    </row>
    <row r="987" spans="1:40" ht="28.8" x14ac:dyDescent="0.25">
      <c r="A987" s="139" t="s">
        <v>7756</v>
      </c>
      <c r="B987" s="140" t="s">
        <v>7757</v>
      </c>
      <c r="C987" s="139">
        <v>12682</v>
      </c>
      <c r="D987" s="140" t="s">
        <v>488</v>
      </c>
      <c r="E987" s="140" t="s">
        <v>3888</v>
      </c>
      <c r="F987" s="139">
        <v>2220</v>
      </c>
      <c r="G987" s="140" t="s">
        <v>343</v>
      </c>
      <c r="H987" s="140" t="s">
        <v>1825</v>
      </c>
      <c r="I987" s="140" t="s">
        <v>7758</v>
      </c>
      <c r="J987" s="140" t="s">
        <v>11729</v>
      </c>
      <c r="K987" s="140" t="s">
        <v>8070</v>
      </c>
      <c r="L987" s="140" t="s">
        <v>7761</v>
      </c>
      <c r="M987" s="140" t="s">
        <v>8071</v>
      </c>
      <c r="N987" s="140" t="s">
        <v>8722</v>
      </c>
      <c r="O987" s="139">
        <v>121954</v>
      </c>
      <c r="P987" s="139">
        <v>11941</v>
      </c>
      <c r="Q987" s="140" t="s">
        <v>6279</v>
      </c>
      <c r="R987" s="139">
        <v>973719</v>
      </c>
      <c r="S987" s="139">
        <v>0</v>
      </c>
      <c r="T987" s="140" t="s">
        <v>7758</v>
      </c>
      <c r="U987" s="141">
        <v>367</v>
      </c>
      <c r="V987" s="140" t="s">
        <v>11730</v>
      </c>
      <c r="W987" s="140" t="s">
        <v>11392</v>
      </c>
      <c r="X987" s="140" t="s">
        <v>7765</v>
      </c>
      <c r="Y987" s="140" t="s">
        <v>7766</v>
      </c>
      <c r="Z987" s="140" t="s">
        <v>8739</v>
      </c>
      <c r="AA987" s="139">
        <v>2</v>
      </c>
      <c r="AB987" s="141">
        <v>45322</v>
      </c>
      <c r="AC987" s="141">
        <v>45322</v>
      </c>
      <c r="AD987" s="140" t="s">
        <v>7857</v>
      </c>
      <c r="AE987" s="140" t="s">
        <v>7858</v>
      </c>
      <c r="AF987" s="140" t="s">
        <v>7859</v>
      </c>
      <c r="AG987" s="140" t="s">
        <v>7860</v>
      </c>
      <c r="AH987" s="140" t="s">
        <v>10893</v>
      </c>
      <c r="AI987" s="140" t="s">
        <v>7943</v>
      </c>
      <c r="AJ987" s="140" t="s">
        <v>10894</v>
      </c>
      <c r="AK987" s="140" t="s">
        <v>10895</v>
      </c>
      <c r="AL987" s="139">
        <v>2223</v>
      </c>
      <c r="AM987" s="140" t="s">
        <v>618</v>
      </c>
      <c r="AN987" s="140" t="s">
        <v>10896</v>
      </c>
    </row>
    <row r="988" spans="1:40" ht="28.8" x14ac:dyDescent="0.25">
      <c r="A988" s="139" t="s">
        <v>7756</v>
      </c>
      <c r="B988" s="140" t="s">
        <v>7757</v>
      </c>
      <c r="C988" s="139">
        <v>12691</v>
      </c>
      <c r="D988" s="140" t="s">
        <v>7573</v>
      </c>
      <c r="E988" s="140" t="s">
        <v>3889</v>
      </c>
      <c r="F988" s="139">
        <v>2220</v>
      </c>
      <c r="G988" s="140" t="s">
        <v>651</v>
      </c>
      <c r="H988" s="140" t="s">
        <v>1826</v>
      </c>
      <c r="I988" s="140" t="s">
        <v>7758</v>
      </c>
      <c r="J988" s="140" t="s">
        <v>11731</v>
      </c>
      <c r="K988" s="140" t="s">
        <v>7899</v>
      </c>
      <c r="L988" s="140" t="s">
        <v>7761</v>
      </c>
      <c r="M988" s="140" t="s">
        <v>6823</v>
      </c>
      <c r="N988" s="140" t="s">
        <v>8722</v>
      </c>
      <c r="O988" s="139">
        <v>121483</v>
      </c>
      <c r="P988" s="139">
        <v>9217</v>
      </c>
      <c r="Q988" s="140" t="s">
        <v>6239</v>
      </c>
      <c r="R988" s="139">
        <v>108621</v>
      </c>
      <c r="S988" s="139">
        <v>0</v>
      </c>
      <c r="T988" s="140" t="s">
        <v>7758</v>
      </c>
      <c r="U988" s="141">
        <v>367</v>
      </c>
      <c r="V988" s="140" t="s">
        <v>11732</v>
      </c>
      <c r="W988" s="140" t="s">
        <v>8102</v>
      </c>
      <c r="X988" s="140" t="s">
        <v>7765</v>
      </c>
      <c r="Y988" s="140" t="s">
        <v>7766</v>
      </c>
      <c r="Z988" s="140" t="s">
        <v>8739</v>
      </c>
      <c r="AA988" s="139">
        <v>1</v>
      </c>
      <c r="AB988" s="141">
        <v>45322</v>
      </c>
      <c r="AC988" s="141">
        <v>45322</v>
      </c>
      <c r="AD988" s="140" t="s">
        <v>7857</v>
      </c>
      <c r="AE988" s="140" t="s">
        <v>7858</v>
      </c>
      <c r="AF988" s="140" t="s">
        <v>7859</v>
      </c>
      <c r="AG988" s="140" t="s">
        <v>7860</v>
      </c>
      <c r="AH988" s="140" t="s">
        <v>11733</v>
      </c>
      <c r="AI988" s="140" t="s">
        <v>7943</v>
      </c>
      <c r="AJ988" s="140" t="s">
        <v>11446</v>
      </c>
      <c r="AK988" s="140" t="s">
        <v>11734</v>
      </c>
      <c r="AL988" s="139">
        <v>2220</v>
      </c>
      <c r="AM988" s="140" t="s">
        <v>343</v>
      </c>
      <c r="AN988" s="140" t="s">
        <v>10613</v>
      </c>
    </row>
    <row r="989" spans="1:40" ht="28.8" x14ac:dyDescent="0.25">
      <c r="A989" s="139" t="s">
        <v>7756</v>
      </c>
      <c r="B989" s="140" t="s">
        <v>7757</v>
      </c>
      <c r="C989" s="139">
        <v>12708</v>
      </c>
      <c r="D989" s="140" t="s">
        <v>5490</v>
      </c>
      <c r="E989" s="140" t="s">
        <v>3890</v>
      </c>
      <c r="F989" s="139">
        <v>3110</v>
      </c>
      <c r="G989" s="140" t="s">
        <v>652</v>
      </c>
      <c r="H989" s="140" t="s">
        <v>1827</v>
      </c>
      <c r="I989" s="140" t="s">
        <v>7758</v>
      </c>
      <c r="J989" s="140" t="s">
        <v>11735</v>
      </c>
      <c r="K989" s="140" t="s">
        <v>8031</v>
      </c>
      <c r="L989" s="140" t="s">
        <v>7761</v>
      </c>
      <c r="M989" s="140" t="s">
        <v>6825</v>
      </c>
      <c r="N989" s="140" t="s">
        <v>8730</v>
      </c>
      <c r="O989" s="139">
        <v>120162</v>
      </c>
      <c r="P989" s="139">
        <v>131896</v>
      </c>
      <c r="Q989" s="140" t="s">
        <v>6078</v>
      </c>
      <c r="R989" s="139">
        <v>961326</v>
      </c>
      <c r="S989" s="139">
        <v>0</v>
      </c>
      <c r="T989" s="140" t="s">
        <v>7758</v>
      </c>
      <c r="U989" s="141">
        <v>367</v>
      </c>
      <c r="V989" s="140" t="s">
        <v>11736</v>
      </c>
      <c r="W989" s="140" t="s">
        <v>11737</v>
      </c>
      <c r="X989" s="140" t="s">
        <v>7765</v>
      </c>
      <c r="Y989" s="140" t="s">
        <v>7766</v>
      </c>
      <c r="Z989" s="140" t="s">
        <v>8732</v>
      </c>
      <c r="AA989" s="139">
        <v>1</v>
      </c>
      <c r="AB989" s="141">
        <v>45322</v>
      </c>
      <c r="AC989" s="141">
        <v>45322</v>
      </c>
      <c r="AD989" s="140" t="s">
        <v>7857</v>
      </c>
      <c r="AE989" s="140" t="s">
        <v>7858</v>
      </c>
      <c r="AF989" s="140" t="s">
        <v>7859</v>
      </c>
      <c r="AG989" s="140" t="s">
        <v>7860</v>
      </c>
      <c r="AH989" s="140" t="s">
        <v>11738</v>
      </c>
      <c r="AI989" s="140" t="s">
        <v>7773</v>
      </c>
      <c r="AJ989" s="140" t="s">
        <v>11739</v>
      </c>
      <c r="AK989" s="140" t="s">
        <v>11740</v>
      </c>
      <c r="AL989" s="139">
        <v>3110</v>
      </c>
      <c r="AM989" s="140" t="s">
        <v>652</v>
      </c>
      <c r="AN989" s="140" t="s">
        <v>11741</v>
      </c>
    </row>
    <row r="990" spans="1:40" ht="28.8" x14ac:dyDescent="0.25">
      <c r="A990" s="139" t="s">
        <v>7756</v>
      </c>
      <c r="B990" s="140" t="s">
        <v>7757</v>
      </c>
      <c r="C990" s="139">
        <v>12716</v>
      </c>
      <c r="D990" s="140" t="s">
        <v>490</v>
      </c>
      <c r="E990" s="140" t="s">
        <v>3891</v>
      </c>
      <c r="F990" s="139">
        <v>3110</v>
      </c>
      <c r="G990" s="140" t="s">
        <v>652</v>
      </c>
      <c r="H990" s="140" t="s">
        <v>1828</v>
      </c>
      <c r="I990" s="140" t="s">
        <v>7758</v>
      </c>
      <c r="J990" s="140" t="s">
        <v>11742</v>
      </c>
      <c r="K990" s="140" t="s">
        <v>8031</v>
      </c>
      <c r="L990" s="140" t="s">
        <v>7761</v>
      </c>
      <c r="M990" s="140" t="s">
        <v>6825</v>
      </c>
      <c r="N990" s="140" t="s">
        <v>8730</v>
      </c>
      <c r="O990" s="139">
        <v>120162</v>
      </c>
      <c r="P990" s="139">
        <v>131896</v>
      </c>
      <c r="Q990" s="140" t="s">
        <v>6078</v>
      </c>
      <c r="R990" s="139">
        <v>961326</v>
      </c>
      <c r="S990" s="139">
        <v>0</v>
      </c>
      <c r="T990" s="140" t="s">
        <v>7758</v>
      </c>
      <c r="U990" s="141">
        <v>367</v>
      </c>
      <c r="V990" s="140" t="s">
        <v>11743</v>
      </c>
      <c r="W990" s="140" t="s">
        <v>11744</v>
      </c>
      <c r="X990" s="140" t="s">
        <v>7765</v>
      </c>
      <c r="Y990" s="140" t="s">
        <v>7766</v>
      </c>
      <c r="Z990" s="140" t="s">
        <v>8732</v>
      </c>
      <c r="AA990" s="139">
        <v>1</v>
      </c>
      <c r="AB990" s="141">
        <v>45322</v>
      </c>
      <c r="AC990" s="141">
        <v>45322</v>
      </c>
      <c r="AD990" s="140" t="s">
        <v>7926</v>
      </c>
      <c r="AE990" s="140" t="s">
        <v>7927</v>
      </c>
      <c r="AF990" s="140" t="s">
        <v>7928</v>
      </c>
      <c r="AG990" s="140" t="s">
        <v>7929</v>
      </c>
      <c r="AH990" s="140" t="s">
        <v>11738</v>
      </c>
      <c r="AI990" s="140" t="s">
        <v>7773</v>
      </c>
      <c r="AJ990" s="140" t="s">
        <v>11739</v>
      </c>
      <c r="AK990" s="140" t="s">
        <v>11740</v>
      </c>
      <c r="AL990" s="139">
        <v>3110</v>
      </c>
      <c r="AM990" s="140" t="s">
        <v>652</v>
      </c>
      <c r="AN990" s="140" t="s">
        <v>11741</v>
      </c>
    </row>
    <row r="991" spans="1:40" ht="28.8" x14ac:dyDescent="0.25">
      <c r="A991" s="139" t="s">
        <v>7756</v>
      </c>
      <c r="B991" s="140" t="s">
        <v>7757</v>
      </c>
      <c r="C991" s="139">
        <v>12724</v>
      </c>
      <c r="D991" s="140" t="s">
        <v>7239</v>
      </c>
      <c r="E991" s="140" t="s">
        <v>3892</v>
      </c>
      <c r="F991" s="139">
        <v>3111</v>
      </c>
      <c r="G991" s="140" t="s">
        <v>653</v>
      </c>
      <c r="H991" s="140" t="s">
        <v>1829</v>
      </c>
      <c r="I991" s="140" t="s">
        <v>7758</v>
      </c>
      <c r="J991" s="140" t="s">
        <v>11745</v>
      </c>
      <c r="K991" s="140" t="s">
        <v>8031</v>
      </c>
      <c r="L991" s="140" t="s">
        <v>7761</v>
      </c>
      <c r="M991" s="140" t="s">
        <v>6825</v>
      </c>
      <c r="N991" s="140" t="s">
        <v>8730</v>
      </c>
      <c r="O991" s="139">
        <v>120162</v>
      </c>
      <c r="P991" s="139">
        <v>131896</v>
      </c>
      <c r="Q991" s="140" t="s">
        <v>6078</v>
      </c>
      <c r="R991" s="139">
        <v>961326</v>
      </c>
      <c r="S991" s="139">
        <v>0</v>
      </c>
      <c r="T991" s="140" t="s">
        <v>7758</v>
      </c>
      <c r="U991" s="141">
        <v>367</v>
      </c>
      <c r="V991" s="140" t="s">
        <v>11746</v>
      </c>
      <c r="W991" s="140" t="s">
        <v>8711</v>
      </c>
      <c r="X991" s="140" t="s">
        <v>7765</v>
      </c>
      <c r="Y991" s="140" t="s">
        <v>7766</v>
      </c>
      <c r="Z991" s="140" t="s">
        <v>8732</v>
      </c>
      <c r="AA991" s="139">
        <v>1</v>
      </c>
      <c r="AB991" s="141">
        <v>45322</v>
      </c>
      <c r="AC991" s="141">
        <v>45322</v>
      </c>
      <c r="AD991" s="140" t="s">
        <v>7926</v>
      </c>
      <c r="AE991" s="140" t="s">
        <v>7927</v>
      </c>
      <c r="AF991" s="140" t="s">
        <v>7928</v>
      </c>
      <c r="AG991" s="140" t="s">
        <v>7929</v>
      </c>
      <c r="AH991" s="140" t="s">
        <v>11738</v>
      </c>
      <c r="AI991" s="140" t="s">
        <v>7773</v>
      </c>
      <c r="AJ991" s="140" t="s">
        <v>11739</v>
      </c>
      <c r="AK991" s="140" t="s">
        <v>11740</v>
      </c>
      <c r="AL991" s="139">
        <v>3110</v>
      </c>
      <c r="AM991" s="140" t="s">
        <v>652</v>
      </c>
      <c r="AN991" s="140" t="s">
        <v>11741</v>
      </c>
    </row>
    <row r="992" spans="1:40" ht="28.8" x14ac:dyDescent="0.25">
      <c r="A992" s="139" t="s">
        <v>7756</v>
      </c>
      <c r="B992" s="140" t="s">
        <v>7757</v>
      </c>
      <c r="C992" s="139">
        <v>12732</v>
      </c>
      <c r="D992" s="140" t="s">
        <v>5491</v>
      </c>
      <c r="E992" s="140" t="s">
        <v>3893</v>
      </c>
      <c r="F992" s="139">
        <v>3111</v>
      </c>
      <c r="G992" s="140" t="s">
        <v>653</v>
      </c>
      <c r="H992" s="140" t="s">
        <v>1830</v>
      </c>
      <c r="I992" s="140" t="s">
        <v>7758</v>
      </c>
      <c r="J992" s="140" t="s">
        <v>11747</v>
      </c>
      <c r="K992" s="140" t="s">
        <v>7881</v>
      </c>
      <c r="L992" s="140" t="s">
        <v>7761</v>
      </c>
      <c r="M992" s="140" t="s">
        <v>6824</v>
      </c>
      <c r="N992" s="140" t="s">
        <v>8722</v>
      </c>
      <c r="O992" s="139">
        <v>122259</v>
      </c>
      <c r="P992" s="139">
        <v>11866</v>
      </c>
      <c r="Q992" s="140" t="s">
        <v>5459</v>
      </c>
      <c r="R992" s="139">
        <v>110585</v>
      </c>
      <c r="S992" s="139">
        <v>0</v>
      </c>
      <c r="T992" s="140" t="s">
        <v>7758</v>
      </c>
      <c r="U992" s="141">
        <v>367</v>
      </c>
      <c r="V992" s="140" t="s">
        <v>11748</v>
      </c>
      <c r="W992" s="140" t="s">
        <v>8596</v>
      </c>
      <c r="X992" s="140" t="s">
        <v>8106</v>
      </c>
      <c r="Y992" s="140" t="s">
        <v>8107</v>
      </c>
      <c r="Z992" s="140" t="s">
        <v>8724</v>
      </c>
      <c r="AA992" s="139">
        <v>1</v>
      </c>
      <c r="AB992" s="141">
        <v>45322</v>
      </c>
      <c r="AC992" s="141">
        <v>45322</v>
      </c>
      <c r="AD992" s="140" t="s">
        <v>7857</v>
      </c>
      <c r="AE992" s="140" t="s">
        <v>7858</v>
      </c>
      <c r="AF992" s="140" t="s">
        <v>7859</v>
      </c>
      <c r="AG992" s="140" t="s">
        <v>7860</v>
      </c>
      <c r="AH992" s="140" t="s">
        <v>11749</v>
      </c>
      <c r="AI992" s="140" t="s">
        <v>7943</v>
      </c>
      <c r="AJ992" s="140" t="s">
        <v>11529</v>
      </c>
      <c r="AK992" s="140" t="s">
        <v>11552</v>
      </c>
      <c r="AL992" s="139">
        <v>3110</v>
      </c>
      <c r="AM992" s="140" t="s">
        <v>652</v>
      </c>
      <c r="AN992" s="140" t="s">
        <v>11531</v>
      </c>
    </row>
    <row r="993" spans="1:40" ht="28.8" x14ac:dyDescent="0.25">
      <c r="A993" s="139" t="s">
        <v>7756</v>
      </c>
      <c r="B993" s="140" t="s">
        <v>7757</v>
      </c>
      <c r="C993" s="139">
        <v>12757</v>
      </c>
      <c r="D993" s="140" t="s">
        <v>7240</v>
      </c>
      <c r="E993" s="140" t="s">
        <v>3894</v>
      </c>
      <c r="F993" s="139">
        <v>3150</v>
      </c>
      <c r="G993" s="140" t="s">
        <v>616</v>
      </c>
      <c r="H993" s="140" t="s">
        <v>1831</v>
      </c>
      <c r="I993" s="140" t="s">
        <v>7758</v>
      </c>
      <c r="J993" s="140" t="s">
        <v>11750</v>
      </c>
      <c r="K993" s="140" t="s">
        <v>7881</v>
      </c>
      <c r="L993" s="140" t="s">
        <v>7761</v>
      </c>
      <c r="M993" s="140" t="s">
        <v>6824</v>
      </c>
      <c r="N993" s="140" t="s">
        <v>8722</v>
      </c>
      <c r="O993" s="139">
        <v>122259</v>
      </c>
      <c r="P993" s="139">
        <v>11866</v>
      </c>
      <c r="Q993" s="140" t="s">
        <v>5459</v>
      </c>
      <c r="R993" s="139">
        <v>110585</v>
      </c>
      <c r="S993" s="139">
        <v>0</v>
      </c>
      <c r="T993" s="140" t="s">
        <v>7758</v>
      </c>
      <c r="U993" s="141">
        <v>367</v>
      </c>
      <c r="V993" s="140" t="s">
        <v>11751</v>
      </c>
      <c r="W993" s="140" t="s">
        <v>8270</v>
      </c>
      <c r="X993" s="140" t="s">
        <v>7765</v>
      </c>
      <c r="Y993" s="140" t="s">
        <v>7766</v>
      </c>
      <c r="Z993" s="140" t="s">
        <v>8739</v>
      </c>
      <c r="AA993" s="139">
        <v>2</v>
      </c>
      <c r="AB993" s="141">
        <v>45322</v>
      </c>
      <c r="AC993" s="141">
        <v>45322</v>
      </c>
      <c r="AD993" s="140" t="s">
        <v>7953</v>
      </c>
      <c r="AE993" s="140" t="s">
        <v>7954</v>
      </c>
      <c r="AF993" s="140" t="s">
        <v>7955</v>
      </c>
      <c r="AG993" s="140" t="s">
        <v>7956</v>
      </c>
      <c r="AH993" s="140" t="s">
        <v>11752</v>
      </c>
      <c r="AI993" s="140" t="s">
        <v>7943</v>
      </c>
      <c r="AJ993" s="140" t="s">
        <v>11753</v>
      </c>
      <c r="AK993" s="140" t="s">
        <v>11552</v>
      </c>
      <c r="AL993" s="139">
        <v>3110</v>
      </c>
      <c r="AM993" s="140" t="s">
        <v>652</v>
      </c>
      <c r="AN993" s="140" t="s">
        <v>11531</v>
      </c>
    </row>
    <row r="994" spans="1:40" ht="28.8" x14ac:dyDescent="0.25">
      <c r="A994" s="139" t="s">
        <v>7756</v>
      </c>
      <c r="B994" s="140" t="s">
        <v>7757</v>
      </c>
      <c r="C994" s="139">
        <v>12765</v>
      </c>
      <c r="D994" s="140" t="s">
        <v>7241</v>
      </c>
      <c r="E994" s="140" t="s">
        <v>3895</v>
      </c>
      <c r="F994" s="139">
        <v>3120</v>
      </c>
      <c r="G994" s="140" t="s">
        <v>344</v>
      </c>
      <c r="H994" s="140" t="s">
        <v>1832</v>
      </c>
      <c r="I994" s="140" t="s">
        <v>7758</v>
      </c>
      <c r="J994" s="140" t="s">
        <v>11754</v>
      </c>
      <c r="K994" s="140" t="s">
        <v>7881</v>
      </c>
      <c r="L994" s="140" t="s">
        <v>7761</v>
      </c>
      <c r="M994" s="140" t="s">
        <v>6824</v>
      </c>
      <c r="N994" s="140" t="s">
        <v>8722</v>
      </c>
      <c r="O994" s="139">
        <v>138834</v>
      </c>
      <c r="P994" s="139">
        <v>12773</v>
      </c>
      <c r="Q994" s="140" t="s">
        <v>5492</v>
      </c>
      <c r="R994" s="139">
        <v>964701</v>
      </c>
      <c r="S994" s="139">
        <v>0</v>
      </c>
      <c r="T994" s="140" t="s">
        <v>7758</v>
      </c>
      <c r="U994" s="141">
        <v>367</v>
      </c>
      <c r="V994" s="140" t="s">
        <v>11755</v>
      </c>
      <c r="W994" s="140" t="s">
        <v>8988</v>
      </c>
      <c r="X994" s="140" t="s">
        <v>7765</v>
      </c>
      <c r="Y994" s="140" t="s">
        <v>7766</v>
      </c>
      <c r="Z994" s="140" t="s">
        <v>8739</v>
      </c>
      <c r="AA994" s="139">
        <v>2</v>
      </c>
      <c r="AB994" s="141">
        <v>45322</v>
      </c>
      <c r="AC994" s="141">
        <v>45322</v>
      </c>
      <c r="AD994" s="140" t="s">
        <v>7857</v>
      </c>
      <c r="AE994" s="140" t="s">
        <v>7858</v>
      </c>
      <c r="AF994" s="140" t="s">
        <v>7859</v>
      </c>
      <c r="AG994" s="140" t="s">
        <v>7860</v>
      </c>
      <c r="AH994" s="140" t="s">
        <v>11756</v>
      </c>
      <c r="AI994" s="140" t="s">
        <v>7943</v>
      </c>
      <c r="AJ994" s="140" t="s">
        <v>11757</v>
      </c>
      <c r="AK994" s="140" t="s">
        <v>11758</v>
      </c>
      <c r="AL994" s="139">
        <v>3200</v>
      </c>
      <c r="AM994" s="140" t="s">
        <v>349</v>
      </c>
      <c r="AN994" s="140" t="s">
        <v>11759</v>
      </c>
    </row>
    <row r="995" spans="1:40" ht="28.8" x14ac:dyDescent="0.25">
      <c r="A995" s="139" t="s">
        <v>7756</v>
      </c>
      <c r="B995" s="140" t="s">
        <v>7757</v>
      </c>
      <c r="C995" s="139">
        <v>12773</v>
      </c>
      <c r="D995" s="140" t="s">
        <v>5492</v>
      </c>
      <c r="E995" s="140" t="s">
        <v>3896</v>
      </c>
      <c r="F995" s="139">
        <v>3128</v>
      </c>
      <c r="G995" s="140" t="s">
        <v>654</v>
      </c>
      <c r="H995" s="140" t="s">
        <v>1833</v>
      </c>
      <c r="I995" s="140" t="s">
        <v>7758</v>
      </c>
      <c r="J995" s="140" t="s">
        <v>11760</v>
      </c>
      <c r="K995" s="140" t="s">
        <v>7881</v>
      </c>
      <c r="L995" s="140" t="s">
        <v>7761</v>
      </c>
      <c r="M995" s="140" t="s">
        <v>6824</v>
      </c>
      <c r="N995" s="140" t="s">
        <v>8722</v>
      </c>
      <c r="O995" s="139">
        <v>138834</v>
      </c>
      <c r="P995" s="139">
        <v>12773</v>
      </c>
      <c r="Q995" s="140" t="s">
        <v>5492</v>
      </c>
      <c r="R995" s="139">
        <v>964701</v>
      </c>
      <c r="S995" s="139">
        <v>0</v>
      </c>
      <c r="T995" s="140" t="s">
        <v>7758</v>
      </c>
      <c r="U995" s="141">
        <v>367</v>
      </c>
      <c r="V995" s="140" t="s">
        <v>11761</v>
      </c>
      <c r="W995" s="140" t="s">
        <v>11762</v>
      </c>
      <c r="X995" s="140" t="s">
        <v>7765</v>
      </c>
      <c r="Y995" s="140" t="s">
        <v>7766</v>
      </c>
      <c r="Z995" s="140" t="s">
        <v>8739</v>
      </c>
      <c r="AA995" s="139">
        <v>2</v>
      </c>
      <c r="AB995" s="141">
        <v>45322</v>
      </c>
      <c r="AC995" s="141">
        <v>45322</v>
      </c>
      <c r="AD995" s="140" t="s">
        <v>7857</v>
      </c>
      <c r="AE995" s="140" t="s">
        <v>7858</v>
      </c>
      <c r="AF995" s="140" t="s">
        <v>7859</v>
      </c>
      <c r="AG995" s="140" t="s">
        <v>7860</v>
      </c>
      <c r="AH995" s="140" t="s">
        <v>11756</v>
      </c>
      <c r="AI995" s="140" t="s">
        <v>7943</v>
      </c>
      <c r="AJ995" s="140" t="s">
        <v>11757</v>
      </c>
      <c r="AK995" s="140" t="s">
        <v>11758</v>
      </c>
      <c r="AL995" s="139">
        <v>3200</v>
      </c>
      <c r="AM995" s="140" t="s">
        <v>349</v>
      </c>
      <c r="AN995" s="140" t="s">
        <v>11759</v>
      </c>
    </row>
    <row r="996" spans="1:40" ht="28.8" x14ac:dyDescent="0.25">
      <c r="A996" s="139" t="s">
        <v>7756</v>
      </c>
      <c r="B996" s="140" t="s">
        <v>7757</v>
      </c>
      <c r="C996" s="139">
        <v>12781</v>
      </c>
      <c r="D996" s="140" t="s">
        <v>5290</v>
      </c>
      <c r="E996" s="140" t="s">
        <v>3897</v>
      </c>
      <c r="F996" s="139">
        <v>3130</v>
      </c>
      <c r="G996" s="140" t="s">
        <v>655</v>
      </c>
      <c r="H996" s="140" t="s">
        <v>1834</v>
      </c>
      <c r="I996" s="140" t="s">
        <v>7758</v>
      </c>
      <c r="J996" s="140" t="s">
        <v>11763</v>
      </c>
      <c r="K996" s="140" t="s">
        <v>8031</v>
      </c>
      <c r="L996" s="140" t="s">
        <v>7761</v>
      </c>
      <c r="M996" s="140" t="s">
        <v>6825</v>
      </c>
      <c r="N996" s="140" t="s">
        <v>8730</v>
      </c>
      <c r="O996" s="139">
        <v>120162</v>
      </c>
      <c r="P996" s="139">
        <v>131896</v>
      </c>
      <c r="Q996" s="140" t="s">
        <v>6078</v>
      </c>
      <c r="R996" s="139">
        <v>961334</v>
      </c>
      <c r="S996" s="139">
        <v>0</v>
      </c>
      <c r="T996" s="140" t="s">
        <v>7758</v>
      </c>
      <c r="U996" s="141">
        <v>367</v>
      </c>
      <c r="V996" s="140" t="s">
        <v>11764</v>
      </c>
      <c r="W996" s="140" t="s">
        <v>8006</v>
      </c>
      <c r="X996" s="140" t="s">
        <v>7765</v>
      </c>
      <c r="Y996" s="140" t="s">
        <v>7766</v>
      </c>
      <c r="Z996" s="140" t="s">
        <v>8732</v>
      </c>
      <c r="AA996" s="139">
        <v>1</v>
      </c>
      <c r="AB996" s="141">
        <v>45322</v>
      </c>
      <c r="AC996" s="141">
        <v>45322</v>
      </c>
      <c r="AD996" s="140" t="s">
        <v>7926</v>
      </c>
      <c r="AE996" s="140" t="s">
        <v>7927</v>
      </c>
      <c r="AF996" s="140" t="s">
        <v>7928</v>
      </c>
      <c r="AG996" s="140" t="s">
        <v>7929</v>
      </c>
      <c r="AH996" s="140" t="s">
        <v>11765</v>
      </c>
      <c r="AI996" s="140" t="s">
        <v>7773</v>
      </c>
      <c r="AJ996" s="140" t="s">
        <v>11766</v>
      </c>
      <c r="AK996" s="140" t="s">
        <v>11767</v>
      </c>
      <c r="AL996" s="139">
        <v>3130</v>
      </c>
      <c r="AM996" s="140" t="s">
        <v>655</v>
      </c>
      <c r="AN996" s="140" t="s">
        <v>11768</v>
      </c>
    </row>
    <row r="997" spans="1:40" ht="28.8" x14ac:dyDescent="0.25">
      <c r="A997" s="139" t="s">
        <v>7756</v>
      </c>
      <c r="B997" s="140" t="s">
        <v>7757</v>
      </c>
      <c r="C997" s="139">
        <v>12799</v>
      </c>
      <c r="D997" s="140" t="s">
        <v>488</v>
      </c>
      <c r="E997" s="140" t="s">
        <v>3898</v>
      </c>
      <c r="F997" s="139">
        <v>2230</v>
      </c>
      <c r="G997" s="140" t="s">
        <v>656</v>
      </c>
      <c r="H997" s="140" t="s">
        <v>1835</v>
      </c>
      <c r="I997" s="140" t="s">
        <v>7758</v>
      </c>
      <c r="J997" s="140" t="s">
        <v>11769</v>
      </c>
      <c r="K997" s="140" t="s">
        <v>7881</v>
      </c>
      <c r="L997" s="140" t="s">
        <v>7761</v>
      </c>
      <c r="M997" s="140" t="s">
        <v>6824</v>
      </c>
      <c r="N997" s="140" t="s">
        <v>8722</v>
      </c>
      <c r="O997" s="139">
        <v>138834</v>
      </c>
      <c r="P997" s="139">
        <v>12773</v>
      </c>
      <c r="Q997" s="140" t="s">
        <v>5492</v>
      </c>
      <c r="R997" s="139">
        <v>964701</v>
      </c>
      <c r="S997" s="139">
        <v>0</v>
      </c>
      <c r="T997" s="140" t="s">
        <v>7758</v>
      </c>
      <c r="U997" s="141">
        <v>367</v>
      </c>
      <c r="V997" s="140" t="s">
        <v>11770</v>
      </c>
      <c r="W997" s="140" t="s">
        <v>11771</v>
      </c>
      <c r="X997" s="140" t="s">
        <v>7765</v>
      </c>
      <c r="Y997" s="140" t="s">
        <v>7766</v>
      </c>
      <c r="Z997" s="140" t="s">
        <v>8739</v>
      </c>
      <c r="AA997" s="139">
        <v>2</v>
      </c>
      <c r="AB997" s="141">
        <v>45322</v>
      </c>
      <c r="AC997" s="141">
        <v>45322</v>
      </c>
      <c r="AD997" s="140" t="s">
        <v>7857</v>
      </c>
      <c r="AE997" s="140" t="s">
        <v>7858</v>
      </c>
      <c r="AF997" s="140" t="s">
        <v>7859</v>
      </c>
      <c r="AG997" s="140" t="s">
        <v>7860</v>
      </c>
      <c r="AH997" s="140" t="s">
        <v>11756</v>
      </c>
      <c r="AI997" s="140" t="s">
        <v>7943</v>
      </c>
      <c r="AJ997" s="140" t="s">
        <v>11757</v>
      </c>
      <c r="AK997" s="140" t="s">
        <v>11758</v>
      </c>
      <c r="AL997" s="139">
        <v>3200</v>
      </c>
      <c r="AM997" s="140" t="s">
        <v>349</v>
      </c>
      <c r="AN997" s="140" t="s">
        <v>11759</v>
      </c>
    </row>
    <row r="998" spans="1:40" ht="28.8" x14ac:dyDescent="0.25">
      <c r="A998" s="139" t="s">
        <v>7756</v>
      </c>
      <c r="B998" s="140" t="s">
        <v>7757</v>
      </c>
      <c r="C998" s="139">
        <v>12807</v>
      </c>
      <c r="D998" s="140" t="s">
        <v>5493</v>
      </c>
      <c r="E998" s="140" t="s">
        <v>3899</v>
      </c>
      <c r="F998" s="139">
        <v>2235</v>
      </c>
      <c r="G998" s="140" t="s">
        <v>657</v>
      </c>
      <c r="H998" s="140" t="s">
        <v>1836</v>
      </c>
      <c r="I998" s="140" t="s">
        <v>7758</v>
      </c>
      <c r="J998" s="140" t="s">
        <v>11772</v>
      </c>
      <c r="K998" s="140" t="s">
        <v>8070</v>
      </c>
      <c r="L998" s="140" t="s">
        <v>7761</v>
      </c>
      <c r="M998" s="140" t="s">
        <v>8071</v>
      </c>
      <c r="N998" s="140" t="s">
        <v>8722</v>
      </c>
      <c r="O998" s="139">
        <v>121954</v>
      </c>
      <c r="P998" s="139">
        <v>11941</v>
      </c>
      <c r="Q998" s="140" t="s">
        <v>6279</v>
      </c>
      <c r="R998" s="139">
        <v>973719</v>
      </c>
      <c r="S998" s="139">
        <v>0</v>
      </c>
      <c r="T998" s="140" t="s">
        <v>7758</v>
      </c>
      <c r="U998" s="141">
        <v>367</v>
      </c>
      <c r="V998" s="140" t="s">
        <v>11773</v>
      </c>
      <c r="W998" s="140" t="s">
        <v>8047</v>
      </c>
      <c r="X998" s="140" t="s">
        <v>7765</v>
      </c>
      <c r="Y998" s="140" t="s">
        <v>7766</v>
      </c>
      <c r="Z998" s="140" t="s">
        <v>8739</v>
      </c>
      <c r="AA998" s="139">
        <v>1</v>
      </c>
      <c r="AB998" s="141">
        <v>45322</v>
      </c>
      <c r="AC998" s="141">
        <v>45322</v>
      </c>
      <c r="AD998" s="140" t="s">
        <v>7857</v>
      </c>
      <c r="AE998" s="140" t="s">
        <v>7858</v>
      </c>
      <c r="AF998" s="140" t="s">
        <v>7859</v>
      </c>
      <c r="AG998" s="140" t="s">
        <v>7860</v>
      </c>
      <c r="AH998" s="140" t="s">
        <v>10893</v>
      </c>
      <c r="AI998" s="140" t="s">
        <v>7943</v>
      </c>
      <c r="AJ998" s="140" t="s">
        <v>10894</v>
      </c>
      <c r="AK998" s="140" t="s">
        <v>10895</v>
      </c>
      <c r="AL998" s="139">
        <v>2223</v>
      </c>
      <c r="AM998" s="140" t="s">
        <v>618</v>
      </c>
      <c r="AN998" s="140" t="s">
        <v>10896</v>
      </c>
    </row>
    <row r="999" spans="1:40" ht="28.8" x14ac:dyDescent="0.25">
      <c r="A999" s="139" t="s">
        <v>7756</v>
      </c>
      <c r="B999" s="140" t="s">
        <v>7757</v>
      </c>
      <c r="C999" s="139">
        <v>12815</v>
      </c>
      <c r="D999" s="140" t="s">
        <v>6421</v>
      </c>
      <c r="E999" s="140" t="s">
        <v>3900</v>
      </c>
      <c r="F999" s="139">
        <v>2221</v>
      </c>
      <c r="G999" s="140" t="s">
        <v>658</v>
      </c>
      <c r="H999" s="140" t="s">
        <v>6422</v>
      </c>
      <c r="I999" s="140" t="s">
        <v>7758</v>
      </c>
      <c r="J999" s="140" t="s">
        <v>11774</v>
      </c>
      <c r="K999" s="140" t="s">
        <v>8070</v>
      </c>
      <c r="L999" s="140" t="s">
        <v>7761</v>
      </c>
      <c r="M999" s="140" t="s">
        <v>8071</v>
      </c>
      <c r="N999" s="140" t="s">
        <v>8722</v>
      </c>
      <c r="O999" s="139">
        <v>121954</v>
      </c>
      <c r="P999" s="139">
        <v>11941</v>
      </c>
      <c r="Q999" s="140" t="s">
        <v>6279</v>
      </c>
      <c r="R999" s="139">
        <v>973719</v>
      </c>
      <c r="S999" s="139">
        <v>0</v>
      </c>
      <c r="T999" s="140" t="s">
        <v>7758</v>
      </c>
      <c r="U999" s="141">
        <v>367</v>
      </c>
      <c r="V999" s="140" t="s">
        <v>11775</v>
      </c>
      <c r="W999" s="140" t="s">
        <v>8138</v>
      </c>
      <c r="X999" s="140" t="s">
        <v>7765</v>
      </c>
      <c r="Y999" s="140" t="s">
        <v>7766</v>
      </c>
      <c r="Z999" s="140" t="s">
        <v>8739</v>
      </c>
      <c r="AA999" s="139">
        <v>2</v>
      </c>
      <c r="AB999" s="141">
        <v>45322</v>
      </c>
      <c r="AC999" s="141">
        <v>45322</v>
      </c>
      <c r="AD999" s="140" t="s">
        <v>7857</v>
      </c>
      <c r="AE999" s="140" t="s">
        <v>7858</v>
      </c>
      <c r="AF999" s="140" t="s">
        <v>7859</v>
      </c>
      <c r="AG999" s="140" t="s">
        <v>7860</v>
      </c>
      <c r="AH999" s="140" t="s">
        <v>10893</v>
      </c>
      <c r="AI999" s="140" t="s">
        <v>7943</v>
      </c>
      <c r="AJ999" s="140" t="s">
        <v>10894</v>
      </c>
      <c r="AK999" s="140" t="s">
        <v>10895</v>
      </c>
      <c r="AL999" s="139">
        <v>2223</v>
      </c>
      <c r="AM999" s="140" t="s">
        <v>618</v>
      </c>
      <c r="AN999" s="140" t="s">
        <v>10896</v>
      </c>
    </row>
    <row r="1000" spans="1:40" ht="28.8" x14ac:dyDescent="0.25">
      <c r="A1000" s="139" t="s">
        <v>7756</v>
      </c>
      <c r="B1000" s="140" t="s">
        <v>7757</v>
      </c>
      <c r="C1000" s="139">
        <v>12823</v>
      </c>
      <c r="D1000" s="140" t="s">
        <v>5494</v>
      </c>
      <c r="E1000" s="140" t="s">
        <v>3901</v>
      </c>
      <c r="F1000" s="139">
        <v>2221</v>
      </c>
      <c r="G1000" s="140" t="s">
        <v>658</v>
      </c>
      <c r="H1000" s="140" t="s">
        <v>1837</v>
      </c>
      <c r="I1000" s="140" t="s">
        <v>7758</v>
      </c>
      <c r="J1000" s="140" t="s">
        <v>11776</v>
      </c>
      <c r="K1000" s="140" t="s">
        <v>7760</v>
      </c>
      <c r="L1000" s="140" t="s">
        <v>7761</v>
      </c>
      <c r="M1000" s="140" t="s">
        <v>7491</v>
      </c>
      <c r="N1000" s="140" t="s">
        <v>8730</v>
      </c>
      <c r="O1000" s="139">
        <v>121863</v>
      </c>
      <c r="P1000" s="139">
        <v>12849</v>
      </c>
      <c r="Q1000" s="140" t="s">
        <v>490</v>
      </c>
      <c r="R1000" s="139">
        <v>961318</v>
      </c>
      <c r="S1000" s="139">
        <v>0</v>
      </c>
      <c r="T1000" s="140" t="s">
        <v>7758</v>
      </c>
      <c r="U1000" s="141">
        <v>367</v>
      </c>
      <c r="V1000" s="140" t="s">
        <v>11777</v>
      </c>
      <c r="W1000" s="140" t="s">
        <v>8003</v>
      </c>
      <c r="X1000" s="140" t="s">
        <v>7765</v>
      </c>
      <c r="Y1000" s="140" t="s">
        <v>7766</v>
      </c>
      <c r="Z1000" s="140" t="s">
        <v>8732</v>
      </c>
      <c r="AA1000" s="139">
        <v>1</v>
      </c>
      <c r="AB1000" s="141">
        <v>45322</v>
      </c>
      <c r="AC1000" s="141">
        <v>45322</v>
      </c>
      <c r="AD1000" s="140" t="s">
        <v>7857</v>
      </c>
      <c r="AE1000" s="140" t="s">
        <v>7858</v>
      </c>
      <c r="AF1000" s="140" t="s">
        <v>7859</v>
      </c>
      <c r="AG1000" s="140" t="s">
        <v>7860</v>
      </c>
      <c r="AH1000" s="140" t="s">
        <v>11778</v>
      </c>
      <c r="AI1000" s="140" t="s">
        <v>7773</v>
      </c>
      <c r="AJ1000" s="140" t="s">
        <v>11779</v>
      </c>
      <c r="AK1000" s="140" t="s">
        <v>11780</v>
      </c>
      <c r="AL1000" s="139">
        <v>2220</v>
      </c>
      <c r="AM1000" s="140" t="s">
        <v>343</v>
      </c>
      <c r="AN1000" s="140" t="s">
        <v>11781</v>
      </c>
    </row>
    <row r="1001" spans="1:40" ht="28.8" x14ac:dyDescent="0.25">
      <c r="A1001" s="139" t="s">
        <v>7756</v>
      </c>
      <c r="B1001" s="140" t="s">
        <v>7757</v>
      </c>
      <c r="C1001" s="139">
        <v>12831</v>
      </c>
      <c r="D1001" s="140" t="s">
        <v>5421</v>
      </c>
      <c r="E1001" s="140" t="s">
        <v>5495</v>
      </c>
      <c r="F1001" s="139">
        <v>2235</v>
      </c>
      <c r="G1001" s="140" t="s">
        <v>659</v>
      </c>
      <c r="H1001" s="140" t="s">
        <v>1838</v>
      </c>
      <c r="I1001" s="140" t="s">
        <v>7758</v>
      </c>
      <c r="J1001" s="140" t="s">
        <v>11782</v>
      </c>
      <c r="K1001" s="140" t="s">
        <v>7760</v>
      </c>
      <c r="L1001" s="140" t="s">
        <v>7761</v>
      </c>
      <c r="M1001" s="140" t="s">
        <v>7491</v>
      </c>
      <c r="N1001" s="140" t="s">
        <v>8722</v>
      </c>
      <c r="O1001" s="139">
        <v>139147</v>
      </c>
      <c r="P1001" s="139">
        <v>12856</v>
      </c>
      <c r="Q1001" s="140" t="s">
        <v>5496</v>
      </c>
      <c r="R1001" s="139">
        <v>970913</v>
      </c>
      <c r="S1001" s="139">
        <v>0</v>
      </c>
      <c r="T1001" s="140" t="s">
        <v>7758</v>
      </c>
      <c r="U1001" s="141">
        <v>367</v>
      </c>
      <c r="V1001" s="140" t="s">
        <v>11783</v>
      </c>
      <c r="W1001" s="140" t="s">
        <v>11737</v>
      </c>
      <c r="X1001" s="140" t="s">
        <v>7765</v>
      </c>
      <c r="Y1001" s="140" t="s">
        <v>7766</v>
      </c>
      <c r="Z1001" s="140" t="s">
        <v>8739</v>
      </c>
      <c r="AA1001" s="139">
        <v>2</v>
      </c>
      <c r="AB1001" s="141">
        <v>45322</v>
      </c>
      <c r="AC1001" s="141">
        <v>45322</v>
      </c>
      <c r="AD1001" s="140" t="s">
        <v>7857</v>
      </c>
      <c r="AE1001" s="140" t="s">
        <v>7858</v>
      </c>
      <c r="AF1001" s="140" t="s">
        <v>7859</v>
      </c>
      <c r="AG1001" s="140" t="s">
        <v>7860</v>
      </c>
      <c r="AH1001" s="140" t="s">
        <v>11784</v>
      </c>
      <c r="AI1001" s="140" t="s">
        <v>7943</v>
      </c>
      <c r="AJ1001" s="140" t="s">
        <v>11785</v>
      </c>
      <c r="AK1001" s="140" t="s">
        <v>5495</v>
      </c>
      <c r="AL1001" s="139">
        <v>2235</v>
      </c>
      <c r="AM1001" s="140" t="s">
        <v>660</v>
      </c>
      <c r="AN1001" s="140" t="s">
        <v>11786</v>
      </c>
    </row>
    <row r="1002" spans="1:40" ht="28.8" x14ac:dyDescent="0.25">
      <c r="A1002" s="139" t="s">
        <v>7756</v>
      </c>
      <c r="B1002" s="140" t="s">
        <v>7757</v>
      </c>
      <c r="C1002" s="139">
        <v>12849</v>
      </c>
      <c r="D1002" s="140" t="s">
        <v>490</v>
      </c>
      <c r="E1002" s="140" t="s">
        <v>3902</v>
      </c>
      <c r="F1002" s="139">
        <v>2235</v>
      </c>
      <c r="G1002" s="140" t="s">
        <v>660</v>
      </c>
      <c r="H1002" s="140" t="s">
        <v>1839</v>
      </c>
      <c r="I1002" s="140" t="s">
        <v>7758</v>
      </c>
      <c r="J1002" s="140" t="s">
        <v>11787</v>
      </c>
      <c r="K1002" s="140" t="s">
        <v>7760</v>
      </c>
      <c r="L1002" s="140" t="s">
        <v>7761</v>
      </c>
      <c r="M1002" s="140" t="s">
        <v>7491</v>
      </c>
      <c r="N1002" s="140" t="s">
        <v>8730</v>
      </c>
      <c r="O1002" s="139">
        <v>121863</v>
      </c>
      <c r="P1002" s="139">
        <v>12849</v>
      </c>
      <c r="Q1002" s="140" t="s">
        <v>490</v>
      </c>
      <c r="R1002" s="139">
        <v>961342</v>
      </c>
      <c r="S1002" s="139">
        <v>0</v>
      </c>
      <c r="T1002" s="140" t="s">
        <v>7758</v>
      </c>
      <c r="U1002" s="141">
        <v>367</v>
      </c>
      <c r="V1002" s="140" t="s">
        <v>11788</v>
      </c>
      <c r="W1002" s="140" t="s">
        <v>7872</v>
      </c>
      <c r="X1002" s="140" t="s">
        <v>7765</v>
      </c>
      <c r="Y1002" s="140" t="s">
        <v>7766</v>
      </c>
      <c r="Z1002" s="140" t="s">
        <v>8732</v>
      </c>
      <c r="AA1002" s="139">
        <v>2</v>
      </c>
      <c r="AB1002" s="141">
        <v>45322</v>
      </c>
      <c r="AC1002" s="141">
        <v>45322</v>
      </c>
      <c r="AD1002" s="140" t="s">
        <v>7926</v>
      </c>
      <c r="AE1002" s="140" t="s">
        <v>7927</v>
      </c>
      <c r="AF1002" s="140" t="s">
        <v>7928</v>
      </c>
      <c r="AG1002" s="140" t="s">
        <v>7929</v>
      </c>
      <c r="AH1002" s="140" t="s">
        <v>11789</v>
      </c>
      <c r="AI1002" s="140" t="s">
        <v>7773</v>
      </c>
      <c r="AJ1002" s="140" t="s">
        <v>11790</v>
      </c>
      <c r="AK1002" s="140" t="s">
        <v>7758</v>
      </c>
      <c r="AL1002" s="139">
        <v>2235</v>
      </c>
      <c r="AM1002" s="140" t="s">
        <v>660</v>
      </c>
      <c r="AN1002" s="140" t="s">
        <v>11791</v>
      </c>
    </row>
    <row r="1003" spans="1:40" ht="28.8" x14ac:dyDescent="0.25">
      <c r="A1003" s="139" t="s">
        <v>7756</v>
      </c>
      <c r="B1003" s="140" t="s">
        <v>7757</v>
      </c>
      <c r="C1003" s="139">
        <v>12856</v>
      </c>
      <c r="D1003" s="140" t="s">
        <v>5496</v>
      </c>
      <c r="E1003" s="140" t="s">
        <v>3903</v>
      </c>
      <c r="F1003" s="139">
        <v>2230</v>
      </c>
      <c r="G1003" s="140" t="s">
        <v>345</v>
      </c>
      <c r="H1003" s="140" t="s">
        <v>1840</v>
      </c>
      <c r="I1003" s="140" t="s">
        <v>7758</v>
      </c>
      <c r="J1003" s="140" t="s">
        <v>11792</v>
      </c>
      <c r="K1003" s="140" t="s">
        <v>7760</v>
      </c>
      <c r="L1003" s="140" t="s">
        <v>7761</v>
      </c>
      <c r="M1003" s="140" t="s">
        <v>7491</v>
      </c>
      <c r="N1003" s="140" t="s">
        <v>8722</v>
      </c>
      <c r="O1003" s="139">
        <v>139147</v>
      </c>
      <c r="P1003" s="139">
        <v>12856</v>
      </c>
      <c r="Q1003" s="140" t="s">
        <v>5496</v>
      </c>
      <c r="R1003" s="139">
        <v>970913</v>
      </c>
      <c r="S1003" s="139">
        <v>0</v>
      </c>
      <c r="T1003" s="140" t="s">
        <v>7758</v>
      </c>
      <c r="U1003" s="141">
        <v>367</v>
      </c>
      <c r="V1003" s="140" t="s">
        <v>11793</v>
      </c>
      <c r="W1003" s="140" t="s">
        <v>8214</v>
      </c>
      <c r="X1003" s="140" t="s">
        <v>7765</v>
      </c>
      <c r="Y1003" s="140" t="s">
        <v>7766</v>
      </c>
      <c r="Z1003" s="140" t="s">
        <v>8739</v>
      </c>
      <c r="AA1003" s="139">
        <v>1</v>
      </c>
      <c r="AB1003" s="141">
        <v>45322</v>
      </c>
      <c r="AC1003" s="141">
        <v>45322</v>
      </c>
      <c r="AD1003" s="140" t="s">
        <v>7857</v>
      </c>
      <c r="AE1003" s="140" t="s">
        <v>7858</v>
      </c>
      <c r="AF1003" s="140" t="s">
        <v>7859</v>
      </c>
      <c r="AG1003" s="140" t="s">
        <v>7860</v>
      </c>
      <c r="AH1003" s="140" t="s">
        <v>11794</v>
      </c>
      <c r="AI1003" s="140" t="s">
        <v>7943</v>
      </c>
      <c r="AJ1003" s="140" t="s">
        <v>9165</v>
      </c>
      <c r="AK1003" s="140" t="s">
        <v>3903</v>
      </c>
      <c r="AL1003" s="139">
        <v>2230</v>
      </c>
      <c r="AM1003" s="140" t="s">
        <v>345</v>
      </c>
      <c r="AN1003" s="140" t="s">
        <v>11786</v>
      </c>
    </row>
    <row r="1004" spans="1:40" ht="28.8" x14ac:dyDescent="0.25">
      <c r="A1004" s="139" t="s">
        <v>7756</v>
      </c>
      <c r="B1004" s="140" t="s">
        <v>7757</v>
      </c>
      <c r="C1004" s="139">
        <v>12864</v>
      </c>
      <c r="D1004" s="140" t="s">
        <v>6553</v>
      </c>
      <c r="E1004" s="140" t="s">
        <v>3904</v>
      </c>
      <c r="F1004" s="139">
        <v>2230</v>
      </c>
      <c r="G1004" s="140" t="s">
        <v>345</v>
      </c>
      <c r="H1004" s="140" t="s">
        <v>1841</v>
      </c>
      <c r="I1004" s="140" t="s">
        <v>7758</v>
      </c>
      <c r="J1004" s="140" t="s">
        <v>11795</v>
      </c>
      <c r="K1004" s="140" t="s">
        <v>7760</v>
      </c>
      <c r="L1004" s="140" t="s">
        <v>7761</v>
      </c>
      <c r="M1004" s="140" t="s">
        <v>7491</v>
      </c>
      <c r="N1004" s="140" t="s">
        <v>8722</v>
      </c>
      <c r="O1004" s="139">
        <v>139147</v>
      </c>
      <c r="P1004" s="139">
        <v>12856</v>
      </c>
      <c r="Q1004" s="140" t="s">
        <v>5496</v>
      </c>
      <c r="R1004" s="139">
        <v>970913</v>
      </c>
      <c r="S1004" s="139">
        <v>0</v>
      </c>
      <c r="T1004" s="140" t="s">
        <v>7758</v>
      </c>
      <c r="U1004" s="141">
        <v>367</v>
      </c>
      <c r="V1004" s="140" t="s">
        <v>11796</v>
      </c>
      <c r="W1004" s="140" t="s">
        <v>8931</v>
      </c>
      <c r="X1004" s="140" t="s">
        <v>7765</v>
      </c>
      <c r="Y1004" s="140" t="s">
        <v>7766</v>
      </c>
      <c r="Z1004" s="140" t="s">
        <v>8739</v>
      </c>
      <c r="AA1004" s="139">
        <v>2</v>
      </c>
      <c r="AB1004" s="141">
        <v>45322</v>
      </c>
      <c r="AC1004" s="141">
        <v>45322</v>
      </c>
      <c r="AD1004" s="140" t="s">
        <v>7857</v>
      </c>
      <c r="AE1004" s="140" t="s">
        <v>7858</v>
      </c>
      <c r="AF1004" s="140" t="s">
        <v>7859</v>
      </c>
      <c r="AG1004" s="140" t="s">
        <v>7860</v>
      </c>
      <c r="AH1004" s="140" t="s">
        <v>11797</v>
      </c>
      <c r="AI1004" s="140" t="s">
        <v>7943</v>
      </c>
      <c r="AJ1004" s="140" t="s">
        <v>9165</v>
      </c>
      <c r="AK1004" s="140" t="s">
        <v>3904</v>
      </c>
      <c r="AL1004" s="139">
        <v>2230</v>
      </c>
      <c r="AM1004" s="140" t="s">
        <v>345</v>
      </c>
      <c r="AN1004" s="140" t="s">
        <v>11786</v>
      </c>
    </row>
    <row r="1005" spans="1:40" ht="28.8" x14ac:dyDescent="0.25">
      <c r="A1005" s="139" t="s">
        <v>7756</v>
      </c>
      <c r="B1005" s="140" t="s">
        <v>7757</v>
      </c>
      <c r="C1005" s="139">
        <v>12872</v>
      </c>
      <c r="D1005" s="140" t="s">
        <v>6285</v>
      </c>
      <c r="E1005" s="140" t="s">
        <v>3905</v>
      </c>
      <c r="F1005" s="139">
        <v>2230</v>
      </c>
      <c r="G1005" s="140" t="s">
        <v>345</v>
      </c>
      <c r="H1005" s="140" t="s">
        <v>1842</v>
      </c>
      <c r="I1005" s="140" t="s">
        <v>7758</v>
      </c>
      <c r="J1005" s="140" t="s">
        <v>11798</v>
      </c>
      <c r="K1005" s="140" t="s">
        <v>7760</v>
      </c>
      <c r="L1005" s="140" t="s">
        <v>7761</v>
      </c>
      <c r="M1005" s="140" t="s">
        <v>7491</v>
      </c>
      <c r="N1005" s="140" t="s">
        <v>8722</v>
      </c>
      <c r="O1005" s="139">
        <v>125575</v>
      </c>
      <c r="P1005" s="139">
        <v>12881</v>
      </c>
      <c r="Q1005" s="140" t="s">
        <v>6554</v>
      </c>
      <c r="R1005" s="139">
        <v>970913</v>
      </c>
      <c r="S1005" s="139">
        <v>0</v>
      </c>
      <c r="T1005" s="140" t="s">
        <v>7758</v>
      </c>
      <c r="U1005" s="141">
        <v>367</v>
      </c>
      <c r="V1005" s="140" t="s">
        <v>11799</v>
      </c>
      <c r="W1005" s="140" t="s">
        <v>9710</v>
      </c>
      <c r="X1005" s="140" t="s">
        <v>7765</v>
      </c>
      <c r="Y1005" s="140" t="s">
        <v>7766</v>
      </c>
      <c r="Z1005" s="140" t="s">
        <v>8739</v>
      </c>
      <c r="AA1005" s="139">
        <v>1</v>
      </c>
      <c r="AB1005" s="141">
        <v>45322</v>
      </c>
      <c r="AC1005" s="141">
        <v>45322</v>
      </c>
      <c r="AD1005" s="140" t="s">
        <v>7857</v>
      </c>
      <c r="AE1005" s="140" t="s">
        <v>7858</v>
      </c>
      <c r="AF1005" s="140" t="s">
        <v>7859</v>
      </c>
      <c r="AG1005" s="140" t="s">
        <v>7860</v>
      </c>
      <c r="AH1005" s="140" t="s">
        <v>11800</v>
      </c>
      <c r="AI1005" s="140" t="s">
        <v>7943</v>
      </c>
      <c r="AJ1005" s="140" t="s">
        <v>9165</v>
      </c>
      <c r="AK1005" s="140" t="s">
        <v>3905</v>
      </c>
      <c r="AL1005" s="139">
        <v>2230</v>
      </c>
      <c r="AM1005" s="140" t="s">
        <v>345</v>
      </c>
      <c r="AN1005" s="140" t="s">
        <v>11786</v>
      </c>
    </row>
    <row r="1006" spans="1:40" ht="28.8" x14ac:dyDescent="0.25">
      <c r="A1006" s="139" t="s">
        <v>7756</v>
      </c>
      <c r="B1006" s="140" t="s">
        <v>7757</v>
      </c>
      <c r="C1006" s="139">
        <v>12881</v>
      </c>
      <c r="D1006" s="140" t="s">
        <v>6554</v>
      </c>
      <c r="E1006" s="140" t="s">
        <v>3906</v>
      </c>
      <c r="F1006" s="139">
        <v>2260</v>
      </c>
      <c r="G1006" s="140" t="s">
        <v>346</v>
      </c>
      <c r="H1006" s="140" t="s">
        <v>1843</v>
      </c>
      <c r="I1006" s="140" t="s">
        <v>7758</v>
      </c>
      <c r="J1006" s="140" t="s">
        <v>11801</v>
      </c>
      <c r="K1006" s="140" t="s">
        <v>7760</v>
      </c>
      <c r="L1006" s="140" t="s">
        <v>7761</v>
      </c>
      <c r="M1006" s="140" t="s">
        <v>7491</v>
      </c>
      <c r="N1006" s="140" t="s">
        <v>8722</v>
      </c>
      <c r="O1006" s="139">
        <v>125575</v>
      </c>
      <c r="P1006" s="139">
        <v>12881</v>
      </c>
      <c r="Q1006" s="140" t="s">
        <v>6554</v>
      </c>
      <c r="R1006" s="139">
        <v>970913</v>
      </c>
      <c r="S1006" s="139">
        <v>0</v>
      </c>
      <c r="T1006" s="140" t="s">
        <v>7758</v>
      </c>
      <c r="U1006" s="141">
        <v>367</v>
      </c>
      <c r="V1006" s="140" t="s">
        <v>11802</v>
      </c>
      <c r="W1006" s="140" t="s">
        <v>8469</v>
      </c>
      <c r="X1006" s="140" t="s">
        <v>7765</v>
      </c>
      <c r="Y1006" s="140" t="s">
        <v>7766</v>
      </c>
      <c r="Z1006" s="140" t="s">
        <v>8739</v>
      </c>
      <c r="AA1006" s="139">
        <v>1</v>
      </c>
      <c r="AB1006" s="141">
        <v>45322</v>
      </c>
      <c r="AC1006" s="141">
        <v>45322</v>
      </c>
      <c r="AD1006" s="140" t="s">
        <v>7876</v>
      </c>
      <c r="AE1006" s="140" t="s">
        <v>7877</v>
      </c>
      <c r="AF1006" s="140" t="s">
        <v>7878</v>
      </c>
      <c r="AG1006" s="140" t="s">
        <v>7879</v>
      </c>
      <c r="AH1006" s="140" t="s">
        <v>11803</v>
      </c>
      <c r="AI1006" s="140" t="s">
        <v>7943</v>
      </c>
      <c r="AJ1006" s="140" t="s">
        <v>11804</v>
      </c>
      <c r="AK1006" s="140" t="s">
        <v>3906</v>
      </c>
      <c r="AL1006" s="139">
        <v>2260</v>
      </c>
      <c r="AM1006" s="140" t="s">
        <v>346</v>
      </c>
      <c r="AN1006" s="140" t="s">
        <v>11786</v>
      </c>
    </row>
    <row r="1007" spans="1:40" ht="28.8" x14ac:dyDescent="0.25">
      <c r="A1007" s="139" t="s">
        <v>7756</v>
      </c>
      <c r="B1007" s="140" t="s">
        <v>7757</v>
      </c>
      <c r="C1007" s="139">
        <v>12898</v>
      </c>
      <c r="D1007" s="140" t="s">
        <v>6286</v>
      </c>
      <c r="E1007" s="140" t="s">
        <v>3907</v>
      </c>
      <c r="F1007" s="139">
        <v>2260</v>
      </c>
      <c r="G1007" s="140" t="s">
        <v>346</v>
      </c>
      <c r="H1007" s="140" t="s">
        <v>1844</v>
      </c>
      <c r="I1007" s="140" t="s">
        <v>7758</v>
      </c>
      <c r="J1007" s="140" t="s">
        <v>11805</v>
      </c>
      <c r="K1007" s="140" t="s">
        <v>7760</v>
      </c>
      <c r="L1007" s="140" t="s">
        <v>7761</v>
      </c>
      <c r="M1007" s="140" t="s">
        <v>7491</v>
      </c>
      <c r="N1007" s="140" t="s">
        <v>8722</v>
      </c>
      <c r="O1007" s="139">
        <v>125575</v>
      </c>
      <c r="P1007" s="139">
        <v>12881</v>
      </c>
      <c r="Q1007" s="140" t="s">
        <v>6554</v>
      </c>
      <c r="R1007" s="139">
        <v>970913</v>
      </c>
      <c r="S1007" s="139">
        <v>0</v>
      </c>
      <c r="T1007" s="140" t="s">
        <v>7758</v>
      </c>
      <c r="U1007" s="141">
        <v>367</v>
      </c>
      <c r="V1007" s="140" t="s">
        <v>11806</v>
      </c>
      <c r="W1007" s="140" t="s">
        <v>7825</v>
      </c>
      <c r="X1007" s="140" t="s">
        <v>7765</v>
      </c>
      <c r="Y1007" s="140" t="s">
        <v>7766</v>
      </c>
      <c r="Z1007" s="140" t="s">
        <v>8739</v>
      </c>
      <c r="AA1007" s="139">
        <v>1</v>
      </c>
      <c r="AB1007" s="141">
        <v>45322</v>
      </c>
      <c r="AC1007" s="141">
        <v>45322</v>
      </c>
      <c r="AD1007" s="140" t="s">
        <v>7876</v>
      </c>
      <c r="AE1007" s="140" t="s">
        <v>7877</v>
      </c>
      <c r="AF1007" s="140" t="s">
        <v>7878</v>
      </c>
      <c r="AG1007" s="140" t="s">
        <v>7879</v>
      </c>
      <c r="AH1007" s="140" t="s">
        <v>11807</v>
      </c>
      <c r="AI1007" s="140" t="s">
        <v>7943</v>
      </c>
      <c r="AJ1007" s="140" t="s">
        <v>11808</v>
      </c>
      <c r="AK1007" s="140" t="s">
        <v>3907</v>
      </c>
      <c r="AL1007" s="139">
        <v>2260</v>
      </c>
      <c r="AM1007" s="140" t="s">
        <v>346</v>
      </c>
      <c r="AN1007" s="140" t="s">
        <v>11786</v>
      </c>
    </row>
    <row r="1008" spans="1:40" ht="28.8" x14ac:dyDescent="0.25">
      <c r="A1008" s="139" t="s">
        <v>7756</v>
      </c>
      <c r="B1008" s="140" t="s">
        <v>7757</v>
      </c>
      <c r="C1008" s="139">
        <v>12906</v>
      </c>
      <c r="D1008" s="140" t="s">
        <v>5373</v>
      </c>
      <c r="E1008" s="140" t="s">
        <v>3908</v>
      </c>
      <c r="F1008" s="139">
        <v>2260</v>
      </c>
      <c r="G1008" s="140" t="s">
        <v>346</v>
      </c>
      <c r="H1008" s="140" t="s">
        <v>1845</v>
      </c>
      <c r="I1008" s="140" t="s">
        <v>7758</v>
      </c>
      <c r="J1008" s="140" t="s">
        <v>11809</v>
      </c>
      <c r="K1008" s="140" t="s">
        <v>7760</v>
      </c>
      <c r="L1008" s="140" t="s">
        <v>7761</v>
      </c>
      <c r="M1008" s="140" t="s">
        <v>7491</v>
      </c>
      <c r="N1008" s="140" t="s">
        <v>8722</v>
      </c>
      <c r="O1008" s="139">
        <v>125575</v>
      </c>
      <c r="P1008" s="139">
        <v>12881</v>
      </c>
      <c r="Q1008" s="140" t="s">
        <v>6554</v>
      </c>
      <c r="R1008" s="139">
        <v>970913</v>
      </c>
      <c r="S1008" s="139">
        <v>0</v>
      </c>
      <c r="T1008" s="140" t="s">
        <v>7758</v>
      </c>
      <c r="U1008" s="141">
        <v>367</v>
      </c>
      <c r="V1008" s="140" t="s">
        <v>11810</v>
      </c>
      <c r="W1008" s="140" t="s">
        <v>10374</v>
      </c>
      <c r="X1008" s="140" t="s">
        <v>7765</v>
      </c>
      <c r="Y1008" s="140" t="s">
        <v>7766</v>
      </c>
      <c r="Z1008" s="140" t="s">
        <v>8739</v>
      </c>
      <c r="AA1008" s="139">
        <v>1</v>
      </c>
      <c r="AB1008" s="141">
        <v>45322</v>
      </c>
      <c r="AC1008" s="141">
        <v>45322</v>
      </c>
      <c r="AD1008" s="140" t="s">
        <v>7876</v>
      </c>
      <c r="AE1008" s="140" t="s">
        <v>7877</v>
      </c>
      <c r="AF1008" s="140" t="s">
        <v>7878</v>
      </c>
      <c r="AG1008" s="140" t="s">
        <v>7879</v>
      </c>
      <c r="AH1008" s="140" t="s">
        <v>11811</v>
      </c>
      <c r="AI1008" s="140" t="s">
        <v>7943</v>
      </c>
      <c r="AJ1008" s="140" t="s">
        <v>9165</v>
      </c>
      <c r="AK1008" s="140" t="s">
        <v>3908</v>
      </c>
      <c r="AL1008" s="139">
        <v>2260</v>
      </c>
      <c r="AM1008" s="140" t="s">
        <v>346</v>
      </c>
      <c r="AN1008" s="140" t="s">
        <v>11786</v>
      </c>
    </row>
    <row r="1009" spans="1:40" ht="28.8" x14ac:dyDescent="0.25">
      <c r="A1009" s="139" t="s">
        <v>7756</v>
      </c>
      <c r="B1009" s="140" t="s">
        <v>7757</v>
      </c>
      <c r="C1009" s="139">
        <v>12914</v>
      </c>
      <c r="D1009" s="140" t="s">
        <v>5497</v>
      </c>
      <c r="E1009" s="140" t="s">
        <v>3909</v>
      </c>
      <c r="F1009" s="139">
        <v>2260</v>
      </c>
      <c r="G1009" s="140" t="s">
        <v>661</v>
      </c>
      <c r="H1009" s="140" t="s">
        <v>1846</v>
      </c>
      <c r="I1009" s="140" t="s">
        <v>7758</v>
      </c>
      <c r="J1009" s="140" t="s">
        <v>11812</v>
      </c>
      <c r="K1009" s="140" t="s">
        <v>7760</v>
      </c>
      <c r="L1009" s="140" t="s">
        <v>7761</v>
      </c>
      <c r="M1009" s="140" t="s">
        <v>7491</v>
      </c>
      <c r="N1009" s="140" t="s">
        <v>8722</v>
      </c>
      <c r="O1009" s="139">
        <v>139147</v>
      </c>
      <c r="P1009" s="139">
        <v>12856</v>
      </c>
      <c r="Q1009" s="140" t="s">
        <v>5496</v>
      </c>
      <c r="R1009" s="139">
        <v>970913</v>
      </c>
      <c r="S1009" s="139">
        <v>0</v>
      </c>
      <c r="T1009" s="140" t="s">
        <v>7758</v>
      </c>
      <c r="U1009" s="141">
        <v>367</v>
      </c>
      <c r="V1009" s="140" t="s">
        <v>11813</v>
      </c>
      <c r="W1009" s="140" t="s">
        <v>8711</v>
      </c>
      <c r="X1009" s="140" t="s">
        <v>7765</v>
      </c>
      <c r="Y1009" s="140" t="s">
        <v>7766</v>
      </c>
      <c r="Z1009" s="140" t="s">
        <v>8739</v>
      </c>
      <c r="AA1009" s="139">
        <v>3</v>
      </c>
      <c r="AB1009" s="141">
        <v>45322</v>
      </c>
      <c r="AC1009" s="141">
        <v>45322</v>
      </c>
      <c r="AD1009" s="140" t="s">
        <v>7876</v>
      </c>
      <c r="AE1009" s="140" t="s">
        <v>7877</v>
      </c>
      <c r="AF1009" s="140" t="s">
        <v>7878</v>
      </c>
      <c r="AG1009" s="140" t="s">
        <v>7879</v>
      </c>
      <c r="AH1009" s="140" t="s">
        <v>11814</v>
      </c>
      <c r="AI1009" s="140" t="s">
        <v>7885</v>
      </c>
      <c r="AJ1009" s="140" t="s">
        <v>11815</v>
      </c>
      <c r="AK1009" s="140" t="s">
        <v>3909</v>
      </c>
      <c r="AL1009" s="139">
        <v>2260</v>
      </c>
      <c r="AM1009" s="140" t="s">
        <v>346</v>
      </c>
      <c r="AN1009" s="140" t="s">
        <v>11786</v>
      </c>
    </row>
    <row r="1010" spans="1:40" ht="28.8" x14ac:dyDescent="0.25">
      <c r="A1010" s="139" t="s">
        <v>7756</v>
      </c>
      <c r="B1010" s="140" t="s">
        <v>7757</v>
      </c>
      <c r="C1010" s="139">
        <v>12922</v>
      </c>
      <c r="D1010" s="140" t="s">
        <v>7242</v>
      </c>
      <c r="E1010" s="140" t="s">
        <v>3910</v>
      </c>
      <c r="F1010" s="139">
        <v>2260</v>
      </c>
      <c r="G1010" s="140" t="s">
        <v>346</v>
      </c>
      <c r="H1010" s="140" t="s">
        <v>1847</v>
      </c>
      <c r="I1010" s="140" t="s">
        <v>7758</v>
      </c>
      <c r="J1010" s="140" t="s">
        <v>11816</v>
      </c>
      <c r="K1010" s="140" t="s">
        <v>7760</v>
      </c>
      <c r="L1010" s="140" t="s">
        <v>7761</v>
      </c>
      <c r="M1010" s="140" t="s">
        <v>7491</v>
      </c>
      <c r="N1010" s="140" t="s">
        <v>8730</v>
      </c>
      <c r="O1010" s="139">
        <v>121863</v>
      </c>
      <c r="P1010" s="139">
        <v>12849</v>
      </c>
      <c r="Q1010" s="140" t="s">
        <v>490</v>
      </c>
      <c r="R1010" s="139">
        <v>961359</v>
      </c>
      <c r="S1010" s="139">
        <v>0</v>
      </c>
      <c r="T1010" s="140" t="s">
        <v>7758</v>
      </c>
      <c r="U1010" s="141">
        <v>367</v>
      </c>
      <c r="V1010" s="140" t="s">
        <v>11817</v>
      </c>
      <c r="W1010" s="140" t="s">
        <v>9794</v>
      </c>
      <c r="X1010" s="140" t="s">
        <v>7765</v>
      </c>
      <c r="Y1010" s="140" t="s">
        <v>7766</v>
      </c>
      <c r="Z1010" s="140" t="s">
        <v>8732</v>
      </c>
      <c r="AA1010" s="139">
        <v>2</v>
      </c>
      <c r="AB1010" s="141">
        <v>45322</v>
      </c>
      <c r="AC1010" s="141">
        <v>45322</v>
      </c>
      <c r="AD1010" s="140" t="s">
        <v>7876</v>
      </c>
      <c r="AE1010" s="140" t="s">
        <v>7877</v>
      </c>
      <c r="AF1010" s="140" t="s">
        <v>7878</v>
      </c>
      <c r="AG1010" s="140" t="s">
        <v>7879</v>
      </c>
      <c r="AH1010" s="140" t="s">
        <v>11818</v>
      </c>
      <c r="AI1010" s="140" t="s">
        <v>7773</v>
      </c>
      <c r="AJ1010" s="140" t="s">
        <v>11819</v>
      </c>
      <c r="AK1010" s="140" t="s">
        <v>11820</v>
      </c>
      <c r="AL1010" s="139">
        <v>2260</v>
      </c>
      <c r="AM1010" s="140" t="s">
        <v>346</v>
      </c>
      <c r="AN1010" s="140" t="s">
        <v>11821</v>
      </c>
    </row>
    <row r="1011" spans="1:40" ht="28.8" x14ac:dyDescent="0.25">
      <c r="A1011" s="139" t="s">
        <v>7756</v>
      </c>
      <c r="B1011" s="140" t="s">
        <v>7757</v>
      </c>
      <c r="C1011" s="139">
        <v>12948</v>
      </c>
      <c r="D1011" s="140" t="s">
        <v>6555</v>
      </c>
      <c r="E1011" s="140" t="s">
        <v>3911</v>
      </c>
      <c r="F1011" s="139">
        <v>2260</v>
      </c>
      <c r="G1011" s="140" t="s">
        <v>662</v>
      </c>
      <c r="H1011" s="140" t="s">
        <v>1848</v>
      </c>
      <c r="I1011" s="140" t="s">
        <v>7758</v>
      </c>
      <c r="J1011" s="140" t="s">
        <v>11822</v>
      </c>
      <c r="K1011" s="140" t="s">
        <v>7760</v>
      </c>
      <c r="L1011" s="140" t="s">
        <v>7761</v>
      </c>
      <c r="M1011" s="140" t="s">
        <v>7491</v>
      </c>
      <c r="N1011" s="140" t="s">
        <v>8730</v>
      </c>
      <c r="O1011" s="139">
        <v>121863</v>
      </c>
      <c r="P1011" s="139">
        <v>12849</v>
      </c>
      <c r="Q1011" s="140" t="s">
        <v>490</v>
      </c>
      <c r="R1011" s="139">
        <v>961359</v>
      </c>
      <c r="S1011" s="139">
        <v>0</v>
      </c>
      <c r="T1011" s="140" t="s">
        <v>7758</v>
      </c>
      <c r="U1011" s="141">
        <v>367</v>
      </c>
      <c r="V1011" s="140" t="s">
        <v>11823</v>
      </c>
      <c r="W1011" s="140" t="s">
        <v>8718</v>
      </c>
      <c r="X1011" s="140" t="s">
        <v>7765</v>
      </c>
      <c r="Y1011" s="140" t="s">
        <v>7766</v>
      </c>
      <c r="Z1011" s="140" t="s">
        <v>8732</v>
      </c>
      <c r="AA1011" s="139">
        <v>1</v>
      </c>
      <c r="AB1011" s="141">
        <v>45322</v>
      </c>
      <c r="AC1011" s="141">
        <v>45322</v>
      </c>
      <c r="AD1011" s="140" t="s">
        <v>7876</v>
      </c>
      <c r="AE1011" s="140" t="s">
        <v>7877</v>
      </c>
      <c r="AF1011" s="140" t="s">
        <v>7878</v>
      </c>
      <c r="AG1011" s="140" t="s">
        <v>7879</v>
      </c>
      <c r="AH1011" s="140" t="s">
        <v>11818</v>
      </c>
      <c r="AI1011" s="140" t="s">
        <v>7773</v>
      </c>
      <c r="AJ1011" s="140" t="s">
        <v>11819</v>
      </c>
      <c r="AK1011" s="140" t="s">
        <v>11820</v>
      </c>
      <c r="AL1011" s="139">
        <v>2260</v>
      </c>
      <c r="AM1011" s="140" t="s">
        <v>346</v>
      </c>
      <c r="AN1011" s="140" t="s">
        <v>11821</v>
      </c>
    </row>
    <row r="1012" spans="1:40" ht="28.8" x14ac:dyDescent="0.25">
      <c r="A1012" s="139" t="s">
        <v>7756</v>
      </c>
      <c r="B1012" s="140" t="s">
        <v>7757</v>
      </c>
      <c r="C1012" s="139">
        <v>12955</v>
      </c>
      <c r="D1012" s="140" t="s">
        <v>5498</v>
      </c>
      <c r="E1012" s="140" t="s">
        <v>3631</v>
      </c>
      <c r="F1012" s="139">
        <v>2260</v>
      </c>
      <c r="G1012" s="140" t="s">
        <v>346</v>
      </c>
      <c r="H1012" s="140" t="s">
        <v>1849</v>
      </c>
      <c r="I1012" s="140" t="s">
        <v>7758</v>
      </c>
      <c r="J1012" s="140" t="s">
        <v>11824</v>
      </c>
      <c r="K1012" s="140" t="s">
        <v>7760</v>
      </c>
      <c r="L1012" s="140" t="s">
        <v>7761</v>
      </c>
      <c r="M1012" s="140" t="s">
        <v>7491</v>
      </c>
      <c r="N1012" s="140" t="s">
        <v>8730</v>
      </c>
      <c r="O1012" s="139">
        <v>121863</v>
      </c>
      <c r="P1012" s="139">
        <v>12849</v>
      </c>
      <c r="Q1012" s="140" t="s">
        <v>490</v>
      </c>
      <c r="R1012" s="139">
        <v>961359</v>
      </c>
      <c r="S1012" s="139">
        <v>0</v>
      </c>
      <c r="T1012" s="140" t="s">
        <v>7758</v>
      </c>
      <c r="U1012" s="141">
        <v>367</v>
      </c>
      <c r="V1012" s="140" t="s">
        <v>11825</v>
      </c>
      <c r="W1012" s="140" t="s">
        <v>9072</v>
      </c>
      <c r="X1012" s="140" t="s">
        <v>7765</v>
      </c>
      <c r="Y1012" s="140" t="s">
        <v>7766</v>
      </c>
      <c r="Z1012" s="140" t="s">
        <v>8732</v>
      </c>
      <c r="AA1012" s="139">
        <v>2</v>
      </c>
      <c r="AB1012" s="141">
        <v>45322</v>
      </c>
      <c r="AC1012" s="141">
        <v>45322</v>
      </c>
      <c r="AD1012" s="140" t="s">
        <v>7876</v>
      </c>
      <c r="AE1012" s="140" t="s">
        <v>7877</v>
      </c>
      <c r="AF1012" s="140" t="s">
        <v>7878</v>
      </c>
      <c r="AG1012" s="140" t="s">
        <v>7879</v>
      </c>
      <c r="AH1012" s="140" t="s">
        <v>11818</v>
      </c>
      <c r="AI1012" s="140" t="s">
        <v>7773</v>
      </c>
      <c r="AJ1012" s="140" t="s">
        <v>11819</v>
      </c>
      <c r="AK1012" s="140" t="s">
        <v>11820</v>
      </c>
      <c r="AL1012" s="139">
        <v>2260</v>
      </c>
      <c r="AM1012" s="140" t="s">
        <v>346</v>
      </c>
      <c r="AN1012" s="140" t="s">
        <v>11821</v>
      </c>
    </row>
    <row r="1013" spans="1:40" ht="28.8" x14ac:dyDescent="0.25">
      <c r="A1013" s="139" t="s">
        <v>7756</v>
      </c>
      <c r="B1013" s="140" t="s">
        <v>7757</v>
      </c>
      <c r="C1013" s="139">
        <v>12971</v>
      </c>
      <c r="D1013" s="140" t="s">
        <v>7243</v>
      </c>
      <c r="E1013" s="140" t="s">
        <v>3912</v>
      </c>
      <c r="F1013" s="139">
        <v>3010</v>
      </c>
      <c r="G1013" s="140" t="s">
        <v>347</v>
      </c>
      <c r="H1013" s="140" t="s">
        <v>1850</v>
      </c>
      <c r="I1013" s="140" t="s">
        <v>7758</v>
      </c>
      <c r="J1013" s="140" t="s">
        <v>11826</v>
      </c>
      <c r="K1013" s="140" t="s">
        <v>7881</v>
      </c>
      <c r="L1013" s="140" t="s">
        <v>7761</v>
      </c>
      <c r="M1013" s="140" t="s">
        <v>6824</v>
      </c>
      <c r="N1013" s="140" t="s">
        <v>8722</v>
      </c>
      <c r="O1013" s="139">
        <v>138974</v>
      </c>
      <c r="P1013" s="139">
        <v>60988</v>
      </c>
      <c r="Q1013" s="140" t="s">
        <v>11620</v>
      </c>
      <c r="R1013" s="139">
        <v>970111</v>
      </c>
      <c r="S1013" s="139">
        <v>0</v>
      </c>
      <c r="T1013" s="140" t="s">
        <v>7758</v>
      </c>
      <c r="U1013" s="141">
        <v>367</v>
      </c>
      <c r="V1013" s="140" t="s">
        <v>11827</v>
      </c>
      <c r="W1013" s="140" t="s">
        <v>7825</v>
      </c>
      <c r="X1013" s="140" t="s">
        <v>8106</v>
      </c>
      <c r="Y1013" s="140" t="s">
        <v>8107</v>
      </c>
      <c r="Z1013" s="140" t="s">
        <v>8724</v>
      </c>
      <c r="AA1013" s="139">
        <v>2</v>
      </c>
      <c r="AB1013" s="141">
        <v>45322</v>
      </c>
      <c r="AC1013" s="141">
        <v>45322</v>
      </c>
      <c r="AD1013" s="140" t="s">
        <v>7857</v>
      </c>
      <c r="AE1013" s="140" t="s">
        <v>7858</v>
      </c>
      <c r="AF1013" s="140" t="s">
        <v>7859</v>
      </c>
      <c r="AG1013" s="140" t="s">
        <v>7860</v>
      </c>
      <c r="AH1013" s="140" t="s">
        <v>11579</v>
      </c>
      <c r="AI1013" s="140" t="s">
        <v>7943</v>
      </c>
      <c r="AJ1013" s="140" t="s">
        <v>11580</v>
      </c>
      <c r="AK1013" s="140" t="s">
        <v>11581</v>
      </c>
      <c r="AL1013" s="139">
        <v>3001</v>
      </c>
      <c r="AM1013" s="140" t="s">
        <v>340</v>
      </c>
      <c r="AN1013" s="140" t="s">
        <v>11582</v>
      </c>
    </row>
    <row r="1014" spans="1:40" ht="28.8" x14ac:dyDescent="0.25">
      <c r="A1014" s="139" t="s">
        <v>7756</v>
      </c>
      <c r="B1014" s="140" t="s">
        <v>7757</v>
      </c>
      <c r="C1014" s="139">
        <v>12989</v>
      </c>
      <c r="D1014" s="140" t="s">
        <v>5499</v>
      </c>
      <c r="E1014" s="140" t="s">
        <v>6674</v>
      </c>
      <c r="F1014" s="139">
        <v>3010</v>
      </c>
      <c r="G1014" s="140" t="s">
        <v>347</v>
      </c>
      <c r="H1014" s="140" t="s">
        <v>1851</v>
      </c>
      <c r="I1014" s="140" t="s">
        <v>7758</v>
      </c>
      <c r="J1014" s="140" t="s">
        <v>11828</v>
      </c>
      <c r="K1014" s="140" t="s">
        <v>7881</v>
      </c>
      <c r="L1014" s="140" t="s">
        <v>7761</v>
      </c>
      <c r="M1014" s="140" t="s">
        <v>6824</v>
      </c>
      <c r="N1014" s="140" t="s">
        <v>8722</v>
      </c>
      <c r="O1014" s="139">
        <v>138974</v>
      </c>
      <c r="P1014" s="139">
        <v>60988</v>
      </c>
      <c r="Q1014" s="140" t="s">
        <v>11620</v>
      </c>
      <c r="R1014" s="139">
        <v>970111</v>
      </c>
      <c r="S1014" s="139">
        <v>0</v>
      </c>
      <c r="T1014" s="140" t="s">
        <v>7758</v>
      </c>
      <c r="U1014" s="141">
        <v>367</v>
      </c>
      <c r="V1014" s="140" t="s">
        <v>11829</v>
      </c>
      <c r="W1014" s="140" t="s">
        <v>8292</v>
      </c>
      <c r="X1014" s="140" t="s">
        <v>7765</v>
      </c>
      <c r="Y1014" s="140" t="s">
        <v>7766</v>
      </c>
      <c r="Z1014" s="140" t="s">
        <v>8739</v>
      </c>
      <c r="AA1014" s="139">
        <v>2</v>
      </c>
      <c r="AB1014" s="141">
        <v>45322</v>
      </c>
      <c r="AC1014" s="141">
        <v>45322</v>
      </c>
      <c r="AD1014" s="140" t="s">
        <v>7857</v>
      </c>
      <c r="AE1014" s="140" t="s">
        <v>7858</v>
      </c>
      <c r="AF1014" s="140" t="s">
        <v>7859</v>
      </c>
      <c r="AG1014" s="140" t="s">
        <v>7860</v>
      </c>
      <c r="AH1014" s="140" t="s">
        <v>11579</v>
      </c>
      <c r="AI1014" s="140" t="s">
        <v>7943</v>
      </c>
      <c r="AJ1014" s="140" t="s">
        <v>11580</v>
      </c>
      <c r="AK1014" s="140" t="s">
        <v>11581</v>
      </c>
      <c r="AL1014" s="139">
        <v>3001</v>
      </c>
      <c r="AM1014" s="140" t="s">
        <v>340</v>
      </c>
      <c r="AN1014" s="140" t="s">
        <v>11582</v>
      </c>
    </row>
    <row r="1015" spans="1:40" ht="28.8" x14ac:dyDescent="0.25">
      <c r="A1015" s="139" t="s">
        <v>7756</v>
      </c>
      <c r="B1015" s="140" t="s">
        <v>7757</v>
      </c>
      <c r="C1015" s="139">
        <v>12997</v>
      </c>
      <c r="D1015" s="140" t="s">
        <v>5500</v>
      </c>
      <c r="E1015" s="140" t="s">
        <v>3913</v>
      </c>
      <c r="F1015" s="139">
        <v>3010</v>
      </c>
      <c r="G1015" s="140" t="s">
        <v>347</v>
      </c>
      <c r="H1015" s="140" t="s">
        <v>1852</v>
      </c>
      <c r="I1015" s="140" t="s">
        <v>7758</v>
      </c>
      <c r="J1015" s="140" t="s">
        <v>11830</v>
      </c>
      <c r="K1015" s="140" t="s">
        <v>7881</v>
      </c>
      <c r="L1015" s="140" t="s">
        <v>7761</v>
      </c>
      <c r="M1015" s="140" t="s">
        <v>6824</v>
      </c>
      <c r="N1015" s="140" t="s">
        <v>8722</v>
      </c>
      <c r="O1015" s="139">
        <v>138974</v>
      </c>
      <c r="P1015" s="139">
        <v>60988</v>
      </c>
      <c r="Q1015" s="140" t="s">
        <v>11620</v>
      </c>
      <c r="R1015" s="139">
        <v>970111</v>
      </c>
      <c r="S1015" s="139">
        <v>0</v>
      </c>
      <c r="T1015" s="140" t="s">
        <v>7758</v>
      </c>
      <c r="U1015" s="141">
        <v>367</v>
      </c>
      <c r="V1015" s="140" t="s">
        <v>11831</v>
      </c>
      <c r="W1015" s="140" t="s">
        <v>8341</v>
      </c>
      <c r="X1015" s="140" t="s">
        <v>7765</v>
      </c>
      <c r="Y1015" s="140" t="s">
        <v>7766</v>
      </c>
      <c r="Z1015" s="140" t="s">
        <v>8739</v>
      </c>
      <c r="AA1015" s="139">
        <v>2</v>
      </c>
      <c r="AB1015" s="141">
        <v>45322</v>
      </c>
      <c r="AC1015" s="141">
        <v>45322</v>
      </c>
      <c r="AD1015" s="140" t="s">
        <v>7857</v>
      </c>
      <c r="AE1015" s="140" t="s">
        <v>7858</v>
      </c>
      <c r="AF1015" s="140" t="s">
        <v>7859</v>
      </c>
      <c r="AG1015" s="140" t="s">
        <v>7860</v>
      </c>
      <c r="AH1015" s="140" t="s">
        <v>11579</v>
      </c>
      <c r="AI1015" s="140" t="s">
        <v>7943</v>
      </c>
      <c r="AJ1015" s="140" t="s">
        <v>11580</v>
      </c>
      <c r="AK1015" s="140" t="s">
        <v>11581</v>
      </c>
      <c r="AL1015" s="139">
        <v>3001</v>
      </c>
      <c r="AM1015" s="140" t="s">
        <v>340</v>
      </c>
      <c r="AN1015" s="140" t="s">
        <v>11582</v>
      </c>
    </row>
    <row r="1016" spans="1:40" ht="28.8" x14ac:dyDescent="0.25">
      <c r="A1016" s="139" t="s">
        <v>7756</v>
      </c>
      <c r="B1016" s="140" t="s">
        <v>7757</v>
      </c>
      <c r="C1016" s="139">
        <v>13003</v>
      </c>
      <c r="D1016" s="140" t="s">
        <v>7574</v>
      </c>
      <c r="E1016" s="140" t="s">
        <v>3914</v>
      </c>
      <c r="F1016" s="139">
        <v>3010</v>
      </c>
      <c r="G1016" s="140" t="s">
        <v>347</v>
      </c>
      <c r="H1016" s="140" t="s">
        <v>1853</v>
      </c>
      <c r="I1016" s="140" t="s">
        <v>7758</v>
      </c>
      <c r="J1016" s="140" t="s">
        <v>11832</v>
      </c>
      <c r="K1016" s="140" t="s">
        <v>7881</v>
      </c>
      <c r="L1016" s="140" t="s">
        <v>7761</v>
      </c>
      <c r="M1016" s="140" t="s">
        <v>6824</v>
      </c>
      <c r="N1016" s="140" t="s">
        <v>8722</v>
      </c>
      <c r="O1016" s="139">
        <v>138974</v>
      </c>
      <c r="P1016" s="139">
        <v>60988</v>
      </c>
      <c r="Q1016" s="140" t="s">
        <v>11620</v>
      </c>
      <c r="R1016" s="139">
        <v>970111</v>
      </c>
      <c r="S1016" s="139">
        <v>0</v>
      </c>
      <c r="T1016" s="140" t="s">
        <v>7758</v>
      </c>
      <c r="U1016" s="141">
        <v>367</v>
      </c>
      <c r="V1016" s="140" t="s">
        <v>11833</v>
      </c>
      <c r="W1016" s="140" t="s">
        <v>8942</v>
      </c>
      <c r="X1016" s="140" t="s">
        <v>7972</v>
      </c>
      <c r="Y1016" s="140" t="s">
        <v>7973</v>
      </c>
      <c r="Z1016" s="140" t="s">
        <v>8899</v>
      </c>
      <c r="AA1016" s="139">
        <v>2</v>
      </c>
      <c r="AB1016" s="141">
        <v>45322</v>
      </c>
      <c r="AC1016" s="141">
        <v>45322</v>
      </c>
      <c r="AD1016" s="140" t="s">
        <v>7926</v>
      </c>
      <c r="AE1016" s="140" t="s">
        <v>7927</v>
      </c>
      <c r="AF1016" s="140" t="s">
        <v>7928</v>
      </c>
      <c r="AG1016" s="140" t="s">
        <v>7929</v>
      </c>
      <c r="AH1016" s="140" t="s">
        <v>11579</v>
      </c>
      <c r="AI1016" s="140" t="s">
        <v>7943</v>
      </c>
      <c r="AJ1016" s="140" t="s">
        <v>11580</v>
      </c>
      <c r="AK1016" s="140" t="s">
        <v>11581</v>
      </c>
      <c r="AL1016" s="139">
        <v>3001</v>
      </c>
      <c r="AM1016" s="140" t="s">
        <v>340</v>
      </c>
      <c r="AN1016" s="140" t="s">
        <v>11582</v>
      </c>
    </row>
    <row r="1017" spans="1:40" ht="28.8" x14ac:dyDescent="0.25">
      <c r="A1017" s="139" t="s">
        <v>7756</v>
      </c>
      <c r="B1017" s="140" t="s">
        <v>7757</v>
      </c>
      <c r="C1017" s="139">
        <v>13037</v>
      </c>
      <c r="D1017" s="140" t="s">
        <v>5501</v>
      </c>
      <c r="E1017" s="140" t="s">
        <v>3915</v>
      </c>
      <c r="F1017" s="139">
        <v>3220</v>
      </c>
      <c r="G1017" s="140" t="s">
        <v>663</v>
      </c>
      <c r="H1017" s="140" t="s">
        <v>1854</v>
      </c>
      <c r="I1017" s="140" t="s">
        <v>7758</v>
      </c>
      <c r="J1017" s="140" t="s">
        <v>11834</v>
      </c>
      <c r="K1017" s="140" t="s">
        <v>7881</v>
      </c>
      <c r="L1017" s="140" t="s">
        <v>7761</v>
      </c>
      <c r="M1017" s="140" t="s">
        <v>6824</v>
      </c>
      <c r="N1017" s="140" t="s">
        <v>8722</v>
      </c>
      <c r="O1017" s="139">
        <v>122259</v>
      </c>
      <c r="P1017" s="139">
        <v>11866</v>
      </c>
      <c r="Q1017" s="140" t="s">
        <v>5459</v>
      </c>
      <c r="R1017" s="139">
        <v>110585</v>
      </c>
      <c r="S1017" s="139">
        <v>0</v>
      </c>
      <c r="T1017" s="140" t="s">
        <v>7758</v>
      </c>
      <c r="U1017" s="141">
        <v>367</v>
      </c>
      <c r="V1017" s="140" t="s">
        <v>11835</v>
      </c>
      <c r="W1017" s="140" t="s">
        <v>11836</v>
      </c>
      <c r="X1017" s="140" t="s">
        <v>7765</v>
      </c>
      <c r="Y1017" s="140" t="s">
        <v>7766</v>
      </c>
      <c r="Z1017" s="140" t="s">
        <v>8739</v>
      </c>
      <c r="AA1017" s="139">
        <v>1</v>
      </c>
      <c r="AB1017" s="141">
        <v>45322</v>
      </c>
      <c r="AC1017" s="141">
        <v>45322</v>
      </c>
      <c r="AD1017" s="140" t="s">
        <v>7953</v>
      </c>
      <c r="AE1017" s="140" t="s">
        <v>7954</v>
      </c>
      <c r="AF1017" s="140" t="s">
        <v>7955</v>
      </c>
      <c r="AG1017" s="140" t="s">
        <v>7956</v>
      </c>
      <c r="AH1017" s="140" t="s">
        <v>11837</v>
      </c>
      <c r="AI1017" s="140" t="s">
        <v>7943</v>
      </c>
      <c r="AJ1017" s="140" t="s">
        <v>11529</v>
      </c>
      <c r="AK1017" s="140" t="s">
        <v>11838</v>
      </c>
      <c r="AL1017" s="139">
        <v>3110</v>
      </c>
      <c r="AM1017" s="140" t="s">
        <v>652</v>
      </c>
      <c r="AN1017" s="140" t="s">
        <v>11531</v>
      </c>
    </row>
    <row r="1018" spans="1:40" ht="28.8" x14ac:dyDescent="0.25">
      <c r="A1018" s="139" t="s">
        <v>7756</v>
      </c>
      <c r="B1018" s="140" t="s">
        <v>7757</v>
      </c>
      <c r="C1018" s="139">
        <v>13052</v>
      </c>
      <c r="D1018" s="140" t="s">
        <v>5363</v>
      </c>
      <c r="E1018" s="140" t="s">
        <v>3916</v>
      </c>
      <c r="F1018" s="139">
        <v>3210</v>
      </c>
      <c r="G1018" s="140" t="s">
        <v>664</v>
      </c>
      <c r="H1018" s="140" t="s">
        <v>1855</v>
      </c>
      <c r="I1018" s="140" t="s">
        <v>7758</v>
      </c>
      <c r="J1018" s="140" t="s">
        <v>11839</v>
      </c>
      <c r="K1018" s="140" t="s">
        <v>7881</v>
      </c>
      <c r="L1018" s="140" t="s">
        <v>7761</v>
      </c>
      <c r="M1018" s="140" t="s">
        <v>6824</v>
      </c>
      <c r="N1018" s="140" t="s">
        <v>8722</v>
      </c>
      <c r="O1018" s="139">
        <v>139006</v>
      </c>
      <c r="P1018" s="139">
        <v>12195</v>
      </c>
      <c r="Q1018" s="140" t="s">
        <v>5473</v>
      </c>
      <c r="R1018" s="139">
        <v>964643</v>
      </c>
      <c r="S1018" s="139">
        <v>0</v>
      </c>
      <c r="T1018" s="140" t="s">
        <v>7758</v>
      </c>
      <c r="U1018" s="141">
        <v>367</v>
      </c>
      <c r="V1018" s="140" t="s">
        <v>11840</v>
      </c>
      <c r="W1018" s="140" t="s">
        <v>11841</v>
      </c>
      <c r="X1018" s="140" t="s">
        <v>7765</v>
      </c>
      <c r="Y1018" s="140" t="s">
        <v>7766</v>
      </c>
      <c r="Z1018" s="140" t="s">
        <v>8739</v>
      </c>
      <c r="AA1018" s="139">
        <v>1</v>
      </c>
      <c r="AB1018" s="141">
        <v>45322</v>
      </c>
      <c r="AC1018" s="141">
        <v>45322</v>
      </c>
      <c r="AD1018" s="140" t="s">
        <v>7953</v>
      </c>
      <c r="AE1018" s="140" t="s">
        <v>7954</v>
      </c>
      <c r="AF1018" s="140" t="s">
        <v>7955</v>
      </c>
      <c r="AG1018" s="140" t="s">
        <v>7956</v>
      </c>
      <c r="AH1018" s="140" t="s">
        <v>11842</v>
      </c>
      <c r="AI1018" s="140" t="s">
        <v>7943</v>
      </c>
      <c r="AJ1018" s="140" t="s">
        <v>11843</v>
      </c>
      <c r="AK1018" s="140" t="s">
        <v>3916</v>
      </c>
      <c r="AL1018" s="139">
        <v>3210</v>
      </c>
      <c r="AM1018" s="140" t="s">
        <v>664</v>
      </c>
      <c r="AN1018" s="140" t="s">
        <v>11844</v>
      </c>
    </row>
    <row r="1019" spans="1:40" ht="28.8" x14ac:dyDescent="0.25">
      <c r="A1019" s="139" t="s">
        <v>7756</v>
      </c>
      <c r="B1019" s="140" t="s">
        <v>7757</v>
      </c>
      <c r="C1019" s="139">
        <v>13061</v>
      </c>
      <c r="D1019" s="140" t="s">
        <v>5198</v>
      </c>
      <c r="E1019" s="140" t="s">
        <v>3917</v>
      </c>
      <c r="F1019" s="139">
        <v>3390</v>
      </c>
      <c r="G1019" s="140" t="s">
        <v>348</v>
      </c>
      <c r="H1019" s="140" t="s">
        <v>1856</v>
      </c>
      <c r="I1019" s="140" t="s">
        <v>7758</v>
      </c>
      <c r="J1019" s="140" t="s">
        <v>11845</v>
      </c>
      <c r="K1019" s="140" t="s">
        <v>7881</v>
      </c>
      <c r="L1019" s="140" t="s">
        <v>7761</v>
      </c>
      <c r="M1019" s="140" t="s">
        <v>6824</v>
      </c>
      <c r="N1019" s="140" t="s">
        <v>8722</v>
      </c>
      <c r="O1019" s="139">
        <v>139006</v>
      </c>
      <c r="P1019" s="139">
        <v>12195</v>
      </c>
      <c r="Q1019" s="140" t="s">
        <v>5473</v>
      </c>
      <c r="R1019" s="139">
        <v>973909</v>
      </c>
      <c r="S1019" s="139">
        <v>0</v>
      </c>
      <c r="T1019" s="140" t="s">
        <v>7758</v>
      </c>
      <c r="U1019" s="141">
        <v>367</v>
      </c>
      <c r="V1019" s="140" t="s">
        <v>11846</v>
      </c>
      <c r="W1019" s="140" t="s">
        <v>8292</v>
      </c>
      <c r="X1019" s="140" t="s">
        <v>7765</v>
      </c>
      <c r="Y1019" s="140" t="s">
        <v>7766</v>
      </c>
      <c r="Z1019" s="140" t="s">
        <v>8739</v>
      </c>
      <c r="AA1019" s="139">
        <v>2</v>
      </c>
      <c r="AB1019" s="141">
        <v>45322</v>
      </c>
      <c r="AC1019" s="141">
        <v>45322</v>
      </c>
      <c r="AD1019" s="140" t="s">
        <v>7953</v>
      </c>
      <c r="AE1019" s="140" t="s">
        <v>7954</v>
      </c>
      <c r="AF1019" s="140" t="s">
        <v>7955</v>
      </c>
      <c r="AG1019" s="140" t="s">
        <v>7956</v>
      </c>
      <c r="AH1019" s="140" t="s">
        <v>11847</v>
      </c>
      <c r="AI1019" s="140" t="s">
        <v>7943</v>
      </c>
      <c r="AJ1019" s="140" t="s">
        <v>11848</v>
      </c>
      <c r="AK1019" s="140" t="s">
        <v>3917</v>
      </c>
      <c r="AL1019" s="139">
        <v>3390</v>
      </c>
      <c r="AM1019" s="140" t="s">
        <v>348</v>
      </c>
      <c r="AN1019" s="140" t="s">
        <v>11849</v>
      </c>
    </row>
    <row r="1020" spans="1:40" ht="28.8" x14ac:dyDescent="0.25">
      <c r="A1020" s="139" t="s">
        <v>7756</v>
      </c>
      <c r="B1020" s="140" t="s">
        <v>7757</v>
      </c>
      <c r="C1020" s="139">
        <v>13078</v>
      </c>
      <c r="D1020" s="140" t="s">
        <v>6894</v>
      </c>
      <c r="E1020" s="140" t="s">
        <v>3918</v>
      </c>
      <c r="F1020" s="139">
        <v>3390</v>
      </c>
      <c r="G1020" s="140" t="s">
        <v>431</v>
      </c>
      <c r="H1020" s="140" t="s">
        <v>1857</v>
      </c>
      <c r="I1020" s="140" t="s">
        <v>7758</v>
      </c>
      <c r="J1020" s="140" t="s">
        <v>11850</v>
      </c>
      <c r="K1020" s="140" t="s">
        <v>8070</v>
      </c>
      <c r="L1020" s="140" t="s">
        <v>7761</v>
      </c>
      <c r="M1020" s="140" t="s">
        <v>8071</v>
      </c>
      <c r="N1020" s="140" t="s">
        <v>8722</v>
      </c>
      <c r="O1020" s="139">
        <v>121954</v>
      </c>
      <c r="P1020" s="139">
        <v>11941</v>
      </c>
      <c r="Q1020" s="140" t="s">
        <v>6279</v>
      </c>
      <c r="R1020" s="139">
        <v>973719</v>
      </c>
      <c r="S1020" s="139">
        <v>0</v>
      </c>
      <c r="T1020" s="140" t="s">
        <v>7935</v>
      </c>
      <c r="U1020" s="141">
        <v>367</v>
      </c>
      <c r="V1020" s="140" t="s">
        <v>11851</v>
      </c>
      <c r="W1020" s="140" t="s">
        <v>7837</v>
      </c>
      <c r="X1020" s="140" t="s">
        <v>7765</v>
      </c>
      <c r="Y1020" s="140" t="s">
        <v>7766</v>
      </c>
      <c r="Z1020" s="140" t="s">
        <v>8739</v>
      </c>
      <c r="AA1020" s="139">
        <v>2</v>
      </c>
      <c r="AB1020" s="141">
        <v>45322</v>
      </c>
      <c r="AC1020" s="141">
        <v>45322</v>
      </c>
      <c r="AD1020" s="140" t="s">
        <v>7953</v>
      </c>
      <c r="AE1020" s="140" t="s">
        <v>7954</v>
      </c>
      <c r="AF1020" s="140" t="s">
        <v>7955</v>
      </c>
      <c r="AG1020" s="140" t="s">
        <v>7956</v>
      </c>
      <c r="AH1020" s="140" t="s">
        <v>10893</v>
      </c>
      <c r="AI1020" s="140" t="s">
        <v>7943</v>
      </c>
      <c r="AJ1020" s="140" t="s">
        <v>10894</v>
      </c>
      <c r="AK1020" s="140" t="s">
        <v>10895</v>
      </c>
      <c r="AL1020" s="139">
        <v>2223</v>
      </c>
      <c r="AM1020" s="140" t="s">
        <v>618</v>
      </c>
      <c r="AN1020" s="140" t="s">
        <v>10896</v>
      </c>
    </row>
    <row r="1021" spans="1:40" ht="28.8" x14ac:dyDescent="0.25">
      <c r="A1021" s="139" t="s">
        <v>7756</v>
      </c>
      <c r="B1021" s="140" t="s">
        <v>7757</v>
      </c>
      <c r="C1021" s="139">
        <v>13086</v>
      </c>
      <c r="D1021" s="140" t="s">
        <v>6438</v>
      </c>
      <c r="E1021" s="140" t="s">
        <v>3919</v>
      </c>
      <c r="F1021" s="139">
        <v>3210</v>
      </c>
      <c r="G1021" s="140" t="s">
        <v>665</v>
      </c>
      <c r="H1021" s="140" t="s">
        <v>1858</v>
      </c>
      <c r="I1021" s="140" t="s">
        <v>7758</v>
      </c>
      <c r="J1021" s="140" t="s">
        <v>11852</v>
      </c>
      <c r="K1021" s="140" t="s">
        <v>7881</v>
      </c>
      <c r="L1021" s="140" t="s">
        <v>7761</v>
      </c>
      <c r="M1021" s="140" t="s">
        <v>6824</v>
      </c>
      <c r="N1021" s="140" t="s">
        <v>8722</v>
      </c>
      <c r="O1021" s="139">
        <v>139006</v>
      </c>
      <c r="P1021" s="139">
        <v>12195</v>
      </c>
      <c r="Q1021" s="140" t="s">
        <v>5473</v>
      </c>
      <c r="R1021" s="139">
        <v>964668</v>
      </c>
      <c r="S1021" s="139">
        <v>0</v>
      </c>
      <c r="T1021" s="140" t="s">
        <v>7758</v>
      </c>
      <c r="U1021" s="141">
        <v>367</v>
      </c>
      <c r="V1021" s="140" t="s">
        <v>11853</v>
      </c>
      <c r="W1021" s="140" t="s">
        <v>7925</v>
      </c>
      <c r="X1021" s="140" t="s">
        <v>7765</v>
      </c>
      <c r="Y1021" s="140" t="s">
        <v>7766</v>
      </c>
      <c r="Z1021" s="140" t="s">
        <v>8739</v>
      </c>
      <c r="AA1021" s="139">
        <v>1</v>
      </c>
      <c r="AB1021" s="141">
        <v>45322</v>
      </c>
      <c r="AC1021" s="141">
        <v>45322</v>
      </c>
      <c r="AD1021" s="140" t="s">
        <v>7953</v>
      </c>
      <c r="AE1021" s="140" t="s">
        <v>7954</v>
      </c>
      <c r="AF1021" s="140" t="s">
        <v>7955</v>
      </c>
      <c r="AG1021" s="140" t="s">
        <v>7956</v>
      </c>
      <c r="AH1021" s="140" t="s">
        <v>11854</v>
      </c>
      <c r="AI1021" s="140" t="s">
        <v>7943</v>
      </c>
      <c r="AJ1021" s="140" t="s">
        <v>11855</v>
      </c>
      <c r="AK1021" s="140" t="s">
        <v>11856</v>
      </c>
      <c r="AL1021" s="139">
        <v>3210</v>
      </c>
      <c r="AM1021" s="140" t="s">
        <v>665</v>
      </c>
      <c r="AN1021" s="140" t="s">
        <v>11857</v>
      </c>
    </row>
    <row r="1022" spans="1:40" ht="28.8" x14ac:dyDescent="0.25">
      <c r="A1022" s="139" t="s">
        <v>7756</v>
      </c>
      <c r="B1022" s="140" t="s">
        <v>7757</v>
      </c>
      <c r="C1022" s="139">
        <v>13094</v>
      </c>
      <c r="D1022" s="140" t="s">
        <v>488</v>
      </c>
      <c r="E1022" s="140" t="s">
        <v>3920</v>
      </c>
      <c r="F1022" s="139">
        <v>3390</v>
      </c>
      <c r="G1022" s="140" t="s">
        <v>666</v>
      </c>
      <c r="H1022" s="140" t="s">
        <v>1859</v>
      </c>
      <c r="I1022" s="140" t="s">
        <v>7758</v>
      </c>
      <c r="J1022" s="140" t="s">
        <v>11858</v>
      </c>
      <c r="K1022" s="140" t="s">
        <v>7881</v>
      </c>
      <c r="L1022" s="140" t="s">
        <v>7761</v>
      </c>
      <c r="M1022" s="140" t="s">
        <v>6824</v>
      </c>
      <c r="N1022" s="140" t="s">
        <v>8722</v>
      </c>
      <c r="O1022" s="139">
        <v>138834</v>
      </c>
      <c r="P1022" s="139">
        <v>12773</v>
      </c>
      <c r="Q1022" s="140" t="s">
        <v>5492</v>
      </c>
      <c r="R1022" s="139">
        <v>964701</v>
      </c>
      <c r="S1022" s="139">
        <v>0</v>
      </c>
      <c r="T1022" s="140" t="s">
        <v>7758</v>
      </c>
      <c r="U1022" s="141">
        <v>367</v>
      </c>
      <c r="V1022" s="140" t="s">
        <v>11859</v>
      </c>
      <c r="W1022" s="140" t="s">
        <v>7872</v>
      </c>
      <c r="X1022" s="140" t="s">
        <v>7765</v>
      </c>
      <c r="Y1022" s="140" t="s">
        <v>7766</v>
      </c>
      <c r="Z1022" s="140" t="s">
        <v>8739</v>
      </c>
      <c r="AA1022" s="139">
        <v>1</v>
      </c>
      <c r="AB1022" s="141">
        <v>45322</v>
      </c>
      <c r="AC1022" s="141">
        <v>45322</v>
      </c>
      <c r="AD1022" s="140" t="s">
        <v>7953</v>
      </c>
      <c r="AE1022" s="140" t="s">
        <v>7954</v>
      </c>
      <c r="AF1022" s="140" t="s">
        <v>7955</v>
      </c>
      <c r="AG1022" s="140" t="s">
        <v>7956</v>
      </c>
      <c r="AH1022" s="140" t="s">
        <v>11756</v>
      </c>
      <c r="AI1022" s="140" t="s">
        <v>7943</v>
      </c>
      <c r="AJ1022" s="140" t="s">
        <v>11757</v>
      </c>
      <c r="AK1022" s="140" t="s">
        <v>11758</v>
      </c>
      <c r="AL1022" s="139">
        <v>3200</v>
      </c>
      <c r="AM1022" s="140" t="s">
        <v>349</v>
      </c>
      <c r="AN1022" s="140" t="s">
        <v>11759</v>
      </c>
    </row>
    <row r="1023" spans="1:40" ht="28.8" x14ac:dyDescent="0.25">
      <c r="A1023" s="139" t="s">
        <v>7756</v>
      </c>
      <c r="B1023" s="140" t="s">
        <v>7757</v>
      </c>
      <c r="C1023" s="139">
        <v>13102</v>
      </c>
      <c r="D1023" s="140" t="s">
        <v>5502</v>
      </c>
      <c r="E1023" s="140" t="s">
        <v>3921</v>
      </c>
      <c r="F1023" s="139">
        <v>3200</v>
      </c>
      <c r="G1023" s="140" t="s">
        <v>349</v>
      </c>
      <c r="H1023" s="140" t="s">
        <v>1860</v>
      </c>
      <c r="I1023" s="140" t="s">
        <v>7758</v>
      </c>
      <c r="J1023" s="140" t="s">
        <v>11860</v>
      </c>
      <c r="K1023" s="140" t="s">
        <v>7881</v>
      </c>
      <c r="L1023" s="140" t="s">
        <v>7761</v>
      </c>
      <c r="M1023" s="140" t="s">
        <v>6824</v>
      </c>
      <c r="N1023" s="140" t="s">
        <v>8722</v>
      </c>
      <c r="O1023" s="139">
        <v>138834</v>
      </c>
      <c r="P1023" s="139">
        <v>12773</v>
      </c>
      <c r="Q1023" s="140" t="s">
        <v>5492</v>
      </c>
      <c r="R1023" s="139">
        <v>964701</v>
      </c>
      <c r="S1023" s="139">
        <v>0</v>
      </c>
      <c r="T1023" s="140" t="s">
        <v>7758</v>
      </c>
      <c r="U1023" s="141">
        <v>367</v>
      </c>
      <c r="V1023" s="140" t="s">
        <v>11861</v>
      </c>
      <c r="W1023" s="140" t="s">
        <v>8776</v>
      </c>
      <c r="X1023" s="140" t="s">
        <v>7765</v>
      </c>
      <c r="Y1023" s="140" t="s">
        <v>7766</v>
      </c>
      <c r="Z1023" s="140" t="s">
        <v>8739</v>
      </c>
      <c r="AA1023" s="139">
        <v>1</v>
      </c>
      <c r="AB1023" s="141">
        <v>45322</v>
      </c>
      <c r="AC1023" s="141">
        <v>45322</v>
      </c>
      <c r="AD1023" s="140" t="s">
        <v>7876</v>
      </c>
      <c r="AE1023" s="140" t="s">
        <v>7877</v>
      </c>
      <c r="AF1023" s="140" t="s">
        <v>7878</v>
      </c>
      <c r="AG1023" s="140" t="s">
        <v>7879</v>
      </c>
      <c r="AH1023" s="140" t="s">
        <v>11756</v>
      </c>
      <c r="AI1023" s="140" t="s">
        <v>7943</v>
      </c>
      <c r="AJ1023" s="140" t="s">
        <v>11757</v>
      </c>
      <c r="AK1023" s="140" t="s">
        <v>11758</v>
      </c>
      <c r="AL1023" s="139">
        <v>3200</v>
      </c>
      <c r="AM1023" s="140" t="s">
        <v>349</v>
      </c>
      <c r="AN1023" s="140" t="s">
        <v>11759</v>
      </c>
    </row>
    <row r="1024" spans="1:40" ht="28.8" x14ac:dyDescent="0.25">
      <c r="A1024" s="139" t="s">
        <v>7756</v>
      </c>
      <c r="B1024" s="140" t="s">
        <v>7757</v>
      </c>
      <c r="C1024" s="139">
        <v>13111</v>
      </c>
      <c r="D1024" s="140" t="s">
        <v>5343</v>
      </c>
      <c r="E1024" s="140" t="s">
        <v>3922</v>
      </c>
      <c r="F1024" s="139">
        <v>3200</v>
      </c>
      <c r="G1024" s="140" t="s">
        <v>349</v>
      </c>
      <c r="H1024" s="140" t="s">
        <v>1861</v>
      </c>
      <c r="I1024" s="140" t="s">
        <v>7758</v>
      </c>
      <c r="J1024" s="140" t="s">
        <v>11862</v>
      </c>
      <c r="K1024" s="140" t="s">
        <v>7881</v>
      </c>
      <c r="L1024" s="140" t="s">
        <v>7761</v>
      </c>
      <c r="M1024" s="140" t="s">
        <v>6824</v>
      </c>
      <c r="N1024" s="140" t="s">
        <v>8722</v>
      </c>
      <c r="O1024" s="139">
        <v>138834</v>
      </c>
      <c r="P1024" s="139">
        <v>12773</v>
      </c>
      <c r="Q1024" s="140" t="s">
        <v>5492</v>
      </c>
      <c r="R1024" s="139">
        <v>964701</v>
      </c>
      <c r="S1024" s="139">
        <v>0</v>
      </c>
      <c r="T1024" s="140" t="s">
        <v>7758</v>
      </c>
      <c r="U1024" s="141">
        <v>367</v>
      </c>
      <c r="V1024" s="140" t="s">
        <v>11863</v>
      </c>
      <c r="W1024" s="140" t="s">
        <v>7792</v>
      </c>
      <c r="X1024" s="140" t="s">
        <v>7765</v>
      </c>
      <c r="Y1024" s="140" t="s">
        <v>7766</v>
      </c>
      <c r="Z1024" s="140" t="s">
        <v>8739</v>
      </c>
      <c r="AA1024" s="139">
        <v>1</v>
      </c>
      <c r="AB1024" s="141">
        <v>45322</v>
      </c>
      <c r="AC1024" s="141">
        <v>45322</v>
      </c>
      <c r="AD1024" s="140" t="s">
        <v>7876</v>
      </c>
      <c r="AE1024" s="140" t="s">
        <v>7877</v>
      </c>
      <c r="AF1024" s="140" t="s">
        <v>7878</v>
      </c>
      <c r="AG1024" s="140" t="s">
        <v>7879</v>
      </c>
      <c r="AH1024" s="140" t="s">
        <v>11756</v>
      </c>
      <c r="AI1024" s="140" t="s">
        <v>7943</v>
      </c>
      <c r="AJ1024" s="140" t="s">
        <v>11757</v>
      </c>
      <c r="AK1024" s="140" t="s">
        <v>11758</v>
      </c>
      <c r="AL1024" s="139">
        <v>3200</v>
      </c>
      <c r="AM1024" s="140" t="s">
        <v>349</v>
      </c>
      <c r="AN1024" s="140" t="s">
        <v>11759</v>
      </c>
    </row>
    <row r="1025" spans="1:40" ht="28.8" x14ac:dyDescent="0.25">
      <c r="A1025" s="139" t="s">
        <v>7756</v>
      </c>
      <c r="B1025" s="140" t="s">
        <v>7757</v>
      </c>
      <c r="C1025" s="139">
        <v>13128</v>
      </c>
      <c r="D1025" s="140" t="s">
        <v>7244</v>
      </c>
      <c r="E1025" s="140" t="s">
        <v>3923</v>
      </c>
      <c r="F1025" s="139">
        <v>3200</v>
      </c>
      <c r="G1025" s="140" t="s">
        <v>349</v>
      </c>
      <c r="H1025" s="140" t="s">
        <v>1862</v>
      </c>
      <c r="I1025" s="140" t="s">
        <v>7758</v>
      </c>
      <c r="J1025" s="140" t="s">
        <v>11864</v>
      </c>
      <c r="K1025" s="140" t="s">
        <v>7881</v>
      </c>
      <c r="L1025" s="140" t="s">
        <v>7761</v>
      </c>
      <c r="M1025" s="140" t="s">
        <v>6824</v>
      </c>
      <c r="N1025" s="140" t="s">
        <v>8722</v>
      </c>
      <c r="O1025" s="139">
        <v>138834</v>
      </c>
      <c r="P1025" s="139">
        <v>12773</v>
      </c>
      <c r="Q1025" s="140" t="s">
        <v>5492</v>
      </c>
      <c r="R1025" s="139">
        <v>964701</v>
      </c>
      <c r="S1025" s="139">
        <v>0</v>
      </c>
      <c r="T1025" s="140" t="s">
        <v>7758</v>
      </c>
      <c r="U1025" s="141">
        <v>367</v>
      </c>
      <c r="V1025" s="140" t="s">
        <v>11865</v>
      </c>
      <c r="W1025" s="140" t="s">
        <v>9169</v>
      </c>
      <c r="X1025" s="140" t="s">
        <v>7765</v>
      </c>
      <c r="Y1025" s="140" t="s">
        <v>7766</v>
      </c>
      <c r="Z1025" s="140" t="s">
        <v>8739</v>
      </c>
      <c r="AA1025" s="139">
        <v>2</v>
      </c>
      <c r="AB1025" s="141">
        <v>45322</v>
      </c>
      <c r="AC1025" s="141">
        <v>45322</v>
      </c>
      <c r="AD1025" s="140" t="s">
        <v>7876</v>
      </c>
      <c r="AE1025" s="140" t="s">
        <v>7877</v>
      </c>
      <c r="AF1025" s="140" t="s">
        <v>7878</v>
      </c>
      <c r="AG1025" s="140" t="s">
        <v>7879</v>
      </c>
      <c r="AH1025" s="140" t="s">
        <v>11756</v>
      </c>
      <c r="AI1025" s="140" t="s">
        <v>7943</v>
      </c>
      <c r="AJ1025" s="140" t="s">
        <v>11757</v>
      </c>
      <c r="AK1025" s="140" t="s">
        <v>11758</v>
      </c>
      <c r="AL1025" s="139">
        <v>3200</v>
      </c>
      <c r="AM1025" s="140" t="s">
        <v>349</v>
      </c>
      <c r="AN1025" s="140" t="s">
        <v>11759</v>
      </c>
    </row>
    <row r="1026" spans="1:40" ht="28.8" x14ac:dyDescent="0.25">
      <c r="A1026" s="139" t="s">
        <v>7756</v>
      </c>
      <c r="B1026" s="140" t="s">
        <v>7757</v>
      </c>
      <c r="C1026" s="139">
        <v>13151</v>
      </c>
      <c r="D1026" s="140" t="s">
        <v>7245</v>
      </c>
      <c r="E1026" s="140" t="s">
        <v>3924</v>
      </c>
      <c r="F1026" s="139">
        <v>3200</v>
      </c>
      <c r="G1026" s="140" t="s">
        <v>667</v>
      </c>
      <c r="H1026" s="140" t="s">
        <v>1863</v>
      </c>
      <c r="I1026" s="140" t="s">
        <v>7758</v>
      </c>
      <c r="J1026" s="140" t="s">
        <v>11866</v>
      </c>
      <c r="K1026" s="140" t="s">
        <v>7881</v>
      </c>
      <c r="L1026" s="140" t="s">
        <v>7761</v>
      </c>
      <c r="M1026" s="140" t="s">
        <v>6824</v>
      </c>
      <c r="N1026" s="140" t="s">
        <v>8722</v>
      </c>
      <c r="O1026" s="139">
        <v>138834</v>
      </c>
      <c r="P1026" s="139">
        <v>12773</v>
      </c>
      <c r="Q1026" s="140" t="s">
        <v>5492</v>
      </c>
      <c r="R1026" s="139">
        <v>964701</v>
      </c>
      <c r="S1026" s="139">
        <v>0</v>
      </c>
      <c r="T1026" s="140" t="s">
        <v>7758</v>
      </c>
      <c r="U1026" s="141">
        <v>367</v>
      </c>
      <c r="V1026" s="140" t="s">
        <v>11867</v>
      </c>
      <c r="W1026" s="140" t="s">
        <v>8102</v>
      </c>
      <c r="X1026" s="140" t="s">
        <v>7765</v>
      </c>
      <c r="Y1026" s="140" t="s">
        <v>7766</v>
      </c>
      <c r="Z1026" s="140" t="s">
        <v>8739</v>
      </c>
      <c r="AA1026" s="139">
        <v>1</v>
      </c>
      <c r="AB1026" s="141">
        <v>45322</v>
      </c>
      <c r="AC1026" s="141">
        <v>45322</v>
      </c>
      <c r="AD1026" s="140" t="s">
        <v>7876</v>
      </c>
      <c r="AE1026" s="140" t="s">
        <v>7877</v>
      </c>
      <c r="AF1026" s="140" t="s">
        <v>7878</v>
      </c>
      <c r="AG1026" s="140" t="s">
        <v>7879</v>
      </c>
      <c r="AH1026" s="140" t="s">
        <v>11756</v>
      </c>
      <c r="AI1026" s="140" t="s">
        <v>7943</v>
      </c>
      <c r="AJ1026" s="140" t="s">
        <v>11757</v>
      </c>
      <c r="AK1026" s="140" t="s">
        <v>11758</v>
      </c>
      <c r="AL1026" s="139">
        <v>3200</v>
      </c>
      <c r="AM1026" s="140" t="s">
        <v>349</v>
      </c>
      <c r="AN1026" s="140" t="s">
        <v>11759</v>
      </c>
    </row>
    <row r="1027" spans="1:40" ht="28.8" x14ac:dyDescent="0.25">
      <c r="A1027" s="139" t="s">
        <v>7756</v>
      </c>
      <c r="B1027" s="140" t="s">
        <v>7757</v>
      </c>
      <c r="C1027" s="139">
        <v>13169</v>
      </c>
      <c r="D1027" s="140" t="s">
        <v>488</v>
      </c>
      <c r="E1027" s="140" t="s">
        <v>3925</v>
      </c>
      <c r="F1027" s="139">
        <v>3130</v>
      </c>
      <c r="G1027" s="140" t="s">
        <v>668</v>
      </c>
      <c r="H1027" s="140" t="s">
        <v>1864</v>
      </c>
      <c r="I1027" s="140" t="s">
        <v>7758</v>
      </c>
      <c r="J1027" s="140" t="s">
        <v>11868</v>
      </c>
      <c r="K1027" s="140" t="s">
        <v>7881</v>
      </c>
      <c r="L1027" s="140" t="s">
        <v>7761</v>
      </c>
      <c r="M1027" s="140" t="s">
        <v>6824</v>
      </c>
      <c r="N1027" s="140" t="s">
        <v>8722</v>
      </c>
      <c r="O1027" s="139">
        <v>138834</v>
      </c>
      <c r="P1027" s="139">
        <v>12773</v>
      </c>
      <c r="Q1027" s="140" t="s">
        <v>5492</v>
      </c>
      <c r="R1027" s="139">
        <v>964701</v>
      </c>
      <c r="S1027" s="139">
        <v>0</v>
      </c>
      <c r="T1027" s="140" t="s">
        <v>7758</v>
      </c>
      <c r="U1027" s="141">
        <v>367</v>
      </c>
      <c r="V1027" s="140" t="s">
        <v>11869</v>
      </c>
      <c r="W1027" s="140" t="s">
        <v>8720</v>
      </c>
      <c r="X1027" s="140" t="s">
        <v>7765</v>
      </c>
      <c r="Y1027" s="140" t="s">
        <v>7766</v>
      </c>
      <c r="Z1027" s="140" t="s">
        <v>8739</v>
      </c>
      <c r="AA1027" s="139">
        <v>1</v>
      </c>
      <c r="AB1027" s="141">
        <v>45322</v>
      </c>
      <c r="AC1027" s="141">
        <v>45322</v>
      </c>
      <c r="AD1027" s="140" t="s">
        <v>7857</v>
      </c>
      <c r="AE1027" s="140" t="s">
        <v>7858</v>
      </c>
      <c r="AF1027" s="140" t="s">
        <v>7859</v>
      </c>
      <c r="AG1027" s="140" t="s">
        <v>7860</v>
      </c>
      <c r="AH1027" s="140" t="s">
        <v>11756</v>
      </c>
      <c r="AI1027" s="140" t="s">
        <v>7943</v>
      </c>
      <c r="AJ1027" s="140" t="s">
        <v>11757</v>
      </c>
      <c r="AK1027" s="140" t="s">
        <v>11758</v>
      </c>
      <c r="AL1027" s="139">
        <v>3200</v>
      </c>
      <c r="AM1027" s="140" t="s">
        <v>349</v>
      </c>
      <c r="AN1027" s="140" t="s">
        <v>11759</v>
      </c>
    </row>
    <row r="1028" spans="1:40" ht="28.8" x14ac:dyDescent="0.25">
      <c r="A1028" s="139" t="s">
        <v>7756</v>
      </c>
      <c r="B1028" s="140" t="s">
        <v>7757</v>
      </c>
      <c r="C1028" s="139">
        <v>13177</v>
      </c>
      <c r="D1028" s="140" t="s">
        <v>7246</v>
      </c>
      <c r="E1028" s="140" t="s">
        <v>3926</v>
      </c>
      <c r="F1028" s="139">
        <v>3130</v>
      </c>
      <c r="G1028" s="140" t="s">
        <v>668</v>
      </c>
      <c r="H1028" s="140" t="s">
        <v>1865</v>
      </c>
      <c r="I1028" s="140" t="s">
        <v>7758</v>
      </c>
      <c r="J1028" s="140" t="s">
        <v>11870</v>
      </c>
      <c r="K1028" s="140" t="s">
        <v>8031</v>
      </c>
      <c r="L1028" s="140" t="s">
        <v>7761</v>
      </c>
      <c r="M1028" s="140" t="s">
        <v>6825</v>
      </c>
      <c r="N1028" s="140" t="s">
        <v>8730</v>
      </c>
      <c r="O1028" s="139">
        <v>120162</v>
      </c>
      <c r="P1028" s="139">
        <v>131896</v>
      </c>
      <c r="Q1028" s="140" t="s">
        <v>6078</v>
      </c>
      <c r="R1028" s="139">
        <v>961334</v>
      </c>
      <c r="S1028" s="139">
        <v>0</v>
      </c>
      <c r="T1028" s="140" t="s">
        <v>7758</v>
      </c>
      <c r="U1028" s="141">
        <v>367</v>
      </c>
      <c r="V1028" s="140" t="s">
        <v>11871</v>
      </c>
      <c r="W1028" s="140" t="s">
        <v>9407</v>
      </c>
      <c r="X1028" s="140" t="s">
        <v>7765</v>
      </c>
      <c r="Y1028" s="140" t="s">
        <v>7766</v>
      </c>
      <c r="Z1028" s="140" t="s">
        <v>8732</v>
      </c>
      <c r="AA1028" s="139">
        <v>1</v>
      </c>
      <c r="AB1028" s="141">
        <v>45322</v>
      </c>
      <c r="AC1028" s="141">
        <v>45322</v>
      </c>
      <c r="AD1028" s="140" t="s">
        <v>7857</v>
      </c>
      <c r="AE1028" s="140" t="s">
        <v>7858</v>
      </c>
      <c r="AF1028" s="140" t="s">
        <v>7859</v>
      </c>
      <c r="AG1028" s="140" t="s">
        <v>7860</v>
      </c>
      <c r="AH1028" s="140" t="s">
        <v>11765</v>
      </c>
      <c r="AI1028" s="140" t="s">
        <v>7773</v>
      </c>
      <c r="AJ1028" s="140" t="s">
        <v>11766</v>
      </c>
      <c r="AK1028" s="140" t="s">
        <v>11767</v>
      </c>
      <c r="AL1028" s="139">
        <v>3130</v>
      </c>
      <c r="AM1028" s="140" t="s">
        <v>655</v>
      </c>
      <c r="AN1028" s="140" t="s">
        <v>11768</v>
      </c>
    </row>
    <row r="1029" spans="1:40" ht="28.8" x14ac:dyDescent="0.25">
      <c r="A1029" s="139" t="s">
        <v>7756</v>
      </c>
      <c r="B1029" s="140" t="s">
        <v>7757</v>
      </c>
      <c r="C1029" s="139">
        <v>13185</v>
      </c>
      <c r="D1029" s="140" t="s">
        <v>488</v>
      </c>
      <c r="E1029" s="140" t="s">
        <v>3927</v>
      </c>
      <c r="F1029" s="139">
        <v>3201</v>
      </c>
      <c r="G1029" s="140" t="s">
        <v>669</v>
      </c>
      <c r="H1029" s="140" t="s">
        <v>1866</v>
      </c>
      <c r="I1029" s="140" t="s">
        <v>7758</v>
      </c>
      <c r="J1029" s="140" t="s">
        <v>11872</v>
      </c>
      <c r="K1029" s="140" t="s">
        <v>8070</v>
      </c>
      <c r="L1029" s="140" t="s">
        <v>7761</v>
      </c>
      <c r="M1029" s="140" t="s">
        <v>8071</v>
      </c>
      <c r="N1029" s="140" t="s">
        <v>8722</v>
      </c>
      <c r="O1029" s="139">
        <v>121954</v>
      </c>
      <c r="P1029" s="139">
        <v>11941</v>
      </c>
      <c r="Q1029" s="140" t="s">
        <v>6279</v>
      </c>
      <c r="R1029" s="139">
        <v>973719</v>
      </c>
      <c r="S1029" s="139">
        <v>0</v>
      </c>
      <c r="T1029" s="140" t="s">
        <v>7758</v>
      </c>
      <c r="U1029" s="141">
        <v>367</v>
      </c>
      <c r="V1029" s="140" t="s">
        <v>11873</v>
      </c>
      <c r="W1029" s="140" t="s">
        <v>8105</v>
      </c>
      <c r="X1029" s="140" t="s">
        <v>7765</v>
      </c>
      <c r="Y1029" s="140" t="s">
        <v>7766</v>
      </c>
      <c r="Z1029" s="140" t="s">
        <v>8739</v>
      </c>
      <c r="AA1029" s="139">
        <v>1</v>
      </c>
      <c r="AB1029" s="141">
        <v>45322</v>
      </c>
      <c r="AC1029" s="141">
        <v>45322</v>
      </c>
      <c r="AD1029" s="140" t="s">
        <v>7876</v>
      </c>
      <c r="AE1029" s="140" t="s">
        <v>7877</v>
      </c>
      <c r="AF1029" s="140" t="s">
        <v>7878</v>
      </c>
      <c r="AG1029" s="140" t="s">
        <v>7879</v>
      </c>
      <c r="AH1029" s="140" t="s">
        <v>10893</v>
      </c>
      <c r="AI1029" s="140" t="s">
        <v>7943</v>
      </c>
      <c r="AJ1029" s="140" t="s">
        <v>10894</v>
      </c>
      <c r="AK1029" s="140" t="s">
        <v>10895</v>
      </c>
      <c r="AL1029" s="139">
        <v>2223</v>
      </c>
      <c r="AM1029" s="140" t="s">
        <v>618</v>
      </c>
      <c r="AN1029" s="140" t="s">
        <v>10896</v>
      </c>
    </row>
    <row r="1030" spans="1:40" ht="28.8" x14ac:dyDescent="0.25">
      <c r="A1030" s="139" t="s">
        <v>7756</v>
      </c>
      <c r="B1030" s="140" t="s">
        <v>7757</v>
      </c>
      <c r="C1030" s="139">
        <v>13193</v>
      </c>
      <c r="D1030" s="140" t="s">
        <v>488</v>
      </c>
      <c r="E1030" s="140" t="s">
        <v>3928</v>
      </c>
      <c r="F1030" s="139">
        <v>3201</v>
      </c>
      <c r="G1030" s="140" t="s">
        <v>669</v>
      </c>
      <c r="H1030" s="140" t="s">
        <v>1867</v>
      </c>
      <c r="I1030" s="140" t="s">
        <v>7758</v>
      </c>
      <c r="J1030" s="140" t="s">
        <v>11874</v>
      </c>
      <c r="K1030" s="140" t="s">
        <v>8070</v>
      </c>
      <c r="L1030" s="140" t="s">
        <v>7761</v>
      </c>
      <c r="M1030" s="140" t="s">
        <v>8071</v>
      </c>
      <c r="N1030" s="140" t="s">
        <v>8722</v>
      </c>
      <c r="O1030" s="139">
        <v>121954</v>
      </c>
      <c r="P1030" s="139">
        <v>11941</v>
      </c>
      <c r="Q1030" s="140" t="s">
        <v>6279</v>
      </c>
      <c r="R1030" s="139">
        <v>973719</v>
      </c>
      <c r="S1030" s="139">
        <v>0</v>
      </c>
      <c r="T1030" s="140" t="s">
        <v>7758</v>
      </c>
      <c r="U1030" s="141">
        <v>367</v>
      </c>
      <c r="V1030" s="140" t="s">
        <v>11875</v>
      </c>
      <c r="W1030" s="140" t="s">
        <v>7847</v>
      </c>
      <c r="X1030" s="140" t="s">
        <v>7765</v>
      </c>
      <c r="Y1030" s="140" t="s">
        <v>7766</v>
      </c>
      <c r="Z1030" s="140" t="s">
        <v>8739</v>
      </c>
      <c r="AA1030" s="139">
        <v>2</v>
      </c>
      <c r="AB1030" s="141">
        <v>45322</v>
      </c>
      <c r="AC1030" s="141">
        <v>45322</v>
      </c>
      <c r="AD1030" s="140" t="s">
        <v>7876</v>
      </c>
      <c r="AE1030" s="140" t="s">
        <v>7877</v>
      </c>
      <c r="AF1030" s="140" t="s">
        <v>7878</v>
      </c>
      <c r="AG1030" s="140" t="s">
        <v>7879</v>
      </c>
      <c r="AH1030" s="140" t="s">
        <v>10893</v>
      </c>
      <c r="AI1030" s="140" t="s">
        <v>7943</v>
      </c>
      <c r="AJ1030" s="140" t="s">
        <v>10894</v>
      </c>
      <c r="AK1030" s="140" t="s">
        <v>10895</v>
      </c>
      <c r="AL1030" s="139">
        <v>2223</v>
      </c>
      <c r="AM1030" s="140" t="s">
        <v>618</v>
      </c>
      <c r="AN1030" s="140" t="s">
        <v>10896</v>
      </c>
    </row>
    <row r="1031" spans="1:40" ht="28.8" x14ac:dyDescent="0.25">
      <c r="A1031" s="139" t="s">
        <v>7756</v>
      </c>
      <c r="B1031" s="140" t="s">
        <v>7757</v>
      </c>
      <c r="C1031" s="139">
        <v>13227</v>
      </c>
      <c r="D1031" s="140" t="s">
        <v>6895</v>
      </c>
      <c r="E1031" s="140" t="s">
        <v>3929</v>
      </c>
      <c r="F1031" s="139">
        <v>3460</v>
      </c>
      <c r="G1031" s="140" t="s">
        <v>670</v>
      </c>
      <c r="H1031" s="140" t="s">
        <v>1868</v>
      </c>
      <c r="I1031" s="140" t="s">
        <v>7758</v>
      </c>
      <c r="J1031" s="140" t="s">
        <v>11876</v>
      </c>
      <c r="K1031" s="140" t="s">
        <v>7881</v>
      </c>
      <c r="L1031" s="140" t="s">
        <v>7761</v>
      </c>
      <c r="M1031" s="140" t="s">
        <v>6824</v>
      </c>
      <c r="N1031" s="140" t="s">
        <v>8722</v>
      </c>
      <c r="O1031" s="139">
        <v>138727</v>
      </c>
      <c r="P1031" s="139">
        <v>13334</v>
      </c>
      <c r="Q1031" s="140" t="s">
        <v>5206</v>
      </c>
      <c r="R1031" s="139">
        <v>964817</v>
      </c>
      <c r="S1031" s="139">
        <v>0</v>
      </c>
      <c r="T1031" s="140" t="s">
        <v>7758</v>
      </c>
      <c r="U1031" s="141">
        <v>367</v>
      </c>
      <c r="V1031" s="140" t="s">
        <v>11877</v>
      </c>
      <c r="W1031" s="140" t="s">
        <v>8013</v>
      </c>
      <c r="X1031" s="140" t="s">
        <v>7765</v>
      </c>
      <c r="Y1031" s="140" t="s">
        <v>7766</v>
      </c>
      <c r="Z1031" s="140" t="s">
        <v>8739</v>
      </c>
      <c r="AA1031" s="139">
        <v>1</v>
      </c>
      <c r="AB1031" s="141">
        <v>45322</v>
      </c>
      <c r="AC1031" s="141">
        <v>45322</v>
      </c>
      <c r="AD1031" s="140" t="s">
        <v>7876</v>
      </c>
      <c r="AE1031" s="140" t="s">
        <v>7877</v>
      </c>
      <c r="AF1031" s="140" t="s">
        <v>7878</v>
      </c>
      <c r="AG1031" s="140" t="s">
        <v>7879</v>
      </c>
      <c r="AH1031" s="140" t="s">
        <v>11878</v>
      </c>
      <c r="AI1031" s="140" t="s">
        <v>7943</v>
      </c>
      <c r="AJ1031" s="140" t="s">
        <v>11879</v>
      </c>
      <c r="AK1031" s="140" t="s">
        <v>3937</v>
      </c>
      <c r="AL1031" s="139">
        <v>3290</v>
      </c>
      <c r="AM1031" s="140" t="s">
        <v>351</v>
      </c>
      <c r="AN1031" s="140" t="s">
        <v>11880</v>
      </c>
    </row>
    <row r="1032" spans="1:40" ht="28.8" x14ac:dyDescent="0.25">
      <c r="A1032" s="139" t="s">
        <v>7756</v>
      </c>
      <c r="B1032" s="140" t="s">
        <v>7757</v>
      </c>
      <c r="C1032" s="139">
        <v>13235</v>
      </c>
      <c r="D1032" s="140" t="s">
        <v>6287</v>
      </c>
      <c r="E1032" s="140" t="s">
        <v>3930</v>
      </c>
      <c r="F1032" s="139">
        <v>3460</v>
      </c>
      <c r="G1032" s="140" t="s">
        <v>671</v>
      </c>
      <c r="H1032" s="140" t="s">
        <v>1869</v>
      </c>
      <c r="I1032" s="140" t="s">
        <v>7758</v>
      </c>
      <c r="J1032" s="140" t="s">
        <v>11881</v>
      </c>
      <c r="K1032" s="140" t="s">
        <v>7881</v>
      </c>
      <c r="L1032" s="140" t="s">
        <v>7761</v>
      </c>
      <c r="M1032" s="140" t="s">
        <v>6824</v>
      </c>
      <c r="N1032" s="140" t="s">
        <v>8730</v>
      </c>
      <c r="O1032" s="139">
        <v>119297</v>
      </c>
      <c r="P1032" s="139">
        <v>131417</v>
      </c>
      <c r="Q1032" s="140" t="s">
        <v>6071</v>
      </c>
      <c r="R1032" s="139">
        <v>961391</v>
      </c>
      <c r="S1032" s="139">
        <v>0</v>
      </c>
      <c r="T1032" s="140" t="s">
        <v>7758</v>
      </c>
      <c r="U1032" s="141">
        <v>367</v>
      </c>
      <c r="V1032" s="140" t="s">
        <v>11882</v>
      </c>
      <c r="W1032" s="140" t="s">
        <v>8185</v>
      </c>
      <c r="X1032" s="140" t="s">
        <v>7765</v>
      </c>
      <c r="Y1032" s="140" t="s">
        <v>7766</v>
      </c>
      <c r="Z1032" s="140" t="s">
        <v>8732</v>
      </c>
      <c r="AA1032" s="139">
        <v>1</v>
      </c>
      <c r="AB1032" s="141">
        <v>45322</v>
      </c>
      <c r="AC1032" s="141">
        <v>45322</v>
      </c>
      <c r="AD1032" s="140" t="s">
        <v>7876</v>
      </c>
      <c r="AE1032" s="140" t="s">
        <v>7877</v>
      </c>
      <c r="AF1032" s="140" t="s">
        <v>7878</v>
      </c>
      <c r="AG1032" s="140" t="s">
        <v>7879</v>
      </c>
      <c r="AH1032" s="140" t="s">
        <v>11883</v>
      </c>
      <c r="AI1032" s="140" t="s">
        <v>7773</v>
      </c>
      <c r="AJ1032" s="140" t="s">
        <v>11884</v>
      </c>
      <c r="AK1032" s="140" t="s">
        <v>7758</v>
      </c>
      <c r="AL1032" s="139">
        <v>3460</v>
      </c>
      <c r="AM1032" s="140" t="s">
        <v>671</v>
      </c>
      <c r="AN1032" s="140" t="s">
        <v>11885</v>
      </c>
    </row>
    <row r="1033" spans="1:40" ht="28.8" x14ac:dyDescent="0.25">
      <c r="A1033" s="139" t="s">
        <v>7756</v>
      </c>
      <c r="B1033" s="140" t="s">
        <v>7757</v>
      </c>
      <c r="C1033" s="139">
        <v>13243</v>
      </c>
      <c r="D1033" s="140" t="s">
        <v>5566</v>
      </c>
      <c r="E1033" s="140" t="s">
        <v>3931</v>
      </c>
      <c r="F1033" s="139">
        <v>3473</v>
      </c>
      <c r="G1033" s="140" t="s">
        <v>672</v>
      </c>
      <c r="H1033" s="140" t="s">
        <v>1870</v>
      </c>
      <c r="I1033" s="140" t="s">
        <v>7758</v>
      </c>
      <c r="J1033" s="140" t="s">
        <v>11886</v>
      </c>
      <c r="K1033" s="140" t="s">
        <v>7881</v>
      </c>
      <c r="L1033" s="140" t="s">
        <v>7761</v>
      </c>
      <c r="M1033" s="140" t="s">
        <v>6824</v>
      </c>
      <c r="N1033" s="140" t="s">
        <v>8722</v>
      </c>
      <c r="O1033" s="139">
        <v>138727</v>
      </c>
      <c r="P1033" s="139">
        <v>13334</v>
      </c>
      <c r="Q1033" s="140" t="s">
        <v>5206</v>
      </c>
      <c r="R1033" s="139">
        <v>964817</v>
      </c>
      <c r="S1033" s="139">
        <v>0</v>
      </c>
      <c r="T1033" s="140" t="s">
        <v>7758</v>
      </c>
      <c r="U1033" s="141">
        <v>367</v>
      </c>
      <c r="V1033" s="140" t="s">
        <v>11887</v>
      </c>
      <c r="W1033" s="140" t="s">
        <v>8146</v>
      </c>
      <c r="X1033" s="140" t="s">
        <v>7765</v>
      </c>
      <c r="Y1033" s="140" t="s">
        <v>7766</v>
      </c>
      <c r="Z1033" s="140" t="s">
        <v>8739</v>
      </c>
      <c r="AA1033" s="139">
        <v>1</v>
      </c>
      <c r="AB1033" s="141">
        <v>45322</v>
      </c>
      <c r="AC1033" s="141">
        <v>45322</v>
      </c>
      <c r="AD1033" s="140" t="s">
        <v>7953</v>
      </c>
      <c r="AE1033" s="140" t="s">
        <v>7954</v>
      </c>
      <c r="AF1033" s="140" t="s">
        <v>7955</v>
      </c>
      <c r="AG1033" s="140" t="s">
        <v>7956</v>
      </c>
      <c r="AH1033" s="140" t="s">
        <v>11878</v>
      </c>
      <c r="AI1033" s="140" t="s">
        <v>7943</v>
      </c>
      <c r="AJ1033" s="140" t="s">
        <v>11879</v>
      </c>
      <c r="AK1033" s="140" t="s">
        <v>3937</v>
      </c>
      <c r="AL1033" s="139">
        <v>3290</v>
      </c>
      <c r="AM1033" s="140" t="s">
        <v>351</v>
      </c>
      <c r="AN1033" s="140" t="s">
        <v>11880</v>
      </c>
    </row>
    <row r="1034" spans="1:40" ht="28.8" x14ac:dyDescent="0.25">
      <c r="A1034" s="139" t="s">
        <v>7756</v>
      </c>
      <c r="B1034" s="140" t="s">
        <v>7757</v>
      </c>
      <c r="C1034" s="139">
        <v>13251</v>
      </c>
      <c r="D1034" s="140" t="s">
        <v>6556</v>
      </c>
      <c r="E1034" s="140" t="s">
        <v>3932</v>
      </c>
      <c r="F1034" s="139">
        <v>3270</v>
      </c>
      <c r="G1034" s="140" t="s">
        <v>673</v>
      </c>
      <c r="H1034" s="140" t="s">
        <v>1871</v>
      </c>
      <c r="I1034" s="140" t="s">
        <v>7758</v>
      </c>
      <c r="J1034" s="140" t="s">
        <v>11888</v>
      </c>
      <c r="K1034" s="140" t="s">
        <v>8070</v>
      </c>
      <c r="L1034" s="140" t="s">
        <v>7761</v>
      </c>
      <c r="M1034" s="140" t="s">
        <v>8071</v>
      </c>
      <c r="N1034" s="140" t="s">
        <v>8722</v>
      </c>
      <c r="O1034" s="139">
        <v>121954</v>
      </c>
      <c r="P1034" s="139">
        <v>11941</v>
      </c>
      <c r="Q1034" s="140" t="s">
        <v>6279</v>
      </c>
      <c r="R1034" s="139">
        <v>973719</v>
      </c>
      <c r="S1034" s="139">
        <v>0</v>
      </c>
      <c r="T1034" s="140" t="s">
        <v>7758</v>
      </c>
      <c r="U1034" s="141">
        <v>367</v>
      </c>
      <c r="V1034" s="140" t="s">
        <v>11889</v>
      </c>
      <c r="W1034" s="140" t="s">
        <v>8173</v>
      </c>
      <c r="X1034" s="140" t="s">
        <v>7765</v>
      </c>
      <c r="Y1034" s="140" t="s">
        <v>7766</v>
      </c>
      <c r="Z1034" s="140" t="s">
        <v>8739</v>
      </c>
      <c r="AA1034" s="139">
        <v>1</v>
      </c>
      <c r="AB1034" s="141">
        <v>45322</v>
      </c>
      <c r="AC1034" s="141">
        <v>45322</v>
      </c>
      <c r="AD1034" s="140" t="s">
        <v>7876</v>
      </c>
      <c r="AE1034" s="140" t="s">
        <v>7877</v>
      </c>
      <c r="AF1034" s="140" t="s">
        <v>7878</v>
      </c>
      <c r="AG1034" s="140" t="s">
        <v>7879</v>
      </c>
      <c r="AH1034" s="140" t="s">
        <v>10893</v>
      </c>
      <c r="AI1034" s="140" t="s">
        <v>7943</v>
      </c>
      <c r="AJ1034" s="140" t="s">
        <v>10894</v>
      </c>
      <c r="AK1034" s="140" t="s">
        <v>10895</v>
      </c>
      <c r="AL1034" s="139">
        <v>2223</v>
      </c>
      <c r="AM1034" s="140" t="s">
        <v>618</v>
      </c>
      <c r="AN1034" s="140" t="s">
        <v>10896</v>
      </c>
    </row>
    <row r="1035" spans="1:40" ht="28.8" x14ac:dyDescent="0.25">
      <c r="A1035" s="139" t="s">
        <v>7756</v>
      </c>
      <c r="B1035" s="140" t="s">
        <v>7757</v>
      </c>
      <c r="C1035" s="139">
        <v>13268</v>
      </c>
      <c r="D1035" s="140" t="s">
        <v>7229</v>
      </c>
      <c r="E1035" s="140" t="s">
        <v>3933</v>
      </c>
      <c r="F1035" s="139">
        <v>3270</v>
      </c>
      <c r="G1035" s="140" t="s">
        <v>673</v>
      </c>
      <c r="H1035" s="140" t="s">
        <v>1872</v>
      </c>
      <c r="I1035" s="140" t="s">
        <v>7758</v>
      </c>
      <c r="J1035" s="140" t="s">
        <v>11890</v>
      </c>
      <c r="K1035" s="140" t="s">
        <v>7881</v>
      </c>
      <c r="L1035" s="140" t="s">
        <v>7761</v>
      </c>
      <c r="M1035" s="140" t="s">
        <v>6824</v>
      </c>
      <c r="N1035" s="140" t="s">
        <v>8722</v>
      </c>
      <c r="O1035" s="139">
        <v>138727</v>
      </c>
      <c r="P1035" s="139">
        <v>13334</v>
      </c>
      <c r="Q1035" s="140" t="s">
        <v>5206</v>
      </c>
      <c r="R1035" s="139">
        <v>964817</v>
      </c>
      <c r="S1035" s="139">
        <v>0</v>
      </c>
      <c r="T1035" s="140" t="s">
        <v>7758</v>
      </c>
      <c r="U1035" s="141">
        <v>367</v>
      </c>
      <c r="V1035" s="140" t="s">
        <v>11891</v>
      </c>
      <c r="W1035" s="140" t="s">
        <v>8346</v>
      </c>
      <c r="X1035" s="140" t="s">
        <v>7765</v>
      </c>
      <c r="Y1035" s="140" t="s">
        <v>7766</v>
      </c>
      <c r="Z1035" s="140" t="s">
        <v>8739</v>
      </c>
      <c r="AA1035" s="139">
        <v>2</v>
      </c>
      <c r="AB1035" s="141">
        <v>45322</v>
      </c>
      <c r="AC1035" s="141">
        <v>45322</v>
      </c>
      <c r="AD1035" s="140" t="s">
        <v>7876</v>
      </c>
      <c r="AE1035" s="140" t="s">
        <v>7877</v>
      </c>
      <c r="AF1035" s="140" t="s">
        <v>7878</v>
      </c>
      <c r="AG1035" s="140" t="s">
        <v>7879</v>
      </c>
      <c r="AH1035" s="140" t="s">
        <v>11878</v>
      </c>
      <c r="AI1035" s="140" t="s">
        <v>7943</v>
      </c>
      <c r="AJ1035" s="140" t="s">
        <v>11879</v>
      </c>
      <c r="AK1035" s="140" t="s">
        <v>3937</v>
      </c>
      <c r="AL1035" s="139">
        <v>3290</v>
      </c>
      <c r="AM1035" s="140" t="s">
        <v>351</v>
      </c>
      <c r="AN1035" s="140" t="s">
        <v>11880</v>
      </c>
    </row>
    <row r="1036" spans="1:40" ht="28.8" x14ac:dyDescent="0.25">
      <c r="A1036" s="139" t="s">
        <v>7756</v>
      </c>
      <c r="B1036" s="140" t="s">
        <v>7757</v>
      </c>
      <c r="C1036" s="139">
        <v>13276</v>
      </c>
      <c r="D1036" s="140" t="s">
        <v>6675</v>
      </c>
      <c r="E1036" s="140" t="s">
        <v>3934</v>
      </c>
      <c r="F1036" s="139">
        <v>3271</v>
      </c>
      <c r="G1036" s="140" t="s">
        <v>674</v>
      </c>
      <c r="H1036" s="140" t="s">
        <v>1873</v>
      </c>
      <c r="I1036" s="140" t="s">
        <v>7758</v>
      </c>
      <c r="J1036" s="140" t="s">
        <v>11892</v>
      </c>
      <c r="K1036" s="140" t="s">
        <v>7881</v>
      </c>
      <c r="L1036" s="140" t="s">
        <v>7761</v>
      </c>
      <c r="M1036" s="140" t="s">
        <v>6824</v>
      </c>
      <c r="N1036" s="140" t="s">
        <v>8722</v>
      </c>
      <c r="O1036" s="139">
        <v>138727</v>
      </c>
      <c r="P1036" s="139">
        <v>13334</v>
      </c>
      <c r="Q1036" s="140" t="s">
        <v>5206</v>
      </c>
      <c r="R1036" s="139">
        <v>964817</v>
      </c>
      <c r="S1036" s="139">
        <v>0</v>
      </c>
      <c r="T1036" s="140" t="s">
        <v>7758</v>
      </c>
      <c r="U1036" s="141">
        <v>367</v>
      </c>
      <c r="V1036" s="140" t="s">
        <v>11893</v>
      </c>
      <c r="W1036" s="140" t="s">
        <v>8708</v>
      </c>
      <c r="X1036" s="140" t="s">
        <v>7765</v>
      </c>
      <c r="Y1036" s="140" t="s">
        <v>7766</v>
      </c>
      <c r="Z1036" s="140" t="s">
        <v>8739</v>
      </c>
      <c r="AA1036" s="139">
        <v>1</v>
      </c>
      <c r="AB1036" s="141">
        <v>45322</v>
      </c>
      <c r="AC1036" s="141">
        <v>45322</v>
      </c>
      <c r="AD1036" s="140" t="s">
        <v>7876</v>
      </c>
      <c r="AE1036" s="140" t="s">
        <v>7877</v>
      </c>
      <c r="AF1036" s="140" t="s">
        <v>7878</v>
      </c>
      <c r="AG1036" s="140" t="s">
        <v>7879</v>
      </c>
      <c r="AH1036" s="140" t="s">
        <v>11878</v>
      </c>
      <c r="AI1036" s="140" t="s">
        <v>7943</v>
      </c>
      <c r="AJ1036" s="140" t="s">
        <v>11879</v>
      </c>
      <c r="AK1036" s="140" t="s">
        <v>3937</v>
      </c>
      <c r="AL1036" s="139">
        <v>3290</v>
      </c>
      <c r="AM1036" s="140" t="s">
        <v>351</v>
      </c>
      <c r="AN1036" s="140" t="s">
        <v>11880</v>
      </c>
    </row>
    <row r="1037" spans="1:40" ht="28.8" x14ac:dyDescent="0.25">
      <c r="A1037" s="139" t="s">
        <v>7756</v>
      </c>
      <c r="B1037" s="140" t="s">
        <v>7757</v>
      </c>
      <c r="C1037" s="139">
        <v>13292</v>
      </c>
      <c r="D1037" s="140" t="s">
        <v>5503</v>
      </c>
      <c r="E1037" s="140" t="s">
        <v>3935</v>
      </c>
      <c r="F1037" s="139">
        <v>3271</v>
      </c>
      <c r="G1037" s="140" t="s">
        <v>675</v>
      </c>
      <c r="H1037" s="140" t="s">
        <v>1874</v>
      </c>
      <c r="I1037" s="140" t="s">
        <v>7758</v>
      </c>
      <c r="J1037" s="140" t="s">
        <v>11894</v>
      </c>
      <c r="K1037" s="140" t="s">
        <v>7881</v>
      </c>
      <c r="L1037" s="140" t="s">
        <v>7761</v>
      </c>
      <c r="M1037" s="140" t="s">
        <v>6824</v>
      </c>
      <c r="N1037" s="140" t="s">
        <v>8722</v>
      </c>
      <c r="O1037" s="139">
        <v>138727</v>
      </c>
      <c r="P1037" s="139">
        <v>13334</v>
      </c>
      <c r="Q1037" s="140" t="s">
        <v>5206</v>
      </c>
      <c r="R1037" s="139">
        <v>964817</v>
      </c>
      <c r="S1037" s="139">
        <v>0</v>
      </c>
      <c r="T1037" s="140" t="s">
        <v>7758</v>
      </c>
      <c r="U1037" s="141">
        <v>367</v>
      </c>
      <c r="V1037" s="140" t="s">
        <v>11895</v>
      </c>
      <c r="W1037" s="140" t="s">
        <v>8102</v>
      </c>
      <c r="X1037" s="140" t="s">
        <v>7765</v>
      </c>
      <c r="Y1037" s="140" t="s">
        <v>7766</v>
      </c>
      <c r="Z1037" s="140" t="s">
        <v>8739</v>
      </c>
      <c r="AA1037" s="139">
        <v>1</v>
      </c>
      <c r="AB1037" s="141">
        <v>45322</v>
      </c>
      <c r="AC1037" s="141">
        <v>45322</v>
      </c>
      <c r="AD1037" s="140" t="s">
        <v>7876</v>
      </c>
      <c r="AE1037" s="140" t="s">
        <v>7877</v>
      </c>
      <c r="AF1037" s="140" t="s">
        <v>7878</v>
      </c>
      <c r="AG1037" s="140" t="s">
        <v>7879</v>
      </c>
      <c r="AH1037" s="140" t="s">
        <v>11878</v>
      </c>
      <c r="AI1037" s="140" t="s">
        <v>7943</v>
      </c>
      <c r="AJ1037" s="140" t="s">
        <v>11879</v>
      </c>
      <c r="AK1037" s="140" t="s">
        <v>3937</v>
      </c>
      <c r="AL1037" s="139">
        <v>3290</v>
      </c>
      <c r="AM1037" s="140" t="s">
        <v>351</v>
      </c>
      <c r="AN1037" s="140" t="s">
        <v>11880</v>
      </c>
    </row>
    <row r="1038" spans="1:40" ht="28.8" x14ac:dyDescent="0.25">
      <c r="A1038" s="139" t="s">
        <v>7756</v>
      </c>
      <c r="B1038" s="140" t="s">
        <v>7757</v>
      </c>
      <c r="C1038" s="139">
        <v>13318</v>
      </c>
      <c r="D1038" s="140" t="s">
        <v>6676</v>
      </c>
      <c r="E1038" s="140" t="s">
        <v>3936</v>
      </c>
      <c r="F1038" s="139">
        <v>3272</v>
      </c>
      <c r="G1038" s="140" t="s">
        <v>676</v>
      </c>
      <c r="H1038" s="140" t="s">
        <v>1875</v>
      </c>
      <c r="I1038" s="140" t="s">
        <v>7758</v>
      </c>
      <c r="J1038" s="140" t="s">
        <v>11896</v>
      </c>
      <c r="K1038" s="140" t="s">
        <v>7881</v>
      </c>
      <c r="L1038" s="140" t="s">
        <v>7761</v>
      </c>
      <c r="M1038" s="140" t="s">
        <v>6824</v>
      </c>
      <c r="N1038" s="140" t="s">
        <v>8722</v>
      </c>
      <c r="O1038" s="139">
        <v>138727</v>
      </c>
      <c r="P1038" s="139">
        <v>13334</v>
      </c>
      <c r="Q1038" s="140" t="s">
        <v>5206</v>
      </c>
      <c r="R1038" s="139">
        <v>964817</v>
      </c>
      <c r="S1038" s="139">
        <v>0</v>
      </c>
      <c r="T1038" s="140" t="s">
        <v>7758</v>
      </c>
      <c r="U1038" s="141">
        <v>367</v>
      </c>
      <c r="V1038" s="140" t="s">
        <v>11897</v>
      </c>
      <c r="W1038" s="140" t="s">
        <v>7825</v>
      </c>
      <c r="X1038" s="140" t="s">
        <v>7765</v>
      </c>
      <c r="Y1038" s="140" t="s">
        <v>7766</v>
      </c>
      <c r="Z1038" s="140" t="s">
        <v>8739</v>
      </c>
      <c r="AA1038" s="139">
        <v>1</v>
      </c>
      <c r="AB1038" s="141">
        <v>45322</v>
      </c>
      <c r="AC1038" s="141">
        <v>45322</v>
      </c>
      <c r="AD1038" s="140" t="s">
        <v>7876</v>
      </c>
      <c r="AE1038" s="140" t="s">
        <v>7877</v>
      </c>
      <c r="AF1038" s="140" t="s">
        <v>7878</v>
      </c>
      <c r="AG1038" s="140" t="s">
        <v>7879</v>
      </c>
      <c r="AH1038" s="140" t="s">
        <v>11878</v>
      </c>
      <c r="AI1038" s="140" t="s">
        <v>7943</v>
      </c>
      <c r="AJ1038" s="140" t="s">
        <v>11879</v>
      </c>
      <c r="AK1038" s="140" t="s">
        <v>3937</v>
      </c>
      <c r="AL1038" s="139">
        <v>3290</v>
      </c>
      <c r="AM1038" s="140" t="s">
        <v>351</v>
      </c>
      <c r="AN1038" s="140" t="s">
        <v>11880</v>
      </c>
    </row>
    <row r="1039" spans="1:40" ht="28.8" x14ac:dyDescent="0.25">
      <c r="A1039" s="139" t="s">
        <v>7756</v>
      </c>
      <c r="B1039" s="140" t="s">
        <v>7757</v>
      </c>
      <c r="C1039" s="139">
        <v>13326</v>
      </c>
      <c r="D1039" s="140" t="s">
        <v>6677</v>
      </c>
      <c r="E1039" s="140" t="s">
        <v>6557</v>
      </c>
      <c r="F1039" s="139">
        <v>3271</v>
      </c>
      <c r="G1039" s="140" t="s">
        <v>674</v>
      </c>
      <c r="H1039" s="140" t="s">
        <v>6558</v>
      </c>
      <c r="I1039" s="140" t="s">
        <v>7758</v>
      </c>
      <c r="J1039" s="140" t="s">
        <v>11898</v>
      </c>
      <c r="K1039" s="140" t="s">
        <v>7881</v>
      </c>
      <c r="L1039" s="140" t="s">
        <v>7761</v>
      </c>
      <c r="M1039" s="140" t="s">
        <v>6824</v>
      </c>
      <c r="N1039" s="140" t="s">
        <v>8730</v>
      </c>
      <c r="O1039" s="139">
        <v>119297</v>
      </c>
      <c r="P1039" s="139">
        <v>131417</v>
      </c>
      <c r="Q1039" s="140" t="s">
        <v>6071</v>
      </c>
      <c r="R1039" s="139">
        <v>961409</v>
      </c>
      <c r="S1039" s="139">
        <v>0</v>
      </c>
      <c r="T1039" s="140" t="s">
        <v>7758</v>
      </c>
      <c r="U1039" s="141">
        <v>367</v>
      </c>
      <c r="V1039" s="140" t="s">
        <v>11746</v>
      </c>
      <c r="W1039" s="140" t="s">
        <v>8711</v>
      </c>
      <c r="X1039" s="140" t="s">
        <v>7765</v>
      </c>
      <c r="Y1039" s="140" t="s">
        <v>7766</v>
      </c>
      <c r="Z1039" s="140" t="s">
        <v>8732</v>
      </c>
      <c r="AA1039" s="139">
        <v>5</v>
      </c>
      <c r="AB1039" s="141">
        <v>45322</v>
      </c>
      <c r="AC1039" s="141">
        <v>45322</v>
      </c>
      <c r="AD1039" s="140" t="s">
        <v>7876</v>
      </c>
      <c r="AE1039" s="140" t="s">
        <v>7877</v>
      </c>
      <c r="AF1039" s="140" t="s">
        <v>7878</v>
      </c>
      <c r="AG1039" s="140" t="s">
        <v>7879</v>
      </c>
      <c r="AH1039" s="140" t="s">
        <v>11899</v>
      </c>
      <c r="AI1039" s="140" t="s">
        <v>7773</v>
      </c>
      <c r="AJ1039" s="140" t="s">
        <v>11900</v>
      </c>
      <c r="AK1039" s="140" t="s">
        <v>7758</v>
      </c>
      <c r="AL1039" s="139">
        <v>3270</v>
      </c>
      <c r="AM1039" s="140" t="s">
        <v>673</v>
      </c>
      <c r="AN1039" s="140" t="s">
        <v>11901</v>
      </c>
    </row>
    <row r="1040" spans="1:40" ht="28.8" x14ac:dyDescent="0.25">
      <c r="A1040" s="139" t="s">
        <v>7756</v>
      </c>
      <c r="B1040" s="140" t="s">
        <v>7757</v>
      </c>
      <c r="C1040" s="139">
        <v>13334</v>
      </c>
      <c r="D1040" s="140" t="s">
        <v>5206</v>
      </c>
      <c r="E1040" s="140" t="s">
        <v>3937</v>
      </c>
      <c r="F1040" s="139">
        <v>3290</v>
      </c>
      <c r="G1040" s="140" t="s">
        <v>351</v>
      </c>
      <c r="H1040" s="140" t="s">
        <v>1877</v>
      </c>
      <c r="I1040" s="140" t="s">
        <v>7758</v>
      </c>
      <c r="J1040" s="140" t="s">
        <v>11902</v>
      </c>
      <c r="K1040" s="140" t="s">
        <v>7881</v>
      </c>
      <c r="L1040" s="140" t="s">
        <v>7761</v>
      </c>
      <c r="M1040" s="140" t="s">
        <v>6824</v>
      </c>
      <c r="N1040" s="140" t="s">
        <v>8722</v>
      </c>
      <c r="O1040" s="139">
        <v>138727</v>
      </c>
      <c r="P1040" s="139">
        <v>13334</v>
      </c>
      <c r="Q1040" s="140" t="s">
        <v>5206</v>
      </c>
      <c r="R1040" s="139">
        <v>964817</v>
      </c>
      <c r="S1040" s="139">
        <v>0</v>
      </c>
      <c r="T1040" s="140" t="s">
        <v>7758</v>
      </c>
      <c r="U1040" s="141">
        <v>367</v>
      </c>
      <c r="V1040" s="140" t="s">
        <v>11903</v>
      </c>
      <c r="W1040" s="140" t="s">
        <v>8146</v>
      </c>
      <c r="X1040" s="140" t="s">
        <v>7765</v>
      </c>
      <c r="Y1040" s="140" t="s">
        <v>7766</v>
      </c>
      <c r="Z1040" s="140" t="s">
        <v>8739</v>
      </c>
      <c r="AA1040" s="139">
        <v>2</v>
      </c>
      <c r="AB1040" s="141">
        <v>45322</v>
      </c>
      <c r="AC1040" s="141">
        <v>45322</v>
      </c>
      <c r="AD1040" s="140" t="s">
        <v>7876</v>
      </c>
      <c r="AE1040" s="140" t="s">
        <v>7877</v>
      </c>
      <c r="AF1040" s="140" t="s">
        <v>7878</v>
      </c>
      <c r="AG1040" s="140" t="s">
        <v>7879</v>
      </c>
      <c r="AH1040" s="140" t="s">
        <v>11904</v>
      </c>
      <c r="AI1040" s="140" t="s">
        <v>7943</v>
      </c>
      <c r="AJ1040" s="140" t="s">
        <v>11905</v>
      </c>
      <c r="AK1040" s="140" t="s">
        <v>3937</v>
      </c>
      <c r="AL1040" s="139">
        <v>3290</v>
      </c>
      <c r="AM1040" s="140" t="s">
        <v>351</v>
      </c>
      <c r="AN1040" s="140" t="s">
        <v>11880</v>
      </c>
    </row>
    <row r="1041" spans="1:40" ht="28.8" x14ac:dyDescent="0.25">
      <c r="A1041" s="139" t="s">
        <v>7756</v>
      </c>
      <c r="B1041" s="140" t="s">
        <v>7757</v>
      </c>
      <c r="C1041" s="139">
        <v>13367</v>
      </c>
      <c r="D1041" s="140" t="s">
        <v>5504</v>
      </c>
      <c r="E1041" s="140" t="s">
        <v>3938</v>
      </c>
      <c r="F1041" s="139">
        <v>3293</v>
      </c>
      <c r="G1041" s="140" t="s">
        <v>677</v>
      </c>
      <c r="H1041" s="140" t="s">
        <v>6896</v>
      </c>
      <c r="I1041" s="140" t="s">
        <v>7758</v>
      </c>
      <c r="J1041" s="140" t="s">
        <v>11906</v>
      </c>
      <c r="K1041" s="140" t="s">
        <v>7881</v>
      </c>
      <c r="L1041" s="140" t="s">
        <v>7761</v>
      </c>
      <c r="M1041" s="140" t="s">
        <v>6824</v>
      </c>
      <c r="N1041" s="140" t="s">
        <v>8722</v>
      </c>
      <c r="O1041" s="139">
        <v>138727</v>
      </c>
      <c r="P1041" s="139">
        <v>13334</v>
      </c>
      <c r="Q1041" s="140" t="s">
        <v>5206</v>
      </c>
      <c r="R1041" s="139">
        <v>964817</v>
      </c>
      <c r="S1041" s="139">
        <v>0</v>
      </c>
      <c r="T1041" s="140" t="s">
        <v>7758</v>
      </c>
      <c r="U1041" s="141">
        <v>367</v>
      </c>
      <c r="V1041" s="140" t="s">
        <v>11903</v>
      </c>
      <c r="W1041" s="140" t="s">
        <v>8146</v>
      </c>
      <c r="X1041" s="140" t="s">
        <v>8106</v>
      </c>
      <c r="Y1041" s="140" t="s">
        <v>8107</v>
      </c>
      <c r="Z1041" s="140" t="s">
        <v>8724</v>
      </c>
      <c r="AA1041" s="139">
        <v>1</v>
      </c>
      <c r="AB1041" s="141">
        <v>45322</v>
      </c>
      <c r="AC1041" s="141">
        <v>45322</v>
      </c>
      <c r="AD1041" s="140" t="s">
        <v>7876</v>
      </c>
      <c r="AE1041" s="140" t="s">
        <v>7877</v>
      </c>
      <c r="AF1041" s="140" t="s">
        <v>7878</v>
      </c>
      <c r="AG1041" s="140" t="s">
        <v>7879</v>
      </c>
      <c r="AH1041" s="140" t="s">
        <v>11878</v>
      </c>
      <c r="AI1041" s="140" t="s">
        <v>7943</v>
      </c>
      <c r="AJ1041" s="140" t="s">
        <v>11879</v>
      </c>
      <c r="AK1041" s="140" t="s">
        <v>3937</v>
      </c>
      <c r="AL1041" s="139">
        <v>3290</v>
      </c>
      <c r="AM1041" s="140" t="s">
        <v>351</v>
      </c>
      <c r="AN1041" s="140" t="s">
        <v>11880</v>
      </c>
    </row>
    <row r="1042" spans="1:40" ht="28.8" x14ac:dyDescent="0.25">
      <c r="A1042" s="139" t="s">
        <v>7756</v>
      </c>
      <c r="B1042" s="140" t="s">
        <v>7757</v>
      </c>
      <c r="C1042" s="139">
        <v>13383</v>
      </c>
      <c r="D1042" s="140" t="s">
        <v>11907</v>
      </c>
      <c r="E1042" s="140" t="s">
        <v>3939</v>
      </c>
      <c r="F1042" s="139">
        <v>3290</v>
      </c>
      <c r="G1042" s="140" t="s">
        <v>678</v>
      </c>
      <c r="H1042" s="140" t="s">
        <v>1878</v>
      </c>
      <c r="I1042" s="140" t="s">
        <v>7758</v>
      </c>
      <c r="J1042" s="140" t="s">
        <v>11908</v>
      </c>
      <c r="K1042" s="140" t="s">
        <v>7881</v>
      </c>
      <c r="L1042" s="140" t="s">
        <v>7761</v>
      </c>
      <c r="M1042" s="140" t="s">
        <v>6824</v>
      </c>
      <c r="N1042" s="140" t="s">
        <v>8730</v>
      </c>
      <c r="O1042" s="139">
        <v>119297</v>
      </c>
      <c r="P1042" s="139">
        <v>131417</v>
      </c>
      <c r="Q1042" s="140" t="s">
        <v>6071</v>
      </c>
      <c r="R1042" s="139">
        <v>961417</v>
      </c>
      <c r="S1042" s="139">
        <v>0</v>
      </c>
      <c r="T1042" s="140" t="s">
        <v>7758</v>
      </c>
      <c r="U1042" s="141">
        <v>367</v>
      </c>
      <c r="V1042" s="140" t="s">
        <v>11909</v>
      </c>
      <c r="W1042" s="140" t="s">
        <v>11910</v>
      </c>
      <c r="X1042" s="140" t="s">
        <v>7765</v>
      </c>
      <c r="Y1042" s="140" t="s">
        <v>7766</v>
      </c>
      <c r="Z1042" s="140" t="s">
        <v>8732</v>
      </c>
      <c r="AA1042" s="139">
        <v>2</v>
      </c>
      <c r="AB1042" s="141">
        <v>45322</v>
      </c>
      <c r="AC1042" s="141">
        <v>45322</v>
      </c>
      <c r="AD1042" s="140" t="s">
        <v>7876</v>
      </c>
      <c r="AE1042" s="140" t="s">
        <v>7877</v>
      </c>
      <c r="AF1042" s="140" t="s">
        <v>7878</v>
      </c>
      <c r="AG1042" s="140" t="s">
        <v>7879</v>
      </c>
      <c r="AH1042" s="140" t="s">
        <v>11911</v>
      </c>
      <c r="AI1042" s="140" t="s">
        <v>7773</v>
      </c>
      <c r="AJ1042" s="140" t="s">
        <v>11912</v>
      </c>
      <c r="AK1042" s="140" t="s">
        <v>11284</v>
      </c>
      <c r="AL1042" s="139">
        <v>3290</v>
      </c>
      <c r="AM1042" s="140" t="s">
        <v>351</v>
      </c>
      <c r="AN1042" s="140" t="s">
        <v>11913</v>
      </c>
    </row>
    <row r="1043" spans="1:40" ht="28.8" x14ac:dyDescent="0.25">
      <c r="A1043" s="139" t="s">
        <v>7756</v>
      </c>
      <c r="B1043" s="140" t="s">
        <v>7757</v>
      </c>
      <c r="C1043" s="139">
        <v>13391</v>
      </c>
      <c r="D1043" s="140" t="s">
        <v>488</v>
      </c>
      <c r="E1043" s="140" t="s">
        <v>7247</v>
      </c>
      <c r="F1043" s="139">
        <v>3290</v>
      </c>
      <c r="G1043" s="140" t="s">
        <v>678</v>
      </c>
      <c r="H1043" s="140" t="s">
        <v>7575</v>
      </c>
      <c r="I1043" s="140" t="s">
        <v>7758</v>
      </c>
      <c r="J1043" s="140" t="s">
        <v>11914</v>
      </c>
      <c r="K1043" s="140" t="s">
        <v>8070</v>
      </c>
      <c r="L1043" s="140" t="s">
        <v>7761</v>
      </c>
      <c r="M1043" s="140" t="s">
        <v>8071</v>
      </c>
      <c r="N1043" s="140" t="s">
        <v>8722</v>
      </c>
      <c r="O1043" s="139">
        <v>121954</v>
      </c>
      <c r="P1043" s="139">
        <v>11941</v>
      </c>
      <c r="Q1043" s="140" t="s">
        <v>6279</v>
      </c>
      <c r="R1043" s="139">
        <v>973719</v>
      </c>
      <c r="S1043" s="139">
        <v>0</v>
      </c>
      <c r="T1043" s="140" t="s">
        <v>7758</v>
      </c>
      <c r="U1043" s="141">
        <v>367</v>
      </c>
      <c r="V1043" s="140" t="s">
        <v>11915</v>
      </c>
      <c r="W1043" s="140" t="s">
        <v>7806</v>
      </c>
      <c r="X1043" s="140" t="s">
        <v>7765</v>
      </c>
      <c r="Y1043" s="140" t="s">
        <v>7766</v>
      </c>
      <c r="Z1043" s="140" t="s">
        <v>8739</v>
      </c>
      <c r="AA1043" s="139">
        <v>1</v>
      </c>
      <c r="AB1043" s="141">
        <v>45322</v>
      </c>
      <c r="AC1043" s="141">
        <v>45322</v>
      </c>
      <c r="AD1043" s="140" t="s">
        <v>7876</v>
      </c>
      <c r="AE1043" s="140" t="s">
        <v>7877</v>
      </c>
      <c r="AF1043" s="140" t="s">
        <v>7878</v>
      </c>
      <c r="AG1043" s="140" t="s">
        <v>7879</v>
      </c>
      <c r="AH1043" s="140" t="s">
        <v>10893</v>
      </c>
      <c r="AI1043" s="140" t="s">
        <v>7943</v>
      </c>
      <c r="AJ1043" s="140" t="s">
        <v>10894</v>
      </c>
      <c r="AK1043" s="140" t="s">
        <v>10895</v>
      </c>
      <c r="AL1043" s="139">
        <v>2223</v>
      </c>
      <c r="AM1043" s="140" t="s">
        <v>618</v>
      </c>
      <c r="AN1043" s="140" t="s">
        <v>10896</v>
      </c>
    </row>
    <row r="1044" spans="1:40" ht="28.8" x14ac:dyDescent="0.25">
      <c r="A1044" s="139" t="s">
        <v>7756</v>
      </c>
      <c r="B1044" s="140" t="s">
        <v>7757</v>
      </c>
      <c r="C1044" s="139">
        <v>13409</v>
      </c>
      <c r="D1044" s="140" t="s">
        <v>5698</v>
      </c>
      <c r="E1044" s="140" t="s">
        <v>3940</v>
      </c>
      <c r="F1044" s="139">
        <v>3300</v>
      </c>
      <c r="G1044" s="140" t="s">
        <v>352</v>
      </c>
      <c r="H1044" s="140" t="s">
        <v>6288</v>
      </c>
      <c r="I1044" s="140" t="s">
        <v>7758</v>
      </c>
      <c r="J1044" s="140" t="s">
        <v>11916</v>
      </c>
      <c r="K1044" s="140" t="s">
        <v>7881</v>
      </c>
      <c r="L1044" s="140" t="s">
        <v>7761</v>
      </c>
      <c r="M1044" s="140" t="s">
        <v>6824</v>
      </c>
      <c r="N1044" s="140" t="s">
        <v>8722</v>
      </c>
      <c r="O1044" s="139">
        <v>120097</v>
      </c>
      <c r="P1044" s="139">
        <v>13417</v>
      </c>
      <c r="Q1044" s="140" t="s">
        <v>5220</v>
      </c>
      <c r="R1044" s="139">
        <v>964858</v>
      </c>
      <c r="S1044" s="139">
        <v>0</v>
      </c>
      <c r="T1044" s="140" t="s">
        <v>7758</v>
      </c>
      <c r="U1044" s="141">
        <v>367</v>
      </c>
      <c r="V1044" s="140" t="s">
        <v>11917</v>
      </c>
      <c r="W1044" s="140" t="s">
        <v>11918</v>
      </c>
      <c r="X1044" s="140" t="s">
        <v>7765</v>
      </c>
      <c r="Y1044" s="140" t="s">
        <v>7766</v>
      </c>
      <c r="Z1044" s="140" t="s">
        <v>8739</v>
      </c>
      <c r="AA1044" s="139">
        <v>1</v>
      </c>
      <c r="AB1044" s="141">
        <v>45322</v>
      </c>
      <c r="AC1044" s="141">
        <v>45322</v>
      </c>
      <c r="AD1044" s="140" t="s">
        <v>7953</v>
      </c>
      <c r="AE1044" s="140" t="s">
        <v>7954</v>
      </c>
      <c r="AF1044" s="140" t="s">
        <v>7955</v>
      </c>
      <c r="AG1044" s="140" t="s">
        <v>7956</v>
      </c>
      <c r="AH1044" s="140" t="s">
        <v>11919</v>
      </c>
      <c r="AI1044" s="140" t="s">
        <v>7943</v>
      </c>
      <c r="AJ1044" s="140" t="s">
        <v>11920</v>
      </c>
      <c r="AK1044" s="140" t="s">
        <v>3966</v>
      </c>
      <c r="AL1044" s="139">
        <v>3440</v>
      </c>
      <c r="AM1044" s="140" t="s">
        <v>695</v>
      </c>
      <c r="AN1044" s="140" t="s">
        <v>11921</v>
      </c>
    </row>
    <row r="1045" spans="1:40" ht="28.8" x14ac:dyDescent="0.25">
      <c r="A1045" s="139" t="s">
        <v>7756</v>
      </c>
      <c r="B1045" s="140" t="s">
        <v>7757</v>
      </c>
      <c r="C1045" s="139">
        <v>13417</v>
      </c>
      <c r="D1045" s="140" t="s">
        <v>5220</v>
      </c>
      <c r="E1045" s="140" t="s">
        <v>3941</v>
      </c>
      <c r="F1045" s="139">
        <v>3300</v>
      </c>
      <c r="G1045" s="140" t="s">
        <v>352</v>
      </c>
      <c r="H1045" s="140" t="s">
        <v>1879</v>
      </c>
      <c r="I1045" s="140" t="s">
        <v>7758</v>
      </c>
      <c r="J1045" s="140" t="s">
        <v>11922</v>
      </c>
      <c r="K1045" s="140" t="s">
        <v>7881</v>
      </c>
      <c r="L1045" s="140" t="s">
        <v>7761</v>
      </c>
      <c r="M1045" s="140" t="s">
        <v>6824</v>
      </c>
      <c r="N1045" s="140" t="s">
        <v>8722</v>
      </c>
      <c r="O1045" s="139">
        <v>120097</v>
      </c>
      <c r="P1045" s="139">
        <v>13417</v>
      </c>
      <c r="Q1045" s="140" t="s">
        <v>5220</v>
      </c>
      <c r="R1045" s="139">
        <v>964858</v>
      </c>
      <c r="S1045" s="139">
        <v>0</v>
      </c>
      <c r="T1045" s="140" t="s">
        <v>7758</v>
      </c>
      <c r="U1045" s="141">
        <v>367</v>
      </c>
      <c r="V1045" s="140" t="s">
        <v>11923</v>
      </c>
      <c r="W1045" s="140" t="s">
        <v>10599</v>
      </c>
      <c r="X1045" s="140" t="s">
        <v>7765</v>
      </c>
      <c r="Y1045" s="140" t="s">
        <v>7766</v>
      </c>
      <c r="Z1045" s="140" t="s">
        <v>8739</v>
      </c>
      <c r="AA1045" s="139">
        <v>3</v>
      </c>
      <c r="AB1045" s="141">
        <v>45322</v>
      </c>
      <c r="AC1045" s="141">
        <v>45322</v>
      </c>
      <c r="AD1045" s="140" t="s">
        <v>7857</v>
      </c>
      <c r="AE1045" s="140" t="s">
        <v>7858</v>
      </c>
      <c r="AF1045" s="140" t="s">
        <v>7859</v>
      </c>
      <c r="AG1045" s="140" t="s">
        <v>7860</v>
      </c>
      <c r="AH1045" s="140" t="s">
        <v>11919</v>
      </c>
      <c r="AI1045" s="140" t="s">
        <v>7943</v>
      </c>
      <c r="AJ1045" s="140" t="s">
        <v>11920</v>
      </c>
      <c r="AK1045" s="140" t="s">
        <v>3966</v>
      </c>
      <c r="AL1045" s="139">
        <v>3440</v>
      </c>
      <c r="AM1045" s="140" t="s">
        <v>695</v>
      </c>
      <c r="AN1045" s="140" t="s">
        <v>11921</v>
      </c>
    </row>
    <row r="1046" spans="1:40" ht="28.8" x14ac:dyDescent="0.25">
      <c r="A1046" s="139" t="s">
        <v>7756</v>
      </c>
      <c r="B1046" s="140" t="s">
        <v>7757</v>
      </c>
      <c r="C1046" s="139">
        <v>13425</v>
      </c>
      <c r="D1046" s="140" t="s">
        <v>5505</v>
      </c>
      <c r="E1046" s="140" t="s">
        <v>3942</v>
      </c>
      <c r="F1046" s="139">
        <v>3300</v>
      </c>
      <c r="G1046" s="140" t="s">
        <v>679</v>
      </c>
      <c r="H1046" s="140" t="s">
        <v>11924</v>
      </c>
      <c r="I1046" s="140" t="s">
        <v>7758</v>
      </c>
      <c r="J1046" s="140" t="s">
        <v>11925</v>
      </c>
      <c r="K1046" s="140" t="s">
        <v>7881</v>
      </c>
      <c r="L1046" s="140" t="s">
        <v>7761</v>
      </c>
      <c r="M1046" s="140" t="s">
        <v>6824</v>
      </c>
      <c r="N1046" s="140" t="s">
        <v>7762</v>
      </c>
      <c r="O1046" s="139">
        <v>120841</v>
      </c>
      <c r="P1046" s="139">
        <v>13433</v>
      </c>
      <c r="Q1046" s="140" t="s">
        <v>7248</v>
      </c>
      <c r="R1046" s="139">
        <v>113902</v>
      </c>
      <c r="S1046" s="139">
        <v>113902</v>
      </c>
      <c r="T1046" s="140" t="s">
        <v>7758</v>
      </c>
      <c r="U1046" s="141">
        <v>367</v>
      </c>
      <c r="V1046" s="140" t="s">
        <v>11926</v>
      </c>
      <c r="W1046" s="140" t="s">
        <v>8273</v>
      </c>
      <c r="X1046" s="140" t="s">
        <v>7765</v>
      </c>
      <c r="Y1046" s="140" t="s">
        <v>7766</v>
      </c>
      <c r="Z1046" s="140" t="s">
        <v>7767</v>
      </c>
      <c r="AA1046" s="139">
        <v>1</v>
      </c>
      <c r="AB1046" s="141">
        <v>45322</v>
      </c>
      <c r="AC1046" s="141">
        <v>45322</v>
      </c>
      <c r="AD1046" s="140" t="s">
        <v>7953</v>
      </c>
      <c r="AE1046" s="140" t="s">
        <v>7954</v>
      </c>
      <c r="AF1046" s="140" t="s">
        <v>7955</v>
      </c>
      <c r="AG1046" s="140" t="s">
        <v>7956</v>
      </c>
      <c r="AH1046" s="140" t="s">
        <v>8287</v>
      </c>
      <c r="AI1046" s="140" t="s">
        <v>7773</v>
      </c>
      <c r="AJ1046" s="140" t="s">
        <v>8288</v>
      </c>
      <c r="AK1046" s="140" t="s">
        <v>4774</v>
      </c>
      <c r="AL1046" s="139">
        <v>3010</v>
      </c>
      <c r="AM1046" s="140" t="s">
        <v>347</v>
      </c>
      <c r="AN1046" s="140" t="s">
        <v>8289</v>
      </c>
    </row>
    <row r="1047" spans="1:40" ht="28.8" x14ac:dyDescent="0.25">
      <c r="A1047" s="139" t="s">
        <v>7756</v>
      </c>
      <c r="B1047" s="140" t="s">
        <v>7757</v>
      </c>
      <c r="C1047" s="139">
        <v>13433</v>
      </c>
      <c r="D1047" s="140" t="s">
        <v>7248</v>
      </c>
      <c r="E1047" s="140" t="s">
        <v>3943</v>
      </c>
      <c r="F1047" s="139">
        <v>3300</v>
      </c>
      <c r="G1047" s="140" t="s">
        <v>352</v>
      </c>
      <c r="H1047" s="140" t="s">
        <v>1880</v>
      </c>
      <c r="I1047" s="140" t="s">
        <v>7758</v>
      </c>
      <c r="J1047" s="140" t="s">
        <v>11927</v>
      </c>
      <c r="K1047" s="140" t="s">
        <v>7881</v>
      </c>
      <c r="L1047" s="140" t="s">
        <v>7761</v>
      </c>
      <c r="M1047" s="140" t="s">
        <v>6824</v>
      </c>
      <c r="N1047" s="140" t="s">
        <v>7762</v>
      </c>
      <c r="O1047" s="139">
        <v>120841</v>
      </c>
      <c r="P1047" s="139">
        <v>13433</v>
      </c>
      <c r="Q1047" s="140" t="s">
        <v>7248</v>
      </c>
      <c r="R1047" s="139">
        <v>113902</v>
      </c>
      <c r="S1047" s="139">
        <v>113902</v>
      </c>
      <c r="T1047" s="140" t="s">
        <v>7758</v>
      </c>
      <c r="U1047" s="141">
        <v>367</v>
      </c>
      <c r="V1047" s="140" t="s">
        <v>11928</v>
      </c>
      <c r="W1047" s="140" t="s">
        <v>9238</v>
      </c>
      <c r="X1047" s="140" t="s">
        <v>7765</v>
      </c>
      <c r="Y1047" s="140" t="s">
        <v>7766</v>
      </c>
      <c r="Z1047" s="140" t="s">
        <v>7767</v>
      </c>
      <c r="AA1047" s="139">
        <v>1</v>
      </c>
      <c r="AB1047" s="141">
        <v>45322</v>
      </c>
      <c r="AC1047" s="141">
        <v>45322</v>
      </c>
      <c r="AD1047" s="140" t="s">
        <v>7953</v>
      </c>
      <c r="AE1047" s="140" t="s">
        <v>7954</v>
      </c>
      <c r="AF1047" s="140" t="s">
        <v>7955</v>
      </c>
      <c r="AG1047" s="140" t="s">
        <v>7956</v>
      </c>
      <c r="AH1047" s="140" t="s">
        <v>8287</v>
      </c>
      <c r="AI1047" s="140" t="s">
        <v>7773</v>
      </c>
      <c r="AJ1047" s="140" t="s">
        <v>8288</v>
      </c>
      <c r="AK1047" s="140" t="s">
        <v>4774</v>
      </c>
      <c r="AL1047" s="139">
        <v>3010</v>
      </c>
      <c r="AM1047" s="140" t="s">
        <v>347</v>
      </c>
      <c r="AN1047" s="140" t="s">
        <v>8289</v>
      </c>
    </row>
    <row r="1048" spans="1:40" ht="28.8" x14ac:dyDescent="0.25">
      <c r="A1048" s="139" t="s">
        <v>7756</v>
      </c>
      <c r="B1048" s="140" t="s">
        <v>7757</v>
      </c>
      <c r="C1048" s="139">
        <v>13458</v>
      </c>
      <c r="D1048" s="140" t="s">
        <v>7229</v>
      </c>
      <c r="E1048" s="140" t="s">
        <v>3944</v>
      </c>
      <c r="F1048" s="139">
        <v>3300</v>
      </c>
      <c r="G1048" s="140" t="s">
        <v>352</v>
      </c>
      <c r="H1048" s="140" t="s">
        <v>1881</v>
      </c>
      <c r="I1048" s="140" t="s">
        <v>7758</v>
      </c>
      <c r="J1048" s="140" t="s">
        <v>11929</v>
      </c>
      <c r="K1048" s="140" t="s">
        <v>7881</v>
      </c>
      <c r="L1048" s="140" t="s">
        <v>7761</v>
      </c>
      <c r="M1048" s="140" t="s">
        <v>6824</v>
      </c>
      <c r="N1048" s="140" t="s">
        <v>8722</v>
      </c>
      <c r="O1048" s="139">
        <v>120097</v>
      </c>
      <c r="P1048" s="139">
        <v>13417</v>
      </c>
      <c r="Q1048" s="140" t="s">
        <v>5220</v>
      </c>
      <c r="R1048" s="139">
        <v>964858</v>
      </c>
      <c r="S1048" s="139">
        <v>0</v>
      </c>
      <c r="T1048" s="140" t="s">
        <v>7758</v>
      </c>
      <c r="U1048" s="141">
        <v>367</v>
      </c>
      <c r="V1048" s="140" t="s">
        <v>11930</v>
      </c>
      <c r="W1048" s="140" t="s">
        <v>7847</v>
      </c>
      <c r="X1048" s="140" t="s">
        <v>7765</v>
      </c>
      <c r="Y1048" s="140" t="s">
        <v>7766</v>
      </c>
      <c r="Z1048" s="140" t="s">
        <v>8739</v>
      </c>
      <c r="AA1048" s="139">
        <v>1</v>
      </c>
      <c r="AB1048" s="141">
        <v>45322</v>
      </c>
      <c r="AC1048" s="141">
        <v>45322</v>
      </c>
      <c r="AD1048" s="140" t="s">
        <v>7953</v>
      </c>
      <c r="AE1048" s="140" t="s">
        <v>7954</v>
      </c>
      <c r="AF1048" s="140" t="s">
        <v>7955</v>
      </c>
      <c r="AG1048" s="140" t="s">
        <v>7956</v>
      </c>
      <c r="AH1048" s="140" t="s">
        <v>11919</v>
      </c>
      <c r="AI1048" s="140" t="s">
        <v>7943</v>
      </c>
      <c r="AJ1048" s="140" t="s">
        <v>11920</v>
      </c>
      <c r="AK1048" s="140" t="s">
        <v>3966</v>
      </c>
      <c r="AL1048" s="139">
        <v>3440</v>
      </c>
      <c r="AM1048" s="140" t="s">
        <v>695</v>
      </c>
      <c r="AN1048" s="140" t="s">
        <v>11921</v>
      </c>
    </row>
    <row r="1049" spans="1:40" ht="28.8" x14ac:dyDescent="0.25">
      <c r="A1049" s="139" t="s">
        <v>7756</v>
      </c>
      <c r="B1049" s="140" t="s">
        <v>7757</v>
      </c>
      <c r="C1049" s="139">
        <v>13474</v>
      </c>
      <c r="D1049" s="140" t="s">
        <v>5506</v>
      </c>
      <c r="E1049" s="140" t="s">
        <v>3945</v>
      </c>
      <c r="F1049" s="139">
        <v>3380</v>
      </c>
      <c r="G1049" s="140" t="s">
        <v>680</v>
      </c>
      <c r="H1049" s="140" t="s">
        <v>1882</v>
      </c>
      <c r="I1049" s="140" t="s">
        <v>7758</v>
      </c>
      <c r="J1049" s="140" t="s">
        <v>11931</v>
      </c>
      <c r="K1049" s="140" t="s">
        <v>7881</v>
      </c>
      <c r="L1049" s="140" t="s">
        <v>7761</v>
      </c>
      <c r="M1049" s="140" t="s">
        <v>6824</v>
      </c>
      <c r="N1049" s="140" t="s">
        <v>8722</v>
      </c>
      <c r="O1049" s="139">
        <v>120097</v>
      </c>
      <c r="P1049" s="139">
        <v>13417</v>
      </c>
      <c r="Q1049" s="140" t="s">
        <v>5220</v>
      </c>
      <c r="R1049" s="139">
        <v>129403</v>
      </c>
      <c r="S1049" s="139">
        <v>0</v>
      </c>
      <c r="T1049" s="140" t="s">
        <v>7758</v>
      </c>
      <c r="U1049" s="141">
        <v>367</v>
      </c>
      <c r="V1049" s="140" t="s">
        <v>11932</v>
      </c>
      <c r="W1049" s="140" t="s">
        <v>10396</v>
      </c>
      <c r="X1049" s="140" t="s">
        <v>7765</v>
      </c>
      <c r="Y1049" s="140" t="s">
        <v>7766</v>
      </c>
      <c r="Z1049" s="140" t="s">
        <v>8739</v>
      </c>
      <c r="AA1049" s="139">
        <v>1</v>
      </c>
      <c r="AB1049" s="141">
        <v>45322</v>
      </c>
      <c r="AC1049" s="141">
        <v>45322</v>
      </c>
      <c r="AD1049" s="140" t="s">
        <v>7953</v>
      </c>
      <c r="AE1049" s="140" t="s">
        <v>7954</v>
      </c>
      <c r="AF1049" s="140" t="s">
        <v>7955</v>
      </c>
      <c r="AG1049" s="140" t="s">
        <v>7956</v>
      </c>
      <c r="AH1049" s="140" t="s">
        <v>11933</v>
      </c>
      <c r="AI1049" s="140" t="s">
        <v>7943</v>
      </c>
      <c r="AJ1049" s="140" t="s">
        <v>11934</v>
      </c>
      <c r="AK1049" s="140" t="s">
        <v>11935</v>
      </c>
      <c r="AL1049" s="139">
        <v>3380</v>
      </c>
      <c r="AM1049" s="140" t="s">
        <v>687</v>
      </c>
      <c r="AN1049" s="140" t="s">
        <v>11936</v>
      </c>
    </row>
    <row r="1050" spans="1:40" ht="28.8" x14ac:dyDescent="0.25">
      <c r="A1050" s="139" t="s">
        <v>7756</v>
      </c>
      <c r="B1050" s="140" t="s">
        <v>7757</v>
      </c>
      <c r="C1050" s="139">
        <v>13482</v>
      </c>
      <c r="D1050" s="140" t="s">
        <v>5507</v>
      </c>
      <c r="E1050" s="140" t="s">
        <v>3946</v>
      </c>
      <c r="F1050" s="139">
        <v>3300</v>
      </c>
      <c r="G1050" s="140" t="s">
        <v>681</v>
      </c>
      <c r="H1050" s="140" t="s">
        <v>1883</v>
      </c>
      <c r="I1050" s="140" t="s">
        <v>7758</v>
      </c>
      <c r="J1050" s="140" t="s">
        <v>11937</v>
      </c>
      <c r="K1050" s="140" t="s">
        <v>7881</v>
      </c>
      <c r="L1050" s="140" t="s">
        <v>7761</v>
      </c>
      <c r="M1050" s="140" t="s">
        <v>6824</v>
      </c>
      <c r="N1050" s="140" t="s">
        <v>8722</v>
      </c>
      <c r="O1050" s="139">
        <v>121971</v>
      </c>
      <c r="P1050" s="139">
        <v>13731</v>
      </c>
      <c r="Q1050" s="140" t="s">
        <v>488</v>
      </c>
      <c r="R1050" s="139">
        <v>964858</v>
      </c>
      <c r="S1050" s="139">
        <v>0</v>
      </c>
      <c r="T1050" s="140" t="s">
        <v>7758</v>
      </c>
      <c r="U1050" s="141">
        <v>367</v>
      </c>
      <c r="V1050" s="140" t="s">
        <v>11938</v>
      </c>
      <c r="W1050" s="140" t="s">
        <v>8711</v>
      </c>
      <c r="X1050" s="140" t="s">
        <v>7765</v>
      </c>
      <c r="Y1050" s="140" t="s">
        <v>7766</v>
      </c>
      <c r="Z1050" s="140" t="s">
        <v>8739</v>
      </c>
      <c r="AA1050" s="139">
        <v>1</v>
      </c>
      <c r="AB1050" s="141">
        <v>45322</v>
      </c>
      <c r="AC1050" s="141">
        <v>45322</v>
      </c>
      <c r="AD1050" s="140" t="s">
        <v>7953</v>
      </c>
      <c r="AE1050" s="140" t="s">
        <v>7954</v>
      </c>
      <c r="AF1050" s="140" t="s">
        <v>7955</v>
      </c>
      <c r="AG1050" s="140" t="s">
        <v>7956</v>
      </c>
      <c r="AH1050" s="140" t="s">
        <v>11919</v>
      </c>
      <c r="AI1050" s="140" t="s">
        <v>7943</v>
      </c>
      <c r="AJ1050" s="140" t="s">
        <v>11920</v>
      </c>
      <c r="AK1050" s="140" t="s">
        <v>3966</v>
      </c>
      <c r="AL1050" s="139">
        <v>3440</v>
      </c>
      <c r="AM1050" s="140" t="s">
        <v>695</v>
      </c>
      <c r="AN1050" s="140" t="s">
        <v>11921</v>
      </c>
    </row>
    <row r="1051" spans="1:40" ht="28.8" x14ac:dyDescent="0.25">
      <c r="A1051" s="139" t="s">
        <v>7756</v>
      </c>
      <c r="B1051" s="140" t="s">
        <v>7757</v>
      </c>
      <c r="C1051" s="139">
        <v>13491</v>
      </c>
      <c r="D1051" s="140" t="s">
        <v>6678</v>
      </c>
      <c r="E1051" s="140" t="s">
        <v>3947</v>
      </c>
      <c r="F1051" s="139">
        <v>3300</v>
      </c>
      <c r="G1051" s="140" t="s">
        <v>682</v>
      </c>
      <c r="H1051" s="140" t="s">
        <v>1884</v>
      </c>
      <c r="I1051" s="140" t="s">
        <v>7758</v>
      </c>
      <c r="J1051" s="140" t="s">
        <v>11939</v>
      </c>
      <c r="K1051" s="140" t="s">
        <v>7881</v>
      </c>
      <c r="L1051" s="140" t="s">
        <v>7761</v>
      </c>
      <c r="M1051" s="140" t="s">
        <v>6824</v>
      </c>
      <c r="N1051" s="140" t="s">
        <v>8722</v>
      </c>
      <c r="O1051" s="139">
        <v>120097</v>
      </c>
      <c r="P1051" s="139">
        <v>13417</v>
      </c>
      <c r="Q1051" s="140" t="s">
        <v>5220</v>
      </c>
      <c r="R1051" s="139">
        <v>53629</v>
      </c>
      <c r="S1051" s="139">
        <v>0</v>
      </c>
      <c r="T1051" s="140" t="s">
        <v>7758</v>
      </c>
      <c r="U1051" s="141">
        <v>367</v>
      </c>
      <c r="V1051" s="140" t="s">
        <v>11940</v>
      </c>
      <c r="W1051" s="140" t="s">
        <v>7828</v>
      </c>
      <c r="X1051" s="140" t="s">
        <v>7765</v>
      </c>
      <c r="Y1051" s="140" t="s">
        <v>7766</v>
      </c>
      <c r="Z1051" s="140" t="s">
        <v>8739</v>
      </c>
      <c r="AA1051" s="139">
        <v>1</v>
      </c>
      <c r="AB1051" s="141">
        <v>45322</v>
      </c>
      <c r="AC1051" s="141">
        <v>45322</v>
      </c>
      <c r="AD1051" s="140" t="s">
        <v>7953</v>
      </c>
      <c r="AE1051" s="140" t="s">
        <v>7954</v>
      </c>
      <c r="AF1051" s="140" t="s">
        <v>7955</v>
      </c>
      <c r="AG1051" s="140" t="s">
        <v>7956</v>
      </c>
      <c r="AH1051" s="140" t="s">
        <v>11941</v>
      </c>
      <c r="AI1051" s="140" t="s">
        <v>7943</v>
      </c>
      <c r="AJ1051" s="140" t="s">
        <v>11942</v>
      </c>
      <c r="AK1051" s="140" t="s">
        <v>3947</v>
      </c>
      <c r="AL1051" s="139">
        <v>3300</v>
      </c>
      <c r="AM1051" s="140" t="s">
        <v>352</v>
      </c>
      <c r="AN1051" s="140" t="s">
        <v>11943</v>
      </c>
    </row>
    <row r="1052" spans="1:40" ht="28.8" x14ac:dyDescent="0.25">
      <c r="A1052" s="139" t="s">
        <v>7756</v>
      </c>
      <c r="B1052" s="140" t="s">
        <v>7757</v>
      </c>
      <c r="C1052" s="139">
        <v>13508</v>
      </c>
      <c r="D1052" s="140" t="s">
        <v>5508</v>
      </c>
      <c r="E1052" s="140" t="s">
        <v>3948</v>
      </c>
      <c r="F1052" s="139">
        <v>3320</v>
      </c>
      <c r="G1052" s="140" t="s">
        <v>683</v>
      </c>
      <c r="H1052" s="140" t="s">
        <v>1885</v>
      </c>
      <c r="I1052" s="140" t="s">
        <v>7758</v>
      </c>
      <c r="J1052" s="140" t="s">
        <v>11944</v>
      </c>
      <c r="K1052" s="140" t="s">
        <v>7881</v>
      </c>
      <c r="L1052" s="140" t="s">
        <v>7761</v>
      </c>
      <c r="M1052" s="140" t="s">
        <v>6824</v>
      </c>
      <c r="N1052" s="140" t="s">
        <v>8722</v>
      </c>
      <c r="O1052" s="139">
        <v>120097</v>
      </c>
      <c r="P1052" s="139">
        <v>13417</v>
      </c>
      <c r="Q1052" s="140" t="s">
        <v>5220</v>
      </c>
      <c r="R1052" s="139">
        <v>964858</v>
      </c>
      <c r="S1052" s="139">
        <v>0</v>
      </c>
      <c r="T1052" s="140" t="s">
        <v>7758</v>
      </c>
      <c r="U1052" s="141">
        <v>367</v>
      </c>
      <c r="V1052" s="140" t="s">
        <v>11945</v>
      </c>
      <c r="W1052" s="140" t="s">
        <v>11946</v>
      </c>
      <c r="X1052" s="140" t="s">
        <v>7765</v>
      </c>
      <c r="Y1052" s="140" t="s">
        <v>7766</v>
      </c>
      <c r="Z1052" s="140" t="s">
        <v>8739</v>
      </c>
      <c r="AA1052" s="139">
        <v>1</v>
      </c>
      <c r="AB1052" s="141">
        <v>45322</v>
      </c>
      <c r="AC1052" s="141">
        <v>45322</v>
      </c>
      <c r="AD1052" s="140" t="s">
        <v>7953</v>
      </c>
      <c r="AE1052" s="140" t="s">
        <v>7954</v>
      </c>
      <c r="AF1052" s="140" t="s">
        <v>7955</v>
      </c>
      <c r="AG1052" s="140" t="s">
        <v>7956</v>
      </c>
      <c r="AH1052" s="140" t="s">
        <v>11919</v>
      </c>
      <c r="AI1052" s="140" t="s">
        <v>7943</v>
      </c>
      <c r="AJ1052" s="140" t="s">
        <v>11920</v>
      </c>
      <c r="AK1052" s="140" t="s">
        <v>3966</v>
      </c>
      <c r="AL1052" s="139">
        <v>3440</v>
      </c>
      <c r="AM1052" s="140" t="s">
        <v>695</v>
      </c>
      <c r="AN1052" s="140" t="s">
        <v>11921</v>
      </c>
    </row>
    <row r="1053" spans="1:40" ht="28.8" x14ac:dyDescent="0.25">
      <c r="A1053" s="139" t="s">
        <v>7756</v>
      </c>
      <c r="B1053" s="140" t="s">
        <v>7757</v>
      </c>
      <c r="C1053" s="139">
        <v>13524</v>
      </c>
      <c r="D1053" s="140" t="s">
        <v>490</v>
      </c>
      <c r="E1053" s="140" t="s">
        <v>3949</v>
      </c>
      <c r="F1053" s="139">
        <v>3320</v>
      </c>
      <c r="G1053" s="140" t="s">
        <v>683</v>
      </c>
      <c r="H1053" s="140" t="s">
        <v>1886</v>
      </c>
      <c r="I1053" s="140" t="s">
        <v>7758</v>
      </c>
      <c r="J1053" s="140" t="s">
        <v>11947</v>
      </c>
      <c r="K1053" s="140" t="s">
        <v>7881</v>
      </c>
      <c r="L1053" s="140" t="s">
        <v>7761</v>
      </c>
      <c r="M1053" s="140" t="s">
        <v>6824</v>
      </c>
      <c r="N1053" s="140" t="s">
        <v>8730</v>
      </c>
      <c r="O1053" s="139">
        <v>119297</v>
      </c>
      <c r="P1053" s="139">
        <v>131417</v>
      </c>
      <c r="Q1053" s="140" t="s">
        <v>6071</v>
      </c>
      <c r="R1053" s="139">
        <v>961433</v>
      </c>
      <c r="S1053" s="139">
        <v>0</v>
      </c>
      <c r="T1053" s="140" t="s">
        <v>7758</v>
      </c>
      <c r="U1053" s="141">
        <v>367</v>
      </c>
      <c r="V1053" s="140" t="s">
        <v>11948</v>
      </c>
      <c r="W1053" s="140" t="s">
        <v>8341</v>
      </c>
      <c r="X1053" s="140" t="s">
        <v>7765</v>
      </c>
      <c r="Y1053" s="140" t="s">
        <v>7766</v>
      </c>
      <c r="Z1053" s="140" t="s">
        <v>8732</v>
      </c>
      <c r="AA1053" s="139">
        <v>3</v>
      </c>
      <c r="AB1053" s="141">
        <v>45322</v>
      </c>
      <c r="AC1053" s="141">
        <v>45322</v>
      </c>
      <c r="AD1053" s="140" t="s">
        <v>7953</v>
      </c>
      <c r="AE1053" s="140" t="s">
        <v>7954</v>
      </c>
      <c r="AF1053" s="140" t="s">
        <v>7955</v>
      </c>
      <c r="AG1053" s="140" t="s">
        <v>7956</v>
      </c>
      <c r="AH1053" s="140" t="s">
        <v>11949</v>
      </c>
      <c r="AI1053" s="140" t="s">
        <v>7773</v>
      </c>
      <c r="AJ1053" s="140" t="s">
        <v>11950</v>
      </c>
      <c r="AK1053" s="140" t="s">
        <v>11951</v>
      </c>
      <c r="AL1053" s="139">
        <v>3320</v>
      </c>
      <c r="AM1053" s="140" t="s">
        <v>683</v>
      </c>
      <c r="AN1053" s="140" t="s">
        <v>11952</v>
      </c>
    </row>
    <row r="1054" spans="1:40" ht="28.8" x14ac:dyDescent="0.25">
      <c r="A1054" s="139" t="s">
        <v>7756</v>
      </c>
      <c r="B1054" s="140" t="s">
        <v>7757</v>
      </c>
      <c r="C1054" s="139">
        <v>13532</v>
      </c>
      <c r="D1054" s="140" t="s">
        <v>488</v>
      </c>
      <c r="E1054" s="140" t="s">
        <v>3950</v>
      </c>
      <c r="F1054" s="139">
        <v>3300</v>
      </c>
      <c r="G1054" s="140" t="s">
        <v>2834</v>
      </c>
      <c r="H1054" s="140" t="s">
        <v>1887</v>
      </c>
      <c r="I1054" s="140" t="s">
        <v>7758</v>
      </c>
      <c r="J1054" s="140" t="s">
        <v>11953</v>
      </c>
      <c r="K1054" s="140" t="s">
        <v>7881</v>
      </c>
      <c r="L1054" s="140" t="s">
        <v>7761</v>
      </c>
      <c r="M1054" s="140" t="s">
        <v>6824</v>
      </c>
      <c r="N1054" s="140" t="s">
        <v>8722</v>
      </c>
      <c r="O1054" s="139">
        <v>121971</v>
      </c>
      <c r="P1054" s="139">
        <v>13731</v>
      </c>
      <c r="Q1054" s="140" t="s">
        <v>488</v>
      </c>
      <c r="R1054" s="139">
        <v>964858</v>
      </c>
      <c r="S1054" s="139">
        <v>0</v>
      </c>
      <c r="T1054" s="140" t="s">
        <v>7758</v>
      </c>
      <c r="U1054" s="141">
        <v>367</v>
      </c>
      <c r="V1054" s="140" t="s">
        <v>11954</v>
      </c>
      <c r="W1054" s="140" t="s">
        <v>7828</v>
      </c>
      <c r="X1054" s="140" t="s">
        <v>7765</v>
      </c>
      <c r="Y1054" s="140" t="s">
        <v>7766</v>
      </c>
      <c r="Z1054" s="140" t="s">
        <v>8739</v>
      </c>
      <c r="AA1054" s="139">
        <v>1</v>
      </c>
      <c r="AB1054" s="141">
        <v>45322</v>
      </c>
      <c r="AC1054" s="141">
        <v>45322</v>
      </c>
      <c r="AD1054" s="140" t="s">
        <v>7953</v>
      </c>
      <c r="AE1054" s="140" t="s">
        <v>7954</v>
      </c>
      <c r="AF1054" s="140" t="s">
        <v>7955</v>
      </c>
      <c r="AG1054" s="140" t="s">
        <v>7956</v>
      </c>
      <c r="AH1054" s="140" t="s">
        <v>11919</v>
      </c>
      <c r="AI1054" s="140" t="s">
        <v>7943</v>
      </c>
      <c r="AJ1054" s="140" t="s">
        <v>11920</v>
      </c>
      <c r="AK1054" s="140" t="s">
        <v>3966</v>
      </c>
      <c r="AL1054" s="139">
        <v>3440</v>
      </c>
      <c r="AM1054" s="140" t="s">
        <v>695</v>
      </c>
      <c r="AN1054" s="140" t="s">
        <v>11921</v>
      </c>
    </row>
    <row r="1055" spans="1:40" ht="28.8" x14ac:dyDescent="0.25">
      <c r="A1055" s="139" t="s">
        <v>7756</v>
      </c>
      <c r="B1055" s="140" t="s">
        <v>7757</v>
      </c>
      <c r="C1055" s="139">
        <v>13541</v>
      </c>
      <c r="D1055" s="140" t="s">
        <v>5400</v>
      </c>
      <c r="E1055" s="140" t="s">
        <v>3951</v>
      </c>
      <c r="F1055" s="139">
        <v>3350</v>
      </c>
      <c r="G1055" s="140" t="s">
        <v>684</v>
      </c>
      <c r="H1055" s="140" t="s">
        <v>1888</v>
      </c>
      <c r="I1055" s="140" t="s">
        <v>7758</v>
      </c>
      <c r="J1055" s="140" t="s">
        <v>11955</v>
      </c>
      <c r="K1055" s="140" t="s">
        <v>7881</v>
      </c>
      <c r="L1055" s="140" t="s">
        <v>7761</v>
      </c>
      <c r="M1055" s="140" t="s">
        <v>6824</v>
      </c>
      <c r="N1055" s="140" t="s">
        <v>8722</v>
      </c>
      <c r="O1055" s="139">
        <v>121971</v>
      </c>
      <c r="P1055" s="139">
        <v>13731</v>
      </c>
      <c r="Q1055" s="140" t="s">
        <v>488</v>
      </c>
      <c r="R1055" s="139">
        <v>964858</v>
      </c>
      <c r="S1055" s="139">
        <v>0</v>
      </c>
      <c r="T1055" s="140" t="s">
        <v>7758</v>
      </c>
      <c r="U1055" s="141">
        <v>367</v>
      </c>
      <c r="V1055" s="140" t="s">
        <v>11956</v>
      </c>
      <c r="W1055" s="140" t="s">
        <v>8666</v>
      </c>
      <c r="X1055" s="140" t="s">
        <v>7765</v>
      </c>
      <c r="Y1055" s="140" t="s">
        <v>7766</v>
      </c>
      <c r="Z1055" s="140" t="s">
        <v>8739</v>
      </c>
      <c r="AA1055" s="139">
        <v>2</v>
      </c>
      <c r="AB1055" s="141">
        <v>45322</v>
      </c>
      <c r="AC1055" s="141">
        <v>45322</v>
      </c>
      <c r="AD1055" s="140" t="s">
        <v>7857</v>
      </c>
      <c r="AE1055" s="140" t="s">
        <v>7858</v>
      </c>
      <c r="AF1055" s="140" t="s">
        <v>7859</v>
      </c>
      <c r="AG1055" s="140" t="s">
        <v>7860</v>
      </c>
      <c r="AH1055" s="140" t="s">
        <v>11919</v>
      </c>
      <c r="AI1055" s="140" t="s">
        <v>7943</v>
      </c>
      <c r="AJ1055" s="140" t="s">
        <v>11920</v>
      </c>
      <c r="AK1055" s="140" t="s">
        <v>3966</v>
      </c>
      <c r="AL1055" s="139">
        <v>3440</v>
      </c>
      <c r="AM1055" s="140" t="s">
        <v>695</v>
      </c>
      <c r="AN1055" s="140" t="s">
        <v>11921</v>
      </c>
    </row>
    <row r="1056" spans="1:40" ht="28.8" x14ac:dyDescent="0.25">
      <c r="A1056" s="139" t="s">
        <v>7756</v>
      </c>
      <c r="B1056" s="140" t="s">
        <v>7757</v>
      </c>
      <c r="C1056" s="139">
        <v>13565</v>
      </c>
      <c r="D1056" s="140" t="s">
        <v>5509</v>
      </c>
      <c r="E1056" s="140" t="s">
        <v>3952</v>
      </c>
      <c r="F1056" s="139">
        <v>3350</v>
      </c>
      <c r="G1056" s="140" t="s">
        <v>685</v>
      </c>
      <c r="H1056" s="140" t="s">
        <v>1889</v>
      </c>
      <c r="I1056" s="140" t="s">
        <v>7758</v>
      </c>
      <c r="J1056" s="140" t="s">
        <v>11957</v>
      </c>
      <c r="K1056" s="140" t="s">
        <v>7881</v>
      </c>
      <c r="L1056" s="140" t="s">
        <v>7761</v>
      </c>
      <c r="M1056" s="140" t="s">
        <v>6824</v>
      </c>
      <c r="N1056" s="140" t="s">
        <v>8730</v>
      </c>
      <c r="O1056" s="139">
        <v>119297</v>
      </c>
      <c r="P1056" s="139">
        <v>131417</v>
      </c>
      <c r="Q1056" s="140" t="s">
        <v>6071</v>
      </c>
      <c r="R1056" s="139">
        <v>961441</v>
      </c>
      <c r="S1056" s="139">
        <v>0</v>
      </c>
      <c r="T1056" s="140" t="s">
        <v>7758</v>
      </c>
      <c r="U1056" s="141">
        <v>367</v>
      </c>
      <c r="V1056" s="140" t="s">
        <v>11958</v>
      </c>
      <c r="W1056" s="140" t="s">
        <v>9743</v>
      </c>
      <c r="X1056" s="140" t="s">
        <v>7765</v>
      </c>
      <c r="Y1056" s="140" t="s">
        <v>7766</v>
      </c>
      <c r="Z1056" s="140" t="s">
        <v>8732</v>
      </c>
      <c r="AA1056" s="139">
        <v>3</v>
      </c>
      <c r="AB1056" s="141">
        <v>45322</v>
      </c>
      <c r="AC1056" s="141">
        <v>45322</v>
      </c>
      <c r="AD1056" s="140" t="s">
        <v>7857</v>
      </c>
      <c r="AE1056" s="140" t="s">
        <v>7858</v>
      </c>
      <c r="AF1056" s="140" t="s">
        <v>7859</v>
      </c>
      <c r="AG1056" s="140" t="s">
        <v>7860</v>
      </c>
      <c r="AH1056" s="140" t="s">
        <v>11959</v>
      </c>
      <c r="AI1056" s="140" t="s">
        <v>7773</v>
      </c>
      <c r="AJ1056" s="140" t="s">
        <v>11960</v>
      </c>
      <c r="AK1056" s="140" t="s">
        <v>11961</v>
      </c>
      <c r="AL1056" s="139">
        <v>3350</v>
      </c>
      <c r="AM1056" s="140" t="s">
        <v>11962</v>
      </c>
      <c r="AN1056" s="140" t="s">
        <v>11963</v>
      </c>
    </row>
    <row r="1057" spans="1:40" ht="28.8" x14ac:dyDescent="0.25">
      <c r="A1057" s="139" t="s">
        <v>7756</v>
      </c>
      <c r="B1057" s="140" t="s">
        <v>7757</v>
      </c>
      <c r="C1057" s="139">
        <v>13573</v>
      </c>
      <c r="D1057" s="140" t="s">
        <v>487</v>
      </c>
      <c r="E1057" s="140" t="s">
        <v>3953</v>
      </c>
      <c r="F1057" s="139">
        <v>3470</v>
      </c>
      <c r="G1057" s="140" t="s">
        <v>2835</v>
      </c>
      <c r="H1057" s="140" t="s">
        <v>1890</v>
      </c>
      <c r="I1057" s="140" t="s">
        <v>7758</v>
      </c>
      <c r="J1057" s="140" t="s">
        <v>11964</v>
      </c>
      <c r="K1057" s="140" t="s">
        <v>7881</v>
      </c>
      <c r="L1057" s="140" t="s">
        <v>7761</v>
      </c>
      <c r="M1057" s="140" t="s">
        <v>6824</v>
      </c>
      <c r="N1057" s="140" t="s">
        <v>8722</v>
      </c>
      <c r="O1057" s="139">
        <v>121971</v>
      </c>
      <c r="P1057" s="139">
        <v>13731</v>
      </c>
      <c r="Q1057" s="140" t="s">
        <v>488</v>
      </c>
      <c r="R1057" s="139">
        <v>964858</v>
      </c>
      <c r="S1057" s="139">
        <v>0</v>
      </c>
      <c r="T1057" s="140" t="s">
        <v>7758</v>
      </c>
      <c r="U1057" s="141">
        <v>367</v>
      </c>
      <c r="V1057" s="140" t="s">
        <v>11965</v>
      </c>
      <c r="W1057" s="140" t="s">
        <v>11007</v>
      </c>
      <c r="X1057" s="140" t="s">
        <v>8106</v>
      </c>
      <c r="Y1057" s="140" t="s">
        <v>8107</v>
      </c>
      <c r="Z1057" s="140" t="s">
        <v>8724</v>
      </c>
      <c r="AA1057" s="139">
        <v>1</v>
      </c>
      <c r="AB1057" s="141">
        <v>45322</v>
      </c>
      <c r="AC1057" s="141">
        <v>45322</v>
      </c>
      <c r="AD1057" s="140" t="s">
        <v>7953</v>
      </c>
      <c r="AE1057" s="140" t="s">
        <v>7954</v>
      </c>
      <c r="AF1057" s="140" t="s">
        <v>7955</v>
      </c>
      <c r="AG1057" s="140" t="s">
        <v>7956</v>
      </c>
      <c r="AH1057" s="140" t="s">
        <v>11919</v>
      </c>
      <c r="AI1057" s="140" t="s">
        <v>7943</v>
      </c>
      <c r="AJ1057" s="140" t="s">
        <v>11920</v>
      </c>
      <c r="AK1057" s="140" t="s">
        <v>3966</v>
      </c>
      <c r="AL1057" s="139">
        <v>3440</v>
      </c>
      <c r="AM1057" s="140" t="s">
        <v>695</v>
      </c>
      <c r="AN1057" s="140" t="s">
        <v>11921</v>
      </c>
    </row>
    <row r="1058" spans="1:40" ht="28.8" x14ac:dyDescent="0.25">
      <c r="A1058" s="139" t="s">
        <v>7756</v>
      </c>
      <c r="B1058" s="140" t="s">
        <v>7757</v>
      </c>
      <c r="C1058" s="139">
        <v>13581</v>
      </c>
      <c r="D1058" s="140" t="s">
        <v>490</v>
      </c>
      <c r="E1058" s="140" t="s">
        <v>3954</v>
      </c>
      <c r="F1058" s="139">
        <v>3370</v>
      </c>
      <c r="G1058" s="140" t="s">
        <v>353</v>
      </c>
      <c r="H1058" s="140" t="s">
        <v>1891</v>
      </c>
      <c r="I1058" s="140" t="s">
        <v>7758</v>
      </c>
      <c r="J1058" s="140" t="s">
        <v>11966</v>
      </c>
      <c r="K1058" s="140" t="s">
        <v>7881</v>
      </c>
      <c r="L1058" s="140" t="s">
        <v>7761</v>
      </c>
      <c r="M1058" s="140" t="s">
        <v>6824</v>
      </c>
      <c r="N1058" s="140" t="s">
        <v>8730</v>
      </c>
      <c r="O1058" s="139">
        <v>122168</v>
      </c>
      <c r="P1058" s="139">
        <v>46631</v>
      </c>
      <c r="Q1058" s="140" t="s">
        <v>5881</v>
      </c>
      <c r="R1058" s="139">
        <v>961458</v>
      </c>
      <c r="S1058" s="139">
        <v>0</v>
      </c>
      <c r="T1058" s="140" t="s">
        <v>7758</v>
      </c>
      <c r="U1058" s="141">
        <v>367</v>
      </c>
      <c r="V1058" s="140" t="s">
        <v>11967</v>
      </c>
      <c r="W1058" s="140" t="s">
        <v>8052</v>
      </c>
      <c r="X1058" s="140" t="s">
        <v>7765</v>
      </c>
      <c r="Y1058" s="140" t="s">
        <v>7766</v>
      </c>
      <c r="Z1058" s="140" t="s">
        <v>8732</v>
      </c>
      <c r="AA1058" s="139">
        <v>3</v>
      </c>
      <c r="AB1058" s="141">
        <v>45322</v>
      </c>
      <c r="AC1058" s="141">
        <v>45322</v>
      </c>
      <c r="AD1058" s="140" t="s">
        <v>7953</v>
      </c>
      <c r="AE1058" s="140" t="s">
        <v>7954</v>
      </c>
      <c r="AF1058" s="140" t="s">
        <v>7955</v>
      </c>
      <c r="AG1058" s="140" t="s">
        <v>7956</v>
      </c>
      <c r="AH1058" s="140" t="s">
        <v>11968</v>
      </c>
      <c r="AI1058" s="140" t="s">
        <v>7773</v>
      </c>
      <c r="AJ1058" s="140" t="s">
        <v>11969</v>
      </c>
      <c r="AK1058" s="140" t="s">
        <v>11970</v>
      </c>
      <c r="AL1058" s="139">
        <v>3370</v>
      </c>
      <c r="AM1058" s="140" t="s">
        <v>353</v>
      </c>
      <c r="AN1058" s="140" t="s">
        <v>11971</v>
      </c>
    </row>
    <row r="1059" spans="1:40" ht="28.8" x14ac:dyDescent="0.25">
      <c r="A1059" s="139" t="s">
        <v>7756</v>
      </c>
      <c r="B1059" s="140" t="s">
        <v>7757</v>
      </c>
      <c r="C1059" s="139">
        <v>13599</v>
      </c>
      <c r="D1059" s="140" t="s">
        <v>5782</v>
      </c>
      <c r="E1059" s="140" t="s">
        <v>3955</v>
      </c>
      <c r="F1059" s="139">
        <v>3370</v>
      </c>
      <c r="G1059" s="140" t="s">
        <v>353</v>
      </c>
      <c r="H1059" s="140" t="s">
        <v>1892</v>
      </c>
      <c r="I1059" s="140" t="s">
        <v>7758</v>
      </c>
      <c r="J1059" s="140" t="s">
        <v>11972</v>
      </c>
      <c r="K1059" s="140" t="s">
        <v>7881</v>
      </c>
      <c r="L1059" s="140" t="s">
        <v>7761</v>
      </c>
      <c r="M1059" s="140" t="s">
        <v>6824</v>
      </c>
      <c r="N1059" s="140" t="s">
        <v>8722</v>
      </c>
      <c r="O1059" s="139">
        <v>139006</v>
      </c>
      <c r="P1059" s="139">
        <v>12195</v>
      </c>
      <c r="Q1059" s="140" t="s">
        <v>5473</v>
      </c>
      <c r="R1059" s="139">
        <v>964916</v>
      </c>
      <c r="S1059" s="139">
        <v>0</v>
      </c>
      <c r="T1059" s="140" t="s">
        <v>7758</v>
      </c>
      <c r="U1059" s="141">
        <v>367</v>
      </c>
      <c r="V1059" s="140" t="s">
        <v>11973</v>
      </c>
      <c r="W1059" s="140" t="s">
        <v>10328</v>
      </c>
      <c r="X1059" s="140" t="s">
        <v>7765</v>
      </c>
      <c r="Y1059" s="140" t="s">
        <v>7766</v>
      </c>
      <c r="Z1059" s="140" t="s">
        <v>8739</v>
      </c>
      <c r="AA1059" s="139">
        <v>1</v>
      </c>
      <c r="AB1059" s="141">
        <v>45322</v>
      </c>
      <c r="AC1059" s="141">
        <v>45322</v>
      </c>
      <c r="AD1059" s="140" t="s">
        <v>7953</v>
      </c>
      <c r="AE1059" s="140" t="s">
        <v>7954</v>
      </c>
      <c r="AF1059" s="140" t="s">
        <v>7955</v>
      </c>
      <c r="AG1059" s="140" t="s">
        <v>7956</v>
      </c>
      <c r="AH1059" s="140" t="s">
        <v>11974</v>
      </c>
      <c r="AI1059" s="140" t="s">
        <v>9265</v>
      </c>
      <c r="AJ1059" s="140" t="s">
        <v>11975</v>
      </c>
      <c r="AK1059" s="140" t="s">
        <v>3955</v>
      </c>
      <c r="AL1059" s="139">
        <v>3370</v>
      </c>
      <c r="AM1059" s="140" t="s">
        <v>353</v>
      </c>
      <c r="AN1059" s="140" t="s">
        <v>11976</v>
      </c>
    </row>
    <row r="1060" spans="1:40" ht="28.8" x14ac:dyDescent="0.25">
      <c r="A1060" s="139" t="s">
        <v>7756</v>
      </c>
      <c r="B1060" s="140" t="s">
        <v>7757</v>
      </c>
      <c r="C1060" s="139">
        <v>13607</v>
      </c>
      <c r="D1060" s="140" t="s">
        <v>5510</v>
      </c>
      <c r="E1060" s="140" t="s">
        <v>3956</v>
      </c>
      <c r="F1060" s="139">
        <v>3380</v>
      </c>
      <c r="G1060" s="140" t="s">
        <v>687</v>
      </c>
      <c r="H1060" s="140" t="s">
        <v>1893</v>
      </c>
      <c r="I1060" s="140" t="s">
        <v>7758</v>
      </c>
      <c r="J1060" s="140" t="s">
        <v>11977</v>
      </c>
      <c r="K1060" s="140" t="s">
        <v>7881</v>
      </c>
      <c r="L1060" s="140" t="s">
        <v>7761</v>
      </c>
      <c r="M1060" s="140" t="s">
        <v>6824</v>
      </c>
      <c r="N1060" s="140" t="s">
        <v>8730</v>
      </c>
      <c r="O1060" s="139">
        <v>119297</v>
      </c>
      <c r="P1060" s="139">
        <v>131417</v>
      </c>
      <c r="Q1060" s="140" t="s">
        <v>6071</v>
      </c>
      <c r="R1060" s="139">
        <v>961466</v>
      </c>
      <c r="S1060" s="139">
        <v>0</v>
      </c>
      <c r="T1060" s="140" t="s">
        <v>7758</v>
      </c>
      <c r="U1060" s="141">
        <v>367</v>
      </c>
      <c r="V1060" s="140" t="s">
        <v>11978</v>
      </c>
      <c r="W1060" s="140" t="s">
        <v>8173</v>
      </c>
      <c r="X1060" s="140" t="s">
        <v>7765</v>
      </c>
      <c r="Y1060" s="140" t="s">
        <v>7766</v>
      </c>
      <c r="Z1060" s="140" t="s">
        <v>8732</v>
      </c>
      <c r="AA1060" s="139">
        <v>1</v>
      </c>
      <c r="AB1060" s="141">
        <v>45322</v>
      </c>
      <c r="AC1060" s="141">
        <v>45322</v>
      </c>
      <c r="AD1060" s="140" t="s">
        <v>7953</v>
      </c>
      <c r="AE1060" s="140" t="s">
        <v>7954</v>
      </c>
      <c r="AF1060" s="140" t="s">
        <v>7955</v>
      </c>
      <c r="AG1060" s="140" t="s">
        <v>7956</v>
      </c>
      <c r="AH1060" s="140" t="s">
        <v>11979</v>
      </c>
      <c r="AI1060" s="140" t="s">
        <v>7773</v>
      </c>
      <c r="AJ1060" s="140" t="s">
        <v>11980</v>
      </c>
      <c r="AK1060" s="140" t="s">
        <v>7758</v>
      </c>
      <c r="AL1060" s="139">
        <v>3380</v>
      </c>
      <c r="AM1060" s="140" t="s">
        <v>687</v>
      </c>
      <c r="AN1060" s="140" t="s">
        <v>11981</v>
      </c>
    </row>
    <row r="1061" spans="1:40" ht="28.8" x14ac:dyDescent="0.25">
      <c r="A1061" s="139" t="s">
        <v>7756</v>
      </c>
      <c r="B1061" s="140" t="s">
        <v>7757</v>
      </c>
      <c r="C1061" s="139">
        <v>13623</v>
      </c>
      <c r="D1061" s="140" t="s">
        <v>513</v>
      </c>
      <c r="E1061" s="140" t="s">
        <v>3957</v>
      </c>
      <c r="F1061" s="139">
        <v>3472</v>
      </c>
      <c r="G1061" s="140" t="s">
        <v>688</v>
      </c>
      <c r="H1061" s="140" t="s">
        <v>1894</v>
      </c>
      <c r="I1061" s="140" t="s">
        <v>7758</v>
      </c>
      <c r="J1061" s="140" t="s">
        <v>11982</v>
      </c>
      <c r="K1061" s="140" t="s">
        <v>7881</v>
      </c>
      <c r="L1061" s="140" t="s">
        <v>7761</v>
      </c>
      <c r="M1061" s="140" t="s">
        <v>6824</v>
      </c>
      <c r="N1061" s="140" t="s">
        <v>8730</v>
      </c>
      <c r="O1061" s="139">
        <v>119297</v>
      </c>
      <c r="P1061" s="139">
        <v>131417</v>
      </c>
      <c r="Q1061" s="140" t="s">
        <v>6071</v>
      </c>
      <c r="R1061" s="139">
        <v>961508</v>
      </c>
      <c r="S1061" s="139">
        <v>0</v>
      </c>
      <c r="T1061" s="140" t="s">
        <v>7758</v>
      </c>
      <c r="U1061" s="141">
        <v>367</v>
      </c>
      <c r="V1061" s="140" t="s">
        <v>11983</v>
      </c>
      <c r="W1061" s="140" t="s">
        <v>10620</v>
      </c>
      <c r="X1061" s="140" t="s">
        <v>8106</v>
      </c>
      <c r="Y1061" s="140" t="s">
        <v>8107</v>
      </c>
      <c r="Z1061" s="140" t="s">
        <v>9256</v>
      </c>
      <c r="AA1061" s="139">
        <v>1</v>
      </c>
      <c r="AB1061" s="141">
        <v>45322</v>
      </c>
      <c r="AC1061" s="141">
        <v>45322</v>
      </c>
      <c r="AD1061" s="140" t="s">
        <v>7953</v>
      </c>
      <c r="AE1061" s="140" t="s">
        <v>7954</v>
      </c>
      <c r="AF1061" s="140" t="s">
        <v>7955</v>
      </c>
      <c r="AG1061" s="140" t="s">
        <v>7956</v>
      </c>
      <c r="AH1061" s="140" t="s">
        <v>11984</v>
      </c>
      <c r="AI1061" s="140" t="s">
        <v>7773</v>
      </c>
      <c r="AJ1061" s="140" t="s">
        <v>11985</v>
      </c>
      <c r="AK1061" s="140" t="s">
        <v>11986</v>
      </c>
      <c r="AL1061" s="139">
        <v>3470</v>
      </c>
      <c r="AM1061" s="140" t="s">
        <v>686</v>
      </c>
      <c r="AN1061" s="140" t="s">
        <v>11987</v>
      </c>
    </row>
    <row r="1062" spans="1:40" ht="28.8" x14ac:dyDescent="0.25">
      <c r="A1062" s="139" t="s">
        <v>7756</v>
      </c>
      <c r="B1062" s="140" t="s">
        <v>7757</v>
      </c>
      <c r="C1062" s="139">
        <v>13631</v>
      </c>
      <c r="D1062" s="140" t="s">
        <v>5511</v>
      </c>
      <c r="E1062" s="140" t="s">
        <v>3958</v>
      </c>
      <c r="F1062" s="139">
        <v>3471</v>
      </c>
      <c r="G1062" s="140" t="s">
        <v>689</v>
      </c>
      <c r="H1062" s="140" t="s">
        <v>1895</v>
      </c>
      <c r="I1062" s="140" t="s">
        <v>7758</v>
      </c>
      <c r="J1062" s="140" t="s">
        <v>11988</v>
      </c>
      <c r="K1062" s="140" t="s">
        <v>7881</v>
      </c>
      <c r="L1062" s="140" t="s">
        <v>7761</v>
      </c>
      <c r="M1062" s="140" t="s">
        <v>6824</v>
      </c>
      <c r="N1062" s="140" t="s">
        <v>8722</v>
      </c>
      <c r="O1062" s="139">
        <v>120097</v>
      </c>
      <c r="P1062" s="139">
        <v>13417</v>
      </c>
      <c r="Q1062" s="140" t="s">
        <v>5220</v>
      </c>
      <c r="R1062" s="139">
        <v>964957</v>
      </c>
      <c r="S1062" s="139">
        <v>0</v>
      </c>
      <c r="T1062" s="140" t="s">
        <v>7758</v>
      </c>
      <c r="U1062" s="141">
        <v>367</v>
      </c>
      <c r="V1062" s="140" t="s">
        <v>11989</v>
      </c>
      <c r="W1062" s="140" t="s">
        <v>8102</v>
      </c>
      <c r="X1062" s="140" t="s">
        <v>7765</v>
      </c>
      <c r="Y1062" s="140" t="s">
        <v>7766</v>
      </c>
      <c r="Z1062" s="140" t="s">
        <v>8739</v>
      </c>
      <c r="AA1062" s="139">
        <v>1</v>
      </c>
      <c r="AB1062" s="141">
        <v>45322</v>
      </c>
      <c r="AC1062" s="141">
        <v>45322</v>
      </c>
      <c r="AD1062" s="140" t="s">
        <v>7953</v>
      </c>
      <c r="AE1062" s="140" t="s">
        <v>7954</v>
      </c>
      <c r="AF1062" s="140" t="s">
        <v>7955</v>
      </c>
      <c r="AG1062" s="140" t="s">
        <v>7956</v>
      </c>
      <c r="AH1062" s="140" t="s">
        <v>11990</v>
      </c>
      <c r="AI1062" s="140" t="s">
        <v>7943</v>
      </c>
      <c r="AJ1062" s="140" t="s">
        <v>11991</v>
      </c>
      <c r="AK1062" s="140" t="s">
        <v>11992</v>
      </c>
      <c r="AL1062" s="139">
        <v>3471</v>
      </c>
      <c r="AM1062" s="140" t="s">
        <v>689</v>
      </c>
      <c r="AN1062" s="140" t="s">
        <v>11993</v>
      </c>
    </row>
    <row r="1063" spans="1:40" ht="28.8" x14ac:dyDescent="0.25">
      <c r="A1063" s="139" t="s">
        <v>7756</v>
      </c>
      <c r="B1063" s="140" t="s">
        <v>7757</v>
      </c>
      <c r="C1063" s="139">
        <v>13649</v>
      </c>
      <c r="D1063" s="140" t="s">
        <v>5512</v>
      </c>
      <c r="E1063" s="140" t="s">
        <v>3959</v>
      </c>
      <c r="F1063" s="139">
        <v>3461</v>
      </c>
      <c r="G1063" s="140" t="s">
        <v>690</v>
      </c>
      <c r="H1063" s="140" t="s">
        <v>1896</v>
      </c>
      <c r="I1063" s="140" t="s">
        <v>7758</v>
      </c>
      <c r="J1063" s="140" t="s">
        <v>11994</v>
      </c>
      <c r="K1063" s="140" t="s">
        <v>7881</v>
      </c>
      <c r="L1063" s="140" t="s">
        <v>7761</v>
      </c>
      <c r="M1063" s="140" t="s">
        <v>6824</v>
      </c>
      <c r="N1063" s="140" t="s">
        <v>8722</v>
      </c>
      <c r="O1063" s="139">
        <v>138727</v>
      </c>
      <c r="P1063" s="139">
        <v>13334</v>
      </c>
      <c r="Q1063" s="140" t="s">
        <v>5206</v>
      </c>
      <c r="R1063" s="139">
        <v>964817</v>
      </c>
      <c r="S1063" s="139">
        <v>0</v>
      </c>
      <c r="T1063" s="140" t="s">
        <v>7758</v>
      </c>
      <c r="U1063" s="141">
        <v>367</v>
      </c>
      <c r="V1063" s="140" t="s">
        <v>11995</v>
      </c>
      <c r="W1063" s="140" t="s">
        <v>9436</v>
      </c>
      <c r="X1063" s="140" t="s">
        <v>7765</v>
      </c>
      <c r="Y1063" s="140" t="s">
        <v>7766</v>
      </c>
      <c r="Z1063" s="140" t="s">
        <v>8739</v>
      </c>
      <c r="AA1063" s="139">
        <v>1</v>
      </c>
      <c r="AB1063" s="141">
        <v>45322</v>
      </c>
      <c r="AC1063" s="141">
        <v>45322</v>
      </c>
      <c r="AD1063" s="140" t="s">
        <v>7876</v>
      </c>
      <c r="AE1063" s="140" t="s">
        <v>7877</v>
      </c>
      <c r="AF1063" s="140" t="s">
        <v>7878</v>
      </c>
      <c r="AG1063" s="140" t="s">
        <v>7879</v>
      </c>
      <c r="AH1063" s="140" t="s">
        <v>11878</v>
      </c>
      <c r="AI1063" s="140" t="s">
        <v>7943</v>
      </c>
      <c r="AJ1063" s="140" t="s">
        <v>11879</v>
      </c>
      <c r="AK1063" s="140" t="s">
        <v>3937</v>
      </c>
      <c r="AL1063" s="139">
        <v>3290</v>
      </c>
      <c r="AM1063" s="140" t="s">
        <v>351</v>
      </c>
      <c r="AN1063" s="140" t="s">
        <v>11880</v>
      </c>
    </row>
    <row r="1064" spans="1:40" ht="28.8" x14ac:dyDescent="0.25">
      <c r="A1064" s="139" t="s">
        <v>7756</v>
      </c>
      <c r="B1064" s="140" t="s">
        <v>7757</v>
      </c>
      <c r="C1064" s="139">
        <v>13656</v>
      </c>
      <c r="D1064" s="140" t="s">
        <v>6559</v>
      </c>
      <c r="E1064" s="140" t="s">
        <v>3960</v>
      </c>
      <c r="F1064" s="139">
        <v>3401</v>
      </c>
      <c r="G1064" s="140" t="s">
        <v>3961</v>
      </c>
      <c r="H1064" s="140" t="s">
        <v>3962</v>
      </c>
      <c r="I1064" s="140" t="s">
        <v>7758</v>
      </c>
      <c r="J1064" s="140" t="s">
        <v>11996</v>
      </c>
      <c r="K1064" s="140" t="s">
        <v>7881</v>
      </c>
      <c r="L1064" s="140" t="s">
        <v>7761</v>
      </c>
      <c r="M1064" s="140" t="s">
        <v>6824</v>
      </c>
      <c r="N1064" s="140" t="s">
        <v>7762</v>
      </c>
      <c r="O1064" s="139">
        <v>120841</v>
      </c>
      <c r="P1064" s="139">
        <v>13433</v>
      </c>
      <c r="Q1064" s="140" t="s">
        <v>7248</v>
      </c>
      <c r="R1064" s="139">
        <v>113902</v>
      </c>
      <c r="S1064" s="139">
        <v>113902</v>
      </c>
      <c r="T1064" s="140" t="s">
        <v>7758</v>
      </c>
      <c r="U1064" s="141">
        <v>367</v>
      </c>
      <c r="V1064" s="140" t="s">
        <v>11997</v>
      </c>
      <c r="W1064" s="140" t="s">
        <v>10467</v>
      </c>
      <c r="X1064" s="140" t="s">
        <v>7765</v>
      </c>
      <c r="Y1064" s="140" t="s">
        <v>7766</v>
      </c>
      <c r="Z1064" s="140" t="s">
        <v>7767</v>
      </c>
      <c r="AA1064" s="139">
        <v>2</v>
      </c>
      <c r="AB1064" s="141">
        <v>45322</v>
      </c>
      <c r="AC1064" s="141">
        <v>45322</v>
      </c>
      <c r="AD1064" s="140" t="s">
        <v>7857</v>
      </c>
      <c r="AE1064" s="140" t="s">
        <v>7858</v>
      </c>
      <c r="AF1064" s="140" t="s">
        <v>7859</v>
      </c>
      <c r="AG1064" s="140" t="s">
        <v>7860</v>
      </c>
      <c r="AH1064" s="140" t="s">
        <v>8287</v>
      </c>
      <c r="AI1064" s="140" t="s">
        <v>7773</v>
      </c>
      <c r="AJ1064" s="140" t="s">
        <v>8288</v>
      </c>
      <c r="AK1064" s="140" t="s">
        <v>4774</v>
      </c>
      <c r="AL1064" s="139">
        <v>3010</v>
      </c>
      <c r="AM1064" s="140" t="s">
        <v>347</v>
      </c>
      <c r="AN1064" s="140" t="s">
        <v>8289</v>
      </c>
    </row>
    <row r="1065" spans="1:40" ht="28.8" x14ac:dyDescent="0.25">
      <c r="A1065" s="139" t="s">
        <v>7756</v>
      </c>
      <c r="B1065" s="140" t="s">
        <v>7757</v>
      </c>
      <c r="C1065" s="139">
        <v>13681</v>
      </c>
      <c r="D1065" s="140" t="s">
        <v>7249</v>
      </c>
      <c r="E1065" s="140" t="s">
        <v>3963</v>
      </c>
      <c r="F1065" s="139">
        <v>3890</v>
      </c>
      <c r="G1065" s="140" t="s">
        <v>692</v>
      </c>
      <c r="H1065" s="140" t="s">
        <v>1898</v>
      </c>
      <c r="I1065" s="140" t="s">
        <v>7758</v>
      </c>
      <c r="J1065" s="140" t="s">
        <v>11998</v>
      </c>
      <c r="K1065" s="140" t="s">
        <v>7760</v>
      </c>
      <c r="L1065" s="140" t="s">
        <v>7761</v>
      </c>
      <c r="M1065" s="140" t="s">
        <v>7491</v>
      </c>
      <c r="N1065" s="140" t="s">
        <v>7762</v>
      </c>
      <c r="O1065" s="139">
        <v>138966</v>
      </c>
      <c r="P1065" s="139">
        <v>125625</v>
      </c>
      <c r="Q1065" s="140" t="s">
        <v>7428</v>
      </c>
      <c r="R1065" s="139">
        <v>113928</v>
      </c>
      <c r="S1065" s="139">
        <v>113928</v>
      </c>
      <c r="T1065" s="140" t="s">
        <v>7758</v>
      </c>
      <c r="U1065" s="141">
        <v>367</v>
      </c>
      <c r="V1065" s="140" t="s">
        <v>11999</v>
      </c>
      <c r="W1065" s="140" t="s">
        <v>8673</v>
      </c>
      <c r="X1065" s="140" t="s">
        <v>7765</v>
      </c>
      <c r="Y1065" s="140" t="s">
        <v>7766</v>
      </c>
      <c r="Z1065" s="140" t="s">
        <v>7767</v>
      </c>
      <c r="AA1065" s="139">
        <v>2</v>
      </c>
      <c r="AB1065" s="141">
        <v>45322</v>
      </c>
      <c r="AC1065" s="141">
        <v>45322</v>
      </c>
      <c r="AD1065" s="140" t="s">
        <v>7857</v>
      </c>
      <c r="AE1065" s="140" t="s">
        <v>7858</v>
      </c>
      <c r="AF1065" s="140" t="s">
        <v>7859</v>
      </c>
      <c r="AG1065" s="140" t="s">
        <v>7860</v>
      </c>
      <c r="AH1065" s="140" t="s">
        <v>7841</v>
      </c>
      <c r="AI1065" s="140" t="s">
        <v>7773</v>
      </c>
      <c r="AJ1065" s="140" t="s">
        <v>7842</v>
      </c>
      <c r="AK1065" s="140" t="s">
        <v>7843</v>
      </c>
      <c r="AL1065" s="139">
        <v>3840</v>
      </c>
      <c r="AM1065" s="140" t="s">
        <v>17</v>
      </c>
      <c r="AN1065" s="140" t="s">
        <v>7844</v>
      </c>
    </row>
    <row r="1066" spans="1:40" ht="28.8" x14ac:dyDescent="0.25">
      <c r="A1066" s="139" t="s">
        <v>7756</v>
      </c>
      <c r="B1066" s="140" t="s">
        <v>7757</v>
      </c>
      <c r="C1066" s="139">
        <v>13706</v>
      </c>
      <c r="D1066" s="140" t="s">
        <v>6289</v>
      </c>
      <c r="E1066" s="140" t="s">
        <v>3964</v>
      </c>
      <c r="F1066" s="139">
        <v>3440</v>
      </c>
      <c r="G1066" s="140" t="s">
        <v>693</v>
      </c>
      <c r="H1066" s="140" t="s">
        <v>1899</v>
      </c>
      <c r="I1066" s="140" t="s">
        <v>7758</v>
      </c>
      <c r="J1066" s="140" t="s">
        <v>12000</v>
      </c>
      <c r="K1066" s="140" t="s">
        <v>7881</v>
      </c>
      <c r="L1066" s="140" t="s">
        <v>7761</v>
      </c>
      <c r="M1066" s="140" t="s">
        <v>6824</v>
      </c>
      <c r="N1066" s="140" t="s">
        <v>8730</v>
      </c>
      <c r="O1066" s="139">
        <v>119297</v>
      </c>
      <c r="P1066" s="139">
        <v>131417</v>
      </c>
      <c r="Q1066" s="140" t="s">
        <v>6071</v>
      </c>
      <c r="R1066" s="139">
        <v>961491</v>
      </c>
      <c r="S1066" s="139">
        <v>0</v>
      </c>
      <c r="T1066" s="140" t="s">
        <v>7758</v>
      </c>
      <c r="U1066" s="141">
        <v>367</v>
      </c>
      <c r="V1066" s="140" t="s">
        <v>12001</v>
      </c>
      <c r="W1066" s="140" t="s">
        <v>8424</v>
      </c>
      <c r="X1066" s="140" t="s">
        <v>8106</v>
      </c>
      <c r="Y1066" s="140" t="s">
        <v>8107</v>
      </c>
      <c r="Z1066" s="140" t="s">
        <v>9256</v>
      </c>
      <c r="AA1066" s="139">
        <v>1</v>
      </c>
      <c r="AB1066" s="141">
        <v>45322</v>
      </c>
      <c r="AC1066" s="141">
        <v>45322</v>
      </c>
      <c r="AD1066" s="140" t="s">
        <v>7857</v>
      </c>
      <c r="AE1066" s="140" t="s">
        <v>7858</v>
      </c>
      <c r="AF1066" s="140" t="s">
        <v>7859</v>
      </c>
      <c r="AG1066" s="140" t="s">
        <v>7860</v>
      </c>
      <c r="AH1066" s="140" t="s">
        <v>12002</v>
      </c>
      <c r="AI1066" s="140" t="s">
        <v>7773</v>
      </c>
      <c r="AJ1066" s="140" t="s">
        <v>12003</v>
      </c>
      <c r="AK1066" s="140" t="s">
        <v>12004</v>
      </c>
      <c r="AL1066" s="139">
        <v>3440</v>
      </c>
      <c r="AM1066" s="140" t="s">
        <v>695</v>
      </c>
      <c r="AN1066" s="140" t="s">
        <v>12005</v>
      </c>
    </row>
    <row r="1067" spans="1:40" ht="28.8" x14ac:dyDescent="0.25">
      <c r="A1067" s="139" t="s">
        <v>7756</v>
      </c>
      <c r="B1067" s="140" t="s">
        <v>7757</v>
      </c>
      <c r="C1067" s="139">
        <v>13714</v>
      </c>
      <c r="D1067" s="140" t="s">
        <v>5513</v>
      </c>
      <c r="E1067" s="140" t="s">
        <v>3965</v>
      </c>
      <c r="F1067" s="139">
        <v>3350</v>
      </c>
      <c r="G1067" s="140" t="s">
        <v>694</v>
      </c>
      <c r="H1067" s="140" t="s">
        <v>1900</v>
      </c>
      <c r="I1067" s="140" t="s">
        <v>7758</v>
      </c>
      <c r="J1067" s="140" t="s">
        <v>12006</v>
      </c>
      <c r="K1067" s="140" t="s">
        <v>7881</v>
      </c>
      <c r="L1067" s="140" t="s">
        <v>7761</v>
      </c>
      <c r="M1067" s="140" t="s">
        <v>6824</v>
      </c>
      <c r="N1067" s="140" t="s">
        <v>8722</v>
      </c>
      <c r="O1067" s="139">
        <v>120097</v>
      </c>
      <c r="P1067" s="139">
        <v>13417</v>
      </c>
      <c r="Q1067" s="140" t="s">
        <v>5220</v>
      </c>
      <c r="R1067" s="139">
        <v>964858</v>
      </c>
      <c r="S1067" s="139">
        <v>0</v>
      </c>
      <c r="T1067" s="140" t="s">
        <v>7758</v>
      </c>
      <c r="U1067" s="141">
        <v>367</v>
      </c>
      <c r="V1067" s="140" t="s">
        <v>12007</v>
      </c>
      <c r="W1067" s="140" t="s">
        <v>7991</v>
      </c>
      <c r="X1067" s="140" t="s">
        <v>8106</v>
      </c>
      <c r="Y1067" s="140" t="s">
        <v>8107</v>
      </c>
      <c r="Z1067" s="140" t="s">
        <v>8724</v>
      </c>
      <c r="AA1067" s="139">
        <v>1</v>
      </c>
      <c r="AB1067" s="141">
        <v>45322</v>
      </c>
      <c r="AC1067" s="141">
        <v>45322</v>
      </c>
      <c r="AD1067" s="140" t="s">
        <v>7857</v>
      </c>
      <c r="AE1067" s="140" t="s">
        <v>7858</v>
      </c>
      <c r="AF1067" s="140" t="s">
        <v>7859</v>
      </c>
      <c r="AG1067" s="140" t="s">
        <v>7860</v>
      </c>
      <c r="AH1067" s="140" t="s">
        <v>11919</v>
      </c>
      <c r="AI1067" s="140" t="s">
        <v>7943</v>
      </c>
      <c r="AJ1067" s="140" t="s">
        <v>11920</v>
      </c>
      <c r="AK1067" s="140" t="s">
        <v>3966</v>
      </c>
      <c r="AL1067" s="139">
        <v>3440</v>
      </c>
      <c r="AM1067" s="140" t="s">
        <v>695</v>
      </c>
      <c r="AN1067" s="140" t="s">
        <v>11921</v>
      </c>
    </row>
    <row r="1068" spans="1:40" ht="28.8" x14ac:dyDescent="0.25">
      <c r="A1068" s="139" t="s">
        <v>7756</v>
      </c>
      <c r="B1068" s="140" t="s">
        <v>7757</v>
      </c>
      <c r="C1068" s="139">
        <v>13731</v>
      </c>
      <c r="D1068" s="140" t="s">
        <v>488</v>
      </c>
      <c r="E1068" s="140" t="s">
        <v>3966</v>
      </c>
      <c r="F1068" s="139">
        <v>3440</v>
      </c>
      <c r="G1068" s="140" t="s">
        <v>695</v>
      </c>
      <c r="H1068" s="140" t="s">
        <v>1901</v>
      </c>
      <c r="I1068" s="140" t="s">
        <v>7758</v>
      </c>
      <c r="J1068" s="140" t="s">
        <v>12008</v>
      </c>
      <c r="K1068" s="140" t="s">
        <v>7881</v>
      </c>
      <c r="L1068" s="140" t="s">
        <v>7761</v>
      </c>
      <c r="M1068" s="140" t="s">
        <v>6824</v>
      </c>
      <c r="N1068" s="140" t="s">
        <v>8722</v>
      </c>
      <c r="O1068" s="139">
        <v>121971</v>
      </c>
      <c r="P1068" s="139">
        <v>13731</v>
      </c>
      <c r="Q1068" s="140" t="s">
        <v>488</v>
      </c>
      <c r="R1068" s="139">
        <v>964858</v>
      </c>
      <c r="S1068" s="139">
        <v>0</v>
      </c>
      <c r="T1068" s="140" t="s">
        <v>7758</v>
      </c>
      <c r="U1068" s="141">
        <v>367</v>
      </c>
      <c r="V1068" s="140" t="s">
        <v>12009</v>
      </c>
      <c r="W1068" s="140" t="s">
        <v>8378</v>
      </c>
      <c r="X1068" s="140" t="s">
        <v>7765</v>
      </c>
      <c r="Y1068" s="140" t="s">
        <v>7766</v>
      </c>
      <c r="Z1068" s="140" t="s">
        <v>8739</v>
      </c>
      <c r="AA1068" s="139">
        <v>1</v>
      </c>
      <c r="AB1068" s="141">
        <v>45322</v>
      </c>
      <c r="AC1068" s="141">
        <v>45322</v>
      </c>
      <c r="AD1068" s="140" t="s">
        <v>7857</v>
      </c>
      <c r="AE1068" s="140" t="s">
        <v>7858</v>
      </c>
      <c r="AF1068" s="140" t="s">
        <v>7859</v>
      </c>
      <c r="AG1068" s="140" t="s">
        <v>7860</v>
      </c>
      <c r="AH1068" s="140" t="s">
        <v>11919</v>
      </c>
      <c r="AI1068" s="140" t="s">
        <v>7943</v>
      </c>
      <c r="AJ1068" s="140" t="s">
        <v>11920</v>
      </c>
      <c r="AK1068" s="140" t="s">
        <v>3966</v>
      </c>
      <c r="AL1068" s="139">
        <v>3440</v>
      </c>
      <c r="AM1068" s="140" t="s">
        <v>695</v>
      </c>
      <c r="AN1068" s="140" t="s">
        <v>11921</v>
      </c>
    </row>
    <row r="1069" spans="1:40" ht="28.8" x14ac:dyDescent="0.25">
      <c r="A1069" s="139" t="s">
        <v>7756</v>
      </c>
      <c r="B1069" s="140" t="s">
        <v>7757</v>
      </c>
      <c r="C1069" s="139">
        <v>13748</v>
      </c>
      <c r="D1069" s="140" t="s">
        <v>488</v>
      </c>
      <c r="E1069" s="140" t="s">
        <v>3967</v>
      </c>
      <c r="F1069" s="139">
        <v>3440</v>
      </c>
      <c r="G1069" s="140" t="s">
        <v>696</v>
      </c>
      <c r="H1069" s="140" t="s">
        <v>1902</v>
      </c>
      <c r="I1069" s="140" t="s">
        <v>7758</v>
      </c>
      <c r="J1069" s="140" t="s">
        <v>12010</v>
      </c>
      <c r="K1069" s="140" t="s">
        <v>7881</v>
      </c>
      <c r="L1069" s="140" t="s">
        <v>7761</v>
      </c>
      <c r="M1069" s="140" t="s">
        <v>6824</v>
      </c>
      <c r="N1069" s="140" t="s">
        <v>8722</v>
      </c>
      <c r="O1069" s="139">
        <v>121971</v>
      </c>
      <c r="P1069" s="139">
        <v>13731</v>
      </c>
      <c r="Q1069" s="140" t="s">
        <v>488</v>
      </c>
      <c r="R1069" s="139">
        <v>964858</v>
      </c>
      <c r="S1069" s="139">
        <v>0</v>
      </c>
      <c r="T1069" s="140" t="s">
        <v>7758</v>
      </c>
      <c r="U1069" s="141">
        <v>367</v>
      </c>
      <c r="V1069" s="140" t="s">
        <v>12011</v>
      </c>
      <c r="W1069" s="140" t="s">
        <v>8776</v>
      </c>
      <c r="X1069" s="140" t="s">
        <v>7765</v>
      </c>
      <c r="Y1069" s="140" t="s">
        <v>7766</v>
      </c>
      <c r="Z1069" s="140" t="s">
        <v>8739</v>
      </c>
      <c r="AA1069" s="139">
        <v>1</v>
      </c>
      <c r="AB1069" s="141">
        <v>45322</v>
      </c>
      <c r="AC1069" s="141">
        <v>45322</v>
      </c>
      <c r="AD1069" s="140" t="s">
        <v>7857</v>
      </c>
      <c r="AE1069" s="140" t="s">
        <v>7858</v>
      </c>
      <c r="AF1069" s="140" t="s">
        <v>7859</v>
      </c>
      <c r="AG1069" s="140" t="s">
        <v>7860</v>
      </c>
      <c r="AH1069" s="140" t="s">
        <v>11919</v>
      </c>
      <c r="AI1069" s="140" t="s">
        <v>7943</v>
      </c>
      <c r="AJ1069" s="140" t="s">
        <v>11920</v>
      </c>
      <c r="AK1069" s="140" t="s">
        <v>3966</v>
      </c>
      <c r="AL1069" s="139">
        <v>3440</v>
      </c>
      <c r="AM1069" s="140" t="s">
        <v>695</v>
      </c>
      <c r="AN1069" s="140" t="s">
        <v>11921</v>
      </c>
    </row>
    <row r="1070" spans="1:40" ht="28.8" x14ac:dyDescent="0.25">
      <c r="A1070" s="139" t="s">
        <v>7756</v>
      </c>
      <c r="B1070" s="140" t="s">
        <v>7757</v>
      </c>
      <c r="C1070" s="139">
        <v>13763</v>
      </c>
      <c r="D1070" s="140" t="s">
        <v>488</v>
      </c>
      <c r="E1070" s="140" t="s">
        <v>3968</v>
      </c>
      <c r="F1070" s="139">
        <v>3450</v>
      </c>
      <c r="G1070" s="140" t="s">
        <v>697</v>
      </c>
      <c r="H1070" s="140" t="s">
        <v>1903</v>
      </c>
      <c r="I1070" s="140" t="s">
        <v>7758</v>
      </c>
      <c r="J1070" s="140" t="s">
        <v>12012</v>
      </c>
      <c r="K1070" s="140" t="s">
        <v>7881</v>
      </c>
      <c r="L1070" s="140" t="s">
        <v>7761</v>
      </c>
      <c r="M1070" s="140" t="s">
        <v>6824</v>
      </c>
      <c r="N1070" s="140" t="s">
        <v>8722</v>
      </c>
      <c r="O1070" s="139">
        <v>121971</v>
      </c>
      <c r="P1070" s="139">
        <v>13731</v>
      </c>
      <c r="Q1070" s="140" t="s">
        <v>488</v>
      </c>
      <c r="R1070" s="139">
        <v>964858</v>
      </c>
      <c r="S1070" s="139">
        <v>0</v>
      </c>
      <c r="T1070" s="140" t="s">
        <v>7758</v>
      </c>
      <c r="U1070" s="141">
        <v>367</v>
      </c>
      <c r="V1070" s="140" t="s">
        <v>12013</v>
      </c>
      <c r="W1070" s="140" t="s">
        <v>8707</v>
      </c>
      <c r="X1070" s="140" t="s">
        <v>7765</v>
      </c>
      <c r="Y1070" s="140" t="s">
        <v>7766</v>
      </c>
      <c r="Z1070" s="140" t="s">
        <v>8739</v>
      </c>
      <c r="AA1070" s="139">
        <v>3</v>
      </c>
      <c r="AB1070" s="141">
        <v>45322</v>
      </c>
      <c r="AC1070" s="141">
        <v>45322</v>
      </c>
      <c r="AD1070" s="140" t="s">
        <v>7876</v>
      </c>
      <c r="AE1070" s="140" t="s">
        <v>7877</v>
      </c>
      <c r="AF1070" s="140" t="s">
        <v>7878</v>
      </c>
      <c r="AG1070" s="140" t="s">
        <v>7879</v>
      </c>
      <c r="AH1070" s="140" t="s">
        <v>11919</v>
      </c>
      <c r="AI1070" s="140" t="s">
        <v>7943</v>
      </c>
      <c r="AJ1070" s="140" t="s">
        <v>11920</v>
      </c>
      <c r="AK1070" s="140" t="s">
        <v>3966</v>
      </c>
      <c r="AL1070" s="139">
        <v>3440</v>
      </c>
      <c r="AM1070" s="140" t="s">
        <v>695</v>
      </c>
      <c r="AN1070" s="140" t="s">
        <v>11921</v>
      </c>
    </row>
    <row r="1071" spans="1:40" ht="28.8" x14ac:dyDescent="0.25">
      <c r="A1071" s="139" t="s">
        <v>7756</v>
      </c>
      <c r="B1071" s="140" t="s">
        <v>7757</v>
      </c>
      <c r="C1071" s="139">
        <v>13771</v>
      </c>
      <c r="D1071" s="140" t="s">
        <v>488</v>
      </c>
      <c r="E1071" s="140" t="s">
        <v>3631</v>
      </c>
      <c r="F1071" s="139">
        <v>3470</v>
      </c>
      <c r="G1071" s="140" t="s">
        <v>686</v>
      </c>
      <c r="H1071" s="140" t="s">
        <v>1904</v>
      </c>
      <c r="I1071" s="140" t="s">
        <v>7758</v>
      </c>
      <c r="J1071" s="140" t="s">
        <v>12014</v>
      </c>
      <c r="K1071" s="140" t="s">
        <v>7881</v>
      </c>
      <c r="L1071" s="140" t="s">
        <v>7761</v>
      </c>
      <c r="M1071" s="140" t="s">
        <v>6824</v>
      </c>
      <c r="N1071" s="140" t="s">
        <v>8722</v>
      </c>
      <c r="O1071" s="139">
        <v>121971</v>
      </c>
      <c r="P1071" s="139">
        <v>13731</v>
      </c>
      <c r="Q1071" s="140" t="s">
        <v>488</v>
      </c>
      <c r="R1071" s="139">
        <v>964858</v>
      </c>
      <c r="S1071" s="139">
        <v>0</v>
      </c>
      <c r="T1071" s="140" t="s">
        <v>7758</v>
      </c>
      <c r="U1071" s="141">
        <v>367</v>
      </c>
      <c r="V1071" s="140" t="s">
        <v>12015</v>
      </c>
      <c r="W1071" s="140" t="s">
        <v>8257</v>
      </c>
      <c r="X1071" s="140" t="s">
        <v>7765</v>
      </c>
      <c r="Y1071" s="140" t="s">
        <v>7766</v>
      </c>
      <c r="Z1071" s="140" t="s">
        <v>8739</v>
      </c>
      <c r="AA1071" s="139">
        <v>3</v>
      </c>
      <c r="AB1071" s="141">
        <v>45322</v>
      </c>
      <c r="AC1071" s="141">
        <v>45322</v>
      </c>
      <c r="AD1071" s="140" t="s">
        <v>7953</v>
      </c>
      <c r="AE1071" s="140" t="s">
        <v>7954</v>
      </c>
      <c r="AF1071" s="140" t="s">
        <v>7955</v>
      </c>
      <c r="AG1071" s="140" t="s">
        <v>7956</v>
      </c>
      <c r="AH1071" s="140" t="s">
        <v>11919</v>
      </c>
      <c r="AI1071" s="140" t="s">
        <v>7943</v>
      </c>
      <c r="AJ1071" s="140" t="s">
        <v>11920</v>
      </c>
      <c r="AK1071" s="140" t="s">
        <v>3966</v>
      </c>
      <c r="AL1071" s="139">
        <v>3440</v>
      </c>
      <c r="AM1071" s="140" t="s">
        <v>695</v>
      </c>
      <c r="AN1071" s="140" t="s">
        <v>11921</v>
      </c>
    </row>
    <row r="1072" spans="1:40" ht="28.8" x14ac:dyDescent="0.25">
      <c r="A1072" s="139" t="s">
        <v>7756</v>
      </c>
      <c r="B1072" s="140" t="s">
        <v>7757</v>
      </c>
      <c r="C1072" s="139">
        <v>13797</v>
      </c>
      <c r="D1072" s="140" t="s">
        <v>5458</v>
      </c>
      <c r="E1072" s="140" t="s">
        <v>3969</v>
      </c>
      <c r="F1072" s="139">
        <v>3454</v>
      </c>
      <c r="G1072" s="140" t="s">
        <v>698</v>
      </c>
      <c r="H1072" s="140" t="s">
        <v>1905</v>
      </c>
      <c r="I1072" s="140" t="s">
        <v>7758</v>
      </c>
      <c r="J1072" s="140" t="s">
        <v>12016</v>
      </c>
      <c r="K1072" s="140" t="s">
        <v>7881</v>
      </c>
      <c r="L1072" s="140" t="s">
        <v>7761</v>
      </c>
      <c r="M1072" s="140" t="s">
        <v>6824</v>
      </c>
      <c r="N1072" s="140" t="s">
        <v>8722</v>
      </c>
      <c r="O1072" s="139">
        <v>121971</v>
      </c>
      <c r="P1072" s="139">
        <v>13731</v>
      </c>
      <c r="Q1072" s="140" t="s">
        <v>488</v>
      </c>
      <c r="R1072" s="139">
        <v>964858</v>
      </c>
      <c r="S1072" s="139">
        <v>0</v>
      </c>
      <c r="T1072" s="140" t="s">
        <v>7758</v>
      </c>
      <c r="U1072" s="141">
        <v>367</v>
      </c>
      <c r="V1072" s="140" t="s">
        <v>12017</v>
      </c>
      <c r="W1072" s="140" t="s">
        <v>7902</v>
      </c>
      <c r="X1072" s="140" t="s">
        <v>7765</v>
      </c>
      <c r="Y1072" s="140" t="s">
        <v>7766</v>
      </c>
      <c r="Z1072" s="140" t="s">
        <v>8739</v>
      </c>
      <c r="AA1072" s="139">
        <v>1</v>
      </c>
      <c r="AB1072" s="141">
        <v>45322</v>
      </c>
      <c r="AC1072" s="141">
        <v>45322</v>
      </c>
      <c r="AD1072" s="140" t="s">
        <v>7876</v>
      </c>
      <c r="AE1072" s="140" t="s">
        <v>7877</v>
      </c>
      <c r="AF1072" s="140" t="s">
        <v>7878</v>
      </c>
      <c r="AG1072" s="140" t="s">
        <v>7879</v>
      </c>
      <c r="AH1072" s="140" t="s">
        <v>11919</v>
      </c>
      <c r="AI1072" s="140" t="s">
        <v>7943</v>
      </c>
      <c r="AJ1072" s="140" t="s">
        <v>11920</v>
      </c>
      <c r="AK1072" s="140" t="s">
        <v>3966</v>
      </c>
      <c r="AL1072" s="139">
        <v>3440</v>
      </c>
      <c r="AM1072" s="140" t="s">
        <v>695</v>
      </c>
      <c r="AN1072" s="140" t="s">
        <v>11921</v>
      </c>
    </row>
    <row r="1073" spans="1:40" ht="28.8" x14ac:dyDescent="0.25">
      <c r="A1073" s="139" t="s">
        <v>7756</v>
      </c>
      <c r="B1073" s="140" t="s">
        <v>7757</v>
      </c>
      <c r="C1073" s="139">
        <v>13805</v>
      </c>
      <c r="D1073" s="140" t="s">
        <v>490</v>
      </c>
      <c r="E1073" s="140" t="s">
        <v>3970</v>
      </c>
      <c r="F1073" s="139">
        <v>3545</v>
      </c>
      <c r="G1073" s="140" t="s">
        <v>699</v>
      </c>
      <c r="H1073" s="140" t="s">
        <v>1906</v>
      </c>
      <c r="I1073" s="140" t="s">
        <v>7758</v>
      </c>
      <c r="J1073" s="140" t="s">
        <v>12018</v>
      </c>
      <c r="K1073" s="140" t="s">
        <v>7760</v>
      </c>
      <c r="L1073" s="140" t="s">
        <v>7761</v>
      </c>
      <c r="M1073" s="140" t="s">
        <v>7491</v>
      </c>
      <c r="N1073" s="140" t="s">
        <v>8730</v>
      </c>
      <c r="O1073" s="139">
        <v>120816</v>
      </c>
      <c r="P1073" s="139">
        <v>13805</v>
      </c>
      <c r="Q1073" s="140" t="s">
        <v>490</v>
      </c>
      <c r="R1073" s="139">
        <v>961516</v>
      </c>
      <c r="S1073" s="139">
        <v>0</v>
      </c>
      <c r="T1073" s="140" t="s">
        <v>7758</v>
      </c>
      <c r="U1073" s="141">
        <v>367</v>
      </c>
      <c r="V1073" s="140" t="s">
        <v>12019</v>
      </c>
      <c r="W1073" s="140" t="s">
        <v>8350</v>
      </c>
      <c r="X1073" s="140" t="s">
        <v>7765</v>
      </c>
      <c r="Y1073" s="140" t="s">
        <v>7766</v>
      </c>
      <c r="Z1073" s="140" t="s">
        <v>8732</v>
      </c>
      <c r="AA1073" s="139">
        <v>1</v>
      </c>
      <c r="AB1073" s="141">
        <v>45322</v>
      </c>
      <c r="AC1073" s="141">
        <v>45322</v>
      </c>
      <c r="AD1073" s="140" t="s">
        <v>7876</v>
      </c>
      <c r="AE1073" s="140" t="s">
        <v>7877</v>
      </c>
      <c r="AF1073" s="140" t="s">
        <v>7878</v>
      </c>
      <c r="AG1073" s="140" t="s">
        <v>7879</v>
      </c>
      <c r="AH1073" s="140" t="s">
        <v>12020</v>
      </c>
      <c r="AI1073" s="140" t="s">
        <v>7773</v>
      </c>
      <c r="AJ1073" s="140" t="s">
        <v>12021</v>
      </c>
      <c r="AK1073" s="140" t="s">
        <v>7758</v>
      </c>
      <c r="AL1073" s="139">
        <v>3545</v>
      </c>
      <c r="AM1073" s="140" t="s">
        <v>876</v>
      </c>
      <c r="AN1073" s="140" t="s">
        <v>12022</v>
      </c>
    </row>
    <row r="1074" spans="1:40" ht="28.8" x14ac:dyDescent="0.25">
      <c r="A1074" s="139" t="s">
        <v>7756</v>
      </c>
      <c r="B1074" s="140" t="s">
        <v>7757</v>
      </c>
      <c r="C1074" s="139">
        <v>13839</v>
      </c>
      <c r="D1074" s="140" t="s">
        <v>5514</v>
      </c>
      <c r="E1074" s="140" t="s">
        <v>3971</v>
      </c>
      <c r="F1074" s="139">
        <v>3500</v>
      </c>
      <c r="G1074" s="140" t="s">
        <v>356</v>
      </c>
      <c r="H1074" s="140" t="s">
        <v>1907</v>
      </c>
      <c r="I1074" s="140" t="s">
        <v>7758</v>
      </c>
      <c r="J1074" s="140" t="s">
        <v>12023</v>
      </c>
      <c r="K1074" s="140" t="s">
        <v>7760</v>
      </c>
      <c r="L1074" s="140" t="s">
        <v>7761</v>
      </c>
      <c r="M1074" s="140" t="s">
        <v>7491</v>
      </c>
      <c r="N1074" s="140" t="s">
        <v>8722</v>
      </c>
      <c r="O1074" s="139">
        <v>118885</v>
      </c>
      <c r="P1074" s="139">
        <v>104513</v>
      </c>
      <c r="Q1074" s="140" t="s">
        <v>6346</v>
      </c>
      <c r="R1074" s="139">
        <v>965061</v>
      </c>
      <c r="S1074" s="139">
        <v>0</v>
      </c>
      <c r="T1074" s="140" t="s">
        <v>7758</v>
      </c>
      <c r="U1074" s="141">
        <v>367</v>
      </c>
      <c r="V1074" s="140" t="s">
        <v>12024</v>
      </c>
      <c r="W1074" s="140" t="s">
        <v>8931</v>
      </c>
      <c r="X1074" s="140" t="s">
        <v>7765</v>
      </c>
      <c r="Y1074" s="140" t="s">
        <v>7766</v>
      </c>
      <c r="Z1074" s="140" t="s">
        <v>8739</v>
      </c>
      <c r="AA1074" s="139">
        <v>1</v>
      </c>
      <c r="AB1074" s="141">
        <v>45322</v>
      </c>
      <c r="AC1074" s="141">
        <v>45322</v>
      </c>
      <c r="AD1074" s="140" t="s">
        <v>7857</v>
      </c>
      <c r="AE1074" s="140" t="s">
        <v>7858</v>
      </c>
      <c r="AF1074" s="140" t="s">
        <v>7859</v>
      </c>
      <c r="AG1074" s="140" t="s">
        <v>7860</v>
      </c>
      <c r="AH1074" s="140" t="s">
        <v>12025</v>
      </c>
      <c r="AI1074" s="140" t="s">
        <v>7943</v>
      </c>
      <c r="AJ1074" s="140" t="s">
        <v>9186</v>
      </c>
      <c r="AK1074" s="140" t="s">
        <v>12026</v>
      </c>
      <c r="AL1074" s="139">
        <v>3500</v>
      </c>
      <c r="AM1074" s="140" t="s">
        <v>356</v>
      </c>
      <c r="AN1074" s="140" t="s">
        <v>12027</v>
      </c>
    </row>
    <row r="1075" spans="1:40" ht="28.8" x14ac:dyDescent="0.25">
      <c r="A1075" s="139" t="s">
        <v>7756</v>
      </c>
      <c r="B1075" s="140" t="s">
        <v>7757</v>
      </c>
      <c r="C1075" s="139">
        <v>13847</v>
      </c>
      <c r="D1075" s="140" t="s">
        <v>5515</v>
      </c>
      <c r="E1075" s="140" t="s">
        <v>3972</v>
      </c>
      <c r="F1075" s="139">
        <v>3500</v>
      </c>
      <c r="G1075" s="140" t="s">
        <v>356</v>
      </c>
      <c r="H1075" s="140" t="s">
        <v>1908</v>
      </c>
      <c r="I1075" s="140" t="s">
        <v>7758</v>
      </c>
      <c r="J1075" s="140" t="s">
        <v>12028</v>
      </c>
      <c r="K1075" s="140" t="s">
        <v>7760</v>
      </c>
      <c r="L1075" s="140" t="s">
        <v>7761</v>
      </c>
      <c r="M1075" s="140" t="s">
        <v>7491</v>
      </c>
      <c r="N1075" s="140" t="s">
        <v>8722</v>
      </c>
      <c r="O1075" s="139">
        <v>118885</v>
      </c>
      <c r="P1075" s="139">
        <v>104513</v>
      </c>
      <c r="Q1075" s="140" t="s">
        <v>6346</v>
      </c>
      <c r="R1075" s="139">
        <v>965061</v>
      </c>
      <c r="S1075" s="139">
        <v>0</v>
      </c>
      <c r="T1075" s="140" t="s">
        <v>7758</v>
      </c>
      <c r="U1075" s="141">
        <v>367</v>
      </c>
      <c r="V1075" s="140" t="s">
        <v>12029</v>
      </c>
      <c r="W1075" s="140" t="s">
        <v>12030</v>
      </c>
      <c r="X1075" s="140" t="s">
        <v>7765</v>
      </c>
      <c r="Y1075" s="140" t="s">
        <v>7766</v>
      </c>
      <c r="Z1075" s="140" t="s">
        <v>8739</v>
      </c>
      <c r="AA1075" s="139">
        <v>2</v>
      </c>
      <c r="AB1075" s="141">
        <v>45322</v>
      </c>
      <c r="AC1075" s="141">
        <v>45322</v>
      </c>
      <c r="AD1075" s="140" t="s">
        <v>7857</v>
      </c>
      <c r="AE1075" s="140" t="s">
        <v>7858</v>
      </c>
      <c r="AF1075" s="140" t="s">
        <v>7859</v>
      </c>
      <c r="AG1075" s="140" t="s">
        <v>7860</v>
      </c>
      <c r="AH1075" s="140" t="s">
        <v>12031</v>
      </c>
      <c r="AI1075" s="140" t="s">
        <v>7943</v>
      </c>
      <c r="AJ1075" s="140" t="s">
        <v>12032</v>
      </c>
      <c r="AK1075" s="140" t="s">
        <v>12033</v>
      </c>
      <c r="AL1075" s="139">
        <v>3500</v>
      </c>
      <c r="AM1075" s="140" t="s">
        <v>356</v>
      </c>
      <c r="AN1075" s="140" t="s">
        <v>12027</v>
      </c>
    </row>
    <row r="1076" spans="1:40" ht="28.8" x14ac:dyDescent="0.25">
      <c r="A1076" s="139" t="s">
        <v>7756</v>
      </c>
      <c r="B1076" s="140" t="s">
        <v>7757</v>
      </c>
      <c r="C1076" s="139">
        <v>13862</v>
      </c>
      <c r="D1076" s="140" t="s">
        <v>5516</v>
      </c>
      <c r="E1076" s="140" t="s">
        <v>3973</v>
      </c>
      <c r="F1076" s="139">
        <v>3500</v>
      </c>
      <c r="G1076" s="140" t="s">
        <v>356</v>
      </c>
      <c r="H1076" s="140" t="s">
        <v>1909</v>
      </c>
      <c r="I1076" s="140" t="s">
        <v>7758</v>
      </c>
      <c r="J1076" s="140" t="s">
        <v>12034</v>
      </c>
      <c r="K1076" s="140" t="s">
        <v>7760</v>
      </c>
      <c r="L1076" s="140" t="s">
        <v>7761</v>
      </c>
      <c r="M1076" s="140" t="s">
        <v>7491</v>
      </c>
      <c r="N1076" s="140" t="s">
        <v>8722</v>
      </c>
      <c r="O1076" s="139">
        <v>119891</v>
      </c>
      <c r="P1076" s="139">
        <v>13896</v>
      </c>
      <c r="Q1076" s="140" t="s">
        <v>5518</v>
      </c>
      <c r="R1076" s="139">
        <v>965021</v>
      </c>
      <c r="S1076" s="139">
        <v>0</v>
      </c>
      <c r="T1076" s="140" t="s">
        <v>7758</v>
      </c>
      <c r="U1076" s="141">
        <v>367</v>
      </c>
      <c r="V1076" s="140" t="s">
        <v>12035</v>
      </c>
      <c r="W1076" s="140" t="s">
        <v>8604</v>
      </c>
      <c r="X1076" s="140" t="s">
        <v>7765</v>
      </c>
      <c r="Y1076" s="140" t="s">
        <v>7766</v>
      </c>
      <c r="Z1076" s="140" t="s">
        <v>8739</v>
      </c>
      <c r="AA1076" s="139">
        <v>2</v>
      </c>
      <c r="AB1076" s="141">
        <v>45322</v>
      </c>
      <c r="AC1076" s="141">
        <v>45322</v>
      </c>
      <c r="AD1076" s="140" t="s">
        <v>7857</v>
      </c>
      <c r="AE1076" s="140" t="s">
        <v>7858</v>
      </c>
      <c r="AF1076" s="140" t="s">
        <v>7859</v>
      </c>
      <c r="AG1076" s="140" t="s">
        <v>7860</v>
      </c>
      <c r="AH1076" s="140" t="s">
        <v>12036</v>
      </c>
      <c r="AI1076" s="140" t="s">
        <v>7943</v>
      </c>
      <c r="AJ1076" s="140" t="s">
        <v>12037</v>
      </c>
      <c r="AK1076" s="140" t="s">
        <v>12038</v>
      </c>
      <c r="AL1076" s="139">
        <v>3500</v>
      </c>
      <c r="AM1076" s="140" t="s">
        <v>356</v>
      </c>
      <c r="AN1076" s="140" t="s">
        <v>12039</v>
      </c>
    </row>
    <row r="1077" spans="1:40" ht="28.8" x14ac:dyDescent="0.25">
      <c r="A1077" s="139" t="s">
        <v>7756</v>
      </c>
      <c r="B1077" s="140" t="s">
        <v>7757</v>
      </c>
      <c r="C1077" s="139">
        <v>13888</v>
      </c>
      <c r="D1077" s="140" t="s">
        <v>5517</v>
      </c>
      <c r="E1077" s="140" t="s">
        <v>3974</v>
      </c>
      <c r="F1077" s="139">
        <v>3500</v>
      </c>
      <c r="G1077" s="140" t="s">
        <v>356</v>
      </c>
      <c r="H1077" s="140" t="s">
        <v>1910</v>
      </c>
      <c r="I1077" s="140" t="s">
        <v>7758</v>
      </c>
      <c r="J1077" s="140" t="s">
        <v>12040</v>
      </c>
      <c r="K1077" s="140" t="s">
        <v>7760</v>
      </c>
      <c r="L1077" s="140" t="s">
        <v>7761</v>
      </c>
      <c r="M1077" s="140" t="s">
        <v>7491</v>
      </c>
      <c r="N1077" s="140" t="s">
        <v>8722</v>
      </c>
      <c r="O1077" s="139">
        <v>119891</v>
      </c>
      <c r="P1077" s="139">
        <v>13896</v>
      </c>
      <c r="Q1077" s="140" t="s">
        <v>5518</v>
      </c>
      <c r="R1077" s="139">
        <v>973552</v>
      </c>
      <c r="S1077" s="139">
        <v>0</v>
      </c>
      <c r="T1077" s="140" t="s">
        <v>7758</v>
      </c>
      <c r="U1077" s="141">
        <v>367</v>
      </c>
      <c r="V1077" s="140" t="s">
        <v>12041</v>
      </c>
      <c r="W1077" s="140" t="s">
        <v>8170</v>
      </c>
      <c r="X1077" s="140" t="s">
        <v>7765</v>
      </c>
      <c r="Y1077" s="140" t="s">
        <v>7766</v>
      </c>
      <c r="Z1077" s="140" t="s">
        <v>8739</v>
      </c>
      <c r="AA1077" s="139">
        <v>2</v>
      </c>
      <c r="AB1077" s="141">
        <v>45322</v>
      </c>
      <c r="AC1077" s="141">
        <v>45322</v>
      </c>
      <c r="AD1077" s="140" t="s">
        <v>7857</v>
      </c>
      <c r="AE1077" s="140" t="s">
        <v>7858</v>
      </c>
      <c r="AF1077" s="140" t="s">
        <v>7859</v>
      </c>
      <c r="AG1077" s="140" t="s">
        <v>7860</v>
      </c>
      <c r="AH1077" s="140" t="s">
        <v>12042</v>
      </c>
      <c r="AI1077" s="140" t="s">
        <v>7943</v>
      </c>
      <c r="AJ1077" s="140" t="s">
        <v>12043</v>
      </c>
      <c r="AK1077" s="140" t="s">
        <v>12044</v>
      </c>
      <c r="AL1077" s="139">
        <v>3500</v>
      </c>
      <c r="AM1077" s="140" t="s">
        <v>356</v>
      </c>
      <c r="AN1077" s="140" t="s">
        <v>12045</v>
      </c>
    </row>
    <row r="1078" spans="1:40" ht="28.8" x14ac:dyDescent="0.25">
      <c r="A1078" s="139" t="s">
        <v>7756</v>
      </c>
      <c r="B1078" s="140" t="s">
        <v>7757</v>
      </c>
      <c r="C1078" s="139">
        <v>13896</v>
      </c>
      <c r="D1078" s="140" t="s">
        <v>5518</v>
      </c>
      <c r="E1078" s="140" t="s">
        <v>3975</v>
      </c>
      <c r="F1078" s="139">
        <v>3500</v>
      </c>
      <c r="G1078" s="140" t="s">
        <v>356</v>
      </c>
      <c r="H1078" s="140" t="s">
        <v>1911</v>
      </c>
      <c r="I1078" s="140" t="s">
        <v>7758</v>
      </c>
      <c r="J1078" s="140" t="s">
        <v>12046</v>
      </c>
      <c r="K1078" s="140" t="s">
        <v>7760</v>
      </c>
      <c r="L1078" s="140" t="s">
        <v>7761</v>
      </c>
      <c r="M1078" s="140" t="s">
        <v>7491</v>
      </c>
      <c r="N1078" s="140" t="s">
        <v>8722</v>
      </c>
      <c r="O1078" s="139">
        <v>119891</v>
      </c>
      <c r="P1078" s="139">
        <v>13896</v>
      </c>
      <c r="Q1078" s="140" t="s">
        <v>5518</v>
      </c>
      <c r="R1078" s="139">
        <v>973552</v>
      </c>
      <c r="S1078" s="139">
        <v>0</v>
      </c>
      <c r="T1078" s="140" t="s">
        <v>7758</v>
      </c>
      <c r="U1078" s="141">
        <v>367</v>
      </c>
      <c r="V1078" s="140" t="s">
        <v>12047</v>
      </c>
      <c r="W1078" s="140" t="s">
        <v>8209</v>
      </c>
      <c r="X1078" s="140" t="s">
        <v>7765</v>
      </c>
      <c r="Y1078" s="140" t="s">
        <v>7766</v>
      </c>
      <c r="Z1078" s="140" t="s">
        <v>8739</v>
      </c>
      <c r="AA1078" s="139">
        <v>1</v>
      </c>
      <c r="AB1078" s="141">
        <v>45322</v>
      </c>
      <c r="AC1078" s="141">
        <v>45322</v>
      </c>
      <c r="AD1078" s="140" t="s">
        <v>7857</v>
      </c>
      <c r="AE1078" s="140" t="s">
        <v>7858</v>
      </c>
      <c r="AF1078" s="140" t="s">
        <v>7859</v>
      </c>
      <c r="AG1078" s="140" t="s">
        <v>7860</v>
      </c>
      <c r="AH1078" s="140" t="s">
        <v>12048</v>
      </c>
      <c r="AI1078" s="140" t="s">
        <v>7773</v>
      </c>
      <c r="AJ1078" s="140" t="s">
        <v>12049</v>
      </c>
      <c r="AK1078" s="140" t="s">
        <v>12050</v>
      </c>
      <c r="AL1078" s="139">
        <v>3500</v>
      </c>
      <c r="AM1078" s="140" t="s">
        <v>356</v>
      </c>
      <c r="AN1078" s="140" t="s">
        <v>12045</v>
      </c>
    </row>
    <row r="1079" spans="1:40" ht="28.8" x14ac:dyDescent="0.25">
      <c r="A1079" s="139" t="s">
        <v>7756</v>
      </c>
      <c r="B1079" s="140" t="s">
        <v>7757</v>
      </c>
      <c r="C1079" s="139">
        <v>13904</v>
      </c>
      <c r="D1079" s="140" t="s">
        <v>7250</v>
      </c>
      <c r="E1079" s="140" t="s">
        <v>3976</v>
      </c>
      <c r="F1079" s="139">
        <v>3500</v>
      </c>
      <c r="G1079" s="140" t="s">
        <v>356</v>
      </c>
      <c r="H1079" s="140" t="s">
        <v>1912</v>
      </c>
      <c r="I1079" s="140" t="s">
        <v>7758</v>
      </c>
      <c r="J1079" s="140" t="s">
        <v>12051</v>
      </c>
      <c r="K1079" s="140" t="s">
        <v>7760</v>
      </c>
      <c r="L1079" s="140" t="s">
        <v>7761</v>
      </c>
      <c r="M1079" s="140" t="s">
        <v>7491</v>
      </c>
      <c r="N1079" s="140" t="s">
        <v>8730</v>
      </c>
      <c r="O1079" s="139">
        <v>119776</v>
      </c>
      <c r="P1079" s="139">
        <v>13995</v>
      </c>
      <c r="Q1079" s="140" t="s">
        <v>7252</v>
      </c>
      <c r="R1079" s="139">
        <v>961524</v>
      </c>
      <c r="S1079" s="139">
        <v>0</v>
      </c>
      <c r="T1079" s="140" t="s">
        <v>7758</v>
      </c>
      <c r="U1079" s="141">
        <v>367</v>
      </c>
      <c r="V1079" s="140" t="s">
        <v>12052</v>
      </c>
      <c r="W1079" s="140" t="s">
        <v>10058</v>
      </c>
      <c r="X1079" s="140" t="s">
        <v>7765</v>
      </c>
      <c r="Y1079" s="140" t="s">
        <v>7766</v>
      </c>
      <c r="Z1079" s="140" t="s">
        <v>8732</v>
      </c>
      <c r="AA1079" s="139">
        <v>1</v>
      </c>
      <c r="AB1079" s="141">
        <v>45322</v>
      </c>
      <c r="AC1079" s="141">
        <v>45322</v>
      </c>
      <c r="AD1079" s="140" t="s">
        <v>7876</v>
      </c>
      <c r="AE1079" s="140" t="s">
        <v>7877</v>
      </c>
      <c r="AF1079" s="140" t="s">
        <v>7878</v>
      </c>
      <c r="AG1079" s="140" t="s">
        <v>7879</v>
      </c>
      <c r="AH1079" s="140" t="s">
        <v>12053</v>
      </c>
      <c r="AI1079" s="140" t="s">
        <v>7773</v>
      </c>
      <c r="AJ1079" s="140" t="s">
        <v>12054</v>
      </c>
      <c r="AK1079" s="140" t="s">
        <v>12055</v>
      </c>
      <c r="AL1079" s="139">
        <v>3500</v>
      </c>
      <c r="AM1079" s="140" t="s">
        <v>356</v>
      </c>
      <c r="AN1079" s="140" t="s">
        <v>12056</v>
      </c>
    </row>
    <row r="1080" spans="1:40" ht="28.8" x14ac:dyDescent="0.25">
      <c r="A1080" s="139" t="s">
        <v>7756</v>
      </c>
      <c r="B1080" s="140" t="s">
        <v>7757</v>
      </c>
      <c r="C1080" s="139">
        <v>13912</v>
      </c>
      <c r="D1080" s="140" t="s">
        <v>5519</v>
      </c>
      <c r="E1080" s="140" t="s">
        <v>3977</v>
      </c>
      <c r="F1080" s="139">
        <v>3500</v>
      </c>
      <c r="G1080" s="140" t="s">
        <v>356</v>
      </c>
      <c r="H1080" s="140" t="s">
        <v>1913</v>
      </c>
      <c r="I1080" s="140" t="s">
        <v>7758</v>
      </c>
      <c r="J1080" s="140" t="s">
        <v>12057</v>
      </c>
      <c r="K1080" s="140" t="s">
        <v>7760</v>
      </c>
      <c r="L1080" s="140" t="s">
        <v>7761</v>
      </c>
      <c r="M1080" s="140" t="s">
        <v>7491</v>
      </c>
      <c r="N1080" s="140" t="s">
        <v>8722</v>
      </c>
      <c r="O1080" s="139">
        <v>118885</v>
      </c>
      <c r="P1080" s="139">
        <v>104513</v>
      </c>
      <c r="Q1080" s="140" t="s">
        <v>6346</v>
      </c>
      <c r="R1080" s="139">
        <v>965061</v>
      </c>
      <c r="S1080" s="139">
        <v>0</v>
      </c>
      <c r="T1080" s="140" t="s">
        <v>7758</v>
      </c>
      <c r="U1080" s="141">
        <v>367</v>
      </c>
      <c r="V1080" s="140" t="s">
        <v>12058</v>
      </c>
      <c r="W1080" s="140" t="s">
        <v>12059</v>
      </c>
      <c r="X1080" s="140" t="s">
        <v>7765</v>
      </c>
      <c r="Y1080" s="140" t="s">
        <v>7766</v>
      </c>
      <c r="Z1080" s="140" t="s">
        <v>8739</v>
      </c>
      <c r="AA1080" s="139">
        <v>1</v>
      </c>
      <c r="AB1080" s="141">
        <v>45322</v>
      </c>
      <c r="AC1080" s="141">
        <v>45322</v>
      </c>
      <c r="AD1080" s="140" t="s">
        <v>7857</v>
      </c>
      <c r="AE1080" s="140" t="s">
        <v>7858</v>
      </c>
      <c r="AF1080" s="140" t="s">
        <v>7859</v>
      </c>
      <c r="AG1080" s="140" t="s">
        <v>7860</v>
      </c>
      <c r="AH1080" s="140" t="s">
        <v>12060</v>
      </c>
      <c r="AI1080" s="140" t="s">
        <v>7943</v>
      </c>
      <c r="AJ1080" s="140" t="s">
        <v>12061</v>
      </c>
      <c r="AK1080" s="140" t="s">
        <v>3977</v>
      </c>
      <c r="AL1080" s="139">
        <v>3500</v>
      </c>
      <c r="AM1080" s="140" t="s">
        <v>356</v>
      </c>
      <c r="AN1080" s="140" t="s">
        <v>12027</v>
      </c>
    </row>
    <row r="1081" spans="1:40" ht="28.8" x14ac:dyDescent="0.25">
      <c r="A1081" s="139" t="s">
        <v>7756</v>
      </c>
      <c r="B1081" s="140" t="s">
        <v>7757</v>
      </c>
      <c r="C1081" s="139">
        <v>13938</v>
      </c>
      <c r="D1081" s="140" t="s">
        <v>6290</v>
      </c>
      <c r="E1081" s="140" t="s">
        <v>3978</v>
      </c>
      <c r="F1081" s="139">
        <v>3500</v>
      </c>
      <c r="G1081" s="140" t="s">
        <v>356</v>
      </c>
      <c r="H1081" s="140" t="s">
        <v>1914</v>
      </c>
      <c r="I1081" s="140" t="s">
        <v>7758</v>
      </c>
      <c r="J1081" s="140" t="s">
        <v>12062</v>
      </c>
      <c r="K1081" s="140" t="s">
        <v>7760</v>
      </c>
      <c r="L1081" s="140" t="s">
        <v>7761</v>
      </c>
      <c r="M1081" s="140" t="s">
        <v>7491</v>
      </c>
      <c r="N1081" s="140" t="s">
        <v>8722</v>
      </c>
      <c r="O1081" s="139">
        <v>118885</v>
      </c>
      <c r="P1081" s="139">
        <v>104513</v>
      </c>
      <c r="Q1081" s="140" t="s">
        <v>6346</v>
      </c>
      <c r="R1081" s="139">
        <v>965061</v>
      </c>
      <c r="S1081" s="139">
        <v>0</v>
      </c>
      <c r="T1081" s="140" t="s">
        <v>7758</v>
      </c>
      <c r="U1081" s="141">
        <v>367</v>
      </c>
      <c r="V1081" s="140" t="s">
        <v>12063</v>
      </c>
      <c r="W1081" s="140" t="s">
        <v>8389</v>
      </c>
      <c r="X1081" s="140" t="s">
        <v>8106</v>
      </c>
      <c r="Y1081" s="140" t="s">
        <v>8107</v>
      </c>
      <c r="Z1081" s="140" t="s">
        <v>8724</v>
      </c>
      <c r="AA1081" s="139">
        <v>1</v>
      </c>
      <c r="AB1081" s="141">
        <v>45322</v>
      </c>
      <c r="AC1081" s="141">
        <v>45322</v>
      </c>
      <c r="AD1081" s="140" t="s">
        <v>7857</v>
      </c>
      <c r="AE1081" s="140" t="s">
        <v>7858</v>
      </c>
      <c r="AF1081" s="140" t="s">
        <v>7859</v>
      </c>
      <c r="AG1081" s="140" t="s">
        <v>7860</v>
      </c>
      <c r="AH1081" s="140" t="s">
        <v>12064</v>
      </c>
      <c r="AI1081" s="140" t="s">
        <v>7943</v>
      </c>
      <c r="AJ1081" s="140" t="s">
        <v>12065</v>
      </c>
      <c r="AK1081" s="140" t="s">
        <v>12066</v>
      </c>
      <c r="AL1081" s="139">
        <v>3500</v>
      </c>
      <c r="AM1081" s="140" t="s">
        <v>356</v>
      </c>
      <c r="AN1081" s="140" t="s">
        <v>12027</v>
      </c>
    </row>
    <row r="1082" spans="1:40" ht="28.8" x14ac:dyDescent="0.25">
      <c r="A1082" s="139" t="s">
        <v>7756</v>
      </c>
      <c r="B1082" s="140" t="s">
        <v>7757</v>
      </c>
      <c r="C1082" s="139">
        <v>13953</v>
      </c>
      <c r="D1082" s="140" t="s">
        <v>6679</v>
      </c>
      <c r="E1082" s="140" t="s">
        <v>3979</v>
      </c>
      <c r="F1082" s="139">
        <v>3510</v>
      </c>
      <c r="G1082" s="140" t="s">
        <v>700</v>
      </c>
      <c r="H1082" s="140" t="s">
        <v>1915</v>
      </c>
      <c r="I1082" s="140" t="s">
        <v>7758</v>
      </c>
      <c r="J1082" s="140" t="s">
        <v>12067</v>
      </c>
      <c r="K1082" s="140" t="s">
        <v>7760</v>
      </c>
      <c r="L1082" s="140" t="s">
        <v>7761</v>
      </c>
      <c r="M1082" s="140" t="s">
        <v>7491</v>
      </c>
      <c r="N1082" s="140" t="s">
        <v>8722</v>
      </c>
      <c r="O1082" s="139">
        <v>119891</v>
      </c>
      <c r="P1082" s="139">
        <v>13896</v>
      </c>
      <c r="Q1082" s="140" t="s">
        <v>5518</v>
      </c>
      <c r="R1082" s="139">
        <v>973446</v>
      </c>
      <c r="S1082" s="139">
        <v>0</v>
      </c>
      <c r="T1082" s="140" t="s">
        <v>7758</v>
      </c>
      <c r="U1082" s="141">
        <v>367</v>
      </c>
      <c r="V1082" s="140" t="s">
        <v>12068</v>
      </c>
      <c r="W1082" s="140" t="s">
        <v>12069</v>
      </c>
      <c r="X1082" s="140" t="s">
        <v>7765</v>
      </c>
      <c r="Y1082" s="140" t="s">
        <v>7766</v>
      </c>
      <c r="Z1082" s="140" t="s">
        <v>8739</v>
      </c>
      <c r="AA1082" s="139">
        <v>1</v>
      </c>
      <c r="AB1082" s="141">
        <v>45322</v>
      </c>
      <c r="AC1082" s="141">
        <v>45322</v>
      </c>
      <c r="AD1082" s="140" t="s">
        <v>7857</v>
      </c>
      <c r="AE1082" s="140" t="s">
        <v>7858</v>
      </c>
      <c r="AF1082" s="140" t="s">
        <v>7859</v>
      </c>
      <c r="AG1082" s="140" t="s">
        <v>7860</v>
      </c>
      <c r="AH1082" s="140" t="s">
        <v>12070</v>
      </c>
      <c r="AI1082" s="140" t="s">
        <v>7943</v>
      </c>
      <c r="AJ1082" s="140" t="s">
        <v>12071</v>
      </c>
      <c r="AK1082" s="140" t="s">
        <v>3979</v>
      </c>
      <c r="AL1082" s="139">
        <v>3510</v>
      </c>
      <c r="AM1082" s="140" t="s">
        <v>700</v>
      </c>
      <c r="AN1082" s="140" t="s">
        <v>12072</v>
      </c>
    </row>
    <row r="1083" spans="1:40" ht="28.8" x14ac:dyDescent="0.25">
      <c r="A1083" s="139" t="s">
        <v>7756</v>
      </c>
      <c r="B1083" s="140" t="s">
        <v>7757</v>
      </c>
      <c r="C1083" s="139">
        <v>13961</v>
      </c>
      <c r="D1083" s="140" t="s">
        <v>7251</v>
      </c>
      <c r="E1083" s="140" t="s">
        <v>3980</v>
      </c>
      <c r="F1083" s="139">
        <v>3510</v>
      </c>
      <c r="G1083" s="140" t="s">
        <v>700</v>
      </c>
      <c r="H1083" s="140" t="s">
        <v>1916</v>
      </c>
      <c r="I1083" s="140" t="s">
        <v>7758</v>
      </c>
      <c r="J1083" s="140" t="s">
        <v>12073</v>
      </c>
      <c r="K1083" s="140" t="s">
        <v>7760</v>
      </c>
      <c r="L1083" s="140" t="s">
        <v>7761</v>
      </c>
      <c r="M1083" s="140" t="s">
        <v>7491</v>
      </c>
      <c r="N1083" s="140" t="s">
        <v>8730</v>
      </c>
      <c r="O1083" s="139">
        <v>119776</v>
      </c>
      <c r="P1083" s="139">
        <v>13995</v>
      </c>
      <c r="Q1083" s="140" t="s">
        <v>7252</v>
      </c>
      <c r="R1083" s="139">
        <v>961524</v>
      </c>
      <c r="S1083" s="139">
        <v>0</v>
      </c>
      <c r="T1083" s="140" t="s">
        <v>7758</v>
      </c>
      <c r="U1083" s="141">
        <v>367</v>
      </c>
      <c r="V1083" s="140" t="s">
        <v>12074</v>
      </c>
      <c r="W1083" s="140" t="s">
        <v>12075</v>
      </c>
      <c r="X1083" s="140" t="s">
        <v>7765</v>
      </c>
      <c r="Y1083" s="140" t="s">
        <v>7766</v>
      </c>
      <c r="Z1083" s="140" t="s">
        <v>8732</v>
      </c>
      <c r="AA1083" s="139">
        <v>1</v>
      </c>
      <c r="AB1083" s="141">
        <v>45322</v>
      </c>
      <c r="AC1083" s="141">
        <v>45322</v>
      </c>
      <c r="AD1083" s="140" t="s">
        <v>7876</v>
      </c>
      <c r="AE1083" s="140" t="s">
        <v>7877</v>
      </c>
      <c r="AF1083" s="140" t="s">
        <v>7878</v>
      </c>
      <c r="AG1083" s="140" t="s">
        <v>7879</v>
      </c>
      <c r="AH1083" s="140" t="s">
        <v>12053</v>
      </c>
      <c r="AI1083" s="140" t="s">
        <v>7773</v>
      </c>
      <c r="AJ1083" s="140" t="s">
        <v>12054</v>
      </c>
      <c r="AK1083" s="140" t="s">
        <v>12055</v>
      </c>
      <c r="AL1083" s="139">
        <v>3500</v>
      </c>
      <c r="AM1083" s="140" t="s">
        <v>356</v>
      </c>
      <c r="AN1083" s="140" t="s">
        <v>12056</v>
      </c>
    </row>
    <row r="1084" spans="1:40" ht="28.8" x14ac:dyDescent="0.25">
      <c r="A1084" s="139" t="s">
        <v>7756</v>
      </c>
      <c r="B1084" s="140" t="s">
        <v>7757</v>
      </c>
      <c r="C1084" s="139">
        <v>13995</v>
      </c>
      <c r="D1084" s="140" t="s">
        <v>7252</v>
      </c>
      <c r="E1084" s="140" t="s">
        <v>3981</v>
      </c>
      <c r="F1084" s="139">
        <v>3511</v>
      </c>
      <c r="G1084" s="140" t="s">
        <v>701</v>
      </c>
      <c r="H1084" s="140" t="s">
        <v>1917</v>
      </c>
      <c r="I1084" s="140" t="s">
        <v>7758</v>
      </c>
      <c r="J1084" s="140" t="s">
        <v>12076</v>
      </c>
      <c r="K1084" s="140" t="s">
        <v>7760</v>
      </c>
      <c r="L1084" s="140" t="s">
        <v>7761</v>
      </c>
      <c r="M1084" s="140" t="s">
        <v>7491</v>
      </c>
      <c r="N1084" s="140" t="s">
        <v>8730</v>
      </c>
      <c r="O1084" s="139">
        <v>119776</v>
      </c>
      <c r="P1084" s="139">
        <v>13995</v>
      </c>
      <c r="Q1084" s="140" t="s">
        <v>7252</v>
      </c>
      <c r="R1084" s="139">
        <v>961524</v>
      </c>
      <c r="S1084" s="139">
        <v>0</v>
      </c>
      <c r="T1084" s="140" t="s">
        <v>7758</v>
      </c>
      <c r="U1084" s="141">
        <v>367</v>
      </c>
      <c r="V1084" s="140" t="s">
        <v>12077</v>
      </c>
      <c r="W1084" s="140" t="s">
        <v>9959</v>
      </c>
      <c r="X1084" s="140" t="s">
        <v>7765</v>
      </c>
      <c r="Y1084" s="140" t="s">
        <v>7766</v>
      </c>
      <c r="Z1084" s="140" t="s">
        <v>8732</v>
      </c>
      <c r="AA1084" s="139">
        <v>2</v>
      </c>
      <c r="AB1084" s="141">
        <v>45322</v>
      </c>
      <c r="AC1084" s="141">
        <v>45322</v>
      </c>
      <c r="AD1084" s="140" t="s">
        <v>7876</v>
      </c>
      <c r="AE1084" s="140" t="s">
        <v>7877</v>
      </c>
      <c r="AF1084" s="140" t="s">
        <v>7878</v>
      </c>
      <c r="AG1084" s="140" t="s">
        <v>7879</v>
      </c>
      <c r="AH1084" s="140" t="s">
        <v>12053</v>
      </c>
      <c r="AI1084" s="140" t="s">
        <v>7773</v>
      </c>
      <c r="AJ1084" s="140" t="s">
        <v>12054</v>
      </c>
      <c r="AK1084" s="140" t="s">
        <v>12055</v>
      </c>
      <c r="AL1084" s="139">
        <v>3500</v>
      </c>
      <c r="AM1084" s="140" t="s">
        <v>356</v>
      </c>
      <c r="AN1084" s="140" t="s">
        <v>12056</v>
      </c>
    </row>
    <row r="1085" spans="1:40" ht="28.8" x14ac:dyDescent="0.25">
      <c r="A1085" s="139" t="s">
        <v>7756</v>
      </c>
      <c r="B1085" s="140" t="s">
        <v>7757</v>
      </c>
      <c r="C1085" s="139">
        <v>14027</v>
      </c>
      <c r="D1085" s="140" t="s">
        <v>5520</v>
      </c>
      <c r="E1085" s="140" t="s">
        <v>3982</v>
      </c>
      <c r="F1085" s="139">
        <v>3520</v>
      </c>
      <c r="G1085" s="140" t="s">
        <v>357</v>
      </c>
      <c r="H1085" s="140" t="s">
        <v>1918</v>
      </c>
      <c r="I1085" s="140" t="s">
        <v>7758</v>
      </c>
      <c r="J1085" s="140" t="s">
        <v>12078</v>
      </c>
      <c r="K1085" s="140" t="s">
        <v>7760</v>
      </c>
      <c r="L1085" s="140" t="s">
        <v>7761</v>
      </c>
      <c r="M1085" s="140" t="s">
        <v>7491</v>
      </c>
      <c r="N1085" s="140" t="s">
        <v>8722</v>
      </c>
      <c r="O1085" s="139">
        <v>122309</v>
      </c>
      <c r="P1085" s="139">
        <v>14043</v>
      </c>
      <c r="Q1085" s="140" t="s">
        <v>7253</v>
      </c>
      <c r="R1085" s="139">
        <v>144006</v>
      </c>
      <c r="S1085" s="139">
        <v>0</v>
      </c>
      <c r="T1085" s="140" t="s">
        <v>7758</v>
      </c>
      <c r="U1085" s="141">
        <v>367</v>
      </c>
      <c r="V1085" s="140" t="s">
        <v>12079</v>
      </c>
      <c r="W1085" s="140" t="s">
        <v>7983</v>
      </c>
      <c r="X1085" s="140" t="s">
        <v>7765</v>
      </c>
      <c r="Y1085" s="140" t="s">
        <v>7766</v>
      </c>
      <c r="Z1085" s="140" t="s">
        <v>8739</v>
      </c>
      <c r="AA1085" s="139">
        <v>1</v>
      </c>
      <c r="AB1085" s="141">
        <v>45322</v>
      </c>
      <c r="AC1085" s="141">
        <v>45322</v>
      </c>
      <c r="AD1085" s="140" t="s">
        <v>7768</v>
      </c>
      <c r="AE1085" s="140" t="s">
        <v>7769</v>
      </c>
      <c r="AF1085" s="140" t="s">
        <v>7770</v>
      </c>
      <c r="AG1085" s="140" t="s">
        <v>7771</v>
      </c>
      <c r="AH1085" s="140" t="s">
        <v>12080</v>
      </c>
      <c r="AI1085" s="140" t="s">
        <v>7943</v>
      </c>
      <c r="AJ1085" s="140" t="s">
        <v>12081</v>
      </c>
      <c r="AK1085" s="140" t="s">
        <v>12082</v>
      </c>
      <c r="AL1085" s="139">
        <v>3520</v>
      </c>
      <c r="AM1085" s="140" t="s">
        <v>357</v>
      </c>
      <c r="AN1085" s="140" t="s">
        <v>12083</v>
      </c>
    </row>
    <row r="1086" spans="1:40" ht="28.8" x14ac:dyDescent="0.25">
      <c r="A1086" s="139" t="s">
        <v>7756</v>
      </c>
      <c r="B1086" s="140" t="s">
        <v>7757</v>
      </c>
      <c r="C1086" s="139">
        <v>14035</v>
      </c>
      <c r="D1086" s="140" t="s">
        <v>5521</v>
      </c>
      <c r="E1086" s="140" t="s">
        <v>3983</v>
      </c>
      <c r="F1086" s="139">
        <v>3520</v>
      </c>
      <c r="G1086" s="140" t="s">
        <v>357</v>
      </c>
      <c r="H1086" s="140" t="s">
        <v>1919</v>
      </c>
      <c r="I1086" s="140" t="s">
        <v>7758</v>
      </c>
      <c r="J1086" s="140" t="s">
        <v>12084</v>
      </c>
      <c r="K1086" s="140" t="s">
        <v>7760</v>
      </c>
      <c r="L1086" s="140" t="s">
        <v>7761</v>
      </c>
      <c r="M1086" s="140" t="s">
        <v>7491</v>
      </c>
      <c r="N1086" s="140" t="s">
        <v>8722</v>
      </c>
      <c r="O1086" s="139">
        <v>122309</v>
      </c>
      <c r="P1086" s="139">
        <v>14043</v>
      </c>
      <c r="Q1086" s="140" t="s">
        <v>7253</v>
      </c>
      <c r="R1086" s="139">
        <v>144006</v>
      </c>
      <c r="S1086" s="139">
        <v>0</v>
      </c>
      <c r="T1086" s="140" t="s">
        <v>7758</v>
      </c>
      <c r="U1086" s="141">
        <v>367</v>
      </c>
      <c r="V1086" s="140" t="s">
        <v>12085</v>
      </c>
      <c r="W1086" s="140" t="s">
        <v>7949</v>
      </c>
      <c r="X1086" s="140" t="s">
        <v>7765</v>
      </c>
      <c r="Y1086" s="140" t="s">
        <v>7766</v>
      </c>
      <c r="Z1086" s="140" t="s">
        <v>8739</v>
      </c>
      <c r="AA1086" s="139">
        <v>1</v>
      </c>
      <c r="AB1086" s="141">
        <v>45322</v>
      </c>
      <c r="AC1086" s="141">
        <v>45322</v>
      </c>
      <c r="AD1086" s="140" t="s">
        <v>7768</v>
      </c>
      <c r="AE1086" s="140" t="s">
        <v>7769</v>
      </c>
      <c r="AF1086" s="140" t="s">
        <v>7770</v>
      </c>
      <c r="AG1086" s="140" t="s">
        <v>7771</v>
      </c>
      <c r="AH1086" s="140" t="s">
        <v>12086</v>
      </c>
      <c r="AI1086" s="140" t="s">
        <v>7943</v>
      </c>
      <c r="AJ1086" s="140" t="s">
        <v>12087</v>
      </c>
      <c r="AK1086" s="140" t="s">
        <v>12082</v>
      </c>
      <c r="AL1086" s="139">
        <v>3520</v>
      </c>
      <c r="AM1086" s="140" t="s">
        <v>357</v>
      </c>
      <c r="AN1086" s="140" t="s">
        <v>12083</v>
      </c>
    </row>
    <row r="1087" spans="1:40" ht="28.8" x14ac:dyDescent="0.25">
      <c r="A1087" s="139" t="s">
        <v>7756</v>
      </c>
      <c r="B1087" s="140" t="s">
        <v>7757</v>
      </c>
      <c r="C1087" s="139">
        <v>14043</v>
      </c>
      <c r="D1087" s="140" t="s">
        <v>7253</v>
      </c>
      <c r="E1087" s="140" t="s">
        <v>3984</v>
      </c>
      <c r="F1087" s="139">
        <v>3520</v>
      </c>
      <c r="G1087" s="140" t="s">
        <v>357</v>
      </c>
      <c r="H1087" s="140" t="s">
        <v>1920</v>
      </c>
      <c r="I1087" s="140" t="s">
        <v>7758</v>
      </c>
      <c r="J1087" s="140" t="s">
        <v>12088</v>
      </c>
      <c r="K1087" s="140" t="s">
        <v>7760</v>
      </c>
      <c r="L1087" s="140" t="s">
        <v>7761</v>
      </c>
      <c r="M1087" s="140" t="s">
        <v>7491</v>
      </c>
      <c r="N1087" s="140" t="s">
        <v>8722</v>
      </c>
      <c r="O1087" s="139">
        <v>122309</v>
      </c>
      <c r="P1087" s="139">
        <v>14043</v>
      </c>
      <c r="Q1087" s="140" t="s">
        <v>7253</v>
      </c>
      <c r="R1087" s="139">
        <v>144006</v>
      </c>
      <c r="S1087" s="139">
        <v>0</v>
      </c>
      <c r="T1087" s="140" t="s">
        <v>7758</v>
      </c>
      <c r="U1087" s="141">
        <v>367</v>
      </c>
      <c r="V1087" s="140" t="s">
        <v>12089</v>
      </c>
      <c r="W1087" s="140" t="s">
        <v>8214</v>
      </c>
      <c r="X1087" s="140" t="s">
        <v>7765</v>
      </c>
      <c r="Y1087" s="140" t="s">
        <v>7766</v>
      </c>
      <c r="Z1087" s="140" t="s">
        <v>8739</v>
      </c>
      <c r="AA1087" s="139">
        <v>2</v>
      </c>
      <c r="AB1087" s="141">
        <v>45322</v>
      </c>
      <c r="AC1087" s="141">
        <v>45322</v>
      </c>
      <c r="AD1087" s="140" t="s">
        <v>7768</v>
      </c>
      <c r="AE1087" s="140" t="s">
        <v>7769</v>
      </c>
      <c r="AF1087" s="140" t="s">
        <v>7770</v>
      </c>
      <c r="AG1087" s="140" t="s">
        <v>7771</v>
      </c>
      <c r="AH1087" s="140" t="s">
        <v>12090</v>
      </c>
      <c r="AI1087" s="140" t="s">
        <v>7943</v>
      </c>
      <c r="AJ1087" s="140" t="s">
        <v>12091</v>
      </c>
      <c r="AK1087" s="140" t="s">
        <v>12082</v>
      </c>
      <c r="AL1087" s="139">
        <v>3520</v>
      </c>
      <c r="AM1087" s="140" t="s">
        <v>357</v>
      </c>
      <c r="AN1087" s="140" t="s">
        <v>12083</v>
      </c>
    </row>
    <row r="1088" spans="1:40" ht="28.8" x14ac:dyDescent="0.25">
      <c r="A1088" s="139" t="s">
        <v>7756</v>
      </c>
      <c r="B1088" s="140" t="s">
        <v>7757</v>
      </c>
      <c r="C1088" s="139">
        <v>14051</v>
      </c>
      <c r="D1088" s="140" t="s">
        <v>6897</v>
      </c>
      <c r="E1088" s="140" t="s">
        <v>3985</v>
      </c>
      <c r="F1088" s="139">
        <v>3520</v>
      </c>
      <c r="G1088" s="140" t="s">
        <v>357</v>
      </c>
      <c r="H1088" s="140" t="s">
        <v>1921</v>
      </c>
      <c r="I1088" s="140" t="s">
        <v>7758</v>
      </c>
      <c r="J1088" s="140" t="s">
        <v>12092</v>
      </c>
      <c r="K1088" s="140" t="s">
        <v>7760</v>
      </c>
      <c r="L1088" s="140" t="s">
        <v>7761</v>
      </c>
      <c r="M1088" s="140" t="s">
        <v>7491</v>
      </c>
      <c r="N1088" s="140" t="s">
        <v>8722</v>
      </c>
      <c r="O1088" s="139">
        <v>122309</v>
      </c>
      <c r="P1088" s="139">
        <v>14043</v>
      </c>
      <c r="Q1088" s="140" t="s">
        <v>7253</v>
      </c>
      <c r="R1088" s="139">
        <v>144006</v>
      </c>
      <c r="S1088" s="139">
        <v>0</v>
      </c>
      <c r="T1088" s="140" t="s">
        <v>7758</v>
      </c>
      <c r="U1088" s="141">
        <v>367</v>
      </c>
      <c r="V1088" s="140" t="s">
        <v>12093</v>
      </c>
      <c r="W1088" s="140" t="s">
        <v>8003</v>
      </c>
      <c r="X1088" s="140" t="s">
        <v>8106</v>
      </c>
      <c r="Y1088" s="140" t="s">
        <v>8107</v>
      </c>
      <c r="Z1088" s="140" t="s">
        <v>8724</v>
      </c>
      <c r="AA1088" s="139">
        <v>1</v>
      </c>
      <c r="AB1088" s="141">
        <v>45322</v>
      </c>
      <c r="AC1088" s="141">
        <v>45322</v>
      </c>
      <c r="AD1088" s="140" t="s">
        <v>7768</v>
      </c>
      <c r="AE1088" s="140" t="s">
        <v>7769</v>
      </c>
      <c r="AF1088" s="140" t="s">
        <v>7770</v>
      </c>
      <c r="AG1088" s="140" t="s">
        <v>7771</v>
      </c>
      <c r="AH1088" s="140" t="s">
        <v>12094</v>
      </c>
      <c r="AI1088" s="140" t="s">
        <v>9607</v>
      </c>
      <c r="AJ1088" s="140" t="s">
        <v>12095</v>
      </c>
      <c r="AK1088" s="140" t="s">
        <v>12082</v>
      </c>
      <c r="AL1088" s="139">
        <v>3520</v>
      </c>
      <c r="AM1088" s="140" t="s">
        <v>357</v>
      </c>
      <c r="AN1088" s="140" t="s">
        <v>12083</v>
      </c>
    </row>
    <row r="1089" spans="1:40" ht="28.8" x14ac:dyDescent="0.25">
      <c r="A1089" s="139" t="s">
        <v>7756</v>
      </c>
      <c r="B1089" s="140" t="s">
        <v>7757</v>
      </c>
      <c r="C1089" s="139">
        <v>14068</v>
      </c>
      <c r="D1089" s="140" t="s">
        <v>5522</v>
      </c>
      <c r="E1089" s="140" t="s">
        <v>3986</v>
      </c>
      <c r="F1089" s="139">
        <v>3530</v>
      </c>
      <c r="G1089" s="140" t="s">
        <v>358</v>
      </c>
      <c r="H1089" s="140" t="s">
        <v>1922</v>
      </c>
      <c r="I1089" s="140" t="s">
        <v>7758</v>
      </c>
      <c r="J1089" s="140" t="s">
        <v>12096</v>
      </c>
      <c r="K1089" s="140" t="s">
        <v>7760</v>
      </c>
      <c r="L1089" s="140" t="s">
        <v>7761</v>
      </c>
      <c r="M1089" s="140" t="s">
        <v>7491</v>
      </c>
      <c r="N1089" s="140" t="s">
        <v>8722</v>
      </c>
      <c r="O1089" s="139">
        <v>118976</v>
      </c>
      <c r="P1089" s="139">
        <v>14068</v>
      </c>
      <c r="Q1089" s="140" t="s">
        <v>5522</v>
      </c>
      <c r="R1089" s="139">
        <v>973784</v>
      </c>
      <c r="S1089" s="139">
        <v>0</v>
      </c>
      <c r="T1089" s="140" t="s">
        <v>7758</v>
      </c>
      <c r="U1089" s="141">
        <v>367</v>
      </c>
      <c r="V1089" s="140" t="s">
        <v>12097</v>
      </c>
      <c r="W1089" s="140" t="s">
        <v>8720</v>
      </c>
      <c r="X1089" s="140" t="s">
        <v>7765</v>
      </c>
      <c r="Y1089" s="140" t="s">
        <v>7766</v>
      </c>
      <c r="Z1089" s="140" t="s">
        <v>8739</v>
      </c>
      <c r="AA1089" s="139">
        <v>2</v>
      </c>
      <c r="AB1089" s="141">
        <v>45322</v>
      </c>
      <c r="AC1089" s="141">
        <v>45322</v>
      </c>
      <c r="AD1089" s="140" t="s">
        <v>7768</v>
      </c>
      <c r="AE1089" s="140" t="s">
        <v>7769</v>
      </c>
      <c r="AF1089" s="140" t="s">
        <v>7770</v>
      </c>
      <c r="AG1089" s="140" t="s">
        <v>7771</v>
      </c>
      <c r="AH1089" s="140" t="s">
        <v>12098</v>
      </c>
      <c r="AI1089" s="140" t="s">
        <v>7773</v>
      </c>
      <c r="AJ1089" s="140" t="s">
        <v>12099</v>
      </c>
      <c r="AK1089" s="140" t="s">
        <v>3986</v>
      </c>
      <c r="AL1089" s="139">
        <v>3530</v>
      </c>
      <c r="AM1089" s="140" t="s">
        <v>358</v>
      </c>
      <c r="AN1089" s="140" t="s">
        <v>12100</v>
      </c>
    </row>
    <row r="1090" spans="1:40" ht="28.8" x14ac:dyDescent="0.25">
      <c r="A1090" s="139" t="s">
        <v>7756</v>
      </c>
      <c r="B1090" s="140" t="s">
        <v>7757</v>
      </c>
      <c r="C1090" s="139">
        <v>14076</v>
      </c>
      <c r="D1090" s="140" t="s">
        <v>5523</v>
      </c>
      <c r="E1090" s="140" t="s">
        <v>3987</v>
      </c>
      <c r="F1090" s="139">
        <v>3530</v>
      </c>
      <c r="G1090" s="140" t="s">
        <v>358</v>
      </c>
      <c r="H1090" s="140" t="s">
        <v>2851</v>
      </c>
      <c r="I1090" s="140" t="s">
        <v>7758</v>
      </c>
      <c r="J1090" s="140" t="s">
        <v>12101</v>
      </c>
      <c r="K1090" s="140" t="s">
        <v>7760</v>
      </c>
      <c r="L1090" s="140" t="s">
        <v>7761</v>
      </c>
      <c r="M1090" s="140" t="s">
        <v>7491</v>
      </c>
      <c r="N1090" s="140" t="s">
        <v>8730</v>
      </c>
      <c r="O1090" s="139">
        <v>122317</v>
      </c>
      <c r="P1090" s="139">
        <v>14084</v>
      </c>
      <c r="Q1090" s="140" t="s">
        <v>5524</v>
      </c>
      <c r="R1090" s="139">
        <v>961532</v>
      </c>
      <c r="S1090" s="139">
        <v>0</v>
      </c>
      <c r="T1090" s="140" t="s">
        <v>7758</v>
      </c>
      <c r="U1090" s="141">
        <v>367</v>
      </c>
      <c r="V1090" s="140" t="s">
        <v>12102</v>
      </c>
      <c r="W1090" s="140" t="s">
        <v>8931</v>
      </c>
      <c r="X1090" s="140" t="s">
        <v>7765</v>
      </c>
      <c r="Y1090" s="140" t="s">
        <v>7766</v>
      </c>
      <c r="Z1090" s="140" t="s">
        <v>8732</v>
      </c>
      <c r="AA1090" s="139">
        <v>1</v>
      </c>
      <c r="AB1090" s="141">
        <v>45322</v>
      </c>
      <c r="AC1090" s="141">
        <v>45322</v>
      </c>
      <c r="AD1090" s="140" t="s">
        <v>7768</v>
      </c>
      <c r="AE1090" s="140" t="s">
        <v>7769</v>
      </c>
      <c r="AF1090" s="140" t="s">
        <v>7770</v>
      </c>
      <c r="AG1090" s="140" t="s">
        <v>7771</v>
      </c>
      <c r="AH1090" s="140" t="s">
        <v>12103</v>
      </c>
      <c r="AI1090" s="140" t="s">
        <v>7773</v>
      </c>
      <c r="AJ1090" s="140" t="s">
        <v>12104</v>
      </c>
      <c r="AK1090" s="140" t="s">
        <v>7758</v>
      </c>
      <c r="AL1090" s="139">
        <v>3530</v>
      </c>
      <c r="AM1090" s="140" t="s">
        <v>358</v>
      </c>
      <c r="AN1090" s="140" t="s">
        <v>12105</v>
      </c>
    </row>
    <row r="1091" spans="1:40" ht="28.8" x14ac:dyDescent="0.25">
      <c r="A1091" s="139" t="s">
        <v>7756</v>
      </c>
      <c r="B1091" s="140" t="s">
        <v>7757</v>
      </c>
      <c r="C1091" s="139">
        <v>14084</v>
      </c>
      <c r="D1091" s="140" t="s">
        <v>5524</v>
      </c>
      <c r="E1091" s="140" t="s">
        <v>3988</v>
      </c>
      <c r="F1091" s="139">
        <v>3530</v>
      </c>
      <c r="G1091" s="140" t="s">
        <v>358</v>
      </c>
      <c r="H1091" s="140" t="s">
        <v>2816</v>
      </c>
      <c r="I1091" s="140" t="s">
        <v>7758</v>
      </c>
      <c r="J1091" s="140" t="s">
        <v>12106</v>
      </c>
      <c r="K1091" s="140" t="s">
        <v>7760</v>
      </c>
      <c r="L1091" s="140" t="s">
        <v>7761</v>
      </c>
      <c r="M1091" s="140" t="s">
        <v>7491</v>
      </c>
      <c r="N1091" s="140" t="s">
        <v>8730</v>
      </c>
      <c r="O1091" s="139">
        <v>122317</v>
      </c>
      <c r="P1091" s="139">
        <v>14084</v>
      </c>
      <c r="Q1091" s="140" t="s">
        <v>5524</v>
      </c>
      <c r="R1091" s="139">
        <v>961532</v>
      </c>
      <c r="S1091" s="139">
        <v>0</v>
      </c>
      <c r="T1091" s="140" t="s">
        <v>7758</v>
      </c>
      <c r="U1091" s="141">
        <v>367</v>
      </c>
      <c r="V1091" s="140" t="s">
        <v>12107</v>
      </c>
      <c r="W1091" s="140" t="s">
        <v>12108</v>
      </c>
      <c r="X1091" s="140" t="s">
        <v>7972</v>
      </c>
      <c r="Y1091" s="140" t="s">
        <v>7973</v>
      </c>
      <c r="Z1091" s="140" t="s">
        <v>8773</v>
      </c>
      <c r="AA1091" s="139">
        <v>1</v>
      </c>
      <c r="AB1091" s="141">
        <v>45322</v>
      </c>
      <c r="AC1091" s="141">
        <v>45322</v>
      </c>
      <c r="AD1091" s="140" t="s">
        <v>7768</v>
      </c>
      <c r="AE1091" s="140" t="s">
        <v>7769</v>
      </c>
      <c r="AF1091" s="140" t="s">
        <v>7770</v>
      </c>
      <c r="AG1091" s="140" t="s">
        <v>7771</v>
      </c>
      <c r="AH1091" s="140" t="s">
        <v>12103</v>
      </c>
      <c r="AI1091" s="140" t="s">
        <v>7773</v>
      </c>
      <c r="AJ1091" s="140" t="s">
        <v>12104</v>
      </c>
      <c r="AK1091" s="140" t="s">
        <v>7758</v>
      </c>
      <c r="AL1091" s="139">
        <v>3530</v>
      </c>
      <c r="AM1091" s="140" t="s">
        <v>358</v>
      </c>
      <c r="AN1091" s="140" t="s">
        <v>12105</v>
      </c>
    </row>
    <row r="1092" spans="1:40" ht="28.8" x14ac:dyDescent="0.25">
      <c r="A1092" s="139" t="s">
        <v>7756</v>
      </c>
      <c r="B1092" s="140" t="s">
        <v>7757</v>
      </c>
      <c r="C1092" s="139">
        <v>14092</v>
      </c>
      <c r="D1092" s="140" t="s">
        <v>5525</v>
      </c>
      <c r="E1092" s="140" t="s">
        <v>3989</v>
      </c>
      <c r="F1092" s="139">
        <v>3530</v>
      </c>
      <c r="G1092" s="140" t="s">
        <v>358</v>
      </c>
      <c r="H1092" s="140" t="s">
        <v>2817</v>
      </c>
      <c r="I1092" s="140" t="s">
        <v>7758</v>
      </c>
      <c r="J1092" s="140" t="s">
        <v>12109</v>
      </c>
      <c r="K1092" s="140" t="s">
        <v>7760</v>
      </c>
      <c r="L1092" s="140" t="s">
        <v>7761</v>
      </c>
      <c r="M1092" s="140" t="s">
        <v>7491</v>
      </c>
      <c r="N1092" s="140" t="s">
        <v>8730</v>
      </c>
      <c r="O1092" s="139">
        <v>122317</v>
      </c>
      <c r="P1092" s="139">
        <v>14084</v>
      </c>
      <c r="Q1092" s="140" t="s">
        <v>5524</v>
      </c>
      <c r="R1092" s="139">
        <v>961532</v>
      </c>
      <c r="S1092" s="139">
        <v>0</v>
      </c>
      <c r="T1092" s="140" t="s">
        <v>7758</v>
      </c>
      <c r="U1092" s="141">
        <v>367</v>
      </c>
      <c r="V1092" s="140" t="s">
        <v>12110</v>
      </c>
      <c r="W1092" s="140" t="s">
        <v>11696</v>
      </c>
      <c r="X1092" s="140" t="s">
        <v>8106</v>
      </c>
      <c r="Y1092" s="140" t="s">
        <v>8107</v>
      </c>
      <c r="Z1092" s="140" t="s">
        <v>9256</v>
      </c>
      <c r="AA1092" s="139">
        <v>2</v>
      </c>
      <c r="AB1092" s="141">
        <v>45322</v>
      </c>
      <c r="AC1092" s="141">
        <v>45322</v>
      </c>
      <c r="AD1092" s="140" t="s">
        <v>7768</v>
      </c>
      <c r="AE1092" s="140" t="s">
        <v>7769</v>
      </c>
      <c r="AF1092" s="140" t="s">
        <v>7770</v>
      </c>
      <c r="AG1092" s="140" t="s">
        <v>7771</v>
      </c>
      <c r="AH1092" s="140" t="s">
        <v>12103</v>
      </c>
      <c r="AI1092" s="140" t="s">
        <v>7773</v>
      </c>
      <c r="AJ1092" s="140" t="s">
        <v>12104</v>
      </c>
      <c r="AK1092" s="140" t="s">
        <v>7758</v>
      </c>
      <c r="AL1092" s="139">
        <v>3530</v>
      </c>
      <c r="AM1092" s="140" t="s">
        <v>358</v>
      </c>
      <c r="AN1092" s="140" t="s">
        <v>12105</v>
      </c>
    </row>
    <row r="1093" spans="1:40" ht="28.8" x14ac:dyDescent="0.25">
      <c r="A1093" s="139" t="s">
        <v>7756</v>
      </c>
      <c r="B1093" s="140" t="s">
        <v>7757</v>
      </c>
      <c r="C1093" s="139">
        <v>14101</v>
      </c>
      <c r="D1093" s="140" t="s">
        <v>5526</v>
      </c>
      <c r="E1093" s="140" t="s">
        <v>3990</v>
      </c>
      <c r="F1093" s="139">
        <v>3530</v>
      </c>
      <c r="G1093" s="140" t="s">
        <v>358</v>
      </c>
      <c r="H1093" s="140" t="s">
        <v>2836</v>
      </c>
      <c r="I1093" s="140" t="s">
        <v>7758</v>
      </c>
      <c r="J1093" s="140" t="s">
        <v>12111</v>
      </c>
      <c r="K1093" s="140" t="s">
        <v>7760</v>
      </c>
      <c r="L1093" s="140" t="s">
        <v>7761</v>
      </c>
      <c r="M1093" s="140" t="s">
        <v>7491</v>
      </c>
      <c r="N1093" s="140" t="s">
        <v>8730</v>
      </c>
      <c r="O1093" s="139">
        <v>122317</v>
      </c>
      <c r="P1093" s="139">
        <v>14084</v>
      </c>
      <c r="Q1093" s="140" t="s">
        <v>5524</v>
      </c>
      <c r="R1093" s="139">
        <v>961532</v>
      </c>
      <c r="S1093" s="139">
        <v>0</v>
      </c>
      <c r="T1093" s="140" t="s">
        <v>7758</v>
      </c>
      <c r="U1093" s="141">
        <v>367</v>
      </c>
      <c r="V1093" s="140" t="s">
        <v>12112</v>
      </c>
      <c r="W1093" s="140" t="s">
        <v>9743</v>
      </c>
      <c r="X1093" s="140" t="s">
        <v>7972</v>
      </c>
      <c r="Y1093" s="140" t="s">
        <v>7973</v>
      </c>
      <c r="Z1093" s="140" t="s">
        <v>8773</v>
      </c>
      <c r="AA1093" s="139">
        <v>1</v>
      </c>
      <c r="AB1093" s="141">
        <v>45322</v>
      </c>
      <c r="AC1093" s="141">
        <v>45322</v>
      </c>
      <c r="AD1093" s="140" t="s">
        <v>7768</v>
      </c>
      <c r="AE1093" s="140" t="s">
        <v>7769</v>
      </c>
      <c r="AF1093" s="140" t="s">
        <v>7770</v>
      </c>
      <c r="AG1093" s="140" t="s">
        <v>7771</v>
      </c>
      <c r="AH1093" s="140" t="s">
        <v>12103</v>
      </c>
      <c r="AI1093" s="140" t="s">
        <v>7773</v>
      </c>
      <c r="AJ1093" s="140" t="s">
        <v>12104</v>
      </c>
      <c r="AK1093" s="140" t="s">
        <v>7758</v>
      </c>
      <c r="AL1093" s="139">
        <v>3530</v>
      </c>
      <c r="AM1093" s="140" t="s">
        <v>358</v>
      </c>
      <c r="AN1093" s="140" t="s">
        <v>12105</v>
      </c>
    </row>
    <row r="1094" spans="1:40" ht="28.8" x14ac:dyDescent="0.25">
      <c r="A1094" s="139" t="s">
        <v>7756</v>
      </c>
      <c r="B1094" s="140" t="s">
        <v>7757</v>
      </c>
      <c r="C1094" s="139">
        <v>14118</v>
      </c>
      <c r="D1094" s="140" t="s">
        <v>5527</v>
      </c>
      <c r="E1094" s="140" t="s">
        <v>3991</v>
      </c>
      <c r="F1094" s="139">
        <v>3530</v>
      </c>
      <c r="G1094" s="140" t="s">
        <v>358</v>
      </c>
      <c r="H1094" s="140" t="s">
        <v>1923</v>
      </c>
      <c r="I1094" s="140" t="s">
        <v>7758</v>
      </c>
      <c r="J1094" s="140" t="s">
        <v>12113</v>
      </c>
      <c r="K1094" s="140" t="s">
        <v>7760</v>
      </c>
      <c r="L1094" s="140" t="s">
        <v>7761</v>
      </c>
      <c r="M1094" s="140" t="s">
        <v>7491</v>
      </c>
      <c r="N1094" s="140" t="s">
        <v>8722</v>
      </c>
      <c r="O1094" s="139">
        <v>118976</v>
      </c>
      <c r="P1094" s="139">
        <v>14068</v>
      </c>
      <c r="Q1094" s="140" t="s">
        <v>5522</v>
      </c>
      <c r="R1094" s="139">
        <v>116277</v>
      </c>
      <c r="S1094" s="139">
        <v>0</v>
      </c>
      <c r="T1094" s="140" t="s">
        <v>7758</v>
      </c>
      <c r="U1094" s="141">
        <v>367</v>
      </c>
      <c r="V1094" s="140" t="s">
        <v>12114</v>
      </c>
      <c r="W1094" s="140" t="s">
        <v>8270</v>
      </c>
      <c r="X1094" s="140" t="s">
        <v>8106</v>
      </c>
      <c r="Y1094" s="140" t="s">
        <v>8107</v>
      </c>
      <c r="Z1094" s="140" t="s">
        <v>8724</v>
      </c>
      <c r="AA1094" s="139">
        <v>2</v>
      </c>
      <c r="AB1094" s="141">
        <v>45322</v>
      </c>
      <c r="AC1094" s="141">
        <v>45322</v>
      </c>
      <c r="AD1094" s="140" t="s">
        <v>7768</v>
      </c>
      <c r="AE1094" s="140" t="s">
        <v>7769</v>
      </c>
      <c r="AF1094" s="140" t="s">
        <v>7770</v>
      </c>
      <c r="AG1094" s="140" t="s">
        <v>7771</v>
      </c>
      <c r="AH1094" s="140" t="s">
        <v>12115</v>
      </c>
      <c r="AI1094" s="140" t="s">
        <v>7773</v>
      </c>
      <c r="AJ1094" s="140" t="s">
        <v>12116</v>
      </c>
      <c r="AK1094" s="140" t="s">
        <v>12117</v>
      </c>
      <c r="AL1094" s="139">
        <v>3530</v>
      </c>
      <c r="AM1094" s="140" t="s">
        <v>358</v>
      </c>
      <c r="AN1094" s="140" t="s">
        <v>12118</v>
      </c>
    </row>
    <row r="1095" spans="1:40" ht="28.8" x14ac:dyDescent="0.25">
      <c r="A1095" s="139" t="s">
        <v>7756</v>
      </c>
      <c r="B1095" s="140" t="s">
        <v>7757</v>
      </c>
      <c r="C1095" s="139">
        <v>14126</v>
      </c>
      <c r="D1095" s="140" t="s">
        <v>5528</v>
      </c>
      <c r="E1095" s="140" t="s">
        <v>3992</v>
      </c>
      <c r="F1095" s="139">
        <v>3530</v>
      </c>
      <c r="G1095" s="140" t="s">
        <v>358</v>
      </c>
      <c r="H1095" s="140" t="s">
        <v>1924</v>
      </c>
      <c r="I1095" s="140" t="s">
        <v>7758</v>
      </c>
      <c r="J1095" s="140" t="s">
        <v>12119</v>
      </c>
      <c r="K1095" s="140" t="s">
        <v>7760</v>
      </c>
      <c r="L1095" s="140" t="s">
        <v>7761</v>
      </c>
      <c r="M1095" s="140" t="s">
        <v>7491</v>
      </c>
      <c r="N1095" s="140" t="s">
        <v>8722</v>
      </c>
      <c r="O1095" s="139">
        <v>118976</v>
      </c>
      <c r="P1095" s="139">
        <v>14068</v>
      </c>
      <c r="Q1095" s="140" t="s">
        <v>5522</v>
      </c>
      <c r="R1095" s="139">
        <v>962217</v>
      </c>
      <c r="S1095" s="139">
        <v>0</v>
      </c>
      <c r="T1095" s="140" t="s">
        <v>7758</v>
      </c>
      <c r="U1095" s="141">
        <v>367</v>
      </c>
      <c r="V1095" s="140" t="s">
        <v>12120</v>
      </c>
      <c r="W1095" s="140" t="s">
        <v>8251</v>
      </c>
      <c r="X1095" s="140" t="s">
        <v>7765</v>
      </c>
      <c r="Y1095" s="140" t="s">
        <v>7766</v>
      </c>
      <c r="Z1095" s="140" t="s">
        <v>8739</v>
      </c>
      <c r="AA1095" s="139">
        <v>1</v>
      </c>
      <c r="AB1095" s="141">
        <v>45322</v>
      </c>
      <c r="AC1095" s="141">
        <v>45322</v>
      </c>
      <c r="AD1095" s="140" t="s">
        <v>7768</v>
      </c>
      <c r="AE1095" s="140" t="s">
        <v>7769</v>
      </c>
      <c r="AF1095" s="140" t="s">
        <v>7770</v>
      </c>
      <c r="AG1095" s="140" t="s">
        <v>7771</v>
      </c>
      <c r="AH1095" s="140" t="s">
        <v>12121</v>
      </c>
      <c r="AI1095" s="140" t="s">
        <v>7943</v>
      </c>
      <c r="AJ1095" s="140" t="s">
        <v>12122</v>
      </c>
      <c r="AK1095" s="140" t="s">
        <v>3992</v>
      </c>
      <c r="AL1095" s="139">
        <v>3530</v>
      </c>
      <c r="AM1095" s="140" t="s">
        <v>358</v>
      </c>
      <c r="AN1095" s="140" t="s">
        <v>9120</v>
      </c>
    </row>
    <row r="1096" spans="1:40" ht="28.8" x14ac:dyDescent="0.25">
      <c r="A1096" s="139" t="s">
        <v>7756</v>
      </c>
      <c r="B1096" s="140" t="s">
        <v>7757</v>
      </c>
      <c r="C1096" s="139">
        <v>14159</v>
      </c>
      <c r="D1096" s="140" t="s">
        <v>6023</v>
      </c>
      <c r="E1096" s="140" t="s">
        <v>3993</v>
      </c>
      <c r="F1096" s="139">
        <v>3530</v>
      </c>
      <c r="G1096" s="140" t="s">
        <v>358</v>
      </c>
      <c r="H1096" s="140" t="s">
        <v>1925</v>
      </c>
      <c r="I1096" s="140" t="s">
        <v>7758</v>
      </c>
      <c r="J1096" s="140" t="s">
        <v>12123</v>
      </c>
      <c r="K1096" s="140" t="s">
        <v>7760</v>
      </c>
      <c r="L1096" s="140" t="s">
        <v>7761</v>
      </c>
      <c r="M1096" s="140" t="s">
        <v>7491</v>
      </c>
      <c r="N1096" s="140" t="s">
        <v>8722</v>
      </c>
      <c r="O1096" s="139">
        <v>118976</v>
      </c>
      <c r="P1096" s="139">
        <v>14068</v>
      </c>
      <c r="Q1096" s="140" t="s">
        <v>5522</v>
      </c>
      <c r="R1096" s="139">
        <v>962217</v>
      </c>
      <c r="S1096" s="139">
        <v>0</v>
      </c>
      <c r="T1096" s="140" t="s">
        <v>7758</v>
      </c>
      <c r="U1096" s="141">
        <v>367</v>
      </c>
      <c r="V1096" s="140" t="s">
        <v>12124</v>
      </c>
      <c r="W1096" s="140" t="s">
        <v>12125</v>
      </c>
      <c r="X1096" s="140" t="s">
        <v>7765</v>
      </c>
      <c r="Y1096" s="140" t="s">
        <v>7766</v>
      </c>
      <c r="Z1096" s="140" t="s">
        <v>8739</v>
      </c>
      <c r="AA1096" s="139">
        <v>2</v>
      </c>
      <c r="AB1096" s="141">
        <v>45322</v>
      </c>
      <c r="AC1096" s="141">
        <v>45322</v>
      </c>
      <c r="AD1096" s="140" t="s">
        <v>7768</v>
      </c>
      <c r="AE1096" s="140" t="s">
        <v>7769</v>
      </c>
      <c r="AF1096" s="140" t="s">
        <v>7770</v>
      </c>
      <c r="AG1096" s="140" t="s">
        <v>7771</v>
      </c>
      <c r="AH1096" s="140" t="s">
        <v>12126</v>
      </c>
      <c r="AI1096" s="140" t="s">
        <v>7943</v>
      </c>
      <c r="AJ1096" s="140" t="s">
        <v>12127</v>
      </c>
      <c r="AK1096" s="140" t="s">
        <v>3993</v>
      </c>
      <c r="AL1096" s="139">
        <v>3530</v>
      </c>
      <c r="AM1096" s="140" t="s">
        <v>358</v>
      </c>
      <c r="AN1096" s="140" t="s">
        <v>9120</v>
      </c>
    </row>
    <row r="1097" spans="1:40" ht="28.8" x14ac:dyDescent="0.25">
      <c r="A1097" s="139" t="s">
        <v>7756</v>
      </c>
      <c r="B1097" s="140" t="s">
        <v>7757</v>
      </c>
      <c r="C1097" s="139">
        <v>14167</v>
      </c>
      <c r="D1097" s="140" t="s">
        <v>6560</v>
      </c>
      <c r="E1097" s="140" t="s">
        <v>3994</v>
      </c>
      <c r="F1097" s="139">
        <v>3530</v>
      </c>
      <c r="G1097" s="140" t="s">
        <v>702</v>
      </c>
      <c r="H1097" s="140" t="s">
        <v>1926</v>
      </c>
      <c r="I1097" s="140" t="s">
        <v>7758</v>
      </c>
      <c r="J1097" s="140" t="s">
        <v>12128</v>
      </c>
      <c r="K1097" s="140" t="s">
        <v>7760</v>
      </c>
      <c r="L1097" s="140" t="s">
        <v>7761</v>
      </c>
      <c r="M1097" s="140" t="s">
        <v>7491</v>
      </c>
      <c r="N1097" s="140" t="s">
        <v>8722</v>
      </c>
      <c r="O1097" s="139">
        <v>118976</v>
      </c>
      <c r="P1097" s="139">
        <v>14068</v>
      </c>
      <c r="Q1097" s="140" t="s">
        <v>5522</v>
      </c>
      <c r="R1097" s="139">
        <v>962217</v>
      </c>
      <c r="S1097" s="139">
        <v>0</v>
      </c>
      <c r="T1097" s="140" t="s">
        <v>7758</v>
      </c>
      <c r="U1097" s="141">
        <v>367</v>
      </c>
      <c r="V1097" s="140" t="s">
        <v>12129</v>
      </c>
      <c r="W1097" s="140" t="s">
        <v>10467</v>
      </c>
      <c r="X1097" s="140" t="s">
        <v>8106</v>
      </c>
      <c r="Y1097" s="140" t="s">
        <v>8107</v>
      </c>
      <c r="Z1097" s="140" t="s">
        <v>8724</v>
      </c>
      <c r="AA1097" s="139">
        <v>1</v>
      </c>
      <c r="AB1097" s="141">
        <v>45322</v>
      </c>
      <c r="AC1097" s="141">
        <v>45322</v>
      </c>
      <c r="AD1097" s="140" t="s">
        <v>7768</v>
      </c>
      <c r="AE1097" s="140" t="s">
        <v>7769</v>
      </c>
      <c r="AF1097" s="140" t="s">
        <v>7770</v>
      </c>
      <c r="AG1097" s="140" t="s">
        <v>7771</v>
      </c>
      <c r="AH1097" s="140" t="s">
        <v>12130</v>
      </c>
      <c r="AI1097" s="140" t="s">
        <v>7943</v>
      </c>
      <c r="AJ1097" s="140" t="s">
        <v>12131</v>
      </c>
      <c r="AK1097" s="140" t="s">
        <v>3993</v>
      </c>
      <c r="AL1097" s="139">
        <v>3530</v>
      </c>
      <c r="AM1097" s="140" t="s">
        <v>358</v>
      </c>
      <c r="AN1097" s="140" t="s">
        <v>9120</v>
      </c>
    </row>
    <row r="1098" spans="1:40" ht="28.8" x14ac:dyDescent="0.25">
      <c r="A1098" s="139" t="s">
        <v>7756</v>
      </c>
      <c r="B1098" s="140" t="s">
        <v>7757</v>
      </c>
      <c r="C1098" s="139">
        <v>14175</v>
      </c>
      <c r="D1098" s="140" t="s">
        <v>5529</v>
      </c>
      <c r="E1098" s="140" t="s">
        <v>6291</v>
      </c>
      <c r="F1098" s="139">
        <v>3550</v>
      </c>
      <c r="G1098" s="140" t="s">
        <v>703</v>
      </c>
      <c r="H1098" s="140" t="s">
        <v>1927</v>
      </c>
      <c r="I1098" s="140" t="s">
        <v>7758</v>
      </c>
      <c r="J1098" s="140" t="s">
        <v>12132</v>
      </c>
      <c r="K1098" s="140" t="s">
        <v>7760</v>
      </c>
      <c r="L1098" s="140" t="s">
        <v>7761</v>
      </c>
      <c r="M1098" s="140" t="s">
        <v>7491</v>
      </c>
      <c r="N1098" s="140" t="s">
        <v>8722</v>
      </c>
      <c r="O1098" s="139">
        <v>119867</v>
      </c>
      <c r="P1098" s="139">
        <v>14175</v>
      </c>
      <c r="Q1098" s="140" t="s">
        <v>5529</v>
      </c>
      <c r="R1098" s="139">
        <v>53819</v>
      </c>
      <c r="S1098" s="139">
        <v>0</v>
      </c>
      <c r="T1098" s="140" t="s">
        <v>7758</v>
      </c>
      <c r="U1098" s="141">
        <v>367</v>
      </c>
      <c r="V1098" s="140" t="s">
        <v>12133</v>
      </c>
      <c r="W1098" s="140" t="s">
        <v>8003</v>
      </c>
      <c r="X1098" s="140" t="s">
        <v>7765</v>
      </c>
      <c r="Y1098" s="140" t="s">
        <v>7766</v>
      </c>
      <c r="Z1098" s="140" t="s">
        <v>8739</v>
      </c>
      <c r="AA1098" s="139">
        <v>3</v>
      </c>
      <c r="AB1098" s="141">
        <v>45322</v>
      </c>
      <c r="AC1098" s="141">
        <v>45322</v>
      </c>
      <c r="AD1098" s="140" t="s">
        <v>7876</v>
      </c>
      <c r="AE1098" s="140" t="s">
        <v>7877</v>
      </c>
      <c r="AF1098" s="140" t="s">
        <v>7878</v>
      </c>
      <c r="AG1098" s="140" t="s">
        <v>7879</v>
      </c>
      <c r="AH1098" s="140" t="s">
        <v>12134</v>
      </c>
      <c r="AI1098" s="140" t="s">
        <v>7943</v>
      </c>
      <c r="AJ1098" s="140" t="s">
        <v>12135</v>
      </c>
      <c r="AK1098" s="140" t="s">
        <v>6291</v>
      </c>
      <c r="AL1098" s="139">
        <v>3550</v>
      </c>
      <c r="AM1098" s="140" t="s">
        <v>703</v>
      </c>
      <c r="AN1098" s="140" t="s">
        <v>12136</v>
      </c>
    </row>
    <row r="1099" spans="1:40" ht="28.8" x14ac:dyDescent="0.25">
      <c r="A1099" s="139" t="s">
        <v>7756</v>
      </c>
      <c r="B1099" s="140" t="s">
        <v>7757</v>
      </c>
      <c r="C1099" s="139">
        <v>14183</v>
      </c>
      <c r="D1099" s="140" t="s">
        <v>5530</v>
      </c>
      <c r="E1099" s="140" t="s">
        <v>3996</v>
      </c>
      <c r="F1099" s="139">
        <v>3550</v>
      </c>
      <c r="G1099" s="140" t="s">
        <v>703</v>
      </c>
      <c r="H1099" s="140" t="s">
        <v>1928</v>
      </c>
      <c r="I1099" s="140" t="s">
        <v>7758</v>
      </c>
      <c r="J1099" s="140" t="s">
        <v>12137</v>
      </c>
      <c r="K1099" s="140" t="s">
        <v>7760</v>
      </c>
      <c r="L1099" s="140" t="s">
        <v>7761</v>
      </c>
      <c r="M1099" s="140" t="s">
        <v>7491</v>
      </c>
      <c r="N1099" s="140" t="s">
        <v>8722</v>
      </c>
      <c r="O1099" s="139">
        <v>119867</v>
      </c>
      <c r="P1099" s="139">
        <v>14175</v>
      </c>
      <c r="Q1099" s="140" t="s">
        <v>5529</v>
      </c>
      <c r="R1099" s="139">
        <v>53819</v>
      </c>
      <c r="S1099" s="139">
        <v>0</v>
      </c>
      <c r="T1099" s="140" t="s">
        <v>7758</v>
      </c>
      <c r="U1099" s="141">
        <v>367</v>
      </c>
      <c r="V1099" s="140" t="s">
        <v>12138</v>
      </c>
      <c r="W1099" s="140" t="s">
        <v>12139</v>
      </c>
      <c r="X1099" s="140" t="s">
        <v>7765</v>
      </c>
      <c r="Y1099" s="140" t="s">
        <v>7766</v>
      </c>
      <c r="Z1099" s="140" t="s">
        <v>8739</v>
      </c>
      <c r="AA1099" s="139">
        <v>1</v>
      </c>
      <c r="AB1099" s="141">
        <v>45322</v>
      </c>
      <c r="AC1099" s="141">
        <v>45322</v>
      </c>
      <c r="AD1099" s="140" t="s">
        <v>7876</v>
      </c>
      <c r="AE1099" s="140" t="s">
        <v>7877</v>
      </c>
      <c r="AF1099" s="140" t="s">
        <v>7878</v>
      </c>
      <c r="AG1099" s="140" t="s">
        <v>7879</v>
      </c>
      <c r="AH1099" s="140" t="s">
        <v>12140</v>
      </c>
      <c r="AI1099" s="140" t="s">
        <v>7943</v>
      </c>
      <c r="AJ1099" s="140" t="s">
        <v>5530</v>
      </c>
      <c r="AK1099" s="140" t="s">
        <v>12141</v>
      </c>
      <c r="AL1099" s="139">
        <v>3550</v>
      </c>
      <c r="AM1099" s="140" t="s">
        <v>703</v>
      </c>
      <c r="AN1099" s="140" t="s">
        <v>12136</v>
      </c>
    </row>
    <row r="1100" spans="1:40" ht="28.8" x14ac:dyDescent="0.25">
      <c r="A1100" s="139" t="s">
        <v>7756</v>
      </c>
      <c r="B1100" s="140" t="s">
        <v>7757</v>
      </c>
      <c r="C1100" s="139">
        <v>14191</v>
      </c>
      <c r="D1100" s="140" t="s">
        <v>5531</v>
      </c>
      <c r="E1100" s="140" t="s">
        <v>3997</v>
      </c>
      <c r="F1100" s="139">
        <v>3550</v>
      </c>
      <c r="G1100" s="140" t="s">
        <v>703</v>
      </c>
      <c r="H1100" s="140" t="s">
        <v>1929</v>
      </c>
      <c r="I1100" s="140" t="s">
        <v>7758</v>
      </c>
      <c r="J1100" s="140" t="s">
        <v>12142</v>
      </c>
      <c r="K1100" s="140" t="s">
        <v>7760</v>
      </c>
      <c r="L1100" s="140" t="s">
        <v>7761</v>
      </c>
      <c r="M1100" s="140" t="s">
        <v>7491</v>
      </c>
      <c r="N1100" s="140" t="s">
        <v>8722</v>
      </c>
      <c r="O1100" s="139">
        <v>119867</v>
      </c>
      <c r="P1100" s="139">
        <v>14175</v>
      </c>
      <c r="Q1100" s="140" t="s">
        <v>5529</v>
      </c>
      <c r="R1100" s="139">
        <v>53819</v>
      </c>
      <c r="S1100" s="139">
        <v>0</v>
      </c>
      <c r="T1100" s="140" t="s">
        <v>7758</v>
      </c>
      <c r="U1100" s="141">
        <v>367</v>
      </c>
      <c r="V1100" s="140" t="s">
        <v>12143</v>
      </c>
      <c r="W1100" s="140" t="s">
        <v>8337</v>
      </c>
      <c r="X1100" s="140" t="s">
        <v>7765</v>
      </c>
      <c r="Y1100" s="140" t="s">
        <v>7766</v>
      </c>
      <c r="Z1100" s="140" t="s">
        <v>8739</v>
      </c>
      <c r="AA1100" s="139">
        <v>1</v>
      </c>
      <c r="AB1100" s="141">
        <v>45322</v>
      </c>
      <c r="AC1100" s="141">
        <v>45322</v>
      </c>
      <c r="AD1100" s="140" t="s">
        <v>7876</v>
      </c>
      <c r="AE1100" s="140" t="s">
        <v>7877</v>
      </c>
      <c r="AF1100" s="140" t="s">
        <v>7878</v>
      </c>
      <c r="AG1100" s="140" t="s">
        <v>7879</v>
      </c>
      <c r="AH1100" s="140" t="s">
        <v>12144</v>
      </c>
      <c r="AI1100" s="140" t="s">
        <v>7943</v>
      </c>
      <c r="AJ1100" s="140" t="s">
        <v>12145</v>
      </c>
      <c r="AK1100" s="140" t="s">
        <v>3997</v>
      </c>
      <c r="AL1100" s="139">
        <v>3550</v>
      </c>
      <c r="AM1100" s="140" t="s">
        <v>703</v>
      </c>
      <c r="AN1100" s="140" t="s">
        <v>12136</v>
      </c>
    </row>
    <row r="1101" spans="1:40" ht="28.8" x14ac:dyDescent="0.25">
      <c r="A1101" s="139" t="s">
        <v>7756</v>
      </c>
      <c r="B1101" s="140" t="s">
        <v>7757</v>
      </c>
      <c r="C1101" s="139">
        <v>14209</v>
      </c>
      <c r="D1101" s="140" t="s">
        <v>5532</v>
      </c>
      <c r="E1101" s="140" t="s">
        <v>3998</v>
      </c>
      <c r="F1101" s="139">
        <v>3550</v>
      </c>
      <c r="G1101" s="140" t="s">
        <v>359</v>
      </c>
      <c r="H1101" s="140" t="s">
        <v>1930</v>
      </c>
      <c r="I1101" s="140" t="s">
        <v>7758</v>
      </c>
      <c r="J1101" s="140" t="s">
        <v>12146</v>
      </c>
      <c r="K1101" s="140" t="s">
        <v>7760</v>
      </c>
      <c r="L1101" s="140" t="s">
        <v>7761</v>
      </c>
      <c r="M1101" s="140" t="s">
        <v>7491</v>
      </c>
      <c r="N1101" s="140" t="s">
        <v>8722</v>
      </c>
      <c r="O1101" s="139">
        <v>119867</v>
      </c>
      <c r="P1101" s="139">
        <v>14175</v>
      </c>
      <c r="Q1101" s="140" t="s">
        <v>5529</v>
      </c>
      <c r="R1101" s="139">
        <v>53819</v>
      </c>
      <c r="S1101" s="139">
        <v>0</v>
      </c>
      <c r="T1101" s="140" t="s">
        <v>7758</v>
      </c>
      <c r="U1101" s="141">
        <v>367</v>
      </c>
      <c r="V1101" s="140" t="s">
        <v>12147</v>
      </c>
      <c r="W1101" s="140" t="s">
        <v>12148</v>
      </c>
      <c r="X1101" s="140" t="s">
        <v>7765</v>
      </c>
      <c r="Y1101" s="140" t="s">
        <v>7766</v>
      </c>
      <c r="Z1101" s="140" t="s">
        <v>8739</v>
      </c>
      <c r="AA1101" s="139">
        <v>1</v>
      </c>
      <c r="AB1101" s="141">
        <v>45322</v>
      </c>
      <c r="AC1101" s="141">
        <v>45322</v>
      </c>
      <c r="AD1101" s="140" t="s">
        <v>7876</v>
      </c>
      <c r="AE1101" s="140" t="s">
        <v>7877</v>
      </c>
      <c r="AF1101" s="140" t="s">
        <v>7878</v>
      </c>
      <c r="AG1101" s="140" t="s">
        <v>7879</v>
      </c>
      <c r="AH1101" s="140" t="s">
        <v>12149</v>
      </c>
      <c r="AI1101" s="140" t="s">
        <v>7943</v>
      </c>
      <c r="AJ1101" s="140" t="s">
        <v>12150</v>
      </c>
      <c r="AK1101" s="140" t="s">
        <v>3998</v>
      </c>
      <c r="AL1101" s="139">
        <v>3550</v>
      </c>
      <c r="AM1101" s="140" t="s">
        <v>703</v>
      </c>
      <c r="AN1101" s="140" t="s">
        <v>12136</v>
      </c>
    </row>
    <row r="1102" spans="1:40" ht="28.8" x14ac:dyDescent="0.25">
      <c r="A1102" s="139" t="s">
        <v>7756</v>
      </c>
      <c r="B1102" s="140" t="s">
        <v>7757</v>
      </c>
      <c r="C1102" s="139">
        <v>14217</v>
      </c>
      <c r="D1102" s="140" t="s">
        <v>5699</v>
      </c>
      <c r="E1102" s="140" t="s">
        <v>7576</v>
      </c>
      <c r="F1102" s="139">
        <v>3550</v>
      </c>
      <c r="G1102" s="140" t="s">
        <v>359</v>
      </c>
      <c r="H1102" s="140" t="s">
        <v>1931</v>
      </c>
      <c r="I1102" s="140" t="s">
        <v>7758</v>
      </c>
      <c r="J1102" s="140" t="s">
        <v>12151</v>
      </c>
      <c r="K1102" s="140" t="s">
        <v>7760</v>
      </c>
      <c r="L1102" s="140" t="s">
        <v>7761</v>
      </c>
      <c r="M1102" s="140" t="s">
        <v>7491</v>
      </c>
      <c r="N1102" s="140" t="s">
        <v>8730</v>
      </c>
      <c r="O1102" s="139">
        <v>119867</v>
      </c>
      <c r="P1102" s="139">
        <v>14175</v>
      </c>
      <c r="Q1102" s="140" t="s">
        <v>5529</v>
      </c>
      <c r="R1102" s="139">
        <v>961541</v>
      </c>
      <c r="S1102" s="139">
        <v>0</v>
      </c>
      <c r="T1102" s="140" t="s">
        <v>7758</v>
      </c>
      <c r="U1102" s="141">
        <v>367</v>
      </c>
      <c r="V1102" s="140" t="s">
        <v>12152</v>
      </c>
      <c r="W1102" s="140" t="s">
        <v>12153</v>
      </c>
      <c r="X1102" s="140" t="s">
        <v>7765</v>
      </c>
      <c r="Y1102" s="140" t="s">
        <v>7766</v>
      </c>
      <c r="Z1102" s="140" t="s">
        <v>8732</v>
      </c>
      <c r="AA1102" s="139">
        <v>1</v>
      </c>
      <c r="AB1102" s="141">
        <v>45322</v>
      </c>
      <c r="AC1102" s="141">
        <v>45322</v>
      </c>
      <c r="AD1102" s="140" t="s">
        <v>7876</v>
      </c>
      <c r="AE1102" s="140" t="s">
        <v>7877</v>
      </c>
      <c r="AF1102" s="140" t="s">
        <v>7878</v>
      </c>
      <c r="AG1102" s="140" t="s">
        <v>7879</v>
      </c>
      <c r="AH1102" s="140" t="s">
        <v>12154</v>
      </c>
      <c r="AI1102" s="140" t="s">
        <v>7773</v>
      </c>
      <c r="AJ1102" s="140" t="s">
        <v>12155</v>
      </c>
      <c r="AK1102" s="140" t="s">
        <v>12156</v>
      </c>
      <c r="AL1102" s="139">
        <v>3550</v>
      </c>
      <c r="AM1102" s="140" t="s">
        <v>703</v>
      </c>
      <c r="AN1102" s="140" t="s">
        <v>12157</v>
      </c>
    </row>
    <row r="1103" spans="1:40" ht="28.8" x14ac:dyDescent="0.25">
      <c r="A1103" s="139" t="s">
        <v>7756</v>
      </c>
      <c r="B1103" s="140" t="s">
        <v>7757</v>
      </c>
      <c r="C1103" s="139">
        <v>14225</v>
      </c>
      <c r="D1103" s="140" t="s">
        <v>5533</v>
      </c>
      <c r="E1103" s="140" t="s">
        <v>3999</v>
      </c>
      <c r="F1103" s="139">
        <v>3550</v>
      </c>
      <c r="G1103" s="140" t="s">
        <v>703</v>
      </c>
      <c r="H1103" s="140" t="s">
        <v>1932</v>
      </c>
      <c r="I1103" s="140" t="s">
        <v>7758</v>
      </c>
      <c r="J1103" s="140" t="s">
        <v>12158</v>
      </c>
      <c r="K1103" s="140" t="s">
        <v>7760</v>
      </c>
      <c r="L1103" s="140" t="s">
        <v>7761</v>
      </c>
      <c r="M1103" s="140" t="s">
        <v>7491</v>
      </c>
      <c r="N1103" s="140" t="s">
        <v>8722</v>
      </c>
      <c r="O1103" s="139">
        <v>119867</v>
      </c>
      <c r="P1103" s="139">
        <v>14175</v>
      </c>
      <c r="Q1103" s="140" t="s">
        <v>5529</v>
      </c>
      <c r="R1103" s="139">
        <v>53819</v>
      </c>
      <c r="S1103" s="139">
        <v>0</v>
      </c>
      <c r="T1103" s="140" t="s">
        <v>7758</v>
      </c>
      <c r="U1103" s="141">
        <v>367</v>
      </c>
      <c r="V1103" s="140" t="s">
        <v>12159</v>
      </c>
      <c r="W1103" s="140" t="s">
        <v>8146</v>
      </c>
      <c r="X1103" s="140" t="s">
        <v>8106</v>
      </c>
      <c r="Y1103" s="140" t="s">
        <v>8107</v>
      </c>
      <c r="Z1103" s="140" t="s">
        <v>8724</v>
      </c>
      <c r="AA1103" s="139">
        <v>2</v>
      </c>
      <c r="AB1103" s="141">
        <v>45322</v>
      </c>
      <c r="AC1103" s="141">
        <v>45322</v>
      </c>
      <c r="AD1103" s="140" t="s">
        <v>7876</v>
      </c>
      <c r="AE1103" s="140" t="s">
        <v>7877</v>
      </c>
      <c r="AF1103" s="140" t="s">
        <v>7878</v>
      </c>
      <c r="AG1103" s="140" t="s">
        <v>7879</v>
      </c>
      <c r="AH1103" s="140" t="s">
        <v>12160</v>
      </c>
      <c r="AI1103" s="140" t="s">
        <v>7943</v>
      </c>
      <c r="AJ1103" s="140" t="s">
        <v>12161</v>
      </c>
      <c r="AK1103" s="140" t="s">
        <v>3999</v>
      </c>
      <c r="AL1103" s="139">
        <v>3550</v>
      </c>
      <c r="AM1103" s="140" t="s">
        <v>703</v>
      </c>
      <c r="AN1103" s="140" t="s">
        <v>12136</v>
      </c>
    </row>
    <row r="1104" spans="1:40" ht="28.8" x14ac:dyDescent="0.25">
      <c r="A1104" s="139" t="s">
        <v>7756</v>
      </c>
      <c r="B1104" s="140" t="s">
        <v>7757</v>
      </c>
      <c r="C1104" s="139">
        <v>14233</v>
      </c>
      <c r="D1104" s="140" t="s">
        <v>488</v>
      </c>
      <c r="E1104" s="140" t="s">
        <v>4000</v>
      </c>
      <c r="F1104" s="139">
        <v>3550</v>
      </c>
      <c r="G1104" s="140" t="s">
        <v>703</v>
      </c>
      <c r="H1104" s="140" t="s">
        <v>2818</v>
      </c>
      <c r="I1104" s="140" t="s">
        <v>7758</v>
      </c>
      <c r="J1104" s="140" t="s">
        <v>12162</v>
      </c>
      <c r="K1104" s="140" t="s">
        <v>7760</v>
      </c>
      <c r="L1104" s="140" t="s">
        <v>7761</v>
      </c>
      <c r="M1104" s="140" t="s">
        <v>7491</v>
      </c>
      <c r="N1104" s="140" t="s">
        <v>8722</v>
      </c>
      <c r="O1104" s="139">
        <v>119867</v>
      </c>
      <c r="P1104" s="139">
        <v>14175</v>
      </c>
      <c r="Q1104" s="140" t="s">
        <v>5529</v>
      </c>
      <c r="R1104" s="139">
        <v>53819</v>
      </c>
      <c r="S1104" s="139">
        <v>0</v>
      </c>
      <c r="T1104" s="140" t="s">
        <v>7758</v>
      </c>
      <c r="U1104" s="141">
        <v>367</v>
      </c>
      <c r="V1104" s="140" t="s">
        <v>12163</v>
      </c>
      <c r="W1104" s="140" t="s">
        <v>12164</v>
      </c>
      <c r="X1104" s="140" t="s">
        <v>7765</v>
      </c>
      <c r="Y1104" s="140" t="s">
        <v>7766</v>
      </c>
      <c r="Z1104" s="140" t="s">
        <v>8739</v>
      </c>
      <c r="AA1104" s="139">
        <v>1</v>
      </c>
      <c r="AB1104" s="141">
        <v>45322</v>
      </c>
      <c r="AC1104" s="141">
        <v>45322</v>
      </c>
      <c r="AD1104" s="140" t="s">
        <v>7876</v>
      </c>
      <c r="AE1104" s="140" t="s">
        <v>7877</v>
      </c>
      <c r="AF1104" s="140" t="s">
        <v>7878</v>
      </c>
      <c r="AG1104" s="140" t="s">
        <v>7879</v>
      </c>
      <c r="AH1104" s="140" t="s">
        <v>12165</v>
      </c>
      <c r="AI1104" s="140" t="s">
        <v>7943</v>
      </c>
      <c r="AJ1104" s="140" t="s">
        <v>5373</v>
      </c>
      <c r="AK1104" s="140" t="s">
        <v>4000</v>
      </c>
      <c r="AL1104" s="139">
        <v>3550</v>
      </c>
      <c r="AM1104" s="140" t="s">
        <v>703</v>
      </c>
      <c r="AN1104" s="140" t="s">
        <v>12136</v>
      </c>
    </row>
    <row r="1105" spans="1:40" ht="28.8" x14ac:dyDescent="0.25">
      <c r="A1105" s="139" t="s">
        <v>7756</v>
      </c>
      <c r="B1105" s="140" t="s">
        <v>7757</v>
      </c>
      <c r="C1105" s="139">
        <v>14241</v>
      </c>
      <c r="D1105" s="140" t="s">
        <v>899</v>
      </c>
      <c r="E1105" s="140" t="s">
        <v>6292</v>
      </c>
      <c r="F1105" s="139">
        <v>3550</v>
      </c>
      <c r="G1105" s="140" t="s">
        <v>703</v>
      </c>
      <c r="H1105" s="140" t="s">
        <v>1933</v>
      </c>
      <c r="I1105" s="140" t="s">
        <v>7758</v>
      </c>
      <c r="J1105" s="140" t="s">
        <v>12166</v>
      </c>
      <c r="K1105" s="140" t="s">
        <v>7760</v>
      </c>
      <c r="L1105" s="140" t="s">
        <v>7761</v>
      </c>
      <c r="M1105" s="140" t="s">
        <v>7491</v>
      </c>
      <c r="N1105" s="140" t="s">
        <v>8722</v>
      </c>
      <c r="O1105" s="139">
        <v>119867</v>
      </c>
      <c r="P1105" s="139">
        <v>14175</v>
      </c>
      <c r="Q1105" s="140" t="s">
        <v>5529</v>
      </c>
      <c r="R1105" s="139">
        <v>53819</v>
      </c>
      <c r="S1105" s="139">
        <v>0</v>
      </c>
      <c r="T1105" s="140" t="s">
        <v>7758</v>
      </c>
      <c r="U1105" s="141">
        <v>367</v>
      </c>
      <c r="V1105" s="140" t="s">
        <v>12167</v>
      </c>
      <c r="W1105" s="140" t="s">
        <v>12168</v>
      </c>
      <c r="X1105" s="140" t="s">
        <v>7972</v>
      </c>
      <c r="Y1105" s="140" t="s">
        <v>7973</v>
      </c>
      <c r="Z1105" s="140" t="s">
        <v>8899</v>
      </c>
      <c r="AA1105" s="139">
        <v>1</v>
      </c>
      <c r="AB1105" s="141">
        <v>45322</v>
      </c>
      <c r="AC1105" s="141">
        <v>45322</v>
      </c>
      <c r="AD1105" s="140" t="s">
        <v>7876</v>
      </c>
      <c r="AE1105" s="140" t="s">
        <v>7877</v>
      </c>
      <c r="AF1105" s="140" t="s">
        <v>7878</v>
      </c>
      <c r="AG1105" s="140" t="s">
        <v>7879</v>
      </c>
      <c r="AH1105" s="140" t="s">
        <v>12169</v>
      </c>
      <c r="AI1105" s="140" t="s">
        <v>7943</v>
      </c>
      <c r="AJ1105" s="140" t="s">
        <v>12170</v>
      </c>
      <c r="AK1105" s="140" t="s">
        <v>12171</v>
      </c>
      <c r="AL1105" s="139">
        <v>3550</v>
      </c>
      <c r="AM1105" s="140" t="s">
        <v>703</v>
      </c>
      <c r="AN1105" s="140" t="s">
        <v>12136</v>
      </c>
    </row>
    <row r="1106" spans="1:40" ht="28.8" x14ac:dyDescent="0.25">
      <c r="A1106" s="139" t="s">
        <v>7756</v>
      </c>
      <c r="B1106" s="140" t="s">
        <v>7757</v>
      </c>
      <c r="C1106" s="139">
        <v>14258</v>
      </c>
      <c r="D1106" s="140" t="s">
        <v>5534</v>
      </c>
      <c r="E1106" s="140" t="s">
        <v>4001</v>
      </c>
      <c r="F1106" s="139">
        <v>3550</v>
      </c>
      <c r="G1106" s="140" t="s">
        <v>703</v>
      </c>
      <c r="H1106" s="140" t="s">
        <v>1934</v>
      </c>
      <c r="I1106" s="140" t="s">
        <v>7758</v>
      </c>
      <c r="J1106" s="140" t="s">
        <v>12172</v>
      </c>
      <c r="K1106" s="140" t="s">
        <v>7760</v>
      </c>
      <c r="L1106" s="140" t="s">
        <v>7761</v>
      </c>
      <c r="M1106" s="140" t="s">
        <v>7491</v>
      </c>
      <c r="N1106" s="140" t="s">
        <v>8722</v>
      </c>
      <c r="O1106" s="139">
        <v>119867</v>
      </c>
      <c r="P1106" s="139">
        <v>14175</v>
      </c>
      <c r="Q1106" s="140" t="s">
        <v>5529</v>
      </c>
      <c r="R1106" s="139">
        <v>53819</v>
      </c>
      <c r="S1106" s="139">
        <v>0</v>
      </c>
      <c r="T1106" s="140" t="s">
        <v>7758</v>
      </c>
      <c r="U1106" s="141">
        <v>367</v>
      </c>
      <c r="V1106" s="140" t="s">
        <v>12173</v>
      </c>
      <c r="W1106" s="140" t="s">
        <v>8214</v>
      </c>
      <c r="X1106" s="140" t="s">
        <v>8106</v>
      </c>
      <c r="Y1106" s="140" t="s">
        <v>8107</v>
      </c>
      <c r="Z1106" s="140" t="s">
        <v>8724</v>
      </c>
      <c r="AA1106" s="139">
        <v>1</v>
      </c>
      <c r="AB1106" s="141">
        <v>45322</v>
      </c>
      <c r="AC1106" s="141">
        <v>45322</v>
      </c>
      <c r="AD1106" s="140" t="s">
        <v>7876</v>
      </c>
      <c r="AE1106" s="140" t="s">
        <v>7877</v>
      </c>
      <c r="AF1106" s="140" t="s">
        <v>7878</v>
      </c>
      <c r="AG1106" s="140" t="s">
        <v>7879</v>
      </c>
      <c r="AH1106" s="140" t="s">
        <v>12174</v>
      </c>
      <c r="AI1106" s="140" t="s">
        <v>7943</v>
      </c>
      <c r="AJ1106" s="140" t="s">
        <v>12175</v>
      </c>
      <c r="AK1106" s="140" t="s">
        <v>12176</v>
      </c>
      <c r="AL1106" s="139">
        <v>3550</v>
      </c>
      <c r="AM1106" s="140" t="s">
        <v>703</v>
      </c>
      <c r="AN1106" s="140" t="s">
        <v>12136</v>
      </c>
    </row>
    <row r="1107" spans="1:40" ht="28.8" x14ac:dyDescent="0.25">
      <c r="A1107" s="139" t="s">
        <v>7756</v>
      </c>
      <c r="B1107" s="140" t="s">
        <v>7757</v>
      </c>
      <c r="C1107" s="139">
        <v>14266</v>
      </c>
      <c r="D1107" s="140" t="s">
        <v>7254</v>
      </c>
      <c r="E1107" s="140" t="s">
        <v>4002</v>
      </c>
      <c r="F1107" s="139">
        <v>3550</v>
      </c>
      <c r="G1107" s="140" t="s">
        <v>703</v>
      </c>
      <c r="H1107" s="140" t="s">
        <v>1935</v>
      </c>
      <c r="I1107" s="140" t="s">
        <v>7758</v>
      </c>
      <c r="J1107" s="140" t="s">
        <v>12177</v>
      </c>
      <c r="K1107" s="140" t="s">
        <v>7760</v>
      </c>
      <c r="L1107" s="140" t="s">
        <v>7761</v>
      </c>
      <c r="M1107" s="140" t="s">
        <v>7491</v>
      </c>
      <c r="N1107" s="140" t="s">
        <v>8722</v>
      </c>
      <c r="O1107" s="139">
        <v>119867</v>
      </c>
      <c r="P1107" s="139">
        <v>14175</v>
      </c>
      <c r="Q1107" s="140" t="s">
        <v>5529</v>
      </c>
      <c r="R1107" s="139">
        <v>53819</v>
      </c>
      <c r="S1107" s="139">
        <v>0</v>
      </c>
      <c r="T1107" s="140" t="s">
        <v>7758</v>
      </c>
      <c r="U1107" s="141">
        <v>367</v>
      </c>
      <c r="V1107" s="140" t="s">
        <v>12178</v>
      </c>
      <c r="W1107" s="140" t="s">
        <v>8646</v>
      </c>
      <c r="X1107" s="140" t="s">
        <v>7972</v>
      </c>
      <c r="Y1107" s="140" t="s">
        <v>7973</v>
      </c>
      <c r="Z1107" s="140" t="s">
        <v>8899</v>
      </c>
      <c r="AA1107" s="139">
        <v>1</v>
      </c>
      <c r="AB1107" s="141">
        <v>45322</v>
      </c>
      <c r="AC1107" s="141">
        <v>45322</v>
      </c>
      <c r="AD1107" s="140" t="s">
        <v>7876</v>
      </c>
      <c r="AE1107" s="140" t="s">
        <v>7877</v>
      </c>
      <c r="AF1107" s="140" t="s">
        <v>7878</v>
      </c>
      <c r="AG1107" s="140" t="s">
        <v>7879</v>
      </c>
      <c r="AH1107" s="140" t="s">
        <v>12174</v>
      </c>
      <c r="AI1107" s="140" t="s">
        <v>7943</v>
      </c>
      <c r="AJ1107" s="140" t="s">
        <v>12175</v>
      </c>
      <c r="AK1107" s="140" t="s">
        <v>12176</v>
      </c>
      <c r="AL1107" s="139">
        <v>3550</v>
      </c>
      <c r="AM1107" s="140" t="s">
        <v>703</v>
      </c>
      <c r="AN1107" s="140" t="s">
        <v>12136</v>
      </c>
    </row>
    <row r="1108" spans="1:40" ht="28.8" x14ac:dyDescent="0.25">
      <c r="A1108" s="139" t="s">
        <v>7756</v>
      </c>
      <c r="B1108" s="140" t="s">
        <v>7757</v>
      </c>
      <c r="C1108" s="139">
        <v>14274</v>
      </c>
      <c r="D1108" s="140" t="s">
        <v>7255</v>
      </c>
      <c r="E1108" s="140" t="s">
        <v>4003</v>
      </c>
      <c r="F1108" s="139">
        <v>3582</v>
      </c>
      <c r="G1108" s="140" t="s">
        <v>361</v>
      </c>
      <c r="H1108" s="140" t="s">
        <v>1936</v>
      </c>
      <c r="I1108" s="140" t="s">
        <v>7758</v>
      </c>
      <c r="J1108" s="140" t="s">
        <v>12179</v>
      </c>
      <c r="K1108" s="140" t="s">
        <v>7760</v>
      </c>
      <c r="L1108" s="140" t="s">
        <v>7761</v>
      </c>
      <c r="M1108" s="140" t="s">
        <v>7491</v>
      </c>
      <c r="N1108" s="140" t="s">
        <v>8722</v>
      </c>
      <c r="O1108" s="139">
        <v>118935</v>
      </c>
      <c r="P1108" s="139">
        <v>16592</v>
      </c>
      <c r="Q1108" s="140" t="s">
        <v>6563</v>
      </c>
      <c r="R1108" s="139">
        <v>972166</v>
      </c>
      <c r="S1108" s="139">
        <v>0</v>
      </c>
      <c r="T1108" s="140" t="s">
        <v>7758</v>
      </c>
      <c r="U1108" s="141">
        <v>367</v>
      </c>
      <c r="V1108" s="140" t="s">
        <v>12180</v>
      </c>
      <c r="W1108" s="140" t="s">
        <v>7828</v>
      </c>
      <c r="X1108" s="140" t="s">
        <v>7765</v>
      </c>
      <c r="Y1108" s="140" t="s">
        <v>7766</v>
      </c>
      <c r="Z1108" s="140" t="s">
        <v>8739</v>
      </c>
      <c r="AA1108" s="139">
        <v>2</v>
      </c>
      <c r="AB1108" s="141">
        <v>45322</v>
      </c>
      <c r="AC1108" s="141">
        <v>45322</v>
      </c>
      <c r="AD1108" s="140" t="s">
        <v>7876</v>
      </c>
      <c r="AE1108" s="140" t="s">
        <v>7877</v>
      </c>
      <c r="AF1108" s="140" t="s">
        <v>7878</v>
      </c>
      <c r="AG1108" s="140" t="s">
        <v>7879</v>
      </c>
      <c r="AH1108" s="140" t="s">
        <v>12181</v>
      </c>
      <c r="AI1108" s="140" t="s">
        <v>7773</v>
      </c>
      <c r="AJ1108" s="140" t="s">
        <v>12182</v>
      </c>
      <c r="AK1108" s="140" t="s">
        <v>12183</v>
      </c>
      <c r="AL1108" s="139">
        <v>3580</v>
      </c>
      <c r="AM1108" s="140" t="s">
        <v>24</v>
      </c>
      <c r="AN1108" s="140" t="s">
        <v>12184</v>
      </c>
    </row>
    <row r="1109" spans="1:40" ht="28.8" x14ac:dyDescent="0.25">
      <c r="A1109" s="139" t="s">
        <v>7756</v>
      </c>
      <c r="B1109" s="140" t="s">
        <v>7757</v>
      </c>
      <c r="C1109" s="139">
        <v>14282</v>
      </c>
      <c r="D1109" s="140" t="s">
        <v>5535</v>
      </c>
      <c r="E1109" s="140" t="s">
        <v>4004</v>
      </c>
      <c r="F1109" s="139">
        <v>3582</v>
      </c>
      <c r="G1109" s="140" t="s">
        <v>361</v>
      </c>
      <c r="H1109" s="140" t="s">
        <v>1937</v>
      </c>
      <c r="I1109" s="140" t="s">
        <v>7758</v>
      </c>
      <c r="J1109" s="140" t="s">
        <v>12185</v>
      </c>
      <c r="K1109" s="140" t="s">
        <v>7760</v>
      </c>
      <c r="L1109" s="140" t="s">
        <v>7761</v>
      </c>
      <c r="M1109" s="140" t="s">
        <v>7491</v>
      </c>
      <c r="N1109" s="140" t="s">
        <v>8722</v>
      </c>
      <c r="O1109" s="139">
        <v>118935</v>
      </c>
      <c r="P1109" s="139">
        <v>16592</v>
      </c>
      <c r="Q1109" s="140" t="s">
        <v>6563</v>
      </c>
      <c r="R1109" s="139">
        <v>972166</v>
      </c>
      <c r="S1109" s="139">
        <v>0</v>
      </c>
      <c r="T1109" s="140" t="s">
        <v>7758</v>
      </c>
      <c r="U1109" s="141">
        <v>367</v>
      </c>
      <c r="V1109" s="140" t="s">
        <v>12186</v>
      </c>
      <c r="W1109" s="140" t="s">
        <v>12187</v>
      </c>
      <c r="X1109" s="140" t="s">
        <v>7765</v>
      </c>
      <c r="Y1109" s="140" t="s">
        <v>7766</v>
      </c>
      <c r="Z1109" s="140" t="s">
        <v>8739</v>
      </c>
      <c r="AA1109" s="139">
        <v>2</v>
      </c>
      <c r="AB1109" s="141">
        <v>45322</v>
      </c>
      <c r="AC1109" s="141">
        <v>45322</v>
      </c>
      <c r="AD1109" s="140" t="s">
        <v>7876</v>
      </c>
      <c r="AE1109" s="140" t="s">
        <v>7877</v>
      </c>
      <c r="AF1109" s="140" t="s">
        <v>7878</v>
      </c>
      <c r="AG1109" s="140" t="s">
        <v>7879</v>
      </c>
      <c r="AH1109" s="140" t="s">
        <v>12188</v>
      </c>
      <c r="AI1109" s="140" t="s">
        <v>7943</v>
      </c>
      <c r="AJ1109" s="140" t="s">
        <v>12189</v>
      </c>
      <c r="AK1109" s="140" t="s">
        <v>12190</v>
      </c>
      <c r="AL1109" s="139">
        <v>3582</v>
      </c>
      <c r="AM1109" s="140" t="s">
        <v>361</v>
      </c>
      <c r="AN1109" s="140" t="s">
        <v>12184</v>
      </c>
    </row>
    <row r="1110" spans="1:40" ht="28.8" x14ac:dyDescent="0.25">
      <c r="A1110" s="139" t="s">
        <v>7756</v>
      </c>
      <c r="B1110" s="140" t="s">
        <v>7757</v>
      </c>
      <c r="C1110" s="139">
        <v>14308</v>
      </c>
      <c r="D1110" s="140" t="s">
        <v>7256</v>
      </c>
      <c r="E1110" s="140" t="s">
        <v>4005</v>
      </c>
      <c r="F1110" s="139">
        <v>3582</v>
      </c>
      <c r="G1110" s="140" t="s">
        <v>361</v>
      </c>
      <c r="H1110" s="140" t="s">
        <v>1938</v>
      </c>
      <c r="I1110" s="140" t="s">
        <v>7758</v>
      </c>
      <c r="J1110" s="140" t="s">
        <v>12191</v>
      </c>
      <c r="K1110" s="140" t="s">
        <v>7760</v>
      </c>
      <c r="L1110" s="140" t="s">
        <v>7761</v>
      </c>
      <c r="M1110" s="140" t="s">
        <v>7491</v>
      </c>
      <c r="N1110" s="140" t="s">
        <v>8730</v>
      </c>
      <c r="O1110" s="139">
        <v>120816</v>
      </c>
      <c r="P1110" s="139">
        <v>13805</v>
      </c>
      <c r="Q1110" s="140" t="s">
        <v>490</v>
      </c>
      <c r="R1110" s="139">
        <v>961797</v>
      </c>
      <c r="S1110" s="139">
        <v>0</v>
      </c>
      <c r="T1110" s="140" t="s">
        <v>7758</v>
      </c>
      <c r="U1110" s="141">
        <v>367</v>
      </c>
      <c r="V1110" s="140" t="s">
        <v>12192</v>
      </c>
      <c r="W1110" s="140" t="s">
        <v>8257</v>
      </c>
      <c r="X1110" s="140" t="s">
        <v>7765</v>
      </c>
      <c r="Y1110" s="140" t="s">
        <v>7766</v>
      </c>
      <c r="Z1110" s="140" t="s">
        <v>8732</v>
      </c>
      <c r="AA1110" s="139">
        <v>1</v>
      </c>
      <c r="AB1110" s="141">
        <v>45322</v>
      </c>
      <c r="AC1110" s="141">
        <v>45322</v>
      </c>
      <c r="AD1110" s="140" t="s">
        <v>7876</v>
      </c>
      <c r="AE1110" s="140" t="s">
        <v>7877</v>
      </c>
      <c r="AF1110" s="140" t="s">
        <v>7878</v>
      </c>
      <c r="AG1110" s="140" t="s">
        <v>7879</v>
      </c>
      <c r="AH1110" s="140" t="s">
        <v>12193</v>
      </c>
      <c r="AI1110" s="140" t="s">
        <v>7773</v>
      </c>
      <c r="AJ1110" s="140" t="s">
        <v>12194</v>
      </c>
      <c r="AK1110" s="140" t="s">
        <v>12195</v>
      </c>
      <c r="AL1110" s="139">
        <v>3580</v>
      </c>
      <c r="AM1110" s="140" t="s">
        <v>24</v>
      </c>
      <c r="AN1110" s="140" t="s">
        <v>12196</v>
      </c>
    </row>
    <row r="1111" spans="1:40" ht="28.8" x14ac:dyDescent="0.25">
      <c r="A1111" s="139" t="s">
        <v>7756</v>
      </c>
      <c r="B1111" s="140" t="s">
        <v>7757</v>
      </c>
      <c r="C1111" s="139">
        <v>14316</v>
      </c>
      <c r="D1111" s="140" t="s">
        <v>5536</v>
      </c>
      <c r="E1111" s="140" t="s">
        <v>4006</v>
      </c>
      <c r="F1111" s="139">
        <v>3940</v>
      </c>
      <c r="G1111" s="140" t="s">
        <v>362</v>
      </c>
      <c r="H1111" s="140" t="s">
        <v>1939</v>
      </c>
      <c r="I1111" s="140" t="s">
        <v>7758</v>
      </c>
      <c r="J1111" s="140" t="s">
        <v>12197</v>
      </c>
      <c r="K1111" s="140" t="s">
        <v>7760</v>
      </c>
      <c r="L1111" s="140" t="s">
        <v>7761</v>
      </c>
      <c r="M1111" s="140" t="s">
        <v>7491</v>
      </c>
      <c r="N1111" s="140" t="s">
        <v>8722</v>
      </c>
      <c r="O1111" s="139">
        <v>125534</v>
      </c>
      <c r="P1111" s="139">
        <v>48363</v>
      </c>
      <c r="Q1111" s="140" t="s">
        <v>5439</v>
      </c>
      <c r="R1111" s="139">
        <v>962217</v>
      </c>
      <c r="S1111" s="139">
        <v>0</v>
      </c>
      <c r="T1111" s="140" t="s">
        <v>7758</v>
      </c>
      <c r="U1111" s="141">
        <v>367</v>
      </c>
      <c r="V1111" s="140" t="s">
        <v>12198</v>
      </c>
      <c r="W1111" s="140" t="s">
        <v>8063</v>
      </c>
      <c r="X1111" s="140" t="s">
        <v>7972</v>
      </c>
      <c r="Y1111" s="140" t="s">
        <v>7973</v>
      </c>
      <c r="Z1111" s="140" t="s">
        <v>8899</v>
      </c>
      <c r="AA1111" s="139">
        <v>1</v>
      </c>
      <c r="AB1111" s="141">
        <v>45322</v>
      </c>
      <c r="AC1111" s="141">
        <v>45322</v>
      </c>
      <c r="AD1111" s="140" t="s">
        <v>7768</v>
      </c>
      <c r="AE1111" s="140" t="s">
        <v>7769</v>
      </c>
      <c r="AF1111" s="140" t="s">
        <v>7770</v>
      </c>
      <c r="AG1111" s="140" t="s">
        <v>7771</v>
      </c>
      <c r="AH1111" s="140" t="s">
        <v>12199</v>
      </c>
      <c r="AI1111" s="140" t="s">
        <v>7943</v>
      </c>
      <c r="AJ1111" s="140" t="s">
        <v>12200</v>
      </c>
      <c r="AK1111" s="140" t="s">
        <v>4006</v>
      </c>
      <c r="AL1111" s="139">
        <v>3940</v>
      </c>
      <c r="AM1111" s="140" t="s">
        <v>362</v>
      </c>
      <c r="AN1111" s="140" t="s">
        <v>9120</v>
      </c>
    </row>
    <row r="1112" spans="1:40" ht="28.8" x14ac:dyDescent="0.25">
      <c r="A1112" s="139" t="s">
        <v>7756</v>
      </c>
      <c r="B1112" s="140" t="s">
        <v>7757</v>
      </c>
      <c r="C1112" s="139">
        <v>14324</v>
      </c>
      <c r="D1112" s="140" t="s">
        <v>5537</v>
      </c>
      <c r="E1112" s="140" t="s">
        <v>4007</v>
      </c>
      <c r="F1112" s="139">
        <v>3940</v>
      </c>
      <c r="G1112" s="140" t="s">
        <v>362</v>
      </c>
      <c r="H1112" s="140" t="s">
        <v>1939</v>
      </c>
      <c r="I1112" s="140" t="s">
        <v>7758</v>
      </c>
      <c r="J1112" s="140" t="s">
        <v>12201</v>
      </c>
      <c r="K1112" s="140" t="s">
        <v>7760</v>
      </c>
      <c r="L1112" s="140" t="s">
        <v>7761</v>
      </c>
      <c r="M1112" s="140" t="s">
        <v>7491</v>
      </c>
      <c r="N1112" s="140" t="s">
        <v>8722</v>
      </c>
      <c r="O1112" s="139">
        <v>125534</v>
      </c>
      <c r="P1112" s="139">
        <v>48363</v>
      </c>
      <c r="Q1112" s="140" t="s">
        <v>5439</v>
      </c>
      <c r="R1112" s="139">
        <v>962217</v>
      </c>
      <c r="S1112" s="139">
        <v>0</v>
      </c>
      <c r="T1112" s="140" t="s">
        <v>7758</v>
      </c>
      <c r="U1112" s="141">
        <v>367</v>
      </c>
      <c r="V1112" s="140" t="s">
        <v>12202</v>
      </c>
      <c r="W1112" s="140" t="s">
        <v>7847</v>
      </c>
      <c r="X1112" s="140" t="s">
        <v>8106</v>
      </c>
      <c r="Y1112" s="140" t="s">
        <v>8107</v>
      </c>
      <c r="Z1112" s="140" t="s">
        <v>8724</v>
      </c>
      <c r="AA1112" s="139">
        <v>2</v>
      </c>
      <c r="AB1112" s="141">
        <v>45322</v>
      </c>
      <c r="AC1112" s="141">
        <v>45322</v>
      </c>
      <c r="AD1112" s="140" t="s">
        <v>7768</v>
      </c>
      <c r="AE1112" s="140" t="s">
        <v>7769</v>
      </c>
      <c r="AF1112" s="140" t="s">
        <v>7770</v>
      </c>
      <c r="AG1112" s="140" t="s">
        <v>7771</v>
      </c>
      <c r="AH1112" s="140" t="s">
        <v>12199</v>
      </c>
      <c r="AI1112" s="140" t="s">
        <v>7943</v>
      </c>
      <c r="AJ1112" s="140" t="s">
        <v>12200</v>
      </c>
      <c r="AK1112" s="140" t="s">
        <v>4006</v>
      </c>
      <c r="AL1112" s="139">
        <v>3940</v>
      </c>
      <c r="AM1112" s="140" t="s">
        <v>362</v>
      </c>
      <c r="AN1112" s="140" t="s">
        <v>9120</v>
      </c>
    </row>
    <row r="1113" spans="1:40" ht="28.8" x14ac:dyDescent="0.25">
      <c r="A1113" s="139" t="s">
        <v>7756</v>
      </c>
      <c r="B1113" s="140" t="s">
        <v>7757</v>
      </c>
      <c r="C1113" s="139">
        <v>14357</v>
      </c>
      <c r="D1113" s="140" t="s">
        <v>5538</v>
      </c>
      <c r="E1113" s="140" t="s">
        <v>4008</v>
      </c>
      <c r="F1113" s="139">
        <v>3990</v>
      </c>
      <c r="G1113" s="140" t="s">
        <v>363</v>
      </c>
      <c r="H1113" s="140" t="s">
        <v>1940</v>
      </c>
      <c r="I1113" s="140" t="s">
        <v>7758</v>
      </c>
      <c r="J1113" s="140" t="s">
        <v>12203</v>
      </c>
      <c r="K1113" s="140" t="s">
        <v>7760</v>
      </c>
      <c r="L1113" s="140" t="s">
        <v>7761</v>
      </c>
      <c r="M1113" s="140" t="s">
        <v>7491</v>
      </c>
      <c r="N1113" s="140" t="s">
        <v>8722</v>
      </c>
      <c r="O1113" s="139">
        <v>125534</v>
      </c>
      <c r="P1113" s="139">
        <v>48363</v>
      </c>
      <c r="Q1113" s="140" t="s">
        <v>5439</v>
      </c>
      <c r="R1113" s="139">
        <v>965251</v>
      </c>
      <c r="S1113" s="139">
        <v>0</v>
      </c>
      <c r="T1113" s="140" t="s">
        <v>7758</v>
      </c>
      <c r="U1113" s="141">
        <v>367</v>
      </c>
      <c r="V1113" s="140" t="s">
        <v>12204</v>
      </c>
      <c r="W1113" s="140" t="s">
        <v>9380</v>
      </c>
      <c r="X1113" s="140" t="s">
        <v>7765</v>
      </c>
      <c r="Y1113" s="140" t="s">
        <v>7766</v>
      </c>
      <c r="Z1113" s="140" t="s">
        <v>8739</v>
      </c>
      <c r="AA1113" s="139">
        <v>2</v>
      </c>
      <c r="AB1113" s="141">
        <v>45322</v>
      </c>
      <c r="AC1113" s="141">
        <v>45322</v>
      </c>
      <c r="AD1113" s="140" t="s">
        <v>7768</v>
      </c>
      <c r="AE1113" s="140" t="s">
        <v>7769</v>
      </c>
      <c r="AF1113" s="140" t="s">
        <v>7770</v>
      </c>
      <c r="AG1113" s="140" t="s">
        <v>7771</v>
      </c>
      <c r="AH1113" s="140" t="s">
        <v>12205</v>
      </c>
      <c r="AI1113" s="140" t="s">
        <v>7885</v>
      </c>
      <c r="AJ1113" s="140" t="s">
        <v>12206</v>
      </c>
      <c r="AK1113" s="140" t="s">
        <v>4833</v>
      </c>
      <c r="AL1113" s="139">
        <v>3990</v>
      </c>
      <c r="AM1113" s="140" t="s">
        <v>363</v>
      </c>
      <c r="AN1113" s="140" t="s">
        <v>12207</v>
      </c>
    </row>
    <row r="1114" spans="1:40" ht="28.8" x14ac:dyDescent="0.25">
      <c r="A1114" s="139" t="s">
        <v>7756</v>
      </c>
      <c r="B1114" s="140" t="s">
        <v>7757</v>
      </c>
      <c r="C1114" s="139">
        <v>14365</v>
      </c>
      <c r="D1114" s="140" t="s">
        <v>5539</v>
      </c>
      <c r="E1114" s="140" t="s">
        <v>4009</v>
      </c>
      <c r="F1114" s="139">
        <v>3990</v>
      </c>
      <c r="G1114" s="140" t="s">
        <v>704</v>
      </c>
      <c r="H1114" s="140" t="s">
        <v>1941</v>
      </c>
      <c r="I1114" s="140" t="s">
        <v>7758</v>
      </c>
      <c r="J1114" s="140" t="s">
        <v>12208</v>
      </c>
      <c r="K1114" s="140" t="s">
        <v>7760</v>
      </c>
      <c r="L1114" s="140" t="s">
        <v>7761</v>
      </c>
      <c r="M1114" s="140" t="s">
        <v>7491</v>
      </c>
      <c r="N1114" s="140" t="s">
        <v>8722</v>
      </c>
      <c r="O1114" s="139">
        <v>125534</v>
      </c>
      <c r="P1114" s="139">
        <v>48363</v>
      </c>
      <c r="Q1114" s="140" t="s">
        <v>5439</v>
      </c>
      <c r="R1114" s="139">
        <v>965251</v>
      </c>
      <c r="S1114" s="139">
        <v>0</v>
      </c>
      <c r="T1114" s="140" t="s">
        <v>7758</v>
      </c>
      <c r="U1114" s="141">
        <v>367</v>
      </c>
      <c r="V1114" s="140" t="s">
        <v>12209</v>
      </c>
      <c r="W1114" s="140" t="s">
        <v>12210</v>
      </c>
      <c r="X1114" s="140" t="s">
        <v>7765</v>
      </c>
      <c r="Y1114" s="140" t="s">
        <v>7766</v>
      </c>
      <c r="Z1114" s="140" t="s">
        <v>8739</v>
      </c>
      <c r="AA1114" s="139">
        <v>2</v>
      </c>
      <c r="AB1114" s="141">
        <v>45322</v>
      </c>
      <c r="AC1114" s="141">
        <v>45322</v>
      </c>
      <c r="AD1114" s="140" t="s">
        <v>7768</v>
      </c>
      <c r="AE1114" s="140" t="s">
        <v>7769</v>
      </c>
      <c r="AF1114" s="140" t="s">
        <v>7770</v>
      </c>
      <c r="AG1114" s="140" t="s">
        <v>7771</v>
      </c>
      <c r="AH1114" s="140" t="s">
        <v>12205</v>
      </c>
      <c r="AI1114" s="140" t="s">
        <v>7885</v>
      </c>
      <c r="AJ1114" s="140" t="s">
        <v>12206</v>
      </c>
      <c r="AK1114" s="140" t="s">
        <v>4833</v>
      </c>
      <c r="AL1114" s="139">
        <v>3990</v>
      </c>
      <c r="AM1114" s="140" t="s">
        <v>363</v>
      </c>
      <c r="AN1114" s="140" t="s">
        <v>12207</v>
      </c>
    </row>
    <row r="1115" spans="1:40" ht="28.8" x14ac:dyDescent="0.25">
      <c r="A1115" s="139" t="s">
        <v>7756</v>
      </c>
      <c r="B1115" s="140" t="s">
        <v>7757</v>
      </c>
      <c r="C1115" s="139">
        <v>14373</v>
      </c>
      <c r="D1115" s="140" t="s">
        <v>5540</v>
      </c>
      <c r="E1115" s="140" t="s">
        <v>4010</v>
      </c>
      <c r="F1115" s="139">
        <v>3990</v>
      </c>
      <c r="G1115" s="140" t="s">
        <v>705</v>
      </c>
      <c r="H1115" s="140" t="s">
        <v>1942</v>
      </c>
      <c r="I1115" s="140" t="s">
        <v>7758</v>
      </c>
      <c r="J1115" s="140" t="s">
        <v>12211</v>
      </c>
      <c r="K1115" s="140" t="s">
        <v>7760</v>
      </c>
      <c r="L1115" s="140" t="s">
        <v>7761</v>
      </c>
      <c r="M1115" s="140" t="s">
        <v>7491</v>
      </c>
      <c r="N1115" s="140" t="s">
        <v>8722</v>
      </c>
      <c r="O1115" s="139">
        <v>125534</v>
      </c>
      <c r="P1115" s="139">
        <v>48363</v>
      </c>
      <c r="Q1115" s="140" t="s">
        <v>5439</v>
      </c>
      <c r="R1115" s="139">
        <v>965251</v>
      </c>
      <c r="S1115" s="139">
        <v>0</v>
      </c>
      <c r="T1115" s="140" t="s">
        <v>7758</v>
      </c>
      <c r="U1115" s="141">
        <v>367</v>
      </c>
      <c r="V1115" s="140" t="s">
        <v>12212</v>
      </c>
      <c r="W1115" s="140" t="s">
        <v>12213</v>
      </c>
      <c r="X1115" s="140" t="s">
        <v>7765</v>
      </c>
      <c r="Y1115" s="140" t="s">
        <v>7766</v>
      </c>
      <c r="Z1115" s="140" t="s">
        <v>8739</v>
      </c>
      <c r="AA1115" s="139">
        <v>1</v>
      </c>
      <c r="AB1115" s="141">
        <v>45322</v>
      </c>
      <c r="AC1115" s="141">
        <v>45322</v>
      </c>
      <c r="AD1115" s="140" t="s">
        <v>7768</v>
      </c>
      <c r="AE1115" s="140" t="s">
        <v>7769</v>
      </c>
      <c r="AF1115" s="140" t="s">
        <v>7770</v>
      </c>
      <c r="AG1115" s="140" t="s">
        <v>7771</v>
      </c>
      <c r="AH1115" s="140" t="s">
        <v>12205</v>
      </c>
      <c r="AI1115" s="140" t="s">
        <v>7885</v>
      </c>
      <c r="AJ1115" s="140" t="s">
        <v>12206</v>
      </c>
      <c r="AK1115" s="140" t="s">
        <v>4833</v>
      </c>
      <c r="AL1115" s="139">
        <v>3990</v>
      </c>
      <c r="AM1115" s="140" t="s">
        <v>363</v>
      </c>
      <c r="AN1115" s="140" t="s">
        <v>12207</v>
      </c>
    </row>
    <row r="1116" spans="1:40" ht="28.8" x14ac:dyDescent="0.25">
      <c r="A1116" s="139" t="s">
        <v>7756</v>
      </c>
      <c r="B1116" s="140" t="s">
        <v>7757</v>
      </c>
      <c r="C1116" s="139">
        <v>14381</v>
      </c>
      <c r="D1116" s="140" t="s">
        <v>5541</v>
      </c>
      <c r="E1116" s="140" t="s">
        <v>4011</v>
      </c>
      <c r="F1116" s="139">
        <v>3670</v>
      </c>
      <c r="G1116" s="140" t="s">
        <v>6145</v>
      </c>
      <c r="H1116" s="140" t="s">
        <v>1943</v>
      </c>
      <c r="I1116" s="140" t="s">
        <v>7758</v>
      </c>
      <c r="J1116" s="140" t="s">
        <v>12214</v>
      </c>
      <c r="K1116" s="140" t="s">
        <v>7760</v>
      </c>
      <c r="L1116" s="140" t="s">
        <v>7761</v>
      </c>
      <c r="M1116" s="140" t="s">
        <v>7491</v>
      </c>
      <c r="N1116" s="140" t="s">
        <v>8722</v>
      </c>
      <c r="O1116" s="139">
        <v>118836</v>
      </c>
      <c r="P1116" s="139">
        <v>15453</v>
      </c>
      <c r="Q1116" s="140" t="s">
        <v>5580</v>
      </c>
      <c r="R1116" s="139">
        <v>965285</v>
      </c>
      <c r="S1116" s="139">
        <v>0</v>
      </c>
      <c r="T1116" s="140" t="s">
        <v>7758</v>
      </c>
      <c r="U1116" s="141">
        <v>367</v>
      </c>
      <c r="V1116" s="140" t="s">
        <v>12215</v>
      </c>
      <c r="W1116" s="140" t="s">
        <v>12216</v>
      </c>
      <c r="X1116" s="140" t="s">
        <v>7765</v>
      </c>
      <c r="Y1116" s="140" t="s">
        <v>7766</v>
      </c>
      <c r="Z1116" s="140" t="s">
        <v>8739</v>
      </c>
      <c r="AA1116" s="139">
        <v>1</v>
      </c>
      <c r="AB1116" s="141">
        <v>45322</v>
      </c>
      <c r="AC1116" s="141">
        <v>45322</v>
      </c>
      <c r="AD1116" s="140" t="s">
        <v>7768</v>
      </c>
      <c r="AE1116" s="140" t="s">
        <v>7769</v>
      </c>
      <c r="AF1116" s="140" t="s">
        <v>7770</v>
      </c>
      <c r="AG1116" s="140" t="s">
        <v>7771</v>
      </c>
      <c r="AH1116" s="140" t="s">
        <v>12217</v>
      </c>
      <c r="AI1116" s="140" t="s">
        <v>7943</v>
      </c>
      <c r="AJ1116" s="140" t="s">
        <v>12218</v>
      </c>
      <c r="AK1116" s="140" t="s">
        <v>4070</v>
      </c>
      <c r="AL1116" s="139">
        <v>3670</v>
      </c>
      <c r="AM1116" s="140" t="s">
        <v>6145</v>
      </c>
      <c r="AN1116" s="140" t="s">
        <v>12219</v>
      </c>
    </row>
    <row r="1117" spans="1:40" ht="28.8" x14ac:dyDescent="0.25">
      <c r="A1117" s="139" t="s">
        <v>7756</v>
      </c>
      <c r="B1117" s="140" t="s">
        <v>7757</v>
      </c>
      <c r="C1117" s="139">
        <v>14399</v>
      </c>
      <c r="D1117" s="140" t="s">
        <v>488</v>
      </c>
      <c r="E1117" s="140" t="s">
        <v>3066</v>
      </c>
      <c r="F1117" s="139">
        <v>3670</v>
      </c>
      <c r="G1117" s="140" t="s">
        <v>6145</v>
      </c>
      <c r="H1117" s="140" t="s">
        <v>1944</v>
      </c>
      <c r="I1117" s="140" t="s">
        <v>7758</v>
      </c>
      <c r="J1117" s="140" t="s">
        <v>12220</v>
      </c>
      <c r="K1117" s="140" t="s">
        <v>7760</v>
      </c>
      <c r="L1117" s="140" t="s">
        <v>7761</v>
      </c>
      <c r="M1117" s="140" t="s">
        <v>7491</v>
      </c>
      <c r="N1117" s="140" t="s">
        <v>8722</v>
      </c>
      <c r="O1117" s="139">
        <v>118836</v>
      </c>
      <c r="P1117" s="139">
        <v>15453</v>
      </c>
      <c r="Q1117" s="140" t="s">
        <v>5580</v>
      </c>
      <c r="R1117" s="139">
        <v>965285</v>
      </c>
      <c r="S1117" s="139">
        <v>0</v>
      </c>
      <c r="T1117" s="140" t="s">
        <v>7758</v>
      </c>
      <c r="U1117" s="141">
        <v>367</v>
      </c>
      <c r="V1117" s="140" t="s">
        <v>12221</v>
      </c>
      <c r="W1117" s="140" t="s">
        <v>9149</v>
      </c>
      <c r="X1117" s="140" t="s">
        <v>7765</v>
      </c>
      <c r="Y1117" s="140" t="s">
        <v>7766</v>
      </c>
      <c r="Z1117" s="140" t="s">
        <v>8739</v>
      </c>
      <c r="AA1117" s="139">
        <v>1</v>
      </c>
      <c r="AB1117" s="141">
        <v>45322</v>
      </c>
      <c r="AC1117" s="141">
        <v>45322</v>
      </c>
      <c r="AD1117" s="140" t="s">
        <v>7768</v>
      </c>
      <c r="AE1117" s="140" t="s">
        <v>7769</v>
      </c>
      <c r="AF1117" s="140" t="s">
        <v>7770</v>
      </c>
      <c r="AG1117" s="140" t="s">
        <v>7771</v>
      </c>
      <c r="AH1117" s="140" t="s">
        <v>12222</v>
      </c>
      <c r="AI1117" s="140" t="s">
        <v>7943</v>
      </c>
      <c r="AJ1117" s="140" t="s">
        <v>12218</v>
      </c>
      <c r="AK1117" s="140" t="s">
        <v>4070</v>
      </c>
      <c r="AL1117" s="139">
        <v>3670</v>
      </c>
      <c r="AM1117" s="140" t="s">
        <v>6145</v>
      </c>
      <c r="AN1117" s="140" t="s">
        <v>12219</v>
      </c>
    </row>
    <row r="1118" spans="1:40" ht="28.8" x14ac:dyDescent="0.25">
      <c r="A1118" s="139" t="s">
        <v>7756</v>
      </c>
      <c r="B1118" s="140" t="s">
        <v>7757</v>
      </c>
      <c r="C1118" s="139">
        <v>14407</v>
      </c>
      <c r="D1118" s="140" t="s">
        <v>5542</v>
      </c>
      <c r="E1118" s="140" t="s">
        <v>4012</v>
      </c>
      <c r="F1118" s="139">
        <v>3670</v>
      </c>
      <c r="G1118" s="140" t="s">
        <v>6145</v>
      </c>
      <c r="H1118" s="140" t="s">
        <v>1945</v>
      </c>
      <c r="I1118" s="140" t="s">
        <v>7758</v>
      </c>
      <c r="J1118" s="140" t="s">
        <v>12223</v>
      </c>
      <c r="K1118" s="140" t="s">
        <v>7760</v>
      </c>
      <c r="L1118" s="140" t="s">
        <v>7761</v>
      </c>
      <c r="M1118" s="140" t="s">
        <v>7491</v>
      </c>
      <c r="N1118" s="140" t="s">
        <v>8722</v>
      </c>
      <c r="O1118" s="139">
        <v>118836</v>
      </c>
      <c r="P1118" s="139">
        <v>15453</v>
      </c>
      <c r="Q1118" s="140" t="s">
        <v>5580</v>
      </c>
      <c r="R1118" s="139">
        <v>965285</v>
      </c>
      <c r="S1118" s="139">
        <v>0</v>
      </c>
      <c r="T1118" s="140" t="s">
        <v>7758</v>
      </c>
      <c r="U1118" s="141">
        <v>367</v>
      </c>
      <c r="V1118" s="140" t="s">
        <v>12224</v>
      </c>
      <c r="W1118" s="140" t="s">
        <v>9551</v>
      </c>
      <c r="X1118" s="140" t="s">
        <v>7972</v>
      </c>
      <c r="Y1118" s="140" t="s">
        <v>7973</v>
      </c>
      <c r="Z1118" s="140" t="s">
        <v>8899</v>
      </c>
      <c r="AA1118" s="139">
        <v>2</v>
      </c>
      <c r="AB1118" s="141">
        <v>45322</v>
      </c>
      <c r="AC1118" s="141">
        <v>45322</v>
      </c>
      <c r="AD1118" s="140" t="s">
        <v>7768</v>
      </c>
      <c r="AE1118" s="140" t="s">
        <v>7769</v>
      </c>
      <c r="AF1118" s="140" t="s">
        <v>7770</v>
      </c>
      <c r="AG1118" s="140" t="s">
        <v>7771</v>
      </c>
      <c r="AH1118" s="140" t="s">
        <v>12225</v>
      </c>
      <c r="AI1118" s="140" t="s">
        <v>7943</v>
      </c>
      <c r="AJ1118" s="140" t="s">
        <v>12226</v>
      </c>
      <c r="AK1118" s="140" t="s">
        <v>12227</v>
      </c>
      <c r="AL1118" s="139">
        <v>3670</v>
      </c>
      <c r="AM1118" s="140" t="s">
        <v>6145</v>
      </c>
      <c r="AN1118" s="140" t="s">
        <v>12219</v>
      </c>
    </row>
    <row r="1119" spans="1:40" ht="28.8" x14ac:dyDescent="0.25">
      <c r="A1119" s="139" t="s">
        <v>7756</v>
      </c>
      <c r="B1119" s="140" t="s">
        <v>7757</v>
      </c>
      <c r="C1119" s="139">
        <v>14415</v>
      </c>
      <c r="D1119" s="140" t="s">
        <v>5543</v>
      </c>
      <c r="E1119" s="140" t="s">
        <v>4012</v>
      </c>
      <c r="F1119" s="139">
        <v>3670</v>
      </c>
      <c r="G1119" s="140" t="s">
        <v>6145</v>
      </c>
      <c r="H1119" s="140" t="s">
        <v>1946</v>
      </c>
      <c r="I1119" s="140" t="s">
        <v>7758</v>
      </c>
      <c r="J1119" s="140" t="s">
        <v>12228</v>
      </c>
      <c r="K1119" s="140" t="s">
        <v>7760</v>
      </c>
      <c r="L1119" s="140" t="s">
        <v>7761</v>
      </c>
      <c r="M1119" s="140" t="s">
        <v>7491</v>
      </c>
      <c r="N1119" s="140" t="s">
        <v>8722</v>
      </c>
      <c r="O1119" s="139">
        <v>118836</v>
      </c>
      <c r="P1119" s="139">
        <v>15453</v>
      </c>
      <c r="Q1119" s="140" t="s">
        <v>5580</v>
      </c>
      <c r="R1119" s="139">
        <v>965285</v>
      </c>
      <c r="S1119" s="139">
        <v>0</v>
      </c>
      <c r="T1119" s="140" t="s">
        <v>7935</v>
      </c>
      <c r="U1119" s="141">
        <v>367</v>
      </c>
      <c r="V1119" s="140" t="s">
        <v>12229</v>
      </c>
      <c r="W1119" s="140" t="s">
        <v>8209</v>
      </c>
      <c r="X1119" s="140" t="s">
        <v>8106</v>
      </c>
      <c r="Y1119" s="140" t="s">
        <v>8107</v>
      </c>
      <c r="Z1119" s="140" t="s">
        <v>8724</v>
      </c>
      <c r="AA1119" s="139">
        <v>2</v>
      </c>
      <c r="AB1119" s="141">
        <v>45322</v>
      </c>
      <c r="AC1119" s="141">
        <v>45322</v>
      </c>
      <c r="AD1119" s="140" t="s">
        <v>7768</v>
      </c>
      <c r="AE1119" s="140" t="s">
        <v>7769</v>
      </c>
      <c r="AF1119" s="140" t="s">
        <v>7770</v>
      </c>
      <c r="AG1119" s="140" t="s">
        <v>7771</v>
      </c>
      <c r="AH1119" s="140" t="s">
        <v>12225</v>
      </c>
      <c r="AI1119" s="140" t="s">
        <v>7943</v>
      </c>
      <c r="AJ1119" s="140" t="s">
        <v>12226</v>
      </c>
      <c r="AK1119" s="140" t="s">
        <v>12227</v>
      </c>
      <c r="AL1119" s="139">
        <v>3670</v>
      </c>
      <c r="AM1119" s="140" t="s">
        <v>6145</v>
      </c>
      <c r="AN1119" s="140" t="s">
        <v>12219</v>
      </c>
    </row>
    <row r="1120" spans="1:40" ht="28.8" x14ac:dyDescent="0.25">
      <c r="A1120" s="139" t="s">
        <v>7756</v>
      </c>
      <c r="B1120" s="140" t="s">
        <v>7757</v>
      </c>
      <c r="C1120" s="139">
        <v>14431</v>
      </c>
      <c r="D1120" s="140" t="s">
        <v>6898</v>
      </c>
      <c r="E1120" s="140" t="s">
        <v>4013</v>
      </c>
      <c r="F1120" s="139">
        <v>3910</v>
      </c>
      <c r="G1120" s="140" t="s">
        <v>6146</v>
      </c>
      <c r="H1120" s="140" t="s">
        <v>1947</v>
      </c>
      <c r="I1120" s="140" t="s">
        <v>7758</v>
      </c>
      <c r="J1120" s="140" t="s">
        <v>12230</v>
      </c>
      <c r="K1120" s="140" t="s">
        <v>7760</v>
      </c>
      <c r="L1120" s="140" t="s">
        <v>7761</v>
      </c>
      <c r="M1120" s="140" t="s">
        <v>7491</v>
      </c>
      <c r="N1120" s="140" t="s">
        <v>8722</v>
      </c>
      <c r="O1120" s="139">
        <v>118752</v>
      </c>
      <c r="P1120" s="139">
        <v>123075</v>
      </c>
      <c r="Q1120" s="140" t="s">
        <v>6751</v>
      </c>
      <c r="R1120" s="139">
        <v>965293</v>
      </c>
      <c r="S1120" s="139">
        <v>0</v>
      </c>
      <c r="T1120" s="140" t="s">
        <v>7758</v>
      </c>
      <c r="U1120" s="141">
        <v>367</v>
      </c>
      <c r="V1120" s="140" t="s">
        <v>12231</v>
      </c>
      <c r="W1120" s="140" t="s">
        <v>11007</v>
      </c>
      <c r="X1120" s="140" t="s">
        <v>7765</v>
      </c>
      <c r="Y1120" s="140" t="s">
        <v>7766</v>
      </c>
      <c r="Z1120" s="140" t="s">
        <v>8739</v>
      </c>
      <c r="AA1120" s="139">
        <v>1</v>
      </c>
      <c r="AB1120" s="141">
        <v>45322</v>
      </c>
      <c r="AC1120" s="141">
        <v>45322</v>
      </c>
      <c r="AD1120" s="140" t="s">
        <v>7768</v>
      </c>
      <c r="AE1120" s="140" t="s">
        <v>7769</v>
      </c>
      <c r="AF1120" s="140" t="s">
        <v>7770</v>
      </c>
      <c r="AG1120" s="140" t="s">
        <v>7771</v>
      </c>
      <c r="AH1120" s="140" t="s">
        <v>12232</v>
      </c>
      <c r="AI1120" s="140" t="s">
        <v>7943</v>
      </c>
      <c r="AJ1120" s="140" t="s">
        <v>12233</v>
      </c>
      <c r="AK1120" s="140" t="s">
        <v>12234</v>
      </c>
      <c r="AL1120" s="139">
        <v>3910</v>
      </c>
      <c r="AM1120" s="140" t="s">
        <v>6146</v>
      </c>
      <c r="AN1120" s="140" t="s">
        <v>12235</v>
      </c>
    </row>
    <row r="1121" spans="1:40" ht="28.8" x14ac:dyDescent="0.25">
      <c r="A1121" s="139" t="s">
        <v>7756</v>
      </c>
      <c r="B1121" s="140" t="s">
        <v>7757</v>
      </c>
      <c r="C1121" s="139">
        <v>14449</v>
      </c>
      <c r="D1121" s="140" t="s">
        <v>5544</v>
      </c>
      <c r="E1121" s="140" t="s">
        <v>4014</v>
      </c>
      <c r="F1121" s="139">
        <v>3910</v>
      </c>
      <c r="G1121" s="140" t="s">
        <v>6146</v>
      </c>
      <c r="H1121" s="140" t="s">
        <v>1948</v>
      </c>
      <c r="I1121" s="140" t="s">
        <v>7758</v>
      </c>
      <c r="J1121" s="140" t="s">
        <v>12236</v>
      </c>
      <c r="K1121" s="140" t="s">
        <v>7760</v>
      </c>
      <c r="L1121" s="140" t="s">
        <v>7761</v>
      </c>
      <c r="M1121" s="140" t="s">
        <v>7491</v>
      </c>
      <c r="N1121" s="140" t="s">
        <v>8722</v>
      </c>
      <c r="O1121" s="139">
        <v>118752</v>
      </c>
      <c r="P1121" s="139">
        <v>123075</v>
      </c>
      <c r="Q1121" s="140" t="s">
        <v>6751</v>
      </c>
      <c r="R1121" s="139">
        <v>965293</v>
      </c>
      <c r="S1121" s="139">
        <v>0</v>
      </c>
      <c r="T1121" s="140" t="s">
        <v>7758</v>
      </c>
      <c r="U1121" s="141">
        <v>367</v>
      </c>
      <c r="V1121" s="140" t="s">
        <v>12237</v>
      </c>
      <c r="W1121" s="140" t="s">
        <v>12238</v>
      </c>
      <c r="X1121" s="140" t="s">
        <v>7765</v>
      </c>
      <c r="Y1121" s="140" t="s">
        <v>7766</v>
      </c>
      <c r="Z1121" s="140" t="s">
        <v>8739</v>
      </c>
      <c r="AA1121" s="139">
        <v>1</v>
      </c>
      <c r="AB1121" s="141">
        <v>45322</v>
      </c>
      <c r="AC1121" s="141">
        <v>45322</v>
      </c>
      <c r="AD1121" s="140" t="s">
        <v>7768</v>
      </c>
      <c r="AE1121" s="140" t="s">
        <v>7769</v>
      </c>
      <c r="AF1121" s="140" t="s">
        <v>7770</v>
      </c>
      <c r="AG1121" s="140" t="s">
        <v>7771</v>
      </c>
      <c r="AH1121" s="140" t="s">
        <v>12239</v>
      </c>
      <c r="AI1121" s="140" t="s">
        <v>7773</v>
      </c>
      <c r="AJ1121" s="140" t="s">
        <v>12240</v>
      </c>
      <c r="AK1121" s="140" t="s">
        <v>12241</v>
      </c>
      <c r="AL1121" s="139">
        <v>3910</v>
      </c>
      <c r="AM1121" s="140" t="s">
        <v>6146</v>
      </c>
      <c r="AN1121" s="140" t="s">
        <v>12235</v>
      </c>
    </row>
    <row r="1122" spans="1:40" ht="28.8" x14ac:dyDescent="0.25">
      <c r="A1122" s="139" t="s">
        <v>7756</v>
      </c>
      <c r="B1122" s="140" t="s">
        <v>7757</v>
      </c>
      <c r="C1122" s="139">
        <v>14456</v>
      </c>
      <c r="D1122" s="140" t="s">
        <v>6680</v>
      </c>
      <c r="E1122" s="140" t="s">
        <v>4015</v>
      </c>
      <c r="F1122" s="139">
        <v>3910</v>
      </c>
      <c r="G1122" s="140" t="s">
        <v>6146</v>
      </c>
      <c r="H1122" s="140" t="s">
        <v>1949</v>
      </c>
      <c r="I1122" s="140" t="s">
        <v>7758</v>
      </c>
      <c r="J1122" s="140" t="s">
        <v>12242</v>
      </c>
      <c r="K1122" s="140" t="s">
        <v>7760</v>
      </c>
      <c r="L1122" s="140" t="s">
        <v>7761</v>
      </c>
      <c r="M1122" s="140" t="s">
        <v>7491</v>
      </c>
      <c r="N1122" s="140" t="s">
        <v>8722</v>
      </c>
      <c r="O1122" s="139">
        <v>118752</v>
      </c>
      <c r="P1122" s="139">
        <v>123075</v>
      </c>
      <c r="Q1122" s="140" t="s">
        <v>6751</v>
      </c>
      <c r="R1122" s="139">
        <v>965293</v>
      </c>
      <c r="S1122" s="139">
        <v>0</v>
      </c>
      <c r="T1122" s="140" t="s">
        <v>7758</v>
      </c>
      <c r="U1122" s="141">
        <v>367</v>
      </c>
      <c r="V1122" s="140" t="s">
        <v>12243</v>
      </c>
      <c r="W1122" s="140" t="s">
        <v>7828</v>
      </c>
      <c r="X1122" s="140" t="s">
        <v>7765</v>
      </c>
      <c r="Y1122" s="140" t="s">
        <v>7766</v>
      </c>
      <c r="Z1122" s="140" t="s">
        <v>8739</v>
      </c>
      <c r="AA1122" s="139">
        <v>1</v>
      </c>
      <c r="AB1122" s="141">
        <v>45322</v>
      </c>
      <c r="AC1122" s="141">
        <v>45322</v>
      </c>
      <c r="AD1122" s="140" t="s">
        <v>7768</v>
      </c>
      <c r="AE1122" s="140" t="s">
        <v>7769</v>
      </c>
      <c r="AF1122" s="140" t="s">
        <v>7770</v>
      </c>
      <c r="AG1122" s="140" t="s">
        <v>7771</v>
      </c>
      <c r="AH1122" s="140" t="s">
        <v>12244</v>
      </c>
      <c r="AI1122" s="140" t="s">
        <v>7943</v>
      </c>
      <c r="AJ1122" s="140" t="s">
        <v>12245</v>
      </c>
      <c r="AK1122" s="140" t="s">
        <v>12246</v>
      </c>
      <c r="AL1122" s="139">
        <v>3910</v>
      </c>
      <c r="AM1122" s="140" t="s">
        <v>6146</v>
      </c>
      <c r="AN1122" s="140" t="s">
        <v>12235</v>
      </c>
    </row>
    <row r="1123" spans="1:40" ht="28.8" x14ac:dyDescent="0.25">
      <c r="A1123" s="139" t="s">
        <v>7756</v>
      </c>
      <c r="B1123" s="140" t="s">
        <v>7757</v>
      </c>
      <c r="C1123" s="139">
        <v>14464</v>
      </c>
      <c r="D1123" s="140" t="s">
        <v>6561</v>
      </c>
      <c r="E1123" s="140" t="s">
        <v>4016</v>
      </c>
      <c r="F1123" s="139">
        <v>3930</v>
      </c>
      <c r="G1123" s="140" t="s">
        <v>364</v>
      </c>
      <c r="H1123" s="140" t="s">
        <v>1950</v>
      </c>
      <c r="I1123" s="140" t="s">
        <v>7758</v>
      </c>
      <c r="J1123" s="140" t="s">
        <v>12247</v>
      </c>
      <c r="K1123" s="140" t="s">
        <v>7760</v>
      </c>
      <c r="L1123" s="140" t="s">
        <v>7761</v>
      </c>
      <c r="M1123" s="140" t="s">
        <v>7491</v>
      </c>
      <c r="N1123" s="140" t="s">
        <v>8722</v>
      </c>
      <c r="O1123" s="139">
        <v>118761</v>
      </c>
      <c r="P1123" s="139">
        <v>117713</v>
      </c>
      <c r="Q1123" s="140" t="s">
        <v>5985</v>
      </c>
      <c r="R1123" s="139">
        <v>973651</v>
      </c>
      <c r="S1123" s="139">
        <v>0</v>
      </c>
      <c r="T1123" s="140" t="s">
        <v>7758</v>
      </c>
      <c r="U1123" s="141">
        <v>367</v>
      </c>
      <c r="V1123" s="140" t="s">
        <v>12248</v>
      </c>
      <c r="W1123" s="140" t="s">
        <v>7872</v>
      </c>
      <c r="X1123" s="140" t="s">
        <v>7765</v>
      </c>
      <c r="Y1123" s="140" t="s">
        <v>7766</v>
      </c>
      <c r="Z1123" s="140" t="s">
        <v>8739</v>
      </c>
      <c r="AA1123" s="139">
        <v>2</v>
      </c>
      <c r="AB1123" s="141">
        <v>45322</v>
      </c>
      <c r="AC1123" s="141">
        <v>45322</v>
      </c>
      <c r="AD1123" s="140" t="s">
        <v>7768</v>
      </c>
      <c r="AE1123" s="140" t="s">
        <v>7769</v>
      </c>
      <c r="AF1123" s="140" t="s">
        <v>7770</v>
      </c>
      <c r="AG1123" s="140" t="s">
        <v>7771</v>
      </c>
      <c r="AH1123" s="140" t="s">
        <v>12249</v>
      </c>
      <c r="AI1123" s="140" t="s">
        <v>7943</v>
      </c>
      <c r="AJ1123" s="140" t="s">
        <v>12250</v>
      </c>
      <c r="AK1123" s="140" t="s">
        <v>4016</v>
      </c>
      <c r="AL1123" s="139">
        <v>3930</v>
      </c>
      <c r="AM1123" s="140" t="s">
        <v>364</v>
      </c>
      <c r="AN1123" s="140" t="s">
        <v>12251</v>
      </c>
    </row>
    <row r="1124" spans="1:40" ht="28.8" x14ac:dyDescent="0.25">
      <c r="A1124" s="139" t="s">
        <v>7756</v>
      </c>
      <c r="B1124" s="140" t="s">
        <v>7757</v>
      </c>
      <c r="C1124" s="139">
        <v>14481</v>
      </c>
      <c r="D1124" s="140" t="s">
        <v>5545</v>
      </c>
      <c r="E1124" s="140" t="s">
        <v>4017</v>
      </c>
      <c r="F1124" s="139">
        <v>3900</v>
      </c>
      <c r="G1124" s="140" t="s">
        <v>6146</v>
      </c>
      <c r="H1124" s="140" t="s">
        <v>1951</v>
      </c>
      <c r="I1124" s="140" t="s">
        <v>7758</v>
      </c>
      <c r="J1124" s="140" t="s">
        <v>12252</v>
      </c>
      <c r="K1124" s="140" t="s">
        <v>7760</v>
      </c>
      <c r="L1124" s="140" t="s">
        <v>7761</v>
      </c>
      <c r="M1124" s="140" t="s">
        <v>7491</v>
      </c>
      <c r="N1124" s="140" t="s">
        <v>8722</v>
      </c>
      <c r="O1124" s="139">
        <v>119842</v>
      </c>
      <c r="P1124" s="139">
        <v>14481</v>
      </c>
      <c r="Q1124" s="140" t="s">
        <v>5545</v>
      </c>
      <c r="R1124" s="139">
        <v>55145</v>
      </c>
      <c r="S1124" s="139">
        <v>0</v>
      </c>
      <c r="T1124" s="140" t="s">
        <v>7935</v>
      </c>
      <c r="U1124" s="141">
        <v>367</v>
      </c>
      <c r="V1124" s="140" t="s">
        <v>12253</v>
      </c>
      <c r="W1124" s="140" t="s">
        <v>12254</v>
      </c>
      <c r="X1124" s="140" t="s">
        <v>7765</v>
      </c>
      <c r="Y1124" s="140" t="s">
        <v>7766</v>
      </c>
      <c r="Z1124" s="140" t="s">
        <v>8739</v>
      </c>
      <c r="AA1124" s="139">
        <v>2</v>
      </c>
      <c r="AB1124" s="141">
        <v>45322</v>
      </c>
      <c r="AC1124" s="141">
        <v>45322</v>
      </c>
      <c r="AD1124" s="140" t="s">
        <v>7768</v>
      </c>
      <c r="AE1124" s="140" t="s">
        <v>7769</v>
      </c>
      <c r="AF1124" s="140" t="s">
        <v>7770</v>
      </c>
      <c r="AG1124" s="140" t="s">
        <v>7771</v>
      </c>
      <c r="AH1124" s="140" t="s">
        <v>12255</v>
      </c>
      <c r="AI1124" s="140" t="s">
        <v>9265</v>
      </c>
      <c r="AJ1124" s="140" t="s">
        <v>12256</v>
      </c>
      <c r="AK1124" s="140" t="s">
        <v>4017</v>
      </c>
      <c r="AL1124" s="139">
        <v>3900</v>
      </c>
      <c r="AM1124" s="140" t="s">
        <v>6146</v>
      </c>
      <c r="AN1124" s="140" t="s">
        <v>12257</v>
      </c>
    </row>
    <row r="1125" spans="1:40" ht="28.8" x14ac:dyDescent="0.25">
      <c r="A1125" s="139" t="s">
        <v>7756</v>
      </c>
      <c r="B1125" s="140" t="s">
        <v>7757</v>
      </c>
      <c r="C1125" s="139">
        <v>14498</v>
      </c>
      <c r="D1125" s="140" t="s">
        <v>5546</v>
      </c>
      <c r="E1125" s="140" t="s">
        <v>4018</v>
      </c>
      <c r="F1125" s="139">
        <v>3900</v>
      </c>
      <c r="G1125" s="140" t="s">
        <v>6146</v>
      </c>
      <c r="H1125" s="140" t="s">
        <v>1952</v>
      </c>
      <c r="I1125" s="140" t="s">
        <v>7758</v>
      </c>
      <c r="J1125" s="140" t="s">
        <v>12258</v>
      </c>
      <c r="K1125" s="140" t="s">
        <v>7760</v>
      </c>
      <c r="L1125" s="140" t="s">
        <v>7761</v>
      </c>
      <c r="M1125" s="140" t="s">
        <v>7491</v>
      </c>
      <c r="N1125" s="140" t="s">
        <v>8722</v>
      </c>
      <c r="O1125" s="139">
        <v>119842</v>
      </c>
      <c r="P1125" s="139">
        <v>14481</v>
      </c>
      <c r="Q1125" s="140" t="s">
        <v>5545</v>
      </c>
      <c r="R1125" s="139">
        <v>111146</v>
      </c>
      <c r="S1125" s="139">
        <v>0</v>
      </c>
      <c r="T1125" s="140" t="s">
        <v>7758</v>
      </c>
      <c r="U1125" s="141">
        <v>367</v>
      </c>
      <c r="V1125" s="140" t="s">
        <v>12259</v>
      </c>
      <c r="W1125" s="140" t="s">
        <v>9630</v>
      </c>
      <c r="X1125" s="140" t="s">
        <v>7972</v>
      </c>
      <c r="Y1125" s="140" t="s">
        <v>7973</v>
      </c>
      <c r="Z1125" s="140" t="s">
        <v>8899</v>
      </c>
      <c r="AA1125" s="139">
        <v>2</v>
      </c>
      <c r="AB1125" s="141">
        <v>45322</v>
      </c>
      <c r="AC1125" s="141">
        <v>45322</v>
      </c>
      <c r="AD1125" s="140" t="s">
        <v>7768</v>
      </c>
      <c r="AE1125" s="140" t="s">
        <v>7769</v>
      </c>
      <c r="AF1125" s="140" t="s">
        <v>7770</v>
      </c>
      <c r="AG1125" s="140" t="s">
        <v>7771</v>
      </c>
      <c r="AH1125" s="140" t="s">
        <v>12260</v>
      </c>
      <c r="AI1125" s="140" t="s">
        <v>7943</v>
      </c>
      <c r="AJ1125" s="140" t="s">
        <v>12261</v>
      </c>
      <c r="AK1125" s="140" t="s">
        <v>4018</v>
      </c>
      <c r="AL1125" s="139">
        <v>3900</v>
      </c>
      <c r="AM1125" s="140" t="s">
        <v>6146</v>
      </c>
      <c r="AN1125" s="140" t="s">
        <v>12262</v>
      </c>
    </row>
    <row r="1126" spans="1:40" ht="28.8" x14ac:dyDescent="0.25">
      <c r="A1126" s="139" t="s">
        <v>7756</v>
      </c>
      <c r="B1126" s="140" t="s">
        <v>7757</v>
      </c>
      <c r="C1126" s="139">
        <v>14506</v>
      </c>
      <c r="D1126" s="140" t="s">
        <v>5547</v>
      </c>
      <c r="E1126" s="140" t="s">
        <v>6899</v>
      </c>
      <c r="F1126" s="139">
        <v>3900</v>
      </c>
      <c r="G1126" s="140" t="s">
        <v>6146</v>
      </c>
      <c r="H1126" s="140" t="s">
        <v>1952</v>
      </c>
      <c r="I1126" s="140" t="s">
        <v>7758</v>
      </c>
      <c r="J1126" s="140" t="s">
        <v>12263</v>
      </c>
      <c r="K1126" s="140" t="s">
        <v>7760</v>
      </c>
      <c r="L1126" s="140" t="s">
        <v>7761</v>
      </c>
      <c r="M1126" s="140" t="s">
        <v>7491</v>
      </c>
      <c r="N1126" s="140" t="s">
        <v>8722</v>
      </c>
      <c r="O1126" s="139">
        <v>119842</v>
      </c>
      <c r="P1126" s="139">
        <v>14481</v>
      </c>
      <c r="Q1126" s="140" t="s">
        <v>5545</v>
      </c>
      <c r="R1126" s="139">
        <v>111146</v>
      </c>
      <c r="S1126" s="139">
        <v>0</v>
      </c>
      <c r="T1126" s="140" t="s">
        <v>7758</v>
      </c>
      <c r="U1126" s="141">
        <v>367</v>
      </c>
      <c r="V1126" s="140" t="s">
        <v>12264</v>
      </c>
      <c r="W1126" s="140" t="s">
        <v>8666</v>
      </c>
      <c r="X1126" s="140" t="s">
        <v>8106</v>
      </c>
      <c r="Y1126" s="140" t="s">
        <v>8107</v>
      </c>
      <c r="Z1126" s="140" t="s">
        <v>8724</v>
      </c>
      <c r="AA1126" s="139">
        <v>1</v>
      </c>
      <c r="AB1126" s="141">
        <v>45322</v>
      </c>
      <c r="AC1126" s="141">
        <v>45322</v>
      </c>
      <c r="AD1126" s="140" t="s">
        <v>7768</v>
      </c>
      <c r="AE1126" s="140" t="s">
        <v>7769</v>
      </c>
      <c r="AF1126" s="140" t="s">
        <v>7770</v>
      </c>
      <c r="AG1126" s="140" t="s">
        <v>7771</v>
      </c>
      <c r="AH1126" s="140" t="s">
        <v>12260</v>
      </c>
      <c r="AI1126" s="140" t="s">
        <v>7943</v>
      </c>
      <c r="AJ1126" s="140" t="s">
        <v>12261</v>
      </c>
      <c r="AK1126" s="140" t="s">
        <v>4018</v>
      </c>
      <c r="AL1126" s="139">
        <v>3900</v>
      </c>
      <c r="AM1126" s="140" t="s">
        <v>6146</v>
      </c>
      <c r="AN1126" s="140" t="s">
        <v>12262</v>
      </c>
    </row>
    <row r="1127" spans="1:40" ht="28.8" x14ac:dyDescent="0.25">
      <c r="A1127" s="139" t="s">
        <v>7756</v>
      </c>
      <c r="B1127" s="140" t="s">
        <v>7757</v>
      </c>
      <c r="C1127" s="139">
        <v>14514</v>
      </c>
      <c r="D1127" s="140" t="s">
        <v>490</v>
      </c>
      <c r="E1127" s="140" t="s">
        <v>4019</v>
      </c>
      <c r="F1127" s="139">
        <v>3941</v>
      </c>
      <c r="G1127" s="140" t="s">
        <v>2918</v>
      </c>
      <c r="H1127" s="140" t="s">
        <v>1953</v>
      </c>
      <c r="I1127" s="140" t="s">
        <v>7758</v>
      </c>
      <c r="J1127" s="140" t="s">
        <v>12265</v>
      </c>
      <c r="K1127" s="140" t="s">
        <v>7760</v>
      </c>
      <c r="L1127" s="140" t="s">
        <v>7761</v>
      </c>
      <c r="M1127" s="140" t="s">
        <v>7491</v>
      </c>
      <c r="N1127" s="140" t="s">
        <v>8730</v>
      </c>
      <c r="O1127" s="139">
        <v>118828</v>
      </c>
      <c r="P1127" s="139">
        <v>143743</v>
      </c>
      <c r="Q1127" s="140" t="s">
        <v>6144</v>
      </c>
      <c r="R1127" s="139">
        <v>961565</v>
      </c>
      <c r="S1127" s="139">
        <v>0</v>
      </c>
      <c r="T1127" s="140" t="s">
        <v>7758</v>
      </c>
      <c r="U1127" s="141">
        <v>367</v>
      </c>
      <c r="V1127" s="140" t="s">
        <v>12266</v>
      </c>
      <c r="W1127" s="140" t="s">
        <v>9436</v>
      </c>
      <c r="X1127" s="140" t="s">
        <v>7765</v>
      </c>
      <c r="Y1127" s="140" t="s">
        <v>7766</v>
      </c>
      <c r="Z1127" s="140" t="s">
        <v>8732</v>
      </c>
      <c r="AA1127" s="139">
        <v>1</v>
      </c>
      <c r="AB1127" s="141">
        <v>45322</v>
      </c>
      <c r="AC1127" s="141">
        <v>45322</v>
      </c>
      <c r="AD1127" s="140" t="s">
        <v>7768</v>
      </c>
      <c r="AE1127" s="140" t="s">
        <v>7769</v>
      </c>
      <c r="AF1127" s="140" t="s">
        <v>7770</v>
      </c>
      <c r="AG1127" s="140" t="s">
        <v>7771</v>
      </c>
      <c r="AH1127" s="140" t="s">
        <v>12267</v>
      </c>
      <c r="AI1127" s="140" t="s">
        <v>7773</v>
      </c>
      <c r="AJ1127" s="140" t="s">
        <v>12268</v>
      </c>
      <c r="AK1127" s="140" t="s">
        <v>12269</v>
      </c>
      <c r="AL1127" s="139">
        <v>3940</v>
      </c>
      <c r="AM1127" s="140" t="s">
        <v>362</v>
      </c>
      <c r="AN1127" s="140" t="s">
        <v>12270</v>
      </c>
    </row>
    <row r="1128" spans="1:40" ht="28.8" x14ac:dyDescent="0.25">
      <c r="A1128" s="139" t="s">
        <v>7756</v>
      </c>
      <c r="B1128" s="140" t="s">
        <v>7757</v>
      </c>
      <c r="C1128" s="139">
        <v>14531</v>
      </c>
      <c r="D1128" s="140" t="s">
        <v>5548</v>
      </c>
      <c r="E1128" s="140" t="s">
        <v>4020</v>
      </c>
      <c r="F1128" s="139">
        <v>3941</v>
      </c>
      <c r="G1128" s="140" t="s">
        <v>2918</v>
      </c>
      <c r="H1128" s="140" t="s">
        <v>1954</v>
      </c>
      <c r="I1128" s="140" t="s">
        <v>7758</v>
      </c>
      <c r="J1128" s="140" t="s">
        <v>12271</v>
      </c>
      <c r="K1128" s="140" t="s">
        <v>7760</v>
      </c>
      <c r="L1128" s="140" t="s">
        <v>7761</v>
      </c>
      <c r="M1128" s="140" t="s">
        <v>7491</v>
      </c>
      <c r="N1128" s="140" t="s">
        <v>8722</v>
      </c>
      <c r="O1128" s="139">
        <v>125534</v>
      </c>
      <c r="P1128" s="139">
        <v>48363</v>
      </c>
      <c r="Q1128" s="140" t="s">
        <v>5439</v>
      </c>
      <c r="R1128" s="139">
        <v>965251</v>
      </c>
      <c r="S1128" s="139">
        <v>0</v>
      </c>
      <c r="T1128" s="140" t="s">
        <v>7758</v>
      </c>
      <c r="U1128" s="141">
        <v>367</v>
      </c>
      <c r="V1128" s="140" t="s">
        <v>12272</v>
      </c>
      <c r="W1128" s="140" t="s">
        <v>8666</v>
      </c>
      <c r="X1128" s="140" t="s">
        <v>7765</v>
      </c>
      <c r="Y1128" s="140" t="s">
        <v>7766</v>
      </c>
      <c r="Z1128" s="140" t="s">
        <v>8739</v>
      </c>
      <c r="AA1128" s="139">
        <v>1</v>
      </c>
      <c r="AB1128" s="141">
        <v>45322</v>
      </c>
      <c r="AC1128" s="141">
        <v>45322</v>
      </c>
      <c r="AD1128" s="140" t="s">
        <v>7768</v>
      </c>
      <c r="AE1128" s="140" t="s">
        <v>7769</v>
      </c>
      <c r="AF1128" s="140" t="s">
        <v>7770</v>
      </c>
      <c r="AG1128" s="140" t="s">
        <v>7771</v>
      </c>
      <c r="AH1128" s="140" t="s">
        <v>12205</v>
      </c>
      <c r="AI1128" s="140" t="s">
        <v>7885</v>
      </c>
      <c r="AJ1128" s="140" t="s">
        <v>12206</v>
      </c>
      <c r="AK1128" s="140" t="s">
        <v>4833</v>
      </c>
      <c r="AL1128" s="139">
        <v>3990</v>
      </c>
      <c r="AM1128" s="140" t="s">
        <v>363</v>
      </c>
      <c r="AN1128" s="140" t="s">
        <v>12207</v>
      </c>
    </row>
    <row r="1129" spans="1:40" ht="28.8" x14ac:dyDescent="0.25">
      <c r="A1129" s="139" t="s">
        <v>7756</v>
      </c>
      <c r="B1129" s="140" t="s">
        <v>7757</v>
      </c>
      <c r="C1129" s="139">
        <v>14555</v>
      </c>
      <c r="D1129" s="140" t="s">
        <v>488</v>
      </c>
      <c r="E1129" s="140" t="s">
        <v>4021</v>
      </c>
      <c r="F1129" s="139">
        <v>3930</v>
      </c>
      <c r="G1129" s="140" t="s">
        <v>364</v>
      </c>
      <c r="H1129" s="140" t="s">
        <v>1955</v>
      </c>
      <c r="I1129" s="140" t="s">
        <v>7758</v>
      </c>
      <c r="J1129" s="140" t="s">
        <v>12273</v>
      </c>
      <c r="K1129" s="140" t="s">
        <v>7760</v>
      </c>
      <c r="L1129" s="140" t="s">
        <v>7761</v>
      </c>
      <c r="M1129" s="140" t="s">
        <v>7491</v>
      </c>
      <c r="N1129" s="140" t="s">
        <v>8722</v>
      </c>
      <c r="O1129" s="139">
        <v>118761</v>
      </c>
      <c r="P1129" s="139">
        <v>117713</v>
      </c>
      <c r="Q1129" s="140" t="s">
        <v>5985</v>
      </c>
      <c r="R1129" s="139">
        <v>973651</v>
      </c>
      <c r="S1129" s="139">
        <v>0</v>
      </c>
      <c r="T1129" s="140" t="s">
        <v>7758</v>
      </c>
      <c r="U1129" s="141">
        <v>367</v>
      </c>
      <c r="V1129" s="140" t="s">
        <v>12274</v>
      </c>
      <c r="W1129" s="140" t="s">
        <v>9973</v>
      </c>
      <c r="X1129" s="140" t="s">
        <v>7765</v>
      </c>
      <c r="Y1129" s="140" t="s">
        <v>7766</v>
      </c>
      <c r="Z1129" s="140" t="s">
        <v>8739</v>
      </c>
      <c r="AA1129" s="139">
        <v>1</v>
      </c>
      <c r="AB1129" s="141">
        <v>45322</v>
      </c>
      <c r="AC1129" s="141">
        <v>45322</v>
      </c>
      <c r="AD1129" s="140" t="s">
        <v>7768</v>
      </c>
      <c r="AE1129" s="140" t="s">
        <v>7769</v>
      </c>
      <c r="AF1129" s="140" t="s">
        <v>7770</v>
      </c>
      <c r="AG1129" s="140" t="s">
        <v>7771</v>
      </c>
      <c r="AH1129" s="140" t="s">
        <v>12275</v>
      </c>
      <c r="AI1129" s="140" t="s">
        <v>7943</v>
      </c>
      <c r="AJ1129" s="140" t="s">
        <v>12276</v>
      </c>
      <c r="AK1129" s="140" t="s">
        <v>12277</v>
      </c>
      <c r="AL1129" s="139">
        <v>3930</v>
      </c>
      <c r="AM1129" s="140" t="s">
        <v>364</v>
      </c>
      <c r="AN1129" s="140" t="s">
        <v>12251</v>
      </c>
    </row>
    <row r="1130" spans="1:40" ht="28.8" x14ac:dyDescent="0.25">
      <c r="A1130" s="139" t="s">
        <v>7756</v>
      </c>
      <c r="B1130" s="140" t="s">
        <v>7757</v>
      </c>
      <c r="C1130" s="139">
        <v>14571</v>
      </c>
      <c r="D1130" s="140" t="s">
        <v>487</v>
      </c>
      <c r="E1130" s="140" t="s">
        <v>4022</v>
      </c>
      <c r="F1130" s="139">
        <v>3930</v>
      </c>
      <c r="G1130" s="140" t="s">
        <v>364</v>
      </c>
      <c r="H1130" s="140" t="s">
        <v>1956</v>
      </c>
      <c r="I1130" s="140" t="s">
        <v>7758</v>
      </c>
      <c r="J1130" s="140" t="s">
        <v>12278</v>
      </c>
      <c r="K1130" s="140" t="s">
        <v>7760</v>
      </c>
      <c r="L1130" s="140" t="s">
        <v>7761</v>
      </c>
      <c r="M1130" s="140" t="s">
        <v>7491</v>
      </c>
      <c r="N1130" s="140" t="s">
        <v>8722</v>
      </c>
      <c r="O1130" s="139">
        <v>118761</v>
      </c>
      <c r="P1130" s="139">
        <v>117713</v>
      </c>
      <c r="Q1130" s="140" t="s">
        <v>5985</v>
      </c>
      <c r="R1130" s="139">
        <v>973651</v>
      </c>
      <c r="S1130" s="139">
        <v>0</v>
      </c>
      <c r="T1130" s="140" t="s">
        <v>7758</v>
      </c>
      <c r="U1130" s="141">
        <v>367</v>
      </c>
      <c r="V1130" s="140" t="s">
        <v>12279</v>
      </c>
      <c r="W1130" s="140" t="s">
        <v>7991</v>
      </c>
      <c r="X1130" s="140" t="s">
        <v>8106</v>
      </c>
      <c r="Y1130" s="140" t="s">
        <v>8107</v>
      </c>
      <c r="Z1130" s="140" t="s">
        <v>8724</v>
      </c>
      <c r="AA1130" s="139">
        <v>2</v>
      </c>
      <c r="AB1130" s="141">
        <v>45322</v>
      </c>
      <c r="AC1130" s="141">
        <v>45322</v>
      </c>
      <c r="AD1130" s="140" t="s">
        <v>7768</v>
      </c>
      <c r="AE1130" s="140" t="s">
        <v>7769</v>
      </c>
      <c r="AF1130" s="140" t="s">
        <v>7770</v>
      </c>
      <c r="AG1130" s="140" t="s">
        <v>7771</v>
      </c>
      <c r="AH1130" s="140" t="s">
        <v>12280</v>
      </c>
      <c r="AI1130" s="140" t="s">
        <v>7943</v>
      </c>
      <c r="AJ1130" s="140" t="s">
        <v>12281</v>
      </c>
      <c r="AK1130" s="140" t="s">
        <v>12282</v>
      </c>
      <c r="AL1130" s="139">
        <v>3930</v>
      </c>
      <c r="AM1130" s="140" t="s">
        <v>364</v>
      </c>
      <c r="AN1130" s="140" t="s">
        <v>12251</v>
      </c>
    </row>
    <row r="1131" spans="1:40" ht="28.8" x14ac:dyDescent="0.25">
      <c r="A1131" s="139" t="s">
        <v>7756</v>
      </c>
      <c r="B1131" s="140" t="s">
        <v>7757</v>
      </c>
      <c r="C1131" s="139">
        <v>14589</v>
      </c>
      <c r="D1131" s="140" t="s">
        <v>5549</v>
      </c>
      <c r="E1131" s="140" t="s">
        <v>4023</v>
      </c>
      <c r="F1131" s="139">
        <v>3950</v>
      </c>
      <c r="G1131" s="140" t="s">
        <v>365</v>
      </c>
      <c r="H1131" s="140" t="s">
        <v>1957</v>
      </c>
      <c r="I1131" s="140" t="s">
        <v>7758</v>
      </c>
      <c r="J1131" s="140" t="s">
        <v>12283</v>
      </c>
      <c r="K1131" s="140" t="s">
        <v>7760</v>
      </c>
      <c r="L1131" s="140" t="s">
        <v>7761</v>
      </c>
      <c r="M1131" s="140" t="s">
        <v>7491</v>
      </c>
      <c r="N1131" s="140" t="s">
        <v>8722</v>
      </c>
      <c r="O1131" s="139">
        <v>118984</v>
      </c>
      <c r="P1131" s="139">
        <v>14613</v>
      </c>
      <c r="Q1131" s="140" t="s">
        <v>7257</v>
      </c>
      <c r="R1131" s="139">
        <v>55285</v>
      </c>
      <c r="S1131" s="139">
        <v>0</v>
      </c>
      <c r="T1131" s="140" t="s">
        <v>7758</v>
      </c>
      <c r="U1131" s="141">
        <v>367</v>
      </c>
      <c r="V1131" s="140" t="s">
        <v>12284</v>
      </c>
      <c r="W1131" s="140" t="s">
        <v>8214</v>
      </c>
      <c r="X1131" s="140" t="s">
        <v>7765</v>
      </c>
      <c r="Y1131" s="140" t="s">
        <v>7766</v>
      </c>
      <c r="Z1131" s="140" t="s">
        <v>8739</v>
      </c>
      <c r="AA1131" s="139">
        <v>1</v>
      </c>
      <c r="AB1131" s="141">
        <v>45322</v>
      </c>
      <c r="AC1131" s="141">
        <v>45322</v>
      </c>
      <c r="AD1131" s="140" t="s">
        <v>7768</v>
      </c>
      <c r="AE1131" s="140" t="s">
        <v>7769</v>
      </c>
      <c r="AF1131" s="140" t="s">
        <v>7770</v>
      </c>
      <c r="AG1131" s="140" t="s">
        <v>7771</v>
      </c>
      <c r="AH1131" s="140" t="s">
        <v>12285</v>
      </c>
      <c r="AI1131" s="140" t="s">
        <v>9777</v>
      </c>
      <c r="AJ1131" s="140" t="s">
        <v>12286</v>
      </c>
      <c r="AK1131" s="140" t="s">
        <v>12287</v>
      </c>
      <c r="AL1131" s="139">
        <v>3950</v>
      </c>
      <c r="AM1131" s="140" t="s">
        <v>365</v>
      </c>
      <c r="AN1131" s="140" t="s">
        <v>12288</v>
      </c>
    </row>
    <row r="1132" spans="1:40" ht="28.8" x14ac:dyDescent="0.25">
      <c r="A1132" s="139" t="s">
        <v>7756</v>
      </c>
      <c r="B1132" s="140" t="s">
        <v>7757</v>
      </c>
      <c r="C1132" s="139">
        <v>14613</v>
      </c>
      <c r="D1132" s="140" t="s">
        <v>7257</v>
      </c>
      <c r="E1132" s="140" t="s">
        <v>4024</v>
      </c>
      <c r="F1132" s="139">
        <v>3950</v>
      </c>
      <c r="G1132" s="140" t="s">
        <v>365</v>
      </c>
      <c r="H1132" s="140" t="s">
        <v>4025</v>
      </c>
      <c r="I1132" s="140" t="s">
        <v>7758</v>
      </c>
      <c r="J1132" s="140" t="s">
        <v>12289</v>
      </c>
      <c r="K1132" s="140" t="s">
        <v>7760</v>
      </c>
      <c r="L1132" s="140" t="s">
        <v>7761</v>
      </c>
      <c r="M1132" s="140" t="s">
        <v>7491</v>
      </c>
      <c r="N1132" s="140" t="s">
        <v>8722</v>
      </c>
      <c r="O1132" s="139">
        <v>118984</v>
      </c>
      <c r="P1132" s="139">
        <v>14613</v>
      </c>
      <c r="Q1132" s="140" t="s">
        <v>7257</v>
      </c>
      <c r="R1132" s="139">
        <v>55293</v>
      </c>
      <c r="S1132" s="139">
        <v>0</v>
      </c>
      <c r="T1132" s="140" t="s">
        <v>7758</v>
      </c>
      <c r="U1132" s="141">
        <v>367</v>
      </c>
      <c r="V1132" s="140" t="s">
        <v>12290</v>
      </c>
      <c r="W1132" s="140" t="s">
        <v>10063</v>
      </c>
      <c r="X1132" s="140" t="s">
        <v>7765</v>
      </c>
      <c r="Y1132" s="140" t="s">
        <v>7766</v>
      </c>
      <c r="Z1132" s="140" t="s">
        <v>8739</v>
      </c>
      <c r="AA1132" s="139">
        <v>1</v>
      </c>
      <c r="AB1132" s="141">
        <v>45322</v>
      </c>
      <c r="AC1132" s="141">
        <v>45322</v>
      </c>
      <c r="AD1132" s="140" t="s">
        <v>7768</v>
      </c>
      <c r="AE1132" s="140" t="s">
        <v>7769</v>
      </c>
      <c r="AF1132" s="140" t="s">
        <v>7770</v>
      </c>
      <c r="AG1132" s="140" t="s">
        <v>7771</v>
      </c>
      <c r="AH1132" s="140" t="s">
        <v>12291</v>
      </c>
      <c r="AI1132" s="140" t="s">
        <v>7943</v>
      </c>
      <c r="AJ1132" s="140" t="s">
        <v>7257</v>
      </c>
      <c r="AK1132" s="140" t="s">
        <v>12292</v>
      </c>
      <c r="AL1132" s="139">
        <v>3950</v>
      </c>
      <c r="AM1132" s="140" t="s">
        <v>365</v>
      </c>
      <c r="AN1132" s="140" t="s">
        <v>12293</v>
      </c>
    </row>
    <row r="1133" spans="1:40" ht="28.8" x14ac:dyDescent="0.25">
      <c r="A1133" s="139" t="s">
        <v>7756</v>
      </c>
      <c r="B1133" s="140" t="s">
        <v>7757</v>
      </c>
      <c r="C1133" s="139">
        <v>14621</v>
      </c>
      <c r="D1133" s="140" t="s">
        <v>5550</v>
      </c>
      <c r="E1133" s="140" t="s">
        <v>4026</v>
      </c>
      <c r="F1133" s="139">
        <v>3950</v>
      </c>
      <c r="G1133" s="140" t="s">
        <v>706</v>
      </c>
      <c r="H1133" s="140" t="s">
        <v>1958</v>
      </c>
      <c r="I1133" s="140" t="s">
        <v>7758</v>
      </c>
      <c r="J1133" s="140" t="s">
        <v>12294</v>
      </c>
      <c r="K1133" s="140" t="s">
        <v>7760</v>
      </c>
      <c r="L1133" s="140" t="s">
        <v>7761</v>
      </c>
      <c r="M1133" s="140" t="s">
        <v>7491</v>
      </c>
      <c r="N1133" s="140" t="s">
        <v>8722</v>
      </c>
      <c r="O1133" s="139">
        <v>118984</v>
      </c>
      <c r="P1133" s="139">
        <v>14613</v>
      </c>
      <c r="Q1133" s="140" t="s">
        <v>7257</v>
      </c>
      <c r="R1133" s="139">
        <v>129452</v>
      </c>
      <c r="S1133" s="139">
        <v>0</v>
      </c>
      <c r="T1133" s="140" t="s">
        <v>7758</v>
      </c>
      <c r="U1133" s="141">
        <v>367</v>
      </c>
      <c r="V1133" s="140" t="s">
        <v>12295</v>
      </c>
      <c r="W1133" s="140" t="s">
        <v>8102</v>
      </c>
      <c r="X1133" s="140" t="s">
        <v>8106</v>
      </c>
      <c r="Y1133" s="140" t="s">
        <v>8107</v>
      </c>
      <c r="Z1133" s="140" t="s">
        <v>8724</v>
      </c>
      <c r="AA1133" s="139">
        <v>1</v>
      </c>
      <c r="AB1133" s="141">
        <v>45322</v>
      </c>
      <c r="AC1133" s="141">
        <v>45322</v>
      </c>
      <c r="AD1133" s="140" t="s">
        <v>7768</v>
      </c>
      <c r="AE1133" s="140" t="s">
        <v>7769</v>
      </c>
      <c r="AF1133" s="140" t="s">
        <v>7770</v>
      </c>
      <c r="AG1133" s="140" t="s">
        <v>7771</v>
      </c>
      <c r="AH1133" s="140" t="s">
        <v>12296</v>
      </c>
      <c r="AI1133" s="140" t="s">
        <v>7943</v>
      </c>
      <c r="AJ1133" s="140" t="s">
        <v>12297</v>
      </c>
      <c r="AK1133" s="140" t="s">
        <v>12298</v>
      </c>
      <c r="AL1133" s="139">
        <v>3950</v>
      </c>
      <c r="AM1133" s="140" t="s">
        <v>365</v>
      </c>
      <c r="AN1133" s="140" t="s">
        <v>12299</v>
      </c>
    </row>
    <row r="1134" spans="1:40" ht="28.8" x14ac:dyDescent="0.25">
      <c r="A1134" s="139" t="s">
        <v>7756</v>
      </c>
      <c r="B1134" s="140" t="s">
        <v>7757</v>
      </c>
      <c r="C1134" s="139">
        <v>14639</v>
      </c>
      <c r="D1134" s="140" t="s">
        <v>7258</v>
      </c>
      <c r="E1134" s="140" t="s">
        <v>4027</v>
      </c>
      <c r="F1134" s="139">
        <v>3950</v>
      </c>
      <c r="G1134" s="140" t="s">
        <v>706</v>
      </c>
      <c r="H1134" s="140" t="s">
        <v>1959</v>
      </c>
      <c r="I1134" s="140" t="s">
        <v>7758</v>
      </c>
      <c r="J1134" s="140" t="s">
        <v>12300</v>
      </c>
      <c r="K1134" s="140" t="s">
        <v>7760</v>
      </c>
      <c r="L1134" s="140" t="s">
        <v>7761</v>
      </c>
      <c r="M1134" s="140" t="s">
        <v>7491</v>
      </c>
      <c r="N1134" s="140" t="s">
        <v>8722</v>
      </c>
      <c r="O1134" s="139">
        <v>118984</v>
      </c>
      <c r="P1134" s="139">
        <v>14613</v>
      </c>
      <c r="Q1134" s="140" t="s">
        <v>7257</v>
      </c>
      <c r="R1134" s="139">
        <v>60723</v>
      </c>
      <c r="S1134" s="139">
        <v>0</v>
      </c>
      <c r="T1134" s="140" t="s">
        <v>7758</v>
      </c>
      <c r="U1134" s="141">
        <v>367</v>
      </c>
      <c r="V1134" s="140" t="s">
        <v>12301</v>
      </c>
      <c r="W1134" s="140" t="s">
        <v>8292</v>
      </c>
      <c r="X1134" s="140" t="s">
        <v>7972</v>
      </c>
      <c r="Y1134" s="140" t="s">
        <v>7973</v>
      </c>
      <c r="Z1134" s="140" t="s">
        <v>8899</v>
      </c>
      <c r="AA1134" s="139">
        <v>1</v>
      </c>
      <c r="AB1134" s="141">
        <v>45322</v>
      </c>
      <c r="AC1134" s="141">
        <v>45322</v>
      </c>
      <c r="AD1134" s="140" t="s">
        <v>7768</v>
      </c>
      <c r="AE1134" s="140" t="s">
        <v>7769</v>
      </c>
      <c r="AF1134" s="140" t="s">
        <v>7770</v>
      </c>
      <c r="AG1134" s="140" t="s">
        <v>7771</v>
      </c>
      <c r="AH1134" s="140" t="s">
        <v>12302</v>
      </c>
      <c r="AI1134" s="140" t="s">
        <v>7943</v>
      </c>
      <c r="AJ1134" s="140" t="s">
        <v>12303</v>
      </c>
      <c r="AK1134" s="140" t="s">
        <v>12304</v>
      </c>
      <c r="AL1134" s="139">
        <v>3950</v>
      </c>
      <c r="AM1134" s="140" t="s">
        <v>365</v>
      </c>
      <c r="AN1134" s="140" t="s">
        <v>12305</v>
      </c>
    </row>
    <row r="1135" spans="1:40" ht="28.8" x14ac:dyDescent="0.25">
      <c r="A1135" s="139" t="s">
        <v>7756</v>
      </c>
      <c r="B1135" s="140" t="s">
        <v>7757</v>
      </c>
      <c r="C1135" s="139">
        <v>14662</v>
      </c>
      <c r="D1135" s="140" t="s">
        <v>5353</v>
      </c>
      <c r="E1135" s="140" t="s">
        <v>7577</v>
      </c>
      <c r="F1135" s="139">
        <v>3600</v>
      </c>
      <c r="G1135" s="140" t="s">
        <v>366</v>
      </c>
      <c r="H1135" s="140" t="s">
        <v>1960</v>
      </c>
      <c r="I1135" s="140" t="s">
        <v>7758</v>
      </c>
      <c r="J1135" s="140" t="s">
        <v>12306</v>
      </c>
      <c r="K1135" s="140" t="s">
        <v>7760</v>
      </c>
      <c r="L1135" s="140" t="s">
        <v>7761</v>
      </c>
      <c r="M1135" s="140" t="s">
        <v>7491</v>
      </c>
      <c r="N1135" s="140" t="s">
        <v>8722</v>
      </c>
      <c r="O1135" s="139">
        <v>122291</v>
      </c>
      <c r="P1135" s="139">
        <v>14662</v>
      </c>
      <c r="Q1135" s="140" t="s">
        <v>5353</v>
      </c>
      <c r="R1135" s="139">
        <v>127118</v>
      </c>
      <c r="S1135" s="139">
        <v>0</v>
      </c>
      <c r="T1135" s="140" t="s">
        <v>7758</v>
      </c>
      <c r="U1135" s="141">
        <v>367</v>
      </c>
      <c r="V1135" s="140" t="s">
        <v>12307</v>
      </c>
      <c r="W1135" s="140" t="s">
        <v>8292</v>
      </c>
      <c r="X1135" s="140" t="s">
        <v>7765</v>
      </c>
      <c r="Y1135" s="140" t="s">
        <v>7766</v>
      </c>
      <c r="Z1135" s="140" t="s">
        <v>8739</v>
      </c>
      <c r="AA1135" s="139">
        <v>1</v>
      </c>
      <c r="AB1135" s="141">
        <v>45322</v>
      </c>
      <c r="AC1135" s="141">
        <v>45322</v>
      </c>
      <c r="AD1135" s="140" t="s">
        <v>7768</v>
      </c>
      <c r="AE1135" s="140" t="s">
        <v>7769</v>
      </c>
      <c r="AF1135" s="140" t="s">
        <v>7770</v>
      </c>
      <c r="AG1135" s="140" t="s">
        <v>7771</v>
      </c>
      <c r="AH1135" s="140" t="s">
        <v>12308</v>
      </c>
      <c r="AI1135" s="140" t="s">
        <v>7885</v>
      </c>
      <c r="AJ1135" s="140" t="s">
        <v>12309</v>
      </c>
      <c r="AK1135" s="140" t="s">
        <v>12310</v>
      </c>
      <c r="AL1135" s="139">
        <v>3600</v>
      </c>
      <c r="AM1135" s="140" t="s">
        <v>366</v>
      </c>
      <c r="AN1135" s="140" t="s">
        <v>12311</v>
      </c>
    </row>
    <row r="1136" spans="1:40" ht="28.8" x14ac:dyDescent="0.25">
      <c r="A1136" s="139" t="s">
        <v>7756</v>
      </c>
      <c r="B1136" s="140" t="s">
        <v>7757</v>
      </c>
      <c r="C1136" s="139">
        <v>14671</v>
      </c>
      <c r="D1136" s="140" t="s">
        <v>5551</v>
      </c>
      <c r="E1136" s="140" t="s">
        <v>4028</v>
      </c>
      <c r="F1136" s="139">
        <v>3600</v>
      </c>
      <c r="G1136" s="140" t="s">
        <v>366</v>
      </c>
      <c r="H1136" s="140" t="s">
        <v>1115</v>
      </c>
      <c r="I1136" s="140" t="s">
        <v>7758</v>
      </c>
      <c r="J1136" s="140" t="s">
        <v>12312</v>
      </c>
      <c r="K1136" s="140" t="s">
        <v>7760</v>
      </c>
      <c r="L1136" s="140" t="s">
        <v>7761</v>
      </c>
      <c r="M1136" s="140" t="s">
        <v>7491</v>
      </c>
      <c r="N1136" s="140" t="s">
        <v>8722</v>
      </c>
      <c r="O1136" s="139">
        <v>122291</v>
      </c>
      <c r="P1136" s="139">
        <v>14662</v>
      </c>
      <c r="Q1136" s="140" t="s">
        <v>5353</v>
      </c>
      <c r="R1136" s="139">
        <v>53223</v>
      </c>
      <c r="S1136" s="139">
        <v>0</v>
      </c>
      <c r="T1136" s="140" t="s">
        <v>7758</v>
      </c>
      <c r="U1136" s="141">
        <v>367</v>
      </c>
      <c r="V1136" s="140" t="s">
        <v>12313</v>
      </c>
      <c r="W1136" s="140" t="s">
        <v>9322</v>
      </c>
      <c r="X1136" s="140" t="s">
        <v>7765</v>
      </c>
      <c r="Y1136" s="140" t="s">
        <v>7766</v>
      </c>
      <c r="Z1136" s="140" t="s">
        <v>8739</v>
      </c>
      <c r="AA1136" s="139">
        <v>2</v>
      </c>
      <c r="AB1136" s="141">
        <v>45322</v>
      </c>
      <c r="AC1136" s="141">
        <v>45322</v>
      </c>
      <c r="AD1136" s="140" t="s">
        <v>7768</v>
      </c>
      <c r="AE1136" s="140" t="s">
        <v>7769</v>
      </c>
      <c r="AF1136" s="140" t="s">
        <v>7770</v>
      </c>
      <c r="AG1136" s="140" t="s">
        <v>7771</v>
      </c>
      <c r="AH1136" s="140" t="s">
        <v>12314</v>
      </c>
      <c r="AI1136" s="140" t="s">
        <v>7773</v>
      </c>
      <c r="AJ1136" s="140" t="s">
        <v>12315</v>
      </c>
      <c r="AK1136" s="140" t="s">
        <v>4028</v>
      </c>
      <c r="AL1136" s="139">
        <v>3600</v>
      </c>
      <c r="AM1136" s="140" t="s">
        <v>366</v>
      </c>
      <c r="AN1136" s="140" t="s">
        <v>12316</v>
      </c>
    </row>
    <row r="1137" spans="1:40" ht="28.8" x14ac:dyDescent="0.25">
      <c r="A1137" s="139" t="s">
        <v>7756</v>
      </c>
      <c r="B1137" s="140" t="s">
        <v>7757</v>
      </c>
      <c r="C1137" s="139">
        <v>14696</v>
      </c>
      <c r="D1137" s="140" t="s">
        <v>5552</v>
      </c>
      <c r="E1137" s="140" t="s">
        <v>4029</v>
      </c>
      <c r="F1137" s="139">
        <v>3600</v>
      </c>
      <c r="G1137" s="140" t="s">
        <v>366</v>
      </c>
      <c r="H1137" s="140" t="s">
        <v>1116</v>
      </c>
      <c r="I1137" s="140" t="s">
        <v>7758</v>
      </c>
      <c r="J1137" s="140" t="s">
        <v>12317</v>
      </c>
      <c r="K1137" s="140" t="s">
        <v>7760</v>
      </c>
      <c r="L1137" s="140" t="s">
        <v>7761</v>
      </c>
      <c r="M1137" s="140" t="s">
        <v>7491</v>
      </c>
      <c r="N1137" s="140" t="s">
        <v>8722</v>
      </c>
      <c r="O1137" s="139">
        <v>122291</v>
      </c>
      <c r="P1137" s="139">
        <v>14662</v>
      </c>
      <c r="Q1137" s="140" t="s">
        <v>5353</v>
      </c>
      <c r="R1137" s="139">
        <v>965434</v>
      </c>
      <c r="S1137" s="139">
        <v>0</v>
      </c>
      <c r="T1137" s="140" t="s">
        <v>7758</v>
      </c>
      <c r="U1137" s="141">
        <v>367</v>
      </c>
      <c r="V1137" s="140" t="s">
        <v>12318</v>
      </c>
      <c r="W1137" s="140" t="s">
        <v>12319</v>
      </c>
      <c r="X1137" s="140" t="s">
        <v>7765</v>
      </c>
      <c r="Y1137" s="140" t="s">
        <v>7766</v>
      </c>
      <c r="Z1137" s="140" t="s">
        <v>8739</v>
      </c>
      <c r="AA1137" s="139">
        <v>1</v>
      </c>
      <c r="AB1137" s="141">
        <v>45322</v>
      </c>
      <c r="AC1137" s="141">
        <v>45322</v>
      </c>
      <c r="AD1137" s="140" t="s">
        <v>7768</v>
      </c>
      <c r="AE1137" s="140" t="s">
        <v>7769</v>
      </c>
      <c r="AF1137" s="140" t="s">
        <v>7770</v>
      </c>
      <c r="AG1137" s="140" t="s">
        <v>7771</v>
      </c>
      <c r="AH1137" s="140" t="s">
        <v>12320</v>
      </c>
      <c r="AI1137" s="140" t="s">
        <v>7943</v>
      </c>
      <c r="AJ1137" s="140" t="s">
        <v>12321</v>
      </c>
      <c r="AK1137" s="140" t="s">
        <v>4029</v>
      </c>
      <c r="AL1137" s="139">
        <v>3600</v>
      </c>
      <c r="AM1137" s="140" t="s">
        <v>366</v>
      </c>
      <c r="AN1137" s="140" t="s">
        <v>12322</v>
      </c>
    </row>
    <row r="1138" spans="1:40" ht="28.8" x14ac:dyDescent="0.25">
      <c r="A1138" s="139" t="s">
        <v>7756</v>
      </c>
      <c r="B1138" s="140" t="s">
        <v>7757</v>
      </c>
      <c r="C1138" s="139">
        <v>14712</v>
      </c>
      <c r="D1138" s="140" t="s">
        <v>487</v>
      </c>
      <c r="E1138" s="140" t="s">
        <v>4030</v>
      </c>
      <c r="F1138" s="139">
        <v>3600</v>
      </c>
      <c r="G1138" s="140" t="s">
        <v>366</v>
      </c>
      <c r="H1138" s="140" t="s">
        <v>1117</v>
      </c>
      <c r="I1138" s="140" t="s">
        <v>7758</v>
      </c>
      <c r="J1138" s="140" t="s">
        <v>12323</v>
      </c>
      <c r="K1138" s="140" t="s">
        <v>7760</v>
      </c>
      <c r="L1138" s="140" t="s">
        <v>7761</v>
      </c>
      <c r="M1138" s="140" t="s">
        <v>7491</v>
      </c>
      <c r="N1138" s="140" t="s">
        <v>8722</v>
      </c>
      <c r="O1138" s="139">
        <v>122291</v>
      </c>
      <c r="P1138" s="139">
        <v>14662</v>
      </c>
      <c r="Q1138" s="140" t="s">
        <v>5353</v>
      </c>
      <c r="R1138" s="139">
        <v>965442</v>
      </c>
      <c r="S1138" s="139">
        <v>0</v>
      </c>
      <c r="T1138" s="140" t="s">
        <v>7758</v>
      </c>
      <c r="U1138" s="141">
        <v>367</v>
      </c>
      <c r="V1138" s="140" t="s">
        <v>12324</v>
      </c>
      <c r="W1138" s="140" t="s">
        <v>8257</v>
      </c>
      <c r="X1138" s="140" t="s">
        <v>8106</v>
      </c>
      <c r="Y1138" s="140" t="s">
        <v>8107</v>
      </c>
      <c r="Z1138" s="140" t="s">
        <v>8724</v>
      </c>
      <c r="AA1138" s="139">
        <v>1</v>
      </c>
      <c r="AB1138" s="141">
        <v>45322</v>
      </c>
      <c r="AC1138" s="141">
        <v>45322</v>
      </c>
      <c r="AD1138" s="140" t="s">
        <v>7768</v>
      </c>
      <c r="AE1138" s="140" t="s">
        <v>7769</v>
      </c>
      <c r="AF1138" s="140" t="s">
        <v>7770</v>
      </c>
      <c r="AG1138" s="140" t="s">
        <v>7771</v>
      </c>
      <c r="AH1138" s="140" t="s">
        <v>12325</v>
      </c>
      <c r="AI1138" s="140" t="s">
        <v>7885</v>
      </c>
      <c r="AJ1138" s="140" t="s">
        <v>12326</v>
      </c>
      <c r="AK1138" s="140" t="s">
        <v>4951</v>
      </c>
      <c r="AL1138" s="139">
        <v>3600</v>
      </c>
      <c r="AM1138" s="140" t="s">
        <v>366</v>
      </c>
      <c r="AN1138" s="140" t="s">
        <v>12327</v>
      </c>
    </row>
    <row r="1139" spans="1:40" ht="28.8" x14ac:dyDescent="0.25">
      <c r="A1139" s="139" t="s">
        <v>7756</v>
      </c>
      <c r="B1139" s="140" t="s">
        <v>7757</v>
      </c>
      <c r="C1139" s="139">
        <v>14803</v>
      </c>
      <c r="D1139" s="140" t="s">
        <v>488</v>
      </c>
      <c r="E1139" s="140" t="s">
        <v>4031</v>
      </c>
      <c r="F1139" s="139">
        <v>3600</v>
      </c>
      <c r="G1139" s="140" t="s">
        <v>366</v>
      </c>
      <c r="H1139" s="140" t="s">
        <v>1118</v>
      </c>
      <c r="I1139" s="140" t="s">
        <v>7758</v>
      </c>
      <c r="J1139" s="140" t="s">
        <v>12328</v>
      </c>
      <c r="K1139" s="140" t="s">
        <v>7760</v>
      </c>
      <c r="L1139" s="140" t="s">
        <v>7761</v>
      </c>
      <c r="M1139" s="140" t="s">
        <v>7491</v>
      </c>
      <c r="N1139" s="140" t="s">
        <v>8722</v>
      </c>
      <c r="O1139" s="139">
        <v>122291</v>
      </c>
      <c r="P1139" s="139">
        <v>14662</v>
      </c>
      <c r="Q1139" s="140" t="s">
        <v>5353</v>
      </c>
      <c r="R1139" s="139">
        <v>965401</v>
      </c>
      <c r="S1139" s="139">
        <v>0</v>
      </c>
      <c r="T1139" s="140" t="s">
        <v>7758</v>
      </c>
      <c r="U1139" s="141">
        <v>367</v>
      </c>
      <c r="V1139" s="140" t="s">
        <v>12329</v>
      </c>
      <c r="W1139" s="140" t="s">
        <v>7795</v>
      </c>
      <c r="X1139" s="140" t="s">
        <v>7765</v>
      </c>
      <c r="Y1139" s="140" t="s">
        <v>7766</v>
      </c>
      <c r="Z1139" s="140" t="s">
        <v>8739</v>
      </c>
      <c r="AA1139" s="139">
        <v>1</v>
      </c>
      <c r="AB1139" s="141">
        <v>45322</v>
      </c>
      <c r="AC1139" s="141">
        <v>45322</v>
      </c>
      <c r="AD1139" s="140" t="s">
        <v>7768</v>
      </c>
      <c r="AE1139" s="140" t="s">
        <v>7769</v>
      </c>
      <c r="AF1139" s="140" t="s">
        <v>7770</v>
      </c>
      <c r="AG1139" s="140" t="s">
        <v>7771</v>
      </c>
      <c r="AH1139" s="140" t="s">
        <v>12330</v>
      </c>
      <c r="AI1139" s="140" t="s">
        <v>7943</v>
      </c>
      <c r="AJ1139" s="140" t="s">
        <v>12331</v>
      </c>
      <c r="AK1139" s="140" t="s">
        <v>4732</v>
      </c>
      <c r="AL1139" s="139">
        <v>3600</v>
      </c>
      <c r="AM1139" s="140" t="s">
        <v>366</v>
      </c>
      <c r="AN1139" s="140" t="s">
        <v>12332</v>
      </c>
    </row>
    <row r="1140" spans="1:40" ht="28.8" x14ac:dyDescent="0.25">
      <c r="A1140" s="139" t="s">
        <v>7756</v>
      </c>
      <c r="B1140" s="140" t="s">
        <v>7757</v>
      </c>
      <c r="C1140" s="139">
        <v>14811</v>
      </c>
      <c r="D1140" s="140" t="s">
        <v>5553</v>
      </c>
      <c r="E1140" s="140" t="s">
        <v>4032</v>
      </c>
      <c r="F1140" s="139">
        <v>3600</v>
      </c>
      <c r="G1140" s="140" t="s">
        <v>366</v>
      </c>
      <c r="H1140" s="140" t="s">
        <v>1119</v>
      </c>
      <c r="I1140" s="140" t="s">
        <v>7758</v>
      </c>
      <c r="J1140" s="140" t="s">
        <v>12333</v>
      </c>
      <c r="K1140" s="140" t="s">
        <v>7760</v>
      </c>
      <c r="L1140" s="140" t="s">
        <v>7761</v>
      </c>
      <c r="M1140" s="140" t="s">
        <v>7491</v>
      </c>
      <c r="N1140" s="140" t="s">
        <v>8722</v>
      </c>
      <c r="O1140" s="139">
        <v>122291</v>
      </c>
      <c r="P1140" s="139">
        <v>14662</v>
      </c>
      <c r="Q1140" s="140" t="s">
        <v>5353</v>
      </c>
      <c r="R1140" s="139">
        <v>110619</v>
      </c>
      <c r="S1140" s="139">
        <v>0</v>
      </c>
      <c r="T1140" s="140" t="s">
        <v>7758</v>
      </c>
      <c r="U1140" s="141">
        <v>367</v>
      </c>
      <c r="V1140" s="140" t="s">
        <v>12334</v>
      </c>
      <c r="W1140" s="140" t="s">
        <v>7847</v>
      </c>
      <c r="X1140" s="140" t="s">
        <v>7765</v>
      </c>
      <c r="Y1140" s="140" t="s">
        <v>7766</v>
      </c>
      <c r="Z1140" s="140" t="s">
        <v>8739</v>
      </c>
      <c r="AA1140" s="139">
        <v>1</v>
      </c>
      <c r="AB1140" s="141">
        <v>45322</v>
      </c>
      <c r="AC1140" s="141">
        <v>45322</v>
      </c>
      <c r="AD1140" s="140" t="s">
        <v>7768</v>
      </c>
      <c r="AE1140" s="140" t="s">
        <v>7769</v>
      </c>
      <c r="AF1140" s="140" t="s">
        <v>7770</v>
      </c>
      <c r="AG1140" s="140" t="s">
        <v>7771</v>
      </c>
      <c r="AH1140" s="140" t="s">
        <v>12335</v>
      </c>
      <c r="AI1140" s="140" t="s">
        <v>7943</v>
      </c>
      <c r="AJ1140" s="140" t="s">
        <v>12336</v>
      </c>
      <c r="AK1140" s="140" t="s">
        <v>12337</v>
      </c>
      <c r="AL1140" s="139">
        <v>3600</v>
      </c>
      <c r="AM1140" s="140" t="s">
        <v>366</v>
      </c>
      <c r="AN1140" s="140" t="s">
        <v>12338</v>
      </c>
    </row>
    <row r="1141" spans="1:40" ht="28.8" x14ac:dyDescent="0.25">
      <c r="A1141" s="139" t="s">
        <v>7756</v>
      </c>
      <c r="B1141" s="140" t="s">
        <v>7757</v>
      </c>
      <c r="C1141" s="139">
        <v>14837</v>
      </c>
      <c r="D1141" s="140" t="s">
        <v>5554</v>
      </c>
      <c r="E1141" s="140" t="s">
        <v>6900</v>
      </c>
      <c r="F1141" s="139">
        <v>3600</v>
      </c>
      <c r="G1141" s="140" t="s">
        <v>366</v>
      </c>
      <c r="H1141" s="140" t="s">
        <v>1120</v>
      </c>
      <c r="I1141" s="140" t="s">
        <v>7758</v>
      </c>
      <c r="J1141" s="140" t="s">
        <v>12339</v>
      </c>
      <c r="K1141" s="140" t="s">
        <v>7760</v>
      </c>
      <c r="L1141" s="140" t="s">
        <v>7761</v>
      </c>
      <c r="M1141" s="140" t="s">
        <v>7491</v>
      </c>
      <c r="N1141" s="140" t="s">
        <v>8722</v>
      </c>
      <c r="O1141" s="139">
        <v>122291</v>
      </c>
      <c r="P1141" s="139">
        <v>14662</v>
      </c>
      <c r="Q1141" s="140" t="s">
        <v>5353</v>
      </c>
      <c r="R1141" s="139">
        <v>965426</v>
      </c>
      <c r="S1141" s="139">
        <v>0</v>
      </c>
      <c r="T1141" s="140" t="s">
        <v>7758</v>
      </c>
      <c r="U1141" s="141">
        <v>367</v>
      </c>
      <c r="V1141" s="140" t="s">
        <v>12340</v>
      </c>
      <c r="W1141" s="140" t="s">
        <v>9848</v>
      </c>
      <c r="X1141" s="140" t="s">
        <v>7765</v>
      </c>
      <c r="Y1141" s="140" t="s">
        <v>7766</v>
      </c>
      <c r="Z1141" s="140" t="s">
        <v>8739</v>
      </c>
      <c r="AA1141" s="139">
        <v>3</v>
      </c>
      <c r="AB1141" s="141">
        <v>45322</v>
      </c>
      <c r="AC1141" s="141">
        <v>45322</v>
      </c>
      <c r="AD1141" s="140" t="s">
        <v>7768</v>
      </c>
      <c r="AE1141" s="140" t="s">
        <v>7769</v>
      </c>
      <c r="AF1141" s="140" t="s">
        <v>7770</v>
      </c>
      <c r="AG1141" s="140" t="s">
        <v>7771</v>
      </c>
      <c r="AH1141" s="140" t="s">
        <v>12341</v>
      </c>
      <c r="AI1141" s="140" t="s">
        <v>7943</v>
      </c>
      <c r="AJ1141" s="140" t="s">
        <v>12342</v>
      </c>
      <c r="AK1141" s="140" t="s">
        <v>6900</v>
      </c>
      <c r="AL1141" s="139">
        <v>3600</v>
      </c>
      <c r="AM1141" s="140" t="s">
        <v>366</v>
      </c>
      <c r="AN1141" s="140" t="s">
        <v>12343</v>
      </c>
    </row>
    <row r="1142" spans="1:40" ht="28.8" x14ac:dyDescent="0.25">
      <c r="A1142" s="139" t="s">
        <v>7756</v>
      </c>
      <c r="B1142" s="140" t="s">
        <v>7757</v>
      </c>
      <c r="C1142" s="139">
        <v>14845</v>
      </c>
      <c r="D1142" s="140" t="s">
        <v>12344</v>
      </c>
      <c r="E1142" s="140" t="s">
        <v>4033</v>
      </c>
      <c r="F1142" s="139">
        <v>3600</v>
      </c>
      <c r="G1142" s="140" t="s">
        <v>366</v>
      </c>
      <c r="H1142" s="140" t="s">
        <v>1121</v>
      </c>
      <c r="I1142" s="140" t="s">
        <v>7758</v>
      </c>
      <c r="J1142" s="140" t="s">
        <v>12345</v>
      </c>
      <c r="K1142" s="140" t="s">
        <v>7760</v>
      </c>
      <c r="L1142" s="140" t="s">
        <v>7761</v>
      </c>
      <c r="M1142" s="140" t="s">
        <v>7491</v>
      </c>
      <c r="N1142" s="140" t="s">
        <v>8722</v>
      </c>
      <c r="O1142" s="139">
        <v>122291</v>
      </c>
      <c r="P1142" s="139">
        <v>14662</v>
      </c>
      <c r="Q1142" s="140" t="s">
        <v>5353</v>
      </c>
      <c r="R1142" s="139">
        <v>965376</v>
      </c>
      <c r="S1142" s="139">
        <v>0</v>
      </c>
      <c r="T1142" s="140" t="s">
        <v>7758</v>
      </c>
      <c r="U1142" s="141">
        <v>367</v>
      </c>
      <c r="V1142" s="140" t="s">
        <v>12346</v>
      </c>
      <c r="W1142" s="140" t="s">
        <v>7801</v>
      </c>
      <c r="X1142" s="140" t="s">
        <v>7765</v>
      </c>
      <c r="Y1142" s="140" t="s">
        <v>7766</v>
      </c>
      <c r="Z1142" s="140" t="s">
        <v>8739</v>
      </c>
      <c r="AA1142" s="139">
        <v>1</v>
      </c>
      <c r="AB1142" s="141">
        <v>45322</v>
      </c>
      <c r="AC1142" s="141">
        <v>45322</v>
      </c>
      <c r="AD1142" s="140" t="s">
        <v>7768</v>
      </c>
      <c r="AE1142" s="140" t="s">
        <v>7769</v>
      </c>
      <c r="AF1142" s="140" t="s">
        <v>7770</v>
      </c>
      <c r="AG1142" s="140" t="s">
        <v>7771</v>
      </c>
      <c r="AH1142" s="140" t="s">
        <v>12347</v>
      </c>
      <c r="AI1142" s="140" t="s">
        <v>7943</v>
      </c>
      <c r="AJ1142" s="140" t="s">
        <v>12348</v>
      </c>
      <c r="AK1142" s="140" t="s">
        <v>4033</v>
      </c>
      <c r="AL1142" s="139">
        <v>3600</v>
      </c>
      <c r="AM1142" s="140" t="s">
        <v>366</v>
      </c>
      <c r="AN1142" s="140" t="s">
        <v>12349</v>
      </c>
    </row>
    <row r="1143" spans="1:40" ht="28.8" x14ac:dyDescent="0.25">
      <c r="A1143" s="139" t="s">
        <v>7756</v>
      </c>
      <c r="B1143" s="140" t="s">
        <v>7757</v>
      </c>
      <c r="C1143" s="139">
        <v>14852</v>
      </c>
      <c r="D1143" s="140" t="s">
        <v>6681</v>
      </c>
      <c r="E1143" s="140" t="s">
        <v>4034</v>
      </c>
      <c r="F1143" s="139">
        <v>3600</v>
      </c>
      <c r="G1143" s="140" t="s">
        <v>366</v>
      </c>
      <c r="H1143" s="140" t="s">
        <v>1122</v>
      </c>
      <c r="I1143" s="140" t="s">
        <v>7758</v>
      </c>
      <c r="J1143" s="140" t="s">
        <v>12350</v>
      </c>
      <c r="K1143" s="140" t="s">
        <v>7899</v>
      </c>
      <c r="L1143" s="140" t="s">
        <v>7761</v>
      </c>
      <c r="M1143" s="140" t="s">
        <v>6823</v>
      </c>
      <c r="N1143" s="140" t="s">
        <v>8722</v>
      </c>
      <c r="O1143" s="139">
        <v>122127</v>
      </c>
      <c r="P1143" s="139">
        <v>106138</v>
      </c>
      <c r="Q1143" s="140" t="s">
        <v>5921</v>
      </c>
      <c r="R1143" s="139">
        <v>965384</v>
      </c>
      <c r="S1143" s="139">
        <v>0</v>
      </c>
      <c r="T1143" s="140" t="s">
        <v>7758</v>
      </c>
      <c r="U1143" s="141">
        <v>367</v>
      </c>
      <c r="V1143" s="140" t="s">
        <v>12351</v>
      </c>
      <c r="W1143" s="140" t="s">
        <v>12352</v>
      </c>
      <c r="X1143" s="140" t="s">
        <v>7765</v>
      </c>
      <c r="Y1143" s="140" t="s">
        <v>7766</v>
      </c>
      <c r="Z1143" s="140" t="s">
        <v>8739</v>
      </c>
      <c r="AA1143" s="139">
        <v>1</v>
      </c>
      <c r="AB1143" s="141">
        <v>45322</v>
      </c>
      <c r="AC1143" s="141">
        <v>45322</v>
      </c>
      <c r="AD1143" s="140" t="s">
        <v>7768</v>
      </c>
      <c r="AE1143" s="140" t="s">
        <v>7769</v>
      </c>
      <c r="AF1143" s="140" t="s">
        <v>7770</v>
      </c>
      <c r="AG1143" s="140" t="s">
        <v>7771</v>
      </c>
      <c r="AH1143" s="140" t="s">
        <v>12353</v>
      </c>
      <c r="AI1143" s="140" t="s">
        <v>7773</v>
      </c>
      <c r="AJ1143" s="140" t="s">
        <v>12354</v>
      </c>
      <c r="AK1143" s="140" t="s">
        <v>12355</v>
      </c>
      <c r="AL1143" s="139">
        <v>3600</v>
      </c>
      <c r="AM1143" s="140" t="s">
        <v>366</v>
      </c>
      <c r="AN1143" s="140" t="s">
        <v>12356</v>
      </c>
    </row>
    <row r="1144" spans="1:40" ht="28.8" x14ac:dyDescent="0.25">
      <c r="A1144" s="139" t="s">
        <v>7756</v>
      </c>
      <c r="B1144" s="140" t="s">
        <v>7757</v>
      </c>
      <c r="C1144" s="139">
        <v>14861</v>
      </c>
      <c r="D1144" s="140" t="s">
        <v>488</v>
      </c>
      <c r="E1144" s="140" t="s">
        <v>4035</v>
      </c>
      <c r="F1144" s="139">
        <v>3600</v>
      </c>
      <c r="G1144" s="140" t="s">
        <v>366</v>
      </c>
      <c r="H1144" s="140" t="s">
        <v>1123</v>
      </c>
      <c r="I1144" s="140" t="s">
        <v>7758</v>
      </c>
      <c r="J1144" s="140" t="s">
        <v>12357</v>
      </c>
      <c r="K1144" s="140" t="s">
        <v>7760</v>
      </c>
      <c r="L1144" s="140" t="s">
        <v>7761</v>
      </c>
      <c r="M1144" s="140" t="s">
        <v>7491</v>
      </c>
      <c r="N1144" s="140" t="s">
        <v>8722</v>
      </c>
      <c r="O1144" s="139">
        <v>122291</v>
      </c>
      <c r="P1144" s="139">
        <v>14662</v>
      </c>
      <c r="Q1144" s="140" t="s">
        <v>5353</v>
      </c>
      <c r="R1144" s="139">
        <v>127118</v>
      </c>
      <c r="S1144" s="139">
        <v>0</v>
      </c>
      <c r="T1144" s="140" t="s">
        <v>7758</v>
      </c>
      <c r="U1144" s="141">
        <v>367</v>
      </c>
      <c r="V1144" s="140" t="s">
        <v>12358</v>
      </c>
      <c r="W1144" s="140" t="s">
        <v>8102</v>
      </c>
      <c r="X1144" s="140" t="s">
        <v>7765</v>
      </c>
      <c r="Y1144" s="140" t="s">
        <v>7766</v>
      </c>
      <c r="Z1144" s="140" t="s">
        <v>8739</v>
      </c>
      <c r="AA1144" s="139">
        <v>1</v>
      </c>
      <c r="AB1144" s="141">
        <v>45322</v>
      </c>
      <c r="AC1144" s="141">
        <v>45322</v>
      </c>
      <c r="AD1144" s="140" t="s">
        <v>7768</v>
      </c>
      <c r="AE1144" s="140" t="s">
        <v>7769</v>
      </c>
      <c r="AF1144" s="140" t="s">
        <v>7770</v>
      </c>
      <c r="AG1144" s="140" t="s">
        <v>7771</v>
      </c>
      <c r="AH1144" s="140" t="s">
        <v>12359</v>
      </c>
      <c r="AI1144" s="140" t="s">
        <v>7885</v>
      </c>
      <c r="AJ1144" s="140" t="s">
        <v>12360</v>
      </c>
      <c r="AK1144" s="140" t="s">
        <v>4035</v>
      </c>
      <c r="AL1144" s="139">
        <v>3600</v>
      </c>
      <c r="AM1144" s="140" t="s">
        <v>366</v>
      </c>
      <c r="AN1144" s="140" t="s">
        <v>12311</v>
      </c>
    </row>
    <row r="1145" spans="1:40" ht="28.8" x14ac:dyDescent="0.25">
      <c r="A1145" s="139" t="s">
        <v>7756</v>
      </c>
      <c r="B1145" s="140" t="s">
        <v>7757</v>
      </c>
      <c r="C1145" s="139">
        <v>14886</v>
      </c>
      <c r="D1145" s="140" t="s">
        <v>5867</v>
      </c>
      <c r="E1145" s="140" t="s">
        <v>4036</v>
      </c>
      <c r="F1145" s="139">
        <v>3690</v>
      </c>
      <c r="G1145" s="140" t="s">
        <v>707</v>
      </c>
      <c r="H1145" s="140" t="s">
        <v>1124</v>
      </c>
      <c r="I1145" s="140" t="s">
        <v>7758</v>
      </c>
      <c r="J1145" s="140" t="s">
        <v>12361</v>
      </c>
      <c r="K1145" s="140" t="s">
        <v>7760</v>
      </c>
      <c r="L1145" s="140" t="s">
        <v>7761</v>
      </c>
      <c r="M1145" s="140" t="s">
        <v>7491</v>
      </c>
      <c r="N1145" s="140" t="s">
        <v>8722</v>
      </c>
      <c r="O1145" s="139">
        <v>118794</v>
      </c>
      <c r="P1145" s="139">
        <v>14902</v>
      </c>
      <c r="Q1145" s="140" t="s">
        <v>5556</v>
      </c>
      <c r="R1145" s="139">
        <v>970327</v>
      </c>
      <c r="S1145" s="139">
        <v>0</v>
      </c>
      <c r="T1145" s="140" t="s">
        <v>7758</v>
      </c>
      <c r="U1145" s="141">
        <v>367</v>
      </c>
      <c r="V1145" s="140" t="s">
        <v>12362</v>
      </c>
      <c r="W1145" s="140" t="s">
        <v>12363</v>
      </c>
      <c r="X1145" s="140" t="s">
        <v>7765</v>
      </c>
      <c r="Y1145" s="140" t="s">
        <v>7766</v>
      </c>
      <c r="Z1145" s="140" t="s">
        <v>8739</v>
      </c>
      <c r="AA1145" s="139">
        <v>3</v>
      </c>
      <c r="AB1145" s="141">
        <v>45322</v>
      </c>
      <c r="AC1145" s="141">
        <v>45322</v>
      </c>
      <c r="AD1145" s="140" t="s">
        <v>7768</v>
      </c>
      <c r="AE1145" s="140" t="s">
        <v>7769</v>
      </c>
      <c r="AF1145" s="140" t="s">
        <v>7770</v>
      </c>
      <c r="AG1145" s="140" t="s">
        <v>7771</v>
      </c>
      <c r="AH1145" s="140" t="s">
        <v>12364</v>
      </c>
      <c r="AI1145" s="140" t="s">
        <v>7773</v>
      </c>
      <c r="AJ1145" s="140" t="s">
        <v>12365</v>
      </c>
      <c r="AK1145" s="140" t="s">
        <v>4037</v>
      </c>
      <c r="AL1145" s="139">
        <v>3690</v>
      </c>
      <c r="AM1145" s="140" t="s">
        <v>707</v>
      </c>
      <c r="AN1145" s="140" t="s">
        <v>12366</v>
      </c>
    </row>
    <row r="1146" spans="1:40" ht="28.8" x14ac:dyDescent="0.25">
      <c r="A1146" s="139" t="s">
        <v>7756</v>
      </c>
      <c r="B1146" s="140" t="s">
        <v>7757</v>
      </c>
      <c r="C1146" s="139">
        <v>14894</v>
      </c>
      <c r="D1146" s="140" t="s">
        <v>5555</v>
      </c>
      <c r="E1146" s="140" t="s">
        <v>4037</v>
      </c>
      <c r="F1146" s="139">
        <v>3690</v>
      </c>
      <c r="G1146" s="140" t="s">
        <v>707</v>
      </c>
      <c r="H1146" s="140" t="s">
        <v>1125</v>
      </c>
      <c r="I1146" s="140" t="s">
        <v>7758</v>
      </c>
      <c r="J1146" s="140" t="s">
        <v>12367</v>
      </c>
      <c r="K1146" s="140" t="s">
        <v>7760</v>
      </c>
      <c r="L1146" s="140" t="s">
        <v>7761</v>
      </c>
      <c r="M1146" s="140" t="s">
        <v>7491</v>
      </c>
      <c r="N1146" s="140" t="s">
        <v>8722</v>
      </c>
      <c r="O1146" s="139">
        <v>118794</v>
      </c>
      <c r="P1146" s="139">
        <v>14902</v>
      </c>
      <c r="Q1146" s="140" t="s">
        <v>5556</v>
      </c>
      <c r="R1146" s="139">
        <v>970327</v>
      </c>
      <c r="S1146" s="139">
        <v>0</v>
      </c>
      <c r="T1146" s="140" t="s">
        <v>7758</v>
      </c>
      <c r="U1146" s="141">
        <v>367</v>
      </c>
      <c r="V1146" s="140" t="s">
        <v>12368</v>
      </c>
      <c r="W1146" s="140" t="s">
        <v>8711</v>
      </c>
      <c r="X1146" s="140" t="s">
        <v>7765</v>
      </c>
      <c r="Y1146" s="140" t="s">
        <v>7766</v>
      </c>
      <c r="Z1146" s="140" t="s">
        <v>8739</v>
      </c>
      <c r="AA1146" s="139">
        <v>1</v>
      </c>
      <c r="AB1146" s="141">
        <v>45322</v>
      </c>
      <c r="AC1146" s="141">
        <v>45322</v>
      </c>
      <c r="AD1146" s="140" t="s">
        <v>7768</v>
      </c>
      <c r="AE1146" s="140" t="s">
        <v>7769</v>
      </c>
      <c r="AF1146" s="140" t="s">
        <v>7770</v>
      </c>
      <c r="AG1146" s="140" t="s">
        <v>7771</v>
      </c>
      <c r="AH1146" s="140" t="s">
        <v>12369</v>
      </c>
      <c r="AI1146" s="140" t="s">
        <v>7773</v>
      </c>
      <c r="AJ1146" s="140" t="s">
        <v>12365</v>
      </c>
      <c r="AK1146" s="140" t="s">
        <v>4037</v>
      </c>
      <c r="AL1146" s="139">
        <v>3690</v>
      </c>
      <c r="AM1146" s="140" t="s">
        <v>707</v>
      </c>
      <c r="AN1146" s="140" t="s">
        <v>12366</v>
      </c>
    </row>
    <row r="1147" spans="1:40" ht="28.8" x14ac:dyDescent="0.25">
      <c r="A1147" s="139" t="s">
        <v>7756</v>
      </c>
      <c r="B1147" s="140" t="s">
        <v>7757</v>
      </c>
      <c r="C1147" s="139">
        <v>14902</v>
      </c>
      <c r="D1147" s="140" t="s">
        <v>5556</v>
      </c>
      <c r="E1147" s="140" t="s">
        <v>4038</v>
      </c>
      <c r="F1147" s="139">
        <v>3690</v>
      </c>
      <c r="G1147" s="140" t="s">
        <v>707</v>
      </c>
      <c r="H1147" s="140" t="s">
        <v>1126</v>
      </c>
      <c r="I1147" s="140" t="s">
        <v>7758</v>
      </c>
      <c r="J1147" s="140" t="s">
        <v>12361</v>
      </c>
      <c r="K1147" s="140" t="s">
        <v>7760</v>
      </c>
      <c r="L1147" s="140" t="s">
        <v>7761</v>
      </c>
      <c r="M1147" s="140" t="s">
        <v>7491</v>
      </c>
      <c r="N1147" s="140" t="s">
        <v>8722</v>
      </c>
      <c r="O1147" s="139">
        <v>118794</v>
      </c>
      <c r="P1147" s="139">
        <v>14902</v>
      </c>
      <c r="Q1147" s="140" t="s">
        <v>5556</v>
      </c>
      <c r="R1147" s="139">
        <v>970327</v>
      </c>
      <c r="S1147" s="139">
        <v>0</v>
      </c>
      <c r="T1147" s="140" t="s">
        <v>7758</v>
      </c>
      <c r="U1147" s="141">
        <v>367</v>
      </c>
      <c r="V1147" s="140" t="s">
        <v>12370</v>
      </c>
      <c r="W1147" s="140" t="s">
        <v>12319</v>
      </c>
      <c r="X1147" s="140" t="s">
        <v>7972</v>
      </c>
      <c r="Y1147" s="140" t="s">
        <v>7973</v>
      </c>
      <c r="Z1147" s="140" t="s">
        <v>8899</v>
      </c>
      <c r="AA1147" s="139">
        <v>2</v>
      </c>
      <c r="AB1147" s="141">
        <v>45322</v>
      </c>
      <c r="AC1147" s="141">
        <v>45322</v>
      </c>
      <c r="AD1147" s="140" t="s">
        <v>7768</v>
      </c>
      <c r="AE1147" s="140" t="s">
        <v>7769</v>
      </c>
      <c r="AF1147" s="140" t="s">
        <v>7770</v>
      </c>
      <c r="AG1147" s="140" t="s">
        <v>7771</v>
      </c>
      <c r="AH1147" s="140" t="s">
        <v>12371</v>
      </c>
      <c r="AI1147" s="140" t="s">
        <v>7773</v>
      </c>
      <c r="AJ1147" s="140" t="s">
        <v>12365</v>
      </c>
      <c r="AK1147" s="140" t="s">
        <v>4037</v>
      </c>
      <c r="AL1147" s="139">
        <v>3690</v>
      </c>
      <c r="AM1147" s="140" t="s">
        <v>707</v>
      </c>
      <c r="AN1147" s="140" t="s">
        <v>12366</v>
      </c>
    </row>
    <row r="1148" spans="1:40" ht="28.8" x14ac:dyDescent="0.25">
      <c r="A1148" s="139" t="s">
        <v>7756</v>
      </c>
      <c r="B1148" s="140" t="s">
        <v>7757</v>
      </c>
      <c r="C1148" s="139">
        <v>14911</v>
      </c>
      <c r="D1148" s="140" t="s">
        <v>490</v>
      </c>
      <c r="E1148" s="140" t="s">
        <v>4039</v>
      </c>
      <c r="F1148" s="139">
        <v>3590</v>
      </c>
      <c r="G1148" s="140" t="s">
        <v>708</v>
      </c>
      <c r="H1148" s="140" t="s">
        <v>1127</v>
      </c>
      <c r="I1148" s="140" t="s">
        <v>7758</v>
      </c>
      <c r="J1148" s="140" t="s">
        <v>12372</v>
      </c>
      <c r="K1148" s="140" t="s">
        <v>7760</v>
      </c>
      <c r="L1148" s="140" t="s">
        <v>7761</v>
      </c>
      <c r="M1148" s="140" t="s">
        <v>7491</v>
      </c>
      <c r="N1148" s="140" t="s">
        <v>8730</v>
      </c>
      <c r="O1148" s="139">
        <v>118786</v>
      </c>
      <c r="P1148" s="139">
        <v>14911</v>
      </c>
      <c r="Q1148" s="140" t="s">
        <v>490</v>
      </c>
      <c r="R1148" s="139">
        <v>961599</v>
      </c>
      <c r="S1148" s="139">
        <v>0</v>
      </c>
      <c r="T1148" s="140" t="s">
        <v>7758</v>
      </c>
      <c r="U1148" s="141">
        <v>367</v>
      </c>
      <c r="V1148" s="140" t="s">
        <v>12373</v>
      </c>
      <c r="W1148" s="140" t="s">
        <v>8601</v>
      </c>
      <c r="X1148" s="140" t="s">
        <v>7765</v>
      </c>
      <c r="Y1148" s="140" t="s">
        <v>7766</v>
      </c>
      <c r="Z1148" s="140" t="s">
        <v>8732</v>
      </c>
      <c r="AA1148" s="139">
        <v>2</v>
      </c>
      <c r="AB1148" s="141">
        <v>45322</v>
      </c>
      <c r="AC1148" s="141">
        <v>45322</v>
      </c>
      <c r="AD1148" s="140" t="s">
        <v>7768</v>
      </c>
      <c r="AE1148" s="140" t="s">
        <v>7769</v>
      </c>
      <c r="AF1148" s="140" t="s">
        <v>7770</v>
      </c>
      <c r="AG1148" s="140" t="s">
        <v>7771</v>
      </c>
      <c r="AH1148" s="140" t="s">
        <v>12374</v>
      </c>
      <c r="AI1148" s="140" t="s">
        <v>7773</v>
      </c>
      <c r="AJ1148" s="140" t="s">
        <v>12375</v>
      </c>
      <c r="AK1148" s="140" t="s">
        <v>7758</v>
      </c>
      <c r="AL1148" s="139">
        <v>3590</v>
      </c>
      <c r="AM1148" s="140" t="s">
        <v>708</v>
      </c>
      <c r="AN1148" s="140" t="s">
        <v>12376</v>
      </c>
    </row>
    <row r="1149" spans="1:40" ht="28.8" x14ac:dyDescent="0.25">
      <c r="A1149" s="139" t="s">
        <v>7756</v>
      </c>
      <c r="B1149" s="140" t="s">
        <v>7757</v>
      </c>
      <c r="C1149" s="139">
        <v>14928</v>
      </c>
      <c r="D1149" s="140" t="s">
        <v>487</v>
      </c>
      <c r="E1149" s="140" t="s">
        <v>4040</v>
      </c>
      <c r="F1149" s="139">
        <v>3590</v>
      </c>
      <c r="G1149" s="140" t="s">
        <v>708</v>
      </c>
      <c r="H1149" s="140" t="s">
        <v>1128</v>
      </c>
      <c r="I1149" s="140" t="s">
        <v>7758</v>
      </c>
      <c r="J1149" s="140" t="s">
        <v>12377</v>
      </c>
      <c r="K1149" s="140" t="s">
        <v>7760</v>
      </c>
      <c r="L1149" s="140" t="s">
        <v>7761</v>
      </c>
      <c r="M1149" s="140" t="s">
        <v>7491</v>
      </c>
      <c r="N1149" s="140" t="s">
        <v>8722</v>
      </c>
      <c r="O1149" s="139">
        <v>119041</v>
      </c>
      <c r="P1149" s="139">
        <v>61242</v>
      </c>
      <c r="Q1149" s="140" t="s">
        <v>5899</v>
      </c>
      <c r="R1149" s="139">
        <v>965475</v>
      </c>
      <c r="S1149" s="139">
        <v>0</v>
      </c>
      <c r="T1149" s="140" t="s">
        <v>7758</v>
      </c>
      <c r="U1149" s="141">
        <v>367</v>
      </c>
      <c r="V1149" s="140" t="s">
        <v>12378</v>
      </c>
      <c r="W1149" s="140" t="s">
        <v>9454</v>
      </c>
      <c r="X1149" s="140" t="s">
        <v>8106</v>
      </c>
      <c r="Y1149" s="140" t="s">
        <v>8107</v>
      </c>
      <c r="Z1149" s="140" t="s">
        <v>8724</v>
      </c>
      <c r="AA1149" s="139">
        <v>2</v>
      </c>
      <c r="AB1149" s="141">
        <v>45322</v>
      </c>
      <c r="AC1149" s="141">
        <v>45322</v>
      </c>
      <c r="AD1149" s="140" t="s">
        <v>7768</v>
      </c>
      <c r="AE1149" s="140" t="s">
        <v>7769</v>
      </c>
      <c r="AF1149" s="140" t="s">
        <v>7770</v>
      </c>
      <c r="AG1149" s="140" t="s">
        <v>7771</v>
      </c>
      <c r="AH1149" s="140" t="s">
        <v>12379</v>
      </c>
      <c r="AI1149" s="140" t="s">
        <v>7943</v>
      </c>
      <c r="AJ1149" s="140" t="s">
        <v>12380</v>
      </c>
      <c r="AK1149" s="140" t="s">
        <v>12381</v>
      </c>
      <c r="AL1149" s="139">
        <v>3590</v>
      </c>
      <c r="AM1149" s="140" t="s">
        <v>708</v>
      </c>
      <c r="AN1149" s="140" t="s">
        <v>12382</v>
      </c>
    </row>
    <row r="1150" spans="1:40" ht="28.8" x14ac:dyDescent="0.25">
      <c r="A1150" s="139" t="s">
        <v>7756</v>
      </c>
      <c r="B1150" s="140" t="s">
        <v>7757</v>
      </c>
      <c r="C1150" s="139">
        <v>14936</v>
      </c>
      <c r="D1150" s="140" t="s">
        <v>899</v>
      </c>
      <c r="E1150" s="140" t="s">
        <v>4041</v>
      </c>
      <c r="F1150" s="139">
        <v>3590</v>
      </c>
      <c r="G1150" s="140" t="s">
        <v>708</v>
      </c>
      <c r="H1150" s="140" t="s">
        <v>1129</v>
      </c>
      <c r="I1150" s="140" t="s">
        <v>7758</v>
      </c>
      <c r="J1150" s="140" t="s">
        <v>12383</v>
      </c>
      <c r="K1150" s="140" t="s">
        <v>7760</v>
      </c>
      <c r="L1150" s="140" t="s">
        <v>7761</v>
      </c>
      <c r="M1150" s="140" t="s">
        <v>7491</v>
      </c>
      <c r="N1150" s="140" t="s">
        <v>8722</v>
      </c>
      <c r="O1150" s="139">
        <v>119041</v>
      </c>
      <c r="P1150" s="139">
        <v>61242</v>
      </c>
      <c r="Q1150" s="140" t="s">
        <v>5899</v>
      </c>
      <c r="R1150" s="139">
        <v>965475</v>
      </c>
      <c r="S1150" s="139">
        <v>0</v>
      </c>
      <c r="T1150" s="140" t="s">
        <v>7758</v>
      </c>
      <c r="U1150" s="141">
        <v>367</v>
      </c>
      <c r="V1150" s="140" t="s">
        <v>12384</v>
      </c>
      <c r="W1150" s="140" t="s">
        <v>12385</v>
      </c>
      <c r="X1150" s="140" t="s">
        <v>7972</v>
      </c>
      <c r="Y1150" s="140" t="s">
        <v>7973</v>
      </c>
      <c r="Z1150" s="140" t="s">
        <v>8899</v>
      </c>
      <c r="AA1150" s="139">
        <v>1</v>
      </c>
      <c r="AB1150" s="141">
        <v>45322</v>
      </c>
      <c r="AC1150" s="141">
        <v>45322</v>
      </c>
      <c r="AD1150" s="140" t="s">
        <v>7768</v>
      </c>
      <c r="AE1150" s="140" t="s">
        <v>7769</v>
      </c>
      <c r="AF1150" s="140" t="s">
        <v>7770</v>
      </c>
      <c r="AG1150" s="140" t="s">
        <v>7771</v>
      </c>
      <c r="AH1150" s="140" t="s">
        <v>12379</v>
      </c>
      <c r="AI1150" s="140" t="s">
        <v>7943</v>
      </c>
      <c r="AJ1150" s="140" t="s">
        <v>12380</v>
      </c>
      <c r="AK1150" s="140" t="s">
        <v>12381</v>
      </c>
      <c r="AL1150" s="139">
        <v>3590</v>
      </c>
      <c r="AM1150" s="140" t="s">
        <v>708</v>
      </c>
      <c r="AN1150" s="140" t="s">
        <v>12382</v>
      </c>
    </row>
    <row r="1151" spans="1:40" ht="28.8" x14ac:dyDescent="0.25">
      <c r="A1151" s="139" t="s">
        <v>7756</v>
      </c>
      <c r="B1151" s="140" t="s">
        <v>7757</v>
      </c>
      <c r="C1151" s="139">
        <v>14969</v>
      </c>
      <c r="D1151" s="140" t="s">
        <v>7259</v>
      </c>
      <c r="E1151" s="140" t="s">
        <v>4042</v>
      </c>
      <c r="F1151" s="139">
        <v>3590</v>
      </c>
      <c r="G1151" s="140" t="s">
        <v>708</v>
      </c>
      <c r="H1151" s="140" t="s">
        <v>1130</v>
      </c>
      <c r="I1151" s="140" t="s">
        <v>7758</v>
      </c>
      <c r="J1151" s="140" t="s">
        <v>12386</v>
      </c>
      <c r="K1151" s="140" t="s">
        <v>7760</v>
      </c>
      <c r="L1151" s="140" t="s">
        <v>7761</v>
      </c>
      <c r="M1151" s="140" t="s">
        <v>7491</v>
      </c>
      <c r="N1151" s="140" t="s">
        <v>8722</v>
      </c>
      <c r="O1151" s="139">
        <v>119041</v>
      </c>
      <c r="P1151" s="139">
        <v>61242</v>
      </c>
      <c r="Q1151" s="140" t="s">
        <v>5899</v>
      </c>
      <c r="R1151" s="139">
        <v>965475</v>
      </c>
      <c r="S1151" s="139">
        <v>0</v>
      </c>
      <c r="T1151" s="140" t="s">
        <v>7758</v>
      </c>
      <c r="U1151" s="141">
        <v>367</v>
      </c>
      <c r="V1151" s="140" t="s">
        <v>12387</v>
      </c>
      <c r="W1151" s="140" t="s">
        <v>7789</v>
      </c>
      <c r="X1151" s="140" t="s">
        <v>7765</v>
      </c>
      <c r="Y1151" s="140" t="s">
        <v>7766</v>
      </c>
      <c r="Z1151" s="140" t="s">
        <v>8739</v>
      </c>
      <c r="AA1151" s="139">
        <v>2</v>
      </c>
      <c r="AB1151" s="141">
        <v>45322</v>
      </c>
      <c r="AC1151" s="141">
        <v>45322</v>
      </c>
      <c r="AD1151" s="140" t="s">
        <v>7768</v>
      </c>
      <c r="AE1151" s="140" t="s">
        <v>7769</v>
      </c>
      <c r="AF1151" s="140" t="s">
        <v>7770</v>
      </c>
      <c r="AG1151" s="140" t="s">
        <v>7771</v>
      </c>
      <c r="AH1151" s="140" t="s">
        <v>12388</v>
      </c>
      <c r="AI1151" s="140" t="s">
        <v>7943</v>
      </c>
      <c r="AJ1151" s="140" t="s">
        <v>12389</v>
      </c>
      <c r="AK1151" s="140" t="s">
        <v>4042</v>
      </c>
      <c r="AL1151" s="139">
        <v>3590</v>
      </c>
      <c r="AM1151" s="140" t="s">
        <v>708</v>
      </c>
      <c r="AN1151" s="140" t="s">
        <v>12382</v>
      </c>
    </row>
    <row r="1152" spans="1:40" ht="28.8" x14ac:dyDescent="0.25">
      <c r="A1152" s="139" t="s">
        <v>7756</v>
      </c>
      <c r="B1152" s="140" t="s">
        <v>7757</v>
      </c>
      <c r="C1152" s="139">
        <v>14985</v>
      </c>
      <c r="D1152" s="140" t="s">
        <v>5557</v>
      </c>
      <c r="E1152" s="140" t="s">
        <v>4043</v>
      </c>
      <c r="F1152" s="139">
        <v>3740</v>
      </c>
      <c r="G1152" s="140" t="s">
        <v>374</v>
      </c>
      <c r="H1152" s="140" t="s">
        <v>1131</v>
      </c>
      <c r="I1152" s="140" t="s">
        <v>7758</v>
      </c>
      <c r="J1152" s="140" t="s">
        <v>12390</v>
      </c>
      <c r="K1152" s="140" t="s">
        <v>7760</v>
      </c>
      <c r="L1152" s="140" t="s">
        <v>7761</v>
      </c>
      <c r="M1152" s="140" t="s">
        <v>7491</v>
      </c>
      <c r="N1152" s="140" t="s">
        <v>8722</v>
      </c>
      <c r="O1152" s="139">
        <v>118869</v>
      </c>
      <c r="P1152" s="139">
        <v>14985</v>
      </c>
      <c r="Q1152" s="140" t="s">
        <v>5557</v>
      </c>
      <c r="R1152" s="139">
        <v>965798</v>
      </c>
      <c r="S1152" s="139">
        <v>0</v>
      </c>
      <c r="T1152" s="140" t="s">
        <v>7758</v>
      </c>
      <c r="U1152" s="141">
        <v>367</v>
      </c>
      <c r="V1152" s="140" t="s">
        <v>12391</v>
      </c>
      <c r="W1152" s="140" t="s">
        <v>8273</v>
      </c>
      <c r="X1152" s="140" t="s">
        <v>7765</v>
      </c>
      <c r="Y1152" s="140" t="s">
        <v>7766</v>
      </c>
      <c r="Z1152" s="140" t="s">
        <v>8739</v>
      </c>
      <c r="AA1152" s="139">
        <v>1</v>
      </c>
      <c r="AB1152" s="141">
        <v>45322</v>
      </c>
      <c r="AC1152" s="141">
        <v>45322</v>
      </c>
      <c r="AD1152" s="140" t="s">
        <v>7768</v>
      </c>
      <c r="AE1152" s="140" t="s">
        <v>7769</v>
      </c>
      <c r="AF1152" s="140" t="s">
        <v>7770</v>
      </c>
      <c r="AG1152" s="140" t="s">
        <v>7771</v>
      </c>
      <c r="AH1152" s="140" t="s">
        <v>12392</v>
      </c>
      <c r="AI1152" s="140" t="s">
        <v>7943</v>
      </c>
      <c r="AJ1152" s="140" t="s">
        <v>12393</v>
      </c>
      <c r="AK1152" s="140" t="s">
        <v>4043</v>
      </c>
      <c r="AL1152" s="139">
        <v>3740</v>
      </c>
      <c r="AM1152" s="140" t="s">
        <v>374</v>
      </c>
      <c r="AN1152" s="140" t="s">
        <v>12394</v>
      </c>
    </row>
    <row r="1153" spans="1:40" ht="28.8" x14ac:dyDescent="0.25">
      <c r="A1153" s="139" t="s">
        <v>7756</v>
      </c>
      <c r="B1153" s="140" t="s">
        <v>7757</v>
      </c>
      <c r="C1153" s="139">
        <v>14993</v>
      </c>
      <c r="D1153" s="140" t="s">
        <v>5558</v>
      </c>
      <c r="E1153" s="140" t="s">
        <v>6901</v>
      </c>
      <c r="F1153" s="139">
        <v>3740</v>
      </c>
      <c r="G1153" s="140" t="s">
        <v>374</v>
      </c>
      <c r="H1153" s="140" t="s">
        <v>1132</v>
      </c>
      <c r="I1153" s="140" t="s">
        <v>7758</v>
      </c>
      <c r="J1153" s="140" t="s">
        <v>12395</v>
      </c>
      <c r="K1153" s="140" t="s">
        <v>7760</v>
      </c>
      <c r="L1153" s="140" t="s">
        <v>7761</v>
      </c>
      <c r="M1153" s="140" t="s">
        <v>7491</v>
      </c>
      <c r="N1153" s="140" t="s">
        <v>8722</v>
      </c>
      <c r="O1153" s="139">
        <v>118869</v>
      </c>
      <c r="P1153" s="139">
        <v>14985</v>
      </c>
      <c r="Q1153" s="140" t="s">
        <v>5557</v>
      </c>
      <c r="R1153" s="139">
        <v>965798</v>
      </c>
      <c r="S1153" s="139">
        <v>0</v>
      </c>
      <c r="T1153" s="140" t="s">
        <v>7758</v>
      </c>
      <c r="U1153" s="141">
        <v>367</v>
      </c>
      <c r="V1153" s="140" t="s">
        <v>12396</v>
      </c>
      <c r="W1153" s="140" t="s">
        <v>12397</v>
      </c>
      <c r="X1153" s="140" t="s">
        <v>7765</v>
      </c>
      <c r="Y1153" s="140" t="s">
        <v>7766</v>
      </c>
      <c r="Z1153" s="140" t="s">
        <v>8739</v>
      </c>
      <c r="AA1153" s="139">
        <v>1</v>
      </c>
      <c r="AB1153" s="141">
        <v>45322</v>
      </c>
      <c r="AC1153" s="141">
        <v>45322</v>
      </c>
      <c r="AD1153" s="140" t="s">
        <v>7768</v>
      </c>
      <c r="AE1153" s="140" t="s">
        <v>7769</v>
      </c>
      <c r="AF1153" s="140" t="s">
        <v>7770</v>
      </c>
      <c r="AG1153" s="140" t="s">
        <v>7771</v>
      </c>
      <c r="AH1153" s="140" t="s">
        <v>12392</v>
      </c>
      <c r="AI1153" s="140" t="s">
        <v>7943</v>
      </c>
      <c r="AJ1153" s="140" t="s">
        <v>12393</v>
      </c>
      <c r="AK1153" s="140" t="s">
        <v>4043</v>
      </c>
      <c r="AL1153" s="139">
        <v>3740</v>
      </c>
      <c r="AM1153" s="140" t="s">
        <v>374</v>
      </c>
      <c r="AN1153" s="140" t="s">
        <v>12394</v>
      </c>
    </row>
    <row r="1154" spans="1:40" ht="28.8" x14ac:dyDescent="0.25">
      <c r="A1154" s="139" t="s">
        <v>7756</v>
      </c>
      <c r="B1154" s="140" t="s">
        <v>7757</v>
      </c>
      <c r="C1154" s="139">
        <v>15008</v>
      </c>
      <c r="D1154" s="140" t="s">
        <v>6682</v>
      </c>
      <c r="E1154" s="140" t="s">
        <v>4044</v>
      </c>
      <c r="F1154" s="139">
        <v>3621</v>
      </c>
      <c r="G1154" s="140" t="s">
        <v>709</v>
      </c>
      <c r="H1154" s="140" t="s">
        <v>1133</v>
      </c>
      <c r="I1154" s="140" t="s">
        <v>7758</v>
      </c>
      <c r="J1154" s="140" t="s">
        <v>12398</v>
      </c>
      <c r="K1154" s="140" t="s">
        <v>7760</v>
      </c>
      <c r="L1154" s="140" t="s">
        <v>7761</v>
      </c>
      <c r="M1154" s="140" t="s">
        <v>7491</v>
      </c>
      <c r="N1154" s="140" t="s">
        <v>8730</v>
      </c>
      <c r="O1154" s="139">
        <v>122283</v>
      </c>
      <c r="P1154" s="139">
        <v>15271</v>
      </c>
      <c r="Q1154" s="140" t="s">
        <v>5569</v>
      </c>
      <c r="R1154" s="139">
        <v>961681</v>
      </c>
      <c r="S1154" s="139">
        <v>0</v>
      </c>
      <c r="T1154" s="140" t="s">
        <v>7758</v>
      </c>
      <c r="U1154" s="141">
        <v>367</v>
      </c>
      <c r="V1154" s="140" t="s">
        <v>12399</v>
      </c>
      <c r="W1154" s="140" t="s">
        <v>7847</v>
      </c>
      <c r="X1154" s="140" t="s">
        <v>7765</v>
      </c>
      <c r="Y1154" s="140" t="s">
        <v>7766</v>
      </c>
      <c r="Z1154" s="140" t="s">
        <v>8732</v>
      </c>
      <c r="AA1154" s="139">
        <v>2</v>
      </c>
      <c r="AB1154" s="141">
        <v>45322</v>
      </c>
      <c r="AC1154" s="141">
        <v>45322</v>
      </c>
      <c r="AD1154" s="140" t="s">
        <v>7768</v>
      </c>
      <c r="AE1154" s="140" t="s">
        <v>7769</v>
      </c>
      <c r="AF1154" s="140" t="s">
        <v>7770</v>
      </c>
      <c r="AG1154" s="140" t="s">
        <v>7771</v>
      </c>
      <c r="AH1154" s="140" t="s">
        <v>12400</v>
      </c>
      <c r="AI1154" s="140" t="s">
        <v>7773</v>
      </c>
      <c r="AJ1154" s="140" t="s">
        <v>12401</v>
      </c>
      <c r="AK1154" s="140" t="s">
        <v>12402</v>
      </c>
      <c r="AL1154" s="139">
        <v>3620</v>
      </c>
      <c r="AM1154" s="140" t="s">
        <v>3</v>
      </c>
      <c r="AN1154" s="140" t="s">
        <v>12403</v>
      </c>
    </row>
    <row r="1155" spans="1:40" ht="28.8" x14ac:dyDescent="0.25">
      <c r="A1155" s="139" t="s">
        <v>7756</v>
      </c>
      <c r="B1155" s="140" t="s">
        <v>7757</v>
      </c>
      <c r="C1155" s="139">
        <v>15041</v>
      </c>
      <c r="D1155" s="140" t="s">
        <v>5559</v>
      </c>
      <c r="E1155" s="140" t="s">
        <v>3771</v>
      </c>
      <c r="F1155" s="139">
        <v>3630</v>
      </c>
      <c r="G1155" s="140" t="s">
        <v>710</v>
      </c>
      <c r="H1155" s="140" t="s">
        <v>1134</v>
      </c>
      <c r="I1155" s="140" t="s">
        <v>7758</v>
      </c>
      <c r="J1155" s="140" t="s">
        <v>12404</v>
      </c>
      <c r="K1155" s="140" t="s">
        <v>7760</v>
      </c>
      <c r="L1155" s="140" t="s">
        <v>7761</v>
      </c>
      <c r="M1155" s="140" t="s">
        <v>7491</v>
      </c>
      <c r="N1155" s="140" t="s">
        <v>8722</v>
      </c>
      <c r="O1155" s="139">
        <v>118951</v>
      </c>
      <c r="P1155" s="139">
        <v>107631</v>
      </c>
      <c r="Q1155" s="140" t="s">
        <v>5927</v>
      </c>
      <c r="R1155" s="139">
        <v>973669</v>
      </c>
      <c r="S1155" s="139">
        <v>0</v>
      </c>
      <c r="T1155" s="140" t="s">
        <v>7758</v>
      </c>
      <c r="U1155" s="141">
        <v>367</v>
      </c>
      <c r="V1155" s="140" t="s">
        <v>12405</v>
      </c>
      <c r="W1155" s="140" t="s">
        <v>12406</v>
      </c>
      <c r="X1155" s="140" t="s">
        <v>7765</v>
      </c>
      <c r="Y1155" s="140" t="s">
        <v>7766</v>
      </c>
      <c r="Z1155" s="140" t="s">
        <v>8739</v>
      </c>
      <c r="AA1155" s="139">
        <v>1</v>
      </c>
      <c r="AB1155" s="141">
        <v>45322</v>
      </c>
      <c r="AC1155" s="141">
        <v>45322</v>
      </c>
      <c r="AD1155" s="140" t="s">
        <v>7768</v>
      </c>
      <c r="AE1155" s="140" t="s">
        <v>7769</v>
      </c>
      <c r="AF1155" s="140" t="s">
        <v>7770</v>
      </c>
      <c r="AG1155" s="140" t="s">
        <v>7771</v>
      </c>
      <c r="AH1155" s="140" t="s">
        <v>12407</v>
      </c>
      <c r="AI1155" s="140" t="s">
        <v>7943</v>
      </c>
      <c r="AJ1155" s="140" t="s">
        <v>12408</v>
      </c>
      <c r="AK1155" s="140" t="s">
        <v>4856</v>
      </c>
      <c r="AL1155" s="139">
        <v>3630</v>
      </c>
      <c r="AM1155" s="140" t="s">
        <v>367</v>
      </c>
      <c r="AN1155" s="140" t="s">
        <v>12409</v>
      </c>
    </row>
    <row r="1156" spans="1:40" ht="28.8" x14ac:dyDescent="0.25">
      <c r="A1156" s="139" t="s">
        <v>7756</v>
      </c>
      <c r="B1156" s="140" t="s">
        <v>7757</v>
      </c>
      <c r="C1156" s="139">
        <v>15073</v>
      </c>
      <c r="D1156" s="140" t="s">
        <v>5560</v>
      </c>
      <c r="E1156" s="140" t="s">
        <v>4045</v>
      </c>
      <c r="F1156" s="139">
        <v>3630</v>
      </c>
      <c r="G1156" s="140" t="s">
        <v>368</v>
      </c>
      <c r="H1156" s="140" t="s">
        <v>7707</v>
      </c>
      <c r="I1156" s="140" t="s">
        <v>7758</v>
      </c>
      <c r="J1156" s="140" t="s">
        <v>12410</v>
      </c>
      <c r="K1156" s="140" t="s">
        <v>7760</v>
      </c>
      <c r="L1156" s="140" t="s">
        <v>7761</v>
      </c>
      <c r="M1156" s="140" t="s">
        <v>7491</v>
      </c>
      <c r="N1156" s="140" t="s">
        <v>8722</v>
      </c>
      <c r="O1156" s="139">
        <v>118802</v>
      </c>
      <c r="P1156" s="139">
        <v>104604</v>
      </c>
      <c r="Q1156" s="140" t="s">
        <v>5912</v>
      </c>
      <c r="R1156" s="139">
        <v>965509</v>
      </c>
      <c r="S1156" s="139">
        <v>0</v>
      </c>
      <c r="T1156" s="140" t="s">
        <v>7758</v>
      </c>
      <c r="U1156" s="141">
        <v>367</v>
      </c>
      <c r="V1156" s="140" t="s">
        <v>12411</v>
      </c>
      <c r="W1156" s="140" t="s">
        <v>12412</v>
      </c>
      <c r="X1156" s="140" t="s">
        <v>7765</v>
      </c>
      <c r="Y1156" s="140" t="s">
        <v>7766</v>
      </c>
      <c r="Z1156" s="140" t="s">
        <v>8739</v>
      </c>
      <c r="AA1156" s="139">
        <v>1</v>
      </c>
      <c r="AB1156" s="141">
        <v>45322</v>
      </c>
      <c r="AC1156" s="141">
        <v>45322</v>
      </c>
      <c r="AD1156" s="140" t="s">
        <v>7768</v>
      </c>
      <c r="AE1156" s="140" t="s">
        <v>7769</v>
      </c>
      <c r="AF1156" s="140" t="s">
        <v>7770</v>
      </c>
      <c r="AG1156" s="140" t="s">
        <v>7771</v>
      </c>
      <c r="AH1156" s="140" t="s">
        <v>12413</v>
      </c>
      <c r="AI1156" s="140" t="s">
        <v>7943</v>
      </c>
      <c r="AJ1156" s="140" t="s">
        <v>5560</v>
      </c>
      <c r="AK1156" s="140" t="s">
        <v>4045</v>
      </c>
      <c r="AL1156" s="139">
        <v>3630</v>
      </c>
      <c r="AM1156" s="140" t="s">
        <v>367</v>
      </c>
      <c r="AN1156" s="140" t="s">
        <v>12414</v>
      </c>
    </row>
    <row r="1157" spans="1:40" ht="28.8" x14ac:dyDescent="0.25">
      <c r="A1157" s="139" t="s">
        <v>7756</v>
      </c>
      <c r="B1157" s="140" t="s">
        <v>7757</v>
      </c>
      <c r="C1157" s="139">
        <v>15107</v>
      </c>
      <c r="D1157" s="140" t="s">
        <v>490</v>
      </c>
      <c r="E1157" s="140" t="s">
        <v>4046</v>
      </c>
      <c r="F1157" s="139">
        <v>3631</v>
      </c>
      <c r="G1157" s="140" t="s">
        <v>711</v>
      </c>
      <c r="H1157" s="140" t="s">
        <v>1135</v>
      </c>
      <c r="I1157" s="140" t="s">
        <v>7758</v>
      </c>
      <c r="J1157" s="140" t="s">
        <v>12415</v>
      </c>
      <c r="K1157" s="140" t="s">
        <v>7760</v>
      </c>
      <c r="L1157" s="140" t="s">
        <v>7761</v>
      </c>
      <c r="M1157" s="140" t="s">
        <v>7491</v>
      </c>
      <c r="N1157" s="140" t="s">
        <v>8730</v>
      </c>
      <c r="O1157" s="139">
        <v>122283</v>
      </c>
      <c r="P1157" s="139">
        <v>15271</v>
      </c>
      <c r="Q1157" s="140" t="s">
        <v>5569</v>
      </c>
      <c r="R1157" s="139">
        <v>961607</v>
      </c>
      <c r="S1157" s="139">
        <v>0</v>
      </c>
      <c r="T1157" s="140" t="s">
        <v>7758</v>
      </c>
      <c r="U1157" s="141">
        <v>367</v>
      </c>
      <c r="V1157" s="140" t="s">
        <v>12416</v>
      </c>
      <c r="W1157" s="140" t="s">
        <v>7847</v>
      </c>
      <c r="X1157" s="140" t="s">
        <v>7765</v>
      </c>
      <c r="Y1157" s="140" t="s">
        <v>7766</v>
      </c>
      <c r="Z1157" s="140" t="s">
        <v>8732</v>
      </c>
      <c r="AA1157" s="139">
        <v>3</v>
      </c>
      <c r="AB1157" s="141">
        <v>45322</v>
      </c>
      <c r="AC1157" s="141">
        <v>45322</v>
      </c>
      <c r="AD1157" s="140" t="s">
        <v>7768</v>
      </c>
      <c r="AE1157" s="140" t="s">
        <v>7769</v>
      </c>
      <c r="AF1157" s="140" t="s">
        <v>7770</v>
      </c>
      <c r="AG1157" s="140" t="s">
        <v>7771</v>
      </c>
      <c r="AH1157" s="140" t="s">
        <v>12417</v>
      </c>
      <c r="AI1157" s="140" t="s">
        <v>8982</v>
      </c>
      <c r="AJ1157" s="140" t="s">
        <v>12418</v>
      </c>
      <c r="AK1157" s="140" t="s">
        <v>7758</v>
      </c>
      <c r="AL1157" s="139">
        <v>3630</v>
      </c>
      <c r="AM1157" s="140" t="s">
        <v>367</v>
      </c>
      <c r="AN1157" s="140" t="s">
        <v>12419</v>
      </c>
    </row>
    <row r="1158" spans="1:40" ht="28.8" x14ac:dyDescent="0.25">
      <c r="A1158" s="139" t="s">
        <v>7756</v>
      </c>
      <c r="B1158" s="140" t="s">
        <v>7757</v>
      </c>
      <c r="C1158" s="139">
        <v>15115</v>
      </c>
      <c r="D1158" s="140" t="s">
        <v>487</v>
      </c>
      <c r="E1158" s="140" t="s">
        <v>4047</v>
      </c>
      <c r="F1158" s="139">
        <v>3630</v>
      </c>
      <c r="G1158" s="140" t="s">
        <v>712</v>
      </c>
      <c r="H1158" s="140" t="s">
        <v>1136</v>
      </c>
      <c r="I1158" s="140" t="s">
        <v>7758</v>
      </c>
      <c r="J1158" s="140" t="s">
        <v>12420</v>
      </c>
      <c r="K1158" s="140" t="s">
        <v>7760</v>
      </c>
      <c r="L1158" s="140" t="s">
        <v>7761</v>
      </c>
      <c r="M1158" s="140" t="s">
        <v>7491</v>
      </c>
      <c r="N1158" s="140" t="s">
        <v>8722</v>
      </c>
      <c r="O1158" s="139">
        <v>118802</v>
      </c>
      <c r="P1158" s="139">
        <v>104604</v>
      </c>
      <c r="Q1158" s="140" t="s">
        <v>5912</v>
      </c>
      <c r="R1158" s="139">
        <v>965517</v>
      </c>
      <c r="S1158" s="139">
        <v>0</v>
      </c>
      <c r="T1158" s="140" t="s">
        <v>7758</v>
      </c>
      <c r="U1158" s="141">
        <v>367</v>
      </c>
      <c r="V1158" s="140" t="s">
        <v>12421</v>
      </c>
      <c r="W1158" s="140" t="s">
        <v>12422</v>
      </c>
      <c r="X1158" s="140" t="s">
        <v>8106</v>
      </c>
      <c r="Y1158" s="140" t="s">
        <v>8107</v>
      </c>
      <c r="Z1158" s="140" t="s">
        <v>8724</v>
      </c>
      <c r="AA1158" s="139">
        <v>1</v>
      </c>
      <c r="AB1158" s="141">
        <v>45322</v>
      </c>
      <c r="AC1158" s="141">
        <v>45322</v>
      </c>
      <c r="AD1158" s="140" t="s">
        <v>7768</v>
      </c>
      <c r="AE1158" s="140" t="s">
        <v>7769</v>
      </c>
      <c r="AF1158" s="140" t="s">
        <v>7770</v>
      </c>
      <c r="AG1158" s="140" t="s">
        <v>7771</v>
      </c>
      <c r="AH1158" s="140" t="s">
        <v>12423</v>
      </c>
      <c r="AI1158" s="140" t="s">
        <v>7943</v>
      </c>
      <c r="AJ1158" s="140" t="s">
        <v>12424</v>
      </c>
      <c r="AK1158" s="140" t="s">
        <v>12425</v>
      </c>
      <c r="AL1158" s="139">
        <v>3630</v>
      </c>
      <c r="AM1158" s="140" t="s">
        <v>367</v>
      </c>
      <c r="AN1158" s="140" t="s">
        <v>12426</v>
      </c>
    </row>
    <row r="1159" spans="1:40" ht="28.8" x14ac:dyDescent="0.25">
      <c r="A1159" s="139" t="s">
        <v>7756</v>
      </c>
      <c r="B1159" s="140" t="s">
        <v>7757</v>
      </c>
      <c r="C1159" s="139">
        <v>15123</v>
      </c>
      <c r="D1159" s="140" t="s">
        <v>5561</v>
      </c>
      <c r="E1159" s="140" t="s">
        <v>4048</v>
      </c>
      <c r="F1159" s="139">
        <v>3630</v>
      </c>
      <c r="G1159" s="140" t="s">
        <v>367</v>
      </c>
      <c r="H1159" s="140" t="s">
        <v>1137</v>
      </c>
      <c r="I1159" s="140" t="s">
        <v>7758</v>
      </c>
      <c r="J1159" s="140" t="s">
        <v>12427</v>
      </c>
      <c r="K1159" s="140" t="s">
        <v>7760</v>
      </c>
      <c r="L1159" s="140" t="s">
        <v>7761</v>
      </c>
      <c r="M1159" s="140" t="s">
        <v>7491</v>
      </c>
      <c r="N1159" s="140" t="s">
        <v>8722</v>
      </c>
      <c r="O1159" s="139">
        <v>118802</v>
      </c>
      <c r="P1159" s="139">
        <v>104604</v>
      </c>
      <c r="Q1159" s="140" t="s">
        <v>5912</v>
      </c>
      <c r="R1159" s="139">
        <v>965517</v>
      </c>
      <c r="S1159" s="139">
        <v>0</v>
      </c>
      <c r="T1159" s="140" t="s">
        <v>7758</v>
      </c>
      <c r="U1159" s="141">
        <v>367</v>
      </c>
      <c r="V1159" s="140" t="s">
        <v>12428</v>
      </c>
      <c r="W1159" s="140" t="s">
        <v>9508</v>
      </c>
      <c r="X1159" s="140" t="s">
        <v>7765</v>
      </c>
      <c r="Y1159" s="140" t="s">
        <v>7766</v>
      </c>
      <c r="Z1159" s="140" t="s">
        <v>8739</v>
      </c>
      <c r="AA1159" s="139">
        <v>2</v>
      </c>
      <c r="AB1159" s="141">
        <v>45322</v>
      </c>
      <c r="AC1159" s="141">
        <v>45322</v>
      </c>
      <c r="AD1159" s="140" t="s">
        <v>7768</v>
      </c>
      <c r="AE1159" s="140" t="s">
        <v>7769</v>
      </c>
      <c r="AF1159" s="140" t="s">
        <v>7770</v>
      </c>
      <c r="AG1159" s="140" t="s">
        <v>7771</v>
      </c>
      <c r="AH1159" s="140" t="s">
        <v>12429</v>
      </c>
      <c r="AI1159" s="140" t="s">
        <v>7943</v>
      </c>
      <c r="AJ1159" s="140" t="s">
        <v>12430</v>
      </c>
      <c r="AK1159" s="140" t="s">
        <v>4048</v>
      </c>
      <c r="AL1159" s="139">
        <v>3630</v>
      </c>
      <c r="AM1159" s="140" t="s">
        <v>367</v>
      </c>
      <c r="AN1159" s="140" t="s">
        <v>12426</v>
      </c>
    </row>
    <row r="1160" spans="1:40" ht="28.8" x14ac:dyDescent="0.25">
      <c r="A1160" s="139" t="s">
        <v>7756</v>
      </c>
      <c r="B1160" s="140" t="s">
        <v>7757</v>
      </c>
      <c r="C1160" s="139">
        <v>15131</v>
      </c>
      <c r="D1160" s="140" t="s">
        <v>6293</v>
      </c>
      <c r="E1160" s="140" t="s">
        <v>4049</v>
      </c>
      <c r="F1160" s="139">
        <v>3650</v>
      </c>
      <c r="G1160" s="140" t="s">
        <v>369</v>
      </c>
      <c r="H1160" s="140" t="s">
        <v>1138</v>
      </c>
      <c r="I1160" s="140" t="s">
        <v>7758</v>
      </c>
      <c r="J1160" s="140" t="s">
        <v>12431</v>
      </c>
      <c r="K1160" s="140" t="s">
        <v>7760</v>
      </c>
      <c r="L1160" s="140" t="s">
        <v>7761</v>
      </c>
      <c r="M1160" s="140" t="s">
        <v>7491</v>
      </c>
      <c r="N1160" s="140" t="s">
        <v>8730</v>
      </c>
      <c r="O1160" s="139">
        <v>122283</v>
      </c>
      <c r="P1160" s="139">
        <v>15271</v>
      </c>
      <c r="Q1160" s="140" t="s">
        <v>5569</v>
      </c>
      <c r="R1160" s="139">
        <v>961615</v>
      </c>
      <c r="S1160" s="139">
        <v>0</v>
      </c>
      <c r="T1160" s="140" t="s">
        <v>7758</v>
      </c>
      <c r="U1160" s="141">
        <v>367</v>
      </c>
      <c r="V1160" s="140" t="s">
        <v>12432</v>
      </c>
      <c r="W1160" s="140" t="s">
        <v>12433</v>
      </c>
      <c r="X1160" s="140" t="s">
        <v>7765</v>
      </c>
      <c r="Y1160" s="140" t="s">
        <v>7766</v>
      </c>
      <c r="Z1160" s="140" t="s">
        <v>8732</v>
      </c>
      <c r="AA1160" s="139">
        <v>1</v>
      </c>
      <c r="AB1160" s="141">
        <v>45322</v>
      </c>
      <c r="AC1160" s="141">
        <v>45322</v>
      </c>
      <c r="AD1160" s="140" t="s">
        <v>7768</v>
      </c>
      <c r="AE1160" s="140" t="s">
        <v>7769</v>
      </c>
      <c r="AF1160" s="140" t="s">
        <v>7770</v>
      </c>
      <c r="AG1160" s="140" t="s">
        <v>7771</v>
      </c>
      <c r="AH1160" s="140" t="s">
        <v>12434</v>
      </c>
      <c r="AI1160" s="140" t="s">
        <v>7773</v>
      </c>
      <c r="AJ1160" s="140" t="s">
        <v>12435</v>
      </c>
      <c r="AK1160" s="140" t="s">
        <v>12436</v>
      </c>
      <c r="AL1160" s="139">
        <v>3650</v>
      </c>
      <c r="AM1160" s="140" t="s">
        <v>369</v>
      </c>
      <c r="AN1160" s="140" t="s">
        <v>12437</v>
      </c>
    </row>
    <row r="1161" spans="1:40" ht="28.8" x14ac:dyDescent="0.25">
      <c r="A1161" s="139" t="s">
        <v>7756</v>
      </c>
      <c r="B1161" s="140" t="s">
        <v>7757</v>
      </c>
      <c r="C1161" s="139">
        <v>15149</v>
      </c>
      <c r="D1161" s="140" t="s">
        <v>5562</v>
      </c>
      <c r="E1161" s="140" t="s">
        <v>4050</v>
      </c>
      <c r="F1161" s="139">
        <v>3650</v>
      </c>
      <c r="G1161" s="140" t="s">
        <v>369</v>
      </c>
      <c r="H1161" s="140" t="s">
        <v>1139</v>
      </c>
      <c r="I1161" s="140" t="s">
        <v>7758</v>
      </c>
      <c r="J1161" s="140" t="s">
        <v>12438</v>
      </c>
      <c r="K1161" s="140" t="s">
        <v>7760</v>
      </c>
      <c r="L1161" s="140" t="s">
        <v>7761</v>
      </c>
      <c r="M1161" s="140" t="s">
        <v>7491</v>
      </c>
      <c r="N1161" s="140" t="s">
        <v>8730</v>
      </c>
      <c r="O1161" s="139">
        <v>122283</v>
      </c>
      <c r="P1161" s="139">
        <v>15271</v>
      </c>
      <c r="Q1161" s="140" t="s">
        <v>5569</v>
      </c>
      <c r="R1161" s="139">
        <v>961615</v>
      </c>
      <c r="S1161" s="139">
        <v>0</v>
      </c>
      <c r="T1161" s="140" t="s">
        <v>7758</v>
      </c>
      <c r="U1161" s="141">
        <v>367</v>
      </c>
      <c r="V1161" s="140" t="s">
        <v>12439</v>
      </c>
      <c r="W1161" s="140" t="s">
        <v>12440</v>
      </c>
      <c r="X1161" s="140" t="s">
        <v>7765</v>
      </c>
      <c r="Y1161" s="140" t="s">
        <v>7766</v>
      </c>
      <c r="Z1161" s="140" t="s">
        <v>8732</v>
      </c>
      <c r="AA1161" s="139">
        <v>2</v>
      </c>
      <c r="AB1161" s="141">
        <v>45322</v>
      </c>
      <c r="AC1161" s="141">
        <v>45322</v>
      </c>
      <c r="AD1161" s="140" t="s">
        <v>7768</v>
      </c>
      <c r="AE1161" s="140" t="s">
        <v>7769</v>
      </c>
      <c r="AF1161" s="140" t="s">
        <v>7770</v>
      </c>
      <c r="AG1161" s="140" t="s">
        <v>7771</v>
      </c>
      <c r="AH1161" s="140" t="s">
        <v>12434</v>
      </c>
      <c r="AI1161" s="140" t="s">
        <v>7773</v>
      </c>
      <c r="AJ1161" s="140" t="s">
        <v>12435</v>
      </c>
      <c r="AK1161" s="140" t="s">
        <v>12436</v>
      </c>
      <c r="AL1161" s="139">
        <v>3650</v>
      </c>
      <c r="AM1161" s="140" t="s">
        <v>369</v>
      </c>
      <c r="AN1161" s="140" t="s">
        <v>12437</v>
      </c>
    </row>
    <row r="1162" spans="1:40" ht="28.8" x14ac:dyDescent="0.25">
      <c r="A1162" s="139" t="s">
        <v>7756</v>
      </c>
      <c r="B1162" s="140" t="s">
        <v>7757</v>
      </c>
      <c r="C1162" s="139">
        <v>15156</v>
      </c>
      <c r="D1162" s="140" t="s">
        <v>6902</v>
      </c>
      <c r="E1162" s="140" t="s">
        <v>4049</v>
      </c>
      <c r="F1162" s="139">
        <v>3650</v>
      </c>
      <c r="G1162" s="140" t="s">
        <v>369</v>
      </c>
      <c r="H1162" s="140" t="s">
        <v>1140</v>
      </c>
      <c r="I1162" s="140" t="s">
        <v>7758</v>
      </c>
      <c r="J1162" s="140" t="s">
        <v>12441</v>
      </c>
      <c r="K1162" s="140" t="s">
        <v>7760</v>
      </c>
      <c r="L1162" s="140" t="s">
        <v>7761</v>
      </c>
      <c r="M1162" s="140" t="s">
        <v>7491</v>
      </c>
      <c r="N1162" s="140" t="s">
        <v>8730</v>
      </c>
      <c r="O1162" s="139">
        <v>122283</v>
      </c>
      <c r="P1162" s="139">
        <v>15271</v>
      </c>
      <c r="Q1162" s="140" t="s">
        <v>5569</v>
      </c>
      <c r="R1162" s="139">
        <v>961615</v>
      </c>
      <c r="S1162" s="139">
        <v>0</v>
      </c>
      <c r="T1162" s="140" t="s">
        <v>7758</v>
      </c>
      <c r="U1162" s="141">
        <v>367</v>
      </c>
      <c r="V1162" s="140" t="s">
        <v>12442</v>
      </c>
      <c r="W1162" s="140" t="s">
        <v>8596</v>
      </c>
      <c r="X1162" s="140" t="s">
        <v>7765</v>
      </c>
      <c r="Y1162" s="140" t="s">
        <v>7766</v>
      </c>
      <c r="Z1162" s="140" t="s">
        <v>8732</v>
      </c>
      <c r="AA1162" s="139">
        <v>2</v>
      </c>
      <c r="AB1162" s="141">
        <v>45322</v>
      </c>
      <c r="AC1162" s="141">
        <v>45322</v>
      </c>
      <c r="AD1162" s="140" t="s">
        <v>7768</v>
      </c>
      <c r="AE1162" s="140" t="s">
        <v>7769</v>
      </c>
      <c r="AF1162" s="140" t="s">
        <v>7770</v>
      </c>
      <c r="AG1162" s="140" t="s">
        <v>7771</v>
      </c>
      <c r="AH1162" s="140" t="s">
        <v>12434</v>
      </c>
      <c r="AI1162" s="140" t="s">
        <v>7773</v>
      </c>
      <c r="AJ1162" s="140" t="s">
        <v>12435</v>
      </c>
      <c r="AK1162" s="140" t="s">
        <v>12436</v>
      </c>
      <c r="AL1162" s="139">
        <v>3650</v>
      </c>
      <c r="AM1162" s="140" t="s">
        <v>369</v>
      </c>
      <c r="AN1162" s="140" t="s">
        <v>12437</v>
      </c>
    </row>
    <row r="1163" spans="1:40" ht="28.8" x14ac:dyDescent="0.25">
      <c r="A1163" s="139" t="s">
        <v>7756</v>
      </c>
      <c r="B1163" s="140" t="s">
        <v>7757</v>
      </c>
      <c r="C1163" s="139">
        <v>15172</v>
      </c>
      <c r="D1163" s="140" t="s">
        <v>5563</v>
      </c>
      <c r="E1163" s="140" t="s">
        <v>4051</v>
      </c>
      <c r="F1163" s="139">
        <v>3650</v>
      </c>
      <c r="G1163" s="140" t="s">
        <v>369</v>
      </c>
      <c r="H1163" s="140" t="s">
        <v>1141</v>
      </c>
      <c r="I1163" s="140" t="s">
        <v>7758</v>
      </c>
      <c r="J1163" s="140" t="s">
        <v>12443</v>
      </c>
      <c r="K1163" s="140" t="s">
        <v>7760</v>
      </c>
      <c r="L1163" s="140" t="s">
        <v>7761</v>
      </c>
      <c r="M1163" s="140" t="s">
        <v>7491</v>
      </c>
      <c r="N1163" s="140" t="s">
        <v>8722</v>
      </c>
      <c r="O1163" s="139">
        <v>138991</v>
      </c>
      <c r="P1163" s="139">
        <v>110205</v>
      </c>
      <c r="Q1163" s="140" t="s">
        <v>5939</v>
      </c>
      <c r="R1163" s="139">
        <v>965525</v>
      </c>
      <c r="S1163" s="139">
        <v>0</v>
      </c>
      <c r="T1163" s="140" t="s">
        <v>7758</v>
      </c>
      <c r="U1163" s="141">
        <v>367</v>
      </c>
      <c r="V1163" s="140" t="s">
        <v>12444</v>
      </c>
      <c r="W1163" s="140" t="s">
        <v>12445</v>
      </c>
      <c r="X1163" s="140" t="s">
        <v>7765</v>
      </c>
      <c r="Y1163" s="140" t="s">
        <v>7766</v>
      </c>
      <c r="Z1163" s="140" t="s">
        <v>8739</v>
      </c>
      <c r="AA1163" s="139">
        <v>1</v>
      </c>
      <c r="AB1163" s="141">
        <v>45322</v>
      </c>
      <c r="AC1163" s="141">
        <v>45322</v>
      </c>
      <c r="AD1163" s="140" t="s">
        <v>7768</v>
      </c>
      <c r="AE1163" s="140" t="s">
        <v>7769</v>
      </c>
      <c r="AF1163" s="140" t="s">
        <v>7770</v>
      </c>
      <c r="AG1163" s="140" t="s">
        <v>7771</v>
      </c>
      <c r="AH1163" s="140" t="s">
        <v>12446</v>
      </c>
      <c r="AI1163" s="140" t="s">
        <v>7943</v>
      </c>
      <c r="AJ1163" s="140" t="s">
        <v>12447</v>
      </c>
      <c r="AK1163" s="140" t="s">
        <v>12448</v>
      </c>
      <c r="AL1163" s="139">
        <v>3650</v>
      </c>
      <c r="AM1163" s="140" t="s">
        <v>369</v>
      </c>
      <c r="AN1163" s="140" t="s">
        <v>12449</v>
      </c>
    </row>
    <row r="1164" spans="1:40" ht="28.8" x14ac:dyDescent="0.25">
      <c r="A1164" s="139" t="s">
        <v>7756</v>
      </c>
      <c r="B1164" s="140" t="s">
        <v>7757</v>
      </c>
      <c r="C1164" s="139">
        <v>15181</v>
      </c>
      <c r="D1164" s="140" t="s">
        <v>5564</v>
      </c>
      <c r="E1164" s="140" t="s">
        <v>4052</v>
      </c>
      <c r="F1164" s="139">
        <v>3650</v>
      </c>
      <c r="G1164" s="140" t="s">
        <v>369</v>
      </c>
      <c r="H1164" s="140" t="s">
        <v>1142</v>
      </c>
      <c r="I1164" s="140" t="s">
        <v>7758</v>
      </c>
      <c r="J1164" s="140" t="s">
        <v>12450</v>
      </c>
      <c r="K1164" s="140" t="s">
        <v>7760</v>
      </c>
      <c r="L1164" s="140" t="s">
        <v>7761</v>
      </c>
      <c r="M1164" s="140" t="s">
        <v>7491</v>
      </c>
      <c r="N1164" s="140" t="s">
        <v>8722</v>
      </c>
      <c r="O1164" s="139">
        <v>138991</v>
      </c>
      <c r="P1164" s="139">
        <v>110205</v>
      </c>
      <c r="Q1164" s="140" t="s">
        <v>5939</v>
      </c>
      <c r="R1164" s="139">
        <v>965525</v>
      </c>
      <c r="S1164" s="139">
        <v>0</v>
      </c>
      <c r="T1164" s="140" t="s">
        <v>7758</v>
      </c>
      <c r="U1164" s="141">
        <v>367</v>
      </c>
      <c r="V1164" s="140" t="s">
        <v>12451</v>
      </c>
      <c r="W1164" s="140" t="s">
        <v>12452</v>
      </c>
      <c r="X1164" s="140" t="s">
        <v>7765</v>
      </c>
      <c r="Y1164" s="140" t="s">
        <v>7766</v>
      </c>
      <c r="Z1164" s="140" t="s">
        <v>8739</v>
      </c>
      <c r="AA1164" s="139">
        <v>1</v>
      </c>
      <c r="AB1164" s="141">
        <v>45322</v>
      </c>
      <c r="AC1164" s="141">
        <v>45322</v>
      </c>
      <c r="AD1164" s="140" t="s">
        <v>7768</v>
      </c>
      <c r="AE1164" s="140" t="s">
        <v>7769</v>
      </c>
      <c r="AF1164" s="140" t="s">
        <v>7770</v>
      </c>
      <c r="AG1164" s="140" t="s">
        <v>7771</v>
      </c>
      <c r="AH1164" s="140" t="s">
        <v>12453</v>
      </c>
      <c r="AI1164" s="140" t="s">
        <v>7943</v>
      </c>
      <c r="AJ1164" s="140" t="s">
        <v>12447</v>
      </c>
      <c r="AK1164" s="140" t="s">
        <v>12454</v>
      </c>
      <c r="AL1164" s="139">
        <v>3650</v>
      </c>
      <c r="AM1164" s="140" t="s">
        <v>369</v>
      </c>
      <c r="AN1164" s="140" t="s">
        <v>12449</v>
      </c>
    </row>
    <row r="1165" spans="1:40" ht="28.8" x14ac:dyDescent="0.25">
      <c r="A1165" s="139" t="s">
        <v>7756</v>
      </c>
      <c r="B1165" s="140" t="s">
        <v>7757</v>
      </c>
      <c r="C1165" s="139">
        <v>15198</v>
      </c>
      <c r="D1165" s="140" t="s">
        <v>5565</v>
      </c>
      <c r="E1165" s="140" t="s">
        <v>4053</v>
      </c>
      <c r="F1165" s="139">
        <v>3650</v>
      </c>
      <c r="G1165" s="140" t="s">
        <v>369</v>
      </c>
      <c r="H1165" s="140" t="s">
        <v>1143</v>
      </c>
      <c r="I1165" s="140" t="s">
        <v>7758</v>
      </c>
      <c r="J1165" s="140" t="s">
        <v>12455</v>
      </c>
      <c r="K1165" s="140" t="s">
        <v>7760</v>
      </c>
      <c r="L1165" s="140" t="s">
        <v>7761</v>
      </c>
      <c r="M1165" s="140" t="s">
        <v>7491</v>
      </c>
      <c r="N1165" s="140" t="s">
        <v>8722</v>
      </c>
      <c r="O1165" s="139">
        <v>138991</v>
      </c>
      <c r="P1165" s="139">
        <v>110205</v>
      </c>
      <c r="Q1165" s="140" t="s">
        <v>5939</v>
      </c>
      <c r="R1165" s="139">
        <v>965525</v>
      </c>
      <c r="S1165" s="139">
        <v>0</v>
      </c>
      <c r="T1165" s="140" t="s">
        <v>7758</v>
      </c>
      <c r="U1165" s="141">
        <v>367</v>
      </c>
      <c r="V1165" s="140" t="s">
        <v>12456</v>
      </c>
      <c r="W1165" s="140" t="s">
        <v>9420</v>
      </c>
      <c r="X1165" s="140" t="s">
        <v>7765</v>
      </c>
      <c r="Y1165" s="140" t="s">
        <v>7766</v>
      </c>
      <c r="Z1165" s="140" t="s">
        <v>8739</v>
      </c>
      <c r="AA1165" s="139">
        <v>2</v>
      </c>
      <c r="AB1165" s="141">
        <v>45322</v>
      </c>
      <c r="AC1165" s="141">
        <v>45322</v>
      </c>
      <c r="AD1165" s="140" t="s">
        <v>7768</v>
      </c>
      <c r="AE1165" s="140" t="s">
        <v>7769</v>
      </c>
      <c r="AF1165" s="140" t="s">
        <v>7770</v>
      </c>
      <c r="AG1165" s="140" t="s">
        <v>7771</v>
      </c>
      <c r="AH1165" s="140" t="s">
        <v>12457</v>
      </c>
      <c r="AI1165" s="140" t="s">
        <v>7943</v>
      </c>
      <c r="AJ1165" s="140" t="s">
        <v>12447</v>
      </c>
      <c r="AK1165" s="140" t="s">
        <v>12454</v>
      </c>
      <c r="AL1165" s="139">
        <v>3650</v>
      </c>
      <c r="AM1165" s="140" t="s">
        <v>369</v>
      </c>
      <c r="AN1165" s="140" t="s">
        <v>12449</v>
      </c>
    </row>
    <row r="1166" spans="1:40" ht="28.8" x14ac:dyDescent="0.25">
      <c r="A1166" s="139" t="s">
        <v>7756</v>
      </c>
      <c r="B1166" s="140" t="s">
        <v>7757</v>
      </c>
      <c r="C1166" s="139">
        <v>15206</v>
      </c>
      <c r="D1166" s="140" t="s">
        <v>5566</v>
      </c>
      <c r="E1166" s="140" t="s">
        <v>4054</v>
      </c>
      <c r="F1166" s="139">
        <v>8830</v>
      </c>
      <c r="G1166" s="140" t="s">
        <v>713</v>
      </c>
      <c r="H1166" s="140" t="s">
        <v>1144</v>
      </c>
      <c r="I1166" s="140" t="s">
        <v>7758</v>
      </c>
      <c r="J1166" s="140" t="s">
        <v>12458</v>
      </c>
      <c r="K1166" s="140" t="s">
        <v>7922</v>
      </c>
      <c r="L1166" s="140" t="s">
        <v>7761</v>
      </c>
      <c r="M1166" s="140" t="s">
        <v>7923</v>
      </c>
      <c r="N1166" s="140" t="s">
        <v>8722</v>
      </c>
      <c r="O1166" s="139">
        <v>119917</v>
      </c>
      <c r="P1166" s="139">
        <v>17368</v>
      </c>
      <c r="Q1166" s="140" t="s">
        <v>5944</v>
      </c>
      <c r="R1166" s="139">
        <v>966473</v>
      </c>
      <c r="S1166" s="139">
        <v>0</v>
      </c>
      <c r="T1166" s="140" t="s">
        <v>7758</v>
      </c>
      <c r="U1166" s="141">
        <v>367</v>
      </c>
      <c r="V1166" s="140" t="s">
        <v>12459</v>
      </c>
      <c r="W1166" s="140" t="s">
        <v>8389</v>
      </c>
      <c r="X1166" s="140" t="s">
        <v>7765</v>
      </c>
      <c r="Y1166" s="140" t="s">
        <v>7766</v>
      </c>
      <c r="Z1166" s="140" t="s">
        <v>8739</v>
      </c>
      <c r="AA1166" s="139">
        <v>1</v>
      </c>
      <c r="AB1166" s="141">
        <v>45322</v>
      </c>
      <c r="AC1166" s="141">
        <v>45322</v>
      </c>
      <c r="AD1166" s="140" t="s">
        <v>7913</v>
      </c>
      <c r="AE1166" s="140" t="s">
        <v>7914</v>
      </c>
      <c r="AF1166" s="140" t="s">
        <v>7915</v>
      </c>
      <c r="AG1166" s="140" t="s">
        <v>7916</v>
      </c>
      <c r="AH1166" s="140" t="s">
        <v>12460</v>
      </c>
      <c r="AI1166" s="140" t="s">
        <v>7943</v>
      </c>
      <c r="AJ1166" s="140" t="s">
        <v>12461</v>
      </c>
      <c r="AK1166" s="140" t="s">
        <v>12462</v>
      </c>
      <c r="AL1166" s="139">
        <v>8840</v>
      </c>
      <c r="AM1166" s="140" t="s">
        <v>394</v>
      </c>
      <c r="AN1166" s="140" t="s">
        <v>12463</v>
      </c>
    </row>
    <row r="1167" spans="1:40" ht="28.8" x14ac:dyDescent="0.25">
      <c r="A1167" s="139" t="s">
        <v>7756</v>
      </c>
      <c r="B1167" s="140" t="s">
        <v>7757</v>
      </c>
      <c r="C1167" s="139">
        <v>15222</v>
      </c>
      <c r="D1167" s="140" t="s">
        <v>12464</v>
      </c>
      <c r="E1167" s="140" t="s">
        <v>6294</v>
      </c>
      <c r="F1167" s="139">
        <v>3660</v>
      </c>
      <c r="G1167" s="140" t="s">
        <v>6145</v>
      </c>
      <c r="H1167" s="140" t="s">
        <v>1145</v>
      </c>
      <c r="I1167" s="140" t="s">
        <v>7758</v>
      </c>
      <c r="J1167" s="140" t="s">
        <v>12465</v>
      </c>
      <c r="K1167" s="140" t="s">
        <v>7760</v>
      </c>
      <c r="L1167" s="140" t="s">
        <v>7761</v>
      </c>
      <c r="M1167" s="140" t="s">
        <v>7491</v>
      </c>
      <c r="N1167" s="140" t="s">
        <v>8722</v>
      </c>
      <c r="O1167" s="139">
        <v>119073</v>
      </c>
      <c r="P1167" s="139">
        <v>15248</v>
      </c>
      <c r="Q1167" s="140" t="s">
        <v>5568</v>
      </c>
      <c r="R1167" s="139">
        <v>53231</v>
      </c>
      <c r="S1167" s="139">
        <v>0</v>
      </c>
      <c r="T1167" s="140" t="s">
        <v>7758</v>
      </c>
      <c r="U1167" s="141">
        <v>367</v>
      </c>
      <c r="V1167" s="140" t="s">
        <v>12466</v>
      </c>
      <c r="W1167" s="140" t="s">
        <v>8248</v>
      </c>
      <c r="X1167" s="140" t="s">
        <v>8106</v>
      </c>
      <c r="Y1167" s="140" t="s">
        <v>8107</v>
      </c>
      <c r="Z1167" s="140" t="s">
        <v>8724</v>
      </c>
      <c r="AA1167" s="139">
        <v>1</v>
      </c>
      <c r="AB1167" s="141">
        <v>45322</v>
      </c>
      <c r="AC1167" s="141">
        <v>45322</v>
      </c>
      <c r="AD1167" s="140" t="s">
        <v>7768</v>
      </c>
      <c r="AE1167" s="140" t="s">
        <v>7769</v>
      </c>
      <c r="AF1167" s="140" t="s">
        <v>7770</v>
      </c>
      <c r="AG1167" s="140" t="s">
        <v>7771</v>
      </c>
      <c r="AH1167" s="140" t="s">
        <v>12467</v>
      </c>
      <c r="AI1167" s="140" t="s">
        <v>8982</v>
      </c>
      <c r="AJ1167" s="140" t="s">
        <v>12468</v>
      </c>
      <c r="AK1167" s="140" t="s">
        <v>6295</v>
      </c>
      <c r="AL1167" s="139">
        <v>3660</v>
      </c>
      <c r="AM1167" s="140" t="s">
        <v>6145</v>
      </c>
      <c r="AN1167" s="140" t="s">
        <v>12469</v>
      </c>
    </row>
    <row r="1168" spans="1:40" ht="28.8" x14ac:dyDescent="0.25">
      <c r="A1168" s="139" t="s">
        <v>7756</v>
      </c>
      <c r="B1168" s="140" t="s">
        <v>7757</v>
      </c>
      <c r="C1168" s="139">
        <v>15231</v>
      </c>
      <c r="D1168" s="140" t="s">
        <v>5567</v>
      </c>
      <c r="E1168" s="140" t="s">
        <v>4056</v>
      </c>
      <c r="F1168" s="139">
        <v>3660</v>
      </c>
      <c r="G1168" s="140" t="s">
        <v>6145</v>
      </c>
      <c r="H1168" s="140" t="s">
        <v>1146</v>
      </c>
      <c r="I1168" s="140" t="s">
        <v>7758</v>
      </c>
      <c r="J1168" s="140" t="s">
        <v>12470</v>
      </c>
      <c r="K1168" s="140" t="s">
        <v>7760</v>
      </c>
      <c r="L1168" s="140" t="s">
        <v>7761</v>
      </c>
      <c r="M1168" s="140" t="s">
        <v>7491</v>
      </c>
      <c r="N1168" s="140" t="s">
        <v>8722</v>
      </c>
      <c r="O1168" s="139">
        <v>119073</v>
      </c>
      <c r="P1168" s="139">
        <v>15248</v>
      </c>
      <c r="Q1168" s="140" t="s">
        <v>5568</v>
      </c>
      <c r="R1168" s="139">
        <v>53231</v>
      </c>
      <c r="S1168" s="139">
        <v>0</v>
      </c>
      <c r="T1168" s="140" t="s">
        <v>7758</v>
      </c>
      <c r="U1168" s="141">
        <v>367</v>
      </c>
      <c r="V1168" s="140" t="s">
        <v>12471</v>
      </c>
      <c r="W1168" s="140" t="s">
        <v>8417</v>
      </c>
      <c r="X1168" s="140" t="s">
        <v>7765</v>
      </c>
      <c r="Y1168" s="140" t="s">
        <v>7766</v>
      </c>
      <c r="Z1168" s="140" t="s">
        <v>8739</v>
      </c>
      <c r="AA1168" s="139">
        <v>1</v>
      </c>
      <c r="AB1168" s="141">
        <v>45322</v>
      </c>
      <c r="AC1168" s="141">
        <v>45322</v>
      </c>
      <c r="AD1168" s="140" t="s">
        <v>7768</v>
      </c>
      <c r="AE1168" s="140" t="s">
        <v>7769</v>
      </c>
      <c r="AF1168" s="140" t="s">
        <v>7770</v>
      </c>
      <c r="AG1168" s="140" t="s">
        <v>7771</v>
      </c>
      <c r="AH1168" s="140" t="s">
        <v>12472</v>
      </c>
      <c r="AI1168" s="140" t="s">
        <v>7773</v>
      </c>
      <c r="AJ1168" s="140" t="s">
        <v>12473</v>
      </c>
      <c r="AK1168" s="140" t="s">
        <v>4056</v>
      </c>
      <c r="AL1168" s="139">
        <v>3660</v>
      </c>
      <c r="AM1168" s="140" t="s">
        <v>6145</v>
      </c>
      <c r="AN1168" s="140" t="s">
        <v>12469</v>
      </c>
    </row>
    <row r="1169" spans="1:40" ht="28.8" x14ac:dyDescent="0.25">
      <c r="A1169" s="139" t="s">
        <v>7756</v>
      </c>
      <c r="B1169" s="140" t="s">
        <v>7757</v>
      </c>
      <c r="C1169" s="139">
        <v>15248</v>
      </c>
      <c r="D1169" s="140" t="s">
        <v>5568</v>
      </c>
      <c r="E1169" s="140" t="s">
        <v>6295</v>
      </c>
      <c r="F1169" s="139">
        <v>3660</v>
      </c>
      <c r="G1169" s="140" t="s">
        <v>6145</v>
      </c>
      <c r="H1169" s="140" t="s">
        <v>1147</v>
      </c>
      <c r="I1169" s="140" t="s">
        <v>7758</v>
      </c>
      <c r="J1169" s="140" t="s">
        <v>12474</v>
      </c>
      <c r="K1169" s="140" t="s">
        <v>7760</v>
      </c>
      <c r="L1169" s="140" t="s">
        <v>7761</v>
      </c>
      <c r="M1169" s="140" t="s">
        <v>7491</v>
      </c>
      <c r="N1169" s="140" t="s">
        <v>8722</v>
      </c>
      <c r="O1169" s="139">
        <v>119073</v>
      </c>
      <c r="P1169" s="139">
        <v>15248</v>
      </c>
      <c r="Q1169" s="140" t="s">
        <v>5568</v>
      </c>
      <c r="R1169" s="139">
        <v>53231</v>
      </c>
      <c r="S1169" s="139">
        <v>0</v>
      </c>
      <c r="T1169" s="140" t="s">
        <v>7758</v>
      </c>
      <c r="U1169" s="141">
        <v>367</v>
      </c>
      <c r="V1169" s="140" t="s">
        <v>12475</v>
      </c>
      <c r="W1169" s="140" t="s">
        <v>10362</v>
      </c>
      <c r="X1169" s="140" t="s">
        <v>7972</v>
      </c>
      <c r="Y1169" s="140" t="s">
        <v>7973</v>
      </c>
      <c r="Z1169" s="140" t="s">
        <v>8899</v>
      </c>
      <c r="AA1169" s="139">
        <v>1</v>
      </c>
      <c r="AB1169" s="141">
        <v>45322</v>
      </c>
      <c r="AC1169" s="141">
        <v>45322</v>
      </c>
      <c r="AD1169" s="140" t="s">
        <v>7768</v>
      </c>
      <c r="AE1169" s="140" t="s">
        <v>7769</v>
      </c>
      <c r="AF1169" s="140" t="s">
        <v>7770</v>
      </c>
      <c r="AG1169" s="140" t="s">
        <v>7771</v>
      </c>
      <c r="AH1169" s="140" t="s">
        <v>12476</v>
      </c>
      <c r="AI1169" s="140" t="s">
        <v>8982</v>
      </c>
      <c r="AJ1169" s="140" t="s">
        <v>12477</v>
      </c>
      <c r="AK1169" s="140" t="s">
        <v>3635</v>
      </c>
      <c r="AL1169" s="139">
        <v>3660</v>
      </c>
      <c r="AM1169" s="140" t="s">
        <v>6145</v>
      </c>
      <c r="AN1169" s="140" t="s">
        <v>12469</v>
      </c>
    </row>
    <row r="1170" spans="1:40" ht="28.8" x14ac:dyDescent="0.25">
      <c r="A1170" s="139" t="s">
        <v>7756</v>
      </c>
      <c r="B1170" s="140" t="s">
        <v>7757</v>
      </c>
      <c r="C1170" s="139">
        <v>15255</v>
      </c>
      <c r="D1170" s="140" t="s">
        <v>488</v>
      </c>
      <c r="E1170" s="140" t="s">
        <v>4057</v>
      </c>
      <c r="F1170" s="139">
        <v>3665</v>
      </c>
      <c r="G1170" s="140" t="s">
        <v>370</v>
      </c>
      <c r="H1170" s="140" t="s">
        <v>1148</v>
      </c>
      <c r="I1170" s="140" t="s">
        <v>7758</v>
      </c>
      <c r="J1170" s="140" t="s">
        <v>12478</v>
      </c>
      <c r="K1170" s="140" t="s">
        <v>7760</v>
      </c>
      <c r="L1170" s="140" t="s">
        <v>7761</v>
      </c>
      <c r="M1170" s="140" t="s">
        <v>7491</v>
      </c>
      <c r="N1170" s="140" t="s">
        <v>8722</v>
      </c>
      <c r="O1170" s="139">
        <v>118794</v>
      </c>
      <c r="P1170" s="139">
        <v>14902</v>
      </c>
      <c r="Q1170" s="140" t="s">
        <v>5556</v>
      </c>
      <c r="R1170" s="139">
        <v>973818</v>
      </c>
      <c r="S1170" s="139">
        <v>0</v>
      </c>
      <c r="T1170" s="140" t="s">
        <v>7758</v>
      </c>
      <c r="U1170" s="141">
        <v>367</v>
      </c>
      <c r="V1170" s="140" t="s">
        <v>12479</v>
      </c>
      <c r="W1170" s="140" t="s">
        <v>8493</v>
      </c>
      <c r="X1170" s="140" t="s">
        <v>7765</v>
      </c>
      <c r="Y1170" s="140" t="s">
        <v>7766</v>
      </c>
      <c r="Z1170" s="140" t="s">
        <v>8739</v>
      </c>
      <c r="AA1170" s="139">
        <v>3</v>
      </c>
      <c r="AB1170" s="141">
        <v>45322</v>
      </c>
      <c r="AC1170" s="141">
        <v>45322</v>
      </c>
      <c r="AD1170" s="140" t="s">
        <v>7768</v>
      </c>
      <c r="AE1170" s="140" t="s">
        <v>7769</v>
      </c>
      <c r="AF1170" s="140" t="s">
        <v>7770</v>
      </c>
      <c r="AG1170" s="140" t="s">
        <v>7771</v>
      </c>
      <c r="AH1170" s="140" t="s">
        <v>12480</v>
      </c>
      <c r="AI1170" s="140" t="s">
        <v>7943</v>
      </c>
      <c r="AJ1170" s="140" t="s">
        <v>12481</v>
      </c>
      <c r="AK1170" s="140" t="s">
        <v>12482</v>
      </c>
      <c r="AL1170" s="139">
        <v>3665</v>
      </c>
      <c r="AM1170" s="140" t="s">
        <v>370</v>
      </c>
      <c r="AN1170" s="140" t="s">
        <v>12483</v>
      </c>
    </row>
    <row r="1171" spans="1:40" ht="28.8" x14ac:dyDescent="0.25">
      <c r="A1171" s="139" t="s">
        <v>7756</v>
      </c>
      <c r="B1171" s="140" t="s">
        <v>7757</v>
      </c>
      <c r="C1171" s="139">
        <v>15271</v>
      </c>
      <c r="D1171" s="140" t="s">
        <v>5569</v>
      </c>
      <c r="E1171" s="140" t="s">
        <v>3631</v>
      </c>
      <c r="F1171" s="139">
        <v>3668</v>
      </c>
      <c r="G1171" s="140" t="s">
        <v>1149</v>
      </c>
      <c r="H1171" s="140" t="s">
        <v>2819</v>
      </c>
      <c r="I1171" s="140" t="s">
        <v>7758</v>
      </c>
      <c r="J1171" s="140" t="s">
        <v>12484</v>
      </c>
      <c r="K1171" s="140" t="s">
        <v>7760</v>
      </c>
      <c r="L1171" s="140" t="s">
        <v>7761</v>
      </c>
      <c r="M1171" s="140" t="s">
        <v>7491</v>
      </c>
      <c r="N1171" s="140" t="s">
        <v>8730</v>
      </c>
      <c r="O1171" s="139">
        <v>122283</v>
      </c>
      <c r="P1171" s="139">
        <v>15271</v>
      </c>
      <c r="Q1171" s="140" t="s">
        <v>5569</v>
      </c>
      <c r="R1171" s="139">
        <v>961623</v>
      </c>
      <c r="S1171" s="139">
        <v>0</v>
      </c>
      <c r="T1171" s="140" t="s">
        <v>7758</v>
      </c>
      <c r="U1171" s="141">
        <v>367</v>
      </c>
      <c r="V1171" s="140" t="s">
        <v>12485</v>
      </c>
      <c r="W1171" s="140" t="s">
        <v>12486</v>
      </c>
      <c r="X1171" s="140" t="s">
        <v>7765</v>
      </c>
      <c r="Y1171" s="140" t="s">
        <v>7766</v>
      </c>
      <c r="Z1171" s="140" t="s">
        <v>8732</v>
      </c>
      <c r="AA1171" s="139">
        <v>1</v>
      </c>
      <c r="AB1171" s="141">
        <v>45322</v>
      </c>
      <c r="AC1171" s="141">
        <v>45322</v>
      </c>
      <c r="AD1171" s="140" t="s">
        <v>7768</v>
      </c>
      <c r="AE1171" s="140" t="s">
        <v>7769</v>
      </c>
      <c r="AF1171" s="140" t="s">
        <v>7770</v>
      </c>
      <c r="AG1171" s="140" t="s">
        <v>7771</v>
      </c>
      <c r="AH1171" s="140" t="s">
        <v>12487</v>
      </c>
      <c r="AI1171" s="140" t="s">
        <v>7773</v>
      </c>
      <c r="AJ1171" s="140" t="s">
        <v>12488</v>
      </c>
      <c r="AK1171" s="140" t="s">
        <v>7758</v>
      </c>
      <c r="AL1171" s="139">
        <v>3665</v>
      </c>
      <c r="AM1171" s="140" t="s">
        <v>370</v>
      </c>
      <c r="AN1171" s="140" t="s">
        <v>12489</v>
      </c>
    </row>
    <row r="1172" spans="1:40" ht="28.8" x14ac:dyDescent="0.25">
      <c r="A1172" s="139" t="s">
        <v>7756</v>
      </c>
      <c r="B1172" s="140" t="s">
        <v>7757</v>
      </c>
      <c r="C1172" s="139">
        <v>15289</v>
      </c>
      <c r="D1172" s="140" t="s">
        <v>5570</v>
      </c>
      <c r="E1172" s="140" t="s">
        <v>4058</v>
      </c>
      <c r="F1172" s="139">
        <v>3680</v>
      </c>
      <c r="G1172" s="140" t="s">
        <v>714</v>
      </c>
      <c r="H1172" s="140" t="s">
        <v>1150</v>
      </c>
      <c r="I1172" s="140" t="s">
        <v>7758</v>
      </c>
      <c r="J1172" s="140" t="s">
        <v>12490</v>
      </c>
      <c r="K1172" s="140" t="s">
        <v>7760</v>
      </c>
      <c r="L1172" s="140" t="s">
        <v>7761</v>
      </c>
      <c r="M1172" s="140" t="s">
        <v>7491</v>
      </c>
      <c r="N1172" s="140" t="s">
        <v>8722</v>
      </c>
      <c r="O1172" s="139">
        <v>138991</v>
      </c>
      <c r="P1172" s="139">
        <v>110205</v>
      </c>
      <c r="Q1172" s="140" t="s">
        <v>5939</v>
      </c>
      <c r="R1172" s="139">
        <v>973776</v>
      </c>
      <c r="S1172" s="139">
        <v>0</v>
      </c>
      <c r="T1172" s="140" t="s">
        <v>7758</v>
      </c>
      <c r="U1172" s="141">
        <v>367</v>
      </c>
      <c r="V1172" s="140" t="s">
        <v>12491</v>
      </c>
      <c r="W1172" s="140" t="s">
        <v>9362</v>
      </c>
      <c r="X1172" s="140" t="s">
        <v>7765</v>
      </c>
      <c r="Y1172" s="140" t="s">
        <v>7766</v>
      </c>
      <c r="Z1172" s="140" t="s">
        <v>8739</v>
      </c>
      <c r="AA1172" s="139">
        <v>2</v>
      </c>
      <c r="AB1172" s="141">
        <v>45322</v>
      </c>
      <c r="AC1172" s="141">
        <v>45322</v>
      </c>
      <c r="AD1172" s="140" t="s">
        <v>7768</v>
      </c>
      <c r="AE1172" s="140" t="s">
        <v>7769</v>
      </c>
      <c r="AF1172" s="140" t="s">
        <v>7770</v>
      </c>
      <c r="AG1172" s="140" t="s">
        <v>7771</v>
      </c>
      <c r="AH1172" s="140" t="s">
        <v>12492</v>
      </c>
      <c r="AI1172" s="140" t="s">
        <v>7773</v>
      </c>
      <c r="AJ1172" s="140" t="s">
        <v>12493</v>
      </c>
      <c r="AK1172" s="140" t="s">
        <v>12494</v>
      </c>
      <c r="AL1172" s="139">
        <v>3680</v>
      </c>
      <c r="AM1172" s="140" t="s">
        <v>371</v>
      </c>
      <c r="AN1172" s="140" t="s">
        <v>12495</v>
      </c>
    </row>
    <row r="1173" spans="1:40" ht="28.8" x14ac:dyDescent="0.25">
      <c r="A1173" s="139" t="s">
        <v>7756</v>
      </c>
      <c r="B1173" s="140" t="s">
        <v>7757</v>
      </c>
      <c r="C1173" s="139">
        <v>15297</v>
      </c>
      <c r="D1173" s="140" t="s">
        <v>5571</v>
      </c>
      <c r="E1173" s="140" t="s">
        <v>4059</v>
      </c>
      <c r="F1173" s="139">
        <v>3680</v>
      </c>
      <c r="G1173" s="140" t="s">
        <v>714</v>
      </c>
      <c r="H1173" s="140" t="s">
        <v>1151</v>
      </c>
      <c r="I1173" s="140" t="s">
        <v>7758</v>
      </c>
      <c r="J1173" s="140" t="s">
        <v>12496</v>
      </c>
      <c r="K1173" s="140" t="s">
        <v>7760</v>
      </c>
      <c r="L1173" s="140" t="s">
        <v>7761</v>
      </c>
      <c r="M1173" s="140" t="s">
        <v>7491</v>
      </c>
      <c r="N1173" s="140" t="s">
        <v>8722</v>
      </c>
      <c r="O1173" s="139">
        <v>138991</v>
      </c>
      <c r="P1173" s="139">
        <v>110205</v>
      </c>
      <c r="Q1173" s="140" t="s">
        <v>5939</v>
      </c>
      <c r="R1173" s="139">
        <v>973776</v>
      </c>
      <c r="S1173" s="139">
        <v>0</v>
      </c>
      <c r="T1173" s="140" t="s">
        <v>7758</v>
      </c>
      <c r="U1173" s="141">
        <v>367</v>
      </c>
      <c r="V1173" s="140" t="s">
        <v>12497</v>
      </c>
      <c r="W1173" s="140" t="s">
        <v>9729</v>
      </c>
      <c r="X1173" s="140" t="s">
        <v>7765</v>
      </c>
      <c r="Y1173" s="140" t="s">
        <v>7766</v>
      </c>
      <c r="Z1173" s="140" t="s">
        <v>8739</v>
      </c>
      <c r="AA1173" s="139">
        <v>2</v>
      </c>
      <c r="AB1173" s="141">
        <v>45322</v>
      </c>
      <c r="AC1173" s="141">
        <v>45322</v>
      </c>
      <c r="AD1173" s="140" t="s">
        <v>7768</v>
      </c>
      <c r="AE1173" s="140" t="s">
        <v>7769</v>
      </c>
      <c r="AF1173" s="140" t="s">
        <v>7770</v>
      </c>
      <c r="AG1173" s="140" t="s">
        <v>7771</v>
      </c>
      <c r="AH1173" s="140" t="s">
        <v>12492</v>
      </c>
      <c r="AI1173" s="140" t="s">
        <v>7773</v>
      </c>
      <c r="AJ1173" s="140" t="s">
        <v>12493</v>
      </c>
      <c r="AK1173" s="140" t="s">
        <v>12494</v>
      </c>
      <c r="AL1173" s="139">
        <v>3680</v>
      </c>
      <c r="AM1173" s="140" t="s">
        <v>371</v>
      </c>
      <c r="AN1173" s="140" t="s">
        <v>12495</v>
      </c>
    </row>
    <row r="1174" spans="1:40" ht="28.8" x14ac:dyDescent="0.25">
      <c r="A1174" s="139" t="s">
        <v>7756</v>
      </c>
      <c r="B1174" s="140" t="s">
        <v>7757</v>
      </c>
      <c r="C1174" s="139">
        <v>15305</v>
      </c>
      <c r="D1174" s="140" t="s">
        <v>5572</v>
      </c>
      <c r="E1174" s="140" t="s">
        <v>4060</v>
      </c>
      <c r="F1174" s="139">
        <v>3680</v>
      </c>
      <c r="G1174" s="140" t="s">
        <v>715</v>
      </c>
      <c r="H1174" s="140" t="s">
        <v>1152</v>
      </c>
      <c r="I1174" s="140" t="s">
        <v>7758</v>
      </c>
      <c r="J1174" s="140" t="s">
        <v>12498</v>
      </c>
      <c r="K1174" s="140" t="s">
        <v>7760</v>
      </c>
      <c r="L1174" s="140" t="s">
        <v>7761</v>
      </c>
      <c r="M1174" s="140" t="s">
        <v>7491</v>
      </c>
      <c r="N1174" s="140" t="s">
        <v>8722</v>
      </c>
      <c r="O1174" s="139">
        <v>138991</v>
      </c>
      <c r="P1174" s="139">
        <v>110205</v>
      </c>
      <c r="Q1174" s="140" t="s">
        <v>5939</v>
      </c>
      <c r="R1174" s="139">
        <v>54833</v>
      </c>
      <c r="S1174" s="139">
        <v>0</v>
      </c>
      <c r="T1174" s="140" t="s">
        <v>7758</v>
      </c>
      <c r="U1174" s="141">
        <v>367</v>
      </c>
      <c r="V1174" s="140" t="s">
        <v>12499</v>
      </c>
      <c r="W1174" s="140" t="s">
        <v>7875</v>
      </c>
      <c r="X1174" s="140" t="s">
        <v>7765</v>
      </c>
      <c r="Y1174" s="140" t="s">
        <v>7766</v>
      </c>
      <c r="Z1174" s="140" t="s">
        <v>8739</v>
      </c>
      <c r="AA1174" s="139">
        <v>2</v>
      </c>
      <c r="AB1174" s="141">
        <v>45322</v>
      </c>
      <c r="AC1174" s="141">
        <v>45322</v>
      </c>
      <c r="AD1174" s="140" t="s">
        <v>7768</v>
      </c>
      <c r="AE1174" s="140" t="s">
        <v>7769</v>
      </c>
      <c r="AF1174" s="140" t="s">
        <v>7770</v>
      </c>
      <c r="AG1174" s="140" t="s">
        <v>7771</v>
      </c>
      <c r="AH1174" s="140" t="s">
        <v>12500</v>
      </c>
      <c r="AI1174" s="140" t="s">
        <v>7943</v>
      </c>
      <c r="AJ1174" s="140" t="s">
        <v>12501</v>
      </c>
      <c r="AK1174" s="140" t="s">
        <v>12502</v>
      </c>
      <c r="AL1174" s="139">
        <v>3680</v>
      </c>
      <c r="AM1174" s="140" t="s">
        <v>371</v>
      </c>
      <c r="AN1174" s="140" t="s">
        <v>12503</v>
      </c>
    </row>
    <row r="1175" spans="1:40" ht="28.8" x14ac:dyDescent="0.25">
      <c r="A1175" s="139" t="s">
        <v>7756</v>
      </c>
      <c r="B1175" s="140" t="s">
        <v>7757</v>
      </c>
      <c r="C1175" s="139">
        <v>15313</v>
      </c>
      <c r="D1175" s="140" t="s">
        <v>5573</v>
      </c>
      <c r="E1175" s="140" t="s">
        <v>3052</v>
      </c>
      <c r="F1175" s="139">
        <v>3680</v>
      </c>
      <c r="G1175" s="140" t="s">
        <v>715</v>
      </c>
      <c r="H1175" s="140" t="s">
        <v>1153</v>
      </c>
      <c r="I1175" s="140" t="s">
        <v>7758</v>
      </c>
      <c r="J1175" s="140" t="s">
        <v>12504</v>
      </c>
      <c r="K1175" s="140" t="s">
        <v>7760</v>
      </c>
      <c r="L1175" s="140" t="s">
        <v>7761</v>
      </c>
      <c r="M1175" s="140" t="s">
        <v>7491</v>
      </c>
      <c r="N1175" s="140" t="s">
        <v>8722</v>
      </c>
      <c r="O1175" s="139">
        <v>138991</v>
      </c>
      <c r="P1175" s="139">
        <v>110205</v>
      </c>
      <c r="Q1175" s="140" t="s">
        <v>5939</v>
      </c>
      <c r="R1175" s="139">
        <v>54833</v>
      </c>
      <c r="S1175" s="139">
        <v>0</v>
      </c>
      <c r="T1175" s="140" t="s">
        <v>7758</v>
      </c>
      <c r="U1175" s="141">
        <v>367</v>
      </c>
      <c r="V1175" s="140" t="s">
        <v>12505</v>
      </c>
      <c r="W1175" s="140" t="s">
        <v>9834</v>
      </c>
      <c r="X1175" s="140" t="s">
        <v>7765</v>
      </c>
      <c r="Y1175" s="140" t="s">
        <v>7766</v>
      </c>
      <c r="Z1175" s="140" t="s">
        <v>8739</v>
      </c>
      <c r="AA1175" s="139">
        <v>1</v>
      </c>
      <c r="AB1175" s="141">
        <v>45322</v>
      </c>
      <c r="AC1175" s="141">
        <v>45322</v>
      </c>
      <c r="AD1175" s="140" t="s">
        <v>7768</v>
      </c>
      <c r="AE1175" s="140" t="s">
        <v>7769</v>
      </c>
      <c r="AF1175" s="140" t="s">
        <v>7770</v>
      </c>
      <c r="AG1175" s="140" t="s">
        <v>7771</v>
      </c>
      <c r="AH1175" s="140" t="s">
        <v>12506</v>
      </c>
      <c r="AI1175" s="140" t="s">
        <v>7943</v>
      </c>
      <c r="AJ1175" s="140" t="s">
        <v>12507</v>
      </c>
      <c r="AK1175" s="140" t="s">
        <v>3052</v>
      </c>
      <c r="AL1175" s="139">
        <v>3680</v>
      </c>
      <c r="AM1175" s="140" t="s">
        <v>371</v>
      </c>
      <c r="AN1175" s="140" t="s">
        <v>12503</v>
      </c>
    </row>
    <row r="1176" spans="1:40" ht="28.8" x14ac:dyDescent="0.25">
      <c r="A1176" s="139" t="s">
        <v>7756</v>
      </c>
      <c r="B1176" s="140" t="s">
        <v>7757</v>
      </c>
      <c r="C1176" s="139">
        <v>15347</v>
      </c>
      <c r="D1176" s="140" t="s">
        <v>5574</v>
      </c>
      <c r="E1176" s="140" t="s">
        <v>4061</v>
      </c>
      <c r="F1176" s="139">
        <v>3680</v>
      </c>
      <c r="G1176" s="140" t="s">
        <v>371</v>
      </c>
      <c r="H1176" s="140" t="s">
        <v>1154</v>
      </c>
      <c r="I1176" s="140" t="s">
        <v>7758</v>
      </c>
      <c r="J1176" s="140" t="s">
        <v>12508</v>
      </c>
      <c r="K1176" s="140" t="s">
        <v>7760</v>
      </c>
      <c r="L1176" s="140" t="s">
        <v>7761</v>
      </c>
      <c r="M1176" s="140" t="s">
        <v>7491</v>
      </c>
      <c r="N1176" s="140" t="s">
        <v>8722</v>
      </c>
      <c r="O1176" s="139">
        <v>138991</v>
      </c>
      <c r="P1176" s="139">
        <v>110205</v>
      </c>
      <c r="Q1176" s="140" t="s">
        <v>5939</v>
      </c>
      <c r="R1176" s="139">
        <v>111161</v>
      </c>
      <c r="S1176" s="139">
        <v>0</v>
      </c>
      <c r="T1176" s="140" t="s">
        <v>7758</v>
      </c>
      <c r="U1176" s="141">
        <v>367</v>
      </c>
      <c r="V1176" s="140" t="s">
        <v>12509</v>
      </c>
      <c r="W1176" s="140" t="s">
        <v>11088</v>
      </c>
      <c r="X1176" s="140" t="s">
        <v>8106</v>
      </c>
      <c r="Y1176" s="140" t="s">
        <v>8107</v>
      </c>
      <c r="Z1176" s="140" t="s">
        <v>8724</v>
      </c>
      <c r="AA1176" s="139">
        <v>2</v>
      </c>
      <c r="AB1176" s="141">
        <v>45322</v>
      </c>
      <c r="AC1176" s="141">
        <v>45322</v>
      </c>
      <c r="AD1176" s="140" t="s">
        <v>7768</v>
      </c>
      <c r="AE1176" s="140" t="s">
        <v>7769</v>
      </c>
      <c r="AF1176" s="140" t="s">
        <v>7770</v>
      </c>
      <c r="AG1176" s="140" t="s">
        <v>7771</v>
      </c>
      <c r="AH1176" s="140" t="s">
        <v>12510</v>
      </c>
      <c r="AI1176" s="140" t="s">
        <v>7943</v>
      </c>
      <c r="AJ1176" s="140" t="s">
        <v>12511</v>
      </c>
      <c r="AK1176" s="140" t="s">
        <v>4886</v>
      </c>
      <c r="AL1176" s="139">
        <v>3680</v>
      </c>
      <c r="AM1176" s="140" t="s">
        <v>371</v>
      </c>
      <c r="AN1176" s="140" t="s">
        <v>12512</v>
      </c>
    </row>
    <row r="1177" spans="1:40" ht="28.8" x14ac:dyDescent="0.25">
      <c r="A1177" s="139" t="s">
        <v>7756</v>
      </c>
      <c r="B1177" s="140" t="s">
        <v>7757</v>
      </c>
      <c r="C1177" s="139">
        <v>15354</v>
      </c>
      <c r="D1177" s="140" t="s">
        <v>490</v>
      </c>
      <c r="E1177" s="140" t="s">
        <v>4062</v>
      </c>
      <c r="F1177" s="139">
        <v>3640</v>
      </c>
      <c r="G1177" s="140" t="s">
        <v>716</v>
      </c>
      <c r="H1177" s="140" t="s">
        <v>1155</v>
      </c>
      <c r="I1177" s="140" t="s">
        <v>7758</v>
      </c>
      <c r="J1177" s="140" t="s">
        <v>12513</v>
      </c>
      <c r="K1177" s="140" t="s">
        <v>7760</v>
      </c>
      <c r="L1177" s="140" t="s">
        <v>7761</v>
      </c>
      <c r="M1177" s="140" t="s">
        <v>7491</v>
      </c>
      <c r="N1177" s="140" t="s">
        <v>8730</v>
      </c>
      <c r="O1177" s="139">
        <v>122961</v>
      </c>
      <c r="P1177" s="139">
        <v>15354</v>
      </c>
      <c r="Q1177" s="140" t="s">
        <v>490</v>
      </c>
      <c r="R1177" s="139">
        <v>961631</v>
      </c>
      <c r="S1177" s="139">
        <v>0</v>
      </c>
      <c r="T1177" s="140" t="s">
        <v>7758</v>
      </c>
      <c r="U1177" s="141">
        <v>367</v>
      </c>
      <c r="V1177" s="140" t="s">
        <v>12514</v>
      </c>
      <c r="W1177" s="140" t="s">
        <v>9558</v>
      </c>
      <c r="X1177" s="140" t="s">
        <v>7765</v>
      </c>
      <c r="Y1177" s="140" t="s">
        <v>7766</v>
      </c>
      <c r="Z1177" s="140" t="s">
        <v>8732</v>
      </c>
      <c r="AA1177" s="139">
        <v>1</v>
      </c>
      <c r="AB1177" s="141">
        <v>45322</v>
      </c>
      <c r="AC1177" s="141">
        <v>45322</v>
      </c>
      <c r="AD1177" s="140" t="s">
        <v>7768</v>
      </c>
      <c r="AE1177" s="140" t="s">
        <v>7769</v>
      </c>
      <c r="AF1177" s="140" t="s">
        <v>7770</v>
      </c>
      <c r="AG1177" s="140" t="s">
        <v>7771</v>
      </c>
      <c r="AH1177" s="140" t="s">
        <v>12515</v>
      </c>
      <c r="AI1177" s="140" t="s">
        <v>7773</v>
      </c>
      <c r="AJ1177" s="140" t="s">
        <v>12516</v>
      </c>
      <c r="AK1177" s="140" t="s">
        <v>7758</v>
      </c>
      <c r="AL1177" s="139">
        <v>3640</v>
      </c>
      <c r="AM1177" s="140" t="s">
        <v>716</v>
      </c>
      <c r="AN1177" s="140" t="s">
        <v>12517</v>
      </c>
    </row>
    <row r="1178" spans="1:40" ht="28.8" x14ac:dyDescent="0.25">
      <c r="A1178" s="139" t="s">
        <v>7756</v>
      </c>
      <c r="B1178" s="140" t="s">
        <v>7757</v>
      </c>
      <c r="C1178" s="139">
        <v>15362</v>
      </c>
      <c r="D1178" s="140" t="s">
        <v>5575</v>
      </c>
      <c r="E1178" s="140" t="s">
        <v>4063</v>
      </c>
      <c r="F1178" s="139">
        <v>3640</v>
      </c>
      <c r="G1178" s="140" t="s">
        <v>716</v>
      </c>
      <c r="H1178" s="140" t="s">
        <v>1156</v>
      </c>
      <c r="I1178" s="140" t="s">
        <v>7758</v>
      </c>
      <c r="J1178" s="140" t="s">
        <v>12518</v>
      </c>
      <c r="K1178" s="140" t="s">
        <v>7760</v>
      </c>
      <c r="L1178" s="140" t="s">
        <v>7761</v>
      </c>
      <c r="M1178" s="140" t="s">
        <v>7491</v>
      </c>
      <c r="N1178" s="140" t="s">
        <v>8730</v>
      </c>
      <c r="O1178" s="139">
        <v>122961</v>
      </c>
      <c r="P1178" s="139">
        <v>15354</v>
      </c>
      <c r="Q1178" s="140" t="s">
        <v>490</v>
      </c>
      <c r="R1178" s="139">
        <v>961631</v>
      </c>
      <c r="S1178" s="139">
        <v>0</v>
      </c>
      <c r="T1178" s="140" t="s">
        <v>7758</v>
      </c>
      <c r="U1178" s="141">
        <v>367</v>
      </c>
      <c r="V1178" s="140" t="s">
        <v>12519</v>
      </c>
      <c r="W1178" s="140" t="s">
        <v>7840</v>
      </c>
      <c r="X1178" s="140" t="s">
        <v>7765</v>
      </c>
      <c r="Y1178" s="140" t="s">
        <v>7766</v>
      </c>
      <c r="Z1178" s="140" t="s">
        <v>8732</v>
      </c>
      <c r="AA1178" s="139">
        <v>1</v>
      </c>
      <c r="AB1178" s="141">
        <v>45322</v>
      </c>
      <c r="AC1178" s="141">
        <v>45322</v>
      </c>
      <c r="AD1178" s="140" t="s">
        <v>7768</v>
      </c>
      <c r="AE1178" s="140" t="s">
        <v>7769</v>
      </c>
      <c r="AF1178" s="140" t="s">
        <v>7770</v>
      </c>
      <c r="AG1178" s="140" t="s">
        <v>7771</v>
      </c>
      <c r="AH1178" s="140" t="s">
        <v>12515</v>
      </c>
      <c r="AI1178" s="140" t="s">
        <v>7773</v>
      </c>
      <c r="AJ1178" s="140" t="s">
        <v>12516</v>
      </c>
      <c r="AK1178" s="140" t="s">
        <v>7758</v>
      </c>
      <c r="AL1178" s="139">
        <v>3640</v>
      </c>
      <c r="AM1178" s="140" t="s">
        <v>716</v>
      </c>
      <c r="AN1178" s="140" t="s">
        <v>12517</v>
      </c>
    </row>
    <row r="1179" spans="1:40" ht="28.8" x14ac:dyDescent="0.25">
      <c r="A1179" s="139" t="s">
        <v>7756</v>
      </c>
      <c r="B1179" s="140" t="s">
        <v>7757</v>
      </c>
      <c r="C1179" s="139">
        <v>15371</v>
      </c>
      <c r="D1179" s="140" t="s">
        <v>5576</v>
      </c>
      <c r="E1179" s="140" t="s">
        <v>4064</v>
      </c>
      <c r="F1179" s="139">
        <v>3640</v>
      </c>
      <c r="G1179" s="140" t="s">
        <v>716</v>
      </c>
      <c r="H1179" s="140" t="s">
        <v>1157</v>
      </c>
      <c r="I1179" s="140" t="s">
        <v>7758</v>
      </c>
      <c r="J1179" s="140" t="s">
        <v>12520</v>
      </c>
      <c r="K1179" s="140" t="s">
        <v>7760</v>
      </c>
      <c r="L1179" s="140" t="s">
        <v>7761</v>
      </c>
      <c r="M1179" s="140" t="s">
        <v>7491</v>
      </c>
      <c r="N1179" s="140" t="s">
        <v>8722</v>
      </c>
      <c r="O1179" s="139">
        <v>122961</v>
      </c>
      <c r="P1179" s="139">
        <v>15354</v>
      </c>
      <c r="Q1179" s="140" t="s">
        <v>490</v>
      </c>
      <c r="R1179" s="139">
        <v>60971</v>
      </c>
      <c r="S1179" s="139">
        <v>0</v>
      </c>
      <c r="T1179" s="140" t="s">
        <v>7758</v>
      </c>
      <c r="U1179" s="141">
        <v>367</v>
      </c>
      <c r="V1179" s="140" t="s">
        <v>12521</v>
      </c>
      <c r="W1179" s="140" t="s">
        <v>8152</v>
      </c>
      <c r="X1179" s="140" t="s">
        <v>7765</v>
      </c>
      <c r="Y1179" s="140" t="s">
        <v>7766</v>
      </c>
      <c r="Z1179" s="140" t="s">
        <v>8739</v>
      </c>
      <c r="AA1179" s="139">
        <v>1</v>
      </c>
      <c r="AB1179" s="141">
        <v>45322</v>
      </c>
      <c r="AC1179" s="141">
        <v>45322</v>
      </c>
      <c r="AD1179" s="140" t="s">
        <v>7768</v>
      </c>
      <c r="AE1179" s="140" t="s">
        <v>7769</v>
      </c>
      <c r="AF1179" s="140" t="s">
        <v>7770</v>
      </c>
      <c r="AG1179" s="140" t="s">
        <v>7771</v>
      </c>
      <c r="AH1179" s="140" t="s">
        <v>12522</v>
      </c>
      <c r="AI1179" s="140" t="s">
        <v>7943</v>
      </c>
      <c r="AJ1179" s="140" t="s">
        <v>12523</v>
      </c>
      <c r="AK1179" s="140" t="s">
        <v>4064</v>
      </c>
      <c r="AL1179" s="139">
        <v>3640</v>
      </c>
      <c r="AM1179" s="140" t="s">
        <v>716</v>
      </c>
      <c r="AN1179" s="140" t="s">
        <v>12524</v>
      </c>
    </row>
    <row r="1180" spans="1:40" ht="28.8" x14ac:dyDescent="0.25">
      <c r="A1180" s="139" t="s">
        <v>7756</v>
      </c>
      <c r="B1180" s="140" t="s">
        <v>7757</v>
      </c>
      <c r="C1180" s="139">
        <v>15388</v>
      </c>
      <c r="D1180" s="140" t="s">
        <v>5577</v>
      </c>
      <c r="E1180" s="140" t="s">
        <v>4065</v>
      </c>
      <c r="F1180" s="139">
        <v>3640</v>
      </c>
      <c r="G1180" s="140" t="s">
        <v>716</v>
      </c>
      <c r="H1180" s="140" t="s">
        <v>1158</v>
      </c>
      <c r="I1180" s="140" t="s">
        <v>7758</v>
      </c>
      <c r="J1180" s="140" t="s">
        <v>12525</v>
      </c>
      <c r="K1180" s="140" t="s">
        <v>7760</v>
      </c>
      <c r="L1180" s="140" t="s">
        <v>7761</v>
      </c>
      <c r="M1180" s="140" t="s">
        <v>7491</v>
      </c>
      <c r="N1180" s="140" t="s">
        <v>8722</v>
      </c>
      <c r="O1180" s="139">
        <v>122961</v>
      </c>
      <c r="P1180" s="139">
        <v>15354</v>
      </c>
      <c r="Q1180" s="140" t="s">
        <v>490</v>
      </c>
      <c r="R1180" s="139">
        <v>60971</v>
      </c>
      <c r="S1180" s="139">
        <v>0</v>
      </c>
      <c r="T1180" s="140" t="s">
        <v>7758</v>
      </c>
      <c r="U1180" s="141">
        <v>367</v>
      </c>
      <c r="V1180" s="140" t="s">
        <v>12526</v>
      </c>
      <c r="W1180" s="140" t="s">
        <v>12527</v>
      </c>
      <c r="X1180" s="140" t="s">
        <v>7765</v>
      </c>
      <c r="Y1180" s="140" t="s">
        <v>7766</v>
      </c>
      <c r="Z1180" s="140" t="s">
        <v>8739</v>
      </c>
      <c r="AA1180" s="139">
        <v>3</v>
      </c>
      <c r="AB1180" s="141">
        <v>45322</v>
      </c>
      <c r="AC1180" s="141">
        <v>45322</v>
      </c>
      <c r="AD1180" s="140" t="s">
        <v>7768</v>
      </c>
      <c r="AE1180" s="140" t="s">
        <v>7769</v>
      </c>
      <c r="AF1180" s="140" t="s">
        <v>7770</v>
      </c>
      <c r="AG1180" s="140" t="s">
        <v>7771</v>
      </c>
      <c r="AH1180" s="140" t="s">
        <v>12528</v>
      </c>
      <c r="AI1180" s="140" t="s">
        <v>7943</v>
      </c>
      <c r="AJ1180" s="140" t="s">
        <v>12529</v>
      </c>
      <c r="AK1180" s="140" t="s">
        <v>4065</v>
      </c>
      <c r="AL1180" s="139">
        <v>3640</v>
      </c>
      <c r="AM1180" s="140" t="s">
        <v>716</v>
      </c>
      <c r="AN1180" s="140" t="s">
        <v>12524</v>
      </c>
    </row>
    <row r="1181" spans="1:40" ht="28.8" x14ac:dyDescent="0.25">
      <c r="A1181" s="139" t="s">
        <v>7756</v>
      </c>
      <c r="B1181" s="140" t="s">
        <v>7757</v>
      </c>
      <c r="C1181" s="139">
        <v>15396</v>
      </c>
      <c r="D1181" s="140" t="s">
        <v>7260</v>
      </c>
      <c r="E1181" s="140" t="s">
        <v>4066</v>
      </c>
      <c r="F1181" s="139">
        <v>3960</v>
      </c>
      <c r="G1181" s="140" t="s">
        <v>372</v>
      </c>
      <c r="H1181" s="140" t="s">
        <v>1159</v>
      </c>
      <c r="I1181" s="140" t="s">
        <v>7758</v>
      </c>
      <c r="J1181" s="140" t="s">
        <v>12530</v>
      </c>
      <c r="K1181" s="140" t="s">
        <v>7760</v>
      </c>
      <c r="L1181" s="140" t="s">
        <v>7761</v>
      </c>
      <c r="M1181" s="140" t="s">
        <v>7491</v>
      </c>
      <c r="N1181" s="140" t="s">
        <v>8722</v>
      </c>
      <c r="O1181" s="139">
        <v>118992</v>
      </c>
      <c r="P1181" s="139">
        <v>26187</v>
      </c>
      <c r="Q1181" s="140" t="s">
        <v>12531</v>
      </c>
      <c r="R1181" s="139">
        <v>965632</v>
      </c>
      <c r="S1181" s="139">
        <v>0</v>
      </c>
      <c r="T1181" s="140" t="s">
        <v>7758</v>
      </c>
      <c r="U1181" s="141">
        <v>367</v>
      </c>
      <c r="V1181" s="140" t="s">
        <v>12532</v>
      </c>
      <c r="W1181" s="140" t="s">
        <v>8624</v>
      </c>
      <c r="X1181" s="140" t="s">
        <v>7765</v>
      </c>
      <c r="Y1181" s="140" t="s">
        <v>7766</v>
      </c>
      <c r="Z1181" s="140" t="s">
        <v>8739</v>
      </c>
      <c r="AA1181" s="139">
        <v>2</v>
      </c>
      <c r="AB1181" s="141">
        <v>45322</v>
      </c>
      <c r="AC1181" s="141">
        <v>45322</v>
      </c>
      <c r="AD1181" s="140" t="s">
        <v>7768</v>
      </c>
      <c r="AE1181" s="140" t="s">
        <v>7769</v>
      </c>
      <c r="AF1181" s="140" t="s">
        <v>7770</v>
      </c>
      <c r="AG1181" s="140" t="s">
        <v>7771</v>
      </c>
      <c r="AH1181" s="140" t="s">
        <v>12533</v>
      </c>
      <c r="AI1181" s="140" t="s">
        <v>7773</v>
      </c>
      <c r="AJ1181" s="140" t="s">
        <v>12534</v>
      </c>
      <c r="AK1181" s="140" t="s">
        <v>4066</v>
      </c>
      <c r="AL1181" s="139">
        <v>3960</v>
      </c>
      <c r="AM1181" s="140" t="s">
        <v>372</v>
      </c>
      <c r="AN1181" s="140" t="s">
        <v>12535</v>
      </c>
    </row>
    <row r="1182" spans="1:40" ht="28.8" x14ac:dyDescent="0.25">
      <c r="A1182" s="139" t="s">
        <v>7756</v>
      </c>
      <c r="B1182" s="140" t="s">
        <v>7757</v>
      </c>
      <c r="C1182" s="139">
        <v>15404</v>
      </c>
      <c r="D1182" s="140" t="s">
        <v>5578</v>
      </c>
      <c r="E1182" s="140" t="s">
        <v>4067</v>
      </c>
      <c r="F1182" s="139">
        <v>3960</v>
      </c>
      <c r="G1182" s="140" t="s">
        <v>372</v>
      </c>
      <c r="H1182" s="140" t="s">
        <v>1160</v>
      </c>
      <c r="I1182" s="140" t="s">
        <v>7758</v>
      </c>
      <c r="J1182" s="140" t="s">
        <v>12536</v>
      </c>
      <c r="K1182" s="140" t="s">
        <v>7760</v>
      </c>
      <c r="L1182" s="140" t="s">
        <v>7761</v>
      </c>
      <c r="M1182" s="140" t="s">
        <v>7491</v>
      </c>
      <c r="N1182" s="140" t="s">
        <v>8722</v>
      </c>
      <c r="O1182" s="139">
        <v>118992</v>
      </c>
      <c r="P1182" s="139">
        <v>26187</v>
      </c>
      <c r="Q1182" s="140" t="s">
        <v>12531</v>
      </c>
      <c r="R1182" s="139">
        <v>965632</v>
      </c>
      <c r="S1182" s="139">
        <v>0</v>
      </c>
      <c r="T1182" s="140" t="s">
        <v>7758</v>
      </c>
      <c r="U1182" s="141">
        <v>367</v>
      </c>
      <c r="V1182" s="140" t="s">
        <v>12537</v>
      </c>
      <c r="W1182" s="140" t="s">
        <v>12538</v>
      </c>
      <c r="X1182" s="140" t="s">
        <v>7765</v>
      </c>
      <c r="Y1182" s="140" t="s">
        <v>7766</v>
      </c>
      <c r="Z1182" s="140" t="s">
        <v>8739</v>
      </c>
      <c r="AA1182" s="139">
        <v>1</v>
      </c>
      <c r="AB1182" s="141">
        <v>45322</v>
      </c>
      <c r="AC1182" s="141">
        <v>45322</v>
      </c>
      <c r="AD1182" s="140" t="s">
        <v>7768</v>
      </c>
      <c r="AE1182" s="140" t="s">
        <v>7769</v>
      </c>
      <c r="AF1182" s="140" t="s">
        <v>7770</v>
      </c>
      <c r="AG1182" s="140" t="s">
        <v>7771</v>
      </c>
      <c r="AH1182" s="140" t="s">
        <v>12539</v>
      </c>
      <c r="AI1182" s="140" t="s">
        <v>7885</v>
      </c>
      <c r="AJ1182" s="140" t="s">
        <v>12540</v>
      </c>
      <c r="AK1182" s="140" t="s">
        <v>4066</v>
      </c>
      <c r="AL1182" s="139">
        <v>3960</v>
      </c>
      <c r="AM1182" s="140" t="s">
        <v>372</v>
      </c>
      <c r="AN1182" s="140" t="s">
        <v>12535</v>
      </c>
    </row>
    <row r="1183" spans="1:40" ht="28.8" x14ac:dyDescent="0.25">
      <c r="A1183" s="139" t="s">
        <v>7756</v>
      </c>
      <c r="B1183" s="140" t="s">
        <v>7757</v>
      </c>
      <c r="C1183" s="139">
        <v>15412</v>
      </c>
      <c r="D1183" s="140" t="s">
        <v>6296</v>
      </c>
      <c r="E1183" s="140" t="s">
        <v>4068</v>
      </c>
      <c r="F1183" s="139">
        <v>3960</v>
      </c>
      <c r="G1183" s="140" t="s">
        <v>372</v>
      </c>
      <c r="H1183" s="140" t="s">
        <v>1161</v>
      </c>
      <c r="I1183" s="140" t="s">
        <v>7758</v>
      </c>
      <c r="J1183" s="140" t="s">
        <v>12541</v>
      </c>
      <c r="K1183" s="140" t="s">
        <v>7760</v>
      </c>
      <c r="L1183" s="140" t="s">
        <v>7761</v>
      </c>
      <c r="M1183" s="140" t="s">
        <v>7491</v>
      </c>
      <c r="N1183" s="140" t="s">
        <v>8722</v>
      </c>
      <c r="O1183" s="139">
        <v>119073</v>
      </c>
      <c r="P1183" s="139">
        <v>15248</v>
      </c>
      <c r="Q1183" s="140" t="s">
        <v>5568</v>
      </c>
      <c r="R1183" s="139">
        <v>965641</v>
      </c>
      <c r="S1183" s="139">
        <v>0</v>
      </c>
      <c r="T1183" s="140" t="s">
        <v>7758</v>
      </c>
      <c r="U1183" s="141">
        <v>367</v>
      </c>
      <c r="V1183" s="140" t="s">
        <v>12542</v>
      </c>
      <c r="W1183" s="140" t="s">
        <v>12397</v>
      </c>
      <c r="X1183" s="140" t="s">
        <v>7765</v>
      </c>
      <c r="Y1183" s="140" t="s">
        <v>7766</v>
      </c>
      <c r="Z1183" s="140" t="s">
        <v>8739</v>
      </c>
      <c r="AA1183" s="139">
        <v>1</v>
      </c>
      <c r="AB1183" s="141">
        <v>45322</v>
      </c>
      <c r="AC1183" s="141">
        <v>45322</v>
      </c>
      <c r="AD1183" s="140" t="s">
        <v>7768</v>
      </c>
      <c r="AE1183" s="140" t="s">
        <v>7769</v>
      </c>
      <c r="AF1183" s="140" t="s">
        <v>7770</v>
      </c>
      <c r="AG1183" s="140" t="s">
        <v>7771</v>
      </c>
      <c r="AH1183" s="140" t="s">
        <v>12543</v>
      </c>
      <c r="AI1183" s="140" t="s">
        <v>7943</v>
      </c>
      <c r="AJ1183" s="140" t="s">
        <v>12544</v>
      </c>
      <c r="AK1183" s="140" t="s">
        <v>4068</v>
      </c>
      <c r="AL1183" s="139">
        <v>3960</v>
      </c>
      <c r="AM1183" s="140" t="s">
        <v>372</v>
      </c>
      <c r="AN1183" s="140" t="s">
        <v>12545</v>
      </c>
    </row>
    <row r="1184" spans="1:40" ht="28.8" x14ac:dyDescent="0.25">
      <c r="A1184" s="139" t="s">
        <v>7756</v>
      </c>
      <c r="B1184" s="140" t="s">
        <v>7757</v>
      </c>
      <c r="C1184" s="139">
        <v>15438</v>
      </c>
      <c r="D1184" s="140" t="s">
        <v>5570</v>
      </c>
      <c r="E1184" s="140" t="s">
        <v>910</v>
      </c>
      <c r="F1184" s="139">
        <v>3960</v>
      </c>
      <c r="G1184" s="140" t="s">
        <v>717</v>
      </c>
      <c r="H1184" s="140" t="s">
        <v>1162</v>
      </c>
      <c r="I1184" s="140" t="s">
        <v>7758</v>
      </c>
      <c r="J1184" s="140" t="s">
        <v>12546</v>
      </c>
      <c r="K1184" s="140" t="s">
        <v>7760</v>
      </c>
      <c r="L1184" s="140" t="s">
        <v>7761</v>
      </c>
      <c r="M1184" s="140" t="s">
        <v>7491</v>
      </c>
      <c r="N1184" s="140" t="s">
        <v>8722</v>
      </c>
      <c r="O1184" s="139">
        <v>118992</v>
      </c>
      <c r="P1184" s="139">
        <v>26187</v>
      </c>
      <c r="Q1184" s="140" t="s">
        <v>12531</v>
      </c>
      <c r="R1184" s="139">
        <v>965632</v>
      </c>
      <c r="S1184" s="139">
        <v>0</v>
      </c>
      <c r="T1184" s="140" t="s">
        <v>7758</v>
      </c>
      <c r="U1184" s="141">
        <v>367</v>
      </c>
      <c r="V1184" s="140" t="s">
        <v>12547</v>
      </c>
      <c r="W1184" s="140" t="s">
        <v>8337</v>
      </c>
      <c r="X1184" s="140" t="s">
        <v>7765</v>
      </c>
      <c r="Y1184" s="140" t="s">
        <v>7766</v>
      </c>
      <c r="Z1184" s="140" t="s">
        <v>8739</v>
      </c>
      <c r="AA1184" s="139">
        <v>1</v>
      </c>
      <c r="AB1184" s="141">
        <v>45322</v>
      </c>
      <c r="AC1184" s="141">
        <v>45322</v>
      </c>
      <c r="AD1184" s="140" t="s">
        <v>7768</v>
      </c>
      <c r="AE1184" s="140" t="s">
        <v>7769</v>
      </c>
      <c r="AF1184" s="140" t="s">
        <v>7770</v>
      </c>
      <c r="AG1184" s="140" t="s">
        <v>7771</v>
      </c>
      <c r="AH1184" s="140" t="s">
        <v>12548</v>
      </c>
      <c r="AI1184" s="140" t="s">
        <v>7943</v>
      </c>
      <c r="AJ1184" s="140" t="s">
        <v>12549</v>
      </c>
      <c r="AK1184" s="140" t="s">
        <v>12550</v>
      </c>
      <c r="AL1184" s="139">
        <v>3960</v>
      </c>
      <c r="AM1184" s="140" t="s">
        <v>372</v>
      </c>
      <c r="AN1184" s="140" t="s">
        <v>12535</v>
      </c>
    </row>
    <row r="1185" spans="1:40" ht="28.8" x14ac:dyDescent="0.25">
      <c r="A1185" s="139" t="s">
        <v>7756</v>
      </c>
      <c r="B1185" s="140" t="s">
        <v>7757</v>
      </c>
      <c r="C1185" s="139">
        <v>15446</v>
      </c>
      <c r="D1185" s="140" t="s">
        <v>5579</v>
      </c>
      <c r="E1185" s="140" t="s">
        <v>4069</v>
      </c>
      <c r="F1185" s="139">
        <v>3960</v>
      </c>
      <c r="G1185" s="140" t="s">
        <v>372</v>
      </c>
      <c r="H1185" s="140" t="s">
        <v>1163</v>
      </c>
      <c r="I1185" s="140" t="s">
        <v>7758</v>
      </c>
      <c r="J1185" s="140" t="s">
        <v>12551</v>
      </c>
      <c r="K1185" s="140" t="s">
        <v>7760</v>
      </c>
      <c r="L1185" s="140" t="s">
        <v>7761</v>
      </c>
      <c r="M1185" s="140" t="s">
        <v>7491</v>
      </c>
      <c r="N1185" s="140" t="s">
        <v>8722</v>
      </c>
      <c r="O1185" s="139">
        <v>118992</v>
      </c>
      <c r="P1185" s="139">
        <v>26187</v>
      </c>
      <c r="Q1185" s="140" t="s">
        <v>12531</v>
      </c>
      <c r="R1185" s="139">
        <v>965632</v>
      </c>
      <c r="S1185" s="139">
        <v>0</v>
      </c>
      <c r="T1185" s="140" t="s">
        <v>7758</v>
      </c>
      <c r="U1185" s="141">
        <v>367</v>
      </c>
      <c r="V1185" s="140" t="s">
        <v>12552</v>
      </c>
      <c r="W1185" s="140" t="s">
        <v>9299</v>
      </c>
      <c r="X1185" s="140" t="s">
        <v>7765</v>
      </c>
      <c r="Y1185" s="140" t="s">
        <v>7766</v>
      </c>
      <c r="Z1185" s="140" t="s">
        <v>8739</v>
      </c>
      <c r="AA1185" s="139">
        <v>1</v>
      </c>
      <c r="AB1185" s="141">
        <v>45322</v>
      </c>
      <c r="AC1185" s="141">
        <v>45322</v>
      </c>
      <c r="AD1185" s="140" t="s">
        <v>7768</v>
      </c>
      <c r="AE1185" s="140" t="s">
        <v>7769</v>
      </c>
      <c r="AF1185" s="140" t="s">
        <v>7770</v>
      </c>
      <c r="AG1185" s="140" t="s">
        <v>7771</v>
      </c>
      <c r="AH1185" s="140" t="s">
        <v>12553</v>
      </c>
      <c r="AI1185" s="140" t="s">
        <v>7773</v>
      </c>
      <c r="AJ1185" s="140" t="s">
        <v>12549</v>
      </c>
      <c r="AK1185" s="140" t="s">
        <v>12554</v>
      </c>
      <c r="AL1185" s="139">
        <v>3960</v>
      </c>
      <c r="AM1185" s="140" t="s">
        <v>372</v>
      </c>
      <c r="AN1185" s="140" t="s">
        <v>12535</v>
      </c>
    </row>
    <row r="1186" spans="1:40" ht="28.8" x14ac:dyDescent="0.25">
      <c r="A1186" s="139" t="s">
        <v>7756</v>
      </c>
      <c r="B1186" s="140" t="s">
        <v>7757</v>
      </c>
      <c r="C1186" s="139">
        <v>15453</v>
      </c>
      <c r="D1186" s="140" t="s">
        <v>5580</v>
      </c>
      <c r="E1186" s="140" t="s">
        <v>4070</v>
      </c>
      <c r="F1186" s="139">
        <v>3670</v>
      </c>
      <c r="G1186" s="140" t="s">
        <v>6145</v>
      </c>
      <c r="H1186" s="140" t="s">
        <v>1997</v>
      </c>
      <c r="I1186" s="140" t="s">
        <v>7758</v>
      </c>
      <c r="J1186" s="140" t="s">
        <v>12555</v>
      </c>
      <c r="K1186" s="140" t="s">
        <v>7760</v>
      </c>
      <c r="L1186" s="140" t="s">
        <v>7761</v>
      </c>
      <c r="M1186" s="140" t="s">
        <v>7491</v>
      </c>
      <c r="N1186" s="140" t="s">
        <v>8722</v>
      </c>
      <c r="O1186" s="139">
        <v>118836</v>
      </c>
      <c r="P1186" s="139">
        <v>15453</v>
      </c>
      <c r="Q1186" s="140" t="s">
        <v>5580</v>
      </c>
      <c r="R1186" s="139">
        <v>965285</v>
      </c>
      <c r="S1186" s="139">
        <v>0</v>
      </c>
      <c r="T1186" s="140" t="s">
        <v>7758</v>
      </c>
      <c r="U1186" s="141">
        <v>367</v>
      </c>
      <c r="V1186" s="140" t="s">
        <v>12556</v>
      </c>
      <c r="W1186" s="140" t="s">
        <v>10113</v>
      </c>
      <c r="X1186" s="140" t="s">
        <v>7765</v>
      </c>
      <c r="Y1186" s="140" t="s">
        <v>7766</v>
      </c>
      <c r="Z1186" s="140" t="s">
        <v>8739</v>
      </c>
      <c r="AA1186" s="139">
        <v>2</v>
      </c>
      <c r="AB1186" s="141">
        <v>45322</v>
      </c>
      <c r="AC1186" s="141">
        <v>45322</v>
      </c>
      <c r="AD1186" s="140" t="s">
        <v>7768</v>
      </c>
      <c r="AE1186" s="140" t="s">
        <v>7769</v>
      </c>
      <c r="AF1186" s="140" t="s">
        <v>7770</v>
      </c>
      <c r="AG1186" s="140" t="s">
        <v>7771</v>
      </c>
      <c r="AH1186" s="140" t="s">
        <v>12557</v>
      </c>
      <c r="AI1186" s="140" t="s">
        <v>7943</v>
      </c>
      <c r="AJ1186" s="140" t="s">
        <v>12558</v>
      </c>
      <c r="AK1186" s="140" t="s">
        <v>4070</v>
      </c>
      <c r="AL1186" s="139">
        <v>3670</v>
      </c>
      <c r="AM1186" s="140" t="s">
        <v>6145</v>
      </c>
      <c r="AN1186" s="140" t="s">
        <v>12219</v>
      </c>
    </row>
    <row r="1187" spans="1:40" ht="28.8" x14ac:dyDescent="0.25">
      <c r="A1187" s="139" t="s">
        <v>7756</v>
      </c>
      <c r="B1187" s="140" t="s">
        <v>7757</v>
      </c>
      <c r="C1187" s="139">
        <v>15461</v>
      </c>
      <c r="D1187" s="140" t="s">
        <v>5581</v>
      </c>
      <c r="E1187" s="140" t="s">
        <v>4071</v>
      </c>
      <c r="F1187" s="139">
        <v>3670</v>
      </c>
      <c r="G1187" s="140" t="s">
        <v>6145</v>
      </c>
      <c r="H1187" s="140" t="s">
        <v>1998</v>
      </c>
      <c r="I1187" s="140" t="s">
        <v>7758</v>
      </c>
      <c r="J1187" s="140" t="s">
        <v>12559</v>
      </c>
      <c r="K1187" s="140" t="s">
        <v>7760</v>
      </c>
      <c r="L1187" s="140" t="s">
        <v>7761</v>
      </c>
      <c r="M1187" s="140" t="s">
        <v>7491</v>
      </c>
      <c r="N1187" s="140" t="s">
        <v>8722</v>
      </c>
      <c r="O1187" s="139">
        <v>118836</v>
      </c>
      <c r="P1187" s="139">
        <v>15453</v>
      </c>
      <c r="Q1187" s="140" t="s">
        <v>5580</v>
      </c>
      <c r="R1187" s="139">
        <v>965285</v>
      </c>
      <c r="S1187" s="139">
        <v>0</v>
      </c>
      <c r="T1187" s="140" t="s">
        <v>7758</v>
      </c>
      <c r="U1187" s="141">
        <v>367</v>
      </c>
      <c r="V1187" s="140" t="s">
        <v>12560</v>
      </c>
      <c r="W1187" s="140" t="s">
        <v>8341</v>
      </c>
      <c r="X1187" s="140" t="s">
        <v>7765</v>
      </c>
      <c r="Y1187" s="140" t="s">
        <v>7766</v>
      </c>
      <c r="Z1187" s="140" t="s">
        <v>8739</v>
      </c>
      <c r="AA1187" s="139">
        <v>1</v>
      </c>
      <c r="AB1187" s="141">
        <v>45322</v>
      </c>
      <c r="AC1187" s="141">
        <v>45322</v>
      </c>
      <c r="AD1187" s="140" t="s">
        <v>7768</v>
      </c>
      <c r="AE1187" s="140" t="s">
        <v>7769</v>
      </c>
      <c r="AF1187" s="140" t="s">
        <v>7770</v>
      </c>
      <c r="AG1187" s="140" t="s">
        <v>7771</v>
      </c>
      <c r="AH1187" s="140" t="s">
        <v>12561</v>
      </c>
      <c r="AI1187" s="140" t="s">
        <v>7943</v>
      </c>
      <c r="AJ1187" s="140" t="s">
        <v>12218</v>
      </c>
      <c r="AK1187" s="140" t="s">
        <v>4070</v>
      </c>
      <c r="AL1187" s="139">
        <v>3670</v>
      </c>
      <c r="AM1187" s="140" t="s">
        <v>6145</v>
      </c>
      <c r="AN1187" s="140" t="s">
        <v>12219</v>
      </c>
    </row>
    <row r="1188" spans="1:40" ht="28.8" x14ac:dyDescent="0.25">
      <c r="A1188" s="139" t="s">
        <v>7756</v>
      </c>
      <c r="B1188" s="140" t="s">
        <v>7757</v>
      </c>
      <c r="C1188" s="139">
        <v>15479</v>
      </c>
      <c r="D1188" s="140" t="s">
        <v>5582</v>
      </c>
      <c r="E1188" s="140" t="s">
        <v>4072</v>
      </c>
      <c r="F1188" s="139">
        <v>3700</v>
      </c>
      <c r="G1188" s="140" t="s">
        <v>373</v>
      </c>
      <c r="H1188" s="140" t="s">
        <v>1999</v>
      </c>
      <c r="I1188" s="140" t="s">
        <v>7758</v>
      </c>
      <c r="J1188" s="140" t="s">
        <v>12562</v>
      </c>
      <c r="K1188" s="140" t="s">
        <v>7760</v>
      </c>
      <c r="L1188" s="140" t="s">
        <v>7761</v>
      </c>
      <c r="M1188" s="140" t="s">
        <v>7491</v>
      </c>
      <c r="N1188" s="140" t="s">
        <v>8722</v>
      </c>
      <c r="O1188" s="139">
        <v>118968</v>
      </c>
      <c r="P1188" s="139">
        <v>15503</v>
      </c>
      <c r="Q1188" s="140" t="s">
        <v>6683</v>
      </c>
      <c r="R1188" s="139">
        <v>974402</v>
      </c>
      <c r="S1188" s="139">
        <v>0</v>
      </c>
      <c r="T1188" s="140" t="s">
        <v>7758</v>
      </c>
      <c r="U1188" s="141">
        <v>367</v>
      </c>
      <c r="V1188" s="140" t="s">
        <v>12563</v>
      </c>
      <c r="W1188" s="140" t="s">
        <v>12564</v>
      </c>
      <c r="X1188" s="140" t="s">
        <v>8106</v>
      </c>
      <c r="Y1188" s="140" t="s">
        <v>8107</v>
      </c>
      <c r="Z1188" s="140" t="s">
        <v>8724</v>
      </c>
      <c r="AA1188" s="139">
        <v>1</v>
      </c>
      <c r="AB1188" s="141">
        <v>45322</v>
      </c>
      <c r="AC1188" s="141">
        <v>45322</v>
      </c>
      <c r="AD1188" s="140" t="s">
        <v>7768</v>
      </c>
      <c r="AE1188" s="140" t="s">
        <v>7769</v>
      </c>
      <c r="AF1188" s="140" t="s">
        <v>7770</v>
      </c>
      <c r="AG1188" s="140" t="s">
        <v>7771</v>
      </c>
      <c r="AH1188" s="140" t="s">
        <v>12565</v>
      </c>
      <c r="AI1188" s="140" t="s">
        <v>7943</v>
      </c>
      <c r="AJ1188" s="140" t="s">
        <v>12566</v>
      </c>
      <c r="AK1188" s="140" t="s">
        <v>12567</v>
      </c>
      <c r="AL1188" s="139">
        <v>3700</v>
      </c>
      <c r="AM1188" s="140" t="s">
        <v>373</v>
      </c>
      <c r="AN1188" s="140" t="s">
        <v>12568</v>
      </c>
    </row>
    <row r="1189" spans="1:40" ht="28.8" x14ac:dyDescent="0.25">
      <c r="A1189" s="139" t="s">
        <v>7756</v>
      </c>
      <c r="B1189" s="140" t="s">
        <v>7757</v>
      </c>
      <c r="C1189" s="139">
        <v>15487</v>
      </c>
      <c r="D1189" s="140" t="s">
        <v>7261</v>
      </c>
      <c r="E1189" s="140" t="s">
        <v>4073</v>
      </c>
      <c r="F1189" s="139">
        <v>3700</v>
      </c>
      <c r="G1189" s="140" t="s">
        <v>373</v>
      </c>
      <c r="H1189" s="140" t="s">
        <v>6423</v>
      </c>
      <c r="I1189" s="140" t="s">
        <v>7758</v>
      </c>
      <c r="J1189" s="140" t="s">
        <v>12569</v>
      </c>
      <c r="K1189" s="140" t="s">
        <v>7760</v>
      </c>
      <c r="L1189" s="140" t="s">
        <v>7761</v>
      </c>
      <c r="M1189" s="140" t="s">
        <v>7491</v>
      </c>
      <c r="N1189" s="140" t="s">
        <v>8730</v>
      </c>
      <c r="O1189" s="139">
        <v>119875</v>
      </c>
      <c r="P1189" s="139">
        <v>15776</v>
      </c>
      <c r="Q1189" s="140" t="s">
        <v>5593</v>
      </c>
      <c r="R1189" s="139">
        <v>961649</v>
      </c>
      <c r="S1189" s="139">
        <v>0</v>
      </c>
      <c r="T1189" s="140" t="s">
        <v>7758</v>
      </c>
      <c r="U1189" s="141">
        <v>367</v>
      </c>
      <c r="V1189" s="140" t="s">
        <v>12570</v>
      </c>
      <c r="W1189" s="140" t="s">
        <v>7853</v>
      </c>
      <c r="X1189" s="140" t="s">
        <v>7765</v>
      </c>
      <c r="Y1189" s="140" t="s">
        <v>7766</v>
      </c>
      <c r="Z1189" s="140" t="s">
        <v>8732</v>
      </c>
      <c r="AA1189" s="139">
        <v>2</v>
      </c>
      <c r="AB1189" s="141">
        <v>45322</v>
      </c>
      <c r="AC1189" s="141">
        <v>45322</v>
      </c>
      <c r="AD1189" s="140" t="s">
        <v>7768</v>
      </c>
      <c r="AE1189" s="140" t="s">
        <v>7769</v>
      </c>
      <c r="AF1189" s="140" t="s">
        <v>7770</v>
      </c>
      <c r="AG1189" s="140" t="s">
        <v>7771</v>
      </c>
      <c r="AH1189" s="140" t="s">
        <v>12571</v>
      </c>
      <c r="AI1189" s="140" t="s">
        <v>7773</v>
      </c>
      <c r="AJ1189" s="140" t="s">
        <v>12572</v>
      </c>
      <c r="AK1189" s="140" t="s">
        <v>7758</v>
      </c>
      <c r="AL1189" s="139">
        <v>3700</v>
      </c>
      <c r="AM1189" s="140" t="s">
        <v>373</v>
      </c>
      <c r="AN1189" s="140" t="s">
        <v>12573</v>
      </c>
    </row>
    <row r="1190" spans="1:40" ht="28.8" x14ac:dyDescent="0.25">
      <c r="A1190" s="139" t="s">
        <v>7756</v>
      </c>
      <c r="B1190" s="140" t="s">
        <v>7757</v>
      </c>
      <c r="C1190" s="139">
        <v>15503</v>
      </c>
      <c r="D1190" s="140" t="s">
        <v>6683</v>
      </c>
      <c r="E1190" s="140" t="s">
        <v>6684</v>
      </c>
      <c r="F1190" s="139">
        <v>3700</v>
      </c>
      <c r="G1190" s="140" t="s">
        <v>373</v>
      </c>
      <c r="H1190" s="140" t="s">
        <v>2000</v>
      </c>
      <c r="I1190" s="140" t="s">
        <v>7758</v>
      </c>
      <c r="J1190" s="140" t="s">
        <v>12574</v>
      </c>
      <c r="K1190" s="140" t="s">
        <v>7760</v>
      </c>
      <c r="L1190" s="140" t="s">
        <v>7761</v>
      </c>
      <c r="M1190" s="140" t="s">
        <v>7491</v>
      </c>
      <c r="N1190" s="140" t="s">
        <v>8722</v>
      </c>
      <c r="O1190" s="139">
        <v>118968</v>
      </c>
      <c r="P1190" s="139">
        <v>15503</v>
      </c>
      <c r="Q1190" s="140" t="s">
        <v>6683</v>
      </c>
      <c r="R1190" s="139">
        <v>974402</v>
      </c>
      <c r="S1190" s="139">
        <v>0</v>
      </c>
      <c r="T1190" s="140" t="s">
        <v>7758</v>
      </c>
      <c r="U1190" s="141">
        <v>367</v>
      </c>
      <c r="V1190" s="140" t="s">
        <v>12575</v>
      </c>
      <c r="W1190" s="140" t="s">
        <v>8152</v>
      </c>
      <c r="X1190" s="140" t="s">
        <v>7765</v>
      </c>
      <c r="Y1190" s="140" t="s">
        <v>7766</v>
      </c>
      <c r="Z1190" s="140" t="s">
        <v>8739</v>
      </c>
      <c r="AA1190" s="139">
        <v>1</v>
      </c>
      <c r="AB1190" s="141">
        <v>45322</v>
      </c>
      <c r="AC1190" s="141">
        <v>45322</v>
      </c>
      <c r="AD1190" s="140" t="s">
        <v>7768</v>
      </c>
      <c r="AE1190" s="140" t="s">
        <v>7769</v>
      </c>
      <c r="AF1190" s="140" t="s">
        <v>7770</v>
      </c>
      <c r="AG1190" s="140" t="s">
        <v>7771</v>
      </c>
      <c r="AH1190" s="140" t="s">
        <v>12565</v>
      </c>
      <c r="AI1190" s="140" t="s">
        <v>7943</v>
      </c>
      <c r="AJ1190" s="140" t="s">
        <v>12566</v>
      </c>
      <c r="AK1190" s="140" t="s">
        <v>12567</v>
      </c>
      <c r="AL1190" s="139">
        <v>3700</v>
      </c>
      <c r="AM1190" s="140" t="s">
        <v>373</v>
      </c>
      <c r="AN1190" s="140" t="s">
        <v>12568</v>
      </c>
    </row>
    <row r="1191" spans="1:40" ht="28.8" x14ac:dyDescent="0.25">
      <c r="A1191" s="139" t="s">
        <v>7756</v>
      </c>
      <c r="B1191" s="140" t="s">
        <v>7757</v>
      </c>
      <c r="C1191" s="139">
        <v>15537</v>
      </c>
      <c r="D1191" s="140" t="s">
        <v>5583</v>
      </c>
      <c r="E1191" s="140" t="s">
        <v>4074</v>
      </c>
      <c r="F1191" s="139">
        <v>3700</v>
      </c>
      <c r="G1191" s="140" t="s">
        <v>373</v>
      </c>
      <c r="H1191" s="140" t="s">
        <v>2001</v>
      </c>
      <c r="I1191" s="140" t="s">
        <v>7758</v>
      </c>
      <c r="J1191" s="140" t="s">
        <v>12576</v>
      </c>
      <c r="K1191" s="140" t="s">
        <v>7760</v>
      </c>
      <c r="L1191" s="140" t="s">
        <v>7761</v>
      </c>
      <c r="M1191" s="140" t="s">
        <v>7491</v>
      </c>
      <c r="N1191" s="140" t="s">
        <v>8722</v>
      </c>
      <c r="O1191" s="139">
        <v>118968</v>
      </c>
      <c r="P1191" s="139">
        <v>15503</v>
      </c>
      <c r="Q1191" s="140" t="s">
        <v>6683</v>
      </c>
      <c r="R1191" s="139">
        <v>974402</v>
      </c>
      <c r="S1191" s="139">
        <v>0</v>
      </c>
      <c r="T1191" s="140" t="s">
        <v>7758</v>
      </c>
      <c r="U1191" s="141">
        <v>367</v>
      </c>
      <c r="V1191" s="140" t="s">
        <v>12577</v>
      </c>
      <c r="W1191" s="140" t="s">
        <v>12578</v>
      </c>
      <c r="X1191" s="140" t="s">
        <v>7765</v>
      </c>
      <c r="Y1191" s="140" t="s">
        <v>7766</v>
      </c>
      <c r="Z1191" s="140" t="s">
        <v>8739</v>
      </c>
      <c r="AA1191" s="139">
        <v>1</v>
      </c>
      <c r="AB1191" s="141">
        <v>45322</v>
      </c>
      <c r="AC1191" s="141">
        <v>45322</v>
      </c>
      <c r="AD1191" s="140" t="s">
        <v>7768</v>
      </c>
      <c r="AE1191" s="140" t="s">
        <v>7769</v>
      </c>
      <c r="AF1191" s="140" t="s">
        <v>7770</v>
      </c>
      <c r="AG1191" s="140" t="s">
        <v>7771</v>
      </c>
      <c r="AH1191" s="140" t="s">
        <v>12565</v>
      </c>
      <c r="AI1191" s="140" t="s">
        <v>7943</v>
      </c>
      <c r="AJ1191" s="140" t="s">
        <v>12566</v>
      </c>
      <c r="AK1191" s="140" t="s">
        <v>12567</v>
      </c>
      <c r="AL1191" s="139">
        <v>3700</v>
      </c>
      <c r="AM1191" s="140" t="s">
        <v>373</v>
      </c>
      <c r="AN1191" s="140" t="s">
        <v>12568</v>
      </c>
    </row>
    <row r="1192" spans="1:40" ht="28.8" x14ac:dyDescent="0.25">
      <c r="A1192" s="139" t="s">
        <v>7756</v>
      </c>
      <c r="B1192" s="140" t="s">
        <v>7757</v>
      </c>
      <c r="C1192" s="139">
        <v>15545</v>
      </c>
      <c r="D1192" s="140" t="s">
        <v>5584</v>
      </c>
      <c r="E1192" s="140" t="s">
        <v>4937</v>
      </c>
      <c r="F1192" s="139">
        <v>3700</v>
      </c>
      <c r="G1192" s="140" t="s">
        <v>373</v>
      </c>
      <c r="H1192" s="140" t="s">
        <v>4075</v>
      </c>
      <c r="I1192" s="140" t="s">
        <v>7758</v>
      </c>
      <c r="J1192" s="140" t="s">
        <v>12579</v>
      </c>
      <c r="K1192" s="140" t="s">
        <v>7760</v>
      </c>
      <c r="L1192" s="140" t="s">
        <v>7761</v>
      </c>
      <c r="M1192" s="140" t="s">
        <v>7491</v>
      </c>
      <c r="N1192" s="140" t="s">
        <v>8722</v>
      </c>
      <c r="O1192" s="139">
        <v>118968</v>
      </c>
      <c r="P1192" s="139">
        <v>15503</v>
      </c>
      <c r="Q1192" s="140" t="s">
        <v>6683</v>
      </c>
      <c r="R1192" s="139">
        <v>974402</v>
      </c>
      <c r="S1192" s="139">
        <v>0</v>
      </c>
      <c r="T1192" s="140" t="s">
        <v>7758</v>
      </c>
      <c r="U1192" s="141">
        <v>367</v>
      </c>
      <c r="V1192" s="140" t="s">
        <v>12580</v>
      </c>
      <c r="W1192" s="140" t="s">
        <v>12581</v>
      </c>
      <c r="X1192" s="140" t="s">
        <v>8106</v>
      </c>
      <c r="Y1192" s="140" t="s">
        <v>8107</v>
      </c>
      <c r="Z1192" s="140" t="s">
        <v>8724</v>
      </c>
      <c r="AA1192" s="139">
        <v>1</v>
      </c>
      <c r="AB1192" s="141">
        <v>45322</v>
      </c>
      <c r="AC1192" s="141">
        <v>45322</v>
      </c>
      <c r="AD1192" s="140" t="s">
        <v>7768</v>
      </c>
      <c r="AE1192" s="140" t="s">
        <v>7769</v>
      </c>
      <c r="AF1192" s="140" t="s">
        <v>7770</v>
      </c>
      <c r="AG1192" s="140" t="s">
        <v>7771</v>
      </c>
      <c r="AH1192" s="140" t="s">
        <v>12565</v>
      </c>
      <c r="AI1192" s="140" t="s">
        <v>7943</v>
      </c>
      <c r="AJ1192" s="140" t="s">
        <v>12566</v>
      </c>
      <c r="AK1192" s="140" t="s">
        <v>12567</v>
      </c>
      <c r="AL1192" s="139">
        <v>3700</v>
      </c>
      <c r="AM1192" s="140" t="s">
        <v>373</v>
      </c>
      <c r="AN1192" s="140" t="s">
        <v>12568</v>
      </c>
    </row>
    <row r="1193" spans="1:40" ht="28.8" x14ac:dyDescent="0.25">
      <c r="A1193" s="139" t="s">
        <v>7756</v>
      </c>
      <c r="B1193" s="140" t="s">
        <v>7757</v>
      </c>
      <c r="C1193" s="139">
        <v>15578</v>
      </c>
      <c r="D1193" s="140" t="s">
        <v>5585</v>
      </c>
      <c r="E1193" s="140" t="s">
        <v>4076</v>
      </c>
      <c r="F1193" s="139">
        <v>3700</v>
      </c>
      <c r="G1193" s="140" t="s">
        <v>718</v>
      </c>
      <c r="H1193" s="140" t="s">
        <v>2002</v>
      </c>
      <c r="I1193" s="140" t="s">
        <v>7758</v>
      </c>
      <c r="J1193" s="140" t="s">
        <v>12582</v>
      </c>
      <c r="K1193" s="140" t="s">
        <v>7760</v>
      </c>
      <c r="L1193" s="140" t="s">
        <v>7761</v>
      </c>
      <c r="M1193" s="140" t="s">
        <v>7491</v>
      </c>
      <c r="N1193" s="140" t="s">
        <v>8722</v>
      </c>
      <c r="O1193" s="139">
        <v>118968</v>
      </c>
      <c r="P1193" s="139">
        <v>15503</v>
      </c>
      <c r="Q1193" s="140" t="s">
        <v>6683</v>
      </c>
      <c r="R1193" s="139">
        <v>974402</v>
      </c>
      <c r="S1193" s="139">
        <v>0</v>
      </c>
      <c r="T1193" s="140" t="s">
        <v>7758</v>
      </c>
      <c r="U1193" s="141">
        <v>367</v>
      </c>
      <c r="V1193" s="140" t="s">
        <v>12583</v>
      </c>
      <c r="W1193" s="140" t="s">
        <v>10396</v>
      </c>
      <c r="X1193" s="140" t="s">
        <v>8106</v>
      </c>
      <c r="Y1193" s="140" t="s">
        <v>8107</v>
      </c>
      <c r="Z1193" s="140" t="s">
        <v>8724</v>
      </c>
      <c r="AA1193" s="139">
        <v>1</v>
      </c>
      <c r="AB1193" s="141">
        <v>45322</v>
      </c>
      <c r="AC1193" s="141">
        <v>45322</v>
      </c>
      <c r="AD1193" s="140" t="s">
        <v>7768</v>
      </c>
      <c r="AE1193" s="140" t="s">
        <v>7769</v>
      </c>
      <c r="AF1193" s="140" t="s">
        <v>7770</v>
      </c>
      <c r="AG1193" s="140" t="s">
        <v>7771</v>
      </c>
      <c r="AH1193" s="140" t="s">
        <v>12565</v>
      </c>
      <c r="AI1193" s="140" t="s">
        <v>7943</v>
      </c>
      <c r="AJ1193" s="140" t="s">
        <v>12566</v>
      </c>
      <c r="AK1193" s="140" t="s">
        <v>12567</v>
      </c>
      <c r="AL1193" s="139">
        <v>3700</v>
      </c>
      <c r="AM1193" s="140" t="s">
        <v>373</v>
      </c>
      <c r="AN1193" s="140" t="s">
        <v>12568</v>
      </c>
    </row>
    <row r="1194" spans="1:40" ht="28.8" x14ac:dyDescent="0.25">
      <c r="A1194" s="139" t="s">
        <v>7756</v>
      </c>
      <c r="B1194" s="140" t="s">
        <v>7757</v>
      </c>
      <c r="C1194" s="139">
        <v>15586</v>
      </c>
      <c r="D1194" s="140" t="s">
        <v>5586</v>
      </c>
      <c r="E1194" s="140" t="s">
        <v>4077</v>
      </c>
      <c r="F1194" s="139">
        <v>3700</v>
      </c>
      <c r="G1194" s="140" t="s">
        <v>373</v>
      </c>
      <c r="H1194" s="140" t="s">
        <v>2003</v>
      </c>
      <c r="I1194" s="140" t="s">
        <v>7758</v>
      </c>
      <c r="J1194" s="140" t="s">
        <v>12584</v>
      </c>
      <c r="K1194" s="140" t="s">
        <v>7760</v>
      </c>
      <c r="L1194" s="140" t="s">
        <v>7761</v>
      </c>
      <c r="M1194" s="140" t="s">
        <v>7491</v>
      </c>
      <c r="N1194" s="140" t="s">
        <v>8722</v>
      </c>
      <c r="O1194" s="139">
        <v>118968</v>
      </c>
      <c r="P1194" s="139">
        <v>15503</v>
      </c>
      <c r="Q1194" s="140" t="s">
        <v>6683</v>
      </c>
      <c r="R1194" s="139">
        <v>974402</v>
      </c>
      <c r="S1194" s="139">
        <v>0</v>
      </c>
      <c r="T1194" s="140" t="s">
        <v>7758</v>
      </c>
      <c r="U1194" s="141">
        <v>367</v>
      </c>
      <c r="V1194" s="140" t="s">
        <v>12585</v>
      </c>
      <c r="W1194" s="140" t="s">
        <v>8389</v>
      </c>
      <c r="X1194" s="140" t="s">
        <v>8106</v>
      </c>
      <c r="Y1194" s="140" t="s">
        <v>8107</v>
      </c>
      <c r="Z1194" s="140" t="s">
        <v>8724</v>
      </c>
      <c r="AA1194" s="139">
        <v>1</v>
      </c>
      <c r="AB1194" s="141">
        <v>45322</v>
      </c>
      <c r="AC1194" s="141">
        <v>45322</v>
      </c>
      <c r="AD1194" s="140" t="s">
        <v>7768</v>
      </c>
      <c r="AE1194" s="140" t="s">
        <v>7769</v>
      </c>
      <c r="AF1194" s="140" t="s">
        <v>7770</v>
      </c>
      <c r="AG1194" s="140" t="s">
        <v>7771</v>
      </c>
      <c r="AH1194" s="140" t="s">
        <v>12565</v>
      </c>
      <c r="AI1194" s="140" t="s">
        <v>7943</v>
      </c>
      <c r="AJ1194" s="140" t="s">
        <v>12566</v>
      </c>
      <c r="AK1194" s="140" t="s">
        <v>12567</v>
      </c>
      <c r="AL1194" s="139">
        <v>3700</v>
      </c>
      <c r="AM1194" s="140" t="s">
        <v>373</v>
      </c>
      <c r="AN1194" s="140" t="s">
        <v>12568</v>
      </c>
    </row>
    <row r="1195" spans="1:40" ht="28.8" x14ac:dyDescent="0.25">
      <c r="A1195" s="139" t="s">
        <v>7756</v>
      </c>
      <c r="B1195" s="140" t="s">
        <v>7757</v>
      </c>
      <c r="C1195" s="139">
        <v>15602</v>
      </c>
      <c r="D1195" s="140" t="s">
        <v>490</v>
      </c>
      <c r="E1195" s="140" t="s">
        <v>4078</v>
      </c>
      <c r="F1195" s="139">
        <v>3721</v>
      </c>
      <c r="G1195" s="140" t="s">
        <v>719</v>
      </c>
      <c r="H1195" s="140" t="s">
        <v>2004</v>
      </c>
      <c r="I1195" s="140" t="s">
        <v>7758</v>
      </c>
      <c r="J1195" s="140" t="s">
        <v>12586</v>
      </c>
      <c r="K1195" s="140" t="s">
        <v>7760</v>
      </c>
      <c r="L1195" s="140" t="s">
        <v>7761</v>
      </c>
      <c r="M1195" s="140" t="s">
        <v>7491</v>
      </c>
      <c r="N1195" s="140" t="s">
        <v>8730</v>
      </c>
      <c r="O1195" s="139">
        <v>118786</v>
      </c>
      <c r="P1195" s="139">
        <v>14911</v>
      </c>
      <c r="Q1195" s="140" t="s">
        <v>490</v>
      </c>
      <c r="R1195" s="139">
        <v>961656</v>
      </c>
      <c r="S1195" s="139">
        <v>0</v>
      </c>
      <c r="T1195" s="140" t="s">
        <v>7758</v>
      </c>
      <c r="U1195" s="141">
        <v>367</v>
      </c>
      <c r="V1195" s="140" t="s">
        <v>12587</v>
      </c>
      <c r="W1195" s="140" t="s">
        <v>7949</v>
      </c>
      <c r="X1195" s="140" t="s">
        <v>7765</v>
      </c>
      <c r="Y1195" s="140" t="s">
        <v>7766</v>
      </c>
      <c r="Z1195" s="140" t="s">
        <v>8732</v>
      </c>
      <c r="AA1195" s="139">
        <v>2</v>
      </c>
      <c r="AB1195" s="141">
        <v>45322</v>
      </c>
      <c r="AC1195" s="141">
        <v>45322</v>
      </c>
      <c r="AD1195" s="140" t="s">
        <v>7857</v>
      </c>
      <c r="AE1195" s="140" t="s">
        <v>7858</v>
      </c>
      <c r="AF1195" s="140" t="s">
        <v>7859</v>
      </c>
      <c r="AG1195" s="140" t="s">
        <v>7860</v>
      </c>
      <c r="AH1195" s="140" t="s">
        <v>12588</v>
      </c>
      <c r="AI1195" s="140" t="s">
        <v>7773</v>
      </c>
      <c r="AJ1195" s="140" t="s">
        <v>12589</v>
      </c>
      <c r="AK1195" s="140" t="s">
        <v>7758</v>
      </c>
      <c r="AL1195" s="139">
        <v>3720</v>
      </c>
      <c r="AM1195" s="140" t="s">
        <v>8715</v>
      </c>
      <c r="AN1195" s="140" t="s">
        <v>12590</v>
      </c>
    </row>
    <row r="1196" spans="1:40" ht="28.8" x14ac:dyDescent="0.25">
      <c r="A1196" s="139" t="s">
        <v>7756</v>
      </c>
      <c r="B1196" s="140" t="s">
        <v>7757</v>
      </c>
      <c r="C1196" s="139">
        <v>15628</v>
      </c>
      <c r="D1196" s="140" t="s">
        <v>513</v>
      </c>
      <c r="E1196" s="140" t="s">
        <v>5587</v>
      </c>
      <c r="F1196" s="139">
        <v>3723</v>
      </c>
      <c r="G1196" s="140" t="s">
        <v>720</v>
      </c>
      <c r="H1196" s="140" t="s">
        <v>2005</v>
      </c>
      <c r="I1196" s="140" t="s">
        <v>7758</v>
      </c>
      <c r="J1196" s="140" t="s">
        <v>12591</v>
      </c>
      <c r="K1196" s="140" t="s">
        <v>7760</v>
      </c>
      <c r="L1196" s="140" t="s">
        <v>7761</v>
      </c>
      <c r="M1196" s="140" t="s">
        <v>7491</v>
      </c>
      <c r="N1196" s="140" t="s">
        <v>8730</v>
      </c>
      <c r="O1196" s="139">
        <v>118786</v>
      </c>
      <c r="P1196" s="139">
        <v>14911</v>
      </c>
      <c r="Q1196" s="140" t="s">
        <v>490</v>
      </c>
      <c r="R1196" s="139">
        <v>961656</v>
      </c>
      <c r="S1196" s="139">
        <v>0</v>
      </c>
      <c r="T1196" s="140" t="s">
        <v>7758</v>
      </c>
      <c r="U1196" s="141">
        <v>367</v>
      </c>
      <c r="V1196" s="140" t="s">
        <v>12592</v>
      </c>
      <c r="W1196" s="140" t="s">
        <v>12593</v>
      </c>
      <c r="X1196" s="140" t="s">
        <v>8106</v>
      </c>
      <c r="Y1196" s="140" t="s">
        <v>8107</v>
      </c>
      <c r="Z1196" s="140" t="s">
        <v>9256</v>
      </c>
      <c r="AA1196" s="139">
        <v>2</v>
      </c>
      <c r="AB1196" s="141">
        <v>45322</v>
      </c>
      <c r="AC1196" s="141">
        <v>45322</v>
      </c>
      <c r="AD1196" s="140" t="s">
        <v>7857</v>
      </c>
      <c r="AE1196" s="140" t="s">
        <v>7858</v>
      </c>
      <c r="AF1196" s="140" t="s">
        <v>7859</v>
      </c>
      <c r="AG1196" s="140" t="s">
        <v>7860</v>
      </c>
      <c r="AH1196" s="140" t="s">
        <v>12588</v>
      </c>
      <c r="AI1196" s="140" t="s">
        <v>7773</v>
      </c>
      <c r="AJ1196" s="140" t="s">
        <v>12589</v>
      </c>
      <c r="AK1196" s="140" t="s">
        <v>7758</v>
      </c>
      <c r="AL1196" s="139">
        <v>3720</v>
      </c>
      <c r="AM1196" s="140" t="s">
        <v>8715</v>
      </c>
      <c r="AN1196" s="140" t="s">
        <v>12590</v>
      </c>
    </row>
    <row r="1197" spans="1:40" ht="28.8" x14ac:dyDescent="0.25">
      <c r="A1197" s="139" t="s">
        <v>7756</v>
      </c>
      <c r="B1197" s="140" t="s">
        <v>7757</v>
      </c>
      <c r="C1197" s="139">
        <v>15644</v>
      </c>
      <c r="D1197" s="140" t="s">
        <v>6903</v>
      </c>
      <c r="E1197" s="140" t="s">
        <v>4079</v>
      </c>
      <c r="F1197" s="139">
        <v>3730</v>
      </c>
      <c r="G1197" s="140" t="s">
        <v>721</v>
      </c>
      <c r="H1197" s="140" t="s">
        <v>2006</v>
      </c>
      <c r="I1197" s="140" t="s">
        <v>7758</v>
      </c>
      <c r="J1197" s="140" t="s">
        <v>12594</v>
      </c>
      <c r="K1197" s="140" t="s">
        <v>7760</v>
      </c>
      <c r="L1197" s="140" t="s">
        <v>7761</v>
      </c>
      <c r="M1197" s="140" t="s">
        <v>7491</v>
      </c>
      <c r="N1197" s="140" t="s">
        <v>8722</v>
      </c>
      <c r="O1197" s="139">
        <v>118869</v>
      </c>
      <c r="P1197" s="139">
        <v>14985</v>
      </c>
      <c r="Q1197" s="140" t="s">
        <v>5557</v>
      </c>
      <c r="R1197" s="139">
        <v>965798</v>
      </c>
      <c r="S1197" s="139">
        <v>0</v>
      </c>
      <c r="T1197" s="140" t="s">
        <v>7758</v>
      </c>
      <c r="U1197" s="141">
        <v>367</v>
      </c>
      <c r="V1197" s="140" t="s">
        <v>12595</v>
      </c>
      <c r="W1197" s="140" t="s">
        <v>12596</v>
      </c>
      <c r="X1197" s="140" t="s">
        <v>7765</v>
      </c>
      <c r="Y1197" s="140" t="s">
        <v>7766</v>
      </c>
      <c r="Z1197" s="140" t="s">
        <v>8739</v>
      </c>
      <c r="AA1197" s="139">
        <v>2</v>
      </c>
      <c r="AB1197" s="141">
        <v>45322</v>
      </c>
      <c r="AC1197" s="141">
        <v>45322</v>
      </c>
      <c r="AD1197" s="140" t="s">
        <v>7857</v>
      </c>
      <c r="AE1197" s="140" t="s">
        <v>7858</v>
      </c>
      <c r="AF1197" s="140" t="s">
        <v>7859</v>
      </c>
      <c r="AG1197" s="140" t="s">
        <v>7860</v>
      </c>
      <c r="AH1197" s="140" t="s">
        <v>12392</v>
      </c>
      <c r="AI1197" s="140" t="s">
        <v>7943</v>
      </c>
      <c r="AJ1197" s="140" t="s">
        <v>12393</v>
      </c>
      <c r="AK1197" s="140" t="s">
        <v>4043</v>
      </c>
      <c r="AL1197" s="139">
        <v>3740</v>
      </c>
      <c r="AM1197" s="140" t="s">
        <v>374</v>
      </c>
      <c r="AN1197" s="140" t="s">
        <v>12394</v>
      </c>
    </row>
    <row r="1198" spans="1:40" ht="28.8" x14ac:dyDescent="0.25">
      <c r="A1198" s="139" t="s">
        <v>7756</v>
      </c>
      <c r="B1198" s="140" t="s">
        <v>7757</v>
      </c>
      <c r="C1198" s="139">
        <v>15651</v>
      </c>
      <c r="D1198" s="140" t="s">
        <v>6904</v>
      </c>
      <c r="E1198" s="140" t="s">
        <v>4080</v>
      </c>
      <c r="F1198" s="139">
        <v>3730</v>
      </c>
      <c r="G1198" s="140" t="s">
        <v>721</v>
      </c>
      <c r="H1198" s="140" t="s">
        <v>2007</v>
      </c>
      <c r="I1198" s="140" t="s">
        <v>7758</v>
      </c>
      <c r="J1198" s="140" t="s">
        <v>12597</v>
      </c>
      <c r="K1198" s="140" t="s">
        <v>7760</v>
      </c>
      <c r="L1198" s="140" t="s">
        <v>7761</v>
      </c>
      <c r="M1198" s="140" t="s">
        <v>7491</v>
      </c>
      <c r="N1198" s="140" t="s">
        <v>8722</v>
      </c>
      <c r="O1198" s="139">
        <v>118869</v>
      </c>
      <c r="P1198" s="139">
        <v>14985</v>
      </c>
      <c r="Q1198" s="140" t="s">
        <v>5557</v>
      </c>
      <c r="R1198" s="139">
        <v>965798</v>
      </c>
      <c r="S1198" s="139">
        <v>0</v>
      </c>
      <c r="T1198" s="140" t="s">
        <v>7758</v>
      </c>
      <c r="U1198" s="141">
        <v>367</v>
      </c>
      <c r="V1198" s="140" t="s">
        <v>12598</v>
      </c>
      <c r="W1198" s="140" t="s">
        <v>12599</v>
      </c>
      <c r="X1198" s="140" t="s">
        <v>7765</v>
      </c>
      <c r="Y1198" s="140" t="s">
        <v>7766</v>
      </c>
      <c r="Z1198" s="140" t="s">
        <v>8739</v>
      </c>
      <c r="AA1198" s="139">
        <v>3</v>
      </c>
      <c r="AB1198" s="141">
        <v>45322</v>
      </c>
      <c r="AC1198" s="141">
        <v>45322</v>
      </c>
      <c r="AD1198" s="140" t="s">
        <v>7857</v>
      </c>
      <c r="AE1198" s="140" t="s">
        <v>7858</v>
      </c>
      <c r="AF1198" s="140" t="s">
        <v>7859</v>
      </c>
      <c r="AG1198" s="140" t="s">
        <v>7860</v>
      </c>
      <c r="AH1198" s="140" t="s">
        <v>12392</v>
      </c>
      <c r="AI1198" s="140" t="s">
        <v>7943</v>
      </c>
      <c r="AJ1198" s="140" t="s">
        <v>12393</v>
      </c>
      <c r="AK1198" s="140" t="s">
        <v>4043</v>
      </c>
      <c r="AL1198" s="139">
        <v>3740</v>
      </c>
      <c r="AM1198" s="140" t="s">
        <v>374</v>
      </c>
      <c r="AN1198" s="140" t="s">
        <v>12394</v>
      </c>
    </row>
    <row r="1199" spans="1:40" ht="28.8" x14ac:dyDescent="0.25">
      <c r="A1199" s="139" t="s">
        <v>7756</v>
      </c>
      <c r="B1199" s="140" t="s">
        <v>7757</v>
      </c>
      <c r="C1199" s="139">
        <v>15677</v>
      </c>
      <c r="D1199" s="140" t="s">
        <v>5588</v>
      </c>
      <c r="E1199" s="140" t="s">
        <v>4081</v>
      </c>
      <c r="F1199" s="139">
        <v>3730</v>
      </c>
      <c r="G1199" s="140" t="s">
        <v>721</v>
      </c>
      <c r="H1199" s="140" t="s">
        <v>2008</v>
      </c>
      <c r="I1199" s="140" t="s">
        <v>7758</v>
      </c>
      <c r="J1199" s="140" t="s">
        <v>12600</v>
      </c>
      <c r="K1199" s="140" t="s">
        <v>7760</v>
      </c>
      <c r="L1199" s="140" t="s">
        <v>7761</v>
      </c>
      <c r="M1199" s="140" t="s">
        <v>7491</v>
      </c>
      <c r="N1199" s="140" t="s">
        <v>8730</v>
      </c>
      <c r="O1199" s="139">
        <v>119875</v>
      </c>
      <c r="P1199" s="139">
        <v>15776</v>
      </c>
      <c r="Q1199" s="140" t="s">
        <v>5593</v>
      </c>
      <c r="R1199" s="139">
        <v>961664</v>
      </c>
      <c r="S1199" s="139">
        <v>0</v>
      </c>
      <c r="T1199" s="140" t="s">
        <v>7758</v>
      </c>
      <c r="U1199" s="141">
        <v>367</v>
      </c>
      <c r="V1199" s="140" t="s">
        <v>12601</v>
      </c>
      <c r="W1199" s="140" t="s">
        <v>12602</v>
      </c>
      <c r="X1199" s="140" t="s">
        <v>7765</v>
      </c>
      <c r="Y1199" s="140" t="s">
        <v>7766</v>
      </c>
      <c r="Z1199" s="140" t="s">
        <v>8732</v>
      </c>
      <c r="AA1199" s="139">
        <v>1</v>
      </c>
      <c r="AB1199" s="141">
        <v>45322</v>
      </c>
      <c r="AC1199" s="141">
        <v>45322</v>
      </c>
      <c r="AD1199" s="140" t="s">
        <v>7857</v>
      </c>
      <c r="AE1199" s="140" t="s">
        <v>7858</v>
      </c>
      <c r="AF1199" s="140" t="s">
        <v>7859</v>
      </c>
      <c r="AG1199" s="140" t="s">
        <v>7860</v>
      </c>
      <c r="AH1199" s="140" t="s">
        <v>12603</v>
      </c>
      <c r="AI1199" s="140" t="s">
        <v>7773</v>
      </c>
      <c r="AJ1199" s="140" t="s">
        <v>12604</v>
      </c>
      <c r="AK1199" s="140" t="s">
        <v>7758</v>
      </c>
      <c r="AL1199" s="139">
        <v>3730</v>
      </c>
      <c r="AM1199" s="140" t="s">
        <v>721</v>
      </c>
      <c r="AN1199" s="140" t="s">
        <v>12605</v>
      </c>
    </row>
    <row r="1200" spans="1:40" ht="28.8" x14ac:dyDescent="0.25">
      <c r="A1200" s="139" t="s">
        <v>7756</v>
      </c>
      <c r="B1200" s="140" t="s">
        <v>7757</v>
      </c>
      <c r="C1200" s="139">
        <v>15685</v>
      </c>
      <c r="D1200" s="140" t="s">
        <v>6905</v>
      </c>
      <c r="E1200" s="140" t="s">
        <v>4082</v>
      </c>
      <c r="F1200" s="139">
        <v>3730</v>
      </c>
      <c r="G1200" s="140" t="s">
        <v>721</v>
      </c>
      <c r="H1200" s="140" t="s">
        <v>2009</v>
      </c>
      <c r="I1200" s="140" t="s">
        <v>7758</v>
      </c>
      <c r="J1200" s="140" t="s">
        <v>12606</v>
      </c>
      <c r="K1200" s="140" t="s">
        <v>7760</v>
      </c>
      <c r="L1200" s="140" t="s">
        <v>7761</v>
      </c>
      <c r="M1200" s="140" t="s">
        <v>7491</v>
      </c>
      <c r="N1200" s="140" t="s">
        <v>8722</v>
      </c>
      <c r="O1200" s="139">
        <v>118869</v>
      </c>
      <c r="P1200" s="139">
        <v>14985</v>
      </c>
      <c r="Q1200" s="140" t="s">
        <v>5557</v>
      </c>
      <c r="R1200" s="139">
        <v>965798</v>
      </c>
      <c r="S1200" s="139">
        <v>0</v>
      </c>
      <c r="T1200" s="140" t="s">
        <v>7758</v>
      </c>
      <c r="U1200" s="141">
        <v>367</v>
      </c>
      <c r="V1200" s="140" t="s">
        <v>12607</v>
      </c>
      <c r="W1200" s="140" t="s">
        <v>12397</v>
      </c>
      <c r="X1200" s="140" t="s">
        <v>7765</v>
      </c>
      <c r="Y1200" s="140" t="s">
        <v>7766</v>
      </c>
      <c r="Z1200" s="140" t="s">
        <v>8739</v>
      </c>
      <c r="AA1200" s="139">
        <v>3</v>
      </c>
      <c r="AB1200" s="141">
        <v>45322</v>
      </c>
      <c r="AC1200" s="141">
        <v>45322</v>
      </c>
      <c r="AD1200" s="140" t="s">
        <v>7857</v>
      </c>
      <c r="AE1200" s="140" t="s">
        <v>7858</v>
      </c>
      <c r="AF1200" s="140" t="s">
        <v>7859</v>
      </c>
      <c r="AG1200" s="140" t="s">
        <v>7860</v>
      </c>
      <c r="AH1200" s="140" t="s">
        <v>12392</v>
      </c>
      <c r="AI1200" s="140" t="s">
        <v>7943</v>
      </c>
      <c r="AJ1200" s="140" t="s">
        <v>12393</v>
      </c>
      <c r="AK1200" s="140" t="s">
        <v>4043</v>
      </c>
      <c r="AL1200" s="139">
        <v>3740</v>
      </c>
      <c r="AM1200" s="140" t="s">
        <v>374</v>
      </c>
      <c r="AN1200" s="140" t="s">
        <v>12394</v>
      </c>
    </row>
    <row r="1201" spans="1:40" ht="28.8" x14ac:dyDescent="0.25">
      <c r="A1201" s="139" t="s">
        <v>7756</v>
      </c>
      <c r="B1201" s="140" t="s">
        <v>7757</v>
      </c>
      <c r="C1201" s="139">
        <v>15693</v>
      </c>
      <c r="D1201" s="140" t="s">
        <v>5589</v>
      </c>
      <c r="E1201" s="140" t="s">
        <v>4083</v>
      </c>
      <c r="F1201" s="139">
        <v>3740</v>
      </c>
      <c r="G1201" s="140" t="s">
        <v>374</v>
      </c>
      <c r="H1201" s="140" t="s">
        <v>2010</v>
      </c>
      <c r="I1201" s="140" t="s">
        <v>7758</v>
      </c>
      <c r="J1201" s="140" t="s">
        <v>12608</v>
      </c>
      <c r="K1201" s="140" t="s">
        <v>7760</v>
      </c>
      <c r="L1201" s="140" t="s">
        <v>7761</v>
      </c>
      <c r="M1201" s="140" t="s">
        <v>7491</v>
      </c>
      <c r="N1201" s="140" t="s">
        <v>8722</v>
      </c>
      <c r="O1201" s="139">
        <v>118869</v>
      </c>
      <c r="P1201" s="139">
        <v>14985</v>
      </c>
      <c r="Q1201" s="140" t="s">
        <v>5557</v>
      </c>
      <c r="R1201" s="139">
        <v>965798</v>
      </c>
      <c r="S1201" s="139">
        <v>0</v>
      </c>
      <c r="T1201" s="140" t="s">
        <v>7758</v>
      </c>
      <c r="U1201" s="141">
        <v>367</v>
      </c>
      <c r="V1201" s="140" t="s">
        <v>12609</v>
      </c>
      <c r="W1201" s="140" t="s">
        <v>8141</v>
      </c>
      <c r="X1201" s="140" t="s">
        <v>7765</v>
      </c>
      <c r="Y1201" s="140" t="s">
        <v>7766</v>
      </c>
      <c r="Z1201" s="140" t="s">
        <v>8739</v>
      </c>
      <c r="AA1201" s="139">
        <v>3</v>
      </c>
      <c r="AB1201" s="141">
        <v>45322</v>
      </c>
      <c r="AC1201" s="141">
        <v>45322</v>
      </c>
      <c r="AD1201" s="140" t="s">
        <v>7768</v>
      </c>
      <c r="AE1201" s="140" t="s">
        <v>7769</v>
      </c>
      <c r="AF1201" s="140" t="s">
        <v>7770</v>
      </c>
      <c r="AG1201" s="140" t="s">
        <v>7771</v>
      </c>
      <c r="AH1201" s="140" t="s">
        <v>12392</v>
      </c>
      <c r="AI1201" s="140" t="s">
        <v>7943</v>
      </c>
      <c r="AJ1201" s="140" t="s">
        <v>12393</v>
      </c>
      <c r="AK1201" s="140" t="s">
        <v>4043</v>
      </c>
      <c r="AL1201" s="139">
        <v>3740</v>
      </c>
      <c r="AM1201" s="140" t="s">
        <v>374</v>
      </c>
      <c r="AN1201" s="140" t="s">
        <v>12394</v>
      </c>
    </row>
    <row r="1202" spans="1:40" ht="28.8" x14ac:dyDescent="0.25">
      <c r="A1202" s="139" t="s">
        <v>7756</v>
      </c>
      <c r="B1202" s="140" t="s">
        <v>7757</v>
      </c>
      <c r="C1202" s="139">
        <v>15701</v>
      </c>
      <c r="D1202" s="140" t="s">
        <v>5590</v>
      </c>
      <c r="E1202" s="140" t="s">
        <v>4084</v>
      </c>
      <c r="F1202" s="139">
        <v>3740</v>
      </c>
      <c r="G1202" s="140" t="s">
        <v>374</v>
      </c>
      <c r="H1202" s="140" t="s">
        <v>2011</v>
      </c>
      <c r="I1202" s="140" t="s">
        <v>7758</v>
      </c>
      <c r="J1202" s="140" t="s">
        <v>12610</v>
      </c>
      <c r="K1202" s="140" t="s">
        <v>7760</v>
      </c>
      <c r="L1202" s="140" t="s">
        <v>7761</v>
      </c>
      <c r="M1202" s="140" t="s">
        <v>7491</v>
      </c>
      <c r="N1202" s="140" t="s">
        <v>8722</v>
      </c>
      <c r="O1202" s="139">
        <v>118869</v>
      </c>
      <c r="P1202" s="139">
        <v>14985</v>
      </c>
      <c r="Q1202" s="140" t="s">
        <v>5557</v>
      </c>
      <c r="R1202" s="139">
        <v>965798</v>
      </c>
      <c r="S1202" s="139">
        <v>0</v>
      </c>
      <c r="T1202" s="140" t="s">
        <v>7758</v>
      </c>
      <c r="U1202" s="141">
        <v>367</v>
      </c>
      <c r="V1202" s="140" t="s">
        <v>12611</v>
      </c>
      <c r="W1202" s="140" t="s">
        <v>12612</v>
      </c>
      <c r="X1202" s="140" t="s">
        <v>7765</v>
      </c>
      <c r="Y1202" s="140" t="s">
        <v>7766</v>
      </c>
      <c r="Z1202" s="140" t="s">
        <v>8739</v>
      </c>
      <c r="AA1202" s="139">
        <v>2</v>
      </c>
      <c r="AB1202" s="141">
        <v>45322</v>
      </c>
      <c r="AC1202" s="141">
        <v>45322</v>
      </c>
      <c r="AD1202" s="140" t="s">
        <v>7768</v>
      </c>
      <c r="AE1202" s="140" t="s">
        <v>7769</v>
      </c>
      <c r="AF1202" s="140" t="s">
        <v>7770</v>
      </c>
      <c r="AG1202" s="140" t="s">
        <v>7771</v>
      </c>
      <c r="AH1202" s="140" t="s">
        <v>12392</v>
      </c>
      <c r="AI1202" s="140" t="s">
        <v>7943</v>
      </c>
      <c r="AJ1202" s="140" t="s">
        <v>12393</v>
      </c>
      <c r="AK1202" s="140" t="s">
        <v>4043</v>
      </c>
      <c r="AL1202" s="139">
        <v>3740</v>
      </c>
      <c r="AM1202" s="140" t="s">
        <v>374</v>
      </c>
      <c r="AN1202" s="140" t="s">
        <v>12394</v>
      </c>
    </row>
    <row r="1203" spans="1:40" ht="28.8" x14ac:dyDescent="0.25">
      <c r="A1203" s="139" t="s">
        <v>7756</v>
      </c>
      <c r="B1203" s="140" t="s">
        <v>7757</v>
      </c>
      <c r="C1203" s="139">
        <v>15719</v>
      </c>
      <c r="D1203" s="140" t="s">
        <v>6685</v>
      </c>
      <c r="E1203" s="140" t="s">
        <v>7578</v>
      </c>
      <c r="F1203" s="139">
        <v>3740</v>
      </c>
      <c r="G1203" s="140" t="s">
        <v>7579</v>
      </c>
      <c r="H1203" s="140" t="s">
        <v>7580</v>
      </c>
      <c r="I1203" s="140" t="s">
        <v>7758</v>
      </c>
      <c r="J1203" s="140" t="s">
        <v>12613</v>
      </c>
      <c r="K1203" s="140" t="s">
        <v>7760</v>
      </c>
      <c r="L1203" s="140" t="s">
        <v>7761</v>
      </c>
      <c r="M1203" s="140" t="s">
        <v>7491</v>
      </c>
      <c r="N1203" s="140" t="s">
        <v>8722</v>
      </c>
      <c r="O1203" s="139">
        <v>118869</v>
      </c>
      <c r="P1203" s="139">
        <v>14985</v>
      </c>
      <c r="Q1203" s="140" t="s">
        <v>5557</v>
      </c>
      <c r="R1203" s="139">
        <v>965798</v>
      </c>
      <c r="S1203" s="139">
        <v>0</v>
      </c>
      <c r="T1203" s="140" t="s">
        <v>7758</v>
      </c>
      <c r="U1203" s="141">
        <v>367</v>
      </c>
      <c r="V1203" s="140" t="s">
        <v>12614</v>
      </c>
      <c r="W1203" s="140" t="s">
        <v>8080</v>
      </c>
      <c r="X1203" s="140" t="s">
        <v>7765</v>
      </c>
      <c r="Y1203" s="140" t="s">
        <v>7766</v>
      </c>
      <c r="Z1203" s="140" t="s">
        <v>8739</v>
      </c>
      <c r="AA1203" s="139">
        <v>2</v>
      </c>
      <c r="AB1203" s="141">
        <v>45322</v>
      </c>
      <c r="AC1203" s="141">
        <v>45322</v>
      </c>
      <c r="AD1203" s="140" t="s">
        <v>7768</v>
      </c>
      <c r="AE1203" s="140" t="s">
        <v>7769</v>
      </c>
      <c r="AF1203" s="140" t="s">
        <v>7770</v>
      </c>
      <c r="AG1203" s="140" t="s">
        <v>7771</v>
      </c>
      <c r="AH1203" s="140" t="s">
        <v>12392</v>
      </c>
      <c r="AI1203" s="140" t="s">
        <v>7943</v>
      </c>
      <c r="AJ1203" s="140" t="s">
        <v>12393</v>
      </c>
      <c r="AK1203" s="140" t="s">
        <v>4043</v>
      </c>
      <c r="AL1203" s="139">
        <v>3740</v>
      </c>
      <c r="AM1203" s="140" t="s">
        <v>374</v>
      </c>
      <c r="AN1203" s="140" t="s">
        <v>12394</v>
      </c>
    </row>
    <row r="1204" spans="1:40" ht="28.8" x14ac:dyDescent="0.25">
      <c r="A1204" s="139" t="s">
        <v>7756</v>
      </c>
      <c r="B1204" s="140" t="s">
        <v>7757</v>
      </c>
      <c r="C1204" s="139">
        <v>15727</v>
      </c>
      <c r="D1204" s="140" t="s">
        <v>6686</v>
      </c>
      <c r="E1204" s="140" t="s">
        <v>4085</v>
      </c>
      <c r="F1204" s="139">
        <v>3740</v>
      </c>
      <c r="G1204" s="140" t="s">
        <v>722</v>
      </c>
      <c r="H1204" s="140" t="s">
        <v>2012</v>
      </c>
      <c r="I1204" s="140" t="s">
        <v>7758</v>
      </c>
      <c r="J1204" s="140" t="s">
        <v>12615</v>
      </c>
      <c r="K1204" s="140" t="s">
        <v>7760</v>
      </c>
      <c r="L1204" s="140" t="s">
        <v>7761</v>
      </c>
      <c r="M1204" s="140" t="s">
        <v>7491</v>
      </c>
      <c r="N1204" s="140" t="s">
        <v>8722</v>
      </c>
      <c r="O1204" s="139">
        <v>118869</v>
      </c>
      <c r="P1204" s="139">
        <v>14985</v>
      </c>
      <c r="Q1204" s="140" t="s">
        <v>5557</v>
      </c>
      <c r="R1204" s="139">
        <v>965798</v>
      </c>
      <c r="S1204" s="139">
        <v>0</v>
      </c>
      <c r="T1204" s="140" t="s">
        <v>7758</v>
      </c>
      <c r="U1204" s="141">
        <v>367</v>
      </c>
      <c r="V1204" s="140" t="s">
        <v>12616</v>
      </c>
      <c r="W1204" s="140" t="s">
        <v>7806</v>
      </c>
      <c r="X1204" s="140" t="s">
        <v>7765</v>
      </c>
      <c r="Y1204" s="140" t="s">
        <v>7766</v>
      </c>
      <c r="Z1204" s="140" t="s">
        <v>8739</v>
      </c>
      <c r="AA1204" s="139">
        <v>3</v>
      </c>
      <c r="AB1204" s="141">
        <v>45322</v>
      </c>
      <c r="AC1204" s="141">
        <v>45322</v>
      </c>
      <c r="AD1204" s="140" t="s">
        <v>7768</v>
      </c>
      <c r="AE1204" s="140" t="s">
        <v>7769</v>
      </c>
      <c r="AF1204" s="140" t="s">
        <v>7770</v>
      </c>
      <c r="AG1204" s="140" t="s">
        <v>7771</v>
      </c>
      <c r="AH1204" s="140" t="s">
        <v>12392</v>
      </c>
      <c r="AI1204" s="140" t="s">
        <v>7943</v>
      </c>
      <c r="AJ1204" s="140" t="s">
        <v>12393</v>
      </c>
      <c r="AK1204" s="140" t="s">
        <v>4043</v>
      </c>
      <c r="AL1204" s="139">
        <v>3740</v>
      </c>
      <c r="AM1204" s="140" t="s">
        <v>374</v>
      </c>
      <c r="AN1204" s="140" t="s">
        <v>12394</v>
      </c>
    </row>
    <row r="1205" spans="1:40" ht="28.8" x14ac:dyDescent="0.25">
      <c r="A1205" s="139" t="s">
        <v>7756</v>
      </c>
      <c r="B1205" s="140" t="s">
        <v>7757</v>
      </c>
      <c r="C1205" s="139">
        <v>15735</v>
      </c>
      <c r="D1205" s="140" t="s">
        <v>5591</v>
      </c>
      <c r="E1205" s="140" t="s">
        <v>4086</v>
      </c>
      <c r="F1205" s="139">
        <v>3740</v>
      </c>
      <c r="G1205" s="140" t="s">
        <v>0</v>
      </c>
      <c r="H1205" s="140" t="s">
        <v>2013</v>
      </c>
      <c r="I1205" s="140" t="s">
        <v>7758</v>
      </c>
      <c r="J1205" s="140" t="s">
        <v>12617</v>
      </c>
      <c r="K1205" s="140" t="s">
        <v>7760</v>
      </c>
      <c r="L1205" s="140" t="s">
        <v>7761</v>
      </c>
      <c r="M1205" s="140" t="s">
        <v>7491</v>
      </c>
      <c r="N1205" s="140" t="s">
        <v>8722</v>
      </c>
      <c r="O1205" s="139">
        <v>118869</v>
      </c>
      <c r="P1205" s="139">
        <v>14985</v>
      </c>
      <c r="Q1205" s="140" t="s">
        <v>5557</v>
      </c>
      <c r="R1205" s="139">
        <v>965798</v>
      </c>
      <c r="S1205" s="139">
        <v>0</v>
      </c>
      <c r="T1205" s="140" t="s">
        <v>7758</v>
      </c>
      <c r="U1205" s="141">
        <v>367</v>
      </c>
      <c r="V1205" s="140" t="s">
        <v>12618</v>
      </c>
      <c r="W1205" s="140" t="s">
        <v>8362</v>
      </c>
      <c r="X1205" s="140" t="s">
        <v>7765</v>
      </c>
      <c r="Y1205" s="140" t="s">
        <v>7766</v>
      </c>
      <c r="Z1205" s="140" t="s">
        <v>8739</v>
      </c>
      <c r="AA1205" s="139">
        <v>3</v>
      </c>
      <c r="AB1205" s="141">
        <v>45322</v>
      </c>
      <c r="AC1205" s="141">
        <v>45322</v>
      </c>
      <c r="AD1205" s="140" t="s">
        <v>7768</v>
      </c>
      <c r="AE1205" s="140" t="s">
        <v>7769</v>
      </c>
      <c r="AF1205" s="140" t="s">
        <v>7770</v>
      </c>
      <c r="AG1205" s="140" t="s">
        <v>7771</v>
      </c>
      <c r="AH1205" s="140" t="s">
        <v>12392</v>
      </c>
      <c r="AI1205" s="140" t="s">
        <v>7943</v>
      </c>
      <c r="AJ1205" s="140" t="s">
        <v>12393</v>
      </c>
      <c r="AK1205" s="140" t="s">
        <v>4043</v>
      </c>
      <c r="AL1205" s="139">
        <v>3740</v>
      </c>
      <c r="AM1205" s="140" t="s">
        <v>374</v>
      </c>
      <c r="AN1205" s="140" t="s">
        <v>12394</v>
      </c>
    </row>
    <row r="1206" spans="1:40" ht="28.8" x14ac:dyDescent="0.25">
      <c r="A1206" s="139" t="s">
        <v>7756</v>
      </c>
      <c r="B1206" s="140" t="s">
        <v>7757</v>
      </c>
      <c r="C1206" s="139">
        <v>15743</v>
      </c>
      <c r="D1206" s="140" t="s">
        <v>488</v>
      </c>
      <c r="E1206" s="140" t="s">
        <v>4087</v>
      </c>
      <c r="F1206" s="139">
        <v>3740</v>
      </c>
      <c r="G1206" s="140" t="s">
        <v>1</v>
      </c>
      <c r="H1206" s="140" t="s">
        <v>2014</v>
      </c>
      <c r="I1206" s="140" t="s">
        <v>7758</v>
      </c>
      <c r="J1206" s="140" t="s">
        <v>12619</v>
      </c>
      <c r="K1206" s="140" t="s">
        <v>7760</v>
      </c>
      <c r="L1206" s="140" t="s">
        <v>7761</v>
      </c>
      <c r="M1206" s="140" t="s">
        <v>7491</v>
      </c>
      <c r="N1206" s="140" t="s">
        <v>8722</v>
      </c>
      <c r="O1206" s="139">
        <v>118869</v>
      </c>
      <c r="P1206" s="139">
        <v>14985</v>
      </c>
      <c r="Q1206" s="140" t="s">
        <v>5557</v>
      </c>
      <c r="R1206" s="139">
        <v>965798</v>
      </c>
      <c r="S1206" s="139">
        <v>0</v>
      </c>
      <c r="T1206" s="140" t="s">
        <v>7758</v>
      </c>
      <c r="U1206" s="141">
        <v>367</v>
      </c>
      <c r="V1206" s="140" t="s">
        <v>12620</v>
      </c>
      <c r="W1206" s="140" t="s">
        <v>8988</v>
      </c>
      <c r="X1206" s="140" t="s">
        <v>7765</v>
      </c>
      <c r="Y1206" s="140" t="s">
        <v>7766</v>
      </c>
      <c r="Z1206" s="140" t="s">
        <v>8739</v>
      </c>
      <c r="AA1206" s="139">
        <v>2</v>
      </c>
      <c r="AB1206" s="141">
        <v>45322</v>
      </c>
      <c r="AC1206" s="141">
        <v>45322</v>
      </c>
      <c r="AD1206" s="140" t="s">
        <v>7768</v>
      </c>
      <c r="AE1206" s="140" t="s">
        <v>7769</v>
      </c>
      <c r="AF1206" s="140" t="s">
        <v>7770</v>
      </c>
      <c r="AG1206" s="140" t="s">
        <v>7771</v>
      </c>
      <c r="AH1206" s="140" t="s">
        <v>12392</v>
      </c>
      <c r="AI1206" s="140" t="s">
        <v>7943</v>
      </c>
      <c r="AJ1206" s="140" t="s">
        <v>12393</v>
      </c>
      <c r="AK1206" s="140" t="s">
        <v>4043</v>
      </c>
      <c r="AL1206" s="139">
        <v>3740</v>
      </c>
      <c r="AM1206" s="140" t="s">
        <v>374</v>
      </c>
      <c r="AN1206" s="140" t="s">
        <v>12394</v>
      </c>
    </row>
    <row r="1207" spans="1:40" ht="28.8" x14ac:dyDescent="0.25">
      <c r="A1207" s="139" t="s">
        <v>7756</v>
      </c>
      <c r="B1207" s="140" t="s">
        <v>7757</v>
      </c>
      <c r="C1207" s="139">
        <v>15751</v>
      </c>
      <c r="D1207" s="140" t="s">
        <v>5592</v>
      </c>
      <c r="E1207" s="140" t="s">
        <v>4088</v>
      </c>
      <c r="F1207" s="139">
        <v>3740</v>
      </c>
      <c r="G1207" s="140" t="s">
        <v>1</v>
      </c>
      <c r="H1207" s="140" t="s">
        <v>7262</v>
      </c>
      <c r="I1207" s="140" t="s">
        <v>7758</v>
      </c>
      <c r="J1207" s="140" t="s">
        <v>12621</v>
      </c>
      <c r="K1207" s="140" t="s">
        <v>7760</v>
      </c>
      <c r="L1207" s="140" t="s">
        <v>7761</v>
      </c>
      <c r="M1207" s="140" t="s">
        <v>7491</v>
      </c>
      <c r="N1207" s="140" t="s">
        <v>8730</v>
      </c>
      <c r="O1207" s="139">
        <v>119875</v>
      </c>
      <c r="P1207" s="139">
        <v>15776</v>
      </c>
      <c r="Q1207" s="140" t="s">
        <v>5593</v>
      </c>
      <c r="R1207" s="139">
        <v>961672</v>
      </c>
      <c r="S1207" s="139">
        <v>0</v>
      </c>
      <c r="T1207" s="140" t="s">
        <v>7758</v>
      </c>
      <c r="U1207" s="141">
        <v>367</v>
      </c>
      <c r="V1207" s="140" t="s">
        <v>12622</v>
      </c>
      <c r="W1207" s="140" t="s">
        <v>9243</v>
      </c>
      <c r="X1207" s="140" t="s">
        <v>7765</v>
      </c>
      <c r="Y1207" s="140" t="s">
        <v>7766</v>
      </c>
      <c r="Z1207" s="140" t="s">
        <v>8732</v>
      </c>
      <c r="AA1207" s="139">
        <v>3</v>
      </c>
      <c r="AB1207" s="141">
        <v>45322</v>
      </c>
      <c r="AC1207" s="141">
        <v>45322</v>
      </c>
      <c r="AD1207" s="140" t="s">
        <v>7768</v>
      </c>
      <c r="AE1207" s="140" t="s">
        <v>7769</v>
      </c>
      <c r="AF1207" s="140" t="s">
        <v>7770</v>
      </c>
      <c r="AG1207" s="140" t="s">
        <v>7771</v>
      </c>
      <c r="AH1207" s="140" t="s">
        <v>12623</v>
      </c>
      <c r="AI1207" s="140" t="s">
        <v>7773</v>
      </c>
      <c r="AJ1207" s="140" t="s">
        <v>12624</v>
      </c>
      <c r="AK1207" s="140" t="s">
        <v>12625</v>
      </c>
      <c r="AL1207" s="139">
        <v>3740</v>
      </c>
      <c r="AM1207" s="140" t="s">
        <v>374</v>
      </c>
      <c r="AN1207" s="140" t="s">
        <v>12626</v>
      </c>
    </row>
    <row r="1208" spans="1:40" ht="28.8" x14ac:dyDescent="0.25">
      <c r="A1208" s="139" t="s">
        <v>7756</v>
      </c>
      <c r="B1208" s="140" t="s">
        <v>7757</v>
      </c>
      <c r="C1208" s="139">
        <v>15768</v>
      </c>
      <c r="D1208" s="140" t="s">
        <v>7263</v>
      </c>
      <c r="E1208" s="140" t="s">
        <v>4089</v>
      </c>
      <c r="F1208" s="139">
        <v>3770</v>
      </c>
      <c r="G1208" s="140" t="s">
        <v>2</v>
      </c>
      <c r="H1208" s="140" t="s">
        <v>2015</v>
      </c>
      <c r="I1208" s="140" t="s">
        <v>7758</v>
      </c>
      <c r="J1208" s="140" t="s">
        <v>12627</v>
      </c>
      <c r="K1208" s="140" t="s">
        <v>7760</v>
      </c>
      <c r="L1208" s="140" t="s">
        <v>7761</v>
      </c>
      <c r="M1208" s="140" t="s">
        <v>7491</v>
      </c>
      <c r="N1208" s="140" t="s">
        <v>8722</v>
      </c>
      <c r="O1208" s="139">
        <v>118893</v>
      </c>
      <c r="P1208" s="139">
        <v>15859</v>
      </c>
      <c r="Q1208" s="140" t="s">
        <v>488</v>
      </c>
      <c r="R1208" s="139">
        <v>965806</v>
      </c>
      <c r="S1208" s="139">
        <v>0</v>
      </c>
      <c r="T1208" s="140" t="s">
        <v>7758</v>
      </c>
      <c r="U1208" s="141">
        <v>367</v>
      </c>
      <c r="V1208" s="140" t="s">
        <v>12628</v>
      </c>
      <c r="W1208" s="140" t="s">
        <v>7828</v>
      </c>
      <c r="X1208" s="140" t="s">
        <v>7765</v>
      </c>
      <c r="Y1208" s="140" t="s">
        <v>7766</v>
      </c>
      <c r="Z1208" s="140" t="s">
        <v>8739</v>
      </c>
      <c r="AA1208" s="139">
        <v>4</v>
      </c>
      <c r="AB1208" s="141">
        <v>45322</v>
      </c>
      <c r="AC1208" s="141">
        <v>45322</v>
      </c>
      <c r="AD1208" s="140" t="s">
        <v>7768</v>
      </c>
      <c r="AE1208" s="140" t="s">
        <v>7769</v>
      </c>
      <c r="AF1208" s="140" t="s">
        <v>7770</v>
      </c>
      <c r="AG1208" s="140" t="s">
        <v>7771</v>
      </c>
      <c r="AH1208" s="140" t="s">
        <v>12629</v>
      </c>
      <c r="AI1208" s="140" t="s">
        <v>7943</v>
      </c>
      <c r="AJ1208" s="140" t="s">
        <v>12630</v>
      </c>
      <c r="AK1208" s="140" t="s">
        <v>4089</v>
      </c>
      <c r="AL1208" s="139">
        <v>3770</v>
      </c>
      <c r="AM1208" s="140" t="s">
        <v>2</v>
      </c>
      <c r="AN1208" s="140" t="s">
        <v>12631</v>
      </c>
    </row>
    <row r="1209" spans="1:40" ht="28.8" x14ac:dyDescent="0.25">
      <c r="A1209" s="139" t="s">
        <v>7756</v>
      </c>
      <c r="B1209" s="140" t="s">
        <v>7757</v>
      </c>
      <c r="C1209" s="139">
        <v>15776</v>
      </c>
      <c r="D1209" s="140" t="s">
        <v>5593</v>
      </c>
      <c r="E1209" s="140" t="s">
        <v>4090</v>
      </c>
      <c r="F1209" s="139">
        <v>3770</v>
      </c>
      <c r="G1209" s="140" t="s">
        <v>2</v>
      </c>
      <c r="H1209" s="140" t="s">
        <v>5594</v>
      </c>
      <c r="I1209" s="140" t="s">
        <v>7758</v>
      </c>
      <c r="J1209" s="140" t="s">
        <v>12632</v>
      </c>
      <c r="K1209" s="140" t="s">
        <v>7760</v>
      </c>
      <c r="L1209" s="140" t="s">
        <v>7761</v>
      </c>
      <c r="M1209" s="140" t="s">
        <v>7491</v>
      </c>
      <c r="N1209" s="140" t="s">
        <v>8730</v>
      </c>
      <c r="O1209" s="139">
        <v>119875</v>
      </c>
      <c r="P1209" s="139">
        <v>15776</v>
      </c>
      <c r="Q1209" s="140" t="s">
        <v>5593</v>
      </c>
      <c r="R1209" s="139">
        <v>961698</v>
      </c>
      <c r="S1209" s="139">
        <v>0</v>
      </c>
      <c r="T1209" s="140" t="s">
        <v>7758</v>
      </c>
      <c r="U1209" s="141">
        <v>367</v>
      </c>
      <c r="V1209" s="140" t="s">
        <v>12633</v>
      </c>
      <c r="W1209" s="140" t="s">
        <v>7925</v>
      </c>
      <c r="X1209" s="140" t="s">
        <v>7765</v>
      </c>
      <c r="Y1209" s="140" t="s">
        <v>7766</v>
      </c>
      <c r="Z1209" s="140" t="s">
        <v>8732</v>
      </c>
      <c r="AA1209" s="139">
        <v>2</v>
      </c>
      <c r="AB1209" s="141">
        <v>45322</v>
      </c>
      <c r="AC1209" s="141">
        <v>45322</v>
      </c>
      <c r="AD1209" s="140" t="s">
        <v>7768</v>
      </c>
      <c r="AE1209" s="140" t="s">
        <v>7769</v>
      </c>
      <c r="AF1209" s="140" t="s">
        <v>7770</v>
      </c>
      <c r="AG1209" s="140" t="s">
        <v>7771</v>
      </c>
      <c r="AH1209" s="140" t="s">
        <v>12634</v>
      </c>
      <c r="AI1209" s="140" t="s">
        <v>7773</v>
      </c>
      <c r="AJ1209" s="140" t="s">
        <v>12635</v>
      </c>
      <c r="AK1209" s="140" t="s">
        <v>7758</v>
      </c>
      <c r="AL1209" s="139">
        <v>3770</v>
      </c>
      <c r="AM1209" s="140" t="s">
        <v>2</v>
      </c>
      <c r="AN1209" s="140" t="s">
        <v>12636</v>
      </c>
    </row>
    <row r="1210" spans="1:40" ht="28.8" x14ac:dyDescent="0.25">
      <c r="A1210" s="139" t="s">
        <v>7756</v>
      </c>
      <c r="B1210" s="140" t="s">
        <v>7757</v>
      </c>
      <c r="C1210" s="139">
        <v>15792</v>
      </c>
      <c r="D1210" s="140" t="s">
        <v>5595</v>
      </c>
      <c r="E1210" s="140" t="s">
        <v>4091</v>
      </c>
      <c r="F1210" s="139">
        <v>3620</v>
      </c>
      <c r="G1210" s="140" t="s">
        <v>3</v>
      </c>
      <c r="H1210" s="140" t="s">
        <v>2016</v>
      </c>
      <c r="I1210" s="140" t="s">
        <v>7758</v>
      </c>
      <c r="J1210" s="140" t="s">
        <v>12637</v>
      </c>
      <c r="K1210" s="140" t="s">
        <v>7760</v>
      </c>
      <c r="L1210" s="140" t="s">
        <v>7761</v>
      </c>
      <c r="M1210" s="140" t="s">
        <v>7491</v>
      </c>
      <c r="N1210" s="140" t="s">
        <v>8722</v>
      </c>
      <c r="O1210" s="139">
        <v>119065</v>
      </c>
      <c r="P1210" s="139">
        <v>15792</v>
      </c>
      <c r="Q1210" s="140" t="s">
        <v>5595</v>
      </c>
      <c r="R1210" s="139">
        <v>965814</v>
      </c>
      <c r="S1210" s="139">
        <v>0</v>
      </c>
      <c r="T1210" s="140" t="s">
        <v>7758</v>
      </c>
      <c r="U1210" s="141">
        <v>367</v>
      </c>
      <c r="V1210" s="140" t="s">
        <v>12638</v>
      </c>
      <c r="W1210" s="140" t="s">
        <v>8714</v>
      </c>
      <c r="X1210" s="140" t="s">
        <v>7765</v>
      </c>
      <c r="Y1210" s="140" t="s">
        <v>7766</v>
      </c>
      <c r="Z1210" s="140" t="s">
        <v>8739</v>
      </c>
      <c r="AA1210" s="139">
        <v>1</v>
      </c>
      <c r="AB1210" s="141">
        <v>45322</v>
      </c>
      <c r="AC1210" s="141">
        <v>45322</v>
      </c>
      <c r="AD1210" s="140" t="s">
        <v>7768</v>
      </c>
      <c r="AE1210" s="140" t="s">
        <v>7769</v>
      </c>
      <c r="AF1210" s="140" t="s">
        <v>7770</v>
      </c>
      <c r="AG1210" s="140" t="s">
        <v>7771</v>
      </c>
      <c r="AH1210" s="140" t="s">
        <v>12639</v>
      </c>
      <c r="AI1210" s="140" t="s">
        <v>7943</v>
      </c>
      <c r="AJ1210" s="140" t="s">
        <v>12640</v>
      </c>
      <c r="AK1210" s="140" t="s">
        <v>12641</v>
      </c>
      <c r="AL1210" s="139">
        <v>3620</v>
      </c>
      <c r="AM1210" s="140" t="s">
        <v>3</v>
      </c>
      <c r="AN1210" s="140" t="s">
        <v>12642</v>
      </c>
    </row>
    <row r="1211" spans="1:40" ht="28.8" x14ac:dyDescent="0.25">
      <c r="A1211" s="139" t="s">
        <v>7756</v>
      </c>
      <c r="B1211" s="140" t="s">
        <v>7757</v>
      </c>
      <c r="C1211" s="139">
        <v>15818</v>
      </c>
      <c r="D1211" s="140" t="s">
        <v>5596</v>
      </c>
      <c r="E1211" s="140" t="s">
        <v>4092</v>
      </c>
      <c r="F1211" s="139">
        <v>3620</v>
      </c>
      <c r="G1211" s="140" t="s">
        <v>4</v>
      </c>
      <c r="H1211" s="140" t="s">
        <v>2017</v>
      </c>
      <c r="I1211" s="140" t="s">
        <v>7758</v>
      </c>
      <c r="J1211" s="140" t="s">
        <v>12643</v>
      </c>
      <c r="K1211" s="140" t="s">
        <v>7760</v>
      </c>
      <c r="L1211" s="140" t="s">
        <v>7761</v>
      </c>
      <c r="M1211" s="140" t="s">
        <v>7491</v>
      </c>
      <c r="N1211" s="140" t="s">
        <v>8722</v>
      </c>
      <c r="O1211" s="139">
        <v>119065</v>
      </c>
      <c r="P1211" s="139">
        <v>15792</v>
      </c>
      <c r="Q1211" s="140" t="s">
        <v>5595</v>
      </c>
      <c r="R1211" s="139">
        <v>965814</v>
      </c>
      <c r="S1211" s="139">
        <v>0</v>
      </c>
      <c r="T1211" s="140" t="s">
        <v>7758</v>
      </c>
      <c r="U1211" s="141">
        <v>367</v>
      </c>
      <c r="V1211" s="140" t="s">
        <v>12644</v>
      </c>
      <c r="W1211" s="140" t="s">
        <v>12596</v>
      </c>
      <c r="X1211" s="140" t="s">
        <v>7765</v>
      </c>
      <c r="Y1211" s="140" t="s">
        <v>7766</v>
      </c>
      <c r="Z1211" s="140" t="s">
        <v>8739</v>
      </c>
      <c r="AA1211" s="139">
        <v>2</v>
      </c>
      <c r="AB1211" s="141">
        <v>45322</v>
      </c>
      <c r="AC1211" s="141">
        <v>45322</v>
      </c>
      <c r="AD1211" s="140" t="s">
        <v>7768</v>
      </c>
      <c r="AE1211" s="140" t="s">
        <v>7769</v>
      </c>
      <c r="AF1211" s="140" t="s">
        <v>7770</v>
      </c>
      <c r="AG1211" s="140" t="s">
        <v>7771</v>
      </c>
      <c r="AH1211" s="140" t="s">
        <v>12645</v>
      </c>
      <c r="AI1211" s="140" t="s">
        <v>7943</v>
      </c>
      <c r="AJ1211" s="140" t="s">
        <v>12646</v>
      </c>
      <c r="AK1211" s="140" t="s">
        <v>12647</v>
      </c>
      <c r="AL1211" s="139">
        <v>3620</v>
      </c>
      <c r="AM1211" s="140" t="s">
        <v>3</v>
      </c>
      <c r="AN1211" s="140" t="s">
        <v>12642</v>
      </c>
    </row>
    <row r="1212" spans="1:40" ht="28.8" x14ac:dyDescent="0.25">
      <c r="A1212" s="139" t="s">
        <v>7756</v>
      </c>
      <c r="B1212" s="140" t="s">
        <v>7757</v>
      </c>
      <c r="C1212" s="139">
        <v>15826</v>
      </c>
      <c r="D1212" s="140" t="s">
        <v>5597</v>
      </c>
      <c r="E1212" s="140" t="s">
        <v>4093</v>
      </c>
      <c r="F1212" s="139">
        <v>3620</v>
      </c>
      <c r="G1212" s="140" t="s">
        <v>5</v>
      </c>
      <c r="H1212" s="140" t="s">
        <v>2018</v>
      </c>
      <c r="I1212" s="140" t="s">
        <v>7758</v>
      </c>
      <c r="J1212" s="140" t="s">
        <v>12648</v>
      </c>
      <c r="K1212" s="140" t="s">
        <v>7760</v>
      </c>
      <c r="L1212" s="140" t="s">
        <v>7761</v>
      </c>
      <c r="M1212" s="140" t="s">
        <v>7491</v>
      </c>
      <c r="N1212" s="140" t="s">
        <v>8722</v>
      </c>
      <c r="O1212" s="139">
        <v>119065</v>
      </c>
      <c r="P1212" s="139">
        <v>15792</v>
      </c>
      <c r="Q1212" s="140" t="s">
        <v>5595</v>
      </c>
      <c r="R1212" s="139">
        <v>965814</v>
      </c>
      <c r="S1212" s="139">
        <v>0</v>
      </c>
      <c r="T1212" s="140" t="s">
        <v>7758</v>
      </c>
      <c r="U1212" s="141">
        <v>367</v>
      </c>
      <c r="V1212" s="140" t="s">
        <v>12649</v>
      </c>
      <c r="W1212" s="140" t="s">
        <v>7806</v>
      </c>
      <c r="X1212" s="140" t="s">
        <v>7765</v>
      </c>
      <c r="Y1212" s="140" t="s">
        <v>7766</v>
      </c>
      <c r="Z1212" s="140" t="s">
        <v>8739</v>
      </c>
      <c r="AA1212" s="139">
        <v>1</v>
      </c>
      <c r="AB1212" s="141">
        <v>45322</v>
      </c>
      <c r="AC1212" s="141">
        <v>45322</v>
      </c>
      <c r="AD1212" s="140" t="s">
        <v>7768</v>
      </c>
      <c r="AE1212" s="140" t="s">
        <v>7769</v>
      </c>
      <c r="AF1212" s="140" t="s">
        <v>7770</v>
      </c>
      <c r="AG1212" s="140" t="s">
        <v>7771</v>
      </c>
      <c r="AH1212" s="140" t="s">
        <v>12650</v>
      </c>
      <c r="AI1212" s="140" t="s">
        <v>7943</v>
      </c>
      <c r="AJ1212" s="140" t="s">
        <v>488</v>
      </c>
      <c r="AK1212" s="140" t="s">
        <v>12651</v>
      </c>
      <c r="AL1212" s="139">
        <v>3620</v>
      </c>
      <c r="AM1212" s="140" t="s">
        <v>3</v>
      </c>
      <c r="AN1212" s="140" t="s">
        <v>12642</v>
      </c>
    </row>
    <row r="1213" spans="1:40" ht="28.8" x14ac:dyDescent="0.25">
      <c r="A1213" s="139" t="s">
        <v>7756</v>
      </c>
      <c r="B1213" s="140" t="s">
        <v>7757</v>
      </c>
      <c r="C1213" s="139">
        <v>15834</v>
      </c>
      <c r="D1213" s="140" t="s">
        <v>5598</v>
      </c>
      <c r="E1213" s="140" t="s">
        <v>4094</v>
      </c>
      <c r="F1213" s="139">
        <v>3620</v>
      </c>
      <c r="G1213" s="140" t="s">
        <v>3</v>
      </c>
      <c r="H1213" s="140" t="s">
        <v>2019</v>
      </c>
      <c r="I1213" s="140" t="s">
        <v>7758</v>
      </c>
      <c r="J1213" s="140" t="s">
        <v>12652</v>
      </c>
      <c r="K1213" s="140" t="s">
        <v>7760</v>
      </c>
      <c r="L1213" s="140" t="s">
        <v>7761</v>
      </c>
      <c r="M1213" s="140" t="s">
        <v>7491</v>
      </c>
      <c r="N1213" s="140" t="s">
        <v>8722</v>
      </c>
      <c r="O1213" s="139">
        <v>119065</v>
      </c>
      <c r="P1213" s="139">
        <v>15792</v>
      </c>
      <c r="Q1213" s="140" t="s">
        <v>5595</v>
      </c>
      <c r="R1213" s="139">
        <v>965814</v>
      </c>
      <c r="S1213" s="139">
        <v>0</v>
      </c>
      <c r="T1213" s="140" t="s">
        <v>7758</v>
      </c>
      <c r="U1213" s="141">
        <v>367</v>
      </c>
      <c r="V1213" s="140" t="s">
        <v>12653</v>
      </c>
      <c r="W1213" s="140" t="s">
        <v>7925</v>
      </c>
      <c r="X1213" s="140" t="s">
        <v>8106</v>
      </c>
      <c r="Y1213" s="140" t="s">
        <v>8107</v>
      </c>
      <c r="Z1213" s="140" t="s">
        <v>8724</v>
      </c>
      <c r="AA1213" s="139">
        <v>1</v>
      </c>
      <c r="AB1213" s="141">
        <v>45322</v>
      </c>
      <c r="AC1213" s="141">
        <v>45322</v>
      </c>
      <c r="AD1213" s="140" t="s">
        <v>7768</v>
      </c>
      <c r="AE1213" s="140" t="s">
        <v>7769</v>
      </c>
      <c r="AF1213" s="140" t="s">
        <v>7770</v>
      </c>
      <c r="AG1213" s="140" t="s">
        <v>7771</v>
      </c>
      <c r="AH1213" s="140" t="s">
        <v>12654</v>
      </c>
      <c r="AI1213" s="140" t="s">
        <v>7943</v>
      </c>
      <c r="AJ1213" s="140" t="s">
        <v>12655</v>
      </c>
      <c r="AK1213" s="140" t="s">
        <v>12656</v>
      </c>
      <c r="AL1213" s="139">
        <v>3620</v>
      </c>
      <c r="AM1213" s="140" t="s">
        <v>3</v>
      </c>
      <c r="AN1213" s="140" t="s">
        <v>12642</v>
      </c>
    </row>
    <row r="1214" spans="1:40" ht="28.8" x14ac:dyDescent="0.25">
      <c r="A1214" s="139" t="s">
        <v>7756</v>
      </c>
      <c r="B1214" s="140" t="s">
        <v>7757</v>
      </c>
      <c r="C1214" s="139">
        <v>15842</v>
      </c>
      <c r="D1214" s="140" t="s">
        <v>5599</v>
      </c>
      <c r="E1214" s="140" t="s">
        <v>4095</v>
      </c>
      <c r="F1214" s="139">
        <v>3620</v>
      </c>
      <c r="G1214" s="140" t="s">
        <v>6</v>
      </c>
      <c r="H1214" s="140" t="s">
        <v>2020</v>
      </c>
      <c r="I1214" s="140" t="s">
        <v>7758</v>
      </c>
      <c r="J1214" s="140" t="s">
        <v>12657</v>
      </c>
      <c r="K1214" s="140" t="s">
        <v>7760</v>
      </c>
      <c r="L1214" s="140" t="s">
        <v>7761</v>
      </c>
      <c r="M1214" s="140" t="s">
        <v>7491</v>
      </c>
      <c r="N1214" s="140" t="s">
        <v>8722</v>
      </c>
      <c r="O1214" s="139">
        <v>119065</v>
      </c>
      <c r="P1214" s="139">
        <v>15792</v>
      </c>
      <c r="Q1214" s="140" t="s">
        <v>5595</v>
      </c>
      <c r="R1214" s="139">
        <v>965814</v>
      </c>
      <c r="S1214" s="139">
        <v>0</v>
      </c>
      <c r="T1214" s="140" t="s">
        <v>7758</v>
      </c>
      <c r="U1214" s="141">
        <v>367</v>
      </c>
      <c r="V1214" s="140" t="s">
        <v>12658</v>
      </c>
      <c r="W1214" s="140" t="s">
        <v>7897</v>
      </c>
      <c r="X1214" s="140" t="s">
        <v>7765</v>
      </c>
      <c r="Y1214" s="140" t="s">
        <v>7766</v>
      </c>
      <c r="Z1214" s="140" t="s">
        <v>8739</v>
      </c>
      <c r="AA1214" s="139">
        <v>2</v>
      </c>
      <c r="AB1214" s="141">
        <v>45322</v>
      </c>
      <c r="AC1214" s="141">
        <v>45322</v>
      </c>
      <c r="AD1214" s="140" t="s">
        <v>7768</v>
      </c>
      <c r="AE1214" s="140" t="s">
        <v>7769</v>
      </c>
      <c r="AF1214" s="140" t="s">
        <v>7770</v>
      </c>
      <c r="AG1214" s="140" t="s">
        <v>7771</v>
      </c>
      <c r="AH1214" s="140" t="s">
        <v>12659</v>
      </c>
      <c r="AI1214" s="140" t="s">
        <v>7943</v>
      </c>
      <c r="AJ1214" s="140" t="s">
        <v>12660</v>
      </c>
      <c r="AK1214" s="140" t="s">
        <v>12661</v>
      </c>
      <c r="AL1214" s="139">
        <v>3620</v>
      </c>
      <c r="AM1214" s="140" t="s">
        <v>3</v>
      </c>
      <c r="AN1214" s="140" t="s">
        <v>12642</v>
      </c>
    </row>
    <row r="1215" spans="1:40" ht="28.8" x14ac:dyDescent="0.25">
      <c r="A1215" s="139" t="s">
        <v>7756</v>
      </c>
      <c r="B1215" s="140" t="s">
        <v>7757</v>
      </c>
      <c r="C1215" s="139">
        <v>15859</v>
      </c>
      <c r="D1215" s="140" t="s">
        <v>488</v>
      </c>
      <c r="E1215" s="140" t="s">
        <v>4096</v>
      </c>
      <c r="F1215" s="139">
        <v>3770</v>
      </c>
      <c r="G1215" s="140" t="s">
        <v>2</v>
      </c>
      <c r="H1215" s="140" t="s">
        <v>2021</v>
      </c>
      <c r="I1215" s="140" t="s">
        <v>7758</v>
      </c>
      <c r="J1215" s="140" t="s">
        <v>12662</v>
      </c>
      <c r="K1215" s="140" t="s">
        <v>7760</v>
      </c>
      <c r="L1215" s="140" t="s">
        <v>7761</v>
      </c>
      <c r="M1215" s="140" t="s">
        <v>7491</v>
      </c>
      <c r="N1215" s="140" t="s">
        <v>8722</v>
      </c>
      <c r="O1215" s="139">
        <v>118893</v>
      </c>
      <c r="P1215" s="139">
        <v>15859</v>
      </c>
      <c r="Q1215" s="140" t="s">
        <v>488</v>
      </c>
      <c r="R1215" s="139">
        <v>965806</v>
      </c>
      <c r="S1215" s="139">
        <v>0</v>
      </c>
      <c r="T1215" s="140" t="s">
        <v>7935</v>
      </c>
      <c r="U1215" s="141">
        <v>367</v>
      </c>
      <c r="V1215" s="140" t="s">
        <v>12663</v>
      </c>
      <c r="W1215" s="140" t="s">
        <v>8334</v>
      </c>
      <c r="X1215" s="140" t="s">
        <v>7765</v>
      </c>
      <c r="Y1215" s="140" t="s">
        <v>7766</v>
      </c>
      <c r="Z1215" s="140" t="s">
        <v>8739</v>
      </c>
      <c r="AA1215" s="139">
        <v>3</v>
      </c>
      <c r="AB1215" s="141">
        <v>45322</v>
      </c>
      <c r="AC1215" s="141">
        <v>45322</v>
      </c>
      <c r="AD1215" s="140" t="s">
        <v>7768</v>
      </c>
      <c r="AE1215" s="140" t="s">
        <v>7769</v>
      </c>
      <c r="AF1215" s="140" t="s">
        <v>7770</v>
      </c>
      <c r="AG1215" s="140" t="s">
        <v>7771</v>
      </c>
      <c r="AH1215" s="140" t="s">
        <v>12664</v>
      </c>
      <c r="AI1215" s="140" t="s">
        <v>7943</v>
      </c>
      <c r="AJ1215" s="140" t="s">
        <v>12665</v>
      </c>
      <c r="AK1215" s="140" t="s">
        <v>4096</v>
      </c>
      <c r="AL1215" s="139">
        <v>3770</v>
      </c>
      <c r="AM1215" s="140" t="s">
        <v>2</v>
      </c>
      <c r="AN1215" s="140" t="s">
        <v>12631</v>
      </c>
    </row>
    <row r="1216" spans="1:40" ht="28.8" x14ac:dyDescent="0.25">
      <c r="A1216" s="139" t="s">
        <v>7756</v>
      </c>
      <c r="B1216" s="140" t="s">
        <v>7757</v>
      </c>
      <c r="C1216" s="139">
        <v>15875</v>
      </c>
      <c r="D1216" s="140" t="s">
        <v>6687</v>
      </c>
      <c r="E1216" s="140" t="s">
        <v>4097</v>
      </c>
      <c r="F1216" s="139">
        <v>3700</v>
      </c>
      <c r="G1216" s="140" t="s">
        <v>373</v>
      </c>
      <c r="H1216" s="140" t="s">
        <v>2937</v>
      </c>
      <c r="I1216" s="140" t="s">
        <v>7758</v>
      </c>
      <c r="J1216" s="140" t="s">
        <v>12666</v>
      </c>
      <c r="K1216" s="140" t="s">
        <v>7760</v>
      </c>
      <c r="L1216" s="140" t="s">
        <v>7761</v>
      </c>
      <c r="M1216" s="140" t="s">
        <v>7491</v>
      </c>
      <c r="N1216" s="140" t="s">
        <v>8730</v>
      </c>
      <c r="O1216" s="139">
        <v>119875</v>
      </c>
      <c r="P1216" s="139">
        <v>15776</v>
      </c>
      <c r="Q1216" s="140" t="s">
        <v>5593</v>
      </c>
      <c r="R1216" s="139">
        <v>961649</v>
      </c>
      <c r="S1216" s="139">
        <v>0</v>
      </c>
      <c r="T1216" s="140" t="s">
        <v>7758</v>
      </c>
      <c r="U1216" s="141">
        <v>367</v>
      </c>
      <c r="V1216" s="140" t="s">
        <v>12667</v>
      </c>
      <c r="W1216" s="140" t="s">
        <v>12668</v>
      </c>
      <c r="X1216" s="140" t="s">
        <v>7765</v>
      </c>
      <c r="Y1216" s="140" t="s">
        <v>7766</v>
      </c>
      <c r="Z1216" s="140" t="s">
        <v>8732</v>
      </c>
      <c r="AA1216" s="139">
        <v>1</v>
      </c>
      <c r="AB1216" s="141">
        <v>45322</v>
      </c>
      <c r="AC1216" s="141">
        <v>45322</v>
      </c>
      <c r="AD1216" s="140" t="s">
        <v>7768</v>
      </c>
      <c r="AE1216" s="140" t="s">
        <v>7769</v>
      </c>
      <c r="AF1216" s="140" t="s">
        <v>7770</v>
      </c>
      <c r="AG1216" s="140" t="s">
        <v>7771</v>
      </c>
      <c r="AH1216" s="140" t="s">
        <v>12571</v>
      </c>
      <c r="AI1216" s="140" t="s">
        <v>7773</v>
      </c>
      <c r="AJ1216" s="140" t="s">
        <v>12572</v>
      </c>
      <c r="AK1216" s="140" t="s">
        <v>7758</v>
      </c>
      <c r="AL1216" s="139">
        <v>3700</v>
      </c>
      <c r="AM1216" s="140" t="s">
        <v>373</v>
      </c>
      <c r="AN1216" s="140" t="s">
        <v>12573</v>
      </c>
    </row>
    <row r="1217" spans="1:40" ht="28.8" x14ac:dyDescent="0.25">
      <c r="A1217" s="139" t="s">
        <v>7756</v>
      </c>
      <c r="B1217" s="140" t="s">
        <v>7757</v>
      </c>
      <c r="C1217" s="139">
        <v>15891</v>
      </c>
      <c r="D1217" s="140" t="s">
        <v>7264</v>
      </c>
      <c r="E1217" s="140" t="s">
        <v>4098</v>
      </c>
      <c r="F1217" s="139">
        <v>3700</v>
      </c>
      <c r="G1217" s="140" t="s">
        <v>7</v>
      </c>
      <c r="H1217" s="140" t="s">
        <v>2938</v>
      </c>
      <c r="I1217" s="140" t="s">
        <v>7758</v>
      </c>
      <c r="J1217" s="140" t="s">
        <v>12669</v>
      </c>
      <c r="K1217" s="140" t="s">
        <v>7760</v>
      </c>
      <c r="L1217" s="140" t="s">
        <v>7761</v>
      </c>
      <c r="M1217" s="140" t="s">
        <v>7491</v>
      </c>
      <c r="N1217" s="140" t="s">
        <v>8730</v>
      </c>
      <c r="O1217" s="139">
        <v>119875</v>
      </c>
      <c r="P1217" s="139">
        <v>15776</v>
      </c>
      <c r="Q1217" s="140" t="s">
        <v>5593</v>
      </c>
      <c r="R1217" s="139">
        <v>961649</v>
      </c>
      <c r="S1217" s="139">
        <v>0</v>
      </c>
      <c r="T1217" s="140" t="s">
        <v>7758</v>
      </c>
      <c r="U1217" s="141">
        <v>367</v>
      </c>
      <c r="V1217" s="140" t="s">
        <v>12670</v>
      </c>
      <c r="W1217" s="140" t="s">
        <v>8087</v>
      </c>
      <c r="X1217" s="140" t="s">
        <v>7765</v>
      </c>
      <c r="Y1217" s="140" t="s">
        <v>7766</v>
      </c>
      <c r="Z1217" s="140" t="s">
        <v>8732</v>
      </c>
      <c r="AA1217" s="139">
        <v>2</v>
      </c>
      <c r="AB1217" s="141">
        <v>45322</v>
      </c>
      <c r="AC1217" s="141">
        <v>45322</v>
      </c>
      <c r="AD1217" s="140" t="s">
        <v>7768</v>
      </c>
      <c r="AE1217" s="140" t="s">
        <v>7769</v>
      </c>
      <c r="AF1217" s="140" t="s">
        <v>7770</v>
      </c>
      <c r="AG1217" s="140" t="s">
        <v>7771</v>
      </c>
      <c r="AH1217" s="140" t="s">
        <v>12571</v>
      </c>
      <c r="AI1217" s="140" t="s">
        <v>7773</v>
      </c>
      <c r="AJ1217" s="140" t="s">
        <v>12572</v>
      </c>
      <c r="AK1217" s="140" t="s">
        <v>7758</v>
      </c>
      <c r="AL1217" s="139">
        <v>3700</v>
      </c>
      <c r="AM1217" s="140" t="s">
        <v>373</v>
      </c>
      <c r="AN1217" s="140" t="s">
        <v>12573</v>
      </c>
    </row>
    <row r="1218" spans="1:40" ht="28.8" x14ac:dyDescent="0.25">
      <c r="A1218" s="139" t="s">
        <v>7756</v>
      </c>
      <c r="B1218" s="140" t="s">
        <v>7757</v>
      </c>
      <c r="C1218" s="139">
        <v>15909</v>
      </c>
      <c r="D1218" s="140" t="s">
        <v>5600</v>
      </c>
      <c r="E1218" s="140" t="s">
        <v>4099</v>
      </c>
      <c r="F1218" s="139">
        <v>3770</v>
      </c>
      <c r="G1218" s="140" t="s">
        <v>2</v>
      </c>
      <c r="H1218" s="140" t="s">
        <v>5601</v>
      </c>
      <c r="I1218" s="140" t="s">
        <v>7758</v>
      </c>
      <c r="J1218" s="140" t="s">
        <v>12671</v>
      </c>
      <c r="K1218" s="140" t="s">
        <v>7760</v>
      </c>
      <c r="L1218" s="140" t="s">
        <v>7761</v>
      </c>
      <c r="M1218" s="140" t="s">
        <v>7491</v>
      </c>
      <c r="N1218" s="140" t="s">
        <v>8730</v>
      </c>
      <c r="O1218" s="139">
        <v>119875</v>
      </c>
      <c r="P1218" s="139">
        <v>15776</v>
      </c>
      <c r="Q1218" s="140" t="s">
        <v>5593</v>
      </c>
      <c r="R1218" s="139">
        <v>961698</v>
      </c>
      <c r="S1218" s="139">
        <v>0</v>
      </c>
      <c r="T1218" s="140" t="s">
        <v>7758</v>
      </c>
      <c r="U1218" s="141">
        <v>367</v>
      </c>
      <c r="V1218" s="140" t="s">
        <v>12672</v>
      </c>
      <c r="W1218" s="140" t="s">
        <v>8389</v>
      </c>
      <c r="X1218" s="140" t="s">
        <v>7765</v>
      </c>
      <c r="Y1218" s="140" t="s">
        <v>7766</v>
      </c>
      <c r="Z1218" s="140" t="s">
        <v>8732</v>
      </c>
      <c r="AA1218" s="139">
        <v>3</v>
      </c>
      <c r="AB1218" s="141">
        <v>45322</v>
      </c>
      <c r="AC1218" s="141">
        <v>45322</v>
      </c>
      <c r="AD1218" s="140" t="s">
        <v>7768</v>
      </c>
      <c r="AE1218" s="140" t="s">
        <v>7769</v>
      </c>
      <c r="AF1218" s="140" t="s">
        <v>7770</v>
      </c>
      <c r="AG1218" s="140" t="s">
        <v>7771</v>
      </c>
      <c r="AH1218" s="140" t="s">
        <v>12634</v>
      </c>
      <c r="AI1218" s="140" t="s">
        <v>7773</v>
      </c>
      <c r="AJ1218" s="140" t="s">
        <v>12635</v>
      </c>
      <c r="AK1218" s="140" t="s">
        <v>7758</v>
      </c>
      <c r="AL1218" s="139">
        <v>3770</v>
      </c>
      <c r="AM1218" s="140" t="s">
        <v>2</v>
      </c>
      <c r="AN1218" s="140" t="s">
        <v>12636</v>
      </c>
    </row>
    <row r="1219" spans="1:40" ht="28.8" x14ac:dyDescent="0.25">
      <c r="A1219" s="139" t="s">
        <v>7756</v>
      </c>
      <c r="B1219" s="140" t="s">
        <v>7757</v>
      </c>
      <c r="C1219" s="139">
        <v>15917</v>
      </c>
      <c r="D1219" s="140" t="s">
        <v>7581</v>
      </c>
      <c r="E1219" s="140" t="s">
        <v>4100</v>
      </c>
      <c r="F1219" s="139">
        <v>3770</v>
      </c>
      <c r="G1219" s="140" t="s">
        <v>2</v>
      </c>
      <c r="H1219" s="140" t="s">
        <v>2022</v>
      </c>
      <c r="I1219" s="140" t="s">
        <v>7758</v>
      </c>
      <c r="J1219" s="140" t="s">
        <v>12673</v>
      </c>
      <c r="K1219" s="140" t="s">
        <v>7760</v>
      </c>
      <c r="L1219" s="140" t="s">
        <v>7761</v>
      </c>
      <c r="M1219" s="140" t="s">
        <v>7491</v>
      </c>
      <c r="N1219" s="140" t="s">
        <v>8722</v>
      </c>
      <c r="O1219" s="139">
        <v>118893</v>
      </c>
      <c r="P1219" s="139">
        <v>15859</v>
      </c>
      <c r="Q1219" s="140" t="s">
        <v>488</v>
      </c>
      <c r="R1219" s="139">
        <v>965806</v>
      </c>
      <c r="S1219" s="139">
        <v>0</v>
      </c>
      <c r="T1219" s="140" t="s">
        <v>7758</v>
      </c>
      <c r="U1219" s="141">
        <v>367</v>
      </c>
      <c r="V1219" s="140" t="s">
        <v>12674</v>
      </c>
      <c r="W1219" s="140" t="s">
        <v>12596</v>
      </c>
      <c r="X1219" s="140" t="s">
        <v>7765</v>
      </c>
      <c r="Y1219" s="140" t="s">
        <v>7766</v>
      </c>
      <c r="Z1219" s="140" t="s">
        <v>8739</v>
      </c>
      <c r="AA1219" s="139">
        <v>2</v>
      </c>
      <c r="AB1219" s="141">
        <v>45322</v>
      </c>
      <c r="AC1219" s="141">
        <v>45322</v>
      </c>
      <c r="AD1219" s="140" t="s">
        <v>7768</v>
      </c>
      <c r="AE1219" s="140" t="s">
        <v>7769</v>
      </c>
      <c r="AF1219" s="140" t="s">
        <v>7770</v>
      </c>
      <c r="AG1219" s="140" t="s">
        <v>7771</v>
      </c>
      <c r="AH1219" s="140" t="s">
        <v>12675</v>
      </c>
      <c r="AI1219" s="140" t="s">
        <v>7943</v>
      </c>
      <c r="AJ1219" s="140" t="s">
        <v>12676</v>
      </c>
      <c r="AK1219" s="140" t="s">
        <v>12677</v>
      </c>
      <c r="AL1219" s="139">
        <v>3770</v>
      </c>
      <c r="AM1219" s="140" t="s">
        <v>2</v>
      </c>
      <c r="AN1219" s="140" t="s">
        <v>12631</v>
      </c>
    </row>
    <row r="1220" spans="1:40" ht="28.8" x14ac:dyDescent="0.25">
      <c r="A1220" s="139" t="s">
        <v>7756</v>
      </c>
      <c r="B1220" s="140" t="s">
        <v>7757</v>
      </c>
      <c r="C1220" s="139">
        <v>15925</v>
      </c>
      <c r="D1220" s="140" t="s">
        <v>5602</v>
      </c>
      <c r="E1220" s="140" t="s">
        <v>4101</v>
      </c>
      <c r="F1220" s="139">
        <v>3790</v>
      </c>
      <c r="G1220" s="140" t="s">
        <v>8</v>
      </c>
      <c r="H1220" s="140" t="s">
        <v>2023</v>
      </c>
      <c r="I1220" s="140" t="s">
        <v>7758</v>
      </c>
      <c r="J1220" s="140" t="s">
        <v>12678</v>
      </c>
      <c r="K1220" s="140" t="s">
        <v>7760</v>
      </c>
      <c r="L1220" s="140" t="s">
        <v>7761</v>
      </c>
      <c r="M1220" s="140" t="s">
        <v>7491</v>
      </c>
      <c r="N1220" s="140" t="s">
        <v>8722</v>
      </c>
      <c r="O1220" s="139">
        <v>118893</v>
      </c>
      <c r="P1220" s="139">
        <v>15859</v>
      </c>
      <c r="Q1220" s="140" t="s">
        <v>488</v>
      </c>
      <c r="R1220" s="139">
        <v>965848</v>
      </c>
      <c r="S1220" s="139">
        <v>0</v>
      </c>
      <c r="T1220" s="140" t="s">
        <v>7758</v>
      </c>
      <c r="U1220" s="141">
        <v>367</v>
      </c>
      <c r="V1220" s="140" t="s">
        <v>12679</v>
      </c>
      <c r="W1220" s="140" t="s">
        <v>12363</v>
      </c>
      <c r="X1220" s="140" t="s">
        <v>7765</v>
      </c>
      <c r="Y1220" s="140" t="s">
        <v>7766</v>
      </c>
      <c r="Z1220" s="140" t="s">
        <v>8739</v>
      </c>
      <c r="AA1220" s="139">
        <v>1</v>
      </c>
      <c r="AB1220" s="141">
        <v>45322</v>
      </c>
      <c r="AC1220" s="141">
        <v>45322</v>
      </c>
      <c r="AD1220" s="140" t="s">
        <v>7857</v>
      </c>
      <c r="AE1220" s="140" t="s">
        <v>7858</v>
      </c>
      <c r="AF1220" s="140" t="s">
        <v>7859</v>
      </c>
      <c r="AG1220" s="140" t="s">
        <v>7860</v>
      </c>
      <c r="AH1220" s="140" t="s">
        <v>12680</v>
      </c>
      <c r="AI1220" s="140" t="s">
        <v>7943</v>
      </c>
      <c r="AJ1220" s="140" t="s">
        <v>12681</v>
      </c>
      <c r="AK1220" s="140" t="s">
        <v>12682</v>
      </c>
      <c r="AL1220" s="139">
        <v>3790</v>
      </c>
      <c r="AM1220" s="140" t="s">
        <v>204</v>
      </c>
      <c r="AN1220" s="140" t="s">
        <v>12683</v>
      </c>
    </row>
    <row r="1221" spans="1:40" ht="28.8" x14ac:dyDescent="0.25">
      <c r="A1221" s="139" t="s">
        <v>7756</v>
      </c>
      <c r="B1221" s="140" t="s">
        <v>7757</v>
      </c>
      <c r="C1221" s="139">
        <v>15958</v>
      </c>
      <c r="D1221" s="140" t="s">
        <v>7708</v>
      </c>
      <c r="E1221" s="140" t="s">
        <v>4102</v>
      </c>
      <c r="F1221" s="139">
        <v>3798</v>
      </c>
      <c r="G1221" s="140" t="s">
        <v>9</v>
      </c>
      <c r="H1221" s="140" t="s">
        <v>2024</v>
      </c>
      <c r="I1221" s="140" t="s">
        <v>7758</v>
      </c>
      <c r="J1221" s="140" t="s">
        <v>12684</v>
      </c>
      <c r="K1221" s="140" t="s">
        <v>7760</v>
      </c>
      <c r="L1221" s="140" t="s">
        <v>7761</v>
      </c>
      <c r="M1221" s="140" t="s">
        <v>7491</v>
      </c>
      <c r="N1221" s="140" t="s">
        <v>8730</v>
      </c>
      <c r="O1221" s="139">
        <v>119875</v>
      </c>
      <c r="P1221" s="139">
        <v>15776</v>
      </c>
      <c r="Q1221" s="140" t="s">
        <v>5593</v>
      </c>
      <c r="R1221" s="139">
        <v>960096</v>
      </c>
      <c r="S1221" s="139">
        <v>0</v>
      </c>
      <c r="T1221" s="140" t="s">
        <v>7935</v>
      </c>
      <c r="U1221" s="141">
        <v>367</v>
      </c>
      <c r="V1221" s="140" t="s">
        <v>12685</v>
      </c>
      <c r="W1221" s="140" t="s">
        <v>12686</v>
      </c>
      <c r="X1221" s="140" t="s">
        <v>7972</v>
      </c>
      <c r="Y1221" s="140" t="s">
        <v>7973</v>
      </c>
      <c r="Z1221" s="140" t="s">
        <v>8773</v>
      </c>
      <c r="AA1221" s="139">
        <v>1</v>
      </c>
      <c r="AB1221" s="141">
        <v>45322</v>
      </c>
      <c r="AC1221" s="141">
        <v>45322</v>
      </c>
      <c r="AD1221" s="140" t="s">
        <v>7857</v>
      </c>
      <c r="AE1221" s="140" t="s">
        <v>7858</v>
      </c>
      <c r="AF1221" s="140" t="s">
        <v>7859</v>
      </c>
      <c r="AG1221" s="140" t="s">
        <v>7860</v>
      </c>
      <c r="AH1221" s="140" t="s">
        <v>12687</v>
      </c>
      <c r="AI1221" s="140" t="s">
        <v>7943</v>
      </c>
      <c r="AJ1221" s="140" t="s">
        <v>12688</v>
      </c>
      <c r="AK1221" s="140" t="s">
        <v>12689</v>
      </c>
      <c r="AL1221" s="139">
        <v>3500</v>
      </c>
      <c r="AM1221" s="140" t="s">
        <v>356</v>
      </c>
      <c r="AN1221" s="140" t="s">
        <v>12690</v>
      </c>
    </row>
    <row r="1222" spans="1:40" ht="28.8" x14ac:dyDescent="0.25">
      <c r="A1222" s="139" t="s">
        <v>7756</v>
      </c>
      <c r="B1222" s="140" t="s">
        <v>7757</v>
      </c>
      <c r="C1222" s="139">
        <v>15966</v>
      </c>
      <c r="D1222" s="140" t="s">
        <v>5603</v>
      </c>
      <c r="E1222" s="140" t="s">
        <v>4103</v>
      </c>
      <c r="F1222" s="139">
        <v>3800</v>
      </c>
      <c r="G1222" s="140" t="s">
        <v>375</v>
      </c>
      <c r="H1222" s="140" t="s">
        <v>2025</v>
      </c>
      <c r="I1222" s="140" t="s">
        <v>7758</v>
      </c>
      <c r="J1222" s="140" t="s">
        <v>12691</v>
      </c>
      <c r="K1222" s="140" t="s">
        <v>7760</v>
      </c>
      <c r="L1222" s="140" t="s">
        <v>7761</v>
      </c>
      <c r="M1222" s="140" t="s">
        <v>7491</v>
      </c>
      <c r="N1222" s="140" t="s">
        <v>8722</v>
      </c>
      <c r="O1222" s="139">
        <v>120139</v>
      </c>
      <c r="P1222" s="139">
        <v>105941</v>
      </c>
      <c r="Q1222" s="140" t="s">
        <v>5543</v>
      </c>
      <c r="R1222" s="139">
        <v>965863</v>
      </c>
      <c r="S1222" s="139">
        <v>0</v>
      </c>
      <c r="T1222" s="140" t="s">
        <v>7758</v>
      </c>
      <c r="U1222" s="141">
        <v>367</v>
      </c>
      <c r="V1222" s="140" t="s">
        <v>12692</v>
      </c>
      <c r="W1222" s="140" t="s">
        <v>7837</v>
      </c>
      <c r="X1222" s="140" t="s">
        <v>7765</v>
      </c>
      <c r="Y1222" s="140" t="s">
        <v>7766</v>
      </c>
      <c r="Z1222" s="140" t="s">
        <v>8739</v>
      </c>
      <c r="AA1222" s="139">
        <v>1</v>
      </c>
      <c r="AB1222" s="141">
        <v>45322</v>
      </c>
      <c r="AC1222" s="141">
        <v>45322</v>
      </c>
      <c r="AD1222" s="140" t="s">
        <v>7857</v>
      </c>
      <c r="AE1222" s="140" t="s">
        <v>7858</v>
      </c>
      <c r="AF1222" s="140" t="s">
        <v>7859</v>
      </c>
      <c r="AG1222" s="140" t="s">
        <v>7860</v>
      </c>
      <c r="AH1222" s="140" t="s">
        <v>12693</v>
      </c>
      <c r="AI1222" s="140" t="s">
        <v>7943</v>
      </c>
      <c r="AJ1222" s="140" t="s">
        <v>12694</v>
      </c>
      <c r="AK1222" s="140" t="s">
        <v>12695</v>
      </c>
      <c r="AL1222" s="139">
        <v>3800</v>
      </c>
      <c r="AM1222" s="140" t="s">
        <v>375</v>
      </c>
      <c r="AN1222" s="140" t="s">
        <v>12696</v>
      </c>
    </row>
    <row r="1223" spans="1:40" ht="28.8" x14ac:dyDescent="0.25">
      <c r="A1223" s="139" t="s">
        <v>7756</v>
      </c>
      <c r="B1223" s="140" t="s">
        <v>7757</v>
      </c>
      <c r="C1223" s="139">
        <v>16014</v>
      </c>
      <c r="D1223" s="140" t="s">
        <v>6006</v>
      </c>
      <c r="E1223" s="140" t="s">
        <v>6297</v>
      </c>
      <c r="F1223" s="139">
        <v>3800</v>
      </c>
      <c r="G1223" s="140" t="s">
        <v>375</v>
      </c>
      <c r="H1223" s="140" t="s">
        <v>2026</v>
      </c>
      <c r="I1223" s="140" t="s">
        <v>7758</v>
      </c>
      <c r="J1223" s="140" t="s">
        <v>12697</v>
      </c>
      <c r="K1223" s="140" t="s">
        <v>7760</v>
      </c>
      <c r="L1223" s="140" t="s">
        <v>7761</v>
      </c>
      <c r="M1223" s="140" t="s">
        <v>7491</v>
      </c>
      <c r="N1223" s="140" t="s">
        <v>8722</v>
      </c>
      <c r="O1223" s="139">
        <v>120139</v>
      </c>
      <c r="P1223" s="139">
        <v>105941</v>
      </c>
      <c r="Q1223" s="140" t="s">
        <v>5543</v>
      </c>
      <c r="R1223" s="139">
        <v>965863</v>
      </c>
      <c r="S1223" s="139">
        <v>0</v>
      </c>
      <c r="T1223" s="140" t="s">
        <v>7758</v>
      </c>
      <c r="U1223" s="141">
        <v>367</v>
      </c>
      <c r="V1223" s="140" t="s">
        <v>12698</v>
      </c>
      <c r="W1223" s="140" t="s">
        <v>8931</v>
      </c>
      <c r="X1223" s="140" t="s">
        <v>7765</v>
      </c>
      <c r="Y1223" s="140" t="s">
        <v>7766</v>
      </c>
      <c r="Z1223" s="140" t="s">
        <v>8739</v>
      </c>
      <c r="AA1223" s="139">
        <v>3</v>
      </c>
      <c r="AB1223" s="141">
        <v>45322</v>
      </c>
      <c r="AC1223" s="141">
        <v>45322</v>
      </c>
      <c r="AD1223" s="140" t="s">
        <v>7857</v>
      </c>
      <c r="AE1223" s="140" t="s">
        <v>7858</v>
      </c>
      <c r="AF1223" s="140" t="s">
        <v>7859</v>
      </c>
      <c r="AG1223" s="140" t="s">
        <v>7860</v>
      </c>
      <c r="AH1223" s="140" t="s">
        <v>12693</v>
      </c>
      <c r="AI1223" s="140" t="s">
        <v>7943</v>
      </c>
      <c r="AJ1223" s="140" t="s">
        <v>12694</v>
      </c>
      <c r="AK1223" s="140" t="s">
        <v>12695</v>
      </c>
      <c r="AL1223" s="139">
        <v>3800</v>
      </c>
      <c r="AM1223" s="140" t="s">
        <v>375</v>
      </c>
      <c r="AN1223" s="140" t="s">
        <v>12696</v>
      </c>
    </row>
    <row r="1224" spans="1:40" ht="28.8" x14ac:dyDescent="0.25">
      <c r="A1224" s="139" t="s">
        <v>7756</v>
      </c>
      <c r="B1224" s="140" t="s">
        <v>7757</v>
      </c>
      <c r="C1224" s="139">
        <v>16055</v>
      </c>
      <c r="D1224" s="140" t="s">
        <v>7265</v>
      </c>
      <c r="E1224" s="140" t="s">
        <v>7266</v>
      </c>
      <c r="F1224" s="139">
        <v>3803</v>
      </c>
      <c r="G1224" s="140" t="s">
        <v>10</v>
      </c>
      <c r="H1224" s="140" t="s">
        <v>2027</v>
      </c>
      <c r="I1224" s="140" t="s">
        <v>7758</v>
      </c>
      <c r="J1224" s="140" t="s">
        <v>12699</v>
      </c>
      <c r="K1224" s="140" t="s">
        <v>7760</v>
      </c>
      <c r="L1224" s="140" t="s">
        <v>7761</v>
      </c>
      <c r="M1224" s="140" t="s">
        <v>7491</v>
      </c>
      <c r="N1224" s="140" t="s">
        <v>7762</v>
      </c>
      <c r="O1224" s="139">
        <v>138966</v>
      </c>
      <c r="P1224" s="139">
        <v>125625</v>
      </c>
      <c r="Q1224" s="140" t="s">
        <v>7428</v>
      </c>
      <c r="R1224" s="139">
        <v>113928</v>
      </c>
      <c r="S1224" s="139">
        <v>113928</v>
      </c>
      <c r="T1224" s="140" t="s">
        <v>7758</v>
      </c>
      <c r="U1224" s="141">
        <v>367</v>
      </c>
      <c r="V1224" s="140" t="s">
        <v>12700</v>
      </c>
      <c r="W1224" s="140" t="s">
        <v>9060</v>
      </c>
      <c r="X1224" s="140" t="s">
        <v>7765</v>
      </c>
      <c r="Y1224" s="140" t="s">
        <v>7766</v>
      </c>
      <c r="Z1224" s="140" t="s">
        <v>7767</v>
      </c>
      <c r="AA1224" s="139">
        <v>1</v>
      </c>
      <c r="AB1224" s="141">
        <v>45322</v>
      </c>
      <c r="AC1224" s="141">
        <v>45322</v>
      </c>
      <c r="AD1224" s="140" t="s">
        <v>7857</v>
      </c>
      <c r="AE1224" s="140" t="s">
        <v>7858</v>
      </c>
      <c r="AF1224" s="140" t="s">
        <v>7859</v>
      </c>
      <c r="AG1224" s="140" t="s">
        <v>7860</v>
      </c>
      <c r="AH1224" s="140" t="s">
        <v>7841</v>
      </c>
      <c r="AI1224" s="140" t="s">
        <v>7773</v>
      </c>
      <c r="AJ1224" s="140" t="s">
        <v>7842</v>
      </c>
      <c r="AK1224" s="140" t="s">
        <v>7843</v>
      </c>
      <c r="AL1224" s="139">
        <v>3840</v>
      </c>
      <c r="AM1224" s="140" t="s">
        <v>17</v>
      </c>
      <c r="AN1224" s="140" t="s">
        <v>7844</v>
      </c>
    </row>
    <row r="1225" spans="1:40" ht="28.8" x14ac:dyDescent="0.25">
      <c r="A1225" s="139" t="s">
        <v>7756</v>
      </c>
      <c r="B1225" s="140" t="s">
        <v>7757</v>
      </c>
      <c r="C1225" s="139">
        <v>16063</v>
      </c>
      <c r="D1225" s="140" t="s">
        <v>5604</v>
      </c>
      <c r="E1225" s="140" t="s">
        <v>3995</v>
      </c>
      <c r="F1225" s="139">
        <v>3850</v>
      </c>
      <c r="G1225" s="140" t="s">
        <v>11</v>
      </c>
      <c r="H1225" s="140" t="s">
        <v>2028</v>
      </c>
      <c r="I1225" s="140" t="s">
        <v>7758</v>
      </c>
      <c r="J1225" s="140" t="s">
        <v>12701</v>
      </c>
      <c r="K1225" s="140" t="s">
        <v>7760</v>
      </c>
      <c r="L1225" s="140" t="s">
        <v>7761</v>
      </c>
      <c r="M1225" s="140" t="s">
        <v>7491</v>
      </c>
      <c r="N1225" s="140" t="s">
        <v>8730</v>
      </c>
      <c r="O1225" s="139">
        <v>118786</v>
      </c>
      <c r="P1225" s="139">
        <v>14911</v>
      </c>
      <c r="Q1225" s="140" t="s">
        <v>490</v>
      </c>
      <c r="R1225" s="139">
        <v>961722</v>
      </c>
      <c r="S1225" s="139">
        <v>0</v>
      </c>
      <c r="T1225" s="140" t="s">
        <v>7758</v>
      </c>
      <c r="U1225" s="141">
        <v>367</v>
      </c>
      <c r="V1225" s="140" t="s">
        <v>12702</v>
      </c>
      <c r="W1225" s="140" t="s">
        <v>8204</v>
      </c>
      <c r="X1225" s="140" t="s">
        <v>8106</v>
      </c>
      <c r="Y1225" s="140" t="s">
        <v>8107</v>
      </c>
      <c r="Z1225" s="140" t="s">
        <v>9256</v>
      </c>
      <c r="AA1225" s="139">
        <v>1</v>
      </c>
      <c r="AB1225" s="141">
        <v>45322</v>
      </c>
      <c r="AC1225" s="141">
        <v>45322</v>
      </c>
      <c r="AD1225" s="140" t="s">
        <v>7876</v>
      </c>
      <c r="AE1225" s="140" t="s">
        <v>7877</v>
      </c>
      <c r="AF1225" s="140" t="s">
        <v>7878</v>
      </c>
      <c r="AG1225" s="140" t="s">
        <v>7879</v>
      </c>
      <c r="AH1225" s="140" t="s">
        <v>12703</v>
      </c>
      <c r="AI1225" s="140" t="s">
        <v>7773</v>
      </c>
      <c r="AJ1225" s="140" t="s">
        <v>12704</v>
      </c>
      <c r="AK1225" s="140" t="s">
        <v>7758</v>
      </c>
      <c r="AL1225" s="139">
        <v>3850</v>
      </c>
      <c r="AM1225" s="140" t="s">
        <v>14</v>
      </c>
      <c r="AN1225" s="140" t="s">
        <v>12705</v>
      </c>
    </row>
    <row r="1226" spans="1:40" ht="28.8" x14ac:dyDescent="0.25">
      <c r="A1226" s="139" t="s">
        <v>7756</v>
      </c>
      <c r="B1226" s="140" t="s">
        <v>7757</v>
      </c>
      <c r="C1226" s="139">
        <v>16071</v>
      </c>
      <c r="D1226" s="140" t="s">
        <v>5605</v>
      </c>
      <c r="E1226" s="140" t="s">
        <v>4104</v>
      </c>
      <c r="F1226" s="139">
        <v>3800</v>
      </c>
      <c r="G1226" s="140" t="s">
        <v>12</v>
      </c>
      <c r="H1226" s="140" t="s">
        <v>2029</v>
      </c>
      <c r="I1226" s="140" t="s">
        <v>7758</v>
      </c>
      <c r="J1226" s="140" t="s">
        <v>12706</v>
      </c>
      <c r="K1226" s="140" t="s">
        <v>7760</v>
      </c>
      <c r="L1226" s="140" t="s">
        <v>7761</v>
      </c>
      <c r="M1226" s="140" t="s">
        <v>7491</v>
      </c>
      <c r="N1226" s="140" t="s">
        <v>8722</v>
      </c>
      <c r="O1226" s="139">
        <v>120139</v>
      </c>
      <c r="P1226" s="139">
        <v>105941</v>
      </c>
      <c r="Q1226" s="140" t="s">
        <v>5543</v>
      </c>
      <c r="R1226" s="139">
        <v>973826</v>
      </c>
      <c r="S1226" s="139">
        <v>0</v>
      </c>
      <c r="T1226" s="140" t="s">
        <v>7758</v>
      </c>
      <c r="U1226" s="141">
        <v>367</v>
      </c>
      <c r="V1226" s="140" t="s">
        <v>12707</v>
      </c>
      <c r="W1226" s="140" t="s">
        <v>7764</v>
      </c>
      <c r="X1226" s="140" t="s">
        <v>7765</v>
      </c>
      <c r="Y1226" s="140" t="s">
        <v>7766</v>
      </c>
      <c r="Z1226" s="140" t="s">
        <v>8739</v>
      </c>
      <c r="AA1226" s="139">
        <v>1</v>
      </c>
      <c r="AB1226" s="141">
        <v>45322</v>
      </c>
      <c r="AC1226" s="141">
        <v>45322</v>
      </c>
      <c r="AD1226" s="140" t="s">
        <v>7857</v>
      </c>
      <c r="AE1226" s="140" t="s">
        <v>7858</v>
      </c>
      <c r="AF1226" s="140" t="s">
        <v>7859</v>
      </c>
      <c r="AG1226" s="140" t="s">
        <v>7860</v>
      </c>
      <c r="AH1226" s="140" t="s">
        <v>12708</v>
      </c>
      <c r="AI1226" s="140" t="s">
        <v>7885</v>
      </c>
      <c r="AJ1226" s="140" t="s">
        <v>12709</v>
      </c>
      <c r="AK1226" s="140" t="s">
        <v>12710</v>
      </c>
      <c r="AL1226" s="139">
        <v>3800</v>
      </c>
      <c r="AM1226" s="140" t="s">
        <v>375</v>
      </c>
      <c r="AN1226" s="140" t="s">
        <v>12711</v>
      </c>
    </row>
    <row r="1227" spans="1:40" ht="28.8" x14ac:dyDescent="0.25">
      <c r="A1227" s="139" t="s">
        <v>7756</v>
      </c>
      <c r="B1227" s="140" t="s">
        <v>7757</v>
      </c>
      <c r="C1227" s="139">
        <v>16089</v>
      </c>
      <c r="D1227" s="140" t="s">
        <v>5549</v>
      </c>
      <c r="E1227" s="140" t="s">
        <v>4105</v>
      </c>
      <c r="F1227" s="139">
        <v>3800</v>
      </c>
      <c r="G1227" s="140" t="s">
        <v>13</v>
      </c>
      <c r="H1227" s="140" t="s">
        <v>2030</v>
      </c>
      <c r="I1227" s="140" t="s">
        <v>7758</v>
      </c>
      <c r="J1227" s="140" t="s">
        <v>12712</v>
      </c>
      <c r="K1227" s="140" t="s">
        <v>7760</v>
      </c>
      <c r="L1227" s="140" t="s">
        <v>7761</v>
      </c>
      <c r="M1227" s="140" t="s">
        <v>7491</v>
      </c>
      <c r="N1227" s="140" t="s">
        <v>8722</v>
      </c>
      <c r="O1227" s="139">
        <v>120139</v>
      </c>
      <c r="P1227" s="139">
        <v>105941</v>
      </c>
      <c r="Q1227" s="140" t="s">
        <v>5543</v>
      </c>
      <c r="R1227" s="139">
        <v>965863</v>
      </c>
      <c r="S1227" s="139">
        <v>0</v>
      </c>
      <c r="T1227" s="140" t="s">
        <v>7758</v>
      </c>
      <c r="U1227" s="141">
        <v>367</v>
      </c>
      <c r="V1227" s="140" t="s">
        <v>12713</v>
      </c>
      <c r="W1227" s="140" t="s">
        <v>7806</v>
      </c>
      <c r="X1227" s="140" t="s">
        <v>7765</v>
      </c>
      <c r="Y1227" s="140" t="s">
        <v>7766</v>
      </c>
      <c r="Z1227" s="140" t="s">
        <v>8739</v>
      </c>
      <c r="AA1227" s="139">
        <v>3</v>
      </c>
      <c r="AB1227" s="141">
        <v>45322</v>
      </c>
      <c r="AC1227" s="141">
        <v>45322</v>
      </c>
      <c r="AD1227" s="140" t="s">
        <v>7857</v>
      </c>
      <c r="AE1227" s="140" t="s">
        <v>7858</v>
      </c>
      <c r="AF1227" s="140" t="s">
        <v>7859</v>
      </c>
      <c r="AG1227" s="140" t="s">
        <v>7860</v>
      </c>
      <c r="AH1227" s="140" t="s">
        <v>12693</v>
      </c>
      <c r="AI1227" s="140" t="s">
        <v>7943</v>
      </c>
      <c r="AJ1227" s="140" t="s">
        <v>12694</v>
      </c>
      <c r="AK1227" s="140" t="s">
        <v>12695</v>
      </c>
      <c r="AL1227" s="139">
        <v>3800</v>
      </c>
      <c r="AM1227" s="140" t="s">
        <v>375</v>
      </c>
      <c r="AN1227" s="140" t="s">
        <v>12696</v>
      </c>
    </row>
    <row r="1228" spans="1:40" ht="28.8" x14ac:dyDescent="0.25">
      <c r="A1228" s="139" t="s">
        <v>7756</v>
      </c>
      <c r="B1228" s="140" t="s">
        <v>7757</v>
      </c>
      <c r="C1228" s="139">
        <v>16097</v>
      </c>
      <c r="D1228" s="140" t="s">
        <v>5606</v>
      </c>
      <c r="E1228" s="140" t="s">
        <v>4106</v>
      </c>
      <c r="F1228" s="139">
        <v>3850</v>
      </c>
      <c r="G1228" s="140" t="s">
        <v>14</v>
      </c>
      <c r="H1228" s="140" t="s">
        <v>2031</v>
      </c>
      <c r="I1228" s="140" t="s">
        <v>7758</v>
      </c>
      <c r="J1228" s="140" t="s">
        <v>12714</v>
      </c>
      <c r="K1228" s="140" t="s">
        <v>7760</v>
      </c>
      <c r="L1228" s="140" t="s">
        <v>7761</v>
      </c>
      <c r="M1228" s="140" t="s">
        <v>7491</v>
      </c>
      <c r="N1228" s="140" t="s">
        <v>8722</v>
      </c>
      <c r="O1228" s="139">
        <v>120139</v>
      </c>
      <c r="P1228" s="139">
        <v>105941</v>
      </c>
      <c r="Q1228" s="140" t="s">
        <v>5543</v>
      </c>
      <c r="R1228" s="139">
        <v>965871</v>
      </c>
      <c r="S1228" s="139">
        <v>0</v>
      </c>
      <c r="T1228" s="140" t="s">
        <v>7758</v>
      </c>
      <c r="U1228" s="141">
        <v>367</v>
      </c>
      <c r="V1228" s="140" t="s">
        <v>12715</v>
      </c>
      <c r="W1228" s="140" t="s">
        <v>8712</v>
      </c>
      <c r="X1228" s="140" t="s">
        <v>7765</v>
      </c>
      <c r="Y1228" s="140" t="s">
        <v>7766</v>
      </c>
      <c r="Z1228" s="140" t="s">
        <v>8739</v>
      </c>
      <c r="AA1228" s="139">
        <v>1</v>
      </c>
      <c r="AB1228" s="141">
        <v>45322</v>
      </c>
      <c r="AC1228" s="141">
        <v>45322</v>
      </c>
      <c r="AD1228" s="140" t="s">
        <v>7876</v>
      </c>
      <c r="AE1228" s="140" t="s">
        <v>7877</v>
      </c>
      <c r="AF1228" s="140" t="s">
        <v>7878</v>
      </c>
      <c r="AG1228" s="140" t="s">
        <v>7879</v>
      </c>
      <c r="AH1228" s="140" t="s">
        <v>12716</v>
      </c>
      <c r="AI1228" s="140" t="s">
        <v>7943</v>
      </c>
      <c r="AJ1228" s="140" t="s">
        <v>12717</v>
      </c>
      <c r="AK1228" s="140" t="s">
        <v>12718</v>
      </c>
      <c r="AL1228" s="139">
        <v>3850</v>
      </c>
      <c r="AM1228" s="140" t="s">
        <v>14</v>
      </c>
      <c r="AN1228" s="140" t="s">
        <v>12719</v>
      </c>
    </row>
    <row r="1229" spans="1:40" ht="28.8" x14ac:dyDescent="0.25">
      <c r="A1229" s="139" t="s">
        <v>7756</v>
      </c>
      <c r="B1229" s="140" t="s">
        <v>7757</v>
      </c>
      <c r="C1229" s="139">
        <v>16105</v>
      </c>
      <c r="D1229" s="140" t="s">
        <v>5607</v>
      </c>
      <c r="E1229" s="140" t="s">
        <v>4107</v>
      </c>
      <c r="F1229" s="139">
        <v>3570</v>
      </c>
      <c r="G1229" s="140" t="s">
        <v>15</v>
      </c>
      <c r="H1229" s="140" t="s">
        <v>2032</v>
      </c>
      <c r="I1229" s="140" t="s">
        <v>7758</v>
      </c>
      <c r="J1229" s="140" t="s">
        <v>12720</v>
      </c>
      <c r="K1229" s="140" t="s">
        <v>7760</v>
      </c>
      <c r="L1229" s="140" t="s">
        <v>7761</v>
      </c>
      <c r="M1229" s="140" t="s">
        <v>7491</v>
      </c>
      <c r="N1229" s="140" t="s">
        <v>8722</v>
      </c>
      <c r="O1229" s="139">
        <v>119891</v>
      </c>
      <c r="P1229" s="139">
        <v>13896</v>
      </c>
      <c r="Q1229" s="140" t="s">
        <v>5518</v>
      </c>
      <c r="R1229" s="139">
        <v>973792</v>
      </c>
      <c r="S1229" s="139">
        <v>0</v>
      </c>
      <c r="T1229" s="140" t="s">
        <v>7758</v>
      </c>
      <c r="U1229" s="141">
        <v>367</v>
      </c>
      <c r="V1229" s="140" t="s">
        <v>12721</v>
      </c>
      <c r="W1229" s="140" t="s">
        <v>12722</v>
      </c>
      <c r="X1229" s="140" t="s">
        <v>7765</v>
      </c>
      <c r="Y1229" s="140" t="s">
        <v>7766</v>
      </c>
      <c r="Z1229" s="140" t="s">
        <v>8739</v>
      </c>
      <c r="AA1229" s="139">
        <v>2</v>
      </c>
      <c r="AB1229" s="141">
        <v>45322</v>
      </c>
      <c r="AC1229" s="141">
        <v>45322</v>
      </c>
      <c r="AD1229" s="140" t="s">
        <v>7876</v>
      </c>
      <c r="AE1229" s="140" t="s">
        <v>7877</v>
      </c>
      <c r="AF1229" s="140" t="s">
        <v>7878</v>
      </c>
      <c r="AG1229" s="140" t="s">
        <v>7879</v>
      </c>
      <c r="AH1229" s="140" t="s">
        <v>12723</v>
      </c>
      <c r="AI1229" s="140" t="s">
        <v>7885</v>
      </c>
      <c r="AJ1229" s="140" t="s">
        <v>12724</v>
      </c>
      <c r="AK1229" s="140" t="s">
        <v>12725</v>
      </c>
      <c r="AL1229" s="139">
        <v>3570</v>
      </c>
      <c r="AM1229" s="140" t="s">
        <v>15</v>
      </c>
      <c r="AN1229" s="140" t="s">
        <v>12726</v>
      </c>
    </row>
    <row r="1230" spans="1:40" ht="28.8" x14ac:dyDescent="0.25">
      <c r="A1230" s="139" t="s">
        <v>7756</v>
      </c>
      <c r="B1230" s="140" t="s">
        <v>7757</v>
      </c>
      <c r="C1230" s="139">
        <v>16113</v>
      </c>
      <c r="D1230" s="140" t="s">
        <v>5198</v>
      </c>
      <c r="E1230" s="140" t="s">
        <v>4108</v>
      </c>
      <c r="F1230" s="139">
        <v>3570</v>
      </c>
      <c r="G1230" s="140" t="s">
        <v>15</v>
      </c>
      <c r="H1230" s="140" t="s">
        <v>2033</v>
      </c>
      <c r="I1230" s="140" t="s">
        <v>7758</v>
      </c>
      <c r="J1230" s="140" t="s">
        <v>12727</v>
      </c>
      <c r="K1230" s="140" t="s">
        <v>7760</v>
      </c>
      <c r="L1230" s="140" t="s">
        <v>7761</v>
      </c>
      <c r="M1230" s="140" t="s">
        <v>7491</v>
      </c>
      <c r="N1230" s="140" t="s">
        <v>8722</v>
      </c>
      <c r="O1230" s="139">
        <v>119891</v>
      </c>
      <c r="P1230" s="139">
        <v>13896</v>
      </c>
      <c r="Q1230" s="140" t="s">
        <v>5518</v>
      </c>
      <c r="R1230" s="139">
        <v>965921</v>
      </c>
      <c r="S1230" s="139">
        <v>0</v>
      </c>
      <c r="T1230" s="140" t="s">
        <v>7758</v>
      </c>
      <c r="U1230" s="141">
        <v>367</v>
      </c>
      <c r="V1230" s="140" t="s">
        <v>12728</v>
      </c>
      <c r="W1230" s="140" t="s">
        <v>9072</v>
      </c>
      <c r="X1230" s="140" t="s">
        <v>7765</v>
      </c>
      <c r="Y1230" s="140" t="s">
        <v>7766</v>
      </c>
      <c r="Z1230" s="140" t="s">
        <v>8739</v>
      </c>
      <c r="AA1230" s="139">
        <v>1</v>
      </c>
      <c r="AB1230" s="141">
        <v>45322</v>
      </c>
      <c r="AC1230" s="141">
        <v>45322</v>
      </c>
      <c r="AD1230" s="140" t="s">
        <v>7876</v>
      </c>
      <c r="AE1230" s="140" t="s">
        <v>7877</v>
      </c>
      <c r="AF1230" s="140" t="s">
        <v>7878</v>
      </c>
      <c r="AG1230" s="140" t="s">
        <v>7879</v>
      </c>
      <c r="AH1230" s="140" t="s">
        <v>12729</v>
      </c>
      <c r="AI1230" s="140" t="s">
        <v>7773</v>
      </c>
      <c r="AJ1230" s="140" t="s">
        <v>12730</v>
      </c>
      <c r="AK1230" s="140" t="s">
        <v>12731</v>
      </c>
      <c r="AL1230" s="139">
        <v>3570</v>
      </c>
      <c r="AM1230" s="140" t="s">
        <v>15</v>
      </c>
      <c r="AN1230" s="140" t="s">
        <v>12732</v>
      </c>
    </row>
    <row r="1231" spans="1:40" ht="28.8" x14ac:dyDescent="0.25">
      <c r="A1231" s="139" t="s">
        <v>7756</v>
      </c>
      <c r="B1231" s="140" t="s">
        <v>7757</v>
      </c>
      <c r="C1231" s="139">
        <v>16121</v>
      </c>
      <c r="D1231" s="140" t="s">
        <v>5608</v>
      </c>
      <c r="E1231" s="140" t="s">
        <v>4109</v>
      </c>
      <c r="F1231" s="139">
        <v>3570</v>
      </c>
      <c r="G1231" s="140" t="s">
        <v>15</v>
      </c>
      <c r="H1231" s="140" t="s">
        <v>2034</v>
      </c>
      <c r="I1231" s="140" t="s">
        <v>7758</v>
      </c>
      <c r="J1231" s="140" t="s">
        <v>12733</v>
      </c>
      <c r="K1231" s="140" t="s">
        <v>7760</v>
      </c>
      <c r="L1231" s="140" t="s">
        <v>7761</v>
      </c>
      <c r="M1231" s="140" t="s">
        <v>7491</v>
      </c>
      <c r="N1231" s="140" t="s">
        <v>8722</v>
      </c>
      <c r="O1231" s="139">
        <v>0</v>
      </c>
      <c r="P1231" s="139"/>
      <c r="Q1231" s="140" t="s">
        <v>7758</v>
      </c>
      <c r="R1231" s="139">
        <v>124255</v>
      </c>
      <c r="S1231" s="139">
        <v>0</v>
      </c>
      <c r="T1231" s="140" t="s">
        <v>7758</v>
      </c>
      <c r="U1231" s="141">
        <v>367</v>
      </c>
      <c r="V1231" s="140" t="s">
        <v>12734</v>
      </c>
      <c r="W1231" s="140" t="s">
        <v>8378</v>
      </c>
      <c r="X1231" s="140" t="s">
        <v>7765</v>
      </c>
      <c r="Y1231" s="140" t="s">
        <v>7766</v>
      </c>
      <c r="Z1231" s="140" t="s">
        <v>8739</v>
      </c>
      <c r="AA1231" s="139">
        <v>1</v>
      </c>
      <c r="AB1231" s="141">
        <v>45322</v>
      </c>
      <c r="AC1231" s="141">
        <v>45322</v>
      </c>
      <c r="AD1231" s="140" t="s">
        <v>7876</v>
      </c>
      <c r="AE1231" s="140" t="s">
        <v>7877</v>
      </c>
      <c r="AF1231" s="140" t="s">
        <v>7878</v>
      </c>
      <c r="AG1231" s="140" t="s">
        <v>7879</v>
      </c>
      <c r="AH1231" s="140" t="s">
        <v>12735</v>
      </c>
      <c r="AI1231" s="140" t="s">
        <v>9777</v>
      </c>
      <c r="AJ1231" s="140" t="s">
        <v>12736</v>
      </c>
      <c r="AK1231" s="140" t="s">
        <v>12737</v>
      </c>
      <c r="AL1231" s="139">
        <v>3570</v>
      </c>
      <c r="AM1231" s="140" t="s">
        <v>15</v>
      </c>
      <c r="AN1231" s="140" t="s">
        <v>12738</v>
      </c>
    </row>
    <row r="1232" spans="1:40" ht="28.8" x14ac:dyDescent="0.25">
      <c r="A1232" s="139" t="s">
        <v>7756</v>
      </c>
      <c r="B1232" s="140" t="s">
        <v>7757</v>
      </c>
      <c r="C1232" s="139">
        <v>16139</v>
      </c>
      <c r="D1232" s="140" t="s">
        <v>6688</v>
      </c>
      <c r="E1232" s="140" t="s">
        <v>4110</v>
      </c>
      <c r="F1232" s="139">
        <v>3570</v>
      </c>
      <c r="G1232" s="140" t="s">
        <v>15</v>
      </c>
      <c r="H1232" s="140" t="s">
        <v>2035</v>
      </c>
      <c r="I1232" s="140" t="s">
        <v>7758</v>
      </c>
      <c r="J1232" s="140" t="s">
        <v>12739</v>
      </c>
      <c r="K1232" s="140" t="s">
        <v>7760</v>
      </c>
      <c r="L1232" s="140" t="s">
        <v>7761</v>
      </c>
      <c r="M1232" s="140" t="s">
        <v>7491</v>
      </c>
      <c r="N1232" s="140" t="s">
        <v>8730</v>
      </c>
      <c r="O1232" s="139">
        <v>118786</v>
      </c>
      <c r="P1232" s="139">
        <v>14911</v>
      </c>
      <c r="Q1232" s="140" t="s">
        <v>490</v>
      </c>
      <c r="R1232" s="139">
        <v>961731</v>
      </c>
      <c r="S1232" s="139">
        <v>0</v>
      </c>
      <c r="T1232" s="140" t="s">
        <v>7758</v>
      </c>
      <c r="U1232" s="141">
        <v>367</v>
      </c>
      <c r="V1232" s="140" t="s">
        <v>12740</v>
      </c>
      <c r="W1232" s="140" t="s">
        <v>8378</v>
      </c>
      <c r="X1232" s="140" t="s">
        <v>7765</v>
      </c>
      <c r="Y1232" s="140" t="s">
        <v>7766</v>
      </c>
      <c r="Z1232" s="140" t="s">
        <v>8732</v>
      </c>
      <c r="AA1232" s="139">
        <v>1</v>
      </c>
      <c r="AB1232" s="141">
        <v>45322</v>
      </c>
      <c r="AC1232" s="141">
        <v>45322</v>
      </c>
      <c r="AD1232" s="140" t="s">
        <v>7876</v>
      </c>
      <c r="AE1232" s="140" t="s">
        <v>7877</v>
      </c>
      <c r="AF1232" s="140" t="s">
        <v>7878</v>
      </c>
      <c r="AG1232" s="140" t="s">
        <v>7879</v>
      </c>
      <c r="AH1232" s="140" t="s">
        <v>12741</v>
      </c>
      <c r="AI1232" s="140" t="s">
        <v>7773</v>
      </c>
      <c r="AJ1232" s="140" t="s">
        <v>12742</v>
      </c>
      <c r="AK1232" s="140" t="s">
        <v>7758</v>
      </c>
      <c r="AL1232" s="139">
        <v>3570</v>
      </c>
      <c r="AM1232" s="140" t="s">
        <v>15</v>
      </c>
      <c r="AN1232" s="140" t="s">
        <v>12743</v>
      </c>
    </row>
    <row r="1233" spans="1:40" ht="28.8" x14ac:dyDescent="0.25">
      <c r="A1233" s="139" t="s">
        <v>7756</v>
      </c>
      <c r="B1233" s="140" t="s">
        <v>7757</v>
      </c>
      <c r="C1233" s="139">
        <v>16171</v>
      </c>
      <c r="D1233" s="140" t="s">
        <v>5609</v>
      </c>
      <c r="E1233" s="140" t="s">
        <v>4111</v>
      </c>
      <c r="F1233" s="139">
        <v>3500</v>
      </c>
      <c r="G1233" s="140" t="s">
        <v>16</v>
      </c>
      <c r="H1233" s="140" t="s">
        <v>2036</v>
      </c>
      <c r="I1233" s="140" t="s">
        <v>7758</v>
      </c>
      <c r="J1233" s="140" t="s">
        <v>12744</v>
      </c>
      <c r="K1233" s="140" t="s">
        <v>7760</v>
      </c>
      <c r="L1233" s="140" t="s">
        <v>7761</v>
      </c>
      <c r="M1233" s="140" t="s">
        <v>7491</v>
      </c>
      <c r="N1233" s="140" t="s">
        <v>8722</v>
      </c>
      <c r="O1233" s="139">
        <v>119891</v>
      </c>
      <c r="P1233" s="139">
        <v>13896</v>
      </c>
      <c r="Q1233" s="140" t="s">
        <v>5518</v>
      </c>
      <c r="R1233" s="139">
        <v>965939</v>
      </c>
      <c r="S1233" s="139">
        <v>0</v>
      </c>
      <c r="T1233" s="140" t="s">
        <v>7758</v>
      </c>
      <c r="U1233" s="141">
        <v>367</v>
      </c>
      <c r="V1233" s="140" t="s">
        <v>12745</v>
      </c>
      <c r="W1233" s="140" t="s">
        <v>9743</v>
      </c>
      <c r="X1233" s="140" t="s">
        <v>7765</v>
      </c>
      <c r="Y1233" s="140" t="s">
        <v>7766</v>
      </c>
      <c r="Z1233" s="140" t="s">
        <v>8739</v>
      </c>
      <c r="AA1233" s="139">
        <v>1</v>
      </c>
      <c r="AB1233" s="141">
        <v>45322</v>
      </c>
      <c r="AC1233" s="141">
        <v>45322</v>
      </c>
      <c r="AD1233" s="140" t="s">
        <v>7857</v>
      </c>
      <c r="AE1233" s="140" t="s">
        <v>7858</v>
      </c>
      <c r="AF1233" s="140" t="s">
        <v>7859</v>
      </c>
      <c r="AG1233" s="140" t="s">
        <v>7860</v>
      </c>
      <c r="AH1233" s="140" t="s">
        <v>12746</v>
      </c>
      <c r="AI1233" s="140" t="s">
        <v>7943</v>
      </c>
      <c r="AJ1233" s="140" t="s">
        <v>12747</v>
      </c>
      <c r="AK1233" s="140" t="s">
        <v>12748</v>
      </c>
      <c r="AL1233" s="139">
        <v>3500</v>
      </c>
      <c r="AM1233" s="140" t="s">
        <v>356</v>
      </c>
      <c r="AN1233" s="140" t="s">
        <v>12749</v>
      </c>
    </row>
    <row r="1234" spans="1:40" ht="28.8" x14ac:dyDescent="0.25">
      <c r="A1234" s="139" t="s">
        <v>7756</v>
      </c>
      <c r="B1234" s="140" t="s">
        <v>7757</v>
      </c>
      <c r="C1234" s="139">
        <v>16188</v>
      </c>
      <c r="D1234" s="140" t="s">
        <v>5271</v>
      </c>
      <c r="E1234" s="140" t="s">
        <v>4112</v>
      </c>
      <c r="F1234" s="139">
        <v>3830</v>
      </c>
      <c r="G1234" s="140" t="s">
        <v>376</v>
      </c>
      <c r="H1234" s="140" t="s">
        <v>1202</v>
      </c>
      <c r="I1234" s="140" t="s">
        <v>7758</v>
      </c>
      <c r="J1234" s="140" t="s">
        <v>12750</v>
      </c>
      <c r="K1234" s="140" t="s">
        <v>7760</v>
      </c>
      <c r="L1234" s="140" t="s">
        <v>7761</v>
      </c>
      <c r="M1234" s="140" t="s">
        <v>7491</v>
      </c>
      <c r="N1234" s="140" t="s">
        <v>8722</v>
      </c>
      <c r="O1234" s="139">
        <v>120139</v>
      </c>
      <c r="P1234" s="139">
        <v>105941</v>
      </c>
      <c r="Q1234" s="140" t="s">
        <v>5543</v>
      </c>
      <c r="R1234" s="139">
        <v>965947</v>
      </c>
      <c r="S1234" s="139">
        <v>0</v>
      </c>
      <c r="T1234" s="140" t="s">
        <v>7758</v>
      </c>
      <c r="U1234" s="141">
        <v>367</v>
      </c>
      <c r="V1234" s="140" t="s">
        <v>12751</v>
      </c>
      <c r="W1234" s="140" t="s">
        <v>7780</v>
      </c>
      <c r="X1234" s="140" t="s">
        <v>7765</v>
      </c>
      <c r="Y1234" s="140" t="s">
        <v>7766</v>
      </c>
      <c r="Z1234" s="140" t="s">
        <v>8739</v>
      </c>
      <c r="AA1234" s="139">
        <v>1</v>
      </c>
      <c r="AB1234" s="141">
        <v>45322</v>
      </c>
      <c r="AC1234" s="141">
        <v>45322</v>
      </c>
      <c r="AD1234" s="140" t="s">
        <v>7857</v>
      </c>
      <c r="AE1234" s="140" t="s">
        <v>7858</v>
      </c>
      <c r="AF1234" s="140" t="s">
        <v>7859</v>
      </c>
      <c r="AG1234" s="140" t="s">
        <v>7860</v>
      </c>
      <c r="AH1234" s="140" t="s">
        <v>12752</v>
      </c>
      <c r="AI1234" s="140" t="s">
        <v>7943</v>
      </c>
      <c r="AJ1234" s="140" t="s">
        <v>12753</v>
      </c>
      <c r="AK1234" s="140" t="s">
        <v>12754</v>
      </c>
      <c r="AL1234" s="139">
        <v>3830</v>
      </c>
      <c r="AM1234" s="140" t="s">
        <v>376</v>
      </c>
      <c r="AN1234" s="140" t="s">
        <v>12755</v>
      </c>
    </row>
    <row r="1235" spans="1:40" ht="28.8" x14ac:dyDescent="0.25">
      <c r="A1235" s="139" t="s">
        <v>7756</v>
      </c>
      <c r="B1235" s="140" t="s">
        <v>7757</v>
      </c>
      <c r="C1235" s="139">
        <v>16196</v>
      </c>
      <c r="D1235" s="140" t="s">
        <v>5610</v>
      </c>
      <c r="E1235" s="140" t="s">
        <v>4113</v>
      </c>
      <c r="F1235" s="139">
        <v>3840</v>
      </c>
      <c r="G1235" s="140" t="s">
        <v>17</v>
      </c>
      <c r="H1235" s="140" t="s">
        <v>1203</v>
      </c>
      <c r="I1235" s="140" t="s">
        <v>7758</v>
      </c>
      <c r="J1235" s="140" t="s">
        <v>12756</v>
      </c>
      <c r="K1235" s="140" t="s">
        <v>7760</v>
      </c>
      <c r="L1235" s="140" t="s">
        <v>7761</v>
      </c>
      <c r="M1235" s="140" t="s">
        <v>7491</v>
      </c>
      <c r="N1235" s="140" t="s">
        <v>8722</v>
      </c>
      <c r="O1235" s="139">
        <v>120139</v>
      </c>
      <c r="P1235" s="139">
        <v>105941</v>
      </c>
      <c r="Q1235" s="140" t="s">
        <v>5543</v>
      </c>
      <c r="R1235" s="139">
        <v>970103</v>
      </c>
      <c r="S1235" s="139">
        <v>0</v>
      </c>
      <c r="T1235" s="140" t="s">
        <v>7758</v>
      </c>
      <c r="U1235" s="141">
        <v>367</v>
      </c>
      <c r="V1235" s="140" t="s">
        <v>12757</v>
      </c>
      <c r="W1235" s="140" t="s">
        <v>9436</v>
      </c>
      <c r="X1235" s="140" t="s">
        <v>7765</v>
      </c>
      <c r="Y1235" s="140" t="s">
        <v>7766</v>
      </c>
      <c r="Z1235" s="140" t="s">
        <v>8739</v>
      </c>
      <c r="AA1235" s="139">
        <v>1</v>
      </c>
      <c r="AB1235" s="141">
        <v>45322</v>
      </c>
      <c r="AC1235" s="141">
        <v>45322</v>
      </c>
      <c r="AD1235" s="140" t="s">
        <v>7857</v>
      </c>
      <c r="AE1235" s="140" t="s">
        <v>7858</v>
      </c>
      <c r="AF1235" s="140" t="s">
        <v>7859</v>
      </c>
      <c r="AG1235" s="140" t="s">
        <v>7860</v>
      </c>
      <c r="AH1235" s="140" t="s">
        <v>12758</v>
      </c>
      <c r="AI1235" s="140" t="s">
        <v>7943</v>
      </c>
      <c r="AJ1235" s="140" t="s">
        <v>12759</v>
      </c>
      <c r="AK1235" s="140" t="s">
        <v>12760</v>
      </c>
      <c r="AL1235" s="139">
        <v>3840</v>
      </c>
      <c r="AM1235" s="140" t="s">
        <v>17</v>
      </c>
      <c r="AN1235" s="140" t="s">
        <v>12761</v>
      </c>
    </row>
    <row r="1236" spans="1:40" ht="28.8" x14ac:dyDescent="0.25">
      <c r="A1236" s="139" t="s">
        <v>7756</v>
      </c>
      <c r="B1236" s="140" t="s">
        <v>7757</v>
      </c>
      <c r="C1236" s="139">
        <v>16212</v>
      </c>
      <c r="D1236" s="140" t="s">
        <v>5611</v>
      </c>
      <c r="E1236" s="140" t="s">
        <v>4114</v>
      </c>
      <c r="F1236" s="139">
        <v>3840</v>
      </c>
      <c r="G1236" s="140" t="s">
        <v>17</v>
      </c>
      <c r="H1236" s="140" t="s">
        <v>1204</v>
      </c>
      <c r="I1236" s="140" t="s">
        <v>7758</v>
      </c>
      <c r="J1236" s="140" t="s">
        <v>12762</v>
      </c>
      <c r="K1236" s="140" t="s">
        <v>7760</v>
      </c>
      <c r="L1236" s="140" t="s">
        <v>7761</v>
      </c>
      <c r="M1236" s="140" t="s">
        <v>7491</v>
      </c>
      <c r="N1236" s="140" t="s">
        <v>8722</v>
      </c>
      <c r="O1236" s="139">
        <v>120139</v>
      </c>
      <c r="P1236" s="139">
        <v>105941</v>
      </c>
      <c r="Q1236" s="140" t="s">
        <v>5543</v>
      </c>
      <c r="R1236" s="139">
        <v>970103</v>
      </c>
      <c r="S1236" s="139">
        <v>0</v>
      </c>
      <c r="T1236" s="140" t="s">
        <v>7758</v>
      </c>
      <c r="U1236" s="141">
        <v>367</v>
      </c>
      <c r="V1236" s="140" t="s">
        <v>12763</v>
      </c>
      <c r="W1236" s="140" t="s">
        <v>12764</v>
      </c>
      <c r="X1236" s="140" t="s">
        <v>7765</v>
      </c>
      <c r="Y1236" s="140" t="s">
        <v>7766</v>
      </c>
      <c r="Z1236" s="140" t="s">
        <v>8739</v>
      </c>
      <c r="AA1236" s="139">
        <v>1</v>
      </c>
      <c r="AB1236" s="141">
        <v>45322</v>
      </c>
      <c r="AC1236" s="141">
        <v>45322</v>
      </c>
      <c r="AD1236" s="140" t="s">
        <v>7857</v>
      </c>
      <c r="AE1236" s="140" t="s">
        <v>7858</v>
      </c>
      <c r="AF1236" s="140" t="s">
        <v>7859</v>
      </c>
      <c r="AG1236" s="140" t="s">
        <v>7860</v>
      </c>
      <c r="AH1236" s="140" t="s">
        <v>12765</v>
      </c>
      <c r="AI1236" s="140" t="s">
        <v>7943</v>
      </c>
      <c r="AJ1236" s="140" t="s">
        <v>12766</v>
      </c>
      <c r="AK1236" s="140" t="s">
        <v>12767</v>
      </c>
      <c r="AL1236" s="139">
        <v>3840</v>
      </c>
      <c r="AM1236" s="140" t="s">
        <v>17</v>
      </c>
      <c r="AN1236" s="140" t="s">
        <v>12761</v>
      </c>
    </row>
    <row r="1237" spans="1:40" ht="28.8" x14ac:dyDescent="0.25">
      <c r="A1237" s="139" t="s">
        <v>7756</v>
      </c>
      <c r="B1237" s="140" t="s">
        <v>7757</v>
      </c>
      <c r="C1237" s="139">
        <v>16221</v>
      </c>
      <c r="D1237" s="140" t="s">
        <v>5515</v>
      </c>
      <c r="E1237" s="140" t="s">
        <v>911</v>
      </c>
      <c r="F1237" s="139">
        <v>3840</v>
      </c>
      <c r="G1237" s="140" t="s">
        <v>18</v>
      </c>
      <c r="H1237" s="140" t="s">
        <v>1205</v>
      </c>
      <c r="I1237" s="140" t="s">
        <v>7758</v>
      </c>
      <c r="J1237" s="140" t="s">
        <v>12768</v>
      </c>
      <c r="K1237" s="140" t="s">
        <v>7760</v>
      </c>
      <c r="L1237" s="140" t="s">
        <v>7761</v>
      </c>
      <c r="M1237" s="140" t="s">
        <v>7491</v>
      </c>
      <c r="N1237" s="140" t="s">
        <v>8722</v>
      </c>
      <c r="O1237" s="139">
        <v>120139</v>
      </c>
      <c r="P1237" s="139">
        <v>105941</v>
      </c>
      <c r="Q1237" s="140" t="s">
        <v>5543</v>
      </c>
      <c r="R1237" s="139">
        <v>970103</v>
      </c>
      <c r="S1237" s="139">
        <v>0</v>
      </c>
      <c r="T1237" s="140" t="s">
        <v>7758</v>
      </c>
      <c r="U1237" s="141">
        <v>367</v>
      </c>
      <c r="V1237" s="140" t="s">
        <v>12769</v>
      </c>
      <c r="W1237" s="140" t="s">
        <v>10886</v>
      </c>
      <c r="X1237" s="140" t="s">
        <v>7765</v>
      </c>
      <c r="Y1237" s="140" t="s">
        <v>7766</v>
      </c>
      <c r="Z1237" s="140" t="s">
        <v>8739</v>
      </c>
      <c r="AA1237" s="139">
        <v>1</v>
      </c>
      <c r="AB1237" s="141">
        <v>45322</v>
      </c>
      <c r="AC1237" s="141">
        <v>45322</v>
      </c>
      <c r="AD1237" s="140" t="s">
        <v>7857</v>
      </c>
      <c r="AE1237" s="140" t="s">
        <v>7858</v>
      </c>
      <c r="AF1237" s="140" t="s">
        <v>7859</v>
      </c>
      <c r="AG1237" s="140" t="s">
        <v>7860</v>
      </c>
      <c r="AH1237" s="140" t="s">
        <v>12770</v>
      </c>
      <c r="AI1237" s="140" t="s">
        <v>7943</v>
      </c>
      <c r="AJ1237" s="140" t="s">
        <v>12771</v>
      </c>
      <c r="AK1237" s="140" t="s">
        <v>12772</v>
      </c>
      <c r="AL1237" s="139">
        <v>3840</v>
      </c>
      <c r="AM1237" s="140" t="s">
        <v>17</v>
      </c>
      <c r="AN1237" s="140" t="s">
        <v>12761</v>
      </c>
    </row>
    <row r="1238" spans="1:40" ht="28.8" x14ac:dyDescent="0.25">
      <c r="A1238" s="139" t="s">
        <v>7756</v>
      </c>
      <c r="B1238" s="140" t="s">
        <v>7757</v>
      </c>
      <c r="C1238" s="139">
        <v>16238</v>
      </c>
      <c r="D1238" s="140" t="s">
        <v>7267</v>
      </c>
      <c r="E1238" s="140" t="s">
        <v>4115</v>
      </c>
      <c r="F1238" s="139">
        <v>3840</v>
      </c>
      <c r="G1238" s="140" t="s">
        <v>19</v>
      </c>
      <c r="H1238" s="140" t="s">
        <v>1206</v>
      </c>
      <c r="I1238" s="140" t="s">
        <v>7758</v>
      </c>
      <c r="J1238" s="140" t="s">
        <v>12773</v>
      </c>
      <c r="K1238" s="140" t="s">
        <v>7760</v>
      </c>
      <c r="L1238" s="140" t="s">
        <v>7761</v>
      </c>
      <c r="M1238" s="140" t="s">
        <v>7491</v>
      </c>
      <c r="N1238" s="140" t="s">
        <v>8722</v>
      </c>
      <c r="O1238" s="139">
        <v>120139</v>
      </c>
      <c r="P1238" s="139">
        <v>105941</v>
      </c>
      <c r="Q1238" s="140" t="s">
        <v>5543</v>
      </c>
      <c r="R1238" s="139">
        <v>970103</v>
      </c>
      <c r="S1238" s="139">
        <v>0</v>
      </c>
      <c r="T1238" s="140" t="s">
        <v>7758</v>
      </c>
      <c r="U1238" s="141">
        <v>367</v>
      </c>
      <c r="V1238" s="140" t="s">
        <v>12774</v>
      </c>
      <c r="W1238" s="140" t="s">
        <v>7847</v>
      </c>
      <c r="X1238" s="140" t="s">
        <v>7765</v>
      </c>
      <c r="Y1238" s="140" t="s">
        <v>7766</v>
      </c>
      <c r="Z1238" s="140" t="s">
        <v>8739</v>
      </c>
      <c r="AA1238" s="139">
        <v>2</v>
      </c>
      <c r="AB1238" s="141">
        <v>45322</v>
      </c>
      <c r="AC1238" s="141">
        <v>45322</v>
      </c>
      <c r="AD1238" s="140" t="s">
        <v>7857</v>
      </c>
      <c r="AE1238" s="140" t="s">
        <v>7858</v>
      </c>
      <c r="AF1238" s="140" t="s">
        <v>7859</v>
      </c>
      <c r="AG1238" s="140" t="s">
        <v>7860</v>
      </c>
      <c r="AH1238" s="140" t="s">
        <v>12775</v>
      </c>
      <c r="AI1238" s="140" t="s">
        <v>7943</v>
      </c>
      <c r="AJ1238" s="140" t="s">
        <v>12776</v>
      </c>
      <c r="AK1238" s="140" t="s">
        <v>12777</v>
      </c>
      <c r="AL1238" s="139">
        <v>3840</v>
      </c>
      <c r="AM1238" s="140" t="s">
        <v>17</v>
      </c>
      <c r="AN1238" s="140" t="s">
        <v>12761</v>
      </c>
    </row>
    <row r="1239" spans="1:40" ht="28.8" x14ac:dyDescent="0.25">
      <c r="A1239" s="139" t="s">
        <v>7756</v>
      </c>
      <c r="B1239" s="140" t="s">
        <v>7757</v>
      </c>
      <c r="C1239" s="139">
        <v>16279</v>
      </c>
      <c r="D1239" s="140" t="s">
        <v>5612</v>
      </c>
      <c r="E1239" s="140" t="s">
        <v>4116</v>
      </c>
      <c r="F1239" s="139">
        <v>3870</v>
      </c>
      <c r="G1239" s="140" t="s">
        <v>377</v>
      </c>
      <c r="H1239" s="140" t="s">
        <v>1207</v>
      </c>
      <c r="I1239" s="140" t="s">
        <v>7758</v>
      </c>
      <c r="J1239" s="140" t="s">
        <v>12778</v>
      </c>
      <c r="K1239" s="140" t="s">
        <v>7760</v>
      </c>
      <c r="L1239" s="140" t="s">
        <v>7761</v>
      </c>
      <c r="M1239" s="140" t="s">
        <v>7491</v>
      </c>
      <c r="N1239" s="140" t="s">
        <v>8722</v>
      </c>
      <c r="O1239" s="139">
        <v>120139</v>
      </c>
      <c r="P1239" s="139">
        <v>105941</v>
      </c>
      <c r="Q1239" s="140" t="s">
        <v>5543</v>
      </c>
      <c r="R1239" s="139">
        <v>973602</v>
      </c>
      <c r="S1239" s="139">
        <v>0</v>
      </c>
      <c r="T1239" s="140" t="s">
        <v>7758</v>
      </c>
      <c r="U1239" s="141">
        <v>367</v>
      </c>
      <c r="V1239" s="140" t="s">
        <v>12779</v>
      </c>
      <c r="W1239" s="140" t="s">
        <v>12780</v>
      </c>
      <c r="X1239" s="140" t="s">
        <v>7765</v>
      </c>
      <c r="Y1239" s="140" t="s">
        <v>7766</v>
      </c>
      <c r="Z1239" s="140" t="s">
        <v>8739</v>
      </c>
      <c r="AA1239" s="139">
        <v>2</v>
      </c>
      <c r="AB1239" s="141">
        <v>45322</v>
      </c>
      <c r="AC1239" s="141">
        <v>45322</v>
      </c>
      <c r="AD1239" s="140" t="s">
        <v>7857</v>
      </c>
      <c r="AE1239" s="140" t="s">
        <v>7858</v>
      </c>
      <c r="AF1239" s="140" t="s">
        <v>7859</v>
      </c>
      <c r="AG1239" s="140" t="s">
        <v>7860</v>
      </c>
      <c r="AH1239" s="140" t="s">
        <v>12781</v>
      </c>
      <c r="AI1239" s="140" t="s">
        <v>12782</v>
      </c>
      <c r="AJ1239" s="140" t="s">
        <v>12783</v>
      </c>
      <c r="AK1239" s="140" t="s">
        <v>4116</v>
      </c>
      <c r="AL1239" s="139">
        <v>3870</v>
      </c>
      <c r="AM1239" s="140" t="s">
        <v>377</v>
      </c>
      <c r="AN1239" s="140" t="s">
        <v>12784</v>
      </c>
    </row>
    <row r="1240" spans="1:40" ht="28.8" x14ac:dyDescent="0.25">
      <c r="A1240" s="139" t="s">
        <v>7756</v>
      </c>
      <c r="B1240" s="140" t="s">
        <v>7757</v>
      </c>
      <c r="C1240" s="139">
        <v>16329</v>
      </c>
      <c r="D1240" s="140" t="s">
        <v>5613</v>
      </c>
      <c r="E1240" s="140" t="s">
        <v>4117</v>
      </c>
      <c r="F1240" s="139">
        <v>3890</v>
      </c>
      <c r="G1240" s="140" t="s">
        <v>20</v>
      </c>
      <c r="H1240" s="140" t="s">
        <v>2820</v>
      </c>
      <c r="I1240" s="140" t="s">
        <v>7758</v>
      </c>
      <c r="J1240" s="140" t="s">
        <v>12785</v>
      </c>
      <c r="K1240" s="140" t="s">
        <v>7760</v>
      </c>
      <c r="L1240" s="140" t="s">
        <v>7761</v>
      </c>
      <c r="M1240" s="140" t="s">
        <v>7491</v>
      </c>
      <c r="N1240" s="140" t="s">
        <v>7762</v>
      </c>
      <c r="O1240" s="139">
        <v>138966</v>
      </c>
      <c r="P1240" s="139">
        <v>125625</v>
      </c>
      <c r="Q1240" s="140" t="s">
        <v>7428</v>
      </c>
      <c r="R1240" s="139">
        <v>113928</v>
      </c>
      <c r="S1240" s="139">
        <v>113928</v>
      </c>
      <c r="T1240" s="140" t="s">
        <v>7758</v>
      </c>
      <c r="U1240" s="141">
        <v>367</v>
      </c>
      <c r="V1240" s="140" t="s">
        <v>12786</v>
      </c>
      <c r="W1240" s="140" t="s">
        <v>8214</v>
      </c>
      <c r="X1240" s="140" t="s">
        <v>7765</v>
      </c>
      <c r="Y1240" s="140" t="s">
        <v>7766</v>
      </c>
      <c r="Z1240" s="140" t="s">
        <v>7767</v>
      </c>
      <c r="AA1240" s="139">
        <v>3</v>
      </c>
      <c r="AB1240" s="141">
        <v>45322</v>
      </c>
      <c r="AC1240" s="141">
        <v>45322</v>
      </c>
      <c r="AD1240" s="140" t="s">
        <v>7857</v>
      </c>
      <c r="AE1240" s="140" t="s">
        <v>7858</v>
      </c>
      <c r="AF1240" s="140" t="s">
        <v>7859</v>
      </c>
      <c r="AG1240" s="140" t="s">
        <v>7860</v>
      </c>
      <c r="AH1240" s="140" t="s">
        <v>7841</v>
      </c>
      <c r="AI1240" s="140" t="s">
        <v>7773</v>
      </c>
      <c r="AJ1240" s="140" t="s">
        <v>7842</v>
      </c>
      <c r="AK1240" s="140" t="s">
        <v>7843</v>
      </c>
      <c r="AL1240" s="139">
        <v>3840</v>
      </c>
      <c r="AM1240" s="140" t="s">
        <v>17</v>
      </c>
      <c r="AN1240" s="140" t="s">
        <v>7844</v>
      </c>
    </row>
    <row r="1241" spans="1:40" ht="28.8" x14ac:dyDescent="0.25">
      <c r="A1241" s="139" t="s">
        <v>7756</v>
      </c>
      <c r="B1241" s="140" t="s">
        <v>7757</v>
      </c>
      <c r="C1241" s="139">
        <v>16337</v>
      </c>
      <c r="D1241" s="140" t="s">
        <v>6562</v>
      </c>
      <c r="E1241" s="140" t="s">
        <v>4118</v>
      </c>
      <c r="F1241" s="139">
        <v>3920</v>
      </c>
      <c r="G1241" s="140" t="s">
        <v>378</v>
      </c>
      <c r="H1241" s="140" t="s">
        <v>1208</v>
      </c>
      <c r="I1241" s="140" t="s">
        <v>7758</v>
      </c>
      <c r="J1241" s="140" t="s">
        <v>12787</v>
      </c>
      <c r="K1241" s="140" t="s">
        <v>7760</v>
      </c>
      <c r="L1241" s="140" t="s">
        <v>7761</v>
      </c>
      <c r="M1241" s="140" t="s">
        <v>7491</v>
      </c>
      <c r="N1241" s="140" t="s">
        <v>8730</v>
      </c>
      <c r="O1241" s="139">
        <v>139097</v>
      </c>
      <c r="P1241" s="139">
        <v>16345</v>
      </c>
      <c r="Q1241" s="140" t="s">
        <v>5362</v>
      </c>
      <c r="R1241" s="139">
        <v>961771</v>
      </c>
      <c r="S1241" s="139">
        <v>0</v>
      </c>
      <c r="T1241" s="140" t="s">
        <v>7758</v>
      </c>
      <c r="U1241" s="141">
        <v>367</v>
      </c>
      <c r="V1241" s="140" t="s">
        <v>12788</v>
      </c>
      <c r="W1241" s="140" t="s">
        <v>9362</v>
      </c>
      <c r="X1241" s="140" t="s">
        <v>7765</v>
      </c>
      <c r="Y1241" s="140" t="s">
        <v>7766</v>
      </c>
      <c r="Z1241" s="140" t="s">
        <v>8732</v>
      </c>
      <c r="AA1241" s="139">
        <v>1</v>
      </c>
      <c r="AB1241" s="141">
        <v>45322</v>
      </c>
      <c r="AC1241" s="141">
        <v>45322</v>
      </c>
      <c r="AD1241" s="140" t="s">
        <v>7768</v>
      </c>
      <c r="AE1241" s="140" t="s">
        <v>7769</v>
      </c>
      <c r="AF1241" s="140" t="s">
        <v>7770</v>
      </c>
      <c r="AG1241" s="140" t="s">
        <v>7771</v>
      </c>
      <c r="AH1241" s="140" t="s">
        <v>12789</v>
      </c>
      <c r="AI1241" s="140" t="s">
        <v>7773</v>
      </c>
      <c r="AJ1241" s="140" t="s">
        <v>12790</v>
      </c>
      <c r="AK1241" s="140" t="s">
        <v>7758</v>
      </c>
      <c r="AL1241" s="139">
        <v>3920</v>
      </c>
      <c r="AM1241" s="140" t="s">
        <v>378</v>
      </c>
      <c r="AN1241" s="140" t="s">
        <v>12791</v>
      </c>
    </row>
    <row r="1242" spans="1:40" ht="28.8" x14ac:dyDescent="0.25">
      <c r="A1242" s="139" t="s">
        <v>7756</v>
      </c>
      <c r="B1242" s="140" t="s">
        <v>7757</v>
      </c>
      <c r="C1242" s="139">
        <v>16345</v>
      </c>
      <c r="D1242" s="140" t="s">
        <v>5362</v>
      </c>
      <c r="E1242" s="140" t="s">
        <v>4119</v>
      </c>
      <c r="F1242" s="139">
        <v>3920</v>
      </c>
      <c r="G1242" s="140" t="s">
        <v>378</v>
      </c>
      <c r="H1242" s="140" t="s">
        <v>1209</v>
      </c>
      <c r="I1242" s="140" t="s">
        <v>7758</v>
      </c>
      <c r="J1242" s="140" t="s">
        <v>12792</v>
      </c>
      <c r="K1242" s="140" t="s">
        <v>7760</v>
      </c>
      <c r="L1242" s="140" t="s">
        <v>7761</v>
      </c>
      <c r="M1242" s="140" t="s">
        <v>7491</v>
      </c>
      <c r="N1242" s="140" t="s">
        <v>8722</v>
      </c>
      <c r="O1242" s="139">
        <v>139097</v>
      </c>
      <c r="P1242" s="139">
        <v>16345</v>
      </c>
      <c r="Q1242" s="140" t="s">
        <v>5362</v>
      </c>
      <c r="R1242" s="139">
        <v>132035</v>
      </c>
      <c r="S1242" s="139">
        <v>0</v>
      </c>
      <c r="T1242" s="140" t="s">
        <v>7758</v>
      </c>
      <c r="U1242" s="141">
        <v>367</v>
      </c>
      <c r="V1242" s="140" t="s">
        <v>12793</v>
      </c>
      <c r="W1242" s="140" t="s">
        <v>12794</v>
      </c>
      <c r="X1242" s="140" t="s">
        <v>7765</v>
      </c>
      <c r="Y1242" s="140" t="s">
        <v>7766</v>
      </c>
      <c r="Z1242" s="140" t="s">
        <v>8739</v>
      </c>
      <c r="AA1242" s="139">
        <v>2</v>
      </c>
      <c r="AB1242" s="141">
        <v>45322</v>
      </c>
      <c r="AC1242" s="141">
        <v>45322</v>
      </c>
      <c r="AD1242" s="140" t="s">
        <v>7768</v>
      </c>
      <c r="AE1242" s="140" t="s">
        <v>7769</v>
      </c>
      <c r="AF1242" s="140" t="s">
        <v>7770</v>
      </c>
      <c r="AG1242" s="140" t="s">
        <v>7771</v>
      </c>
      <c r="AH1242" s="140" t="s">
        <v>12795</v>
      </c>
      <c r="AI1242" s="140" t="s">
        <v>7943</v>
      </c>
      <c r="AJ1242" s="140" t="s">
        <v>12796</v>
      </c>
      <c r="AK1242" s="140" t="s">
        <v>4119</v>
      </c>
      <c r="AL1242" s="139">
        <v>3920</v>
      </c>
      <c r="AM1242" s="140" t="s">
        <v>378</v>
      </c>
      <c r="AN1242" s="140" t="s">
        <v>12797</v>
      </c>
    </row>
    <row r="1243" spans="1:40" ht="28.8" x14ac:dyDescent="0.25">
      <c r="A1243" s="139" t="s">
        <v>7756</v>
      </c>
      <c r="B1243" s="140" t="s">
        <v>7757</v>
      </c>
      <c r="C1243" s="139">
        <v>16352</v>
      </c>
      <c r="D1243" s="140" t="s">
        <v>5614</v>
      </c>
      <c r="E1243" s="140" t="s">
        <v>4120</v>
      </c>
      <c r="F1243" s="139">
        <v>3920</v>
      </c>
      <c r="G1243" s="140" t="s">
        <v>378</v>
      </c>
      <c r="H1243" s="140" t="s">
        <v>1210</v>
      </c>
      <c r="I1243" s="140" t="s">
        <v>7758</v>
      </c>
      <c r="J1243" s="140" t="s">
        <v>12798</v>
      </c>
      <c r="K1243" s="140" t="s">
        <v>7760</v>
      </c>
      <c r="L1243" s="140" t="s">
        <v>7761</v>
      </c>
      <c r="M1243" s="140" t="s">
        <v>7491</v>
      </c>
      <c r="N1243" s="140" t="s">
        <v>8722</v>
      </c>
      <c r="O1243" s="139">
        <v>139097</v>
      </c>
      <c r="P1243" s="139">
        <v>16345</v>
      </c>
      <c r="Q1243" s="140" t="s">
        <v>5362</v>
      </c>
      <c r="R1243" s="139">
        <v>132035</v>
      </c>
      <c r="S1243" s="139">
        <v>0</v>
      </c>
      <c r="T1243" s="140" t="s">
        <v>7758</v>
      </c>
      <c r="U1243" s="141">
        <v>367</v>
      </c>
      <c r="V1243" s="140" t="s">
        <v>12799</v>
      </c>
      <c r="W1243" s="140" t="s">
        <v>7822</v>
      </c>
      <c r="X1243" s="140" t="s">
        <v>7765</v>
      </c>
      <c r="Y1243" s="140" t="s">
        <v>7766</v>
      </c>
      <c r="Z1243" s="140" t="s">
        <v>8739</v>
      </c>
      <c r="AA1243" s="139">
        <v>1</v>
      </c>
      <c r="AB1243" s="141">
        <v>45322</v>
      </c>
      <c r="AC1243" s="141">
        <v>45322</v>
      </c>
      <c r="AD1243" s="140" t="s">
        <v>7768</v>
      </c>
      <c r="AE1243" s="140" t="s">
        <v>7769</v>
      </c>
      <c r="AF1243" s="140" t="s">
        <v>7770</v>
      </c>
      <c r="AG1243" s="140" t="s">
        <v>7771</v>
      </c>
      <c r="AH1243" s="140" t="s">
        <v>12800</v>
      </c>
      <c r="AI1243" s="140" t="s">
        <v>7943</v>
      </c>
      <c r="AJ1243" s="140" t="s">
        <v>12801</v>
      </c>
      <c r="AK1243" s="140" t="s">
        <v>12802</v>
      </c>
      <c r="AL1243" s="139">
        <v>3920</v>
      </c>
      <c r="AM1243" s="140" t="s">
        <v>378</v>
      </c>
      <c r="AN1243" s="140" t="s">
        <v>12797</v>
      </c>
    </row>
    <row r="1244" spans="1:40" ht="28.8" x14ac:dyDescent="0.25">
      <c r="A1244" s="139" t="s">
        <v>7756</v>
      </c>
      <c r="B1244" s="140" t="s">
        <v>7757</v>
      </c>
      <c r="C1244" s="139">
        <v>16361</v>
      </c>
      <c r="D1244" s="140" t="s">
        <v>5615</v>
      </c>
      <c r="E1244" s="140" t="s">
        <v>4121</v>
      </c>
      <c r="F1244" s="139">
        <v>3920</v>
      </c>
      <c r="G1244" s="140" t="s">
        <v>378</v>
      </c>
      <c r="H1244" s="140" t="s">
        <v>1211</v>
      </c>
      <c r="I1244" s="140" t="s">
        <v>7758</v>
      </c>
      <c r="J1244" s="140" t="s">
        <v>12803</v>
      </c>
      <c r="K1244" s="140" t="s">
        <v>7760</v>
      </c>
      <c r="L1244" s="140" t="s">
        <v>7761</v>
      </c>
      <c r="M1244" s="140" t="s">
        <v>7491</v>
      </c>
      <c r="N1244" s="140" t="s">
        <v>8722</v>
      </c>
      <c r="O1244" s="139">
        <v>139097</v>
      </c>
      <c r="P1244" s="139">
        <v>16345</v>
      </c>
      <c r="Q1244" s="140" t="s">
        <v>5362</v>
      </c>
      <c r="R1244" s="139">
        <v>132035</v>
      </c>
      <c r="S1244" s="139">
        <v>0</v>
      </c>
      <c r="T1244" s="140" t="s">
        <v>7758</v>
      </c>
      <c r="U1244" s="141">
        <v>367</v>
      </c>
      <c r="V1244" s="140" t="s">
        <v>12804</v>
      </c>
      <c r="W1244" s="140" t="s">
        <v>9072</v>
      </c>
      <c r="X1244" s="140" t="s">
        <v>7765</v>
      </c>
      <c r="Y1244" s="140" t="s">
        <v>7766</v>
      </c>
      <c r="Z1244" s="140" t="s">
        <v>8739</v>
      </c>
      <c r="AA1244" s="139">
        <v>1</v>
      </c>
      <c r="AB1244" s="141">
        <v>45322</v>
      </c>
      <c r="AC1244" s="141">
        <v>45322</v>
      </c>
      <c r="AD1244" s="140" t="s">
        <v>7768</v>
      </c>
      <c r="AE1244" s="140" t="s">
        <v>7769</v>
      </c>
      <c r="AF1244" s="140" t="s">
        <v>7770</v>
      </c>
      <c r="AG1244" s="140" t="s">
        <v>7771</v>
      </c>
      <c r="AH1244" s="140" t="s">
        <v>12805</v>
      </c>
      <c r="AI1244" s="140" t="s">
        <v>7943</v>
      </c>
      <c r="AJ1244" s="140" t="s">
        <v>12806</v>
      </c>
      <c r="AK1244" s="140" t="s">
        <v>12802</v>
      </c>
      <c r="AL1244" s="139">
        <v>3920</v>
      </c>
      <c r="AM1244" s="140" t="s">
        <v>378</v>
      </c>
      <c r="AN1244" s="140" t="s">
        <v>12797</v>
      </c>
    </row>
    <row r="1245" spans="1:40" ht="28.8" x14ac:dyDescent="0.25">
      <c r="A1245" s="139" t="s">
        <v>7756</v>
      </c>
      <c r="B1245" s="140" t="s">
        <v>7757</v>
      </c>
      <c r="C1245" s="139">
        <v>16378</v>
      </c>
      <c r="D1245" s="140" t="s">
        <v>5616</v>
      </c>
      <c r="E1245" s="140" t="s">
        <v>3529</v>
      </c>
      <c r="F1245" s="139">
        <v>3920</v>
      </c>
      <c r="G1245" s="140" t="s">
        <v>378</v>
      </c>
      <c r="H1245" s="140" t="s">
        <v>1212</v>
      </c>
      <c r="I1245" s="140" t="s">
        <v>7758</v>
      </c>
      <c r="J1245" s="140" t="s">
        <v>12807</v>
      </c>
      <c r="K1245" s="140" t="s">
        <v>7760</v>
      </c>
      <c r="L1245" s="140" t="s">
        <v>7761</v>
      </c>
      <c r="M1245" s="140" t="s">
        <v>7491</v>
      </c>
      <c r="N1245" s="140" t="s">
        <v>8722</v>
      </c>
      <c r="O1245" s="139">
        <v>139097</v>
      </c>
      <c r="P1245" s="139">
        <v>16345</v>
      </c>
      <c r="Q1245" s="140" t="s">
        <v>5362</v>
      </c>
      <c r="R1245" s="139">
        <v>132035</v>
      </c>
      <c r="S1245" s="139">
        <v>0</v>
      </c>
      <c r="T1245" s="140" t="s">
        <v>7758</v>
      </c>
      <c r="U1245" s="141">
        <v>367</v>
      </c>
      <c r="V1245" s="140" t="s">
        <v>12808</v>
      </c>
      <c r="W1245" s="140" t="s">
        <v>8300</v>
      </c>
      <c r="X1245" s="140" t="s">
        <v>7972</v>
      </c>
      <c r="Y1245" s="140" t="s">
        <v>7973</v>
      </c>
      <c r="Z1245" s="140" t="s">
        <v>8899</v>
      </c>
      <c r="AA1245" s="139">
        <v>1</v>
      </c>
      <c r="AB1245" s="141">
        <v>45322</v>
      </c>
      <c r="AC1245" s="141">
        <v>45322</v>
      </c>
      <c r="AD1245" s="140" t="s">
        <v>7768</v>
      </c>
      <c r="AE1245" s="140" t="s">
        <v>7769</v>
      </c>
      <c r="AF1245" s="140" t="s">
        <v>7770</v>
      </c>
      <c r="AG1245" s="140" t="s">
        <v>7771</v>
      </c>
      <c r="AH1245" s="140" t="s">
        <v>12809</v>
      </c>
      <c r="AI1245" s="140" t="s">
        <v>7943</v>
      </c>
      <c r="AJ1245" s="140" t="s">
        <v>12810</v>
      </c>
      <c r="AK1245" s="140" t="s">
        <v>12802</v>
      </c>
      <c r="AL1245" s="139">
        <v>3920</v>
      </c>
      <c r="AM1245" s="140" t="s">
        <v>378</v>
      </c>
      <c r="AN1245" s="140" t="s">
        <v>12797</v>
      </c>
    </row>
    <row r="1246" spans="1:40" ht="28.8" x14ac:dyDescent="0.25">
      <c r="A1246" s="139" t="s">
        <v>7756</v>
      </c>
      <c r="B1246" s="140" t="s">
        <v>7757</v>
      </c>
      <c r="C1246" s="139">
        <v>16386</v>
      </c>
      <c r="D1246" s="140" t="s">
        <v>5617</v>
      </c>
      <c r="E1246" s="140" t="s">
        <v>4122</v>
      </c>
      <c r="F1246" s="139">
        <v>3920</v>
      </c>
      <c r="G1246" s="140" t="s">
        <v>378</v>
      </c>
      <c r="H1246" s="140" t="s">
        <v>1213</v>
      </c>
      <c r="I1246" s="140" t="s">
        <v>7758</v>
      </c>
      <c r="J1246" s="140" t="s">
        <v>12811</v>
      </c>
      <c r="K1246" s="140" t="s">
        <v>7760</v>
      </c>
      <c r="L1246" s="140" t="s">
        <v>7761</v>
      </c>
      <c r="M1246" s="140" t="s">
        <v>7491</v>
      </c>
      <c r="N1246" s="140" t="s">
        <v>8722</v>
      </c>
      <c r="O1246" s="139">
        <v>139097</v>
      </c>
      <c r="P1246" s="139">
        <v>16345</v>
      </c>
      <c r="Q1246" s="140" t="s">
        <v>5362</v>
      </c>
      <c r="R1246" s="139">
        <v>132035</v>
      </c>
      <c r="S1246" s="139">
        <v>0</v>
      </c>
      <c r="T1246" s="140" t="s">
        <v>7935</v>
      </c>
      <c r="U1246" s="141">
        <v>367</v>
      </c>
      <c r="V1246" s="140" t="s">
        <v>12812</v>
      </c>
      <c r="W1246" s="140" t="s">
        <v>8512</v>
      </c>
      <c r="X1246" s="140" t="s">
        <v>7765</v>
      </c>
      <c r="Y1246" s="140" t="s">
        <v>7766</v>
      </c>
      <c r="Z1246" s="140" t="s">
        <v>8739</v>
      </c>
      <c r="AA1246" s="139">
        <v>2</v>
      </c>
      <c r="AB1246" s="141">
        <v>45322</v>
      </c>
      <c r="AC1246" s="141">
        <v>45322</v>
      </c>
      <c r="AD1246" s="140" t="s">
        <v>7768</v>
      </c>
      <c r="AE1246" s="140" t="s">
        <v>7769</v>
      </c>
      <c r="AF1246" s="140" t="s">
        <v>7770</v>
      </c>
      <c r="AG1246" s="140" t="s">
        <v>7771</v>
      </c>
      <c r="AH1246" s="140" t="s">
        <v>12813</v>
      </c>
      <c r="AI1246" s="140" t="s">
        <v>7943</v>
      </c>
      <c r="AJ1246" s="140" t="s">
        <v>12814</v>
      </c>
      <c r="AK1246" s="140" t="s">
        <v>12802</v>
      </c>
      <c r="AL1246" s="139">
        <v>3920</v>
      </c>
      <c r="AM1246" s="140" t="s">
        <v>378</v>
      </c>
      <c r="AN1246" s="140" t="s">
        <v>12797</v>
      </c>
    </row>
    <row r="1247" spans="1:40" ht="28.8" x14ac:dyDescent="0.25">
      <c r="A1247" s="139" t="s">
        <v>7756</v>
      </c>
      <c r="B1247" s="140" t="s">
        <v>7757</v>
      </c>
      <c r="C1247" s="139">
        <v>16394</v>
      </c>
      <c r="D1247" s="140" t="s">
        <v>5618</v>
      </c>
      <c r="E1247" s="140" t="s">
        <v>4123</v>
      </c>
      <c r="F1247" s="139">
        <v>3920</v>
      </c>
      <c r="G1247" s="140" t="s">
        <v>378</v>
      </c>
      <c r="H1247" s="140" t="s">
        <v>1214</v>
      </c>
      <c r="I1247" s="140" t="s">
        <v>7758</v>
      </c>
      <c r="J1247" s="140" t="s">
        <v>12815</v>
      </c>
      <c r="K1247" s="140" t="s">
        <v>7760</v>
      </c>
      <c r="L1247" s="140" t="s">
        <v>7761</v>
      </c>
      <c r="M1247" s="140" t="s">
        <v>7491</v>
      </c>
      <c r="N1247" s="140" t="s">
        <v>8722</v>
      </c>
      <c r="O1247" s="139">
        <v>139097</v>
      </c>
      <c r="P1247" s="139">
        <v>16345</v>
      </c>
      <c r="Q1247" s="140" t="s">
        <v>5362</v>
      </c>
      <c r="R1247" s="139">
        <v>132035</v>
      </c>
      <c r="S1247" s="139">
        <v>0</v>
      </c>
      <c r="T1247" s="140" t="s">
        <v>7758</v>
      </c>
      <c r="U1247" s="141">
        <v>367</v>
      </c>
      <c r="V1247" s="140" t="s">
        <v>12816</v>
      </c>
      <c r="W1247" s="140" t="s">
        <v>12817</v>
      </c>
      <c r="X1247" s="140" t="s">
        <v>7765</v>
      </c>
      <c r="Y1247" s="140" t="s">
        <v>7766</v>
      </c>
      <c r="Z1247" s="140" t="s">
        <v>8739</v>
      </c>
      <c r="AA1247" s="139">
        <v>2</v>
      </c>
      <c r="AB1247" s="141">
        <v>45322</v>
      </c>
      <c r="AC1247" s="141">
        <v>45322</v>
      </c>
      <c r="AD1247" s="140" t="s">
        <v>7768</v>
      </c>
      <c r="AE1247" s="140" t="s">
        <v>7769</v>
      </c>
      <c r="AF1247" s="140" t="s">
        <v>7770</v>
      </c>
      <c r="AG1247" s="140" t="s">
        <v>7771</v>
      </c>
      <c r="AH1247" s="140" t="s">
        <v>12818</v>
      </c>
      <c r="AI1247" s="140" t="s">
        <v>7943</v>
      </c>
      <c r="AJ1247" s="140" t="s">
        <v>12819</v>
      </c>
      <c r="AK1247" s="140" t="s">
        <v>12802</v>
      </c>
      <c r="AL1247" s="139">
        <v>3920</v>
      </c>
      <c r="AM1247" s="140" t="s">
        <v>378</v>
      </c>
      <c r="AN1247" s="140" t="s">
        <v>12797</v>
      </c>
    </row>
    <row r="1248" spans="1:40" ht="28.8" x14ac:dyDescent="0.25">
      <c r="A1248" s="139" t="s">
        <v>7756</v>
      </c>
      <c r="B1248" s="140" t="s">
        <v>7757</v>
      </c>
      <c r="C1248" s="139">
        <v>16402</v>
      </c>
      <c r="D1248" s="140" t="s">
        <v>5619</v>
      </c>
      <c r="E1248" s="140" t="s">
        <v>4124</v>
      </c>
      <c r="F1248" s="139">
        <v>3920</v>
      </c>
      <c r="G1248" s="140" t="s">
        <v>378</v>
      </c>
      <c r="H1248" s="140" t="s">
        <v>1215</v>
      </c>
      <c r="I1248" s="140" t="s">
        <v>7758</v>
      </c>
      <c r="J1248" s="140" t="s">
        <v>12820</v>
      </c>
      <c r="K1248" s="140" t="s">
        <v>7760</v>
      </c>
      <c r="L1248" s="140" t="s">
        <v>7761</v>
      </c>
      <c r="M1248" s="140" t="s">
        <v>7491</v>
      </c>
      <c r="N1248" s="140" t="s">
        <v>8722</v>
      </c>
      <c r="O1248" s="139">
        <v>139097</v>
      </c>
      <c r="P1248" s="139">
        <v>16345</v>
      </c>
      <c r="Q1248" s="140" t="s">
        <v>5362</v>
      </c>
      <c r="R1248" s="139">
        <v>132035</v>
      </c>
      <c r="S1248" s="139">
        <v>0</v>
      </c>
      <c r="T1248" s="140" t="s">
        <v>7758</v>
      </c>
      <c r="U1248" s="141">
        <v>367</v>
      </c>
      <c r="V1248" s="140" t="s">
        <v>12821</v>
      </c>
      <c r="W1248" s="140" t="s">
        <v>8006</v>
      </c>
      <c r="X1248" s="140" t="s">
        <v>7765</v>
      </c>
      <c r="Y1248" s="140" t="s">
        <v>7766</v>
      </c>
      <c r="Z1248" s="140" t="s">
        <v>8739</v>
      </c>
      <c r="AA1248" s="139">
        <v>2</v>
      </c>
      <c r="AB1248" s="141">
        <v>45322</v>
      </c>
      <c r="AC1248" s="141">
        <v>45322</v>
      </c>
      <c r="AD1248" s="140" t="s">
        <v>7768</v>
      </c>
      <c r="AE1248" s="140" t="s">
        <v>7769</v>
      </c>
      <c r="AF1248" s="140" t="s">
        <v>7770</v>
      </c>
      <c r="AG1248" s="140" t="s">
        <v>7771</v>
      </c>
      <c r="AH1248" s="140" t="s">
        <v>12822</v>
      </c>
      <c r="AI1248" s="140" t="s">
        <v>7943</v>
      </c>
      <c r="AJ1248" s="140" t="s">
        <v>12823</v>
      </c>
      <c r="AK1248" s="140" t="s">
        <v>12802</v>
      </c>
      <c r="AL1248" s="139">
        <v>3920</v>
      </c>
      <c r="AM1248" s="140" t="s">
        <v>378</v>
      </c>
      <c r="AN1248" s="140" t="s">
        <v>12797</v>
      </c>
    </row>
    <row r="1249" spans="1:40" ht="28.8" x14ac:dyDescent="0.25">
      <c r="A1249" s="139" t="s">
        <v>7756</v>
      </c>
      <c r="B1249" s="140" t="s">
        <v>7757</v>
      </c>
      <c r="C1249" s="139">
        <v>16411</v>
      </c>
      <c r="D1249" s="140" t="s">
        <v>5620</v>
      </c>
      <c r="E1249" s="140" t="s">
        <v>4125</v>
      </c>
      <c r="F1249" s="139">
        <v>3920</v>
      </c>
      <c r="G1249" s="140" t="s">
        <v>378</v>
      </c>
      <c r="H1249" s="140" t="s">
        <v>1216</v>
      </c>
      <c r="I1249" s="140" t="s">
        <v>7758</v>
      </c>
      <c r="J1249" s="140" t="s">
        <v>12824</v>
      </c>
      <c r="K1249" s="140" t="s">
        <v>7760</v>
      </c>
      <c r="L1249" s="140" t="s">
        <v>7761</v>
      </c>
      <c r="M1249" s="140" t="s">
        <v>7491</v>
      </c>
      <c r="N1249" s="140" t="s">
        <v>8722</v>
      </c>
      <c r="O1249" s="139">
        <v>139097</v>
      </c>
      <c r="P1249" s="139">
        <v>16345</v>
      </c>
      <c r="Q1249" s="140" t="s">
        <v>5362</v>
      </c>
      <c r="R1249" s="139">
        <v>132035</v>
      </c>
      <c r="S1249" s="139">
        <v>0</v>
      </c>
      <c r="T1249" s="140" t="s">
        <v>7758</v>
      </c>
      <c r="U1249" s="141">
        <v>367</v>
      </c>
      <c r="V1249" s="140" t="s">
        <v>12825</v>
      </c>
      <c r="W1249" s="140" t="s">
        <v>8209</v>
      </c>
      <c r="X1249" s="140" t="s">
        <v>8106</v>
      </c>
      <c r="Y1249" s="140" t="s">
        <v>8107</v>
      </c>
      <c r="Z1249" s="140" t="s">
        <v>8724</v>
      </c>
      <c r="AA1249" s="139">
        <v>2</v>
      </c>
      <c r="AB1249" s="141">
        <v>45322</v>
      </c>
      <c r="AC1249" s="141">
        <v>45322</v>
      </c>
      <c r="AD1249" s="140" t="s">
        <v>7768</v>
      </c>
      <c r="AE1249" s="140" t="s">
        <v>7769</v>
      </c>
      <c r="AF1249" s="140" t="s">
        <v>7770</v>
      </c>
      <c r="AG1249" s="140" t="s">
        <v>7771</v>
      </c>
      <c r="AH1249" s="140" t="s">
        <v>12826</v>
      </c>
      <c r="AI1249" s="140" t="s">
        <v>7943</v>
      </c>
      <c r="AJ1249" s="140" t="s">
        <v>12827</v>
      </c>
      <c r="AK1249" s="140" t="s">
        <v>12802</v>
      </c>
      <c r="AL1249" s="139">
        <v>3920</v>
      </c>
      <c r="AM1249" s="140" t="s">
        <v>378</v>
      </c>
      <c r="AN1249" s="140" t="s">
        <v>12797</v>
      </c>
    </row>
    <row r="1250" spans="1:40" ht="28.8" x14ac:dyDescent="0.25">
      <c r="A1250" s="139" t="s">
        <v>7756</v>
      </c>
      <c r="B1250" s="140" t="s">
        <v>7757</v>
      </c>
      <c r="C1250" s="139">
        <v>16428</v>
      </c>
      <c r="D1250" s="140" t="s">
        <v>7268</v>
      </c>
      <c r="E1250" s="140" t="s">
        <v>4126</v>
      </c>
      <c r="F1250" s="139">
        <v>3920</v>
      </c>
      <c r="G1250" s="140" t="s">
        <v>378</v>
      </c>
      <c r="H1250" s="140" t="s">
        <v>1217</v>
      </c>
      <c r="I1250" s="140" t="s">
        <v>7758</v>
      </c>
      <c r="J1250" s="140" t="s">
        <v>12828</v>
      </c>
      <c r="K1250" s="140" t="s">
        <v>7760</v>
      </c>
      <c r="L1250" s="140" t="s">
        <v>7761</v>
      </c>
      <c r="M1250" s="140" t="s">
        <v>7491</v>
      </c>
      <c r="N1250" s="140" t="s">
        <v>8730</v>
      </c>
      <c r="O1250" s="139">
        <v>139097</v>
      </c>
      <c r="P1250" s="139">
        <v>16345</v>
      </c>
      <c r="Q1250" s="140" t="s">
        <v>5362</v>
      </c>
      <c r="R1250" s="139">
        <v>961771</v>
      </c>
      <c r="S1250" s="139">
        <v>0</v>
      </c>
      <c r="T1250" s="140" t="s">
        <v>7758</v>
      </c>
      <c r="U1250" s="141">
        <v>367</v>
      </c>
      <c r="V1250" s="140" t="s">
        <v>12829</v>
      </c>
      <c r="W1250" s="140" t="s">
        <v>12830</v>
      </c>
      <c r="X1250" s="140" t="s">
        <v>7765</v>
      </c>
      <c r="Y1250" s="140" t="s">
        <v>7766</v>
      </c>
      <c r="Z1250" s="140" t="s">
        <v>8732</v>
      </c>
      <c r="AA1250" s="139">
        <v>1</v>
      </c>
      <c r="AB1250" s="141">
        <v>45322</v>
      </c>
      <c r="AC1250" s="141">
        <v>45322</v>
      </c>
      <c r="AD1250" s="140" t="s">
        <v>7768</v>
      </c>
      <c r="AE1250" s="140" t="s">
        <v>7769</v>
      </c>
      <c r="AF1250" s="140" t="s">
        <v>7770</v>
      </c>
      <c r="AG1250" s="140" t="s">
        <v>7771</v>
      </c>
      <c r="AH1250" s="140" t="s">
        <v>12789</v>
      </c>
      <c r="AI1250" s="140" t="s">
        <v>7773</v>
      </c>
      <c r="AJ1250" s="140" t="s">
        <v>12790</v>
      </c>
      <c r="AK1250" s="140" t="s">
        <v>7758</v>
      </c>
      <c r="AL1250" s="139">
        <v>3920</v>
      </c>
      <c r="AM1250" s="140" t="s">
        <v>378</v>
      </c>
      <c r="AN1250" s="140" t="s">
        <v>12791</v>
      </c>
    </row>
    <row r="1251" spans="1:40" ht="28.8" x14ac:dyDescent="0.25">
      <c r="A1251" s="139" t="s">
        <v>7756</v>
      </c>
      <c r="B1251" s="140" t="s">
        <v>7757</v>
      </c>
      <c r="C1251" s="139">
        <v>16436</v>
      </c>
      <c r="D1251" s="140" t="s">
        <v>5621</v>
      </c>
      <c r="E1251" s="140" t="s">
        <v>4127</v>
      </c>
      <c r="F1251" s="139">
        <v>3540</v>
      </c>
      <c r="G1251" s="140" t="s">
        <v>379</v>
      </c>
      <c r="H1251" s="140" t="s">
        <v>1218</v>
      </c>
      <c r="I1251" s="140" t="s">
        <v>7758</v>
      </c>
      <c r="J1251" s="140" t="s">
        <v>12831</v>
      </c>
      <c r="K1251" s="140" t="s">
        <v>7760</v>
      </c>
      <c r="L1251" s="140" t="s">
        <v>7761</v>
      </c>
      <c r="M1251" s="140" t="s">
        <v>7491</v>
      </c>
      <c r="N1251" s="140" t="s">
        <v>8722</v>
      </c>
      <c r="O1251" s="139">
        <v>119099</v>
      </c>
      <c r="P1251" s="139">
        <v>112185</v>
      </c>
      <c r="Q1251" s="140" t="s">
        <v>5953</v>
      </c>
      <c r="R1251" s="139">
        <v>971184</v>
      </c>
      <c r="S1251" s="139">
        <v>0</v>
      </c>
      <c r="T1251" s="140" t="s">
        <v>7758</v>
      </c>
      <c r="U1251" s="141">
        <v>367</v>
      </c>
      <c r="V1251" s="140" t="s">
        <v>12832</v>
      </c>
      <c r="W1251" s="140" t="s">
        <v>8209</v>
      </c>
      <c r="X1251" s="140" t="s">
        <v>7765</v>
      </c>
      <c r="Y1251" s="140" t="s">
        <v>7766</v>
      </c>
      <c r="Z1251" s="140" t="s">
        <v>8739</v>
      </c>
      <c r="AA1251" s="139">
        <v>1</v>
      </c>
      <c r="AB1251" s="141">
        <v>45322</v>
      </c>
      <c r="AC1251" s="141">
        <v>45322</v>
      </c>
      <c r="AD1251" s="140" t="s">
        <v>7876</v>
      </c>
      <c r="AE1251" s="140" t="s">
        <v>7877</v>
      </c>
      <c r="AF1251" s="140" t="s">
        <v>7878</v>
      </c>
      <c r="AG1251" s="140" t="s">
        <v>7879</v>
      </c>
      <c r="AH1251" s="140" t="s">
        <v>12833</v>
      </c>
      <c r="AI1251" s="140" t="s">
        <v>7943</v>
      </c>
      <c r="AJ1251" s="140" t="s">
        <v>12834</v>
      </c>
      <c r="AK1251" s="140" t="s">
        <v>12835</v>
      </c>
      <c r="AL1251" s="139">
        <v>3540</v>
      </c>
      <c r="AM1251" s="140" t="s">
        <v>379</v>
      </c>
      <c r="AN1251" s="140" t="s">
        <v>12836</v>
      </c>
    </row>
    <row r="1252" spans="1:40" ht="28.8" x14ac:dyDescent="0.25">
      <c r="A1252" s="139" t="s">
        <v>7756</v>
      </c>
      <c r="B1252" s="140" t="s">
        <v>7757</v>
      </c>
      <c r="C1252" s="139">
        <v>16444</v>
      </c>
      <c r="D1252" s="140" t="s">
        <v>5221</v>
      </c>
      <c r="E1252" s="140" t="s">
        <v>4128</v>
      </c>
      <c r="F1252" s="139">
        <v>3540</v>
      </c>
      <c r="G1252" s="140" t="s">
        <v>379</v>
      </c>
      <c r="H1252" s="140" t="s">
        <v>1219</v>
      </c>
      <c r="I1252" s="140" t="s">
        <v>7758</v>
      </c>
      <c r="J1252" s="140" t="s">
        <v>12837</v>
      </c>
      <c r="K1252" s="140" t="s">
        <v>7760</v>
      </c>
      <c r="L1252" s="140" t="s">
        <v>7761</v>
      </c>
      <c r="M1252" s="140" t="s">
        <v>7491</v>
      </c>
      <c r="N1252" s="140" t="s">
        <v>8722</v>
      </c>
      <c r="O1252" s="139">
        <v>119099</v>
      </c>
      <c r="P1252" s="139">
        <v>112185</v>
      </c>
      <c r="Q1252" s="140" t="s">
        <v>5953</v>
      </c>
      <c r="R1252" s="139">
        <v>971184</v>
      </c>
      <c r="S1252" s="139">
        <v>0</v>
      </c>
      <c r="T1252" s="140" t="s">
        <v>7758</v>
      </c>
      <c r="U1252" s="141">
        <v>367</v>
      </c>
      <c r="V1252" s="140" t="s">
        <v>12838</v>
      </c>
      <c r="W1252" s="140" t="s">
        <v>12839</v>
      </c>
      <c r="X1252" s="140" t="s">
        <v>7765</v>
      </c>
      <c r="Y1252" s="140" t="s">
        <v>7766</v>
      </c>
      <c r="Z1252" s="140" t="s">
        <v>8739</v>
      </c>
      <c r="AA1252" s="139">
        <v>1</v>
      </c>
      <c r="AB1252" s="141">
        <v>45322</v>
      </c>
      <c r="AC1252" s="141">
        <v>45322</v>
      </c>
      <c r="AD1252" s="140" t="s">
        <v>7876</v>
      </c>
      <c r="AE1252" s="140" t="s">
        <v>7877</v>
      </c>
      <c r="AF1252" s="140" t="s">
        <v>7878</v>
      </c>
      <c r="AG1252" s="140" t="s">
        <v>7879</v>
      </c>
      <c r="AH1252" s="140" t="s">
        <v>12833</v>
      </c>
      <c r="AI1252" s="140" t="s">
        <v>7943</v>
      </c>
      <c r="AJ1252" s="140" t="s">
        <v>12834</v>
      </c>
      <c r="AK1252" s="140" t="s">
        <v>12835</v>
      </c>
      <c r="AL1252" s="139">
        <v>3540</v>
      </c>
      <c r="AM1252" s="140" t="s">
        <v>379</v>
      </c>
      <c r="AN1252" s="140" t="s">
        <v>12836</v>
      </c>
    </row>
    <row r="1253" spans="1:40" ht="28.8" x14ac:dyDescent="0.25">
      <c r="A1253" s="139" t="s">
        <v>7756</v>
      </c>
      <c r="B1253" s="140" t="s">
        <v>7757</v>
      </c>
      <c r="C1253" s="139">
        <v>16451</v>
      </c>
      <c r="D1253" s="140" t="s">
        <v>5622</v>
      </c>
      <c r="E1253" s="140" t="s">
        <v>4129</v>
      </c>
      <c r="F1253" s="139">
        <v>3540</v>
      </c>
      <c r="G1253" s="140" t="s">
        <v>21</v>
      </c>
      <c r="H1253" s="140" t="s">
        <v>1220</v>
      </c>
      <c r="I1253" s="140" t="s">
        <v>7758</v>
      </c>
      <c r="J1253" s="140" t="s">
        <v>12840</v>
      </c>
      <c r="K1253" s="140" t="s">
        <v>7760</v>
      </c>
      <c r="L1253" s="140" t="s">
        <v>7761</v>
      </c>
      <c r="M1253" s="140" t="s">
        <v>7491</v>
      </c>
      <c r="N1253" s="140" t="s">
        <v>8722</v>
      </c>
      <c r="O1253" s="139">
        <v>119099</v>
      </c>
      <c r="P1253" s="139">
        <v>112185</v>
      </c>
      <c r="Q1253" s="140" t="s">
        <v>5953</v>
      </c>
      <c r="R1253" s="139">
        <v>971184</v>
      </c>
      <c r="S1253" s="139">
        <v>0</v>
      </c>
      <c r="T1253" s="140" t="s">
        <v>7758</v>
      </c>
      <c r="U1253" s="141">
        <v>367</v>
      </c>
      <c r="V1253" s="140" t="s">
        <v>12841</v>
      </c>
      <c r="W1253" s="140" t="s">
        <v>7853</v>
      </c>
      <c r="X1253" s="140" t="s">
        <v>7765</v>
      </c>
      <c r="Y1253" s="140" t="s">
        <v>7766</v>
      </c>
      <c r="Z1253" s="140" t="s">
        <v>8739</v>
      </c>
      <c r="AA1253" s="139">
        <v>1</v>
      </c>
      <c r="AB1253" s="141">
        <v>45322</v>
      </c>
      <c r="AC1253" s="141">
        <v>45322</v>
      </c>
      <c r="AD1253" s="140" t="s">
        <v>7876</v>
      </c>
      <c r="AE1253" s="140" t="s">
        <v>7877</v>
      </c>
      <c r="AF1253" s="140" t="s">
        <v>7878</v>
      </c>
      <c r="AG1253" s="140" t="s">
        <v>7879</v>
      </c>
      <c r="AH1253" s="140" t="s">
        <v>12833</v>
      </c>
      <c r="AI1253" s="140" t="s">
        <v>7943</v>
      </c>
      <c r="AJ1253" s="140" t="s">
        <v>12834</v>
      </c>
      <c r="AK1253" s="140" t="s">
        <v>12835</v>
      </c>
      <c r="AL1253" s="139">
        <v>3540</v>
      </c>
      <c r="AM1253" s="140" t="s">
        <v>379</v>
      </c>
      <c r="AN1253" s="140" t="s">
        <v>12836</v>
      </c>
    </row>
    <row r="1254" spans="1:40" ht="28.8" x14ac:dyDescent="0.25">
      <c r="A1254" s="139" t="s">
        <v>7756</v>
      </c>
      <c r="B1254" s="140" t="s">
        <v>7757</v>
      </c>
      <c r="C1254" s="139">
        <v>16469</v>
      </c>
      <c r="D1254" s="140" t="s">
        <v>7269</v>
      </c>
      <c r="E1254" s="140" t="s">
        <v>4130</v>
      </c>
      <c r="F1254" s="139">
        <v>3540</v>
      </c>
      <c r="G1254" s="140" t="s">
        <v>22</v>
      </c>
      <c r="H1254" s="140" t="s">
        <v>1221</v>
      </c>
      <c r="I1254" s="140" t="s">
        <v>7758</v>
      </c>
      <c r="J1254" s="140" t="s">
        <v>12842</v>
      </c>
      <c r="K1254" s="140" t="s">
        <v>7760</v>
      </c>
      <c r="L1254" s="140" t="s">
        <v>7761</v>
      </c>
      <c r="M1254" s="140" t="s">
        <v>7491</v>
      </c>
      <c r="N1254" s="140" t="s">
        <v>8722</v>
      </c>
      <c r="O1254" s="139">
        <v>119099</v>
      </c>
      <c r="P1254" s="139">
        <v>112185</v>
      </c>
      <c r="Q1254" s="140" t="s">
        <v>5953</v>
      </c>
      <c r="R1254" s="139">
        <v>971184</v>
      </c>
      <c r="S1254" s="139">
        <v>0</v>
      </c>
      <c r="T1254" s="140" t="s">
        <v>7758</v>
      </c>
      <c r="U1254" s="141">
        <v>367</v>
      </c>
      <c r="V1254" s="140" t="s">
        <v>12843</v>
      </c>
      <c r="W1254" s="140" t="s">
        <v>8988</v>
      </c>
      <c r="X1254" s="140" t="s">
        <v>7765</v>
      </c>
      <c r="Y1254" s="140" t="s">
        <v>7766</v>
      </c>
      <c r="Z1254" s="140" t="s">
        <v>8739</v>
      </c>
      <c r="AA1254" s="139">
        <v>1</v>
      </c>
      <c r="AB1254" s="141">
        <v>45322</v>
      </c>
      <c r="AC1254" s="141">
        <v>45322</v>
      </c>
      <c r="AD1254" s="140" t="s">
        <v>7876</v>
      </c>
      <c r="AE1254" s="140" t="s">
        <v>7877</v>
      </c>
      <c r="AF1254" s="140" t="s">
        <v>7878</v>
      </c>
      <c r="AG1254" s="140" t="s">
        <v>7879</v>
      </c>
      <c r="AH1254" s="140" t="s">
        <v>12833</v>
      </c>
      <c r="AI1254" s="140" t="s">
        <v>7943</v>
      </c>
      <c r="AJ1254" s="140" t="s">
        <v>12834</v>
      </c>
      <c r="AK1254" s="140" t="s">
        <v>12835</v>
      </c>
      <c r="AL1254" s="139">
        <v>3540</v>
      </c>
      <c r="AM1254" s="140" t="s">
        <v>379</v>
      </c>
      <c r="AN1254" s="140" t="s">
        <v>12836</v>
      </c>
    </row>
    <row r="1255" spans="1:40" ht="28.8" x14ac:dyDescent="0.25">
      <c r="A1255" s="139" t="s">
        <v>7756</v>
      </c>
      <c r="B1255" s="140" t="s">
        <v>7757</v>
      </c>
      <c r="C1255" s="139">
        <v>16477</v>
      </c>
      <c r="D1255" s="140" t="s">
        <v>5617</v>
      </c>
      <c r="E1255" s="140" t="s">
        <v>4055</v>
      </c>
      <c r="F1255" s="139">
        <v>3540</v>
      </c>
      <c r="G1255" s="140" t="s">
        <v>379</v>
      </c>
      <c r="H1255" s="140" t="s">
        <v>1222</v>
      </c>
      <c r="I1255" s="140" t="s">
        <v>7758</v>
      </c>
      <c r="J1255" s="140" t="s">
        <v>12844</v>
      </c>
      <c r="K1255" s="140" t="s">
        <v>7760</v>
      </c>
      <c r="L1255" s="140" t="s">
        <v>7761</v>
      </c>
      <c r="M1255" s="140" t="s">
        <v>7491</v>
      </c>
      <c r="N1255" s="140" t="s">
        <v>8722</v>
      </c>
      <c r="O1255" s="139">
        <v>119099</v>
      </c>
      <c r="P1255" s="139">
        <v>112185</v>
      </c>
      <c r="Q1255" s="140" t="s">
        <v>5953</v>
      </c>
      <c r="R1255" s="139">
        <v>971184</v>
      </c>
      <c r="S1255" s="139">
        <v>0</v>
      </c>
      <c r="T1255" s="140" t="s">
        <v>7758</v>
      </c>
      <c r="U1255" s="141">
        <v>367</v>
      </c>
      <c r="V1255" s="140" t="s">
        <v>12845</v>
      </c>
      <c r="W1255" s="140" t="s">
        <v>9834</v>
      </c>
      <c r="X1255" s="140" t="s">
        <v>7765</v>
      </c>
      <c r="Y1255" s="140" t="s">
        <v>7766</v>
      </c>
      <c r="Z1255" s="140" t="s">
        <v>8739</v>
      </c>
      <c r="AA1255" s="139">
        <v>2</v>
      </c>
      <c r="AB1255" s="141">
        <v>45322</v>
      </c>
      <c r="AC1255" s="141">
        <v>45322</v>
      </c>
      <c r="AD1255" s="140" t="s">
        <v>7876</v>
      </c>
      <c r="AE1255" s="140" t="s">
        <v>7877</v>
      </c>
      <c r="AF1255" s="140" t="s">
        <v>7878</v>
      </c>
      <c r="AG1255" s="140" t="s">
        <v>7879</v>
      </c>
      <c r="AH1255" s="140" t="s">
        <v>12833</v>
      </c>
      <c r="AI1255" s="140" t="s">
        <v>7943</v>
      </c>
      <c r="AJ1255" s="140" t="s">
        <v>12834</v>
      </c>
      <c r="AK1255" s="140" t="s">
        <v>12835</v>
      </c>
      <c r="AL1255" s="139">
        <v>3540</v>
      </c>
      <c r="AM1255" s="140" t="s">
        <v>379</v>
      </c>
      <c r="AN1255" s="140" t="s">
        <v>12836</v>
      </c>
    </row>
    <row r="1256" spans="1:40" ht="28.8" x14ac:dyDescent="0.25">
      <c r="A1256" s="139" t="s">
        <v>7756</v>
      </c>
      <c r="B1256" s="140" t="s">
        <v>7757</v>
      </c>
      <c r="C1256" s="139">
        <v>16493</v>
      </c>
      <c r="D1256" s="140" t="s">
        <v>5623</v>
      </c>
      <c r="E1256" s="140" t="s">
        <v>4131</v>
      </c>
      <c r="F1256" s="139">
        <v>3512</v>
      </c>
      <c r="G1256" s="140" t="s">
        <v>23</v>
      </c>
      <c r="H1256" s="140" t="s">
        <v>1223</v>
      </c>
      <c r="I1256" s="140" t="s">
        <v>7758</v>
      </c>
      <c r="J1256" s="140" t="s">
        <v>12846</v>
      </c>
      <c r="K1256" s="140" t="s">
        <v>7760</v>
      </c>
      <c r="L1256" s="140" t="s">
        <v>7761</v>
      </c>
      <c r="M1256" s="140" t="s">
        <v>7491</v>
      </c>
      <c r="N1256" s="140" t="s">
        <v>8722</v>
      </c>
      <c r="O1256" s="139">
        <v>119891</v>
      </c>
      <c r="P1256" s="139">
        <v>13896</v>
      </c>
      <c r="Q1256" s="140" t="s">
        <v>5518</v>
      </c>
      <c r="R1256" s="139">
        <v>965087</v>
      </c>
      <c r="S1256" s="139">
        <v>0</v>
      </c>
      <c r="T1256" s="140" t="s">
        <v>7758</v>
      </c>
      <c r="U1256" s="141">
        <v>367</v>
      </c>
      <c r="V1256" s="140" t="s">
        <v>12847</v>
      </c>
      <c r="W1256" s="140" t="s">
        <v>7792</v>
      </c>
      <c r="X1256" s="140" t="s">
        <v>7765</v>
      </c>
      <c r="Y1256" s="140" t="s">
        <v>7766</v>
      </c>
      <c r="Z1256" s="140" t="s">
        <v>8739</v>
      </c>
      <c r="AA1256" s="139">
        <v>2</v>
      </c>
      <c r="AB1256" s="141">
        <v>45322</v>
      </c>
      <c r="AC1256" s="141">
        <v>45322</v>
      </c>
      <c r="AD1256" s="140" t="s">
        <v>7857</v>
      </c>
      <c r="AE1256" s="140" t="s">
        <v>7858</v>
      </c>
      <c r="AF1256" s="140" t="s">
        <v>7859</v>
      </c>
      <c r="AG1256" s="140" t="s">
        <v>7860</v>
      </c>
      <c r="AH1256" s="140" t="s">
        <v>12848</v>
      </c>
      <c r="AI1256" s="140" t="s">
        <v>9607</v>
      </c>
      <c r="AJ1256" s="140" t="s">
        <v>12849</v>
      </c>
      <c r="AK1256" s="140" t="s">
        <v>4131</v>
      </c>
      <c r="AL1256" s="139">
        <v>3512</v>
      </c>
      <c r="AM1256" s="140" t="s">
        <v>23</v>
      </c>
      <c r="AN1256" s="140" t="s">
        <v>12850</v>
      </c>
    </row>
    <row r="1257" spans="1:40" ht="28.8" x14ac:dyDescent="0.25">
      <c r="A1257" s="139" t="s">
        <v>7756</v>
      </c>
      <c r="B1257" s="140" t="s">
        <v>7757</v>
      </c>
      <c r="C1257" s="139">
        <v>16501</v>
      </c>
      <c r="D1257" s="140" t="s">
        <v>5624</v>
      </c>
      <c r="E1257" s="140" t="s">
        <v>4132</v>
      </c>
      <c r="F1257" s="139">
        <v>3560</v>
      </c>
      <c r="G1257" s="140" t="s">
        <v>380</v>
      </c>
      <c r="H1257" s="140" t="s">
        <v>2852</v>
      </c>
      <c r="I1257" s="140" t="s">
        <v>7758</v>
      </c>
      <c r="J1257" s="140" t="s">
        <v>12851</v>
      </c>
      <c r="K1257" s="140" t="s">
        <v>7760</v>
      </c>
      <c r="L1257" s="140" t="s">
        <v>7761</v>
      </c>
      <c r="M1257" s="140" t="s">
        <v>7491</v>
      </c>
      <c r="N1257" s="140" t="s">
        <v>8730</v>
      </c>
      <c r="O1257" s="139">
        <v>120816</v>
      </c>
      <c r="P1257" s="139">
        <v>13805</v>
      </c>
      <c r="Q1257" s="140" t="s">
        <v>490</v>
      </c>
      <c r="R1257" s="139">
        <v>961789</v>
      </c>
      <c r="S1257" s="139">
        <v>0</v>
      </c>
      <c r="T1257" s="140" t="s">
        <v>7758</v>
      </c>
      <c r="U1257" s="141">
        <v>367</v>
      </c>
      <c r="V1257" s="140" t="s">
        <v>12852</v>
      </c>
      <c r="W1257" s="140" t="s">
        <v>7856</v>
      </c>
      <c r="X1257" s="140" t="s">
        <v>7972</v>
      </c>
      <c r="Y1257" s="140" t="s">
        <v>7973</v>
      </c>
      <c r="Z1257" s="140" t="s">
        <v>8773</v>
      </c>
      <c r="AA1257" s="139">
        <v>1</v>
      </c>
      <c r="AB1257" s="141">
        <v>45322</v>
      </c>
      <c r="AC1257" s="141">
        <v>45322</v>
      </c>
      <c r="AD1257" s="140" t="s">
        <v>7876</v>
      </c>
      <c r="AE1257" s="140" t="s">
        <v>7877</v>
      </c>
      <c r="AF1257" s="140" t="s">
        <v>7878</v>
      </c>
      <c r="AG1257" s="140" t="s">
        <v>7879</v>
      </c>
      <c r="AH1257" s="140" t="s">
        <v>12853</v>
      </c>
      <c r="AI1257" s="140" t="s">
        <v>7773</v>
      </c>
      <c r="AJ1257" s="140" t="s">
        <v>12854</v>
      </c>
      <c r="AK1257" s="140" t="s">
        <v>7758</v>
      </c>
      <c r="AL1257" s="139">
        <v>3560</v>
      </c>
      <c r="AM1257" s="140" t="s">
        <v>380</v>
      </c>
      <c r="AN1257" s="140" t="s">
        <v>12855</v>
      </c>
    </row>
    <row r="1258" spans="1:40" ht="28.8" x14ac:dyDescent="0.25">
      <c r="A1258" s="139" t="s">
        <v>7756</v>
      </c>
      <c r="B1258" s="140" t="s">
        <v>7757</v>
      </c>
      <c r="C1258" s="139">
        <v>16543</v>
      </c>
      <c r="D1258" s="140" t="s">
        <v>5625</v>
      </c>
      <c r="E1258" s="140" t="s">
        <v>4133</v>
      </c>
      <c r="F1258" s="139">
        <v>3560</v>
      </c>
      <c r="G1258" s="140" t="s">
        <v>380</v>
      </c>
      <c r="H1258" s="140" t="s">
        <v>1224</v>
      </c>
      <c r="I1258" s="140" t="s">
        <v>7758</v>
      </c>
      <c r="J1258" s="140" t="s">
        <v>12856</v>
      </c>
      <c r="K1258" s="140" t="s">
        <v>7760</v>
      </c>
      <c r="L1258" s="140" t="s">
        <v>7761</v>
      </c>
      <c r="M1258" s="140" t="s">
        <v>7491</v>
      </c>
      <c r="N1258" s="140" t="s">
        <v>8722</v>
      </c>
      <c r="O1258" s="139">
        <v>118935</v>
      </c>
      <c r="P1258" s="139">
        <v>16592</v>
      </c>
      <c r="Q1258" s="140" t="s">
        <v>6563</v>
      </c>
      <c r="R1258" s="139">
        <v>972166</v>
      </c>
      <c r="S1258" s="139">
        <v>0</v>
      </c>
      <c r="T1258" s="140" t="s">
        <v>7758</v>
      </c>
      <c r="U1258" s="141">
        <v>367</v>
      </c>
      <c r="V1258" s="140" t="s">
        <v>12857</v>
      </c>
      <c r="W1258" s="140" t="s">
        <v>8173</v>
      </c>
      <c r="X1258" s="140" t="s">
        <v>7765</v>
      </c>
      <c r="Y1258" s="140" t="s">
        <v>7766</v>
      </c>
      <c r="Z1258" s="140" t="s">
        <v>8739</v>
      </c>
      <c r="AA1258" s="139">
        <v>1</v>
      </c>
      <c r="AB1258" s="141">
        <v>45322</v>
      </c>
      <c r="AC1258" s="141">
        <v>45322</v>
      </c>
      <c r="AD1258" s="140" t="s">
        <v>7876</v>
      </c>
      <c r="AE1258" s="140" t="s">
        <v>7877</v>
      </c>
      <c r="AF1258" s="140" t="s">
        <v>7878</v>
      </c>
      <c r="AG1258" s="140" t="s">
        <v>7879</v>
      </c>
      <c r="AH1258" s="140" t="s">
        <v>12858</v>
      </c>
      <c r="AI1258" s="140" t="s">
        <v>7943</v>
      </c>
      <c r="AJ1258" s="140" t="s">
        <v>12859</v>
      </c>
      <c r="AK1258" s="140" t="s">
        <v>12183</v>
      </c>
      <c r="AL1258" s="139">
        <v>3580</v>
      </c>
      <c r="AM1258" s="140" t="s">
        <v>24</v>
      </c>
      <c r="AN1258" s="140" t="s">
        <v>12184</v>
      </c>
    </row>
    <row r="1259" spans="1:40" ht="28.8" x14ac:dyDescent="0.25">
      <c r="A1259" s="139" t="s">
        <v>7756</v>
      </c>
      <c r="B1259" s="140" t="s">
        <v>7757</v>
      </c>
      <c r="C1259" s="139">
        <v>16551</v>
      </c>
      <c r="D1259" s="140" t="s">
        <v>5626</v>
      </c>
      <c r="E1259" s="140" t="s">
        <v>4134</v>
      </c>
      <c r="F1259" s="139">
        <v>3560</v>
      </c>
      <c r="G1259" s="140" t="s">
        <v>380</v>
      </c>
      <c r="H1259" s="140" t="s">
        <v>1225</v>
      </c>
      <c r="I1259" s="140" t="s">
        <v>7758</v>
      </c>
      <c r="J1259" s="140" t="s">
        <v>12860</v>
      </c>
      <c r="K1259" s="140" t="s">
        <v>7760</v>
      </c>
      <c r="L1259" s="140" t="s">
        <v>7761</v>
      </c>
      <c r="M1259" s="140" t="s">
        <v>7491</v>
      </c>
      <c r="N1259" s="140" t="s">
        <v>8722</v>
      </c>
      <c r="O1259" s="139">
        <v>118935</v>
      </c>
      <c r="P1259">
        <v>16592</v>
      </c>
      <c r="Q1259" s="140" t="s">
        <v>6563</v>
      </c>
      <c r="R1259" s="139">
        <v>972166</v>
      </c>
      <c r="S1259" s="139">
        <v>0</v>
      </c>
      <c r="T1259" s="140" t="s">
        <v>7758</v>
      </c>
      <c r="U1259" s="141">
        <v>367</v>
      </c>
      <c r="V1259" s="140" t="s">
        <v>12861</v>
      </c>
      <c r="W1259" s="140" t="s">
        <v>8254</v>
      </c>
      <c r="X1259" s="140" t="s">
        <v>7765</v>
      </c>
      <c r="Y1259" s="140" t="s">
        <v>7766</v>
      </c>
      <c r="Z1259" s="140" t="s">
        <v>8739</v>
      </c>
      <c r="AA1259" s="139">
        <v>1</v>
      </c>
      <c r="AB1259" s="141">
        <v>45322</v>
      </c>
      <c r="AC1259" s="141">
        <v>45322</v>
      </c>
      <c r="AD1259" s="140" t="s">
        <v>7876</v>
      </c>
      <c r="AE1259" s="140" t="s">
        <v>7877</v>
      </c>
      <c r="AF1259" s="140" t="s">
        <v>7878</v>
      </c>
      <c r="AG1259" s="140" t="s">
        <v>7879</v>
      </c>
      <c r="AH1259" s="140" t="s">
        <v>12862</v>
      </c>
      <c r="AI1259" s="140" t="s">
        <v>7943</v>
      </c>
      <c r="AJ1259" s="140" t="s">
        <v>12863</v>
      </c>
      <c r="AK1259" s="140" t="s">
        <v>12183</v>
      </c>
      <c r="AL1259" s="139">
        <v>3580</v>
      </c>
      <c r="AM1259" s="140" t="s">
        <v>24</v>
      </c>
      <c r="AN1259" s="140" t="s">
        <v>12184</v>
      </c>
    </row>
    <row r="1260" spans="1:40" ht="28.8" x14ac:dyDescent="0.25">
      <c r="A1260" s="139" t="s">
        <v>7756</v>
      </c>
      <c r="B1260" s="140" t="s">
        <v>7757</v>
      </c>
      <c r="C1260" s="139">
        <v>16568</v>
      </c>
      <c r="D1260" s="140" t="s">
        <v>5627</v>
      </c>
      <c r="E1260" s="140" t="s">
        <v>4135</v>
      </c>
      <c r="F1260" s="139">
        <v>3583</v>
      </c>
      <c r="G1260" s="140" t="s">
        <v>381</v>
      </c>
      <c r="H1260" s="140" t="s">
        <v>1226</v>
      </c>
      <c r="I1260" s="140" t="s">
        <v>7758</v>
      </c>
      <c r="J1260" s="140" t="s">
        <v>12864</v>
      </c>
      <c r="K1260" s="140" t="s">
        <v>7760</v>
      </c>
      <c r="L1260" s="140" t="s">
        <v>7761</v>
      </c>
      <c r="M1260" s="140" t="s">
        <v>7491</v>
      </c>
      <c r="N1260" s="140" t="s">
        <v>8722</v>
      </c>
      <c r="O1260" s="139">
        <v>118935</v>
      </c>
      <c r="P1260" s="139">
        <v>16592</v>
      </c>
      <c r="Q1260" s="140" t="s">
        <v>6563</v>
      </c>
      <c r="R1260" s="139">
        <v>972166</v>
      </c>
      <c r="S1260" s="139">
        <v>0</v>
      </c>
      <c r="T1260" s="140" t="s">
        <v>7758</v>
      </c>
      <c r="U1260" s="141">
        <v>367</v>
      </c>
      <c r="V1260" s="140" t="s">
        <v>12865</v>
      </c>
      <c r="W1260" s="140" t="s">
        <v>8718</v>
      </c>
      <c r="X1260" s="140" t="s">
        <v>7972</v>
      </c>
      <c r="Y1260" s="140" t="s">
        <v>7973</v>
      </c>
      <c r="Z1260" s="140" t="s">
        <v>8899</v>
      </c>
      <c r="AA1260" s="139">
        <v>2</v>
      </c>
      <c r="AB1260" s="141">
        <v>45322</v>
      </c>
      <c r="AC1260" s="141">
        <v>45322</v>
      </c>
      <c r="AD1260" s="140" t="s">
        <v>7876</v>
      </c>
      <c r="AE1260" s="140" t="s">
        <v>7877</v>
      </c>
      <c r="AF1260" s="140" t="s">
        <v>7878</v>
      </c>
      <c r="AG1260" s="140" t="s">
        <v>7879</v>
      </c>
      <c r="AH1260" s="140" t="s">
        <v>12866</v>
      </c>
      <c r="AI1260" s="140" t="s">
        <v>7773</v>
      </c>
      <c r="AJ1260" s="140" t="s">
        <v>12859</v>
      </c>
      <c r="AK1260" s="140" t="s">
        <v>12183</v>
      </c>
      <c r="AL1260" s="139">
        <v>3580</v>
      </c>
      <c r="AM1260" s="140" t="s">
        <v>24</v>
      </c>
      <c r="AN1260" s="140" t="s">
        <v>12184</v>
      </c>
    </row>
    <row r="1261" spans="1:40" ht="28.8" x14ac:dyDescent="0.25">
      <c r="A1261" s="139" t="s">
        <v>7756</v>
      </c>
      <c r="B1261" s="140" t="s">
        <v>7757</v>
      </c>
      <c r="C1261" s="139">
        <v>16576</v>
      </c>
      <c r="D1261" s="140" t="s">
        <v>5628</v>
      </c>
      <c r="E1261" s="140" t="s">
        <v>3835</v>
      </c>
      <c r="F1261" s="139">
        <v>3583</v>
      </c>
      <c r="G1261" s="140" t="s">
        <v>381</v>
      </c>
      <c r="H1261" s="140" t="s">
        <v>2821</v>
      </c>
      <c r="I1261" s="140" t="s">
        <v>7758</v>
      </c>
      <c r="J1261" s="140" t="s">
        <v>12867</v>
      </c>
      <c r="K1261" s="140" t="s">
        <v>7760</v>
      </c>
      <c r="L1261" s="140" t="s">
        <v>7761</v>
      </c>
      <c r="M1261" s="140" t="s">
        <v>7491</v>
      </c>
      <c r="N1261" s="140" t="s">
        <v>8722</v>
      </c>
      <c r="O1261" s="139">
        <v>118935</v>
      </c>
      <c r="P1261" s="139">
        <v>16592</v>
      </c>
      <c r="Q1261" s="140" t="s">
        <v>6563</v>
      </c>
      <c r="R1261" s="139">
        <v>972166</v>
      </c>
      <c r="S1261" s="139">
        <v>0</v>
      </c>
      <c r="T1261" s="140" t="s">
        <v>7758</v>
      </c>
      <c r="U1261" s="141">
        <v>367</v>
      </c>
      <c r="V1261" s="140" t="s">
        <v>12868</v>
      </c>
      <c r="W1261" s="140" t="s">
        <v>12869</v>
      </c>
      <c r="X1261" s="140" t="s">
        <v>8106</v>
      </c>
      <c r="Y1261" s="140" t="s">
        <v>8107</v>
      </c>
      <c r="Z1261" s="140" t="s">
        <v>8724</v>
      </c>
      <c r="AA1261" s="139">
        <v>2</v>
      </c>
      <c r="AB1261" s="141">
        <v>45322</v>
      </c>
      <c r="AC1261" s="141">
        <v>45322</v>
      </c>
      <c r="AD1261" s="140" t="s">
        <v>7876</v>
      </c>
      <c r="AE1261" s="140" t="s">
        <v>7877</v>
      </c>
      <c r="AF1261" s="140" t="s">
        <v>7878</v>
      </c>
      <c r="AG1261" s="140" t="s">
        <v>7879</v>
      </c>
      <c r="AH1261" s="140" t="s">
        <v>12866</v>
      </c>
      <c r="AI1261" s="140" t="s">
        <v>7773</v>
      </c>
      <c r="AJ1261" s="140" t="s">
        <v>12859</v>
      </c>
      <c r="AK1261" s="140" t="s">
        <v>12183</v>
      </c>
      <c r="AL1261" s="139">
        <v>3580</v>
      </c>
      <c r="AM1261" s="140" t="s">
        <v>24</v>
      </c>
      <c r="AN1261" s="140" t="s">
        <v>12184</v>
      </c>
    </row>
    <row r="1262" spans="1:40" ht="28.8" x14ac:dyDescent="0.25">
      <c r="A1262" s="139" t="s">
        <v>7756</v>
      </c>
      <c r="B1262" s="140" t="s">
        <v>7757</v>
      </c>
      <c r="C1262" s="139">
        <v>16584</v>
      </c>
      <c r="D1262" s="140" t="s">
        <v>6563</v>
      </c>
      <c r="E1262" s="140" t="s">
        <v>4136</v>
      </c>
      <c r="F1262" s="139">
        <v>3580</v>
      </c>
      <c r="G1262" s="140" t="s">
        <v>24</v>
      </c>
      <c r="H1262" s="140" t="s">
        <v>6298</v>
      </c>
      <c r="I1262" s="140" t="s">
        <v>7758</v>
      </c>
      <c r="J1262" s="140" t="s">
        <v>12870</v>
      </c>
      <c r="K1262" s="140" t="s">
        <v>7760</v>
      </c>
      <c r="L1262" s="140" t="s">
        <v>7761</v>
      </c>
      <c r="M1262" s="140" t="s">
        <v>7491</v>
      </c>
      <c r="N1262" s="140" t="s">
        <v>8722</v>
      </c>
      <c r="O1262" s="139">
        <v>118935</v>
      </c>
      <c r="P1262" s="139">
        <v>16592</v>
      </c>
      <c r="Q1262" s="140" t="s">
        <v>6563</v>
      </c>
      <c r="R1262" s="139">
        <v>972166</v>
      </c>
      <c r="S1262" s="139">
        <v>0</v>
      </c>
      <c r="T1262" s="140" t="s">
        <v>7758</v>
      </c>
      <c r="U1262" s="141">
        <v>367</v>
      </c>
      <c r="V1262" s="140" t="s">
        <v>12871</v>
      </c>
      <c r="W1262" s="140" t="s">
        <v>9149</v>
      </c>
      <c r="X1262" s="140" t="s">
        <v>7765</v>
      </c>
      <c r="Y1262" s="140" t="s">
        <v>7766</v>
      </c>
      <c r="Z1262" s="140" t="s">
        <v>8739</v>
      </c>
      <c r="AA1262" s="139">
        <v>2</v>
      </c>
      <c r="AB1262" s="141">
        <v>45322</v>
      </c>
      <c r="AC1262" s="141">
        <v>45322</v>
      </c>
      <c r="AD1262" s="140" t="s">
        <v>7876</v>
      </c>
      <c r="AE1262" s="140" t="s">
        <v>7877</v>
      </c>
      <c r="AF1262" s="140" t="s">
        <v>7878</v>
      </c>
      <c r="AG1262" s="140" t="s">
        <v>7879</v>
      </c>
      <c r="AH1262" s="140" t="s">
        <v>12872</v>
      </c>
      <c r="AI1262" s="140" t="s">
        <v>7773</v>
      </c>
      <c r="AJ1262" s="140" t="s">
        <v>12873</v>
      </c>
      <c r="AK1262" s="140" t="s">
        <v>12183</v>
      </c>
      <c r="AL1262" s="139">
        <v>3580</v>
      </c>
      <c r="AM1262" s="140" t="s">
        <v>24</v>
      </c>
      <c r="AN1262" s="140" t="s">
        <v>12184</v>
      </c>
    </row>
    <row r="1263" spans="1:40" ht="28.8" x14ac:dyDescent="0.25">
      <c r="A1263" s="139" t="s">
        <v>7756</v>
      </c>
      <c r="B1263" s="140" t="s">
        <v>7757</v>
      </c>
      <c r="C1263" s="139">
        <v>16592</v>
      </c>
      <c r="D1263" s="140" t="s">
        <v>6563</v>
      </c>
      <c r="E1263" s="140" t="s">
        <v>4137</v>
      </c>
      <c r="F1263" s="139">
        <v>3580</v>
      </c>
      <c r="G1263" s="140" t="s">
        <v>24</v>
      </c>
      <c r="H1263" s="140" t="s">
        <v>1227</v>
      </c>
      <c r="I1263" s="140" t="s">
        <v>7758</v>
      </c>
      <c r="J1263" s="140" t="s">
        <v>12870</v>
      </c>
      <c r="K1263" s="140" t="s">
        <v>7760</v>
      </c>
      <c r="L1263" s="140" t="s">
        <v>7761</v>
      </c>
      <c r="M1263" s="140" t="s">
        <v>7491</v>
      </c>
      <c r="N1263" s="140" t="s">
        <v>8722</v>
      </c>
      <c r="O1263" s="139">
        <v>118935</v>
      </c>
      <c r="P1263" s="139">
        <v>16592</v>
      </c>
      <c r="Q1263" s="140" t="s">
        <v>6563</v>
      </c>
      <c r="R1263" s="139">
        <v>972166</v>
      </c>
      <c r="S1263" s="139">
        <v>0</v>
      </c>
      <c r="T1263" s="140" t="s">
        <v>7758</v>
      </c>
      <c r="U1263" s="141">
        <v>367</v>
      </c>
      <c r="V1263" s="140" t="s">
        <v>12874</v>
      </c>
      <c r="W1263" s="140" t="s">
        <v>9420</v>
      </c>
      <c r="X1263" s="140" t="s">
        <v>7765</v>
      </c>
      <c r="Y1263" s="140" t="s">
        <v>7766</v>
      </c>
      <c r="Z1263" s="140" t="s">
        <v>8739</v>
      </c>
      <c r="AA1263" s="139">
        <v>3</v>
      </c>
      <c r="AB1263" s="141">
        <v>45322</v>
      </c>
      <c r="AC1263" s="141">
        <v>45322</v>
      </c>
      <c r="AD1263" s="140" t="s">
        <v>7876</v>
      </c>
      <c r="AE1263" s="140" t="s">
        <v>7877</v>
      </c>
      <c r="AF1263" s="140" t="s">
        <v>7878</v>
      </c>
      <c r="AG1263" s="140" t="s">
        <v>7879</v>
      </c>
      <c r="AH1263" s="140" t="s">
        <v>12872</v>
      </c>
      <c r="AI1263" s="140" t="s">
        <v>7773</v>
      </c>
      <c r="AJ1263" s="140" t="s">
        <v>12873</v>
      </c>
      <c r="AK1263" s="140" t="s">
        <v>12183</v>
      </c>
      <c r="AL1263" s="139">
        <v>3580</v>
      </c>
      <c r="AM1263" s="140" t="s">
        <v>24</v>
      </c>
      <c r="AN1263" s="140" t="s">
        <v>12184</v>
      </c>
    </row>
    <row r="1264" spans="1:40" ht="28.8" x14ac:dyDescent="0.25">
      <c r="A1264" s="139" t="s">
        <v>7756</v>
      </c>
      <c r="B1264" s="140" t="s">
        <v>7757</v>
      </c>
      <c r="C1264" s="139">
        <v>16601</v>
      </c>
      <c r="D1264" s="140" t="s">
        <v>7270</v>
      </c>
      <c r="E1264" s="140" t="s">
        <v>6906</v>
      </c>
      <c r="F1264" s="139">
        <v>3582</v>
      </c>
      <c r="G1264" s="140" t="s">
        <v>361</v>
      </c>
      <c r="H1264" s="140" t="s">
        <v>1228</v>
      </c>
      <c r="I1264" s="140" t="s">
        <v>7758</v>
      </c>
      <c r="J1264" s="140" t="s">
        <v>12875</v>
      </c>
      <c r="K1264" s="140" t="s">
        <v>7760</v>
      </c>
      <c r="L1264" s="140" t="s">
        <v>7761</v>
      </c>
      <c r="M1264" s="140" t="s">
        <v>7491</v>
      </c>
      <c r="N1264" s="140" t="s">
        <v>8722</v>
      </c>
      <c r="O1264" s="139">
        <v>118935</v>
      </c>
      <c r="P1264" s="139">
        <v>16592</v>
      </c>
      <c r="Q1264" s="140" t="s">
        <v>6563</v>
      </c>
      <c r="R1264" s="139">
        <v>972166</v>
      </c>
      <c r="S1264" s="139">
        <v>0</v>
      </c>
      <c r="T1264" s="140" t="s">
        <v>7758</v>
      </c>
      <c r="U1264" s="141">
        <v>367</v>
      </c>
      <c r="V1264" s="140" t="s">
        <v>12876</v>
      </c>
      <c r="W1264" s="140" t="s">
        <v>12877</v>
      </c>
      <c r="X1264" s="140" t="s">
        <v>7765</v>
      </c>
      <c r="Y1264" s="140" t="s">
        <v>7766</v>
      </c>
      <c r="Z1264" s="140" t="s">
        <v>8739</v>
      </c>
      <c r="AA1264" s="139">
        <v>1</v>
      </c>
      <c r="AB1264" s="141">
        <v>45322</v>
      </c>
      <c r="AC1264" s="141">
        <v>45322</v>
      </c>
      <c r="AD1264" s="140" t="s">
        <v>7876</v>
      </c>
      <c r="AE1264" s="140" t="s">
        <v>7877</v>
      </c>
      <c r="AF1264" s="140" t="s">
        <v>7878</v>
      </c>
      <c r="AG1264" s="140" t="s">
        <v>7879</v>
      </c>
      <c r="AH1264" s="140" t="s">
        <v>12878</v>
      </c>
      <c r="AI1264" s="140" t="s">
        <v>7885</v>
      </c>
      <c r="AJ1264" s="140" t="s">
        <v>12879</v>
      </c>
      <c r="AK1264" s="140" t="s">
        <v>12183</v>
      </c>
      <c r="AL1264" s="139">
        <v>3580</v>
      </c>
      <c r="AM1264" s="140" t="s">
        <v>24</v>
      </c>
      <c r="AN1264" s="140" t="s">
        <v>12184</v>
      </c>
    </row>
    <row r="1265" spans="1:40" ht="28.8" x14ac:dyDescent="0.25">
      <c r="A1265" s="139" t="s">
        <v>7756</v>
      </c>
      <c r="B1265" s="140" t="s">
        <v>7757</v>
      </c>
      <c r="C1265" s="139">
        <v>16618</v>
      </c>
      <c r="D1265" s="140" t="s">
        <v>7271</v>
      </c>
      <c r="E1265" s="140" t="s">
        <v>6906</v>
      </c>
      <c r="F1265" s="139">
        <v>3582</v>
      </c>
      <c r="G1265" s="140" t="s">
        <v>361</v>
      </c>
      <c r="H1265" s="140" t="s">
        <v>1228</v>
      </c>
      <c r="I1265" s="140" t="s">
        <v>7758</v>
      </c>
      <c r="J1265" s="140" t="s">
        <v>12875</v>
      </c>
      <c r="K1265" s="140" t="s">
        <v>7760</v>
      </c>
      <c r="L1265" s="140" t="s">
        <v>7761</v>
      </c>
      <c r="M1265" s="140" t="s">
        <v>7491</v>
      </c>
      <c r="N1265" s="140" t="s">
        <v>8722</v>
      </c>
      <c r="O1265" s="139">
        <v>118935</v>
      </c>
      <c r="P1265" s="139">
        <v>16592</v>
      </c>
      <c r="Q1265" s="140" t="s">
        <v>6563</v>
      </c>
      <c r="R1265" s="139">
        <v>972166</v>
      </c>
      <c r="S1265" s="139">
        <v>0</v>
      </c>
      <c r="T1265" s="140" t="s">
        <v>7758</v>
      </c>
      <c r="U1265" s="141">
        <v>367</v>
      </c>
      <c r="V1265" s="140" t="s">
        <v>12880</v>
      </c>
      <c r="W1265" s="140" t="s">
        <v>9893</v>
      </c>
      <c r="X1265" s="140" t="s">
        <v>7765</v>
      </c>
      <c r="Y1265" s="140" t="s">
        <v>7766</v>
      </c>
      <c r="Z1265" s="140" t="s">
        <v>8739</v>
      </c>
      <c r="AA1265" s="139">
        <v>1</v>
      </c>
      <c r="AB1265" s="141">
        <v>45322</v>
      </c>
      <c r="AC1265" s="141">
        <v>45322</v>
      </c>
      <c r="AD1265" s="140" t="s">
        <v>7876</v>
      </c>
      <c r="AE1265" s="140" t="s">
        <v>7877</v>
      </c>
      <c r="AF1265" s="140" t="s">
        <v>7878</v>
      </c>
      <c r="AG1265" s="140" t="s">
        <v>7879</v>
      </c>
      <c r="AH1265" s="140" t="s">
        <v>12878</v>
      </c>
      <c r="AI1265" s="140" t="s">
        <v>7885</v>
      </c>
      <c r="AJ1265" s="140" t="s">
        <v>12879</v>
      </c>
      <c r="AK1265" s="140" t="s">
        <v>12183</v>
      </c>
      <c r="AL1265" s="139">
        <v>3580</v>
      </c>
      <c r="AM1265" s="140" t="s">
        <v>24</v>
      </c>
      <c r="AN1265" s="140" t="s">
        <v>12184</v>
      </c>
    </row>
    <row r="1266" spans="1:40" ht="28.8" x14ac:dyDescent="0.25">
      <c r="A1266" s="139" t="s">
        <v>7756</v>
      </c>
      <c r="B1266" s="140" t="s">
        <v>7757</v>
      </c>
      <c r="C1266" s="139">
        <v>16626</v>
      </c>
      <c r="D1266" s="140" t="s">
        <v>5629</v>
      </c>
      <c r="E1266" s="140" t="s">
        <v>4138</v>
      </c>
      <c r="F1266" s="139">
        <v>3581</v>
      </c>
      <c r="G1266" s="140" t="s">
        <v>25</v>
      </c>
      <c r="H1266" s="140" t="s">
        <v>1229</v>
      </c>
      <c r="I1266" s="140" t="s">
        <v>7758</v>
      </c>
      <c r="J1266" s="140" t="s">
        <v>12881</v>
      </c>
      <c r="K1266" s="140" t="s">
        <v>7760</v>
      </c>
      <c r="L1266" s="140" t="s">
        <v>7761</v>
      </c>
      <c r="M1266" s="140" t="s">
        <v>7491</v>
      </c>
      <c r="N1266" s="140" t="s">
        <v>8722</v>
      </c>
      <c r="O1266" s="139">
        <v>118935</v>
      </c>
      <c r="P1266" s="139">
        <v>16592</v>
      </c>
      <c r="Q1266" s="140" t="s">
        <v>6563</v>
      </c>
      <c r="R1266" s="139">
        <v>972166</v>
      </c>
      <c r="S1266" s="139">
        <v>0</v>
      </c>
      <c r="T1266" s="140" t="s">
        <v>7758</v>
      </c>
      <c r="U1266" s="141">
        <v>367</v>
      </c>
      <c r="V1266" s="140" t="s">
        <v>12882</v>
      </c>
      <c r="W1266" s="140" t="s">
        <v>9156</v>
      </c>
      <c r="X1266" s="140" t="s">
        <v>7765</v>
      </c>
      <c r="Y1266" s="140" t="s">
        <v>7766</v>
      </c>
      <c r="Z1266" s="140" t="s">
        <v>8739</v>
      </c>
      <c r="AA1266" s="139">
        <v>1</v>
      </c>
      <c r="AB1266" s="141">
        <v>45322</v>
      </c>
      <c r="AC1266" s="141">
        <v>45322</v>
      </c>
      <c r="AD1266" s="140" t="s">
        <v>7876</v>
      </c>
      <c r="AE1266" s="140" t="s">
        <v>7877</v>
      </c>
      <c r="AF1266" s="140" t="s">
        <v>7878</v>
      </c>
      <c r="AG1266" s="140" t="s">
        <v>7879</v>
      </c>
      <c r="AH1266" s="140" t="s">
        <v>12883</v>
      </c>
      <c r="AI1266" s="140" t="s">
        <v>7773</v>
      </c>
      <c r="AJ1266" s="140" t="s">
        <v>12863</v>
      </c>
      <c r="AK1266" s="140" t="s">
        <v>12183</v>
      </c>
      <c r="AL1266" s="139">
        <v>3580</v>
      </c>
      <c r="AM1266" s="140" t="s">
        <v>24</v>
      </c>
      <c r="AN1266" s="140" t="s">
        <v>12184</v>
      </c>
    </row>
    <row r="1267" spans="1:40" ht="28.8" x14ac:dyDescent="0.25">
      <c r="A1267" s="139" t="s">
        <v>7756</v>
      </c>
      <c r="B1267" s="140" t="s">
        <v>7757</v>
      </c>
      <c r="C1267" s="139">
        <v>16634</v>
      </c>
      <c r="D1267" s="140" t="s">
        <v>5630</v>
      </c>
      <c r="E1267" s="140" t="s">
        <v>4139</v>
      </c>
      <c r="F1267" s="139">
        <v>3581</v>
      </c>
      <c r="G1267" s="140" t="s">
        <v>25</v>
      </c>
      <c r="H1267" s="140" t="s">
        <v>1230</v>
      </c>
      <c r="I1267" s="140" t="s">
        <v>7758</v>
      </c>
      <c r="J1267" s="140" t="s">
        <v>12884</v>
      </c>
      <c r="K1267" s="140" t="s">
        <v>7760</v>
      </c>
      <c r="L1267" s="140" t="s">
        <v>7761</v>
      </c>
      <c r="M1267" s="140" t="s">
        <v>7491</v>
      </c>
      <c r="N1267" s="140" t="s">
        <v>8730</v>
      </c>
      <c r="O1267" s="139">
        <v>120816</v>
      </c>
      <c r="P1267" s="139">
        <v>13805</v>
      </c>
      <c r="Q1267" s="140" t="s">
        <v>490</v>
      </c>
      <c r="R1267" s="139">
        <v>961797</v>
      </c>
      <c r="S1267" s="139">
        <v>0</v>
      </c>
      <c r="T1267" s="140" t="s">
        <v>7758</v>
      </c>
      <c r="U1267" s="141">
        <v>367</v>
      </c>
      <c r="V1267" s="140" t="s">
        <v>12885</v>
      </c>
      <c r="W1267" s="140" t="s">
        <v>7847</v>
      </c>
      <c r="X1267" s="140" t="s">
        <v>7765</v>
      </c>
      <c r="Y1267" s="140" t="s">
        <v>7766</v>
      </c>
      <c r="Z1267" s="140" t="s">
        <v>8732</v>
      </c>
      <c r="AA1267" s="139">
        <v>1</v>
      </c>
      <c r="AB1267" s="141">
        <v>45322</v>
      </c>
      <c r="AC1267" s="141">
        <v>45322</v>
      </c>
      <c r="AD1267" s="140" t="s">
        <v>7876</v>
      </c>
      <c r="AE1267" s="140" t="s">
        <v>7877</v>
      </c>
      <c r="AF1267" s="140" t="s">
        <v>7878</v>
      </c>
      <c r="AG1267" s="140" t="s">
        <v>7879</v>
      </c>
      <c r="AH1267" s="140" t="s">
        <v>12193</v>
      </c>
      <c r="AI1267" s="140" t="s">
        <v>7773</v>
      </c>
      <c r="AJ1267" s="140" t="s">
        <v>12194</v>
      </c>
      <c r="AK1267" s="140" t="s">
        <v>12195</v>
      </c>
      <c r="AL1267" s="139">
        <v>3580</v>
      </c>
      <c r="AM1267" s="140" t="s">
        <v>24</v>
      </c>
      <c r="AN1267" s="140" t="s">
        <v>12196</v>
      </c>
    </row>
    <row r="1268" spans="1:40" ht="28.8" x14ac:dyDescent="0.25">
      <c r="A1268" s="139" t="s">
        <v>7756</v>
      </c>
      <c r="B1268" s="140" t="s">
        <v>7757</v>
      </c>
      <c r="C1268" s="139">
        <v>16642</v>
      </c>
      <c r="D1268" s="140" t="s">
        <v>488</v>
      </c>
      <c r="E1268" s="140" t="s">
        <v>4140</v>
      </c>
      <c r="F1268" s="139">
        <v>3945</v>
      </c>
      <c r="G1268" s="140" t="s">
        <v>382</v>
      </c>
      <c r="H1268" s="140" t="s">
        <v>1231</v>
      </c>
      <c r="I1268" s="140" t="s">
        <v>7758</v>
      </c>
      <c r="J1268" s="140" t="s">
        <v>12886</v>
      </c>
      <c r="K1268" s="140" t="s">
        <v>7760</v>
      </c>
      <c r="L1268" s="140" t="s">
        <v>7761</v>
      </c>
      <c r="M1268" s="140" t="s">
        <v>7491</v>
      </c>
      <c r="N1268" s="140" t="s">
        <v>8722</v>
      </c>
      <c r="O1268" s="139">
        <v>119008</v>
      </c>
      <c r="P1268" s="139">
        <v>16683</v>
      </c>
      <c r="Q1268" s="140" t="s">
        <v>5631</v>
      </c>
      <c r="R1268" s="139">
        <v>966151</v>
      </c>
      <c r="S1268" s="139">
        <v>0</v>
      </c>
      <c r="T1268" s="140" t="s">
        <v>7758</v>
      </c>
      <c r="U1268" s="141">
        <v>367</v>
      </c>
      <c r="V1268" s="140" t="s">
        <v>12887</v>
      </c>
      <c r="W1268" s="140" t="s">
        <v>11388</v>
      </c>
      <c r="X1268" s="140" t="s">
        <v>7765</v>
      </c>
      <c r="Y1268" s="140" t="s">
        <v>7766</v>
      </c>
      <c r="Z1268" s="140" t="s">
        <v>8739</v>
      </c>
      <c r="AA1268" s="139">
        <v>2</v>
      </c>
      <c r="AB1268" s="141">
        <v>45322</v>
      </c>
      <c r="AC1268" s="141">
        <v>45322</v>
      </c>
      <c r="AD1268" s="140" t="s">
        <v>7876</v>
      </c>
      <c r="AE1268" s="140" t="s">
        <v>7877</v>
      </c>
      <c r="AF1268" s="140" t="s">
        <v>7878</v>
      </c>
      <c r="AG1268" s="140" t="s">
        <v>7879</v>
      </c>
      <c r="AH1268" s="140" t="s">
        <v>12888</v>
      </c>
      <c r="AI1268" s="140" t="s">
        <v>7773</v>
      </c>
      <c r="AJ1268" s="140" t="s">
        <v>12889</v>
      </c>
      <c r="AK1268" s="140" t="s">
        <v>4140</v>
      </c>
      <c r="AL1268" s="139">
        <v>3945</v>
      </c>
      <c r="AM1268" s="140" t="s">
        <v>382</v>
      </c>
      <c r="AN1268" s="140" t="s">
        <v>12890</v>
      </c>
    </row>
    <row r="1269" spans="1:40" ht="28.8" x14ac:dyDescent="0.25">
      <c r="A1269" s="139" t="s">
        <v>7756</v>
      </c>
      <c r="B1269" s="140" t="s">
        <v>7757</v>
      </c>
      <c r="C1269" s="139">
        <v>16659</v>
      </c>
      <c r="D1269" s="140" t="s">
        <v>488</v>
      </c>
      <c r="E1269" s="140" t="s">
        <v>4141</v>
      </c>
      <c r="F1269" s="139">
        <v>3945</v>
      </c>
      <c r="G1269" s="140" t="s">
        <v>382</v>
      </c>
      <c r="H1269" s="140" t="s">
        <v>1232</v>
      </c>
      <c r="I1269" s="140" t="s">
        <v>7758</v>
      </c>
      <c r="J1269" s="140" t="s">
        <v>12891</v>
      </c>
      <c r="K1269" s="140" t="s">
        <v>7760</v>
      </c>
      <c r="L1269" s="140" t="s">
        <v>7761</v>
      </c>
      <c r="M1269" s="140" t="s">
        <v>7491</v>
      </c>
      <c r="N1269" s="140" t="s">
        <v>8722</v>
      </c>
      <c r="O1269" s="139">
        <v>119008</v>
      </c>
      <c r="P1269" s="139">
        <v>16683</v>
      </c>
      <c r="Q1269" s="140" t="s">
        <v>5631</v>
      </c>
      <c r="R1269" s="139">
        <v>966151</v>
      </c>
      <c r="S1269" s="139">
        <v>0</v>
      </c>
      <c r="T1269" s="140" t="s">
        <v>7758</v>
      </c>
      <c r="U1269" s="141">
        <v>367</v>
      </c>
      <c r="V1269" s="140" t="s">
        <v>12892</v>
      </c>
      <c r="W1269" s="140" t="s">
        <v>12893</v>
      </c>
      <c r="X1269" s="140" t="s">
        <v>7765</v>
      </c>
      <c r="Y1269" s="140" t="s">
        <v>7766</v>
      </c>
      <c r="Z1269" s="140" t="s">
        <v>8739</v>
      </c>
      <c r="AA1269" s="139">
        <v>1</v>
      </c>
      <c r="AB1269" s="141">
        <v>45322</v>
      </c>
      <c r="AC1269" s="141">
        <v>45322</v>
      </c>
      <c r="AD1269" s="140" t="s">
        <v>7876</v>
      </c>
      <c r="AE1269" s="140" t="s">
        <v>7877</v>
      </c>
      <c r="AF1269" s="140" t="s">
        <v>7878</v>
      </c>
      <c r="AG1269" s="140" t="s">
        <v>7879</v>
      </c>
      <c r="AH1269" s="140" t="s">
        <v>12894</v>
      </c>
      <c r="AI1269" s="140" t="s">
        <v>7943</v>
      </c>
      <c r="AJ1269" s="140" t="s">
        <v>12895</v>
      </c>
      <c r="AK1269" s="140" t="s">
        <v>4141</v>
      </c>
      <c r="AL1269" s="139">
        <v>3945</v>
      </c>
      <c r="AM1269" s="140" t="s">
        <v>382</v>
      </c>
      <c r="AN1269" s="140" t="s">
        <v>12890</v>
      </c>
    </row>
    <row r="1270" spans="1:40" ht="28.8" x14ac:dyDescent="0.25">
      <c r="A1270" s="139" t="s">
        <v>7756</v>
      </c>
      <c r="B1270" s="140" t="s">
        <v>7757</v>
      </c>
      <c r="C1270" s="139">
        <v>16667</v>
      </c>
      <c r="D1270" s="140" t="s">
        <v>6299</v>
      </c>
      <c r="E1270" s="140" t="s">
        <v>4142</v>
      </c>
      <c r="F1270" s="139">
        <v>3970</v>
      </c>
      <c r="G1270" s="140" t="s">
        <v>383</v>
      </c>
      <c r="H1270" s="140" t="s">
        <v>1233</v>
      </c>
      <c r="I1270" s="140" t="s">
        <v>7758</v>
      </c>
      <c r="J1270" s="140" t="s">
        <v>12896</v>
      </c>
      <c r="K1270" s="140" t="s">
        <v>7760</v>
      </c>
      <c r="L1270" s="140" t="s">
        <v>7761</v>
      </c>
      <c r="M1270" s="140" t="s">
        <v>7491</v>
      </c>
      <c r="N1270" s="140" t="s">
        <v>8722</v>
      </c>
      <c r="O1270" s="139">
        <v>118778</v>
      </c>
      <c r="P1270" s="139">
        <v>16667</v>
      </c>
      <c r="Q1270" s="140" t="s">
        <v>6299</v>
      </c>
      <c r="R1270" s="139">
        <v>968081</v>
      </c>
      <c r="S1270" s="139">
        <v>0</v>
      </c>
      <c r="T1270" s="140" t="s">
        <v>7758</v>
      </c>
      <c r="U1270" s="141">
        <v>367</v>
      </c>
      <c r="V1270" s="140" t="s">
        <v>12897</v>
      </c>
      <c r="W1270" s="140" t="s">
        <v>9149</v>
      </c>
      <c r="X1270" s="140" t="s">
        <v>7972</v>
      </c>
      <c r="Y1270" s="140" t="s">
        <v>7973</v>
      </c>
      <c r="Z1270" s="140" t="s">
        <v>8899</v>
      </c>
      <c r="AA1270" s="139">
        <v>3</v>
      </c>
      <c r="AB1270" s="141">
        <v>45322</v>
      </c>
      <c r="AC1270" s="141">
        <v>45322</v>
      </c>
      <c r="AD1270" s="140" t="s">
        <v>7768</v>
      </c>
      <c r="AE1270" s="140" t="s">
        <v>7769</v>
      </c>
      <c r="AF1270" s="140" t="s">
        <v>7770</v>
      </c>
      <c r="AG1270" s="140" t="s">
        <v>7771</v>
      </c>
      <c r="AH1270" s="140" t="s">
        <v>9894</v>
      </c>
      <c r="AI1270" s="140" t="s">
        <v>7773</v>
      </c>
      <c r="AJ1270" s="140" t="s">
        <v>9895</v>
      </c>
      <c r="AK1270" s="140" t="s">
        <v>9896</v>
      </c>
      <c r="AL1270" s="139">
        <v>9000</v>
      </c>
      <c r="AM1270" s="140" t="s">
        <v>436</v>
      </c>
      <c r="AN1270" s="140" t="s">
        <v>9897</v>
      </c>
    </row>
    <row r="1271" spans="1:40" ht="28.8" x14ac:dyDescent="0.25">
      <c r="A1271" s="139" t="s">
        <v>7756</v>
      </c>
      <c r="B1271" s="140" t="s">
        <v>7757</v>
      </c>
      <c r="C1271" s="139">
        <v>16675</v>
      </c>
      <c r="D1271" s="140" t="s">
        <v>5460</v>
      </c>
      <c r="E1271" s="140" t="s">
        <v>4143</v>
      </c>
      <c r="F1271" s="139">
        <v>3970</v>
      </c>
      <c r="G1271" s="140" t="s">
        <v>383</v>
      </c>
      <c r="H1271" s="140" t="s">
        <v>1234</v>
      </c>
      <c r="I1271" s="140" t="s">
        <v>7758</v>
      </c>
      <c r="J1271" s="140" t="s">
        <v>12896</v>
      </c>
      <c r="K1271" s="140" t="s">
        <v>7760</v>
      </c>
      <c r="L1271" s="140" t="s">
        <v>7761</v>
      </c>
      <c r="M1271" s="140" t="s">
        <v>7491</v>
      </c>
      <c r="N1271" s="140" t="s">
        <v>8722</v>
      </c>
      <c r="O1271" s="139">
        <v>118778</v>
      </c>
      <c r="P1271" s="139">
        <v>16667</v>
      </c>
      <c r="Q1271" s="140" t="s">
        <v>6299</v>
      </c>
      <c r="R1271" s="139">
        <v>968081</v>
      </c>
      <c r="S1271" s="139">
        <v>0</v>
      </c>
      <c r="T1271" s="140" t="s">
        <v>7758</v>
      </c>
      <c r="U1271" s="141">
        <v>367</v>
      </c>
      <c r="V1271" s="140" t="s">
        <v>12898</v>
      </c>
      <c r="W1271" s="140" t="s">
        <v>12899</v>
      </c>
      <c r="X1271" s="140" t="s">
        <v>7765</v>
      </c>
      <c r="Y1271" s="140" t="s">
        <v>7766</v>
      </c>
      <c r="Z1271" s="140" t="s">
        <v>8739</v>
      </c>
      <c r="AA1271" s="139">
        <v>3</v>
      </c>
      <c r="AB1271" s="141">
        <v>45322</v>
      </c>
      <c r="AC1271" s="141">
        <v>45322</v>
      </c>
      <c r="AD1271" s="140" t="s">
        <v>7768</v>
      </c>
      <c r="AE1271" s="140" t="s">
        <v>7769</v>
      </c>
      <c r="AF1271" s="140" t="s">
        <v>7770</v>
      </c>
      <c r="AG1271" s="140" t="s">
        <v>7771</v>
      </c>
      <c r="AH1271" s="140" t="s">
        <v>9894</v>
      </c>
      <c r="AI1271" s="140" t="s">
        <v>7773</v>
      </c>
      <c r="AJ1271" s="140" t="s">
        <v>9895</v>
      </c>
      <c r="AK1271" s="140" t="s">
        <v>9896</v>
      </c>
      <c r="AL1271" s="139">
        <v>9000</v>
      </c>
      <c r="AM1271" s="140" t="s">
        <v>436</v>
      </c>
      <c r="AN1271" s="140" t="s">
        <v>9897</v>
      </c>
    </row>
    <row r="1272" spans="1:40" ht="28.8" x14ac:dyDescent="0.25">
      <c r="A1272" s="139" t="s">
        <v>7756</v>
      </c>
      <c r="B1272" s="140" t="s">
        <v>7757</v>
      </c>
      <c r="C1272" s="139">
        <v>16683</v>
      </c>
      <c r="D1272" s="140" t="s">
        <v>5631</v>
      </c>
      <c r="E1272" s="140" t="s">
        <v>7272</v>
      </c>
      <c r="F1272" s="139">
        <v>3971</v>
      </c>
      <c r="G1272" s="140" t="s">
        <v>26</v>
      </c>
      <c r="H1272" s="140" t="s">
        <v>1235</v>
      </c>
      <c r="I1272" s="140" t="s">
        <v>7758</v>
      </c>
      <c r="J1272" s="140" t="s">
        <v>12900</v>
      </c>
      <c r="K1272" s="140" t="s">
        <v>7760</v>
      </c>
      <c r="L1272" s="140" t="s">
        <v>7761</v>
      </c>
      <c r="M1272" s="140" t="s">
        <v>7491</v>
      </c>
      <c r="N1272" s="140" t="s">
        <v>8722</v>
      </c>
      <c r="O1272" s="139">
        <v>119008</v>
      </c>
      <c r="P1272" s="139">
        <v>16683</v>
      </c>
      <c r="Q1272" s="140" t="s">
        <v>5631</v>
      </c>
      <c r="R1272" s="139">
        <v>966176</v>
      </c>
      <c r="S1272" s="139">
        <v>0</v>
      </c>
      <c r="T1272" s="140" t="s">
        <v>7758</v>
      </c>
      <c r="U1272" s="141">
        <v>367</v>
      </c>
      <c r="V1272" s="140" t="s">
        <v>12901</v>
      </c>
      <c r="W1272" s="140" t="s">
        <v>12902</v>
      </c>
      <c r="X1272" s="140" t="s">
        <v>7765</v>
      </c>
      <c r="Y1272" s="140" t="s">
        <v>7766</v>
      </c>
      <c r="Z1272" s="140" t="s">
        <v>8739</v>
      </c>
      <c r="AA1272" s="139">
        <v>3</v>
      </c>
      <c r="AB1272" s="141">
        <v>45322</v>
      </c>
      <c r="AC1272" s="141">
        <v>45322</v>
      </c>
      <c r="AD1272" s="140" t="s">
        <v>7768</v>
      </c>
      <c r="AE1272" s="140" t="s">
        <v>7769</v>
      </c>
      <c r="AF1272" s="140" t="s">
        <v>7770</v>
      </c>
      <c r="AG1272" s="140" t="s">
        <v>7771</v>
      </c>
      <c r="AH1272" s="140" t="s">
        <v>12903</v>
      </c>
      <c r="AI1272" s="140" t="s">
        <v>7773</v>
      </c>
      <c r="AJ1272" s="140" t="s">
        <v>12904</v>
      </c>
      <c r="AK1272" s="140" t="s">
        <v>12905</v>
      </c>
      <c r="AL1272" s="139">
        <v>3971</v>
      </c>
      <c r="AM1272" s="140" t="s">
        <v>26</v>
      </c>
      <c r="AN1272" s="140" t="s">
        <v>12906</v>
      </c>
    </row>
    <row r="1273" spans="1:40" ht="28.8" x14ac:dyDescent="0.25">
      <c r="A1273" s="139" t="s">
        <v>7756</v>
      </c>
      <c r="B1273" s="140" t="s">
        <v>7757</v>
      </c>
      <c r="C1273" s="139">
        <v>16691</v>
      </c>
      <c r="D1273" s="140" t="s">
        <v>6564</v>
      </c>
      <c r="E1273" s="140" t="s">
        <v>4144</v>
      </c>
      <c r="F1273" s="139">
        <v>3980</v>
      </c>
      <c r="G1273" s="140" t="s">
        <v>384</v>
      </c>
      <c r="H1273" s="140" t="s">
        <v>1236</v>
      </c>
      <c r="I1273" s="140" t="s">
        <v>7758</v>
      </c>
      <c r="J1273" s="140" t="s">
        <v>12907</v>
      </c>
      <c r="K1273" s="140" t="s">
        <v>7760</v>
      </c>
      <c r="L1273" s="140" t="s">
        <v>7761</v>
      </c>
      <c r="M1273" s="140" t="s">
        <v>7491</v>
      </c>
      <c r="N1273" s="140" t="s">
        <v>8722</v>
      </c>
      <c r="O1273" s="139">
        <v>119032</v>
      </c>
      <c r="P1273" s="139">
        <v>16691</v>
      </c>
      <c r="Q1273" s="140" t="s">
        <v>6564</v>
      </c>
      <c r="R1273" s="139">
        <v>966192</v>
      </c>
      <c r="S1273" s="139">
        <v>0</v>
      </c>
      <c r="T1273" s="140" t="s">
        <v>7758</v>
      </c>
      <c r="U1273" s="141">
        <v>367</v>
      </c>
      <c r="V1273" s="140" t="s">
        <v>12908</v>
      </c>
      <c r="W1273" s="140" t="s">
        <v>9936</v>
      </c>
      <c r="X1273" s="140" t="s">
        <v>7972</v>
      </c>
      <c r="Y1273" s="140" t="s">
        <v>7973</v>
      </c>
      <c r="Z1273" s="140" t="s">
        <v>8899</v>
      </c>
      <c r="AA1273" s="139">
        <v>1</v>
      </c>
      <c r="AB1273" s="141">
        <v>45322</v>
      </c>
      <c r="AC1273" s="141">
        <v>45322</v>
      </c>
      <c r="AD1273" s="140" t="s">
        <v>7876</v>
      </c>
      <c r="AE1273" s="140" t="s">
        <v>7877</v>
      </c>
      <c r="AF1273" s="140" t="s">
        <v>7878</v>
      </c>
      <c r="AG1273" s="140" t="s">
        <v>7879</v>
      </c>
      <c r="AH1273" s="140" t="s">
        <v>12909</v>
      </c>
      <c r="AI1273" s="140" t="s">
        <v>7943</v>
      </c>
      <c r="AJ1273" s="140" t="s">
        <v>12910</v>
      </c>
      <c r="AK1273" s="140" t="s">
        <v>12911</v>
      </c>
      <c r="AL1273" s="139">
        <v>3980</v>
      </c>
      <c r="AM1273" s="140" t="s">
        <v>384</v>
      </c>
      <c r="AN1273" s="140" t="s">
        <v>12912</v>
      </c>
    </row>
    <row r="1274" spans="1:40" ht="28.8" x14ac:dyDescent="0.25">
      <c r="A1274" s="139" t="s">
        <v>7756</v>
      </c>
      <c r="B1274" s="140" t="s">
        <v>7757</v>
      </c>
      <c r="C1274" s="139">
        <v>16709</v>
      </c>
      <c r="D1274" s="140" t="s">
        <v>5632</v>
      </c>
      <c r="E1274" s="140" t="s">
        <v>4145</v>
      </c>
      <c r="F1274" s="139">
        <v>3980</v>
      </c>
      <c r="G1274" s="140" t="s">
        <v>384</v>
      </c>
      <c r="H1274" s="140" t="s">
        <v>1237</v>
      </c>
      <c r="I1274" s="140" t="s">
        <v>7758</v>
      </c>
      <c r="J1274" s="140" t="s">
        <v>12913</v>
      </c>
      <c r="K1274" s="140" t="s">
        <v>7760</v>
      </c>
      <c r="L1274" s="140" t="s">
        <v>7761</v>
      </c>
      <c r="M1274" s="140" t="s">
        <v>7491</v>
      </c>
      <c r="N1274" s="140" t="s">
        <v>8722</v>
      </c>
      <c r="O1274" s="139">
        <v>119032</v>
      </c>
      <c r="P1274" s="139">
        <v>16691</v>
      </c>
      <c r="Q1274" s="140" t="s">
        <v>6564</v>
      </c>
      <c r="R1274" s="139">
        <v>966192</v>
      </c>
      <c r="S1274" s="139">
        <v>0</v>
      </c>
      <c r="T1274" s="140" t="s">
        <v>7758</v>
      </c>
      <c r="U1274" s="141">
        <v>367</v>
      </c>
      <c r="V1274" s="140" t="s">
        <v>12914</v>
      </c>
      <c r="W1274" s="140" t="s">
        <v>7856</v>
      </c>
      <c r="X1274" s="140" t="s">
        <v>7765</v>
      </c>
      <c r="Y1274" s="140" t="s">
        <v>7766</v>
      </c>
      <c r="Z1274" s="140" t="s">
        <v>8739</v>
      </c>
      <c r="AA1274" s="139">
        <v>1</v>
      </c>
      <c r="AB1274" s="141">
        <v>45322</v>
      </c>
      <c r="AC1274" s="141">
        <v>45322</v>
      </c>
      <c r="AD1274" s="140" t="s">
        <v>7876</v>
      </c>
      <c r="AE1274" s="140" t="s">
        <v>7877</v>
      </c>
      <c r="AF1274" s="140" t="s">
        <v>7878</v>
      </c>
      <c r="AG1274" s="140" t="s">
        <v>7879</v>
      </c>
      <c r="AH1274" s="140" t="s">
        <v>12915</v>
      </c>
      <c r="AI1274" s="140" t="s">
        <v>7943</v>
      </c>
      <c r="AJ1274" s="140" t="s">
        <v>12916</v>
      </c>
      <c r="AK1274" s="140" t="s">
        <v>4145</v>
      </c>
      <c r="AL1274" s="139">
        <v>3980</v>
      </c>
      <c r="AM1274" s="140" t="s">
        <v>384</v>
      </c>
      <c r="AN1274" s="140" t="s">
        <v>12912</v>
      </c>
    </row>
    <row r="1275" spans="1:40" ht="28.8" x14ac:dyDescent="0.25">
      <c r="A1275" s="139" t="s">
        <v>7756</v>
      </c>
      <c r="B1275" s="140" t="s">
        <v>7757</v>
      </c>
      <c r="C1275" s="139">
        <v>16717</v>
      </c>
      <c r="D1275" s="140" t="s">
        <v>5633</v>
      </c>
      <c r="E1275" s="140" t="s">
        <v>4146</v>
      </c>
      <c r="F1275" s="139">
        <v>3980</v>
      </c>
      <c r="G1275" s="140" t="s">
        <v>384</v>
      </c>
      <c r="H1275" s="140" t="s">
        <v>1238</v>
      </c>
      <c r="I1275" s="140" t="s">
        <v>7758</v>
      </c>
      <c r="J1275" s="140" t="s">
        <v>12913</v>
      </c>
      <c r="K1275" s="140" t="s">
        <v>7760</v>
      </c>
      <c r="L1275" s="140" t="s">
        <v>7761</v>
      </c>
      <c r="M1275" s="140" t="s">
        <v>7491</v>
      </c>
      <c r="N1275" s="140" t="s">
        <v>8722</v>
      </c>
      <c r="O1275" s="139">
        <v>119032</v>
      </c>
      <c r="P1275" s="139">
        <v>16691</v>
      </c>
      <c r="Q1275" s="140" t="s">
        <v>6564</v>
      </c>
      <c r="R1275" s="139">
        <v>966192</v>
      </c>
      <c r="S1275" s="139">
        <v>0</v>
      </c>
      <c r="T1275" s="140" t="s">
        <v>7758</v>
      </c>
      <c r="U1275" s="141">
        <v>367</v>
      </c>
      <c r="V1275" s="140" t="s">
        <v>12914</v>
      </c>
      <c r="W1275" s="140" t="s">
        <v>7856</v>
      </c>
      <c r="X1275" s="140" t="s">
        <v>7765</v>
      </c>
      <c r="Y1275" s="140" t="s">
        <v>7766</v>
      </c>
      <c r="Z1275" s="140" t="s">
        <v>8739</v>
      </c>
      <c r="AA1275" s="139">
        <v>1</v>
      </c>
      <c r="AB1275" s="141">
        <v>45322</v>
      </c>
      <c r="AC1275" s="141">
        <v>45322</v>
      </c>
      <c r="AD1275" s="140" t="s">
        <v>7876</v>
      </c>
      <c r="AE1275" s="140" t="s">
        <v>7877</v>
      </c>
      <c r="AF1275" s="140" t="s">
        <v>7878</v>
      </c>
      <c r="AG1275" s="140" t="s">
        <v>7879</v>
      </c>
      <c r="AH1275" s="140" t="s">
        <v>12917</v>
      </c>
      <c r="AI1275" s="140" t="s">
        <v>7943</v>
      </c>
      <c r="AJ1275" s="140" t="s">
        <v>12918</v>
      </c>
      <c r="AK1275" s="140" t="s">
        <v>4146</v>
      </c>
      <c r="AL1275" s="139">
        <v>3980</v>
      </c>
      <c r="AM1275" s="140" t="s">
        <v>384</v>
      </c>
      <c r="AN1275" s="140" t="s">
        <v>12912</v>
      </c>
    </row>
    <row r="1276" spans="1:40" ht="28.8" x14ac:dyDescent="0.25">
      <c r="A1276" s="139" t="s">
        <v>7756</v>
      </c>
      <c r="B1276" s="140" t="s">
        <v>7757</v>
      </c>
      <c r="C1276" s="139">
        <v>16725</v>
      </c>
      <c r="D1276" s="140" t="s">
        <v>6689</v>
      </c>
      <c r="E1276" s="140" t="s">
        <v>4144</v>
      </c>
      <c r="F1276" s="139">
        <v>3980</v>
      </c>
      <c r="G1276" s="140" t="s">
        <v>384</v>
      </c>
      <c r="H1276" s="140" t="s">
        <v>1236</v>
      </c>
      <c r="I1276" s="140" t="s">
        <v>7758</v>
      </c>
      <c r="J1276" s="140" t="s">
        <v>12907</v>
      </c>
      <c r="K1276" s="140" t="s">
        <v>7760</v>
      </c>
      <c r="L1276" s="140" t="s">
        <v>7761</v>
      </c>
      <c r="M1276" s="140" t="s">
        <v>7491</v>
      </c>
      <c r="N1276" s="140" t="s">
        <v>8722</v>
      </c>
      <c r="O1276" s="139">
        <v>119032</v>
      </c>
      <c r="P1276" s="139">
        <v>16691</v>
      </c>
      <c r="Q1276" s="140" t="s">
        <v>6564</v>
      </c>
      <c r="R1276" s="139">
        <v>966192</v>
      </c>
      <c r="S1276" s="139">
        <v>0</v>
      </c>
      <c r="T1276" s="140" t="s">
        <v>7758</v>
      </c>
      <c r="U1276" s="141">
        <v>367</v>
      </c>
      <c r="V1276" s="140" t="s">
        <v>12908</v>
      </c>
      <c r="W1276" s="140" t="s">
        <v>9936</v>
      </c>
      <c r="X1276" s="140" t="s">
        <v>7972</v>
      </c>
      <c r="Y1276" s="140" t="s">
        <v>7973</v>
      </c>
      <c r="Z1276" s="140" t="s">
        <v>8899</v>
      </c>
      <c r="AA1276" s="139">
        <v>1</v>
      </c>
      <c r="AB1276" s="141">
        <v>45322</v>
      </c>
      <c r="AC1276" s="141">
        <v>45322</v>
      </c>
      <c r="AD1276" s="140" t="s">
        <v>7876</v>
      </c>
      <c r="AE1276" s="140" t="s">
        <v>7877</v>
      </c>
      <c r="AF1276" s="140" t="s">
        <v>7878</v>
      </c>
      <c r="AG1276" s="140" t="s">
        <v>7879</v>
      </c>
      <c r="AH1276" s="140" t="s">
        <v>12909</v>
      </c>
      <c r="AI1276" s="140" t="s">
        <v>7943</v>
      </c>
      <c r="AJ1276" s="140" t="s">
        <v>12910</v>
      </c>
      <c r="AK1276" s="140" t="s">
        <v>12911</v>
      </c>
      <c r="AL1276" s="139">
        <v>3980</v>
      </c>
      <c r="AM1276" s="140" t="s">
        <v>384</v>
      </c>
      <c r="AN1276" s="140" t="s">
        <v>12912</v>
      </c>
    </row>
    <row r="1277" spans="1:40" ht="28.8" x14ac:dyDescent="0.25">
      <c r="A1277" s="139" t="s">
        <v>7756</v>
      </c>
      <c r="B1277" s="140" t="s">
        <v>7757</v>
      </c>
      <c r="C1277" s="139">
        <v>16733</v>
      </c>
      <c r="D1277" s="140" t="s">
        <v>6907</v>
      </c>
      <c r="E1277" s="140" t="s">
        <v>6300</v>
      </c>
      <c r="F1277" s="139">
        <v>3980</v>
      </c>
      <c r="G1277" s="140" t="s">
        <v>384</v>
      </c>
      <c r="H1277" s="140" t="s">
        <v>1239</v>
      </c>
      <c r="I1277" s="140" t="s">
        <v>7758</v>
      </c>
      <c r="J1277" s="140" t="s">
        <v>12907</v>
      </c>
      <c r="K1277" s="140" t="s">
        <v>7760</v>
      </c>
      <c r="L1277" s="140" t="s">
        <v>7761</v>
      </c>
      <c r="M1277" s="140" t="s">
        <v>7491</v>
      </c>
      <c r="N1277" s="140" t="s">
        <v>8722</v>
      </c>
      <c r="O1277" s="139">
        <v>119032</v>
      </c>
      <c r="P1277" s="139">
        <v>16691</v>
      </c>
      <c r="Q1277" s="140" t="s">
        <v>6564</v>
      </c>
      <c r="R1277" s="139">
        <v>966192</v>
      </c>
      <c r="S1277" s="139">
        <v>0</v>
      </c>
      <c r="T1277" s="140" t="s">
        <v>7758</v>
      </c>
      <c r="U1277" s="141">
        <v>367</v>
      </c>
      <c r="V1277" s="140" t="s">
        <v>12908</v>
      </c>
      <c r="W1277" s="140" t="s">
        <v>9936</v>
      </c>
      <c r="X1277" s="140" t="s">
        <v>8106</v>
      </c>
      <c r="Y1277" s="140" t="s">
        <v>8107</v>
      </c>
      <c r="Z1277" s="140" t="s">
        <v>8724</v>
      </c>
      <c r="AA1277" s="139">
        <v>1</v>
      </c>
      <c r="AB1277" s="141">
        <v>45322</v>
      </c>
      <c r="AC1277" s="141">
        <v>45322</v>
      </c>
      <c r="AD1277" s="140" t="s">
        <v>7876</v>
      </c>
      <c r="AE1277" s="140" t="s">
        <v>7877</v>
      </c>
      <c r="AF1277" s="140" t="s">
        <v>7878</v>
      </c>
      <c r="AG1277" s="140" t="s">
        <v>7879</v>
      </c>
      <c r="AH1277" s="140" t="s">
        <v>12919</v>
      </c>
      <c r="AI1277" s="140" t="s">
        <v>7943</v>
      </c>
      <c r="AJ1277" s="140" t="s">
        <v>5634</v>
      </c>
      <c r="AK1277" s="140" t="s">
        <v>12920</v>
      </c>
      <c r="AL1277" s="139">
        <v>3980</v>
      </c>
      <c r="AM1277" s="140" t="s">
        <v>384</v>
      </c>
      <c r="AN1277" s="140" t="s">
        <v>12912</v>
      </c>
    </row>
    <row r="1278" spans="1:40" ht="28.8" x14ac:dyDescent="0.25">
      <c r="A1278" s="139" t="s">
        <v>7756</v>
      </c>
      <c r="B1278" s="140" t="s">
        <v>7757</v>
      </c>
      <c r="C1278" s="139">
        <v>16758</v>
      </c>
      <c r="D1278" s="140" t="s">
        <v>5634</v>
      </c>
      <c r="E1278" s="140" t="s">
        <v>4147</v>
      </c>
      <c r="F1278" s="139">
        <v>3980</v>
      </c>
      <c r="G1278" s="140" t="s">
        <v>384</v>
      </c>
      <c r="H1278" s="140" t="s">
        <v>1236</v>
      </c>
      <c r="I1278" s="140" t="s">
        <v>7758</v>
      </c>
      <c r="J1278" s="140" t="s">
        <v>12907</v>
      </c>
      <c r="K1278" s="140" t="s">
        <v>7760</v>
      </c>
      <c r="L1278" s="140" t="s">
        <v>7761</v>
      </c>
      <c r="M1278" s="140" t="s">
        <v>7491</v>
      </c>
      <c r="N1278" s="140" t="s">
        <v>8722</v>
      </c>
      <c r="O1278" s="139">
        <v>119032</v>
      </c>
      <c r="P1278" s="139">
        <v>16691</v>
      </c>
      <c r="Q1278" s="140" t="s">
        <v>6564</v>
      </c>
      <c r="R1278" s="139">
        <v>966192</v>
      </c>
      <c r="S1278" s="139">
        <v>0</v>
      </c>
      <c r="T1278" s="140" t="s">
        <v>7758</v>
      </c>
      <c r="U1278" s="141">
        <v>367</v>
      </c>
      <c r="V1278" s="140" t="s">
        <v>12908</v>
      </c>
      <c r="W1278" s="140" t="s">
        <v>9936</v>
      </c>
      <c r="X1278" s="140" t="s">
        <v>8106</v>
      </c>
      <c r="Y1278" s="140" t="s">
        <v>8107</v>
      </c>
      <c r="Z1278" s="140" t="s">
        <v>8724</v>
      </c>
      <c r="AA1278" s="139">
        <v>3</v>
      </c>
      <c r="AB1278" s="141">
        <v>45322</v>
      </c>
      <c r="AC1278" s="141">
        <v>45322</v>
      </c>
      <c r="AD1278" s="140" t="s">
        <v>7876</v>
      </c>
      <c r="AE1278" s="140" t="s">
        <v>7877</v>
      </c>
      <c r="AF1278" s="140" t="s">
        <v>7878</v>
      </c>
      <c r="AG1278" s="140" t="s">
        <v>7879</v>
      </c>
      <c r="AH1278" s="140" t="s">
        <v>12919</v>
      </c>
      <c r="AI1278" s="140" t="s">
        <v>7943</v>
      </c>
      <c r="AJ1278" s="140" t="s">
        <v>5634</v>
      </c>
      <c r="AK1278" s="140" t="s">
        <v>12920</v>
      </c>
      <c r="AL1278" s="139">
        <v>3980</v>
      </c>
      <c r="AM1278" s="140" t="s">
        <v>384</v>
      </c>
      <c r="AN1278" s="140" t="s">
        <v>12912</v>
      </c>
    </row>
    <row r="1279" spans="1:40" ht="28.8" x14ac:dyDescent="0.25">
      <c r="A1279" s="139" t="s">
        <v>7756</v>
      </c>
      <c r="B1279" s="140" t="s">
        <v>7757</v>
      </c>
      <c r="C1279" s="139">
        <v>16774</v>
      </c>
      <c r="D1279" s="140" t="s">
        <v>5635</v>
      </c>
      <c r="E1279" s="140" t="s">
        <v>4148</v>
      </c>
      <c r="F1279" s="139">
        <v>2431</v>
      </c>
      <c r="G1279" s="140" t="s">
        <v>385</v>
      </c>
      <c r="H1279" s="140" t="s">
        <v>2064</v>
      </c>
      <c r="I1279" s="140" t="s">
        <v>7758</v>
      </c>
      <c r="J1279" s="140" t="s">
        <v>12921</v>
      </c>
      <c r="K1279" s="140" t="s">
        <v>7760</v>
      </c>
      <c r="L1279" s="140" t="s">
        <v>7761</v>
      </c>
      <c r="M1279" s="140" t="s">
        <v>7491</v>
      </c>
      <c r="N1279" s="140" t="s">
        <v>8730</v>
      </c>
      <c r="O1279" s="139">
        <v>121657</v>
      </c>
      <c r="P1279" s="139">
        <v>16791</v>
      </c>
      <c r="Q1279" s="140" t="s">
        <v>5636</v>
      </c>
      <c r="R1279" s="139">
        <v>961813</v>
      </c>
      <c r="S1279" s="139">
        <v>0</v>
      </c>
      <c r="T1279" s="140" t="s">
        <v>7758</v>
      </c>
      <c r="U1279" s="141">
        <v>367</v>
      </c>
      <c r="V1279" s="140" t="s">
        <v>12922</v>
      </c>
      <c r="W1279" s="140" t="s">
        <v>10058</v>
      </c>
      <c r="X1279" s="140" t="s">
        <v>7765</v>
      </c>
      <c r="Y1279" s="140" t="s">
        <v>7766</v>
      </c>
      <c r="Z1279" s="140" t="s">
        <v>8732</v>
      </c>
      <c r="AA1279" s="139">
        <v>1</v>
      </c>
      <c r="AB1279" s="141">
        <v>45322</v>
      </c>
      <c r="AC1279" s="141">
        <v>45322</v>
      </c>
      <c r="AD1279" s="140" t="s">
        <v>7876</v>
      </c>
      <c r="AE1279" s="140" t="s">
        <v>7877</v>
      </c>
      <c r="AF1279" s="140" t="s">
        <v>7878</v>
      </c>
      <c r="AG1279" s="140" t="s">
        <v>7879</v>
      </c>
      <c r="AH1279" s="140" t="s">
        <v>12923</v>
      </c>
      <c r="AI1279" s="140" t="s">
        <v>7773</v>
      </c>
      <c r="AJ1279" s="140" t="s">
        <v>12924</v>
      </c>
      <c r="AK1279" s="140" t="s">
        <v>3577</v>
      </c>
      <c r="AL1279" s="139">
        <v>2430</v>
      </c>
      <c r="AM1279" s="140" t="s">
        <v>27</v>
      </c>
      <c r="AN1279" s="140" t="s">
        <v>12925</v>
      </c>
    </row>
    <row r="1280" spans="1:40" ht="28.8" x14ac:dyDescent="0.25">
      <c r="A1280" s="139" t="s">
        <v>7756</v>
      </c>
      <c r="B1280" s="140" t="s">
        <v>7757</v>
      </c>
      <c r="C1280" s="139">
        <v>16782</v>
      </c>
      <c r="D1280" s="140" t="s">
        <v>6565</v>
      </c>
      <c r="E1280" s="140" t="s">
        <v>4149</v>
      </c>
      <c r="F1280" s="139">
        <v>2431</v>
      </c>
      <c r="G1280" s="140" t="s">
        <v>385</v>
      </c>
      <c r="H1280" s="140" t="s">
        <v>2065</v>
      </c>
      <c r="I1280" s="140" t="s">
        <v>7758</v>
      </c>
      <c r="J1280" s="140" t="s">
        <v>12926</v>
      </c>
      <c r="K1280" s="140" t="s">
        <v>8070</v>
      </c>
      <c r="L1280" s="140" t="s">
        <v>7761</v>
      </c>
      <c r="M1280" s="140" t="s">
        <v>8071</v>
      </c>
      <c r="N1280" s="140" t="s">
        <v>8722</v>
      </c>
      <c r="O1280" s="139">
        <v>119651</v>
      </c>
      <c r="P1280" s="139">
        <v>9191</v>
      </c>
      <c r="Q1280" s="140" t="s">
        <v>5397</v>
      </c>
      <c r="R1280" s="139">
        <v>105023</v>
      </c>
      <c r="S1280" s="139">
        <v>0</v>
      </c>
      <c r="T1280" s="140" t="s">
        <v>7758</v>
      </c>
      <c r="U1280" s="141">
        <v>367</v>
      </c>
      <c r="V1280" s="140" t="s">
        <v>12927</v>
      </c>
      <c r="W1280" s="140" t="s">
        <v>12928</v>
      </c>
      <c r="X1280" s="140" t="s">
        <v>7765</v>
      </c>
      <c r="Y1280" s="140" t="s">
        <v>7766</v>
      </c>
      <c r="Z1280" s="140" t="s">
        <v>8739</v>
      </c>
      <c r="AA1280" s="139">
        <v>1</v>
      </c>
      <c r="AB1280" s="141">
        <v>45322</v>
      </c>
      <c r="AC1280" s="141">
        <v>45322</v>
      </c>
      <c r="AD1280" s="140" t="s">
        <v>7876</v>
      </c>
      <c r="AE1280" s="140" t="s">
        <v>7877</v>
      </c>
      <c r="AF1280" s="140" t="s">
        <v>7878</v>
      </c>
      <c r="AG1280" s="140" t="s">
        <v>7879</v>
      </c>
      <c r="AH1280" s="140" t="s">
        <v>12929</v>
      </c>
      <c r="AI1280" s="140" t="s">
        <v>7943</v>
      </c>
      <c r="AJ1280" s="140" t="s">
        <v>10353</v>
      </c>
      <c r="AK1280" s="140" t="s">
        <v>4149</v>
      </c>
      <c r="AL1280" s="139">
        <v>2431</v>
      </c>
      <c r="AM1280" s="140" t="s">
        <v>385</v>
      </c>
      <c r="AN1280" s="140" t="s">
        <v>10355</v>
      </c>
    </row>
    <row r="1281" spans="1:40" ht="28.8" x14ac:dyDescent="0.25">
      <c r="A1281" s="139" t="s">
        <v>7756</v>
      </c>
      <c r="B1281" s="140" t="s">
        <v>7757</v>
      </c>
      <c r="C1281" s="139">
        <v>16791</v>
      </c>
      <c r="D1281" s="140" t="s">
        <v>5636</v>
      </c>
      <c r="E1281" s="140" t="s">
        <v>3631</v>
      </c>
      <c r="F1281" s="139">
        <v>2450</v>
      </c>
      <c r="G1281" s="140" t="s">
        <v>386</v>
      </c>
      <c r="H1281" s="140" t="s">
        <v>2066</v>
      </c>
      <c r="I1281" s="140" t="s">
        <v>7758</v>
      </c>
      <c r="J1281" s="140" t="s">
        <v>12930</v>
      </c>
      <c r="K1281" s="140" t="s">
        <v>7760</v>
      </c>
      <c r="L1281" s="140" t="s">
        <v>7761</v>
      </c>
      <c r="M1281" s="140" t="s">
        <v>7491</v>
      </c>
      <c r="N1281" s="140" t="s">
        <v>8730</v>
      </c>
      <c r="O1281" s="139">
        <v>121657</v>
      </c>
      <c r="P1281" s="139">
        <v>16791</v>
      </c>
      <c r="Q1281" s="140" t="s">
        <v>5636</v>
      </c>
      <c r="R1281" s="139">
        <v>961805</v>
      </c>
      <c r="S1281" s="139">
        <v>0</v>
      </c>
      <c r="T1281" s="140" t="s">
        <v>7758</v>
      </c>
      <c r="U1281" s="141">
        <v>367</v>
      </c>
      <c r="V1281" s="140" t="s">
        <v>12931</v>
      </c>
      <c r="W1281" s="140" t="s">
        <v>8185</v>
      </c>
      <c r="X1281" s="140" t="s">
        <v>7765</v>
      </c>
      <c r="Y1281" s="140" t="s">
        <v>7766</v>
      </c>
      <c r="Z1281" s="140" t="s">
        <v>8732</v>
      </c>
      <c r="AA1281" s="139">
        <v>3</v>
      </c>
      <c r="AB1281" s="141">
        <v>45322</v>
      </c>
      <c r="AC1281" s="141">
        <v>45322</v>
      </c>
      <c r="AD1281" s="140" t="s">
        <v>7768</v>
      </c>
      <c r="AE1281" s="140" t="s">
        <v>7769</v>
      </c>
      <c r="AF1281" s="140" t="s">
        <v>7770</v>
      </c>
      <c r="AG1281" s="140" t="s">
        <v>7771</v>
      </c>
      <c r="AH1281" s="140" t="s">
        <v>12932</v>
      </c>
      <c r="AI1281" s="140" t="s">
        <v>7773</v>
      </c>
      <c r="AJ1281" s="140" t="s">
        <v>12933</v>
      </c>
      <c r="AK1281" s="140" t="s">
        <v>10462</v>
      </c>
      <c r="AL1281" s="139">
        <v>2450</v>
      </c>
      <c r="AM1281" s="140" t="s">
        <v>386</v>
      </c>
      <c r="AN1281" s="140" t="s">
        <v>12934</v>
      </c>
    </row>
    <row r="1282" spans="1:40" ht="28.8" x14ac:dyDescent="0.25">
      <c r="A1282" s="139" t="s">
        <v>7756</v>
      </c>
      <c r="B1282" s="140" t="s">
        <v>7757</v>
      </c>
      <c r="C1282" s="139">
        <v>16816</v>
      </c>
      <c r="D1282" s="140" t="s">
        <v>6908</v>
      </c>
      <c r="E1282" s="140" t="s">
        <v>6690</v>
      </c>
      <c r="F1282" s="139">
        <v>2450</v>
      </c>
      <c r="G1282" s="140" t="s">
        <v>386</v>
      </c>
      <c r="H1282" s="140" t="s">
        <v>6909</v>
      </c>
      <c r="I1282" s="140" t="s">
        <v>7758</v>
      </c>
      <c r="J1282" s="140" t="s">
        <v>12935</v>
      </c>
      <c r="K1282" s="140" t="s">
        <v>8070</v>
      </c>
      <c r="L1282" s="140" t="s">
        <v>7761</v>
      </c>
      <c r="M1282" s="140" t="s">
        <v>8071</v>
      </c>
      <c r="N1282" s="140" t="s">
        <v>8722</v>
      </c>
      <c r="O1282" s="139">
        <v>119651</v>
      </c>
      <c r="P1282" s="139">
        <v>9191</v>
      </c>
      <c r="Q1282" s="140" t="s">
        <v>5397</v>
      </c>
      <c r="R1282" s="139">
        <v>105023</v>
      </c>
      <c r="S1282" s="139">
        <v>0</v>
      </c>
      <c r="T1282" s="140" t="s">
        <v>7758</v>
      </c>
      <c r="U1282" s="141">
        <v>367</v>
      </c>
      <c r="V1282" s="140" t="s">
        <v>12936</v>
      </c>
      <c r="W1282" s="140" t="s">
        <v>10041</v>
      </c>
      <c r="X1282" s="140" t="s">
        <v>7765</v>
      </c>
      <c r="Y1282" s="140" t="s">
        <v>7766</v>
      </c>
      <c r="Z1282" s="140" t="s">
        <v>8739</v>
      </c>
      <c r="AA1282" s="139">
        <v>2</v>
      </c>
      <c r="AB1282" s="141">
        <v>45322</v>
      </c>
      <c r="AC1282" s="141">
        <v>45322</v>
      </c>
      <c r="AD1282" s="140" t="s">
        <v>7768</v>
      </c>
      <c r="AE1282" s="140" t="s">
        <v>7769</v>
      </c>
      <c r="AF1282" s="140" t="s">
        <v>7770</v>
      </c>
      <c r="AG1282" s="140" t="s">
        <v>7771</v>
      </c>
      <c r="AH1282" s="140" t="s">
        <v>12937</v>
      </c>
      <c r="AI1282" s="140" t="s">
        <v>7943</v>
      </c>
      <c r="AJ1282" s="140" t="s">
        <v>12938</v>
      </c>
      <c r="AK1282" s="140" t="s">
        <v>6690</v>
      </c>
      <c r="AL1282" s="139">
        <v>2450</v>
      </c>
      <c r="AM1282" s="140" t="s">
        <v>386</v>
      </c>
      <c r="AN1282" s="140" t="s">
        <v>10355</v>
      </c>
    </row>
    <row r="1283" spans="1:40" ht="28.8" x14ac:dyDescent="0.25">
      <c r="A1283" s="139" t="s">
        <v>7756</v>
      </c>
      <c r="B1283" s="140" t="s">
        <v>7757</v>
      </c>
      <c r="C1283" s="139">
        <v>16824</v>
      </c>
      <c r="D1283" s="140" t="s">
        <v>7273</v>
      </c>
      <c r="E1283" s="140" t="s">
        <v>4151</v>
      </c>
      <c r="F1283" s="139">
        <v>2430</v>
      </c>
      <c r="G1283" s="140" t="s">
        <v>27</v>
      </c>
      <c r="H1283" s="140" t="s">
        <v>2067</v>
      </c>
      <c r="I1283" s="140" t="s">
        <v>7758</v>
      </c>
      <c r="J1283" s="140" t="s">
        <v>12939</v>
      </c>
      <c r="K1283" s="140" t="s">
        <v>8070</v>
      </c>
      <c r="L1283" s="140" t="s">
        <v>7761</v>
      </c>
      <c r="M1283" s="140" t="s">
        <v>8071</v>
      </c>
      <c r="N1283" s="140" t="s">
        <v>8722</v>
      </c>
      <c r="O1283" s="139">
        <v>119651</v>
      </c>
      <c r="P1283" s="139">
        <v>9191</v>
      </c>
      <c r="Q1283" s="140" t="s">
        <v>5397</v>
      </c>
      <c r="R1283" s="139">
        <v>105023</v>
      </c>
      <c r="S1283" s="139">
        <v>0</v>
      </c>
      <c r="T1283" s="140" t="s">
        <v>7758</v>
      </c>
      <c r="U1283" s="141">
        <v>367</v>
      </c>
      <c r="V1283" s="140" t="s">
        <v>12940</v>
      </c>
      <c r="W1283" s="140" t="s">
        <v>9101</v>
      </c>
      <c r="X1283" s="140" t="s">
        <v>7765</v>
      </c>
      <c r="Y1283" s="140" t="s">
        <v>7766</v>
      </c>
      <c r="Z1283" s="140" t="s">
        <v>8739</v>
      </c>
      <c r="AA1283" s="139">
        <v>1</v>
      </c>
      <c r="AB1283" s="141">
        <v>45322</v>
      </c>
      <c r="AC1283" s="141">
        <v>45322</v>
      </c>
      <c r="AD1283" s="140" t="s">
        <v>7876</v>
      </c>
      <c r="AE1283" s="140" t="s">
        <v>7877</v>
      </c>
      <c r="AF1283" s="140" t="s">
        <v>7878</v>
      </c>
      <c r="AG1283" s="140" t="s">
        <v>7879</v>
      </c>
      <c r="AH1283" s="140" t="s">
        <v>12941</v>
      </c>
      <c r="AI1283" s="140" t="s">
        <v>7943</v>
      </c>
      <c r="AJ1283" s="140" t="s">
        <v>12942</v>
      </c>
      <c r="AK1283" s="140" t="s">
        <v>4151</v>
      </c>
      <c r="AL1283" s="139">
        <v>2430</v>
      </c>
      <c r="AM1283" s="140" t="s">
        <v>27</v>
      </c>
      <c r="AN1283" s="140" t="s">
        <v>10355</v>
      </c>
    </row>
    <row r="1284" spans="1:40" ht="28.8" x14ac:dyDescent="0.25">
      <c r="A1284" s="139" t="s">
        <v>7756</v>
      </c>
      <c r="B1284" s="140" t="s">
        <v>7757</v>
      </c>
      <c r="C1284" s="139">
        <v>16832</v>
      </c>
      <c r="D1284" s="140" t="s">
        <v>7274</v>
      </c>
      <c r="E1284" s="140" t="s">
        <v>4152</v>
      </c>
      <c r="F1284" s="139">
        <v>2430</v>
      </c>
      <c r="G1284" s="140" t="s">
        <v>27</v>
      </c>
      <c r="H1284" s="140" t="s">
        <v>2068</v>
      </c>
      <c r="I1284" s="140" t="s">
        <v>7758</v>
      </c>
      <c r="J1284" s="140" t="s">
        <v>12943</v>
      </c>
      <c r="K1284" s="140" t="s">
        <v>8070</v>
      </c>
      <c r="L1284" s="140" t="s">
        <v>7761</v>
      </c>
      <c r="M1284" s="140" t="s">
        <v>8071</v>
      </c>
      <c r="N1284" s="140" t="s">
        <v>8722</v>
      </c>
      <c r="O1284" s="139">
        <v>119651</v>
      </c>
      <c r="P1284" s="139">
        <v>9191</v>
      </c>
      <c r="Q1284" s="140" t="s">
        <v>5397</v>
      </c>
      <c r="R1284" s="139">
        <v>105023</v>
      </c>
      <c r="S1284" s="139">
        <v>0</v>
      </c>
      <c r="T1284" s="140" t="s">
        <v>7758</v>
      </c>
      <c r="U1284" s="141">
        <v>367</v>
      </c>
      <c r="V1284" s="140" t="s">
        <v>12944</v>
      </c>
      <c r="W1284" s="140" t="s">
        <v>8720</v>
      </c>
      <c r="X1284" s="140" t="s">
        <v>7765</v>
      </c>
      <c r="Y1284" s="140" t="s">
        <v>7766</v>
      </c>
      <c r="Z1284" s="140" t="s">
        <v>8739</v>
      </c>
      <c r="AA1284" s="139">
        <v>1</v>
      </c>
      <c r="AB1284" s="141">
        <v>45322</v>
      </c>
      <c r="AC1284" s="141">
        <v>45322</v>
      </c>
      <c r="AD1284" s="140" t="s">
        <v>7876</v>
      </c>
      <c r="AE1284" s="140" t="s">
        <v>7877</v>
      </c>
      <c r="AF1284" s="140" t="s">
        <v>7878</v>
      </c>
      <c r="AG1284" s="140" t="s">
        <v>7879</v>
      </c>
      <c r="AH1284" s="140" t="s">
        <v>12945</v>
      </c>
      <c r="AI1284" s="140" t="s">
        <v>7943</v>
      </c>
      <c r="AJ1284" s="140" t="s">
        <v>7274</v>
      </c>
      <c r="AK1284" s="140" t="s">
        <v>4152</v>
      </c>
      <c r="AL1284" s="139">
        <v>2430</v>
      </c>
      <c r="AM1284" s="140" t="s">
        <v>27</v>
      </c>
      <c r="AN1284" s="140" t="s">
        <v>10355</v>
      </c>
    </row>
    <row r="1285" spans="1:40" ht="28.8" x14ac:dyDescent="0.25">
      <c r="A1285" s="139" t="s">
        <v>7756</v>
      </c>
      <c r="B1285" s="140" t="s">
        <v>7757</v>
      </c>
      <c r="C1285" s="139">
        <v>16857</v>
      </c>
      <c r="D1285" s="140" t="s">
        <v>490</v>
      </c>
      <c r="E1285" s="140" t="s">
        <v>4153</v>
      </c>
      <c r="F1285" s="139">
        <v>2430</v>
      </c>
      <c r="G1285" s="140" t="s">
        <v>28</v>
      </c>
      <c r="H1285" s="140" t="s">
        <v>2069</v>
      </c>
      <c r="I1285" s="140" t="s">
        <v>7758</v>
      </c>
      <c r="J1285" s="140" t="s">
        <v>12946</v>
      </c>
      <c r="K1285" s="140" t="s">
        <v>7760</v>
      </c>
      <c r="L1285" s="140" t="s">
        <v>7761</v>
      </c>
      <c r="M1285" s="140" t="s">
        <v>7491</v>
      </c>
      <c r="N1285" s="140" t="s">
        <v>8730</v>
      </c>
      <c r="O1285" s="139">
        <v>121657</v>
      </c>
      <c r="P1285" s="139">
        <v>16791</v>
      </c>
      <c r="Q1285" s="140" t="s">
        <v>5636</v>
      </c>
      <c r="R1285" s="139">
        <v>961813</v>
      </c>
      <c r="S1285" s="139">
        <v>0</v>
      </c>
      <c r="T1285" s="140" t="s">
        <v>7758</v>
      </c>
      <c r="U1285" s="141">
        <v>367</v>
      </c>
      <c r="V1285" s="140" t="s">
        <v>12947</v>
      </c>
      <c r="W1285" s="140" t="s">
        <v>8337</v>
      </c>
      <c r="X1285" s="140" t="s">
        <v>7765</v>
      </c>
      <c r="Y1285" s="140" t="s">
        <v>7766</v>
      </c>
      <c r="Z1285" s="140" t="s">
        <v>8732</v>
      </c>
      <c r="AA1285" s="139">
        <v>1</v>
      </c>
      <c r="AB1285" s="141">
        <v>45322</v>
      </c>
      <c r="AC1285" s="141">
        <v>45322</v>
      </c>
      <c r="AD1285" s="140" t="s">
        <v>7876</v>
      </c>
      <c r="AE1285" s="140" t="s">
        <v>7877</v>
      </c>
      <c r="AF1285" s="140" t="s">
        <v>7878</v>
      </c>
      <c r="AG1285" s="140" t="s">
        <v>7879</v>
      </c>
      <c r="AH1285" s="140" t="s">
        <v>12923</v>
      </c>
      <c r="AI1285" s="140" t="s">
        <v>7773</v>
      </c>
      <c r="AJ1285" s="140" t="s">
        <v>12924</v>
      </c>
      <c r="AK1285" s="140" t="s">
        <v>3577</v>
      </c>
      <c r="AL1285" s="139">
        <v>2430</v>
      </c>
      <c r="AM1285" s="140" t="s">
        <v>27</v>
      </c>
      <c r="AN1285" s="140" t="s">
        <v>12925</v>
      </c>
    </row>
    <row r="1286" spans="1:40" ht="28.8" x14ac:dyDescent="0.25">
      <c r="A1286" s="139" t="s">
        <v>7756</v>
      </c>
      <c r="B1286" s="140" t="s">
        <v>7757</v>
      </c>
      <c r="C1286" s="139">
        <v>16865</v>
      </c>
      <c r="D1286" s="140" t="s">
        <v>5637</v>
      </c>
      <c r="E1286" s="140" t="s">
        <v>4154</v>
      </c>
      <c r="F1286" s="139">
        <v>8000</v>
      </c>
      <c r="G1286" s="140" t="s">
        <v>388</v>
      </c>
      <c r="H1286" s="140" t="s">
        <v>2070</v>
      </c>
      <c r="I1286" s="140" t="s">
        <v>7758</v>
      </c>
      <c r="J1286" s="140" t="s">
        <v>12948</v>
      </c>
      <c r="K1286" s="140" t="s">
        <v>7922</v>
      </c>
      <c r="L1286" s="140" t="s">
        <v>7761</v>
      </c>
      <c r="M1286" s="140" t="s">
        <v>7923</v>
      </c>
      <c r="N1286" s="140" t="s">
        <v>8722</v>
      </c>
      <c r="O1286" s="139">
        <v>120725</v>
      </c>
      <c r="P1286" s="139">
        <v>17541</v>
      </c>
      <c r="Q1286" s="140" t="s">
        <v>12949</v>
      </c>
      <c r="R1286" s="139">
        <v>966598</v>
      </c>
      <c r="S1286" s="139">
        <v>0</v>
      </c>
      <c r="T1286" s="140" t="s">
        <v>7758</v>
      </c>
      <c r="U1286" s="141">
        <v>367</v>
      </c>
      <c r="V1286" s="140" t="s">
        <v>12950</v>
      </c>
      <c r="W1286" s="140" t="s">
        <v>8942</v>
      </c>
      <c r="X1286" s="140" t="s">
        <v>7765</v>
      </c>
      <c r="Y1286" s="140" t="s">
        <v>7766</v>
      </c>
      <c r="Z1286" s="140" t="s">
        <v>8739</v>
      </c>
      <c r="AA1286" s="139">
        <v>3</v>
      </c>
      <c r="AB1286" s="141">
        <v>45322</v>
      </c>
      <c r="AC1286" s="141">
        <v>45322</v>
      </c>
      <c r="AD1286" s="140" t="s">
        <v>7913</v>
      </c>
      <c r="AE1286" s="140" t="s">
        <v>7914</v>
      </c>
      <c r="AF1286" s="140" t="s">
        <v>7915</v>
      </c>
      <c r="AG1286" s="140" t="s">
        <v>7916</v>
      </c>
      <c r="AH1286" s="140" t="s">
        <v>12951</v>
      </c>
      <c r="AI1286" s="140" t="s">
        <v>7773</v>
      </c>
      <c r="AJ1286" s="140" t="s">
        <v>488</v>
      </c>
      <c r="AK1286" s="140" t="s">
        <v>4154</v>
      </c>
      <c r="AL1286" s="139">
        <v>8200</v>
      </c>
      <c r="AM1286" s="140" t="s">
        <v>396</v>
      </c>
      <c r="AN1286" s="140" t="s">
        <v>12952</v>
      </c>
    </row>
    <row r="1287" spans="1:40" ht="28.8" x14ac:dyDescent="0.25">
      <c r="A1287" s="139" t="s">
        <v>7756</v>
      </c>
      <c r="B1287" s="140" t="s">
        <v>7757</v>
      </c>
      <c r="C1287" s="139">
        <v>16873</v>
      </c>
      <c r="D1287" s="140" t="s">
        <v>5638</v>
      </c>
      <c r="E1287" s="140" t="s">
        <v>4155</v>
      </c>
      <c r="F1287" s="139">
        <v>8380</v>
      </c>
      <c r="G1287" s="140" t="s">
        <v>29</v>
      </c>
      <c r="H1287" s="140" t="s">
        <v>2071</v>
      </c>
      <c r="I1287" s="140" t="s">
        <v>7758</v>
      </c>
      <c r="J1287" s="140" t="s">
        <v>12953</v>
      </c>
      <c r="K1287" s="140" t="s">
        <v>7922</v>
      </c>
      <c r="L1287" s="140" t="s">
        <v>7761</v>
      </c>
      <c r="M1287" s="140" t="s">
        <v>7923</v>
      </c>
      <c r="N1287" s="140" t="s">
        <v>8722</v>
      </c>
      <c r="O1287" s="139">
        <v>138982</v>
      </c>
      <c r="P1287" s="139">
        <v>16873</v>
      </c>
      <c r="Q1287" s="140" t="s">
        <v>5638</v>
      </c>
      <c r="R1287" s="139">
        <v>971226</v>
      </c>
      <c r="S1287" s="139">
        <v>0</v>
      </c>
      <c r="T1287" s="140" t="s">
        <v>7758</v>
      </c>
      <c r="U1287" s="141">
        <v>367</v>
      </c>
      <c r="V1287" s="140" t="s">
        <v>12954</v>
      </c>
      <c r="W1287" s="140" t="s">
        <v>7780</v>
      </c>
      <c r="X1287" s="140" t="s">
        <v>7765</v>
      </c>
      <c r="Y1287" s="140" t="s">
        <v>7766</v>
      </c>
      <c r="Z1287" s="140" t="s">
        <v>8739</v>
      </c>
      <c r="AA1287" s="139">
        <v>1</v>
      </c>
      <c r="AB1287" s="141">
        <v>45322</v>
      </c>
      <c r="AC1287" s="141">
        <v>45322</v>
      </c>
      <c r="AD1287" s="140" t="s">
        <v>8411</v>
      </c>
      <c r="AE1287" s="140" t="s">
        <v>8412</v>
      </c>
      <c r="AF1287" s="140" t="s">
        <v>8413</v>
      </c>
      <c r="AG1287" s="140" t="s">
        <v>8414</v>
      </c>
      <c r="AH1287" s="140" t="s">
        <v>12955</v>
      </c>
      <c r="AI1287" s="140" t="s">
        <v>7943</v>
      </c>
      <c r="AJ1287" s="140" t="s">
        <v>12956</v>
      </c>
      <c r="AK1287" s="140" t="s">
        <v>12957</v>
      </c>
      <c r="AL1287" s="139">
        <v>8380</v>
      </c>
      <c r="AM1287" s="140" t="s">
        <v>29</v>
      </c>
      <c r="AN1287" s="140" t="s">
        <v>12958</v>
      </c>
    </row>
    <row r="1288" spans="1:40" ht="28.8" x14ac:dyDescent="0.25">
      <c r="A1288" s="139" t="s">
        <v>7756</v>
      </c>
      <c r="B1288" s="140" t="s">
        <v>7757</v>
      </c>
      <c r="C1288" s="139">
        <v>16881</v>
      </c>
      <c r="D1288" s="140" t="s">
        <v>5639</v>
      </c>
      <c r="E1288" s="140" t="s">
        <v>4156</v>
      </c>
      <c r="F1288" s="139">
        <v>8000</v>
      </c>
      <c r="G1288" s="140" t="s">
        <v>388</v>
      </c>
      <c r="H1288" s="140" t="s">
        <v>2072</v>
      </c>
      <c r="I1288" s="140" t="s">
        <v>7758</v>
      </c>
      <c r="J1288" s="140" t="s">
        <v>12959</v>
      </c>
      <c r="K1288" s="140" t="s">
        <v>7922</v>
      </c>
      <c r="L1288" s="140" t="s">
        <v>7761</v>
      </c>
      <c r="M1288" s="140" t="s">
        <v>7923</v>
      </c>
      <c r="N1288" s="140" t="s">
        <v>8722</v>
      </c>
      <c r="O1288" s="139">
        <v>138982</v>
      </c>
      <c r="P1288" s="139">
        <v>16873</v>
      </c>
      <c r="Q1288" s="140" t="s">
        <v>5638</v>
      </c>
      <c r="R1288" s="139">
        <v>971226</v>
      </c>
      <c r="S1288" s="139">
        <v>0</v>
      </c>
      <c r="T1288" s="140" t="s">
        <v>7758</v>
      </c>
      <c r="U1288" s="141">
        <v>367</v>
      </c>
      <c r="V1288" s="140" t="s">
        <v>12960</v>
      </c>
      <c r="W1288" s="140" t="s">
        <v>12961</v>
      </c>
      <c r="X1288" s="140" t="s">
        <v>7765</v>
      </c>
      <c r="Y1288" s="140" t="s">
        <v>7766</v>
      </c>
      <c r="Z1288" s="140" t="s">
        <v>8739</v>
      </c>
      <c r="AA1288" s="139">
        <v>1</v>
      </c>
      <c r="AB1288" s="141">
        <v>45322</v>
      </c>
      <c r="AC1288" s="141">
        <v>45322</v>
      </c>
      <c r="AD1288" s="140" t="s">
        <v>7913</v>
      </c>
      <c r="AE1288" s="140" t="s">
        <v>7914</v>
      </c>
      <c r="AF1288" s="140" t="s">
        <v>7915</v>
      </c>
      <c r="AG1288" s="140" t="s">
        <v>7916</v>
      </c>
      <c r="AH1288" s="140" t="s">
        <v>12962</v>
      </c>
      <c r="AI1288" s="140" t="s">
        <v>7943</v>
      </c>
      <c r="AJ1288" s="140" t="s">
        <v>12963</v>
      </c>
      <c r="AK1288" s="140" t="s">
        <v>12964</v>
      </c>
      <c r="AL1288" s="139">
        <v>8000</v>
      </c>
      <c r="AM1288" s="140" t="s">
        <v>388</v>
      </c>
      <c r="AN1288" s="140" t="s">
        <v>12958</v>
      </c>
    </row>
    <row r="1289" spans="1:40" ht="28.8" x14ac:dyDescent="0.25">
      <c r="A1289" s="139" t="s">
        <v>7756</v>
      </c>
      <c r="B1289" s="140" t="s">
        <v>7757</v>
      </c>
      <c r="C1289" s="139">
        <v>16899</v>
      </c>
      <c r="D1289" s="140" t="s">
        <v>7582</v>
      </c>
      <c r="E1289" s="140" t="s">
        <v>5640</v>
      </c>
      <c r="F1289" s="139">
        <v>8000</v>
      </c>
      <c r="G1289" s="140" t="s">
        <v>388</v>
      </c>
      <c r="H1289" s="140" t="s">
        <v>5641</v>
      </c>
      <c r="I1289" s="140" t="s">
        <v>7758</v>
      </c>
      <c r="J1289" s="140" t="s">
        <v>12965</v>
      </c>
      <c r="K1289" s="140" t="s">
        <v>7922</v>
      </c>
      <c r="L1289" s="140" t="s">
        <v>7761</v>
      </c>
      <c r="M1289" s="140" t="s">
        <v>7923</v>
      </c>
      <c r="N1289" s="140" t="s">
        <v>8722</v>
      </c>
      <c r="O1289" s="139">
        <v>138982</v>
      </c>
      <c r="P1289" s="139">
        <v>16873</v>
      </c>
      <c r="Q1289" s="140" t="s">
        <v>5638</v>
      </c>
      <c r="R1289" s="139">
        <v>971226</v>
      </c>
      <c r="S1289" s="139">
        <v>0</v>
      </c>
      <c r="T1289" s="140" t="s">
        <v>7758</v>
      </c>
      <c r="U1289" s="141">
        <v>367</v>
      </c>
      <c r="V1289" s="140" t="s">
        <v>12966</v>
      </c>
      <c r="W1289" s="140" t="s">
        <v>12967</v>
      </c>
      <c r="X1289" s="140" t="s">
        <v>7765</v>
      </c>
      <c r="Y1289" s="140" t="s">
        <v>7766</v>
      </c>
      <c r="Z1289" s="140" t="s">
        <v>8739</v>
      </c>
      <c r="AA1289" s="139">
        <v>1</v>
      </c>
      <c r="AB1289" s="141">
        <v>45322</v>
      </c>
      <c r="AC1289" s="141">
        <v>45322</v>
      </c>
      <c r="AD1289" s="140" t="s">
        <v>7913</v>
      </c>
      <c r="AE1289" s="140" t="s">
        <v>7914</v>
      </c>
      <c r="AF1289" s="140" t="s">
        <v>7915</v>
      </c>
      <c r="AG1289" s="140" t="s">
        <v>7916</v>
      </c>
      <c r="AH1289" s="140" t="s">
        <v>12968</v>
      </c>
      <c r="AI1289" s="140" t="s">
        <v>7943</v>
      </c>
      <c r="AJ1289" s="140" t="s">
        <v>12969</v>
      </c>
      <c r="AK1289" s="140" t="s">
        <v>12970</v>
      </c>
      <c r="AL1289" s="139">
        <v>8000</v>
      </c>
      <c r="AM1289" s="140" t="s">
        <v>388</v>
      </c>
      <c r="AN1289" s="140" t="s">
        <v>12958</v>
      </c>
    </row>
    <row r="1290" spans="1:40" ht="28.8" x14ac:dyDescent="0.25">
      <c r="A1290" s="139" t="s">
        <v>7756</v>
      </c>
      <c r="B1290" s="140" t="s">
        <v>7757</v>
      </c>
      <c r="C1290" s="139">
        <v>16931</v>
      </c>
      <c r="D1290" s="140" t="s">
        <v>5642</v>
      </c>
      <c r="E1290" s="140" t="s">
        <v>7275</v>
      </c>
      <c r="F1290" s="139">
        <v>8000</v>
      </c>
      <c r="G1290" s="140" t="s">
        <v>388</v>
      </c>
      <c r="H1290" s="140" t="s">
        <v>12971</v>
      </c>
      <c r="I1290" s="140" t="s">
        <v>7758</v>
      </c>
      <c r="J1290" s="140" t="s">
        <v>12972</v>
      </c>
      <c r="K1290" s="140" t="s">
        <v>7922</v>
      </c>
      <c r="L1290" s="140" t="s">
        <v>7761</v>
      </c>
      <c r="M1290" s="140" t="s">
        <v>7923</v>
      </c>
      <c r="N1290" s="140" t="s">
        <v>8722</v>
      </c>
      <c r="O1290" s="139">
        <v>120601</v>
      </c>
      <c r="P1290" s="139">
        <v>17947</v>
      </c>
      <c r="Q1290" s="140" t="s">
        <v>5676</v>
      </c>
      <c r="R1290" s="139">
        <v>116137</v>
      </c>
      <c r="S1290" s="139">
        <v>0</v>
      </c>
      <c r="T1290" s="140" t="s">
        <v>7758</v>
      </c>
      <c r="U1290" s="141">
        <v>367</v>
      </c>
      <c r="V1290" s="140" t="s">
        <v>12973</v>
      </c>
      <c r="W1290" s="140" t="s">
        <v>12974</v>
      </c>
      <c r="X1290" s="140" t="s">
        <v>7765</v>
      </c>
      <c r="Y1290" s="140" t="s">
        <v>7766</v>
      </c>
      <c r="Z1290" s="140" t="s">
        <v>8739</v>
      </c>
      <c r="AA1290" s="139">
        <v>1</v>
      </c>
      <c r="AB1290" s="141">
        <v>45322</v>
      </c>
      <c r="AC1290" s="141">
        <v>45322</v>
      </c>
      <c r="AD1290" s="140" t="s">
        <v>7913</v>
      </c>
      <c r="AE1290" s="140" t="s">
        <v>7914</v>
      </c>
      <c r="AF1290" s="140" t="s">
        <v>7915</v>
      </c>
      <c r="AG1290" s="140" t="s">
        <v>7916</v>
      </c>
      <c r="AH1290" s="140" t="s">
        <v>12975</v>
      </c>
      <c r="AI1290" s="140" t="s">
        <v>7943</v>
      </c>
      <c r="AJ1290" s="140" t="s">
        <v>12976</v>
      </c>
      <c r="AK1290" s="140" t="s">
        <v>12977</v>
      </c>
      <c r="AL1290" s="139">
        <v>8000</v>
      </c>
      <c r="AM1290" s="140" t="s">
        <v>388</v>
      </c>
      <c r="AN1290" s="140" t="s">
        <v>12978</v>
      </c>
    </row>
    <row r="1291" spans="1:40" ht="28.8" x14ac:dyDescent="0.25">
      <c r="A1291" s="139" t="s">
        <v>7756</v>
      </c>
      <c r="B1291" s="140" t="s">
        <v>7757</v>
      </c>
      <c r="C1291" s="139">
        <v>16949</v>
      </c>
      <c r="D1291" s="140" t="s">
        <v>12979</v>
      </c>
      <c r="E1291" s="140" t="s">
        <v>4157</v>
      </c>
      <c r="F1291" s="139">
        <v>8000</v>
      </c>
      <c r="G1291" s="140" t="s">
        <v>388</v>
      </c>
      <c r="H1291" s="140" t="s">
        <v>2073</v>
      </c>
      <c r="I1291" s="140" t="s">
        <v>7758</v>
      </c>
      <c r="J1291" s="140" t="s">
        <v>12980</v>
      </c>
      <c r="K1291" s="140" t="s">
        <v>7922</v>
      </c>
      <c r="L1291" s="140" t="s">
        <v>7761</v>
      </c>
      <c r="M1291" s="140" t="s">
        <v>7923</v>
      </c>
      <c r="N1291" s="140" t="s">
        <v>8722</v>
      </c>
      <c r="O1291" s="139">
        <v>138982</v>
      </c>
      <c r="P1291" s="139">
        <v>16873</v>
      </c>
      <c r="Q1291" s="140" t="s">
        <v>5638</v>
      </c>
      <c r="R1291" s="139">
        <v>971226</v>
      </c>
      <c r="S1291" s="139">
        <v>0</v>
      </c>
      <c r="T1291" s="140" t="s">
        <v>7758</v>
      </c>
      <c r="U1291" s="141">
        <v>367</v>
      </c>
      <c r="V1291" s="140" t="s">
        <v>12981</v>
      </c>
      <c r="W1291" s="140" t="s">
        <v>8013</v>
      </c>
      <c r="X1291" s="140" t="s">
        <v>7765</v>
      </c>
      <c r="Y1291" s="140" t="s">
        <v>7766</v>
      </c>
      <c r="Z1291" s="140" t="s">
        <v>8739</v>
      </c>
      <c r="AA1291" s="139">
        <v>2</v>
      </c>
      <c r="AB1291" s="141">
        <v>45322</v>
      </c>
      <c r="AC1291" s="141">
        <v>45322</v>
      </c>
      <c r="AD1291" s="140" t="s">
        <v>7913</v>
      </c>
      <c r="AE1291" s="140" t="s">
        <v>7914</v>
      </c>
      <c r="AF1291" s="140" t="s">
        <v>7915</v>
      </c>
      <c r="AG1291" s="140" t="s">
        <v>7916</v>
      </c>
      <c r="AH1291" s="140" t="s">
        <v>12982</v>
      </c>
      <c r="AI1291" s="140" t="s">
        <v>7943</v>
      </c>
      <c r="AJ1291" s="140" t="s">
        <v>12983</v>
      </c>
      <c r="AK1291" s="140" t="s">
        <v>12970</v>
      </c>
      <c r="AL1291" s="139">
        <v>8000</v>
      </c>
      <c r="AM1291" s="140" t="s">
        <v>388</v>
      </c>
      <c r="AN1291" s="140" t="s">
        <v>12958</v>
      </c>
    </row>
    <row r="1292" spans="1:40" ht="28.8" x14ac:dyDescent="0.25">
      <c r="A1292" s="139" t="s">
        <v>7756</v>
      </c>
      <c r="B1292" s="140" t="s">
        <v>7757</v>
      </c>
      <c r="C1292" s="139">
        <v>16956</v>
      </c>
      <c r="D1292" s="140" t="s">
        <v>12984</v>
      </c>
      <c r="E1292" s="140" t="s">
        <v>4158</v>
      </c>
      <c r="F1292" s="139">
        <v>8000</v>
      </c>
      <c r="G1292" s="140" t="s">
        <v>388</v>
      </c>
      <c r="H1292" s="140" t="s">
        <v>2073</v>
      </c>
      <c r="I1292" s="140" t="s">
        <v>7758</v>
      </c>
      <c r="J1292" s="140" t="s">
        <v>12985</v>
      </c>
      <c r="K1292" s="140" t="s">
        <v>7922</v>
      </c>
      <c r="L1292" s="140" t="s">
        <v>7761</v>
      </c>
      <c r="M1292" s="140" t="s">
        <v>7923</v>
      </c>
      <c r="N1292" s="140" t="s">
        <v>8722</v>
      </c>
      <c r="O1292" s="139">
        <v>138982</v>
      </c>
      <c r="P1292" s="139">
        <v>16873</v>
      </c>
      <c r="Q1292" s="140" t="s">
        <v>5638</v>
      </c>
      <c r="R1292" s="139">
        <v>971226</v>
      </c>
      <c r="S1292" s="139">
        <v>0</v>
      </c>
      <c r="T1292" s="140" t="s">
        <v>7758</v>
      </c>
      <c r="U1292" s="141">
        <v>367</v>
      </c>
      <c r="V1292" s="140" t="s">
        <v>12986</v>
      </c>
      <c r="W1292" s="140" t="s">
        <v>12030</v>
      </c>
      <c r="X1292" s="140" t="s">
        <v>7765</v>
      </c>
      <c r="Y1292" s="140" t="s">
        <v>7766</v>
      </c>
      <c r="Z1292" s="140" t="s">
        <v>8739</v>
      </c>
      <c r="AA1292" s="139">
        <v>3</v>
      </c>
      <c r="AB1292" s="141">
        <v>45322</v>
      </c>
      <c r="AC1292" s="141">
        <v>45322</v>
      </c>
      <c r="AD1292" s="140" t="s">
        <v>7913</v>
      </c>
      <c r="AE1292" s="140" t="s">
        <v>7914</v>
      </c>
      <c r="AF1292" s="140" t="s">
        <v>7915</v>
      </c>
      <c r="AG1292" s="140" t="s">
        <v>7916</v>
      </c>
      <c r="AH1292" s="140" t="s">
        <v>12982</v>
      </c>
      <c r="AI1292" s="140" t="s">
        <v>7943</v>
      </c>
      <c r="AJ1292" s="140" t="s">
        <v>12983</v>
      </c>
      <c r="AK1292" s="140" t="s">
        <v>12970</v>
      </c>
      <c r="AL1292" s="139">
        <v>8000</v>
      </c>
      <c r="AM1292" s="140" t="s">
        <v>388</v>
      </c>
      <c r="AN1292" s="140" t="s">
        <v>12958</v>
      </c>
    </row>
    <row r="1293" spans="1:40" ht="28.8" x14ac:dyDescent="0.25">
      <c r="A1293" s="139" t="s">
        <v>7756</v>
      </c>
      <c r="B1293" s="140" t="s">
        <v>7757</v>
      </c>
      <c r="C1293" s="139">
        <v>16964</v>
      </c>
      <c r="D1293" s="140" t="s">
        <v>7583</v>
      </c>
      <c r="E1293" s="140" t="s">
        <v>5640</v>
      </c>
      <c r="F1293" s="139">
        <v>8000</v>
      </c>
      <c r="G1293" s="140" t="s">
        <v>388</v>
      </c>
      <c r="H1293" s="140" t="s">
        <v>5641</v>
      </c>
      <c r="I1293" s="140" t="s">
        <v>7758</v>
      </c>
      <c r="J1293" s="140" t="s">
        <v>12965</v>
      </c>
      <c r="K1293" s="140" t="s">
        <v>7922</v>
      </c>
      <c r="L1293" s="140" t="s">
        <v>7761</v>
      </c>
      <c r="M1293" s="140" t="s">
        <v>7923</v>
      </c>
      <c r="N1293" s="140" t="s">
        <v>8722</v>
      </c>
      <c r="O1293" s="139">
        <v>138982</v>
      </c>
      <c r="P1293" s="139">
        <v>16873</v>
      </c>
      <c r="Q1293" s="140" t="s">
        <v>5638</v>
      </c>
      <c r="R1293" s="139">
        <v>971226</v>
      </c>
      <c r="S1293" s="139">
        <v>0</v>
      </c>
      <c r="T1293" s="140" t="s">
        <v>7758</v>
      </c>
      <c r="U1293" s="141">
        <v>367</v>
      </c>
      <c r="V1293" s="140" t="s">
        <v>12987</v>
      </c>
      <c r="W1293" s="140" t="s">
        <v>9775</v>
      </c>
      <c r="X1293" s="140" t="s">
        <v>7972</v>
      </c>
      <c r="Y1293" s="140" t="s">
        <v>7973</v>
      </c>
      <c r="Z1293" s="140" t="s">
        <v>8899</v>
      </c>
      <c r="AA1293" s="139">
        <v>1</v>
      </c>
      <c r="AB1293" s="141">
        <v>45322</v>
      </c>
      <c r="AC1293" s="141">
        <v>45322</v>
      </c>
      <c r="AD1293" s="140" t="s">
        <v>7913</v>
      </c>
      <c r="AE1293" s="140" t="s">
        <v>7914</v>
      </c>
      <c r="AF1293" s="140" t="s">
        <v>7915</v>
      </c>
      <c r="AG1293" s="140" t="s">
        <v>7916</v>
      </c>
      <c r="AH1293" s="140" t="s">
        <v>12968</v>
      </c>
      <c r="AI1293" s="140" t="s">
        <v>7943</v>
      </c>
      <c r="AJ1293" s="140" t="s">
        <v>12969</v>
      </c>
      <c r="AK1293" s="140" t="s">
        <v>12970</v>
      </c>
      <c r="AL1293" s="139">
        <v>8000</v>
      </c>
      <c r="AM1293" s="140" t="s">
        <v>388</v>
      </c>
      <c r="AN1293" s="140" t="s">
        <v>12958</v>
      </c>
    </row>
    <row r="1294" spans="1:40" ht="28.8" x14ac:dyDescent="0.25">
      <c r="A1294" s="139" t="s">
        <v>7756</v>
      </c>
      <c r="B1294" s="140" t="s">
        <v>7757</v>
      </c>
      <c r="C1294" s="139">
        <v>16981</v>
      </c>
      <c r="D1294" s="140" t="s">
        <v>5643</v>
      </c>
      <c r="E1294" s="140" t="s">
        <v>7584</v>
      </c>
      <c r="F1294" s="139">
        <v>8000</v>
      </c>
      <c r="G1294" s="140" t="s">
        <v>388</v>
      </c>
      <c r="H1294" s="140" t="s">
        <v>2074</v>
      </c>
      <c r="I1294" s="140" t="s">
        <v>7758</v>
      </c>
      <c r="J1294" s="140" t="s">
        <v>12988</v>
      </c>
      <c r="K1294" s="140" t="s">
        <v>7922</v>
      </c>
      <c r="L1294" s="140" t="s">
        <v>7761</v>
      </c>
      <c r="M1294" s="140" t="s">
        <v>7923</v>
      </c>
      <c r="N1294" s="140" t="s">
        <v>8722</v>
      </c>
      <c r="O1294" s="139">
        <v>120601</v>
      </c>
      <c r="P1294" s="139">
        <v>17947</v>
      </c>
      <c r="Q1294" s="140" t="s">
        <v>5676</v>
      </c>
      <c r="R1294" s="139">
        <v>116137</v>
      </c>
      <c r="S1294" s="139">
        <v>0</v>
      </c>
      <c r="T1294" s="140" t="s">
        <v>7758</v>
      </c>
      <c r="U1294" s="141">
        <v>367</v>
      </c>
      <c r="V1294" s="140" t="s">
        <v>12989</v>
      </c>
      <c r="W1294" s="140" t="s">
        <v>8257</v>
      </c>
      <c r="X1294" s="140" t="s">
        <v>7765</v>
      </c>
      <c r="Y1294" s="140" t="s">
        <v>7766</v>
      </c>
      <c r="Z1294" s="140" t="s">
        <v>8739</v>
      </c>
      <c r="AA1294" s="139">
        <v>2</v>
      </c>
      <c r="AB1294" s="141">
        <v>45322</v>
      </c>
      <c r="AC1294" s="141">
        <v>45322</v>
      </c>
      <c r="AD1294" s="140" t="s">
        <v>7913</v>
      </c>
      <c r="AE1294" s="140" t="s">
        <v>7914</v>
      </c>
      <c r="AF1294" s="140" t="s">
        <v>7915</v>
      </c>
      <c r="AG1294" s="140" t="s">
        <v>7916</v>
      </c>
      <c r="AH1294" s="140" t="s">
        <v>12990</v>
      </c>
      <c r="AI1294" s="140" t="s">
        <v>7943</v>
      </c>
      <c r="AJ1294" s="140" t="s">
        <v>12991</v>
      </c>
      <c r="AK1294" s="140" t="s">
        <v>12992</v>
      </c>
      <c r="AL1294" s="139">
        <v>8000</v>
      </c>
      <c r="AM1294" s="140" t="s">
        <v>388</v>
      </c>
      <c r="AN1294" s="140" t="s">
        <v>12978</v>
      </c>
    </row>
    <row r="1295" spans="1:40" ht="28.8" x14ac:dyDescent="0.25">
      <c r="A1295" s="139" t="s">
        <v>7756</v>
      </c>
      <c r="B1295" s="140" t="s">
        <v>7757</v>
      </c>
      <c r="C1295" s="139">
        <v>17012</v>
      </c>
      <c r="D1295" s="140" t="s">
        <v>5208</v>
      </c>
      <c r="E1295" s="140" t="s">
        <v>4159</v>
      </c>
      <c r="F1295" s="139">
        <v>8020</v>
      </c>
      <c r="G1295" s="140" t="s">
        <v>389</v>
      </c>
      <c r="H1295" s="140" t="s">
        <v>2075</v>
      </c>
      <c r="I1295" s="140" t="s">
        <v>7758</v>
      </c>
      <c r="J1295" s="140" t="s">
        <v>12993</v>
      </c>
      <c r="K1295" s="140" t="s">
        <v>7922</v>
      </c>
      <c r="L1295" s="140" t="s">
        <v>7761</v>
      </c>
      <c r="M1295" s="140" t="s">
        <v>7923</v>
      </c>
      <c r="N1295" s="140" t="s">
        <v>8722</v>
      </c>
      <c r="O1295" s="139">
        <v>120865</v>
      </c>
      <c r="P1295" s="139">
        <v>17012</v>
      </c>
      <c r="Q1295" s="140" t="s">
        <v>5208</v>
      </c>
      <c r="R1295" s="139">
        <v>116137</v>
      </c>
      <c r="S1295" s="139">
        <v>0</v>
      </c>
      <c r="T1295" s="140" t="s">
        <v>7758</v>
      </c>
      <c r="U1295" s="141">
        <v>367</v>
      </c>
      <c r="V1295" s="140" t="s">
        <v>12994</v>
      </c>
      <c r="W1295" s="140" t="s">
        <v>8248</v>
      </c>
      <c r="X1295" s="140" t="s">
        <v>7765</v>
      </c>
      <c r="Y1295" s="140" t="s">
        <v>7766</v>
      </c>
      <c r="Z1295" s="140" t="s">
        <v>8739</v>
      </c>
      <c r="AA1295" s="139">
        <v>3</v>
      </c>
      <c r="AB1295" s="141">
        <v>45322</v>
      </c>
      <c r="AC1295" s="141">
        <v>45322</v>
      </c>
      <c r="AD1295" s="140" t="s">
        <v>8379</v>
      </c>
      <c r="AE1295" s="140" t="s">
        <v>8380</v>
      </c>
      <c r="AF1295" s="140" t="s">
        <v>8381</v>
      </c>
      <c r="AG1295" s="140" t="s">
        <v>8382</v>
      </c>
      <c r="AH1295" s="140" t="s">
        <v>12995</v>
      </c>
      <c r="AI1295" s="140" t="s">
        <v>7773</v>
      </c>
      <c r="AJ1295" s="140" t="s">
        <v>12996</v>
      </c>
      <c r="AK1295" s="140" t="s">
        <v>12997</v>
      </c>
      <c r="AL1295" s="139">
        <v>8020</v>
      </c>
      <c r="AM1295" s="140" t="s">
        <v>389</v>
      </c>
      <c r="AN1295" s="140" t="s">
        <v>12978</v>
      </c>
    </row>
    <row r="1296" spans="1:40" ht="28.8" x14ac:dyDescent="0.25">
      <c r="A1296" s="139" t="s">
        <v>7756</v>
      </c>
      <c r="B1296" s="140" t="s">
        <v>7757</v>
      </c>
      <c r="C1296" s="139">
        <v>17038</v>
      </c>
      <c r="D1296" s="140" t="s">
        <v>5644</v>
      </c>
      <c r="E1296" s="140" t="s">
        <v>4160</v>
      </c>
      <c r="F1296" s="139">
        <v>8020</v>
      </c>
      <c r="G1296" s="140" t="s">
        <v>389</v>
      </c>
      <c r="H1296" s="140" t="s">
        <v>2076</v>
      </c>
      <c r="I1296" s="140" t="s">
        <v>7758</v>
      </c>
      <c r="J1296" s="140" t="s">
        <v>12998</v>
      </c>
      <c r="K1296" s="140" t="s">
        <v>7922</v>
      </c>
      <c r="L1296" s="140" t="s">
        <v>7761</v>
      </c>
      <c r="M1296" s="140" t="s">
        <v>7923</v>
      </c>
      <c r="N1296" s="140" t="s">
        <v>8722</v>
      </c>
      <c r="O1296" s="139">
        <v>120865</v>
      </c>
      <c r="P1296" s="139">
        <v>17012</v>
      </c>
      <c r="Q1296" s="140" t="s">
        <v>5208</v>
      </c>
      <c r="R1296" s="139">
        <v>116137</v>
      </c>
      <c r="S1296" s="139">
        <v>0</v>
      </c>
      <c r="T1296" s="140" t="s">
        <v>7758</v>
      </c>
      <c r="U1296" s="141">
        <v>367</v>
      </c>
      <c r="V1296" s="140" t="s">
        <v>12999</v>
      </c>
      <c r="W1296" s="140" t="s">
        <v>13000</v>
      </c>
      <c r="X1296" s="140" t="s">
        <v>7765</v>
      </c>
      <c r="Y1296" s="140" t="s">
        <v>7766</v>
      </c>
      <c r="Z1296" s="140" t="s">
        <v>8739</v>
      </c>
      <c r="AA1296" s="139">
        <v>2</v>
      </c>
      <c r="AB1296" s="141">
        <v>45322</v>
      </c>
      <c r="AC1296" s="141">
        <v>45322</v>
      </c>
      <c r="AD1296" s="140" t="s">
        <v>8379</v>
      </c>
      <c r="AE1296" s="140" t="s">
        <v>8380</v>
      </c>
      <c r="AF1296" s="140" t="s">
        <v>8381</v>
      </c>
      <c r="AG1296" s="140" t="s">
        <v>8382</v>
      </c>
      <c r="AH1296" s="140" t="s">
        <v>13001</v>
      </c>
      <c r="AI1296" s="140" t="s">
        <v>7773</v>
      </c>
      <c r="AJ1296" s="140" t="s">
        <v>13002</v>
      </c>
      <c r="AK1296" s="140" t="s">
        <v>13003</v>
      </c>
      <c r="AL1296" s="139">
        <v>8310</v>
      </c>
      <c r="AM1296" s="140" t="s">
        <v>403</v>
      </c>
      <c r="AN1296" s="140" t="s">
        <v>12978</v>
      </c>
    </row>
    <row r="1297" spans="1:40" ht="28.8" x14ac:dyDescent="0.25">
      <c r="A1297" s="139" t="s">
        <v>7756</v>
      </c>
      <c r="B1297" s="140" t="s">
        <v>7757</v>
      </c>
      <c r="C1297" s="139">
        <v>17046</v>
      </c>
      <c r="D1297" s="140" t="s">
        <v>5645</v>
      </c>
      <c r="E1297" s="140" t="s">
        <v>4161</v>
      </c>
      <c r="F1297" s="139">
        <v>8210</v>
      </c>
      <c r="G1297" s="140" t="s">
        <v>30</v>
      </c>
      <c r="H1297" s="140" t="s">
        <v>2077</v>
      </c>
      <c r="I1297" s="140" t="s">
        <v>7758</v>
      </c>
      <c r="J1297" s="140" t="s">
        <v>13004</v>
      </c>
      <c r="K1297" s="140" t="s">
        <v>7922</v>
      </c>
      <c r="L1297" s="140" t="s">
        <v>7761</v>
      </c>
      <c r="M1297" s="140" t="s">
        <v>7923</v>
      </c>
      <c r="N1297" s="140" t="s">
        <v>8722</v>
      </c>
      <c r="O1297" s="139">
        <v>120865</v>
      </c>
      <c r="P1297" s="139">
        <v>17012</v>
      </c>
      <c r="Q1297" s="140" t="s">
        <v>5208</v>
      </c>
      <c r="R1297" s="139">
        <v>116137</v>
      </c>
      <c r="S1297" s="139">
        <v>0</v>
      </c>
      <c r="T1297" s="140" t="s">
        <v>7758</v>
      </c>
      <c r="U1297" s="141">
        <v>367</v>
      </c>
      <c r="V1297" s="140" t="s">
        <v>13005</v>
      </c>
      <c r="W1297" s="140" t="s">
        <v>13006</v>
      </c>
      <c r="X1297" s="140" t="s">
        <v>7765</v>
      </c>
      <c r="Y1297" s="140" t="s">
        <v>7766</v>
      </c>
      <c r="Z1297" s="140" t="s">
        <v>8739</v>
      </c>
      <c r="AA1297" s="139">
        <v>1</v>
      </c>
      <c r="AB1297" s="141">
        <v>45322</v>
      </c>
      <c r="AC1297" s="141">
        <v>45322</v>
      </c>
      <c r="AD1297" s="140" t="s">
        <v>8379</v>
      </c>
      <c r="AE1297" s="140" t="s">
        <v>8380</v>
      </c>
      <c r="AF1297" s="140" t="s">
        <v>8381</v>
      </c>
      <c r="AG1297" s="140" t="s">
        <v>8382</v>
      </c>
      <c r="AH1297" s="140" t="s">
        <v>13007</v>
      </c>
      <c r="AI1297" s="140" t="s">
        <v>7943</v>
      </c>
      <c r="AJ1297" s="140" t="s">
        <v>13008</v>
      </c>
      <c r="AK1297" s="140" t="s">
        <v>13003</v>
      </c>
      <c r="AL1297" s="139">
        <v>8310</v>
      </c>
      <c r="AM1297" s="140" t="s">
        <v>403</v>
      </c>
      <c r="AN1297" s="140" t="s">
        <v>12978</v>
      </c>
    </row>
    <row r="1298" spans="1:40" ht="28.8" x14ac:dyDescent="0.25">
      <c r="A1298" s="139" t="s">
        <v>7756</v>
      </c>
      <c r="B1298" s="140" t="s">
        <v>7757</v>
      </c>
      <c r="C1298" s="139">
        <v>17061</v>
      </c>
      <c r="D1298" s="140" t="s">
        <v>5400</v>
      </c>
      <c r="E1298" s="140" t="s">
        <v>4162</v>
      </c>
      <c r="F1298" s="139">
        <v>8730</v>
      </c>
      <c r="G1298" s="140" t="s">
        <v>390</v>
      </c>
      <c r="H1298" s="140" t="s">
        <v>2078</v>
      </c>
      <c r="I1298" s="140" t="s">
        <v>7758</v>
      </c>
      <c r="J1298" s="140" t="s">
        <v>13009</v>
      </c>
      <c r="K1298" s="140" t="s">
        <v>7922</v>
      </c>
      <c r="L1298" s="140" t="s">
        <v>7761</v>
      </c>
      <c r="M1298" s="140" t="s">
        <v>7923</v>
      </c>
      <c r="N1298" s="140" t="s">
        <v>8722</v>
      </c>
      <c r="O1298" s="139">
        <v>120253</v>
      </c>
      <c r="P1298" s="139">
        <v>17962</v>
      </c>
      <c r="Q1298" s="140" t="s">
        <v>5678</v>
      </c>
      <c r="R1298" s="139">
        <v>116137</v>
      </c>
      <c r="S1298" s="139">
        <v>0</v>
      </c>
      <c r="T1298" s="140" t="s">
        <v>7758</v>
      </c>
      <c r="U1298" s="141">
        <v>367</v>
      </c>
      <c r="V1298" s="140" t="s">
        <v>13010</v>
      </c>
      <c r="W1298" s="140" t="s">
        <v>13011</v>
      </c>
      <c r="X1298" s="140" t="s">
        <v>7765</v>
      </c>
      <c r="Y1298" s="140" t="s">
        <v>7766</v>
      </c>
      <c r="Z1298" s="140" t="s">
        <v>8739</v>
      </c>
      <c r="AA1298" s="139">
        <v>2</v>
      </c>
      <c r="AB1298" s="141">
        <v>45322</v>
      </c>
      <c r="AC1298" s="141">
        <v>45322</v>
      </c>
      <c r="AD1298" s="140" t="s">
        <v>8379</v>
      </c>
      <c r="AE1298" s="140" t="s">
        <v>8380</v>
      </c>
      <c r="AF1298" s="140" t="s">
        <v>8381</v>
      </c>
      <c r="AG1298" s="140" t="s">
        <v>8382</v>
      </c>
      <c r="AH1298" s="140" t="s">
        <v>13012</v>
      </c>
      <c r="AI1298" s="140" t="s">
        <v>7885</v>
      </c>
      <c r="AJ1298" s="140" t="s">
        <v>9165</v>
      </c>
      <c r="AK1298" s="140" t="s">
        <v>13013</v>
      </c>
      <c r="AL1298" s="139">
        <v>8730</v>
      </c>
      <c r="AM1298" s="140" t="s">
        <v>390</v>
      </c>
      <c r="AN1298" s="140" t="s">
        <v>12978</v>
      </c>
    </row>
    <row r="1299" spans="1:40" ht="28.8" x14ac:dyDescent="0.25">
      <c r="A1299" s="139" t="s">
        <v>7756</v>
      </c>
      <c r="B1299" s="140" t="s">
        <v>7757</v>
      </c>
      <c r="C1299" s="139">
        <v>17079</v>
      </c>
      <c r="D1299" s="140" t="s">
        <v>5646</v>
      </c>
      <c r="E1299" s="140" t="s">
        <v>4163</v>
      </c>
      <c r="F1299" s="139">
        <v>8730</v>
      </c>
      <c r="G1299" s="140" t="s">
        <v>390</v>
      </c>
      <c r="H1299" s="140" t="s">
        <v>2079</v>
      </c>
      <c r="I1299" s="140" t="s">
        <v>7758</v>
      </c>
      <c r="J1299" s="140" t="s">
        <v>13014</v>
      </c>
      <c r="K1299" s="140" t="s">
        <v>7922</v>
      </c>
      <c r="L1299" s="140" t="s">
        <v>7761</v>
      </c>
      <c r="M1299" s="140" t="s">
        <v>7923</v>
      </c>
      <c r="N1299" s="140" t="s">
        <v>8730</v>
      </c>
      <c r="O1299" s="139">
        <v>120551</v>
      </c>
      <c r="P1299" s="139">
        <v>17848</v>
      </c>
      <c r="Q1299" s="140" t="s">
        <v>7283</v>
      </c>
      <c r="R1299" s="139">
        <v>975318</v>
      </c>
      <c r="S1299" s="139">
        <v>0</v>
      </c>
      <c r="T1299" s="140" t="s">
        <v>7758</v>
      </c>
      <c r="U1299" s="141">
        <v>367</v>
      </c>
      <c r="V1299" s="140" t="s">
        <v>13015</v>
      </c>
      <c r="W1299" s="140" t="s">
        <v>7828</v>
      </c>
      <c r="X1299" s="140" t="s">
        <v>7765</v>
      </c>
      <c r="Y1299" s="140" t="s">
        <v>7766</v>
      </c>
      <c r="Z1299" s="140" t="s">
        <v>8732</v>
      </c>
      <c r="AA1299" s="139">
        <v>1</v>
      </c>
      <c r="AB1299" s="141">
        <v>45322</v>
      </c>
      <c r="AC1299" s="141">
        <v>45322</v>
      </c>
      <c r="AD1299" s="140" t="s">
        <v>8379</v>
      </c>
      <c r="AE1299" s="140" t="s">
        <v>8380</v>
      </c>
      <c r="AF1299" s="140" t="s">
        <v>8381</v>
      </c>
      <c r="AG1299" s="140" t="s">
        <v>8382</v>
      </c>
      <c r="AH1299" s="140" t="s">
        <v>13016</v>
      </c>
      <c r="AI1299" s="140" t="s">
        <v>7773</v>
      </c>
      <c r="AJ1299" s="140" t="s">
        <v>13017</v>
      </c>
      <c r="AK1299" s="140" t="s">
        <v>13018</v>
      </c>
      <c r="AL1299" s="139">
        <v>8730</v>
      </c>
      <c r="AM1299" s="140" t="s">
        <v>390</v>
      </c>
      <c r="AN1299" s="140" t="s">
        <v>13019</v>
      </c>
    </row>
    <row r="1300" spans="1:40" ht="28.8" x14ac:dyDescent="0.25">
      <c r="A1300" s="139" t="s">
        <v>7756</v>
      </c>
      <c r="B1300" s="140" t="s">
        <v>7757</v>
      </c>
      <c r="C1300" s="139">
        <v>17087</v>
      </c>
      <c r="D1300" s="140" t="s">
        <v>5198</v>
      </c>
      <c r="E1300" s="140" t="s">
        <v>3680</v>
      </c>
      <c r="F1300" s="139">
        <v>8730</v>
      </c>
      <c r="G1300" s="140" t="s">
        <v>31</v>
      </c>
      <c r="H1300" s="140" t="s">
        <v>2080</v>
      </c>
      <c r="I1300" s="140" t="s">
        <v>7758</v>
      </c>
      <c r="J1300" s="140" t="s">
        <v>13020</v>
      </c>
      <c r="K1300" s="140" t="s">
        <v>7922</v>
      </c>
      <c r="L1300" s="140" t="s">
        <v>7761</v>
      </c>
      <c r="M1300" s="140" t="s">
        <v>7923</v>
      </c>
      <c r="N1300" s="140" t="s">
        <v>8722</v>
      </c>
      <c r="O1300" s="139">
        <v>120253</v>
      </c>
      <c r="P1300" s="139">
        <v>17962</v>
      </c>
      <c r="Q1300" s="140" t="s">
        <v>5678</v>
      </c>
      <c r="R1300" s="139">
        <v>116137</v>
      </c>
      <c r="S1300" s="139">
        <v>0</v>
      </c>
      <c r="T1300" s="140" t="s">
        <v>7758</v>
      </c>
      <c r="U1300" s="141">
        <v>367</v>
      </c>
      <c r="V1300" s="140" t="s">
        <v>13021</v>
      </c>
      <c r="W1300" s="140" t="s">
        <v>8504</v>
      </c>
      <c r="X1300" s="140" t="s">
        <v>7765</v>
      </c>
      <c r="Y1300" s="140" t="s">
        <v>7766</v>
      </c>
      <c r="Z1300" s="140" t="s">
        <v>8739</v>
      </c>
      <c r="AA1300" s="139">
        <v>1</v>
      </c>
      <c r="AB1300" s="141">
        <v>45322</v>
      </c>
      <c r="AC1300" s="141">
        <v>45322</v>
      </c>
      <c r="AD1300" s="140" t="s">
        <v>8379</v>
      </c>
      <c r="AE1300" s="140" t="s">
        <v>8380</v>
      </c>
      <c r="AF1300" s="140" t="s">
        <v>8381</v>
      </c>
      <c r="AG1300" s="140" t="s">
        <v>8382</v>
      </c>
      <c r="AH1300" s="140" t="s">
        <v>13022</v>
      </c>
      <c r="AI1300" s="140" t="s">
        <v>7885</v>
      </c>
      <c r="AJ1300" s="140" t="s">
        <v>13023</v>
      </c>
      <c r="AK1300" s="140" t="s">
        <v>3680</v>
      </c>
      <c r="AL1300" s="139">
        <v>8730</v>
      </c>
      <c r="AM1300" s="140" t="s">
        <v>31</v>
      </c>
      <c r="AN1300" s="140" t="s">
        <v>12978</v>
      </c>
    </row>
    <row r="1301" spans="1:40" ht="28.8" x14ac:dyDescent="0.25">
      <c r="A1301" s="139" t="s">
        <v>7756</v>
      </c>
      <c r="B1301" s="140" t="s">
        <v>7757</v>
      </c>
      <c r="C1301" s="139">
        <v>17103</v>
      </c>
      <c r="D1301" s="140" t="s">
        <v>5647</v>
      </c>
      <c r="E1301" s="140" t="s">
        <v>4164</v>
      </c>
      <c r="F1301" s="139">
        <v>8020</v>
      </c>
      <c r="G1301" s="140" t="s">
        <v>391</v>
      </c>
      <c r="H1301" s="140" t="s">
        <v>2081</v>
      </c>
      <c r="I1301" s="140" t="s">
        <v>7758</v>
      </c>
      <c r="J1301" s="140" t="s">
        <v>13024</v>
      </c>
      <c r="K1301" s="140" t="s">
        <v>7922</v>
      </c>
      <c r="L1301" s="140" t="s">
        <v>7761</v>
      </c>
      <c r="M1301" s="140" t="s">
        <v>7923</v>
      </c>
      <c r="N1301" s="140" t="s">
        <v>8722</v>
      </c>
      <c r="O1301" s="139">
        <v>120865</v>
      </c>
      <c r="P1301" s="139">
        <v>17012</v>
      </c>
      <c r="Q1301" s="140" t="s">
        <v>5208</v>
      </c>
      <c r="R1301" s="139">
        <v>116137</v>
      </c>
      <c r="S1301" s="139">
        <v>0</v>
      </c>
      <c r="T1301" s="140" t="s">
        <v>7758</v>
      </c>
      <c r="U1301" s="141">
        <v>367</v>
      </c>
      <c r="V1301" s="140" t="s">
        <v>13025</v>
      </c>
      <c r="W1301" s="140" t="s">
        <v>9163</v>
      </c>
      <c r="X1301" s="140" t="s">
        <v>7765</v>
      </c>
      <c r="Y1301" s="140" t="s">
        <v>7766</v>
      </c>
      <c r="Z1301" s="140" t="s">
        <v>8739</v>
      </c>
      <c r="AA1301" s="139">
        <v>2</v>
      </c>
      <c r="AB1301" s="141">
        <v>45322</v>
      </c>
      <c r="AC1301" s="141">
        <v>45322</v>
      </c>
      <c r="AD1301" s="140" t="s">
        <v>8379</v>
      </c>
      <c r="AE1301" s="140" t="s">
        <v>8380</v>
      </c>
      <c r="AF1301" s="140" t="s">
        <v>8381</v>
      </c>
      <c r="AG1301" s="140" t="s">
        <v>8382</v>
      </c>
      <c r="AH1301" s="140" t="s">
        <v>13026</v>
      </c>
      <c r="AI1301" s="140" t="s">
        <v>7943</v>
      </c>
      <c r="AJ1301" s="140" t="s">
        <v>13027</v>
      </c>
      <c r="AK1301" s="140" t="s">
        <v>13028</v>
      </c>
      <c r="AL1301" s="139">
        <v>8020</v>
      </c>
      <c r="AM1301" s="140" t="s">
        <v>389</v>
      </c>
      <c r="AN1301" s="140" t="s">
        <v>12978</v>
      </c>
    </row>
    <row r="1302" spans="1:40" ht="28.8" x14ac:dyDescent="0.25">
      <c r="A1302" s="139" t="s">
        <v>7756</v>
      </c>
      <c r="B1302" s="140" t="s">
        <v>7757</v>
      </c>
      <c r="C1302" s="139">
        <v>17111</v>
      </c>
      <c r="D1302" s="140" t="s">
        <v>5648</v>
      </c>
      <c r="E1302" s="140" t="s">
        <v>4165</v>
      </c>
      <c r="F1302" s="139">
        <v>8020</v>
      </c>
      <c r="G1302" s="140" t="s">
        <v>391</v>
      </c>
      <c r="H1302" s="140" t="s">
        <v>2082</v>
      </c>
      <c r="I1302" s="140" t="s">
        <v>7758</v>
      </c>
      <c r="J1302" s="140" t="s">
        <v>13029</v>
      </c>
      <c r="K1302" s="140" t="s">
        <v>7922</v>
      </c>
      <c r="L1302" s="140" t="s">
        <v>7761</v>
      </c>
      <c r="M1302" s="140" t="s">
        <v>7923</v>
      </c>
      <c r="N1302" s="140" t="s">
        <v>8722</v>
      </c>
      <c r="O1302" s="139">
        <v>120865</v>
      </c>
      <c r="P1302" s="139">
        <v>17012</v>
      </c>
      <c r="Q1302" s="140" t="s">
        <v>5208</v>
      </c>
      <c r="R1302" s="139">
        <v>116137</v>
      </c>
      <c r="S1302" s="139">
        <v>0</v>
      </c>
      <c r="T1302" s="140" t="s">
        <v>7758</v>
      </c>
      <c r="U1302" s="141">
        <v>367</v>
      </c>
      <c r="V1302" s="140" t="s">
        <v>13030</v>
      </c>
      <c r="W1302" s="140" t="s">
        <v>9466</v>
      </c>
      <c r="X1302" s="140" t="s">
        <v>7765</v>
      </c>
      <c r="Y1302" s="140" t="s">
        <v>7766</v>
      </c>
      <c r="Z1302" s="140" t="s">
        <v>8739</v>
      </c>
      <c r="AA1302" s="139">
        <v>1</v>
      </c>
      <c r="AB1302" s="141">
        <v>45322</v>
      </c>
      <c r="AC1302" s="141">
        <v>45322</v>
      </c>
      <c r="AD1302" s="140" t="s">
        <v>8379</v>
      </c>
      <c r="AE1302" s="140" t="s">
        <v>8380</v>
      </c>
      <c r="AF1302" s="140" t="s">
        <v>8381</v>
      </c>
      <c r="AG1302" s="140" t="s">
        <v>8382</v>
      </c>
      <c r="AH1302" s="140" t="s">
        <v>13031</v>
      </c>
      <c r="AI1302" s="140" t="s">
        <v>7943</v>
      </c>
      <c r="AJ1302" s="140" t="s">
        <v>13032</v>
      </c>
      <c r="AK1302" s="140" t="s">
        <v>4165</v>
      </c>
      <c r="AL1302" s="139">
        <v>8020</v>
      </c>
      <c r="AM1302" s="140" t="s">
        <v>391</v>
      </c>
      <c r="AN1302" s="140" t="s">
        <v>12978</v>
      </c>
    </row>
    <row r="1303" spans="1:40" ht="28.8" x14ac:dyDescent="0.25">
      <c r="A1303" s="139" t="s">
        <v>7756</v>
      </c>
      <c r="B1303" s="140" t="s">
        <v>7757</v>
      </c>
      <c r="C1303" s="139">
        <v>17129</v>
      </c>
      <c r="D1303" s="140" t="s">
        <v>5649</v>
      </c>
      <c r="E1303" s="140" t="s">
        <v>6910</v>
      </c>
      <c r="F1303" s="139">
        <v>8020</v>
      </c>
      <c r="G1303" s="140" t="s">
        <v>32</v>
      </c>
      <c r="H1303" s="140" t="s">
        <v>2083</v>
      </c>
      <c r="I1303" s="140" t="s">
        <v>7758</v>
      </c>
      <c r="J1303" s="140" t="s">
        <v>13033</v>
      </c>
      <c r="K1303" s="140" t="s">
        <v>7922</v>
      </c>
      <c r="L1303" s="140" t="s">
        <v>7761</v>
      </c>
      <c r="M1303" s="140" t="s">
        <v>7923</v>
      </c>
      <c r="N1303" s="140" t="s">
        <v>8722</v>
      </c>
      <c r="O1303" s="139">
        <v>120865</v>
      </c>
      <c r="P1303" s="139">
        <v>17012</v>
      </c>
      <c r="Q1303" s="140" t="s">
        <v>5208</v>
      </c>
      <c r="R1303" s="139">
        <v>116137</v>
      </c>
      <c r="S1303" s="139">
        <v>0</v>
      </c>
      <c r="T1303" s="140" t="s">
        <v>7758</v>
      </c>
      <c r="U1303" s="141">
        <v>367</v>
      </c>
      <c r="V1303" s="140" t="s">
        <v>13034</v>
      </c>
      <c r="W1303" s="140" t="s">
        <v>8341</v>
      </c>
      <c r="X1303" s="140" t="s">
        <v>7765</v>
      </c>
      <c r="Y1303" s="140" t="s">
        <v>7766</v>
      </c>
      <c r="Z1303" s="140" t="s">
        <v>8739</v>
      </c>
      <c r="AA1303" s="139">
        <v>1</v>
      </c>
      <c r="AB1303" s="141">
        <v>45322</v>
      </c>
      <c r="AC1303" s="141">
        <v>45322</v>
      </c>
      <c r="AD1303" s="140" t="s">
        <v>8379</v>
      </c>
      <c r="AE1303" s="140" t="s">
        <v>8380</v>
      </c>
      <c r="AF1303" s="140" t="s">
        <v>8381</v>
      </c>
      <c r="AG1303" s="140" t="s">
        <v>8382</v>
      </c>
      <c r="AH1303" s="140" t="s">
        <v>13035</v>
      </c>
      <c r="AI1303" s="140" t="s">
        <v>7943</v>
      </c>
      <c r="AJ1303" s="140" t="s">
        <v>13036</v>
      </c>
      <c r="AK1303" s="140" t="s">
        <v>6910</v>
      </c>
      <c r="AL1303" s="139">
        <v>8020</v>
      </c>
      <c r="AM1303" s="140" t="s">
        <v>389</v>
      </c>
      <c r="AN1303" s="140" t="s">
        <v>12978</v>
      </c>
    </row>
    <row r="1304" spans="1:40" ht="28.8" x14ac:dyDescent="0.25">
      <c r="A1304" s="139" t="s">
        <v>7756</v>
      </c>
      <c r="B1304" s="140" t="s">
        <v>7757</v>
      </c>
      <c r="C1304" s="139">
        <v>17137</v>
      </c>
      <c r="D1304" s="140" t="s">
        <v>899</v>
      </c>
      <c r="E1304" s="140" t="s">
        <v>6911</v>
      </c>
      <c r="F1304" s="139">
        <v>8750</v>
      </c>
      <c r="G1304" s="140" t="s">
        <v>33</v>
      </c>
      <c r="H1304" s="140" t="s">
        <v>2084</v>
      </c>
      <c r="I1304" s="140" t="s">
        <v>7758</v>
      </c>
      <c r="J1304" s="140" t="s">
        <v>13037</v>
      </c>
      <c r="K1304" s="140" t="s">
        <v>7922</v>
      </c>
      <c r="L1304" s="140" t="s">
        <v>7761</v>
      </c>
      <c r="M1304" s="140" t="s">
        <v>7923</v>
      </c>
      <c r="N1304" s="140" t="s">
        <v>8722</v>
      </c>
      <c r="O1304" s="139">
        <v>119941</v>
      </c>
      <c r="P1304" s="139">
        <v>17152</v>
      </c>
      <c r="Q1304" s="140" t="s">
        <v>5650</v>
      </c>
      <c r="R1304" s="139">
        <v>974071</v>
      </c>
      <c r="S1304" s="139">
        <v>0</v>
      </c>
      <c r="T1304" s="140" t="s">
        <v>7758</v>
      </c>
      <c r="U1304" s="141">
        <v>367</v>
      </c>
      <c r="V1304" s="140" t="s">
        <v>13038</v>
      </c>
      <c r="W1304" s="140" t="s">
        <v>8080</v>
      </c>
      <c r="X1304" s="140" t="s">
        <v>7972</v>
      </c>
      <c r="Y1304" s="140" t="s">
        <v>7973</v>
      </c>
      <c r="Z1304" s="140" t="s">
        <v>8899</v>
      </c>
      <c r="AA1304" s="139">
        <v>1</v>
      </c>
      <c r="AB1304" s="141">
        <v>45322</v>
      </c>
      <c r="AC1304" s="141">
        <v>45322</v>
      </c>
      <c r="AD1304" s="140" t="s">
        <v>8379</v>
      </c>
      <c r="AE1304" s="140" t="s">
        <v>8380</v>
      </c>
      <c r="AF1304" s="140" t="s">
        <v>8381</v>
      </c>
      <c r="AG1304" s="140" t="s">
        <v>8382</v>
      </c>
      <c r="AH1304" s="140" t="s">
        <v>13039</v>
      </c>
      <c r="AI1304" s="140" t="s">
        <v>7943</v>
      </c>
      <c r="AJ1304" s="140" t="s">
        <v>13040</v>
      </c>
      <c r="AK1304" s="140" t="s">
        <v>4954</v>
      </c>
      <c r="AL1304" s="139">
        <v>8750</v>
      </c>
      <c r="AM1304" s="140" t="s">
        <v>33</v>
      </c>
      <c r="AN1304" s="140" t="s">
        <v>13041</v>
      </c>
    </row>
    <row r="1305" spans="1:40" ht="28.8" x14ac:dyDescent="0.25">
      <c r="A1305" s="139" t="s">
        <v>7756</v>
      </c>
      <c r="B1305" s="140" t="s">
        <v>7757</v>
      </c>
      <c r="C1305" s="139">
        <v>17145</v>
      </c>
      <c r="D1305" s="140" t="s">
        <v>5617</v>
      </c>
      <c r="E1305" s="140" t="s">
        <v>4166</v>
      </c>
      <c r="F1305" s="139">
        <v>8750</v>
      </c>
      <c r="G1305" s="140" t="s">
        <v>33</v>
      </c>
      <c r="H1305" s="140" t="s">
        <v>2085</v>
      </c>
      <c r="I1305" s="140" t="s">
        <v>7758</v>
      </c>
      <c r="J1305" s="140" t="s">
        <v>13042</v>
      </c>
      <c r="K1305" s="140" t="s">
        <v>7922</v>
      </c>
      <c r="L1305" s="140" t="s">
        <v>7761</v>
      </c>
      <c r="M1305" s="140" t="s">
        <v>7923</v>
      </c>
      <c r="N1305" s="140" t="s">
        <v>8722</v>
      </c>
      <c r="O1305" s="139">
        <v>119941</v>
      </c>
      <c r="P1305" s="139">
        <v>17152</v>
      </c>
      <c r="Q1305" s="140" t="s">
        <v>5650</v>
      </c>
      <c r="R1305" s="139">
        <v>974071</v>
      </c>
      <c r="S1305" s="139">
        <v>0</v>
      </c>
      <c r="T1305" s="140" t="s">
        <v>7758</v>
      </c>
      <c r="U1305" s="141">
        <v>367</v>
      </c>
      <c r="V1305" s="140" t="s">
        <v>13043</v>
      </c>
      <c r="W1305" s="140" t="s">
        <v>8707</v>
      </c>
      <c r="X1305" s="140" t="s">
        <v>7765</v>
      </c>
      <c r="Y1305" s="140" t="s">
        <v>7766</v>
      </c>
      <c r="Z1305" s="140" t="s">
        <v>8739</v>
      </c>
      <c r="AA1305" s="139">
        <v>1</v>
      </c>
      <c r="AB1305" s="141">
        <v>45322</v>
      </c>
      <c r="AC1305" s="141">
        <v>45322</v>
      </c>
      <c r="AD1305" s="140" t="s">
        <v>8379</v>
      </c>
      <c r="AE1305" s="140" t="s">
        <v>8380</v>
      </c>
      <c r="AF1305" s="140" t="s">
        <v>8381</v>
      </c>
      <c r="AG1305" s="140" t="s">
        <v>8382</v>
      </c>
      <c r="AH1305" s="140" t="s">
        <v>13044</v>
      </c>
      <c r="AI1305" s="140" t="s">
        <v>7943</v>
      </c>
      <c r="AJ1305" s="140" t="s">
        <v>13045</v>
      </c>
      <c r="AK1305" s="140" t="s">
        <v>4167</v>
      </c>
      <c r="AL1305" s="139">
        <v>8750</v>
      </c>
      <c r="AM1305" s="140" t="s">
        <v>33</v>
      </c>
      <c r="AN1305" s="140" t="s">
        <v>13041</v>
      </c>
    </row>
    <row r="1306" spans="1:40" ht="28.8" x14ac:dyDescent="0.25">
      <c r="A1306" s="139" t="s">
        <v>7756</v>
      </c>
      <c r="B1306" s="140" t="s">
        <v>7757</v>
      </c>
      <c r="C1306" s="139">
        <v>17152</v>
      </c>
      <c r="D1306" s="140" t="s">
        <v>5650</v>
      </c>
      <c r="E1306" s="140" t="s">
        <v>4167</v>
      </c>
      <c r="F1306" s="139">
        <v>8750</v>
      </c>
      <c r="G1306" s="140" t="s">
        <v>33</v>
      </c>
      <c r="H1306" s="140" t="s">
        <v>2085</v>
      </c>
      <c r="I1306" s="140" t="s">
        <v>7758</v>
      </c>
      <c r="J1306" s="140" t="s">
        <v>13046</v>
      </c>
      <c r="K1306" s="140" t="s">
        <v>7922</v>
      </c>
      <c r="L1306" s="140" t="s">
        <v>7761</v>
      </c>
      <c r="M1306" s="140" t="s">
        <v>7923</v>
      </c>
      <c r="N1306" s="140" t="s">
        <v>8722</v>
      </c>
      <c r="O1306" s="139">
        <v>119941</v>
      </c>
      <c r="P1306" s="139">
        <v>17152</v>
      </c>
      <c r="Q1306" s="140" t="s">
        <v>5650</v>
      </c>
      <c r="R1306" s="139">
        <v>974071</v>
      </c>
      <c r="S1306" s="139">
        <v>0</v>
      </c>
      <c r="T1306" s="140" t="s">
        <v>7758</v>
      </c>
      <c r="U1306" s="141">
        <v>367</v>
      </c>
      <c r="V1306" s="140" t="s">
        <v>13047</v>
      </c>
      <c r="W1306" s="140" t="s">
        <v>10874</v>
      </c>
      <c r="X1306" s="140" t="s">
        <v>7765</v>
      </c>
      <c r="Y1306" s="140" t="s">
        <v>7766</v>
      </c>
      <c r="Z1306" s="140" t="s">
        <v>8739</v>
      </c>
      <c r="AA1306" s="139">
        <v>1</v>
      </c>
      <c r="AB1306" s="141">
        <v>45322</v>
      </c>
      <c r="AC1306" s="141">
        <v>45322</v>
      </c>
      <c r="AD1306" s="140" t="s">
        <v>8379</v>
      </c>
      <c r="AE1306" s="140" t="s">
        <v>8380</v>
      </c>
      <c r="AF1306" s="140" t="s">
        <v>8381</v>
      </c>
      <c r="AG1306" s="140" t="s">
        <v>8382</v>
      </c>
      <c r="AH1306" s="140" t="s">
        <v>13044</v>
      </c>
      <c r="AI1306" s="140" t="s">
        <v>7943</v>
      </c>
      <c r="AJ1306" s="140" t="s">
        <v>13045</v>
      </c>
      <c r="AK1306" s="140" t="s">
        <v>4167</v>
      </c>
      <c r="AL1306" s="139">
        <v>8750</v>
      </c>
      <c r="AM1306" s="140" t="s">
        <v>33</v>
      </c>
      <c r="AN1306" s="140" t="s">
        <v>13041</v>
      </c>
    </row>
    <row r="1307" spans="1:40" ht="28.8" x14ac:dyDescent="0.25">
      <c r="A1307" s="139" t="s">
        <v>7756</v>
      </c>
      <c r="B1307" s="140" t="s">
        <v>7757</v>
      </c>
      <c r="C1307" s="139">
        <v>17161</v>
      </c>
      <c r="D1307" s="140" t="s">
        <v>5651</v>
      </c>
      <c r="E1307" s="140" t="s">
        <v>6301</v>
      </c>
      <c r="F1307" s="139">
        <v>8750</v>
      </c>
      <c r="G1307" s="140" t="s">
        <v>34</v>
      </c>
      <c r="H1307" s="140" t="s">
        <v>2086</v>
      </c>
      <c r="I1307" s="140" t="s">
        <v>7758</v>
      </c>
      <c r="J1307" s="140" t="s">
        <v>13048</v>
      </c>
      <c r="K1307" s="140" t="s">
        <v>7922</v>
      </c>
      <c r="L1307" s="140" t="s">
        <v>7761</v>
      </c>
      <c r="M1307" s="140" t="s">
        <v>7923</v>
      </c>
      <c r="N1307" s="140" t="s">
        <v>8722</v>
      </c>
      <c r="O1307" s="139">
        <v>119941</v>
      </c>
      <c r="P1307" s="139">
        <v>17152</v>
      </c>
      <c r="Q1307" s="140" t="s">
        <v>5650</v>
      </c>
      <c r="R1307" s="139">
        <v>61127</v>
      </c>
      <c r="S1307" s="139">
        <v>0</v>
      </c>
      <c r="T1307" s="140" t="s">
        <v>7758</v>
      </c>
      <c r="U1307" s="141">
        <v>367</v>
      </c>
      <c r="V1307" s="140" t="s">
        <v>13049</v>
      </c>
      <c r="W1307" s="140" t="s">
        <v>10127</v>
      </c>
      <c r="X1307" s="140" t="s">
        <v>7972</v>
      </c>
      <c r="Y1307" s="140" t="s">
        <v>7973</v>
      </c>
      <c r="Z1307" s="140" t="s">
        <v>8899</v>
      </c>
      <c r="AA1307" s="139">
        <v>1</v>
      </c>
      <c r="AB1307" s="141">
        <v>45322</v>
      </c>
      <c r="AC1307" s="141">
        <v>45322</v>
      </c>
      <c r="AD1307" s="140" t="s">
        <v>8379</v>
      </c>
      <c r="AE1307" s="140" t="s">
        <v>8380</v>
      </c>
      <c r="AF1307" s="140" t="s">
        <v>8381</v>
      </c>
      <c r="AG1307" s="140" t="s">
        <v>8382</v>
      </c>
      <c r="AH1307" s="140" t="s">
        <v>13050</v>
      </c>
      <c r="AI1307" s="140" t="s">
        <v>7943</v>
      </c>
      <c r="AJ1307" s="140" t="s">
        <v>13051</v>
      </c>
      <c r="AK1307" s="140" t="s">
        <v>6301</v>
      </c>
      <c r="AL1307" s="139">
        <v>8750</v>
      </c>
      <c r="AM1307" s="140" t="s">
        <v>33</v>
      </c>
      <c r="AN1307" s="140" t="s">
        <v>13052</v>
      </c>
    </row>
    <row r="1308" spans="1:40" ht="28.8" x14ac:dyDescent="0.25">
      <c r="A1308" s="139" t="s">
        <v>7756</v>
      </c>
      <c r="B1308" s="140" t="s">
        <v>7757</v>
      </c>
      <c r="C1308" s="139">
        <v>17178</v>
      </c>
      <c r="D1308" s="140" t="s">
        <v>5652</v>
      </c>
      <c r="E1308" s="140" t="s">
        <v>4168</v>
      </c>
      <c r="F1308" s="139">
        <v>8750</v>
      </c>
      <c r="G1308" s="140" t="s">
        <v>34</v>
      </c>
      <c r="H1308" s="140" t="s">
        <v>6302</v>
      </c>
      <c r="I1308" s="140" t="s">
        <v>7758</v>
      </c>
      <c r="J1308" s="140" t="s">
        <v>13053</v>
      </c>
      <c r="K1308" s="140" t="s">
        <v>7922</v>
      </c>
      <c r="L1308" s="140" t="s">
        <v>7761</v>
      </c>
      <c r="M1308" s="140" t="s">
        <v>7923</v>
      </c>
      <c r="N1308" s="140" t="s">
        <v>8722</v>
      </c>
      <c r="O1308" s="139">
        <v>119941</v>
      </c>
      <c r="P1308" s="139">
        <v>17152</v>
      </c>
      <c r="Q1308" s="140" t="s">
        <v>5650</v>
      </c>
      <c r="R1308" s="139">
        <v>61127</v>
      </c>
      <c r="S1308" s="139">
        <v>0</v>
      </c>
      <c r="T1308" s="140" t="s">
        <v>7758</v>
      </c>
      <c r="U1308" s="141">
        <v>367</v>
      </c>
      <c r="V1308" s="140" t="s">
        <v>13054</v>
      </c>
      <c r="W1308" s="140" t="s">
        <v>8257</v>
      </c>
      <c r="X1308" s="140" t="s">
        <v>7765</v>
      </c>
      <c r="Y1308" s="140" t="s">
        <v>7766</v>
      </c>
      <c r="Z1308" s="140" t="s">
        <v>8739</v>
      </c>
      <c r="AA1308" s="139">
        <v>2</v>
      </c>
      <c r="AB1308" s="141">
        <v>45322</v>
      </c>
      <c r="AC1308" s="141">
        <v>45322</v>
      </c>
      <c r="AD1308" s="140" t="s">
        <v>8379</v>
      </c>
      <c r="AE1308" s="140" t="s">
        <v>8380</v>
      </c>
      <c r="AF1308" s="140" t="s">
        <v>8381</v>
      </c>
      <c r="AG1308" s="140" t="s">
        <v>8382</v>
      </c>
      <c r="AH1308" s="140" t="s">
        <v>13050</v>
      </c>
      <c r="AI1308" s="140" t="s">
        <v>7943</v>
      </c>
      <c r="AJ1308" s="140" t="s">
        <v>13051</v>
      </c>
      <c r="AK1308" s="140" t="s">
        <v>6301</v>
      </c>
      <c r="AL1308" s="139">
        <v>8750</v>
      </c>
      <c r="AM1308" s="140" t="s">
        <v>33</v>
      </c>
      <c r="AN1308" s="140" t="s">
        <v>13052</v>
      </c>
    </row>
    <row r="1309" spans="1:40" ht="28.8" x14ac:dyDescent="0.25">
      <c r="A1309" s="139" t="s">
        <v>7756</v>
      </c>
      <c r="B1309" s="140" t="s">
        <v>7757</v>
      </c>
      <c r="C1309" s="139">
        <v>17186</v>
      </c>
      <c r="D1309" s="140" t="s">
        <v>5653</v>
      </c>
      <c r="E1309" s="140" t="s">
        <v>4169</v>
      </c>
      <c r="F1309" s="139">
        <v>8810</v>
      </c>
      <c r="G1309" s="140" t="s">
        <v>392</v>
      </c>
      <c r="H1309" s="140" t="s">
        <v>2087</v>
      </c>
      <c r="I1309" s="140" t="s">
        <v>7758</v>
      </c>
      <c r="J1309" s="140" t="s">
        <v>13055</v>
      </c>
      <c r="K1309" s="140" t="s">
        <v>7922</v>
      </c>
      <c r="L1309" s="140" t="s">
        <v>7761</v>
      </c>
      <c r="M1309" s="140" t="s">
        <v>7923</v>
      </c>
      <c r="N1309" s="140" t="s">
        <v>8730</v>
      </c>
      <c r="O1309" s="139">
        <v>121582</v>
      </c>
      <c r="P1309" s="139">
        <v>17186</v>
      </c>
      <c r="Q1309" s="140" t="s">
        <v>5653</v>
      </c>
      <c r="R1309" s="139">
        <v>975334</v>
      </c>
      <c r="S1309" s="139">
        <v>0</v>
      </c>
      <c r="T1309" s="140" t="s">
        <v>7758</v>
      </c>
      <c r="U1309" s="141">
        <v>367</v>
      </c>
      <c r="V1309" s="140" t="s">
        <v>13056</v>
      </c>
      <c r="W1309" s="140" t="s">
        <v>9640</v>
      </c>
      <c r="X1309" s="140" t="s">
        <v>7765</v>
      </c>
      <c r="Y1309" s="140" t="s">
        <v>7766</v>
      </c>
      <c r="Z1309" s="140" t="s">
        <v>8732</v>
      </c>
      <c r="AA1309" s="139">
        <v>1</v>
      </c>
      <c r="AB1309" s="141">
        <v>45322</v>
      </c>
      <c r="AC1309" s="141">
        <v>45322</v>
      </c>
      <c r="AD1309" s="140" t="s">
        <v>8379</v>
      </c>
      <c r="AE1309" s="140" t="s">
        <v>8380</v>
      </c>
      <c r="AF1309" s="140" t="s">
        <v>8381</v>
      </c>
      <c r="AG1309" s="140" t="s">
        <v>8382</v>
      </c>
      <c r="AH1309" s="140" t="s">
        <v>13057</v>
      </c>
      <c r="AI1309" s="140" t="s">
        <v>7773</v>
      </c>
      <c r="AJ1309" s="140" t="s">
        <v>13058</v>
      </c>
      <c r="AK1309" s="140" t="s">
        <v>7758</v>
      </c>
      <c r="AL1309" s="139">
        <v>8810</v>
      </c>
      <c r="AM1309" s="140" t="s">
        <v>392</v>
      </c>
      <c r="AN1309" s="140" t="s">
        <v>13059</v>
      </c>
    </row>
    <row r="1310" spans="1:40" ht="28.8" x14ac:dyDescent="0.25">
      <c r="A1310" s="139" t="s">
        <v>7756</v>
      </c>
      <c r="B1310" s="140" t="s">
        <v>7757</v>
      </c>
      <c r="C1310" s="139">
        <v>17194</v>
      </c>
      <c r="D1310" s="140" t="s">
        <v>5654</v>
      </c>
      <c r="E1310" s="140" t="s">
        <v>4170</v>
      </c>
      <c r="F1310" s="139">
        <v>8810</v>
      </c>
      <c r="G1310" s="140" t="s">
        <v>392</v>
      </c>
      <c r="H1310" s="140" t="s">
        <v>2088</v>
      </c>
      <c r="I1310" s="140" t="s">
        <v>7758</v>
      </c>
      <c r="J1310" s="140" t="s">
        <v>13060</v>
      </c>
      <c r="K1310" s="140" t="s">
        <v>7922</v>
      </c>
      <c r="L1310" s="140" t="s">
        <v>7761</v>
      </c>
      <c r="M1310" s="140" t="s">
        <v>7923</v>
      </c>
      <c r="N1310" s="140" t="s">
        <v>8722</v>
      </c>
      <c r="O1310" s="139">
        <v>120279</v>
      </c>
      <c r="P1310" s="139">
        <v>17277</v>
      </c>
      <c r="Q1310" s="140" t="s">
        <v>5657</v>
      </c>
      <c r="R1310" s="139">
        <v>966391</v>
      </c>
      <c r="S1310" s="139">
        <v>0</v>
      </c>
      <c r="T1310" s="140" t="s">
        <v>7758</v>
      </c>
      <c r="U1310" s="141">
        <v>367</v>
      </c>
      <c r="V1310" s="140" t="s">
        <v>13061</v>
      </c>
      <c r="W1310" s="140" t="s">
        <v>7952</v>
      </c>
      <c r="X1310" s="140" t="s">
        <v>7765</v>
      </c>
      <c r="Y1310" s="140" t="s">
        <v>7766</v>
      </c>
      <c r="Z1310" s="140" t="s">
        <v>8739</v>
      </c>
      <c r="AA1310" s="139">
        <v>1</v>
      </c>
      <c r="AB1310" s="141">
        <v>45322</v>
      </c>
      <c r="AC1310" s="141">
        <v>45322</v>
      </c>
      <c r="AD1310" s="140" t="s">
        <v>8379</v>
      </c>
      <c r="AE1310" s="140" t="s">
        <v>8380</v>
      </c>
      <c r="AF1310" s="140" t="s">
        <v>8381</v>
      </c>
      <c r="AG1310" s="140" t="s">
        <v>8382</v>
      </c>
      <c r="AH1310" s="140" t="s">
        <v>13062</v>
      </c>
      <c r="AI1310" s="140" t="s">
        <v>7885</v>
      </c>
      <c r="AJ1310" s="140" t="s">
        <v>13063</v>
      </c>
      <c r="AK1310" s="140" t="s">
        <v>4177</v>
      </c>
      <c r="AL1310" s="139">
        <v>8820</v>
      </c>
      <c r="AM1310" s="140" t="s">
        <v>393</v>
      </c>
      <c r="AN1310" s="140" t="s">
        <v>13064</v>
      </c>
    </row>
    <row r="1311" spans="1:40" ht="28.8" x14ac:dyDescent="0.25">
      <c r="A1311" s="139" t="s">
        <v>7756</v>
      </c>
      <c r="B1311" s="140" t="s">
        <v>7757</v>
      </c>
      <c r="C1311" s="139">
        <v>17202</v>
      </c>
      <c r="D1311" s="140" t="s">
        <v>6424</v>
      </c>
      <c r="E1311" s="140" t="s">
        <v>4171</v>
      </c>
      <c r="F1311" s="139">
        <v>8755</v>
      </c>
      <c r="G1311" s="140" t="s">
        <v>35</v>
      </c>
      <c r="H1311" s="140" t="s">
        <v>2089</v>
      </c>
      <c r="I1311" s="140" t="s">
        <v>7758</v>
      </c>
      <c r="J1311" s="140" t="s">
        <v>13065</v>
      </c>
      <c r="K1311" s="140" t="s">
        <v>7922</v>
      </c>
      <c r="L1311" s="140" t="s">
        <v>7761</v>
      </c>
      <c r="M1311" s="140" t="s">
        <v>7923</v>
      </c>
      <c r="N1311" s="140" t="s">
        <v>8722</v>
      </c>
      <c r="O1311" s="139">
        <v>119941</v>
      </c>
      <c r="P1311" s="139">
        <v>17152</v>
      </c>
      <c r="Q1311" s="140" t="s">
        <v>5650</v>
      </c>
      <c r="R1311" s="139">
        <v>966382</v>
      </c>
      <c r="S1311" s="139">
        <v>0</v>
      </c>
      <c r="T1311" s="140" t="s">
        <v>7758</v>
      </c>
      <c r="U1311" s="141">
        <v>367</v>
      </c>
      <c r="V1311" s="140" t="s">
        <v>13066</v>
      </c>
      <c r="W1311" s="140" t="s">
        <v>9959</v>
      </c>
      <c r="X1311" s="140" t="s">
        <v>7765</v>
      </c>
      <c r="Y1311" s="140" t="s">
        <v>7766</v>
      </c>
      <c r="Z1311" s="140" t="s">
        <v>8739</v>
      </c>
      <c r="AA1311" s="139">
        <v>1</v>
      </c>
      <c r="AB1311" s="141">
        <v>45322</v>
      </c>
      <c r="AC1311" s="141">
        <v>45322</v>
      </c>
      <c r="AD1311" s="140" t="s">
        <v>8379</v>
      </c>
      <c r="AE1311" s="140" t="s">
        <v>8380</v>
      </c>
      <c r="AF1311" s="140" t="s">
        <v>8381</v>
      </c>
      <c r="AG1311" s="140" t="s">
        <v>8382</v>
      </c>
      <c r="AH1311" s="140" t="s">
        <v>13067</v>
      </c>
      <c r="AI1311" s="140" t="s">
        <v>7943</v>
      </c>
      <c r="AJ1311" s="140" t="s">
        <v>13068</v>
      </c>
      <c r="AK1311" s="140" t="s">
        <v>13069</v>
      </c>
      <c r="AL1311" s="139">
        <v>8755</v>
      </c>
      <c r="AM1311" s="140" t="s">
        <v>35</v>
      </c>
      <c r="AN1311" s="140" t="s">
        <v>13070</v>
      </c>
    </row>
    <row r="1312" spans="1:40" ht="28.8" x14ac:dyDescent="0.25">
      <c r="A1312" s="139" t="s">
        <v>7756</v>
      </c>
      <c r="B1312" s="140" t="s">
        <v>7757</v>
      </c>
      <c r="C1312" s="139">
        <v>17211</v>
      </c>
      <c r="D1312" s="140" t="s">
        <v>5363</v>
      </c>
      <c r="E1312" s="140" t="s">
        <v>4172</v>
      </c>
      <c r="F1312" s="139">
        <v>8755</v>
      </c>
      <c r="G1312" s="140" t="s">
        <v>35</v>
      </c>
      <c r="H1312" s="140" t="s">
        <v>2090</v>
      </c>
      <c r="I1312" s="140" t="s">
        <v>7758</v>
      </c>
      <c r="J1312" s="140" t="s">
        <v>13071</v>
      </c>
      <c r="K1312" s="140" t="s">
        <v>7922</v>
      </c>
      <c r="L1312" s="140" t="s">
        <v>7761</v>
      </c>
      <c r="M1312" s="140" t="s">
        <v>7923</v>
      </c>
      <c r="N1312" s="140" t="s">
        <v>8722</v>
      </c>
      <c r="O1312" s="139">
        <v>119941</v>
      </c>
      <c r="P1312" s="139">
        <v>17152</v>
      </c>
      <c r="Q1312" s="140" t="s">
        <v>5650</v>
      </c>
      <c r="R1312" s="139">
        <v>966382</v>
      </c>
      <c r="S1312" s="139">
        <v>0</v>
      </c>
      <c r="T1312" s="140" t="s">
        <v>7758</v>
      </c>
      <c r="U1312" s="141">
        <v>367</v>
      </c>
      <c r="V1312" s="140" t="s">
        <v>13072</v>
      </c>
      <c r="W1312" s="140" t="s">
        <v>9296</v>
      </c>
      <c r="X1312" s="140" t="s">
        <v>7765</v>
      </c>
      <c r="Y1312" s="140" t="s">
        <v>7766</v>
      </c>
      <c r="Z1312" s="140" t="s">
        <v>8739</v>
      </c>
      <c r="AA1312" s="139">
        <v>1</v>
      </c>
      <c r="AB1312" s="141">
        <v>45322</v>
      </c>
      <c r="AC1312" s="141">
        <v>45322</v>
      </c>
      <c r="AD1312" s="140" t="s">
        <v>8379</v>
      </c>
      <c r="AE1312" s="140" t="s">
        <v>8380</v>
      </c>
      <c r="AF1312" s="140" t="s">
        <v>8381</v>
      </c>
      <c r="AG1312" s="140" t="s">
        <v>8382</v>
      </c>
      <c r="AH1312" s="140" t="s">
        <v>13073</v>
      </c>
      <c r="AI1312" s="140" t="s">
        <v>7943</v>
      </c>
      <c r="AJ1312" s="140" t="s">
        <v>13068</v>
      </c>
      <c r="AK1312" s="140" t="s">
        <v>4171</v>
      </c>
      <c r="AL1312" s="139">
        <v>8755</v>
      </c>
      <c r="AM1312" s="140" t="s">
        <v>35</v>
      </c>
      <c r="AN1312" s="140" t="s">
        <v>13070</v>
      </c>
    </row>
    <row r="1313" spans="1:40" ht="28.8" x14ac:dyDescent="0.25">
      <c r="A1313" s="139" t="s">
        <v>7756</v>
      </c>
      <c r="B1313" s="140" t="s">
        <v>7757</v>
      </c>
      <c r="C1313" s="139">
        <v>17228</v>
      </c>
      <c r="D1313" s="140" t="s">
        <v>6425</v>
      </c>
      <c r="E1313" s="140" t="s">
        <v>4171</v>
      </c>
      <c r="F1313" s="139">
        <v>8755</v>
      </c>
      <c r="G1313" s="140" t="s">
        <v>35</v>
      </c>
      <c r="H1313" s="140" t="s">
        <v>2091</v>
      </c>
      <c r="I1313" s="140" t="s">
        <v>7758</v>
      </c>
      <c r="J1313" s="140" t="s">
        <v>13065</v>
      </c>
      <c r="K1313" s="140" t="s">
        <v>7922</v>
      </c>
      <c r="L1313" s="140" t="s">
        <v>7761</v>
      </c>
      <c r="M1313" s="140" t="s">
        <v>7923</v>
      </c>
      <c r="N1313" s="140" t="s">
        <v>8722</v>
      </c>
      <c r="O1313" s="139">
        <v>119941</v>
      </c>
      <c r="P1313" s="139">
        <v>17152</v>
      </c>
      <c r="Q1313" s="140" t="s">
        <v>5650</v>
      </c>
      <c r="R1313" s="139">
        <v>966382</v>
      </c>
      <c r="S1313" s="139">
        <v>0</v>
      </c>
      <c r="T1313" s="140" t="s">
        <v>7758</v>
      </c>
      <c r="U1313" s="141">
        <v>367</v>
      </c>
      <c r="V1313" s="140" t="s">
        <v>13074</v>
      </c>
      <c r="W1313" s="140" t="s">
        <v>9959</v>
      </c>
      <c r="X1313" s="140" t="s">
        <v>7765</v>
      </c>
      <c r="Y1313" s="140" t="s">
        <v>7766</v>
      </c>
      <c r="Z1313" s="140" t="s">
        <v>8739</v>
      </c>
      <c r="AA1313" s="139">
        <v>1</v>
      </c>
      <c r="AB1313" s="141">
        <v>45322</v>
      </c>
      <c r="AC1313" s="141">
        <v>45322</v>
      </c>
      <c r="AD1313" s="140" t="s">
        <v>8379</v>
      </c>
      <c r="AE1313" s="140" t="s">
        <v>8380</v>
      </c>
      <c r="AF1313" s="140" t="s">
        <v>8381</v>
      </c>
      <c r="AG1313" s="140" t="s">
        <v>8382</v>
      </c>
      <c r="AH1313" s="140" t="s">
        <v>13067</v>
      </c>
      <c r="AI1313" s="140" t="s">
        <v>7943</v>
      </c>
      <c r="AJ1313" s="140" t="s">
        <v>13068</v>
      </c>
      <c r="AK1313" s="140" t="s">
        <v>13069</v>
      </c>
      <c r="AL1313" s="139">
        <v>8755</v>
      </c>
      <c r="AM1313" s="140" t="s">
        <v>35</v>
      </c>
      <c r="AN1313" s="140" t="s">
        <v>13070</v>
      </c>
    </row>
    <row r="1314" spans="1:40" ht="28.8" x14ac:dyDescent="0.25">
      <c r="A1314" s="139" t="s">
        <v>7756</v>
      </c>
      <c r="B1314" s="140" t="s">
        <v>7757</v>
      </c>
      <c r="C1314" s="139">
        <v>17236</v>
      </c>
      <c r="D1314" s="140" t="s">
        <v>488</v>
      </c>
      <c r="E1314" s="140" t="s">
        <v>4173</v>
      </c>
      <c r="F1314" s="139">
        <v>8820</v>
      </c>
      <c r="G1314" s="140" t="s">
        <v>393</v>
      </c>
      <c r="H1314" s="140" t="s">
        <v>2092</v>
      </c>
      <c r="I1314" s="140" t="s">
        <v>7758</v>
      </c>
      <c r="J1314" s="140" t="s">
        <v>13075</v>
      </c>
      <c r="K1314" s="140" t="s">
        <v>7922</v>
      </c>
      <c r="L1314" s="140" t="s">
        <v>7761</v>
      </c>
      <c r="M1314" s="140" t="s">
        <v>7923</v>
      </c>
      <c r="N1314" s="140" t="s">
        <v>8722</v>
      </c>
      <c r="O1314" s="139">
        <v>120279</v>
      </c>
      <c r="P1314" s="139">
        <v>17277</v>
      </c>
      <c r="Q1314" s="140" t="s">
        <v>5657</v>
      </c>
      <c r="R1314" s="139">
        <v>966391</v>
      </c>
      <c r="S1314" s="139">
        <v>0</v>
      </c>
      <c r="T1314" s="140" t="s">
        <v>7758</v>
      </c>
      <c r="U1314" s="141">
        <v>367</v>
      </c>
      <c r="V1314" s="140" t="s">
        <v>13076</v>
      </c>
      <c r="W1314" s="140" t="s">
        <v>13077</v>
      </c>
      <c r="X1314" s="140" t="s">
        <v>7765</v>
      </c>
      <c r="Y1314" s="140" t="s">
        <v>7766</v>
      </c>
      <c r="Z1314" s="140" t="s">
        <v>8739</v>
      </c>
      <c r="AA1314" s="139">
        <v>1</v>
      </c>
      <c r="AB1314" s="141">
        <v>45322</v>
      </c>
      <c r="AC1314" s="141">
        <v>45322</v>
      </c>
      <c r="AD1314" s="140" t="s">
        <v>8379</v>
      </c>
      <c r="AE1314" s="140" t="s">
        <v>8380</v>
      </c>
      <c r="AF1314" s="140" t="s">
        <v>8381</v>
      </c>
      <c r="AG1314" s="140" t="s">
        <v>8382</v>
      </c>
      <c r="AH1314" s="140" t="s">
        <v>13062</v>
      </c>
      <c r="AI1314" s="140" t="s">
        <v>7885</v>
      </c>
      <c r="AJ1314" s="140" t="s">
        <v>13063</v>
      </c>
      <c r="AK1314" s="140" t="s">
        <v>4177</v>
      </c>
      <c r="AL1314" s="139">
        <v>8820</v>
      </c>
      <c r="AM1314" s="140" t="s">
        <v>393</v>
      </c>
      <c r="AN1314" s="140" t="s">
        <v>13064</v>
      </c>
    </row>
    <row r="1315" spans="1:40" ht="28.8" x14ac:dyDescent="0.25">
      <c r="A1315" s="139" t="s">
        <v>7756</v>
      </c>
      <c r="B1315" s="140" t="s">
        <v>7757</v>
      </c>
      <c r="C1315" s="139">
        <v>17244</v>
      </c>
      <c r="D1315" s="140" t="s">
        <v>5655</v>
      </c>
      <c r="E1315" s="140" t="s">
        <v>4174</v>
      </c>
      <c r="F1315" s="139">
        <v>8820</v>
      </c>
      <c r="G1315" s="140" t="s">
        <v>393</v>
      </c>
      <c r="H1315" s="140" t="s">
        <v>2093</v>
      </c>
      <c r="I1315" s="140" t="s">
        <v>7758</v>
      </c>
      <c r="J1315" s="140" t="s">
        <v>13078</v>
      </c>
      <c r="K1315" s="140" t="s">
        <v>7922</v>
      </c>
      <c r="L1315" s="140" t="s">
        <v>7761</v>
      </c>
      <c r="M1315" s="140" t="s">
        <v>7923</v>
      </c>
      <c r="N1315" s="140" t="s">
        <v>8722</v>
      </c>
      <c r="O1315" s="139">
        <v>120279</v>
      </c>
      <c r="P1315" s="139">
        <v>17277</v>
      </c>
      <c r="Q1315" s="140" t="s">
        <v>5657</v>
      </c>
      <c r="R1315" s="139">
        <v>966391</v>
      </c>
      <c r="S1315" s="139">
        <v>0</v>
      </c>
      <c r="T1315" s="140" t="s">
        <v>7758</v>
      </c>
      <c r="U1315" s="141">
        <v>367</v>
      </c>
      <c r="V1315" s="140" t="s">
        <v>13079</v>
      </c>
      <c r="W1315" s="140" t="s">
        <v>7825</v>
      </c>
      <c r="X1315" s="140" t="s">
        <v>7765</v>
      </c>
      <c r="Y1315" s="140" t="s">
        <v>7766</v>
      </c>
      <c r="Z1315" s="140" t="s">
        <v>8739</v>
      </c>
      <c r="AA1315" s="139">
        <v>1</v>
      </c>
      <c r="AB1315" s="141">
        <v>45322</v>
      </c>
      <c r="AC1315" s="141">
        <v>45322</v>
      </c>
      <c r="AD1315" s="140" t="s">
        <v>8379</v>
      </c>
      <c r="AE1315" s="140" t="s">
        <v>8380</v>
      </c>
      <c r="AF1315" s="140" t="s">
        <v>8381</v>
      </c>
      <c r="AG1315" s="140" t="s">
        <v>8382</v>
      </c>
      <c r="AH1315" s="140" t="s">
        <v>13062</v>
      </c>
      <c r="AI1315" s="140" t="s">
        <v>7885</v>
      </c>
      <c r="AJ1315" s="140" t="s">
        <v>13063</v>
      </c>
      <c r="AK1315" s="140" t="s">
        <v>4177</v>
      </c>
      <c r="AL1315" s="139">
        <v>8820</v>
      </c>
      <c r="AM1315" s="140" t="s">
        <v>393</v>
      </c>
      <c r="AN1315" s="140" t="s">
        <v>13064</v>
      </c>
    </row>
    <row r="1316" spans="1:40" ht="28.8" x14ac:dyDescent="0.25">
      <c r="A1316" s="139" t="s">
        <v>7756</v>
      </c>
      <c r="B1316" s="140" t="s">
        <v>7757</v>
      </c>
      <c r="C1316" s="139">
        <v>17251</v>
      </c>
      <c r="D1316" s="140" t="s">
        <v>5549</v>
      </c>
      <c r="E1316" s="140" t="s">
        <v>4175</v>
      </c>
      <c r="F1316" s="139">
        <v>8820</v>
      </c>
      <c r="G1316" s="140" t="s">
        <v>393</v>
      </c>
      <c r="H1316" s="140" t="s">
        <v>2094</v>
      </c>
      <c r="I1316" s="140" t="s">
        <v>7758</v>
      </c>
      <c r="J1316" s="140" t="s">
        <v>13080</v>
      </c>
      <c r="K1316" s="140" t="s">
        <v>7922</v>
      </c>
      <c r="L1316" s="140" t="s">
        <v>7761</v>
      </c>
      <c r="M1316" s="140" t="s">
        <v>7923</v>
      </c>
      <c r="N1316" s="140" t="s">
        <v>8722</v>
      </c>
      <c r="O1316" s="139">
        <v>120279</v>
      </c>
      <c r="P1316" s="139">
        <v>17277</v>
      </c>
      <c r="Q1316" s="140" t="s">
        <v>5657</v>
      </c>
      <c r="R1316" s="139">
        <v>966391</v>
      </c>
      <c r="S1316" s="139">
        <v>0</v>
      </c>
      <c r="T1316" s="140" t="s">
        <v>7758</v>
      </c>
      <c r="U1316" s="141">
        <v>367</v>
      </c>
      <c r="V1316" s="140" t="s">
        <v>13081</v>
      </c>
      <c r="W1316" s="140" t="s">
        <v>7822</v>
      </c>
      <c r="X1316" s="140" t="s">
        <v>7765</v>
      </c>
      <c r="Y1316" s="140" t="s">
        <v>7766</v>
      </c>
      <c r="Z1316" s="140" t="s">
        <v>8739</v>
      </c>
      <c r="AA1316" s="139">
        <v>1</v>
      </c>
      <c r="AB1316" s="141">
        <v>45322</v>
      </c>
      <c r="AC1316" s="141">
        <v>45322</v>
      </c>
      <c r="AD1316" s="140" t="s">
        <v>8379</v>
      </c>
      <c r="AE1316" s="140" t="s">
        <v>8380</v>
      </c>
      <c r="AF1316" s="140" t="s">
        <v>8381</v>
      </c>
      <c r="AG1316" s="140" t="s">
        <v>8382</v>
      </c>
      <c r="AH1316" s="140" t="s">
        <v>13062</v>
      </c>
      <c r="AI1316" s="140" t="s">
        <v>7885</v>
      </c>
      <c r="AJ1316" s="140" t="s">
        <v>13063</v>
      </c>
      <c r="AK1316" s="140" t="s">
        <v>4177</v>
      </c>
      <c r="AL1316" s="139">
        <v>8820</v>
      </c>
      <c r="AM1316" s="140" t="s">
        <v>393</v>
      </c>
      <c r="AN1316" s="140" t="s">
        <v>13064</v>
      </c>
    </row>
    <row r="1317" spans="1:40" ht="28.8" x14ac:dyDescent="0.25">
      <c r="A1317" s="139" t="s">
        <v>7756</v>
      </c>
      <c r="B1317" s="140" t="s">
        <v>7757</v>
      </c>
      <c r="C1317" s="139">
        <v>17269</v>
      </c>
      <c r="D1317" s="140" t="s">
        <v>5656</v>
      </c>
      <c r="E1317" s="140" t="s">
        <v>4176</v>
      </c>
      <c r="F1317" s="139">
        <v>8820</v>
      </c>
      <c r="G1317" s="140" t="s">
        <v>393</v>
      </c>
      <c r="H1317" s="140" t="s">
        <v>2095</v>
      </c>
      <c r="I1317" s="140" t="s">
        <v>7758</v>
      </c>
      <c r="J1317" s="140" t="s">
        <v>13082</v>
      </c>
      <c r="K1317" s="140" t="s">
        <v>7922</v>
      </c>
      <c r="L1317" s="140" t="s">
        <v>7761</v>
      </c>
      <c r="M1317" s="140" t="s">
        <v>7923</v>
      </c>
      <c r="N1317" s="140" t="s">
        <v>8722</v>
      </c>
      <c r="O1317" s="139">
        <v>120279</v>
      </c>
      <c r="P1317" s="139">
        <v>17277</v>
      </c>
      <c r="Q1317" s="140" t="s">
        <v>5657</v>
      </c>
      <c r="R1317" s="139">
        <v>966391</v>
      </c>
      <c r="S1317" s="139">
        <v>0</v>
      </c>
      <c r="T1317" s="140" t="s">
        <v>7758</v>
      </c>
      <c r="U1317" s="141">
        <v>367</v>
      </c>
      <c r="V1317" s="140" t="s">
        <v>13083</v>
      </c>
      <c r="W1317" s="140" t="s">
        <v>9149</v>
      </c>
      <c r="X1317" s="140" t="s">
        <v>7765</v>
      </c>
      <c r="Y1317" s="140" t="s">
        <v>7766</v>
      </c>
      <c r="Z1317" s="140" t="s">
        <v>8739</v>
      </c>
      <c r="AA1317" s="139">
        <v>1</v>
      </c>
      <c r="AB1317" s="141">
        <v>45322</v>
      </c>
      <c r="AC1317" s="141">
        <v>45322</v>
      </c>
      <c r="AD1317" s="140" t="s">
        <v>8379</v>
      </c>
      <c r="AE1317" s="140" t="s">
        <v>8380</v>
      </c>
      <c r="AF1317" s="140" t="s">
        <v>8381</v>
      </c>
      <c r="AG1317" s="140" t="s">
        <v>8382</v>
      </c>
      <c r="AH1317" s="140" t="s">
        <v>13062</v>
      </c>
      <c r="AI1317" s="140" t="s">
        <v>7885</v>
      </c>
      <c r="AJ1317" s="140" t="s">
        <v>13063</v>
      </c>
      <c r="AK1317" s="140" t="s">
        <v>4177</v>
      </c>
      <c r="AL1317" s="139">
        <v>8820</v>
      </c>
      <c r="AM1317" s="140" t="s">
        <v>393</v>
      </c>
      <c r="AN1317" s="140" t="s">
        <v>13064</v>
      </c>
    </row>
    <row r="1318" spans="1:40" ht="28.8" x14ac:dyDescent="0.25">
      <c r="A1318" s="139" t="s">
        <v>7756</v>
      </c>
      <c r="B1318" s="140" t="s">
        <v>7757</v>
      </c>
      <c r="C1318" s="139">
        <v>17277</v>
      </c>
      <c r="D1318" s="140" t="s">
        <v>5657</v>
      </c>
      <c r="E1318" s="140" t="s">
        <v>4177</v>
      </c>
      <c r="F1318" s="139">
        <v>8820</v>
      </c>
      <c r="G1318" s="140" t="s">
        <v>393</v>
      </c>
      <c r="H1318" s="140" t="s">
        <v>2096</v>
      </c>
      <c r="I1318" s="140" t="s">
        <v>7758</v>
      </c>
      <c r="J1318" s="140" t="s">
        <v>13084</v>
      </c>
      <c r="K1318" s="140" t="s">
        <v>7922</v>
      </c>
      <c r="L1318" s="140" t="s">
        <v>7761</v>
      </c>
      <c r="M1318" s="140" t="s">
        <v>7923</v>
      </c>
      <c r="N1318" s="140" t="s">
        <v>8722</v>
      </c>
      <c r="O1318" s="139">
        <v>120279</v>
      </c>
      <c r="P1318" s="139">
        <v>17277</v>
      </c>
      <c r="Q1318" s="140" t="s">
        <v>5657</v>
      </c>
      <c r="R1318" s="139">
        <v>966391</v>
      </c>
      <c r="S1318" s="139">
        <v>0</v>
      </c>
      <c r="T1318" s="140" t="s">
        <v>7758</v>
      </c>
      <c r="U1318" s="141">
        <v>367</v>
      </c>
      <c r="V1318" s="140" t="s">
        <v>13085</v>
      </c>
      <c r="W1318" s="140" t="s">
        <v>7971</v>
      </c>
      <c r="X1318" s="140" t="s">
        <v>7765</v>
      </c>
      <c r="Y1318" s="140" t="s">
        <v>7766</v>
      </c>
      <c r="Z1318" s="140" t="s">
        <v>8739</v>
      </c>
      <c r="AA1318" s="139">
        <v>3</v>
      </c>
      <c r="AB1318" s="141">
        <v>45322</v>
      </c>
      <c r="AC1318" s="141">
        <v>45322</v>
      </c>
      <c r="AD1318" s="140" t="s">
        <v>8379</v>
      </c>
      <c r="AE1318" s="140" t="s">
        <v>8380</v>
      </c>
      <c r="AF1318" s="140" t="s">
        <v>8381</v>
      </c>
      <c r="AG1318" s="140" t="s">
        <v>8382</v>
      </c>
      <c r="AH1318" s="140" t="s">
        <v>13062</v>
      </c>
      <c r="AI1318" s="140" t="s">
        <v>7885</v>
      </c>
      <c r="AJ1318" s="140" t="s">
        <v>13063</v>
      </c>
      <c r="AK1318" s="140" t="s">
        <v>4177</v>
      </c>
      <c r="AL1318" s="139">
        <v>8820</v>
      </c>
      <c r="AM1318" s="140" t="s">
        <v>393</v>
      </c>
      <c r="AN1318" s="140" t="s">
        <v>13064</v>
      </c>
    </row>
    <row r="1319" spans="1:40" ht="28.8" x14ac:dyDescent="0.25">
      <c r="A1319" s="139" t="s">
        <v>7756</v>
      </c>
      <c r="B1319" s="140" t="s">
        <v>7757</v>
      </c>
      <c r="C1319" s="139">
        <v>17285</v>
      </c>
      <c r="D1319" s="140" t="s">
        <v>488</v>
      </c>
      <c r="E1319" s="140" t="s">
        <v>4178</v>
      </c>
      <c r="F1319" s="139">
        <v>8610</v>
      </c>
      <c r="G1319" s="140" t="s">
        <v>36</v>
      </c>
      <c r="H1319" s="140" t="s">
        <v>2097</v>
      </c>
      <c r="I1319" s="140" t="s">
        <v>7758</v>
      </c>
      <c r="J1319" s="140" t="s">
        <v>13086</v>
      </c>
      <c r="K1319" s="140" t="s">
        <v>7922</v>
      </c>
      <c r="L1319" s="140" t="s">
        <v>7761</v>
      </c>
      <c r="M1319" s="140" t="s">
        <v>7923</v>
      </c>
      <c r="N1319" s="140" t="s">
        <v>8722</v>
      </c>
      <c r="O1319" s="139">
        <v>139031</v>
      </c>
      <c r="P1319" s="139">
        <v>26385</v>
      </c>
      <c r="Q1319" s="140" t="s">
        <v>13087</v>
      </c>
      <c r="R1319" s="139">
        <v>974584</v>
      </c>
      <c r="S1319" s="139">
        <v>0</v>
      </c>
      <c r="T1319" s="140" t="s">
        <v>7758</v>
      </c>
      <c r="U1319" s="141">
        <v>367</v>
      </c>
      <c r="V1319" s="140" t="s">
        <v>13088</v>
      </c>
      <c r="W1319" s="140" t="s">
        <v>8528</v>
      </c>
      <c r="X1319" s="140" t="s">
        <v>7765</v>
      </c>
      <c r="Y1319" s="140" t="s">
        <v>7766</v>
      </c>
      <c r="Z1319" s="140" t="s">
        <v>8739</v>
      </c>
      <c r="AA1319" s="139">
        <v>1</v>
      </c>
      <c r="AB1319" s="141">
        <v>45322</v>
      </c>
      <c r="AC1319" s="141">
        <v>45322</v>
      </c>
      <c r="AD1319" s="140" t="s">
        <v>8379</v>
      </c>
      <c r="AE1319" s="140" t="s">
        <v>8380</v>
      </c>
      <c r="AF1319" s="140" t="s">
        <v>8381</v>
      </c>
      <c r="AG1319" s="140" t="s">
        <v>8382</v>
      </c>
      <c r="AH1319" s="140" t="s">
        <v>13089</v>
      </c>
      <c r="AI1319" s="140" t="s">
        <v>7943</v>
      </c>
      <c r="AJ1319" s="140" t="s">
        <v>488</v>
      </c>
      <c r="AK1319" s="140" t="s">
        <v>13090</v>
      </c>
      <c r="AL1319" s="139">
        <v>8610</v>
      </c>
      <c r="AM1319" s="140" t="s">
        <v>36</v>
      </c>
      <c r="AN1319" s="140" t="s">
        <v>13091</v>
      </c>
    </row>
    <row r="1320" spans="1:40" ht="28.8" x14ac:dyDescent="0.25">
      <c r="A1320" s="139" t="s">
        <v>7756</v>
      </c>
      <c r="B1320" s="140" t="s">
        <v>7757</v>
      </c>
      <c r="C1320" s="139">
        <v>17293</v>
      </c>
      <c r="D1320" s="140" t="s">
        <v>7585</v>
      </c>
      <c r="E1320" s="140" t="s">
        <v>4179</v>
      </c>
      <c r="F1320" s="139">
        <v>8610</v>
      </c>
      <c r="G1320" s="140" t="s">
        <v>36</v>
      </c>
      <c r="H1320" s="140" t="s">
        <v>2098</v>
      </c>
      <c r="I1320" s="140" t="s">
        <v>7758</v>
      </c>
      <c r="J1320" s="140" t="s">
        <v>13092</v>
      </c>
      <c r="K1320" s="140" t="s">
        <v>7922</v>
      </c>
      <c r="L1320" s="140" t="s">
        <v>7761</v>
      </c>
      <c r="M1320" s="140" t="s">
        <v>7923</v>
      </c>
      <c r="N1320" s="140" t="s">
        <v>8722</v>
      </c>
      <c r="O1320" s="139">
        <v>139031</v>
      </c>
      <c r="P1320" s="139">
        <v>26385</v>
      </c>
      <c r="Q1320" s="140" t="s">
        <v>13087</v>
      </c>
      <c r="R1320" s="139">
        <v>974584</v>
      </c>
      <c r="S1320" s="139">
        <v>0</v>
      </c>
      <c r="T1320" s="140" t="s">
        <v>7758</v>
      </c>
      <c r="U1320" s="141">
        <v>367</v>
      </c>
      <c r="V1320" s="140" t="s">
        <v>13093</v>
      </c>
      <c r="W1320" s="140" t="s">
        <v>9420</v>
      </c>
      <c r="X1320" s="140" t="s">
        <v>7765</v>
      </c>
      <c r="Y1320" s="140" t="s">
        <v>7766</v>
      </c>
      <c r="Z1320" s="140" t="s">
        <v>8739</v>
      </c>
      <c r="AA1320" s="139">
        <v>2</v>
      </c>
      <c r="AB1320" s="141">
        <v>45322</v>
      </c>
      <c r="AC1320" s="141">
        <v>45322</v>
      </c>
      <c r="AD1320" s="140" t="s">
        <v>8379</v>
      </c>
      <c r="AE1320" s="140" t="s">
        <v>8380</v>
      </c>
      <c r="AF1320" s="140" t="s">
        <v>8381</v>
      </c>
      <c r="AG1320" s="140" t="s">
        <v>8382</v>
      </c>
      <c r="AH1320" s="140" t="s">
        <v>13094</v>
      </c>
      <c r="AI1320" s="140" t="s">
        <v>7943</v>
      </c>
      <c r="AJ1320" s="140" t="s">
        <v>13095</v>
      </c>
      <c r="AK1320" s="140" t="s">
        <v>13096</v>
      </c>
      <c r="AL1320" s="139">
        <v>8610</v>
      </c>
      <c r="AM1320" s="140" t="s">
        <v>36</v>
      </c>
      <c r="AN1320" s="140" t="s">
        <v>13091</v>
      </c>
    </row>
    <row r="1321" spans="1:40" ht="28.8" x14ac:dyDescent="0.25">
      <c r="A1321" s="139" t="s">
        <v>7756</v>
      </c>
      <c r="B1321" s="140" t="s">
        <v>7757</v>
      </c>
      <c r="C1321" s="139">
        <v>17301</v>
      </c>
      <c r="D1321" s="140" t="s">
        <v>5658</v>
      </c>
      <c r="E1321" s="140" t="s">
        <v>4180</v>
      </c>
      <c r="F1321" s="139">
        <v>8610</v>
      </c>
      <c r="G1321" s="140" t="s">
        <v>37</v>
      </c>
      <c r="H1321" s="140" t="s">
        <v>2099</v>
      </c>
      <c r="I1321" s="140" t="s">
        <v>7758</v>
      </c>
      <c r="J1321" s="140" t="s">
        <v>13097</v>
      </c>
      <c r="K1321" s="140" t="s">
        <v>7922</v>
      </c>
      <c r="L1321" s="140" t="s">
        <v>7761</v>
      </c>
      <c r="M1321" s="140" t="s">
        <v>7923</v>
      </c>
      <c r="N1321" s="140" t="s">
        <v>8722</v>
      </c>
      <c r="O1321" s="139">
        <v>120279</v>
      </c>
      <c r="P1321" s="139">
        <v>17277</v>
      </c>
      <c r="Q1321" s="140" t="s">
        <v>5657</v>
      </c>
      <c r="R1321" s="139">
        <v>966391</v>
      </c>
      <c r="S1321" s="139">
        <v>0</v>
      </c>
      <c r="T1321" s="140" t="s">
        <v>7758</v>
      </c>
      <c r="U1321" s="141">
        <v>367</v>
      </c>
      <c r="V1321" s="140" t="s">
        <v>13098</v>
      </c>
      <c r="W1321" s="140" t="s">
        <v>10907</v>
      </c>
      <c r="X1321" s="140" t="s">
        <v>7765</v>
      </c>
      <c r="Y1321" s="140" t="s">
        <v>7766</v>
      </c>
      <c r="Z1321" s="140" t="s">
        <v>8739</v>
      </c>
      <c r="AA1321" s="139">
        <v>2</v>
      </c>
      <c r="AB1321" s="141">
        <v>45322</v>
      </c>
      <c r="AC1321" s="141">
        <v>45322</v>
      </c>
      <c r="AD1321" s="140" t="s">
        <v>8379</v>
      </c>
      <c r="AE1321" s="140" t="s">
        <v>8380</v>
      </c>
      <c r="AF1321" s="140" t="s">
        <v>8381</v>
      </c>
      <c r="AG1321" s="140" t="s">
        <v>8382</v>
      </c>
      <c r="AH1321" s="140" t="s">
        <v>13062</v>
      </c>
      <c r="AI1321" s="140" t="s">
        <v>7885</v>
      </c>
      <c r="AJ1321" s="140" t="s">
        <v>13063</v>
      </c>
      <c r="AK1321" s="140" t="s">
        <v>4177</v>
      </c>
      <c r="AL1321" s="139">
        <v>8820</v>
      </c>
      <c r="AM1321" s="140" t="s">
        <v>393</v>
      </c>
      <c r="AN1321" s="140" t="s">
        <v>13064</v>
      </c>
    </row>
    <row r="1322" spans="1:40" ht="28.8" x14ac:dyDescent="0.25">
      <c r="A1322" s="139" t="s">
        <v>7756</v>
      </c>
      <c r="B1322" s="140" t="s">
        <v>7757</v>
      </c>
      <c r="C1322" s="139">
        <v>17319</v>
      </c>
      <c r="D1322" s="140" t="s">
        <v>5659</v>
      </c>
      <c r="E1322" s="140" t="s">
        <v>4181</v>
      </c>
      <c r="F1322" s="139">
        <v>8610</v>
      </c>
      <c r="G1322" s="140" t="s">
        <v>36</v>
      </c>
      <c r="H1322" s="140" t="s">
        <v>2100</v>
      </c>
      <c r="I1322" s="140" t="s">
        <v>7758</v>
      </c>
      <c r="J1322" s="140" t="s">
        <v>13099</v>
      </c>
      <c r="K1322" s="140" t="s">
        <v>7922</v>
      </c>
      <c r="L1322" s="140" t="s">
        <v>7761</v>
      </c>
      <c r="M1322" s="140" t="s">
        <v>7923</v>
      </c>
      <c r="N1322" s="140" t="s">
        <v>8730</v>
      </c>
      <c r="O1322" s="139">
        <v>121582</v>
      </c>
      <c r="P1322" s="139">
        <v>17186</v>
      </c>
      <c r="Q1322" s="140" t="s">
        <v>5653</v>
      </c>
      <c r="R1322" s="139">
        <v>975342</v>
      </c>
      <c r="S1322" s="139">
        <v>0</v>
      </c>
      <c r="T1322" s="140" t="s">
        <v>7758</v>
      </c>
      <c r="U1322" s="141">
        <v>367</v>
      </c>
      <c r="V1322" s="140" t="s">
        <v>13100</v>
      </c>
      <c r="W1322" s="140" t="s">
        <v>7949</v>
      </c>
      <c r="X1322" s="140" t="s">
        <v>7765</v>
      </c>
      <c r="Y1322" s="140" t="s">
        <v>7766</v>
      </c>
      <c r="Z1322" s="140" t="s">
        <v>8732</v>
      </c>
      <c r="AA1322" s="139">
        <v>1</v>
      </c>
      <c r="AB1322" s="141">
        <v>45322</v>
      </c>
      <c r="AC1322" s="141">
        <v>45322</v>
      </c>
      <c r="AD1322" s="140" t="s">
        <v>8379</v>
      </c>
      <c r="AE1322" s="140" t="s">
        <v>8380</v>
      </c>
      <c r="AF1322" s="140" t="s">
        <v>8381</v>
      </c>
      <c r="AG1322" s="140" t="s">
        <v>8382</v>
      </c>
      <c r="AH1322" s="140" t="s">
        <v>13101</v>
      </c>
      <c r="AI1322" s="140" t="s">
        <v>7773</v>
      </c>
      <c r="AJ1322" s="140" t="s">
        <v>13102</v>
      </c>
      <c r="AK1322" s="140" t="s">
        <v>13103</v>
      </c>
      <c r="AL1322" s="139">
        <v>8610</v>
      </c>
      <c r="AM1322" s="140" t="s">
        <v>36</v>
      </c>
      <c r="AN1322" s="140" t="s">
        <v>13104</v>
      </c>
    </row>
    <row r="1323" spans="1:40" ht="28.8" x14ac:dyDescent="0.25">
      <c r="A1323" s="139" t="s">
        <v>7756</v>
      </c>
      <c r="B1323" s="140" t="s">
        <v>7757</v>
      </c>
      <c r="C1323" s="139">
        <v>17368</v>
      </c>
      <c r="D1323" s="140" t="s">
        <v>5944</v>
      </c>
      <c r="E1323" s="140" t="s">
        <v>4182</v>
      </c>
      <c r="F1323" s="139">
        <v>8840</v>
      </c>
      <c r="G1323" s="140" t="s">
        <v>394</v>
      </c>
      <c r="H1323" s="140" t="s">
        <v>2101</v>
      </c>
      <c r="I1323" s="140" t="s">
        <v>7758</v>
      </c>
      <c r="J1323" s="140" t="s">
        <v>13105</v>
      </c>
      <c r="K1323" s="140" t="s">
        <v>7922</v>
      </c>
      <c r="L1323" s="140" t="s">
        <v>7761</v>
      </c>
      <c r="M1323" s="140" t="s">
        <v>7923</v>
      </c>
      <c r="N1323" s="140" t="s">
        <v>8722</v>
      </c>
      <c r="O1323" s="139">
        <v>119917</v>
      </c>
      <c r="P1323" s="139">
        <v>17368</v>
      </c>
      <c r="Q1323" s="140" t="s">
        <v>5944</v>
      </c>
      <c r="R1323" s="139">
        <v>966473</v>
      </c>
      <c r="S1323" s="139">
        <v>0</v>
      </c>
      <c r="T1323" s="140" t="s">
        <v>7758</v>
      </c>
      <c r="U1323" s="141">
        <v>367</v>
      </c>
      <c r="V1323" s="140" t="s">
        <v>13106</v>
      </c>
      <c r="W1323" s="140" t="s">
        <v>13107</v>
      </c>
      <c r="X1323" s="140" t="s">
        <v>7765</v>
      </c>
      <c r="Y1323" s="140" t="s">
        <v>7766</v>
      </c>
      <c r="Z1323" s="140" t="s">
        <v>8739</v>
      </c>
      <c r="AA1323" s="139">
        <v>3</v>
      </c>
      <c r="AB1323" s="141">
        <v>45322</v>
      </c>
      <c r="AC1323" s="141">
        <v>45322</v>
      </c>
      <c r="AD1323" s="140" t="s">
        <v>7913</v>
      </c>
      <c r="AE1323" s="140" t="s">
        <v>7914</v>
      </c>
      <c r="AF1323" s="140" t="s">
        <v>7915</v>
      </c>
      <c r="AG1323" s="140" t="s">
        <v>7916</v>
      </c>
      <c r="AH1323" s="140" t="s">
        <v>12460</v>
      </c>
      <c r="AI1323" s="140" t="s">
        <v>7943</v>
      </c>
      <c r="AJ1323" s="140" t="s">
        <v>12461</v>
      </c>
      <c r="AK1323" s="140" t="s">
        <v>12462</v>
      </c>
      <c r="AL1323" s="139">
        <v>8840</v>
      </c>
      <c r="AM1323" s="140" t="s">
        <v>394</v>
      </c>
      <c r="AN1323" s="140" t="s">
        <v>12463</v>
      </c>
    </row>
    <row r="1324" spans="1:40" ht="28.8" x14ac:dyDescent="0.25">
      <c r="A1324" s="139" t="s">
        <v>7756</v>
      </c>
      <c r="B1324" s="140" t="s">
        <v>7757</v>
      </c>
      <c r="C1324" s="139">
        <v>17376</v>
      </c>
      <c r="D1324" s="140" t="s">
        <v>5660</v>
      </c>
      <c r="E1324" s="140" t="s">
        <v>6691</v>
      </c>
      <c r="F1324" s="139">
        <v>8650</v>
      </c>
      <c r="G1324" s="140" t="s">
        <v>4184</v>
      </c>
      <c r="H1324" s="140" t="s">
        <v>2102</v>
      </c>
      <c r="I1324" s="140" t="s">
        <v>7758</v>
      </c>
      <c r="J1324" s="140" t="s">
        <v>13108</v>
      </c>
      <c r="K1324" s="140" t="s">
        <v>7922</v>
      </c>
      <c r="L1324" s="140" t="s">
        <v>7761</v>
      </c>
      <c r="M1324" s="140" t="s">
        <v>7923</v>
      </c>
      <c r="N1324" s="140" t="s">
        <v>8722</v>
      </c>
      <c r="O1324" s="139">
        <v>119453</v>
      </c>
      <c r="P1324" s="139">
        <v>17401</v>
      </c>
      <c r="Q1324" s="140" t="s">
        <v>5661</v>
      </c>
      <c r="R1324" s="139">
        <v>975061</v>
      </c>
      <c r="S1324" s="139">
        <v>0</v>
      </c>
      <c r="T1324" s="140" t="s">
        <v>7758</v>
      </c>
      <c r="U1324" s="141">
        <v>367</v>
      </c>
      <c r="V1324" s="140" t="s">
        <v>13109</v>
      </c>
      <c r="W1324" s="140" t="s">
        <v>7837</v>
      </c>
      <c r="X1324" s="140" t="s">
        <v>7765</v>
      </c>
      <c r="Y1324" s="140" t="s">
        <v>7766</v>
      </c>
      <c r="Z1324" s="140" t="s">
        <v>8739</v>
      </c>
      <c r="AA1324" s="139">
        <v>2</v>
      </c>
      <c r="AB1324" s="141">
        <v>45322</v>
      </c>
      <c r="AC1324" s="141">
        <v>45322</v>
      </c>
      <c r="AD1324" s="140" t="s">
        <v>7913</v>
      </c>
      <c r="AE1324" s="140" t="s">
        <v>7914</v>
      </c>
      <c r="AF1324" s="140" t="s">
        <v>7915</v>
      </c>
      <c r="AG1324" s="140" t="s">
        <v>7916</v>
      </c>
      <c r="AH1324" s="140" t="s">
        <v>13110</v>
      </c>
      <c r="AI1324" s="140" t="s">
        <v>7773</v>
      </c>
      <c r="AJ1324" s="140" t="s">
        <v>13111</v>
      </c>
      <c r="AK1324" s="140" t="s">
        <v>4183</v>
      </c>
      <c r="AL1324" s="139">
        <v>8650</v>
      </c>
      <c r="AM1324" s="140" t="s">
        <v>38</v>
      </c>
      <c r="AN1324" s="140" t="s">
        <v>13112</v>
      </c>
    </row>
    <row r="1325" spans="1:40" ht="28.8" x14ac:dyDescent="0.25">
      <c r="A1325" s="139" t="s">
        <v>7756</v>
      </c>
      <c r="B1325" s="140" t="s">
        <v>7757</v>
      </c>
      <c r="C1325" s="139">
        <v>17384</v>
      </c>
      <c r="D1325" s="140" t="s">
        <v>6303</v>
      </c>
      <c r="E1325" s="140" t="s">
        <v>4185</v>
      </c>
      <c r="F1325" s="139">
        <v>8650</v>
      </c>
      <c r="G1325" s="140" t="s">
        <v>38</v>
      </c>
      <c r="H1325" s="140" t="s">
        <v>2103</v>
      </c>
      <c r="I1325" s="140" t="s">
        <v>7758</v>
      </c>
      <c r="J1325" s="140" t="s">
        <v>13113</v>
      </c>
      <c r="K1325" s="140" t="s">
        <v>7922</v>
      </c>
      <c r="L1325" s="140" t="s">
        <v>7761</v>
      </c>
      <c r="M1325" s="140" t="s">
        <v>7923</v>
      </c>
      <c r="N1325" s="140" t="s">
        <v>8722</v>
      </c>
      <c r="O1325" s="139">
        <v>119453</v>
      </c>
      <c r="P1325" s="139">
        <v>17401</v>
      </c>
      <c r="Q1325" s="140" t="s">
        <v>5661</v>
      </c>
      <c r="R1325" s="139">
        <v>975061</v>
      </c>
      <c r="S1325" s="139">
        <v>0</v>
      </c>
      <c r="T1325" s="140" t="s">
        <v>7758</v>
      </c>
      <c r="U1325" s="141">
        <v>367</v>
      </c>
      <c r="V1325" s="140" t="s">
        <v>13114</v>
      </c>
      <c r="W1325" s="140" t="s">
        <v>12578</v>
      </c>
      <c r="X1325" s="140" t="s">
        <v>7765</v>
      </c>
      <c r="Y1325" s="140" t="s">
        <v>7766</v>
      </c>
      <c r="Z1325" s="140" t="s">
        <v>8739</v>
      </c>
      <c r="AA1325" s="139">
        <v>1</v>
      </c>
      <c r="AB1325" s="141">
        <v>45322</v>
      </c>
      <c r="AC1325" s="141">
        <v>45322</v>
      </c>
      <c r="AD1325" s="140" t="s">
        <v>7913</v>
      </c>
      <c r="AE1325" s="140" t="s">
        <v>7914</v>
      </c>
      <c r="AF1325" s="140" t="s">
        <v>7915</v>
      </c>
      <c r="AG1325" s="140" t="s">
        <v>7916</v>
      </c>
      <c r="AH1325" s="140" t="s">
        <v>13115</v>
      </c>
      <c r="AI1325" s="140" t="s">
        <v>7943</v>
      </c>
      <c r="AJ1325" s="140" t="s">
        <v>13116</v>
      </c>
      <c r="AK1325" s="140" t="s">
        <v>13117</v>
      </c>
      <c r="AL1325" s="139">
        <v>8650</v>
      </c>
      <c r="AM1325" s="140" t="s">
        <v>38</v>
      </c>
      <c r="AN1325" s="140" t="s">
        <v>13112</v>
      </c>
    </row>
    <row r="1326" spans="1:40" ht="28.8" x14ac:dyDescent="0.25">
      <c r="A1326" s="139" t="s">
        <v>7756</v>
      </c>
      <c r="B1326" s="140" t="s">
        <v>7757</v>
      </c>
      <c r="C1326" s="139">
        <v>17401</v>
      </c>
      <c r="D1326" s="140" t="s">
        <v>5661</v>
      </c>
      <c r="E1326" s="140" t="s">
        <v>4186</v>
      </c>
      <c r="F1326" s="139">
        <v>8650</v>
      </c>
      <c r="G1326" s="140" t="s">
        <v>39</v>
      </c>
      <c r="H1326" s="140" t="s">
        <v>2104</v>
      </c>
      <c r="I1326" s="140" t="s">
        <v>7758</v>
      </c>
      <c r="J1326" s="140" t="s">
        <v>13118</v>
      </c>
      <c r="K1326" s="140" t="s">
        <v>7922</v>
      </c>
      <c r="L1326" s="140" t="s">
        <v>7761</v>
      </c>
      <c r="M1326" s="140" t="s">
        <v>7923</v>
      </c>
      <c r="N1326" s="140" t="s">
        <v>8722</v>
      </c>
      <c r="O1326" s="139">
        <v>119453</v>
      </c>
      <c r="P1326" s="139">
        <v>17401</v>
      </c>
      <c r="Q1326" s="140" t="s">
        <v>5661</v>
      </c>
      <c r="R1326" s="139">
        <v>975061</v>
      </c>
      <c r="S1326" s="139">
        <v>0</v>
      </c>
      <c r="T1326" s="140" t="s">
        <v>7758</v>
      </c>
      <c r="U1326" s="141">
        <v>367</v>
      </c>
      <c r="V1326" s="140" t="s">
        <v>13119</v>
      </c>
      <c r="W1326" s="140" t="s">
        <v>7828</v>
      </c>
      <c r="X1326" s="140" t="s">
        <v>7765</v>
      </c>
      <c r="Y1326" s="140" t="s">
        <v>7766</v>
      </c>
      <c r="Z1326" s="140" t="s">
        <v>8739</v>
      </c>
      <c r="AA1326" s="139">
        <v>1</v>
      </c>
      <c r="AB1326" s="141">
        <v>45322</v>
      </c>
      <c r="AC1326" s="141">
        <v>45322</v>
      </c>
      <c r="AD1326" s="140" t="s">
        <v>7913</v>
      </c>
      <c r="AE1326" s="140" t="s">
        <v>7914</v>
      </c>
      <c r="AF1326" s="140" t="s">
        <v>7915</v>
      </c>
      <c r="AG1326" s="140" t="s">
        <v>7916</v>
      </c>
      <c r="AH1326" s="140" t="s">
        <v>13120</v>
      </c>
      <c r="AI1326" s="140" t="s">
        <v>7885</v>
      </c>
      <c r="AJ1326" s="140" t="s">
        <v>13121</v>
      </c>
      <c r="AK1326" s="140" t="s">
        <v>13122</v>
      </c>
      <c r="AL1326" s="139">
        <v>8650</v>
      </c>
      <c r="AM1326" s="140" t="s">
        <v>38</v>
      </c>
      <c r="AN1326" s="140" t="s">
        <v>13112</v>
      </c>
    </row>
    <row r="1327" spans="1:40" ht="28.8" x14ac:dyDescent="0.25">
      <c r="A1327" s="139" t="s">
        <v>7756</v>
      </c>
      <c r="B1327" s="140" t="s">
        <v>7757</v>
      </c>
      <c r="C1327" s="139">
        <v>17434</v>
      </c>
      <c r="D1327" s="140" t="s">
        <v>6566</v>
      </c>
      <c r="E1327" s="140" t="s">
        <v>4187</v>
      </c>
      <c r="F1327" s="139">
        <v>8600</v>
      </c>
      <c r="G1327" s="140" t="s">
        <v>40</v>
      </c>
      <c r="H1327" s="140" t="s">
        <v>7276</v>
      </c>
      <c r="I1327" s="140" t="s">
        <v>7758</v>
      </c>
      <c r="J1327" s="140" t="s">
        <v>13123</v>
      </c>
      <c r="K1327" s="140" t="s">
        <v>7922</v>
      </c>
      <c r="L1327" s="140" t="s">
        <v>7761</v>
      </c>
      <c r="M1327" s="140" t="s">
        <v>7923</v>
      </c>
      <c r="N1327" s="140" t="s">
        <v>8730</v>
      </c>
      <c r="O1327" s="139">
        <v>119172</v>
      </c>
      <c r="P1327" s="139">
        <v>17756</v>
      </c>
      <c r="Q1327" s="140" t="s">
        <v>490</v>
      </c>
      <c r="R1327" s="139">
        <v>975375</v>
      </c>
      <c r="S1327" s="139">
        <v>0</v>
      </c>
      <c r="T1327" s="140" t="s">
        <v>7758</v>
      </c>
      <c r="U1327" s="141">
        <v>367</v>
      </c>
      <c r="V1327" s="140" t="s">
        <v>13124</v>
      </c>
      <c r="W1327" s="140" t="s">
        <v>13125</v>
      </c>
      <c r="X1327" s="140" t="s">
        <v>7765</v>
      </c>
      <c r="Y1327" s="140" t="s">
        <v>7766</v>
      </c>
      <c r="Z1327" s="140" t="s">
        <v>8732</v>
      </c>
      <c r="AA1327" s="139">
        <v>3</v>
      </c>
      <c r="AB1327" s="141">
        <v>45322</v>
      </c>
      <c r="AC1327" s="141">
        <v>45322</v>
      </c>
      <c r="AD1327" s="140" t="s">
        <v>7913</v>
      </c>
      <c r="AE1327" s="140" t="s">
        <v>7914</v>
      </c>
      <c r="AF1327" s="140" t="s">
        <v>7915</v>
      </c>
      <c r="AG1327" s="140" t="s">
        <v>7916</v>
      </c>
      <c r="AH1327" s="140" t="s">
        <v>13126</v>
      </c>
      <c r="AI1327" s="140" t="s">
        <v>7773</v>
      </c>
      <c r="AJ1327" s="140" t="s">
        <v>13127</v>
      </c>
      <c r="AK1327" s="140" t="s">
        <v>13128</v>
      </c>
      <c r="AL1327" s="139">
        <v>8600</v>
      </c>
      <c r="AM1327" s="140" t="s">
        <v>395</v>
      </c>
      <c r="AN1327" s="140" t="s">
        <v>13129</v>
      </c>
    </row>
    <row r="1328" spans="1:40" ht="28.8" x14ac:dyDescent="0.25">
      <c r="A1328" s="139" t="s">
        <v>7756</v>
      </c>
      <c r="B1328" s="140" t="s">
        <v>7757</v>
      </c>
      <c r="C1328" s="139">
        <v>17442</v>
      </c>
      <c r="D1328" s="140" t="s">
        <v>488</v>
      </c>
      <c r="E1328" s="140" t="s">
        <v>4188</v>
      </c>
      <c r="F1328" s="139">
        <v>8600</v>
      </c>
      <c r="G1328" s="140" t="s">
        <v>41</v>
      </c>
      <c r="H1328" s="140" t="s">
        <v>2105</v>
      </c>
      <c r="I1328" s="140" t="s">
        <v>7758</v>
      </c>
      <c r="J1328" s="140" t="s">
        <v>13130</v>
      </c>
      <c r="K1328" s="140" t="s">
        <v>7922</v>
      </c>
      <c r="L1328" s="140" t="s">
        <v>7761</v>
      </c>
      <c r="M1328" s="140" t="s">
        <v>7923</v>
      </c>
      <c r="N1328" s="140" t="s">
        <v>8722</v>
      </c>
      <c r="O1328" s="139">
        <v>120212</v>
      </c>
      <c r="P1328" s="139">
        <v>26351</v>
      </c>
      <c r="Q1328" s="140" t="s">
        <v>13131</v>
      </c>
      <c r="R1328" s="139">
        <v>966507</v>
      </c>
      <c r="S1328" s="139">
        <v>0</v>
      </c>
      <c r="T1328" s="140" t="s">
        <v>7758</v>
      </c>
      <c r="U1328" s="141">
        <v>367</v>
      </c>
      <c r="V1328" s="140" t="s">
        <v>13132</v>
      </c>
      <c r="W1328" s="140" t="s">
        <v>9193</v>
      </c>
      <c r="X1328" s="140" t="s">
        <v>7765</v>
      </c>
      <c r="Y1328" s="140" t="s">
        <v>7766</v>
      </c>
      <c r="Z1328" s="140" t="s">
        <v>8739</v>
      </c>
      <c r="AA1328" s="139">
        <v>2</v>
      </c>
      <c r="AB1328" s="141">
        <v>45322</v>
      </c>
      <c r="AC1328" s="141">
        <v>45322</v>
      </c>
      <c r="AD1328" s="140" t="s">
        <v>7913</v>
      </c>
      <c r="AE1328" s="140" t="s">
        <v>7914</v>
      </c>
      <c r="AF1328" s="140" t="s">
        <v>7915</v>
      </c>
      <c r="AG1328" s="140" t="s">
        <v>7916</v>
      </c>
      <c r="AH1328" s="140" t="s">
        <v>13133</v>
      </c>
      <c r="AI1328" s="140" t="s">
        <v>13134</v>
      </c>
      <c r="AJ1328" s="140" t="s">
        <v>13135</v>
      </c>
      <c r="AK1328" s="140" t="s">
        <v>4188</v>
      </c>
      <c r="AL1328" s="139">
        <v>8600</v>
      </c>
      <c r="AM1328" s="140" t="s">
        <v>395</v>
      </c>
      <c r="AN1328" s="140" t="s">
        <v>13136</v>
      </c>
    </row>
    <row r="1329" spans="1:40" ht="28.8" x14ac:dyDescent="0.25">
      <c r="A1329" s="139" t="s">
        <v>7756</v>
      </c>
      <c r="B1329" s="140" t="s">
        <v>7757</v>
      </c>
      <c r="C1329" s="139">
        <v>17467</v>
      </c>
      <c r="D1329" s="140" t="s">
        <v>7586</v>
      </c>
      <c r="E1329" s="140" t="s">
        <v>4189</v>
      </c>
      <c r="F1329" s="139">
        <v>8600</v>
      </c>
      <c r="G1329" s="140" t="s">
        <v>42</v>
      </c>
      <c r="H1329" s="140" t="s">
        <v>2106</v>
      </c>
      <c r="I1329" s="140" t="s">
        <v>7758</v>
      </c>
      <c r="J1329" s="140" t="s">
        <v>13137</v>
      </c>
      <c r="K1329" s="140" t="s">
        <v>7922</v>
      </c>
      <c r="L1329" s="140" t="s">
        <v>7761</v>
      </c>
      <c r="M1329" s="140" t="s">
        <v>7923</v>
      </c>
      <c r="N1329" s="140" t="s">
        <v>8722</v>
      </c>
      <c r="O1329" s="139">
        <v>120212</v>
      </c>
      <c r="P1329" s="139">
        <v>26351</v>
      </c>
      <c r="Q1329" s="140" t="s">
        <v>13131</v>
      </c>
      <c r="R1329" s="139">
        <v>966507</v>
      </c>
      <c r="S1329" s="139">
        <v>0</v>
      </c>
      <c r="T1329" s="140" t="s">
        <v>7758</v>
      </c>
      <c r="U1329" s="141">
        <v>367</v>
      </c>
      <c r="V1329" s="140" t="s">
        <v>13138</v>
      </c>
      <c r="W1329" s="140" t="s">
        <v>13139</v>
      </c>
      <c r="X1329" s="140" t="s">
        <v>7765</v>
      </c>
      <c r="Y1329" s="140" t="s">
        <v>7766</v>
      </c>
      <c r="Z1329" s="140" t="s">
        <v>8739</v>
      </c>
      <c r="AA1329" s="139">
        <v>1</v>
      </c>
      <c r="AB1329" s="141">
        <v>45322</v>
      </c>
      <c r="AC1329" s="141">
        <v>45322</v>
      </c>
      <c r="AD1329" s="140" t="s">
        <v>7913</v>
      </c>
      <c r="AE1329" s="140" t="s">
        <v>7914</v>
      </c>
      <c r="AF1329" s="140" t="s">
        <v>7915</v>
      </c>
      <c r="AG1329" s="140" t="s">
        <v>7916</v>
      </c>
      <c r="AH1329" s="140" t="s">
        <v>13140</v>
      </c>
      <c r="AI1329" s="140" t="s">
        <v>12782</v>
      </c>
      <c r="AJ1329" s="140" t="s">
        <v>13141</v>
      </c>
      <c r="AK1329" s="140" t="s">
        <v>13142</v>
      </c>
      <c r="AL1329" s="139">
        <v>8600</v>
      </c>
      <c r="AM1329" s="140" t="s">
        <v>395</v>
      </c>
      <c r="AN1329" s="140" t="s">
        <v>13136</v>
      </c>
    </row>
    <row r="1330" spans="1:40" ht="28.8" x14ac:dyDescent="0.25">
      <c r="A1330" s="139" t="s">
        <v>7756</v>
      </c>
      <c r="B1330" s="140" t="s">
        <v>7757</v>
      </c>
      <c r="C1330" s="139">
        <v>17475</v>
      </c>
      <c r="D1330" s="140" t="s">
        <v>7277</v>
      </c>
      <c r="E1330" s="140" t="s">
        <v>4190</v>
      </c>
      <c r="F1330" s="139">
        <v>8600</v>
      </c>
      <c r="G1330" s="140" t="s">
        <v>43</v>
      </c>
      <c r="H1330" s="140" t="s">
        <v>2107</v>
      </c>
      <c r="I1330" s="140" t="s">
        <v>7758</v>
      </c>
      <c r="J1330" s="140" t="s">
        <v>13143</v>
      </c>
      <c r="K1330" s="140" t="s">
        <v>7922</v>
      </c>
      <c r="L1330" s="140" t="s">
        <v>7761</v>
      </c>
      <c r="M1330" s="140" t="s">
        <v>7923</v>
      </c>
      <c r="N1330" s="140" t="s">
        <v>8722</v>
      </c>
      <c r="O1330" s="139">
        <v>120212</v>
      </c>
      <c r="P1330" s="139">
        <v>26351</v>
      </c>
      <c r="Q1330" s="140" t="s">
        <v>13131</v>
      </c>
      <c r="R1330" s="139">
        <v>966507</v>
      </c>
      <c r="S1330" s="139">
        <v>0</v>
      </c>
      <c r="T1330" s="140" t="s">
        <v>7758</v>
      </c>
      <c r="U1330" s="141">
        <v>367</v>
      </c>
      <c r="V1330" s="140" t="s">
        <v>13144</v>
      </c>
      <c r="W1330" s="140" t="s">
        <v>11101</v>
      </c>
      <c r="X1330" s="140" t="s">
        <v>7765</v>
      </c>
      <c r="Y1330" s="140" t="s">
        <v>7766</v>
      </c>
      <c r="Z1330" s="140" t="s">
        <v>8739</v>
      </c>
      <c r="AA1330" s="139">
        <v>1</v>
      </c>
      <c r="AB1330" s="141">
        <v>45322</v>
      </c>
      <c r="AC1330" s="141">
        <v>45322</v>
      </c>
      <c r="AD1330" s="140" t="s">
        <v>7913</v>
      </c>
      <c r="AE1330" s="140" t="s">
        <v>7914</v>
      </c>
      <c r="AF1330" s="140" t="s">
        <v>7915</v>
      </c>
      <c r="AG1330" s="140" t="s">
        <v>7916</v>
      </c>
      <c r="AH1330" s="140" t="s">
        <v>13145</v>
      </c>
      <c r="AI1330" s="140" t="s">
        <v>7943</v>
      </c>
      <c r="AJ1330" s="140" t="s">
        <v>13146</v>
      </c>
      <c r="AK1330" s="140" t="s">
        <v>13147</v>
      </c>
      <c r="AL1330" s="139">
        <v>8600</v>
      </c>
      <c r="AM1330" s="140" t="s">
        <v>43</v>
      </c>
      <c r="AN1330" s="140" t="s">
        <v>13136</v>
      </c>
    </row>
    <row r="1331" spans="1:40" ht="28.8" x14ac:dyDescent="0.25">
      <c r="A1331" s="139" t="s">
        <v>7756</v>
      </c>
      <c r="B1331" s="140" t="s">
        <v>7757</v>
      </c>
      <c r="C1331" s="139">
        <v>17483</v>
      </c>
      <c r="D1331" s="140" t="s">
        <v>898</v>
      </c>
      <c r="E1331" s="140" t="s">
        <v>4191</v>
      </c>
      <c r="F1331" s="139">
        <v>8650</v>
      </c>
      <c r="G1331" s="140" t="s">
        <v>38</v>
      </c>
      <c r="H1331" s="140" t="s">
        <v>2108</v>
      </c>
      <c r="I1331" s="140" t="s">
        <v>7758</v>
      </c>
      <c r="J1331" s="140" t="s">
        <v>13148</v>
      </c>
      <c r="K1331" s="140" t="s">
        <v>7922</v>
      </c>
      <c r="L1331" s="140" t="s">
        <v>7761</v>
      </c>
      <c r="M1331" s="140" t="s">
        <v>7923</v>
      </c>
      <c r="N1331" s="140" t="s">
        <v>8730</v>
      </c>
      <c r="O1331" s="139">
        <v>138859</v>
      </c>
      <c r="P1331" s="139">
        <v>19364</v>
      </c>
      <c r="Q1331" s="140" t="s">
        <v>7304</v>
      </c>
      <c r="R1331" s="139">
        <v>975367</v>
      </c>
      <c r="S1331" s="139">
        <v>0</v>
      </c>
      <c r="T1331" s="140" t="s">
        <v>7758</v>
      </c>
      <c r="U1331" s="141">
        <v>367</v>
      </c>
      <c r="V1331" s="140" t="s">
        <v>13149</v>
      </c>
      <c r="W1331" s="140" t="s">
        <v>9149</v>
      </c>
      <c r="X1331" s="140" t="s">
        <v>7972</v>
      </c>
      <c r="Y1331" s="140" t="s">
        <v>7973</v>
      </c>
      <c r="Z1331" s="140" t="s">
        <v>8773</v>
      </c>
      <c r="AA1331" s="139">
        <v>1</v>
      </c>
      <c r="AB1331" s="141">
        <v>45322</v>
      </c>
      <c r="AC1331" s="141">
        <v>45322</v>
      </c>
      <c r="AD1331" s="140" t="s">
        <v>7913</v>
      </c>
      <c r="AE1331" s="140" t="s">
        <v>7914</v>
      </c>
      <c r="AF1331" s="140" t="s">
        <v>7915</v>
      </c>
      <c r="AG1331" s="140" t="s">
        <v>7916</v>
      </c>
      <c r="AH1331" s="140" t="s">
        <v>13150</v>
      </c>
      <c r="AI1331" s="140" t="s">
        <v>7773</v>
      </c>
      <c r="AJ1331" s="140" t="s">
        <v>13151</v>
      </c>
      <c r="AK1331" s="140" t="s">
        <v>10462</v>
      </c>
      <c r="AL1331" s="139">
        <v>8650</v>
      </c>
      <c r="AM1331" s="140" t="s">
        <v>38</v>
      </c>
      <c r="AN1331" s="140" t="s">
        <v>13152</v>
      </c>
    </row>
    <row r="1332" spans="1:40" ht="28.8" x14ac:dyDescent="0.25">
      <c r="A1332" s="139" t="s">
        <v>7756</v>
      </c>
      <c r="B1332" s="140" t="s">
        <v>7757</v>
      </c>
      <c r="C1332" s="139">
        <v>17509</v>
      </c>
      <c r="D1332" s="140" t="s">
        <v>488</v>
      </c>
      <c r="E1332" s="140" t="s">
        <v>4192</v>
      </c>
      <c r="F1332" s="139">
        <v>8690</v>
      </c>
      <c r="G1332" s="140" t="s">
        <v>44</v>
      </c>
      <c r="H1332" s="140" t="s">
        <v>2109</v>
      </c>
      <c r="I1332" s="140" t="s">
        <v>7758</v>
      </c>
      <c r="J1332" s="140" t="s">
        <v>13153</v>
      </c>
      <c r="K1332" s="140" t="s">
        <v>7922</v>
      </c>
      <c r="L1332" s="140" t="s">
        <v>7761</v>
      </c>
      <c r="M1332" s="140" t="s">
        <v>7923</v>
      </c>
      <c r="N1332" s="140" t="s">
        <v>8722</v>
      </c>
      <c r="O1332" s="139">
        <v>119057</v>
      </c>
      <c r="P1332" s="139">
        <v>18572</v>
      </c>
      <c r="Q1332" s="140" t="s">
        <v>5701</v>
      </c>
      <c r="R1332" s="139">
        <v>116012</v>
      </c>
      <c r="S1332" s="139">
        <v>0</v>
      </c>
      <c r="T1332" s="140" t="s">
        <v>7758</v>
      </c>
      <c r="U1332" s="141">
        <v>367</v>
      </c>
      <c r="V1332" s="140" t="s">
        <v>13154</v>
      </c>
      <c r="W1332" s="140" t="s">
        <v>8988</v>
      </c>
      <c r="X1332" s="140" t="s">
        <v>7765</v>
      </c>
      <c r="Y1332" s="140" t="s">
        <v>7766</v>
      </c>
      <c r="Z1332" s="140" t="s">
        <v>8739</v>
      </c>
      <c r="AA1332" s="139">
        <v>2</v>
      </c>
      <c r="AB1332" s="141">
        <v>45322</v>
      </c>
      <c r="AC1332" s="141">
        <v>45322</v>
      </c>
      <c r="AD1332" s="140" t="s">
        <v>7913</v>
      </c>
      <c r="AE1332" s="140" t="s">
        <v>7914</v>
      </c>
      <c r="AF1332" s="140" t="s">
        <v>7915</v>
      </c>
      <c r="AG1332" s="140" t="s">
        <v>7916</v>
      </c>
      <c r="AH1332" s="140" t="s">
        <v>13155</v>
      </c>
      <c r="AI1332" s="140" t="s">
        <v>7943</v>
      </c>
      <c r="AJ1332" s="140" t="s">
        <v>13156</v>
      </c>
      <c r="AK1332" s="140" t="s">
        <v>4192</v>
      </c>
      <c r="AL1332" s="139">
        <v>8690</v>
      </c>
      <c r="AM1332" s="140" t="s">
        <v>44</v>
      </c>
      <c r="AN1332" s="140" t="s">
        <v>13157</v>
      </c>
    </row>
    <row r="1333" spans="1:40" ht="28.8" x14ac:dyDescent="0.25">
      <c r="A1333" s="139" t="s">
        <v>7756</v>
      </c>
      <c r="B1333" s="140" t="s">
        <v>7757</v>
      </c>
      <c r="C1333" s="139">
        <v>17517</v>
      </c>
      <c r="D1333" s="140" t="s">
        <v>5663</v>
      </c>
      <c r="E1333" s="140" t="s">
        <v>4193</v>
      </c>
      <c r="F1333" s="139">
        <v>8690</v>
      </c>
      <c r="G1333" s="140" t="s">
        <v>44</v>
      </c>
      <c r="H1333" s="140" t="s">
        <v>2110</v>
      </c>
      <c r="I1333" s="140" t="s">
        <v>7758</v>
      </c>
      <c r="J1333" s="140" t="s">
        <v>13158</v>
      </c>
      <c r="K1333" s="140" t="s">
        <v>7922</v>
      </c>
      <c r="L1333" s="140" t="s">
        <v>7761</v>
      </c>
      <c r="M1333" s="140" t="s">
        <v>7923</v>
      </c>
      <c r="N1333" s="140" t="s">
        <v>8730</v>
      </c>
      <c r="O1333" s="139">
        <v>119172</v>
      </c>
      <c r="P1333" s="139">
        <v>17756</v>
      </c>
      <c r="Q1333" s="140" t="s">
        <v>490</v>
      </c>
      <c r="R1333" s="139">
        <v>975391</v>
      </c>
      <c r="S1333" s="139">
        <v>0</v>
      </c>
      <c r="T1333" s="140" t="s">
        <v>7758</v>
      </c>
      <c r="U1333" s="141">
        <v>367</v>
      </c>
      <c r="V1333" s="140" t="s">
        <v>13159</v>
      </c>
      <c r="W1333" s="140" t="s">
        <v>8546</v>
      </c>
      <c r="X1333" s="140" t="s">
        <v>7765</v>
      </c>
      <c r="Y1333" s="140" t="s">
        <v>7766</v>
      </c>
      <c r="Z1333" s="140" t="s">
        <v>8732</v>
      </c>
      <c r="AA1333" s="139">
        <v>2</v>
      </c>
      <c r="AB1333" s="141">
        <v>45322</v>
      </c>
      <c r="AC1333" s="141">
        <v>45322</v>
      </c>
      <c r="AD1333" s="140" t="s">
        <v>7926</v>
      </c>
      <c r="AE1333" s="140" t="s">
        <v>7927</v>
      </c>
      <c r="AF1333" s="140" t="s">
        <v>7928</v>
      </c>
      <c r="AG1333" s="140" t="s">
        <v>7929</v>
      </c>
      <c r="AH1333" s="140" t="s">
        <v>13160</v>
      </c>
      <c r="AI1333" s="140" t="s">
        <v>7773</v>
      </c>
      <c r="AJ1333" s="140" t="s">
        <v>13161</v>
      </c>
      <c r="AK1333" s="140" t="s">
        <v>7758</v>
      </c>
      <c r="AL1333" s="139">
        <v>8690</v>
      </c>
      <c r="AM1333" s="140" t="s">
        <v>44</v>
      </c>
      <c r="AN1333" s="140" t="s">
        <v>13162</v>
      </c>
    </row>
    <row r="1334" spans="1:40" ht="28.8" x14ac:dyDescent="0.25">
      <c r="A1334" s="139" t="s">
        <v>7756</v>
      </c>
      <c r="B1334" s="140" t="s">
        <v>7757</v>
      </c>
      <c r="C1334" s="139">
        <v>17541</v>
      </c>
      <c r="D1334" s="140" t="s">
        <v>12949</v>
      </c>
      <c r="E1334" s="140" t="s">
        <v>4194</v>
      </c>
      <c r="F1334" s="139">
        <v>8200</v>
      </c>
      <c r="G1334" s="140" t="s">
        <v>396</v>
      </c>
      <c r="H1334" s="140" t="s">
        <v>2111</v>
      </c>
      <c r="I1334" s="140" t="s">
        <v>7758</v>
      </c>
      <c r="J1334" s="140" t="s">
        <v>13163</v>
      </c>
      <c r="K1334" s="140" t="s">
        <v>7922</v>
      </c>
      <c r="L1334" s="140" t="s">
        <v>7761</v>
      </c>
      <c r="M1334" s="140" t="s">
        <v>7923</v>
      </c>
      <c r="N1334" s="140" t="s">
        <v>8722</v>
      </c>
      <c r="O1334" s="139">
        <v>120725</v>
      </c>
      <c r="P1334" s="139">
        <v>17541</v>
      </c>
      <c r="Q1334" s="140" t="s">
        <v>12949</v>
      </c>
      <c r="R1334" s="139">
        <v>966598</v>
      </c>
      <c r="S1334" s="139">
        <v>0</v>
      </c>
      <c r="T1334" s="140" t="s">
        <v>7758</v>
      </c>
      <c r="U1334" s="141">
        <v>367</v>
      </c>
      <c r="V1334" s="140" t="s">
        <v>13164</v>
      </c>
      <c r="W1334" s="140" t="s">
        <v>13165</v>
      </c>
      <c r="X1334" s="140" t="s">
        <v>7765</v>
      </c>
      <c r="Y1334" s="140" t="s">
        <v>7766</v>
      </c>
      <c r="Z1334" s="140" t="s">
        <v>8739</v>
      </c>
      <c r="AA1334" s="139">
        <v>3</v>
      </c>
      <c r="AB1334" s="141">
        <v>45322</v>
      </c>
      <c r="AC1334" s="141">
        <v>45322</v>
      </c>
      <c r="AD1334" s="140" t="s">
        <v>7913</v>
      </c>
      <c r="AE1334" s="140" t="s">
        <v>7914</v>
      </c>
      <c r="AF1334" s="140" t="s">
        <v>7915</v>
      </c>
      <c r="AG1334" s="140" t="s">
        <v>7916</v>
      </c>
      <c r="AH1334" s="140" t="s">
        <v>13166</v>
      </c>
      <c r="AI1334" s="140" t="s">
        <v>7943</v>
      </c>
      <c r="AJ1334" s="140" t="s">
        <v>13167</v>
      </c>
      <c r="AK1334" s="140" t="s">
        <v>13168</v>
      </c>
      <c r="AL1334" s="139">
        <v>8200</v>
      </c>
      <c r="AM1334" s="140" t="s">
        <v>396</v>
      </c>
      <c r="AN1334" s="140" t="s">
        <v>12952</v>
      </c>
    </row>
    <row r="1335" spans="1:40" ht="28.8" x14ac:dyDescent="0.25">
      <c r="A1335" s="139" t="s">
        <v>7756</v>
      </c>
      <c r="B1335" s="140" t="s">
        <v>7757</v>
      </c>
      <c r="C1335" s="139">
        <v>17558</v>
      </c>
      <c r="D1335" s="140" t="s">
        <v>6912</v>
      </c>
      <c r="E1335" s="140" t="s">
        <v>4195</v>
      </c>
      <c r="F1335" s="139">
        <v>8200</v>
      </c>
      <c r="G1335" s="140" t="s">
        <v>396</v>
      </c>
      <c r="H1335" s="140" t="s">
        <v>2112</v>
      </c>
      <c r="I1335" s="140" t="s">
        <v>7758</v>
      </c>
      <c r="J1335" s="140" t="s">
        <v>13169</v>
      </c>
      <c r="K1335" s="140" t="s">
        <v>7922</v>
      </c>
      <c r="L1335" s="140" t="s">
        <v>7761</v>
      </c>
      <c r="M1335" s="140" t="s">
        <v>7923</v>
      </c>
      <c r="N1335" s="140" t="s">
        <v>8722</v>
      </c>
      <c r="O1335" s="139">
        <v>120725</v>
      </c>
      <c r="P1335" s="139">
        <v>17541</v>
      </c>
      <c r="Q1335" s="140" t="s">
        <v>12949</v>
      </c>
      <c r="R1335" s="139">
        <v>966598</v>
      </c>
      <c r="S1335" s="139">
        <v>0</v>
      </c>
      <c r="T1335" s="140" t="s">
        <v>7758</v>
      </c>
      <c r="U1335" s="141">
        <v>367</v>
      </c>
      <c r="V1335" s="140" t="s">
        <v>13170</v>
      </c>
      <c r="W1335" s="140" t="s">
        <v>10127</v>
      </c>
      <c r="X1335" s="140" t="s">
        <v>7765</v>
      </c>
      <c r="Y1335" s="140" t="s">
        <v>7766</v>
      </c>
      <c r="Z1335" s="140" t="s">
        <v>8739</v>
      </c>
      <c r="AA1335" s="139">
        <v>1</v>
      </c>
      <c r="AB1335" s="141">
        <v>45322</v>
      </c>
      <c r="AC1335" s="141">
        <v>45322</v>
      </c>
      <c r="AD1335" s="140" t="s">
        <v>7913</v>
      </c>
      <c r="AE1335" s="140" t="s">
        <v>7914</v>
      </c>
      <c r="AF1335" s="140" t="s">
        <v>7915</v>
      </c>
      <c r="AG1335" s="140" t="s">
        <v>7916</v>
      </c>
      <c r="AH1335" s="140" t="s">
        <v>13171</v>
      </c>
      <c r="AI1335" s="140" t="s">
        <v>7943</v>
      </c>
      <c r="AJ1335" s="140" t="s">
        <v>9165</v>
      </c>
      <c r="AK1335" s="140" t="s">
        <v>13172</v>
      </c>
      <c r="AL1335" s="139">
        <v>8200</v>
      </c>
      <c r="AM1335" s="140" t="s">
        <v>396</v>
      </c>
      <c r="AN1335" s="140" t="s">
        <v>12952</v>
      </c>
    </row>
    <row r="1336" spans="1:40" ht="28.8" x14ac:dyDescent="0.25">
      <c r="A1336" s="139" t="s">
        <v>7756</v>
      </c>
      <c r="B1336" s="140" t="s">
        <v>7757</v>
      </c>
      <c r="C1336" s="139">
        <v>17566</v>
      </c>
      <c r="D1336" s="140" t="s">
        <v>5665</v>
      </c>
      <c r="E1336" s="140" t="s">
        <v>4196</v>
      </c>
      <c r="F1336" s="139">
        <v>8200</v>
      </c>
      <c r="G1336" s="140" t="s">
        <v>396</v>
      </c>
      <c r="H1336" s="140" t="s">
        <v>2113</v>
      </c>
      <c r="I1336" s="140" t="s">
        <v>7758</v>
      </c>
      <c r="J1336" s="140" t="s">
        <v>13173</v>
      </c>
      <c r="K1336" s="140" t="s">
        <v>7922</v>
      </c>
      <c r="L1336" s="140" t="s">
        <v>7761</v>
      </c>
      <c r="M1336" s="140" t="s">
        <v>7923</v>
      </c>
      <c r="N1336" s="140" t="s">
        <v>8722</v>
      </c>
      <c r="O1336" s="139">
        <v>120725</v>
      </c>
      <c r="P1336" s="139">
        <v>17541</v>
      </c>
      <c r="Q1336" s="140" t="s">
        <v>12949</v>
      </c>
      <c r="R1336" s="139">
        <v>966598</v>
      </c>
      <c r="S1336" s="139">
        <v>0</v>
      </c>
      <c r="T1336" s="140" t="s">
        <v>7758</v>
      </c>
      <c r="U1336" s="141">
        <v>367</v>
      </c>
      <c r="V1336" s="140" t="s">
        <v>13174</v>
      </c>
      <c r="W1336" s="140" t="s">
        <v>11359</v>
      </c>
      <c r="X1336" s="140" t="s">
        <v>7765</v>
      </c>
      <c r="Y1336" s="140" t="s">
        <v>7766</v>
      </c>
      <c r="Z1336" s="140" t="s">
        <v>8739</v>
      </c>
      <c r="AA1336" s="139">
        <v>2</v>
      </c>
      <c r="AB1336" s="141">
        <v>45322</v>
      </c>
      <c r="AC1336" s="141">
        <v>45322</v>
      </c>
      <c r="AD1336" s="140" t="s">
        <v>7913</v>
      </c>
      <c r="AE1336" s="140" t="s">
        <v>7914</v>
      </c>
      <c r="AF1336" s="140" t="s">
        <v>7915</v>
      </c>
      <c r="AG1336" s="140" t="s">
        <v>7916</v>
      </c>
      <c r="AH1336" s="140" t="s">
        <v>13175</v>
      </c>
      <c r="AI1336" s="140" t="s">
        <v>7943</v>
      </c>
      <c r="AJ1336" s="140" t="s">
        <v>488</v>
      </c>
      <c r="AK1336" s="140" t="s">
        <v>4196</v>
      </c>
      <c r="AL1336" s="139">
        <v>8200</v>
      </c>
      <c r="AM1336" s="140" t="s">
        <v>396</v>
      </c>
      <c r="AN1336" s="140" t="s">
        <v>12952</v>
      </c>
    </row>
    <row r="1337" spans="1:40" ht="28.8" x14ac:dyDescent="0.25">
      <c r="A1337" s="139" t="s">
        <v>7756</v>
      </c>
      <c r="B1337" s="140" t="s">
        <v>7757</v>
      </c>
      <c r="C1337" s="139">
        <v>17574</v>
      </c>
      <c r="D1337" s="140" t="s">
        <v>5666</v>
      </c>
      <c r="E1337" s="140" t="s">
        <v>4197</v>
      </c>
      <c r="F1337" s="139">
        <v>8200</v>
      </c>
      <c r="G1337" s="140" t="s">
        <v>45</v>
      </c>
      <c r="H1337" s="140" t="s">
        <v>2114</v>
      </c>
      <c r="I1337" s="140" t="s">
        <v>7758</v>
      </c>
      <c r="J1337" s="140" t="s">
        <v>13176</v>
      </c>
      <c r="K1337" s="140" t="s">
        <v>7922</v>
      </c>
      <c r="L1337" s="140" t="s">
        <v>7761</v>
      </c>
      <c r="M1337" s="140" t="s">
        <v>7923</v>
      </c>
      <c r="N1337" s="140" t="s">
        <v>8722</v>
      </c>
      <c r="O1337" s="139">
        <v>120725</v>
      </c>
      <c r="P1337" s="139">
        <v>17541</v>
      </c>
      <c r="Q1337" s="140" t="s">
        <v>12949</v>
      </c>
      <c r="R1337" s="139">
        <v>966598</v>
      </c>
      <c r="S1337" s="139">
        <v>0</v>
      </c>
      <c r="T1337" s="140" t="s">
        <v>7758</v>
      </c>
      <c r="U1337" s="141">
        <v>367</v>
      </c>
      <c r="V1337" s="140" t="s">
        <v>13177</v>
      </c>
      <c r="W1337" s="140" t="s">
        <v>13178</v>
      </c>
      <c r="X1337" s="140" t="s">
        <v>7765</v>
      </c>
      <c r="Y1337" s="140" t="s">
        <v>7766</v>
      </c>
      <c r="Z1337" s="140" t="s">
        <v>8739</v>
      </c>
      <c r="AA1337" s="139">
        <v>1</v>
      </c>
      <c r="AB1337" s="141">
        <v>45322</v>
      </c>
      <c r="AC1337" s="141">
        <v>45322</v>
      </c>
      <c r="AD1337" s="140" t="s">
        <v>7913</v>
      </c>
      <c r="AE1337" s="140" t="s">
        <v>7914</v>
      </c>
      <c r="AF1337" s="140" t="s">
        <v>7915</v>
      </c>
      <c r="AG1337" s="140" t="s">
        <v>7916</v>
      </c>
      <c r="AH1337" s="140" t="s">
        <v>13179</v>
      </c>
      <c r="AI1337" s="140" t="s">
        <v>7773</v>
      </c>
      <c r="AJ1337" s="140" t="s">
        <v>13180</v>
      </c>
      <c r="AK1337" s="140" t="s">
        <v>13181</v>
      </c>
      <c r="AL1337" s="139">
        <v>8200</v>
      </c>
      <c r="AM1337" s="140" t="s">
        <v>45</v>
      </c>
      <c r="AN1337" s="140" t="s">
        <v>12952</v>
      </c>
    </row>
    <row r="1338" spans="1:40" ht="28.8" x14ac:dyDescent="0.25">
      <c r="A1338" s="139" t="s">
        <v>7756</v>
      </c>
      <c r="B1338" s="140" t="s">
        <v>7757</v>
      </c>
      <c r="C1338" s="139">
        <v>17582</v>
      </c>
      <c r="D1338" s="140" t="s">
        <v>5664</v>
      </c>
      <c r="E1338" s="140" t="s">
        <v>4198</v>
      </c>
      <c r="F1338" s="139">
        <v>8200</v>
      </c>
      <c r="G1338" s="140" t="s">
        <v>45</v>
      </c>
      <c r="H1338" s="140" t="s">
        <v>2115</v>
      </c>
      <c r="I1338" s="140" t="s">
        <v>7758</v>
      </c>
      <c r="J1338" s="140" t="s">
        <v>13182</v>
      </c>
      <c r="K1338" s="140" t="s">
        <v>7922</v>
      </c>
      <c r="L1338" s="140" t="s">
        <v>7761</v>
      </c>
      <c r="M1338" s="140" t="s">
        <v>7923</v>
      </c>
      <c r="N1338" s="140" t="s">
        <v>8722</v>
      </c>
      <c r="O1338" s="139">
        <v>120725</v>
      </c>
      <c r="P1338" s="139">
        <v>17541</v>
      </c>
      <c r="Q1338" s="140" t="s">
        <v>12949</v>
      </c>
      <c r="R1338" s="139">
        <v>966598</v>
      </c>
      <c r="S1338" s="139">
        <v>0</v>
      </c>
      <c r="T1338" s="140" t="s">
        <v>7758</v>
      </c>
      <c r="U1338" s="141">
        <v>367</v>
      </c>
      <c r="V1338" s="140" t="s">
        <v>13183</v>
      </c>
      <c r="W1338" s="140" t="s">
        <v>7822</v>
      </c>
      <c r="X1338" s="140" t="s">
        <v>7765</v>
      </c>
      <c r="Y1338" s="140" t="s">
        <v>7766</v>
      </c>
      <c r="Z1338" s="140" t="s">
        <v>8739</v>
      </c>
      <c r="AA1338" s="139">
        <v>1</v>
      </c>
      <c r="AB1338" s="141">
        <v>45322</v>
      </c>
      <c r="AC1338" s="141">
        <v>45322</v>
      </c>
      <c r="AD1338" s="140" t="s">
        <v>7913</v>
      </c>
      <c r="AE1338" s="140" t="s">
        <v>7914</v>
      </c>
      <c r="AF1338" s="140" t="s">
        <v>7915</v>
      </c>
      <c r="AG1338" s="140" t="s">
        <v>7916</v>
      </c>
      <c r="AH1338" s="140" t="s">
        <v>13184</v>
      </c>
      <c r="AI1338" s="140" t="s">
        <v>7943</v>
      </c>
      <c r="AJ1338" s="140" t="s">
        <v>9186</v>
      </c>
      <c r="AK1338" s="140" t="s">
        <v>13185</v>
      </c>
      <c r="AL1338" s="139">
        <v>8200</v>
      </c>
      <c r="AM1338" s="140" t="s">
        <v>45</v>
      </c>
      <c r="AN1338" s="140" t="s">
        <v>12952</v>
      </c>
    </row>
    <row r="1339" spans="1:40" ht="28.8" x14ac:dyDescent="0.25">
      <c r="A1339" s="139" t="s">
        <v>7756</v>
      </c>
      <c r="B1339" s="140" t="s">
        <v>7757</v>
      </c>
      <c r="C1339" s="139">
        <v>17591</v>
      </c>
      <c r="D1339" s="140" t="s">
        <v>6304</v>
      </c>
      <c r="E1339" s="140" t="s">
        <v>4199</v>
      </c>
      <c r="F1339" s="139">
        <v>8200</v>
      </c>
      <c r="G1339" s="140" t="s">
        <v>396</v>
      </c>
      <c r="H1339" s="140" t="s">
        <v>2116</v>
      </c>
      <c r="I1339" s="140" t="s">
        <v>7758</v>
      </c>
      <c r="J1339" s="140" t="s">
        <v>13186</v>
      </c>
      <c r="K1339" s="140" t="s">
        <v>7922</v>
      </c>
      <c r="L1339" s="140" t="s">
        <v>7761</v>
      </c>
      <c r="M1339" s="140" t="s">
        <v>7923</v>
      </c>
      <c r="N1339" s="140" t="s">
        <v>8730</v>
      </c>
      <c r="O1339" s="139">
        <v>120071</v>
      </c>
      <c r="P1339" s="139">
        <v>46201</v>
      </c>
      <c r="Q1339" s="140" t="s">
        <v>7630</v>
      </c>
      <c r="R1339" s="139">
        <v>975292</v>
      </c>
      <c r="S1339" s="139">
        <v>0</v>
      </c>
      <c r="T1339" s="140" t="s">
        <v>7758</v>
      </c>
      <c r="U1339" s="141">
        <v>367</v>
      </c>
      <c r="V1339" s="140" t="s">
        <v>13187</v>
      </c>
      <c r="W1339" s="140" t="s">
        <v>9420</v>
      </c>
      <c r="X1339" s="140" t="s">
        <v>7765</v>
      </c>
      <c r="Y1339" s="140" t="s">
        <v>7766</v>
      </c>
      <c r="Z1339" s="140" t="s">
        <v>8732</v>
      </c>
      <c r="AA1339" s="139">
        <v>1</v>
      </c>
      <c r="AB1339" s="141">
        <v>45322</v>
      </c>
      <c r="AC1339" s="141">
        <v>45322</v>
      </c>
      <c r="AD1339" s="140" t="s">
        <v>7913</v>
      </c>
      <c r="AE1339" s="140" t="s">
        <v>7914</v>
      </c>
      <c r="AF1339" s="140" t="s">
        <v>7915</v>
      </c>
      <c r="AG1339" s="140" t="s">
        <v>7916</v>
      </c>
      <c r="AH1339" s="140" t="s">
        <v>13188</v>
      </c>
      <c r="AI1339" s="140" t="s">
        <v>7773</v>
      </c>
      <c r="AJ1339" s="140" t="s">
        <v>13189</v>
      </c>
      <c r="AK1339" s="140" t="s">
        <v>13190</v>
      </c>
      <c r="AL1339" s="139">
        <v>8000</v>
      </c>
      <c r="AM1339" s="140" t="s">
        <v>388</v>
      </c>
      <c r="AN1339" s="140" t="s">
        <v>13191</v>
      </c>
    </row>
    <row r="1340" spans="1:40" ht="28.8" x14ac:dyDescent="0.25">
      <c r="A1340" s="139" t="s">
        <v>7756</v>
      </c>
      <c r="B1340" s="140" t="s">
        <v>7757</v>
      </c>
      <c r="C1340" s="139">
        <v>17608</v>
      </c>
      <c r="D1340" s="140" t="s">
        <v>5667</v>
      </c>
      <c r="E1340" s="140" t="s">
        <v>4200</v>
      </c>
      <c r="F1340" s="139">
        <v>8490</v>
      </c>
      <c r="G1340" s="140" t="s">
        <v>46</v>
      </c>
      <c r="H1340" s="140" t="s">
        <v>2117</v>
      </c>
      <c r="I1340" s="140" t="s">
        <v>7758</v>
      </c>
      <c r="J1340" s="140" t="s">
        <v>13192</v>
      </c>
      <c r="K1340" s="140" t="s">
        <v>7922</v>
      </c>
      <c r="L1340" s="140" t="s">
        <v>7761</v>
      </c>
      <c r="M1340" s="140" t="s">
        <v>7923</v>
      </c>
      <c r="N1340" s="140" t="s">
        <v>8722</v>
      </c>
      <c r="O1340" s="139">
        <v>119404</v>
      </c>
      <c r="P1340" s="139">
        <v>17665</v>
      </c>
      <c r="Q1340" s="140" t="s">
        <v>6913</v>
      </c>
      <c r="R1340" s="139">
        <v>966622</v>
      </c>
      <c r="S1340" s="139">
        <v>0</v>
      </c>
      <c r="T1340" s="140" t="s">
        <v>7758</v>
      </c>
      <c r="U1340" s="141">
        <v>367</v>
      </c>
      <c r="V1340" s="140" t="s">
        <v>13193</v>
      </c>
      <c r="W1340" s="140" t="s">
        <v>8334</v>
      </c>
      <c r="X1340" s="140" t="s">
        <v>7765</v>
      </c>
      <c r="Y1340" s="140" t="s">
        <v>7766</v>
      </c>
      <c r="Z1340" s="140" t="s">
        <v>8739</v>
      </c>
      <c r="AA1340" s="139">
        <v>1</v>
      </c>
      <c r="AB1340" s="141">
        <v>45322</v>
      </c>
      <c r="AC1340" s="141">
        <v>45322</v>
      </c>
      <c r="AD1340" s="140" t="s">
        <v>8411</v>
      </c>
      <c r="AE1340" s="140" t="s">
        <v>8412</v>
      </c>
      <c r="AF1340" s="140" t="s">
        <v>8413</v>
      </c>
      <c r="AG1340" s="140" t="s">
        <v>8414</v>
      </c>
      <c r="AH1340" s="140" t="s">
        <v>13194</v>
      </c>
      <c r="AI1340" s="140" t="s">
        <v>7943</v>
      </c>
      <c r="AJ1340" s="140" t="s">
        <v>13195</v>
      </c>
      <c r="AK1340" s="140" t="s">
        <v>13196</v>
      </c>
      <c r="AL1340" s="139">
        <v>8490</v>
      </c>
      <c r="AM1340" s="140" t="s">
        <v>46</v>
      </c>
      <c r="AN1340" s="140" t="s">
        <v>13197</v>
      </c>
    </row>
    <row r="1341" spans="1:40" ht="28.8" x14ac:dyDescent="0.25">
      <c r="A1341" s="139" t="s">
        <v>7756</v>
      </c>
      <c r="B1341" s="140" t="s">
        <v>7757</v>
      </c>
      <c r="C1341" s="139">
        <v>17616</v>
      </c>
      <c r="D1341" s="140" t="s">
        <v>7587</v>
      </c>
      <c r="E1341" s="140" t="s">
        <v>4201</v>
      </c>
      <c r="F1341" s="139">
        <v>8210</v>
      </c>
      <c r="G1341" s="140" t="s">
        <v>397</v>
      </c>
      <c r="H1341" s="140" t="s">
        <v>2118</v>
      </c>
      <c r="I1341" s="140" t="s">
        <v>7758</v>
      </c>
      <c r="J1341" s="140" t="s">
        <v>13198</v>
      </c>
      <c r="K1341" s="140" t="s">
        <v>7922</v>
      </c>
      <c r="L1341" s="140" t="s">
        <v>7761</v>
      </c>
      <c r="M1341" s="140" t="s">
        <v>7923</v>
      </c>
      <c r="N1341" s="140" t="s">
        <v>8722</v>
      </c>
      <c r="O1341" s="139">
        <v>120279</v>
      </c>
      <c r="P1341" s="139">
        <v>17277</v>
      </c>
      <c r="Q1341" s="140" t="s">
        <v>5657</v>
      </c>
      <c r="R1341" s="139">
        <v>966391</v>
      </c>
      <c r="S1341" s="139">
        <v>0</v>
      </c>
      <c r="T1341" s="140" t="s">
        <v>7758</v>
      </c>
      <c r="U1341" s="141">
        <v>367</v>
      </c>
      <c r="V1341" s="140" t="s">
        <v>13199</v>
      </c>
      <c r="W1341" s="140" t="s">
        <v>8334</v>
      </c>
      <c r="X1341" s="140" t="s">
        <v>7765</v>
      </c>
      <c r="Y1341" s="140" t="s">
        <v>7766</v>
      </c>
      <c r="Z1341" s="140" t="s">
        <v>8739</v>
      </c>
      <c r="AA1341" s="139">
        <v>2</v>
      </c>
      <c r="AB1341" s="141">
        <v>45322</v>
      </c>
      <c r="AC1341" s="141">
        <v>45322</v>
      </c>
      <c r="AD1341" s="140" t="s">
        <v>8379</v>
      </c>
      <c r="AE1341" s="140" t="s">
        <v>8380</v>
      </c>
      <c r="AF1341" s="140" t="s">
        <v>8381</v>
      </c>
      <c r="AG1341" s="140" t="s">
        <v>8382</v>
      </c>
      <c r="AH1341" s="140" t="s">
        <v>13062</v>
      </c>
      <c r="AI1341" s="140" t="s">
        <v>7885</v>
      </c>
      <c r="AJ1341" s="140" t="s">
        <v>13063</v>
      </c>
      <c r="AK1341" s="140" t="s">
        <v>4177</v>
      </c>
      <c r="AL1341" s="139">
        <v>8820</v>
      </c>
      <c r="AM1341" s="140" t="s">
        <v>393</v>
      </c>
      <c r="AN1341" s="140" t="s">
        <v>13064</v>
      </c>
    </row>
    <row r="1342" spans="1:40" ht="28.8" x14ac:dyDescent="0.25">
      <c r="A1342" s="139" t="s">
        <v>7756</v>
      </c>
      <c r="B1342" s="140" t="s">
        <v>7757</v>
      </c>
      <c r="C1342" s="139">
        <v>17624</v>
      </c>
      <c r="D1342" s="140" t="s">
        <v>5668</v>
      </c>
      <c r="E1342" s="140" t="s">
        <v>4202</v>
      </c>
      <c r="F1342" s="139">
        <v>8210</v>
      </c>
      <c r="G1342" s="140" t="s">
        <v>397</v>
      </c>
      <c r="H1342" s="140" t="s">
        <v>2119</v>
      </c>
      <c r="I1342" s="140" t="s">
        <v>7758</v>
      </c>
      <c r="J1342" s="140" t="s">
        <v>13200</v>
      </c>
      <c r="K1342" s="140" t="s">
        <v>7922</v>
      </c>
      <c r="L1342" s="140" t="s">
        <v>7761</v>
      </c>
      <c r="M1342" s="140" t="s">
        <v>7923</v>
      </c>
      <c r="N1342" s="140" t="s">
        <v>8722</v>
      </c>
      <c r="O1342" s="139">
        <v>120279</v>
      </c>
      <c r="P1342" s="139">
        <v>17277</v>
      </c>
      <c r="Q1342" s="140" t="s">
        <v>5657</v>
      </c>
      <c r="R1342" s="139">
        <v>966391</v>
      </c>
      <c r="S1342" s="139">
        <v>0</v>
      </c>
      <c r="T1342" s="140" t="s">
        <v>7758</v>
      </c>
      <c r="U1342" s="141">
        <v>367</v>
      </c>
      <c r="V1342" s="140" t="s">
        <v>13201</v>
      </c>
      <c r="W1342" s="140" t="s">
        <v>10758</v>
      </c>
      <c r="X1342" s="140" t="s">
        <v>7765</v>
      </c>
      <c r="Y1342" s="140" t="s">
        <v>7766</v>
      </c>
      <c r="Z1342" s="140" t="s">
        <v>8739</v>
      </c>
      <c r="AA1342" s="139">
        <v>2</v>
      </c>
      <c r="AB1342" s="141">
        <v>45322</v>
      </c>
      <c r="AC1342" s="141">
        <v>45322</v>
      </c>
      <c r="AD1342" s="140" t="s">
        <v>8379</v>
      </c>
      <c r="AE1342" s="140" t="s">
        <v>8380</v>
      </c>
      <c r="AF1342" s="140" t="s">
        <v>8381</v>
      </c>
      <c r="AG1342" s="140" t="s">
        <v>8382</v>
      </c>
      <c r="AH1342" s="140" t="s">
        <v>13062</v>
      </c>
      <c r="AI1342" s="140" t="s">
        <v>7885</v>
      </c>
      <c r="AJ1342" s="140" t="s">
        <v>13063</v>
      </c>
      <c r="AK1342" s="140" t="s">
        <v>4177</v>
      </c>
      <c r="AL1342" s="139">
        <v>8820</v>
      </c>
      <c r="AM1342" s="140" t="s">
        <v>393</v>
      </c>
      <c r="AN1342" s="140" t="s">
        <v>13064</v>
      </c>
    </row>
    <row r="1343" spans="1:40" ht="28.8" x14ac:dyDescent="0.25">
      <c r="A1343" s="139" t="s">
        <v>7756</v>
      </c>
      <c r="B1343" s="140" t="s">
        <v>7757</v>
      </c>
      <c r="C1343" s="139">
        <v>17632</v>
      </c>
      <c r="D1343" s="140" t="s">
        <v>5555</v>
      </c>
      <c r="E1343" s="140" t="s">
        <v>7278</v>
      </c>
      <c r="F1343" s="139">
        <v>8210</v>
      </c>
      <c r="G1343" s="140" t="s">
        <v>397</v>
      </c>
      <c r="H1343" s="140" t="s">
        <v>2120</v>
      </c>
      <c r="I1343" s="140" t="s">
        <v>7758</v>
      </c>
      <c r="J1343" s="140" t="s">
        <v>13202</v>
      </c>
      <c r="K1343" s="140" t="s">
        <v>7922</v>
      </c>
      <c r="L1343" s="140" t="s">
        <v>7761</v>
      </c>
      <c r="M1343" s="140" t="s">
        <v>7923</v>
      </c>
      <c r="N1343" s="140" t="s">
        <v>8722</v>
      </c>
      <c r="O1343" s="139">
        <v>120279</v>
      </c>
      <c r="P1343" s="139">
        <v>17277</v>
      </c>
      <c r="Q1343" s="140" t="s">
        <v>5657</v>
      </c>
      <c r="R1343" s="139">
        <v>966391</v>
      </c>
      <c r="S1343" s="139">
        <v>0</v>
      </c>
      <c r="T1343" s="140" t="s">
        <v>7758</v>
      </c>
      <c r="U1343" s="141">
        <v>367</v>
      </c>
      <c r="V1343" s="140" t="s">
        <v>13203</v>
      </c>
      <c r="W1343" s="140" t="s">
        <v>10533</v>
      </c>
      <c r="X1343" s="140" t="s">
        <v>7765</v>
      </c>
      <c r="Y1343" s="140" t="s">
        <v>7766</v>
      </c>
      <c r="Z1343" s="140" t="s">
        <v>8739</v>
      </c>
      <c r="AA1343" s="139">
        <v>2</v>
      </c>
      <c r="AB1343" s="141">
        <v>45322</v>
      </c>
      <c r="AC1343" s="141">
        <v>45322</v>
      </c>
      <c r="AD1343" s="140" t="s">
        <v>8379</v>
      </c>
      <c r="AE1343" s="140" t="s">
        <v>8380</v>
      </c>
      <c r="AF1343" s="140" t="s">
        <v>8381</v>
      </c>
      <c r="AG1343" s="140" t="s">
        <v>8382</v>
      </c>
      <c r="AH1343" s="140" t="s">
        <v>13062</v>
      </c>
      <c r="AI1343" s="140" t="s">
        <v>7885</v>
      </c>
      <c r="AJ1343" s="140" t="s">
        <v>13063</v>
      </c>
      <c r="AK1343" s="140" t="s">
        <v>4177</v>
      </c>
      <c r="AL1343" s="139">
        <v>8820</v>
      </c>
      <c r="AM1343" s="140" t="s">
        <v>393</v>
      </c>
      <c r="AN1343" s="140" t="s">
        <v>13064</v>
      </c>
    </row>
    <row r="1344" spans="1:40" ht="28.8" x14ac:dyDescent="0.25">
      <c r="A1344" s="139" t="s">
        <v>7756</v>
      </c>
      <c r="B1344" s="140" t="s">
        <v>7757</v>
      </c>
      <c r="C1344" s="139">
        <v>17657</v>
      </c>
      <c r="D1344" s="140" t="s">
        <v>5619</v>
      </c>
      <c r="E1344" s="140" t="s">
        <v>4203</v>
      </c>
      <c r="F1344" s="139">
        <v>8490</v>
      </c>
      <c r="G1344" s="140" t="s">
        <v>398</v>
      </c>
      <c r="H1344" s="140" t="s">
        <v>2121</v>
      </c>
      <c r="I1344" s="140" t="s">
        <v>7758</v>
      </c>
      <c r="J1344" s="140" t="s">
        <v>13204</v>
      </c>
      <c r="K1344" s="140" t="s">
        <v>7922</v>
      </c>
      <c r="L1344" s="140" t="s">
        <v>7761</v>
      </c>
      <c r="M1344" s="140" t="s">
        <v>7923</v>
      </c>
      <c r="N1344" s="140" t="s">
        <v>8722</v>
      </c>
      <c r="O1344" s="139">
        <v>119404</v>
      </c>
      <c r="P1344" s="139">
        <v>17665</v>
      </c>
      <c r="Q1344" s="140" t="s">
        <v>6913</v>
      </c>
      <c r="R1344" s="139">
        <v>966655</v>
      </c>
      <c r="S1344" s="139">
        <v>0</v>
      </c>
      <c r="T1344" s="140" t="s">
        <v>7758</v>
      </c>
      <c r="U1344" s="141">
        <v>367</v>
      </c>
      <c r="V1344" s="140" t="s">
        <v>13205</v>
      </c>
      <c r="W1344" s="140" t="s">
        <v>13206</v>
      </c>
      <c r="X1344" s="140" t="s">
        <v>7765</v>
      </c>
      <c r="Y1344" s="140" t="s">
        <v>7766</v>
      </c>
      <c r="Z1344" s="140" t="s">
        <v>8739</v>
      </c>
      <c r="AA1344" s="139">
        <v>2</v>
      </c>
      <c r="AB1344" s="141">
        <v>45322</v>
      </c>
      <c r="AC1344" s="141">
        <v>45322</v>
      </c>
      <c r="AD1344" s="140" t="s">
        <v>8411</v>
      </c>
      <c r="AE1344" s="140" t="s">
        <v>8412</v>
      </c>
      <c r="AF1344" s="140" t="s">
        <v>8413</v>
      </c>
      <c r="AG1344" s="140" t="s">
        <v>8414</v>
      </c>
      <c r="AH1344" s="140" t="s">
        <v>13207</v>
      </c>
      <c r="AI1344" s="140" t="s">
        <v>8982</v>
      </c>
      <c r="AJ1344" s="140" t="s">
        <v>13208</v>
      </c>
      <c r="AK1344" s="140" t="s">
        <v>13209</v>
      </c>
      <c r="AL1344" s="139">
        <v>8490</v>
      </c>
      <c r="AM1344" s="140" t="s">
        <v>398</v>
      </c>
      <c r="AN1344" s="140" t="s">
        <v>13210</v>
      </c>
    </row>
    <row r="1345" spans="1:40" ht="28.8" x14ac:dyDescent="0.25">
      <c r="A1345" s="139" t="s">
        <v>7756</v>
      </c>
      <c r="B1345" s="140" t="s">
        <v>7757</v>
      </c>
      <c r="C1345" s="139">
        <v>17665</v>
      </c>
      <c r="D1345" s="140" t="s">
        <v>6913</v>
      </c>
      <c r="E1345" s="140" t="s">
        <v>4204</v>
      </c>
      <c r="F1345" s="139">
        <v>8490</v>
      </c>
      <c r="G1345" s="140" t="s">
        <v>47</v>
      </c>
      <c r="H1345" s="140" t="s">
        <v>2122</v>
      </c>
      <c r="I1345" s="140" t="s">
        <v>7758</v>
      </c>
      <c r="J1345" s="140" t="s">
        <v>13211</v>
      </c>
      <c r="K1345" s="140" t="s">
        <v>7922</v>
      </c>
      <c r="L1345" s="140" t="s">
        <v>7761</v>
      </c>
      <c r="M1345" s="140" t="s">
        <v>7923</v>
      </c>
      <c r="N1345" s="140" t="s">
        <v>8722</v>
      </c>
      <c r="O1345" s="139">
        <v>119404</v>
      </c>
      <c r="P1345" s="139">
        <v>17665</v>
      </c>
      <c r="Q1345" s="140" t="s">
        <v>6913</v>
      </c>
      <c r="R1345" s="139">
        <v>103135</v>
      </c>
      <c r="S1345" s="139">
        <v>0</v>
      </c>
      <c r="T1345" s="140" t="s">
        <v>7758</v>
      </c>
      <c r="U1345" s="141">
        <v>367</v>
      </c>
      <c r="V1345" s="140" t="s">
        <v>13212</v>
      </c>
      <c r="W1345" s="140" t="s">
        <v>9775</v>
      </c>
      <c r="X1345" s="140" t="s">
        <v>7765</v>
      </c>
      <c r="Y1345" s="140" t="s">
        <v>7766</v>
      </c>
      <c r="Z1345" s="140" t="s">
        <v>8739</v>
      </c>
      <c r="AA1345" s="139">
        <v>2</v>
      </c>
      <c r="AB1345" s="141">
        <v>45322</v>
      </c>
      <c r="AC1345" s="141">
        <v>45322</v>
      </c>
      <c r="AD1345" s="140" t="s">
        <v>8411</v>
      </c>
      <c r="AE1345" s="140" t="s">
        <v>8412</v>
      </c>
      <c r="AF1345" s="140" t="s">
        <v>8413</v>
      </c>
      <c r="AG1345" s="140" t="s">
        <v>8414</v>
      </c>
      <c r="AH1345" s="140" t="s">
        <v>13213</v>
      </c>
      <c r="AI1345" s="140" t="s">
        <v>9777</v>
      </c>
      <c r="AJ1345" s="140" t="s">
        <v>13214</v>
      </c>
      <c r="AK1345" s="140" t="s">
        <v>13215</v>
      </c>
      <c r="AL1345" s="139">
        <v>8490</v>
      </c>
      <c r="AM1345" s="140" t="s">
        <v>398</v>
      </c>
      <c r="AN1345" s="140" t="s">
        <v>13216</v>
      </c>
    </row>
    <row r="1346" spans="1:40" ht="28.8" x14ac:dyDescent="0.25">
      <c r="A1346" s="139" t="s">
        <v>7756</v>
      </c>
      <c r="B1346" s="140" t="s">
        <v>7757</v>
      </c>
      <c r="C1346" s="139">
        <v>17673</v>
      </c>
      <c r="D1346" s="140" t="s">
        <v>5669</v>
      </c>
      <c r="E1346" s="140" t="s">
        <v>4205</v>
      </c>
      <c r="F1346" s="139">
        <v>8490</v>
      </c>
      <c r="G1346" s="140" t="s">
        <v>48</v>
      </c>
      <c r="H1346" s="140" t="s">
        <v>2123</v>
      </c>
      <c r="I1346" s="140" t="s">
        <v>7758</v>
      </c>
      <c r="J1346" s="140" t="s">
        <v>13217</v>
      </c>
      <c r="K1346" s="140" t="s">
        <v>7922</v>
      </c>
      <c r="L1346" s="140" t="s">
        <v>7761</v>
      </c>
      <c r="M1346" s="140" t="s">
        <v>7923</v>
      </c>
      <c r="N1346" s="140" t="s">
        <v>8722</v>
      </c>
      <c r="O1346" s="139">
        <v>119404</v>
      </c>
      <c r="P1346" s="139">
        <v>17665</v>
      </c>
      <c r="Q1346" s="140" t="s">
        <v>6913</v>
      </c>
      <c r="R1346" s="139">
        <v>108101</v>
      </c>
      <c r="S1346" s="139">
        <v>0</v>
      </c>
      <c r="T1346" s="140" t="s">
        <v>7758</v>
      </c>
      <c r="U1346" s="141">
        <v>367</v>
      </c>
      <c r="V1346" s="140" t="s">
        <v>13218</v>
      </c>
      <c r="W1346" s="140" t="s">
        <v>8102</v>
      </c>
      <c r="X1346" s="140" t="s">
        <v>7765</v>
      </c>
      <c r="Y1346" s="140" t="s">
        <v>7766</v>
      </c>
      <c r="Z1346" s="140" t="s">
        <v>8739</v>
      </c>
      <c r="AA1346" s="139">
        <v>1</v>
      </c>
      <c r="AB1346" s="141">
        <v>45322</v>
      </c>
      <c r="AC1346" s="141">
        <v>45322</v>
      </c>
      <c r="AD1346" s="140" t="s">
        <v>8411</v>
      </c>
      <c r="AE1346" s="140" t="s">
        <v>8412</v>
      </c>
      <c r="AF1346" s="140" t="s">
        <v>8413</v>
      </c>
      <c r="AG1346" s="140" t="s">
        <v>8414</v>
      </c>
      <c r="AH1346" s="140" t="s">
        <v>13219</v>
      </c>
      <c r="AI1346" s="140" t="s">
        <v>7773</v>
      </c>
      <c r="AJ1346" s="140" t="s">
        <v>13220</v>
      </c>
      <c r="AK1346" s="140" t="s">
        <v>13221</v>
      </c>
      <c r="AL1346" s="139">
        <v>8490</v>
      </c>
      <c r="AM1346" s="140" t="s">
        <v>398</v>
      </c>
      <c r="AN1346" s="140" t="s">
        <v>13222</v>
      </c>
    </row>
    <row r="1347" spans="1:40" ht="28.8" x14ac:dyDescent="0.25">
      <c r="A1347" s="139" t="s">
        <v>7756</v>
      </c>
      <c r="B1347" s="140" t="s">
        <v>7757</v>
      </c>
      <c r="C1347" s="139">
        <v>17699</v>
      </c>
      <c r="D1347" s="140" t="s">
        <v>5670</v>
      </c>
      <c r="E1347" s="140" t="s">
        <v>4206</v>
      </c>
      <c r="F1347" s="139">
        <v>8460</v>
      </c>
      <c r="G1347" s="140" t="s">
        <v>399</v>
      </c>
      <c r="H1347" s="140" t="s">
        <v>2124</v>
      </c>
      <c r="I1347" s="140" t="s">
        <v>7758</v>
      </c>
      <c r="J1347" s="140" t="s">
        <v>13223</v>
      </c>
      <c r="K1347" s="140" t="s">
        <v>7922</v>
      </c>
      <c r="L1347" s="140" t="s">
        <v>7761</v>
      </c>
      <c r="M1347" s="140" t="s">
        <v>7923</v>
      </c>
      <c r="N1347" s="140" t="s">
        <v>8722</v>
      </c>
      <c r="O1347" s="139">
        <v>119859</v>
      </c>
      <c r="P1347" s="139">
        <v>17764</v>
      </c>
      <c r="Q1347" s="140" t="s">
        <v>7280</v>
      </c>
      <c r="R1347" s="139">
        <v>971341</v>
      </c>
      <c r="S1347" s="139">
        <v>0</v>
      </c>
      <c r="T1347" s="140" t="s">
        <v>7758</v>
      </c>
      <c r="U1347" s="141">
        <v>367</v>
      </c>
      <c r="V1347" s="140" t="s">
        <v>13224</v>
      </c>
      <c r="W1347" s="140" t="s">
        <v>8214</v>
      </c>
      <c r="X1347" s="140" t="s">
        <v>7765</v>
      </c>
      <c r="Y1347" s="140" t="s">
        <v>7766</v>
      </c>
      <c r="Z1347" s="140" t="s">
        <v>8739</v>
      </c>
      <c r="AA1347" s="139">
        <v>2</v>
      </c>
      <c r="AB1347" s="141">
        <v>45322</v>
      </c>
      <c r="AC1347" s="141">
        <v>45322</v>
      </c>
      <c r="AD1347" s="140" t="s">
        <v>8379</v>
      </c>
      <c r="AE1347" s="140" t="s">
        <v>8380</v>
      </c>
      <c r="AF1347" s="140" t="s">
        <v>8381</v>
      </c>
      <c r="AG1347" s="140" t="s">
        <v>8382</v>
      </c>
      <c r="AH1347" s="140" t="s">
        <v>13225</v>
      </c>
      <c r="AI1347" s="140" t="s">
        <v>7943</v>
      </c>
      <c r="AJ1347" s="140" t="s">
        <v>13226</v>
      </c>
      <c r="AK1347" s="140" t="s">
        <v>4206</v>
      </c>
      <c r="AL1347" s="139">
        <v>8460</v>
      </c>
      <c r="AM1347" s="140" t="s">
        <v>399</v>
      </c>
      <c r="AN1347" s="140" t="s">
        <v>13227</v>
      </c>
    </row>
    <row r="1348" spans="1:40" ht="28.8" x14ac:dyDescent="0.25">
      <c r="A1348" s="139" t="s">
        <v>7756</v>
      </c>
      <c r="B1348" s="140" t="s">
        <v>7757</v>
      </c>
      <c r="C1348" s="139">
        <v>17715</v>
      </c>
      <c r="D1348" s="140" t="s">
        <v>7279</v>
      </c>
      <c r="E1348" s="140" t="s">
        <v>4207</v>
      </c>
      <c r="F1348" s="139">
        <v>8470</v>
      </c>
      <c r="G1348" s="140" t="s">
        <v>400</v>
      </c>
      <c r="H1348" s="140" t="s">
        <v>2125</v>
      </c>
      <c r="I1348" s="140" t="s">
        <v>7758</v>
      </c>
      <c r="J1348" s="140" t="s">
        <v>13228</v>
      </c>
      <c r="K1348" s="140" t="s">
        <v>7922</v>
      </c>
      <c r="L1348" s="140" t="s">
        <v>7761</v>
      </c>
      <c r="M1348" s="140" t="s">
        <v>7923</v>
      </c>
      <c r="N1348" s="140" t="s">
        <v>8722</v>
      </c>
      <c r="O1348" s="139">
        <v>119859</v>
      </c>
      <c r="P1348" s="139">
        <v>17764</v>
      </c>
      <c r="Q1348" s="140" t="s">
        <v>7280</v>
      </c>
      <c r="R1348" s="139">
        <v>971341</v>
      </c>
      <c r="S1348" s="139">
        <v>0</v>
      </c>
      <c r="T1348" s="140" t="s">
        <v>7758</v>
      </c>
      <c r="U1348" s="141">
        <v>367</v>
      </c>
      <c r="V1348" s="140" t="s">
        <v>13229</v>
      </c>
      <c r="W1348" s="140" t="s">
        <v>8337</v>
      </c>
      <c r="X1348" s="140" t="s">
        <v>7765</v>
      </c>
      <c r="Y1348" s="140" t="s">
        <v>7766</v>
      </c>
      <c r="Z1348" s="140" t="s">
        <v>8739</v>
      </c>
      <c r="AA1348" s="139">
        <v>2</v>
      </c>
      <c r="AB1348" s="141">
        <v>45322</v>
      </c>
      <c r="AC1348" s="141">
        <v>45322</v>
      </c>
      <c r="AD1348" s="140" t="s">
        <v>8379</v>
      </c>
      <c r="AE1348" s="140" t="s">
        <v>8380</v>
      </c>
      <c r="AF1348" s="140" t="s">
        <v>8381</v>
      </c>
      <c r="AG1348" s="140" t="s">
        <v>8382</v>
      </c>
      <c r="AH1348" s="140" t="s">
        <v>13230</v>
      </c>
      <c r="AI1348" s="140" t="s">
        <v>7773</v>
      </c>
      <c r="AJ1348" s="140" t="s">
        <v>13231</v>
      </c>
      <c r="AK1348" s="140" t="s">
        <v>13232</v>
      </c>
      <c r="AL1348" s="139">
        <v>8470</v>
      </c>
      <c r="AM1348" s="140" t="s">
        <v>400</v>
      </c>
      <c r="AN1348" s="140" t="s">
        <v>13227</v>
      </c>
    </row>
    <row r="1349" spans="1:40" ht="28.8" x14ac:dyDescent="0.25">
      <c r="A1349" s="139" t="s">
        <v>7756</v>
      </c>
      <c r="B1349" s="140" t="s">
        <v>7757</v>
      </c>
      <c r="C1349" s="139">
        <v>17723</v>
      </c>
      <c r="D1349" s="140" t="s">
        <v>5671</v>
      </c>
      <c r="E1349" s="140" t="s">
        <v>4208</v>
      </c>
      <c r="F1349" s="139">
        <v>8470</v>
      </c>
      <c r="G1349" s="140" t="s">
        <v>400</v>
      </c>
      <c r="H1349" s="140" t="s">
        <v>2126</v>
      </c>
      <c r="I1349" s="140" t="s">
        <v>7758</v>
      </c>
      <c r="J1349" s="140" t="s">
        <v>13233</v>
      </c>
      <c r="K1349" s="140" t="s">
        <v>7922</v>
      </c>
      <c r="L1349" s="140" t="s">
        <v>7761</v>
      </c>
      <c r="M1349" s="140" t="s">
        <v>7923</v>
      </c>
      <c r="N1349" s="140" t="s">
        <v>8722</v>
      </c>
      <c r="O1349" s="139">
        <v>119859</v>
      </c>
      <c r="P1349" s="139">
        <v>17764</v>
      </c>
      <c r="Q1349" s="140" t="s">
        <v>7280</v>
      </c>
      <c r="R1349" s="139">
        <v>971341</v>
      </c>
      <c r="S1349" s="139">
        <v>0</v>
      </c>
      <c r="T1349" s="140" t="s">
        <v>7758</v>
      </c>
      <c r="U1349" s="141">
        <v>367</v>
      </c>
      <c r="V1349" s="140" t="s">
        <v>13234</v>
      </c>
      <c r="W1349" s="140" t="s">
        <v>12422</v>
      </c>
      <c r="X1349" s="140" t="s">
        <v>7765</v>
      </c>
      <c r="Y1349" s="140" t="s">
        <v>7766</v>
      </c>
      <c r="Z1349" s="140" t="s">
        <v>8739</v>
      </c>
      <c r="AA1349" s="139">
        <v>3</v>
      </c>
      <c r="AB1349" s="141">
        <v>45322</v>
      </c>
      <c r="AC1349" s="141">
        <v>45322</v>
      </c>
      <c r="AD1349" s="140" t="s">
        <v>8379</v>
      </c>
      <c r="AE1349" s="140" t="s">
        <v>8380</v>
      </c>
      <c r="AF1349" s="140" t="s">
        <v>8381</v>
      </c>
      <c r="AG1349" s="140" t="s">
        <v>8382</v>
      </c>
      <c r="AH1349" s="140" t="s">
        <v>13235</v>
      </c>
      <c r="AI1349" s="140" t="s">
        <v>7773</v>
      </c>
      <c r="AJ1349" s="140" t="s">
        <v>5671</v>
      </c>
      <c r="AK1349" s="140" t="s">
        <v>4208</v>
      </c>
      <c r="AL1349" s="139">
        <v>8470</v>
      </c>
      <c r="AM1349" s="140" t="s">
        <v>400</v>
      </c>
      <c r="AN1349" s="140" t="s">
        <v>13227</v>
      </c>
    </row>
    <row r="1350" spans="1:40" ht="28.8" x14ac:dyDescent="0.25">
      <c r="A1350" s="139" t="s">
        <v>7756</v>
      </c>
      <c r="B1350" s="140" t="s">
        <v>7757</v>
      </c>
      <c r="C1350" s="139">
        <v>17756</v>
      </c>
      <c r="D1350" s="140" t="s">
        <v>490</v>
      </c>
      <c r="E1350" s="140" t="s">
        <v>4209</v>
      </c>
      <c r="F1350" s="139">
        <v>8470</v>
      </c>
      <c r="G1350" s="140" t="s">
        <v>49</v>
      </c>
      <c r="H1350" s="140" t="s">
        <v>2127</v>
      </c>
      <c r="I1350" s="140" t="s">
        <v>7758</v>
      </c>
      <c r="J1350" s="140" t="s">
        <v>13236</v>
      </c>
      <c r="K1350" s="140" t="s">
        <v>7922</v>
      </c>
      <c r="L1350" s="140" t="s">
        <v>7761</v>
      </c>
      <c r="M1350" s="140" t="s">
        <v>7923</v>
      </c>
      <c r="N1350" s="140" t="s">
        <v>8730</v>
      </c>
      <c r="O1350" s="139">
        <v>119172</v>
      </c>
      <c r="P1350" s="139">
        <v>17756</v>
      </c>
      <c r="Q1350" s="140" t="s">
        <v>490</v>
      </c>
      <c r="R1350" s="139">
        <v>975425</v>
      </c>
      <c r="S1350" s="139">
        <v>0</v>
      </c>
      <c r="T1350" s="140" t="s">
        <v>7758</v>
      </c>
      <c r="U1350" s="141">
        <v>367</v>
      </c>
      <c r="V1350" s="140" t="s">
        <v>13237</v>
      </c>
      <c r="W1350" s="140" t="s">
        <v>8776</v>
      </c>
      <c r="X1350" s="140" t="s">
        <v>7765</v>
      </c>
      <c r="Y1350" s="140" t="s">
        <v>7766</v>
      </c>
      <c r="Z1350" s="140" t="s">
        <v>8732</v>
      </c>
      <c r="AA1350" s="139">
        <v>1</v>
      </c>
      <c r="AB1350" s="141">
        <v>45322</v>
      </c>
      <c r="AC1350" s="141">
        <v>45322</v>
      </c>
      <c r="AD1350" s="140" t="s">
        <v>8379</v>
      </c>
      <c r="AE1350" s="140" t="s">
        <v>8380</v>
      </c>
      <c r="AF1350" s="140" t="s">
        <v>8381</v>
      </c>
      <c r="AG1350" s="140" t="s">
        <v>8382</v>
      </c>
      <c r="AH1350" s="140" t="s">
        <v>13238</v>
      </c>
      <c r="AI1350" s="140" t="s">
        <v>7773</v>
      </c>
      <c r="AJ1350" s="140" t="s">
        <v>13239</v>
      </c>
      <c r="AK1350" s="140" t="s">
        <v>13240</v>
      </c>
      <c r="AL1350" s="139">
        <v>8470</v>
      </c>
      <c r="AM1350" s="140" t="s">
        <v>400</v>
      </c>
      <c r="AN1350" s="140" t="s">
        <v>13241</v>
      </c>
    </row>
    <row r="1351" spans="1:40" ht="28.8" x14ac:dyDescent="0.25">
      <c r="A1351" s="139" t="s">
        <v>7756</v>
      </c>
      <c r="B1351" s="140" t="s">
        <v>7757</v>
      </c>
      <c r="C1351" s="139">
        <v>17764</v>
      </c>
      <c r="D1351" s="140" t="s">
        <v>7280</v>
      </c>
      <c r="E1351" s="140" t="s">
        <v>4210</v>
      </c>
      <c r="F1351" s="139">
        <v>8480</v>
      </c>
      <c r="G1351" s="140" t="s">
        <v>50</v>
      </c>
      <c r="H1351" s="140" t="s">
        <v>2128</v>
      </c>
      <c r="I1351" s="140" t="s">
        <v>7758</v>
      </c>
      <c r="J1351" s="140" t="s">
        <v>13242</v>
      </c>
      <c r="K1351" s="140" t="s">
        <v>7922</v>
      </c>
      <c r="L1351" s="140" t="s">
        <v>7761</v>
      </c>
      <c r="M1351" s="140" t="s">
        <v>7923</v>
      </c>
      <c r="N1351" s="140" t="s">
        <v>8722</v>
      </c>
      <c r="O1351" s="139">
        <v>119859</v>
      </c>
      <c r="P1351" s="139">
        <v>17764</v>
      </c>
      <c r="Q1351" s="140" t="s">
        <v>7280</v>
      </c>
      <c r="R1351" s="139">
        <v>971341</v>
      </c>
      <c r="S1351" s="139">
        <v>0</v>
      </c>
      <c r="T1351" s="140" t="s">
        <v>7758</v>
      </c>
      <c r="U1351" s="141">
        <v>367</v>
      </c>
      <c r="V1351" s="140" t="s">
        <v>13243</v>
      </c>
      <c r="W1351" s="140" t="s">
        <v>13244</v>
      </c>
      <c r="X1351" s="140" t="s">
        <v>7765</v>
      </c>
      <c r="Y1351" s="140" t="s">
        <v>7766</v>
      </c>
      <c r="Z1351" s="140" t="s">
        <v>8739</v>
      </c>
      <c r="AA1351" s="139">
        <v>2</v>
      </c>
      <c r="AB1351" s="141">
        <v>45322</v>
      </c>
      <c r="AC1351" s="141">
        <v>45322</v>
      </c>
      <c r="AD1351" s="140" t="s">
        <v>8379</v>
      </c>
      <c r="AE1351" s="140" t="s">
        <v>8380</v>
      </c>
      <c r="AF1351" s="140" t="s">
        <v>8381</v>
      </c>
      <c r="AG1351" s="140" t="s">
        <v>8382</v>
      </c>
      <c r="AH1351" s="140" t="s">
        <v>13245</v>
      </c>
      <c r="AI1351" s="140" t="s">
        <v>7943</v>
      </c>
      <c r="AJ1351" s="140" t="s">
        <v>13246</v>
      </c>
      <c r="AK1351" s="140" t="s">
        <v>13232</v>
      </c>
      <c r="AL1351" s="139">
        <v>8470</v>
      </c>
      <c r="AM1351" s="140" t="s">
        <v>400</v>
      </c>
      <c r="AN1351" s="140" t="s">
        <v>13227</v>
      </c>
    </row>
    <row r="1352" spans="1:40" ht="28.8" x14ac:dyDescent="0.25">
      <c r="A1352" s="139" t="s">
        <v>7756</v>
      </c>
      <c r="B1352" s="140" t="s">
        <v>7757</v>
      </c>
      <c r="C1352" s="139">
        <v>17772</v>
      </c>
      <c r="D1352" s="140" t="s">
        <v>7281</v>
      </c>
      <c r="E1352" s="140" t="s">
        <v>4211</v>
      </c>
      <c r="F1352" s="139">
        <v>8480</v>
      </c>
      <c r="G1352" s="140" t="s">
        <v>50</v>
      </c>
      <c r="H1352" s="140" t="s">
        <v>2129</v>
      </c>
      <c r="I1352" s="140" t="s">
        <v>7758</v>
      </c>
      <c r="J1352" s="140" t="s">
        <v>13247</v>
      </c>
      <c r="K1352" s="140" t="s">
        <v>7922</v>
      </c>
      <c r="L1352" s="140" t="s">
        <v>7761</v>
      </c>
      <c r="M1352" s="140" t="s">
        <v>7923</v>
      </c>
      <c r="N1352" s="140" t="s">
        <v>8730</v>
      </c>
      <c r="O1352" s="139">
        <v>121582</v>
      </c>
      <c r="P1352" s="139">
        <v>17186</v>
      </c>
      <c r="Q1352" s="140" t="s">
        <v>5653</v>
      </c>
      <c r="R1352" s="139">
        <v>975433</v>
      </c>
      <c r="S1352" s="139">
        <v>0</v>
      </c>
      <c r="T1352" s="140" t="s">
        <v>7758</v>
      </c>
      <c r="U1352" s="141">
        <v>367</v>
      </c>
      <c r="V1352" s="140" t="s">
        <v>13248</v>
      </c>
      <c r="W1352" s="140" t="s">
        <v>13249</v>
      </c>
      <c r="X1352" s="140" t="s">
        <v>7765</v>
      </c>
      <c r="Y1352" s="140" t="s">
        <v>7766</v>
      </c>
      <c r="Z1352" s="140" t="s">
        <v>8732</v>
      </c>
      <c r="AA1352" s="139">
        <v>1</v>
      </c>
      <c r="AB1352" s="141">
        <v>45322</v>
      </c>
      <c r="AC1352" s="141">
        <v>45322</v>
      </c>
      <c r="AD1352" s="140" t="s">
        <v>8379</v>
      </c>
      <c r="AE1352" s="140" t="s">
        <v>8380</v>
      </c>
      <c r="AF1352" s="140" t="s">
        <v>8381</v>
      </c>
      <c r="AG1352" s="140" t="s">
        <v>8382</v>
      </c>
      <c r="AH1352" s="140" t="s">
        <v>13250</v>
      </c>
      <c r="AI1352" s="140" t="s">
        <v>7773</v>
      </c>
      <c r="AJ1352" s="140" t="s">
        <v>13251</v>
      </c>
      <c r="AK1352" s="140" t="s">
        <v>3628</v>
      </c>
      <c r="AL1352" s="139">
        <v>8480</v>
      </c>
      <c r="AM1352" s="140" t="s">
        <v>52</v>
      </c>
      <c r="AN1352" s="140" t="s">
        <v>13252</v>
      </c>
    </row>
    <row r="1353" spans="1:40" ht="28.8" x14ac:dyDescent="0.25">
      <c r="A1353" s="139" t="s">
        <v>7756</v>
      </c>
      <c r="B1353" s="140" t="s">
        <v>7757</v>
      </c>
      <c r="C1353" s="139">
        <v>17781</v>
      </c>
      <c r="D1353" s="140" t="s">
        <v>5672</v>
      </c>
      <c r="E1353" s="140" t="s">
        <v>3160</v>
      </c>
      <c r="F1353" s="139">
        <v>8211</v>
      </c>
      <c r="G1353" s="140" t="s">
        <v>51</v>
      </c>
      <c r="H1353" s="140" t="s">
        <v>2130</v>
      </c>
      <c r="I1353" s="140" t="s">
        <v>7758</v>
      </c>
      <c r="J1353" s="140" t="s">
        <v>13253</v>
      </c>
      <c r="K1353" s="140" t="s">
        <v>7922</v>
      </c>
      <c r="L1353" s="140" t="s">
        <v>7761</v>
      </c>
      <c r="M1353" s="140" t="s">
        <v>7923</v>
      </c>
      <c r="N1353" s="140" t="s">
        <v>8722</v>
      </c>
      <c r="O1353" s="139">
        <v>120279</v>
      </c>
      <c r="P1353" s="139">
        <v>17277</v>
      </c>
      <c r="Q1353" s="140" t="s">
        <v>5657</v>
      </c>
      <c r="R1353" s="139">
        <v>966391</v>
      </c>
      <c r="S1353" s="139">
        <v>0</v>
      </c>
      <c r="T1353" s="140" t="s">
        <v>7758</v>
      </c>
      <c r="U1353" s="141">
        <v>367</v>
      </c>
      <c r="V1353" s="140" t="s">
        <v>13254</v>
      </c>
      <c r="W1353" s="140" t="s">
        <v>13255</v>
      </c>
      <c r="X1353" s="140" t="s">
        <v>7765</v>
      </c>
      <c r="Y1353" s="140" t="s">
        <v>7766</v>
      </c>
      <c r="Z1353" s="140" t="s">
        <v>8739</v>
      </c>
      <c r="AA1353" s="139">
        <v>2</v>
      </c>
      <c r="AB1353" s="141">
        <v>45322</v>
      </c>
      <c r="AC1353" s="141">
        <v>45322</v>
      </c>
      <c r="AD1353" s="140" t="s">
        <v>8379</v>
      </c>
      <c r="AE1353" s="140" t="s">
        <v>8380</v>
      </c>
      <c r="AF1353" s="140" t="s">
        <v>8381</v>
      </c>
      <c r="AG1353" s="140" t="s">
        <v>8382</v>
      </c>
      <c r="AH1353" s="140" t="s">
        <v>13062</v>
      </c>
      <c r="AI1353" s="140" t="s">
        <v>7885</v>
      </c>
      <c r="AJ1353" s="140" t="s">
        <v>13063</v>
      </c>
      <c r="AK1353" s="140" t="s">
        <v>4177</v>
      </c>
      <c r="AL1353" s="139">
        <v>8820</v>
      </c>
      <c r="AM1353" s="140" t="s">
        <v>393</v>
      </c>
      <c r="AN1353" s="140" t="s">
        <v>13064</v>
      </c>
    </row>
    <row r="1354" spans="1:40" ht="28.8" x14ac:dyDescent="0.25">
      <c r="A1354" s="139" t="s">
        <v>7756</v>
      </c>
      <c r="B1354" s="140" t="s">
        <v>7757</v>
      </c>
      <c r="C1354" s="139">
        <v>17798</v>
      </c>
      <c r="D1354" s="140" t="s">
        <v>5421</v>
      </c>
      <c r="E1354" s="140" t="s">
        <v>4212</v>
      </c>
      <c r="F1354" s="139">
        <v>8480</v>
      </c>
      <c r="G1354" s="140" t="s">
        <v>52</v>
      </c>
      <c r="H1354" s="140" t="s">
        <v>2131</v>
      </c>
      <c r="I1354" s="140" t="s">
        <v>7758</v>
      </c>
      <c r="J1354" s="140" t="s">
        <v>13256</v>
      </c>
      <c r="K1354" s="140" t="s">
        <v>7922</v>
      </c>
      <c r="L1354" s="140" t="s">
        <v>7761</v>
      </c>
      <c r="M1354" s="140" t="s">
        <v>7923</v>
      </c>
      <c r="N1354" s="140" t="s">
        <v>8722</v>
      </c>
      <c r="O1354" s="139">
        <v>120279</v>
      </c>
      <c r="P1354" s="139">
        <v>17277</v>
      </c>
      <c r="Q1354" s="140" t="s">
        <v>5657</v>
      </c>
      <c r="R1354" s="139">
        <v>966391</v>
      </c>
      <c r="S1354" s="139">
        <v>0</v>
      </c>
      <c r="T1354" s="140" t="s">
        <v>7758</v>
      </c>
      <c r="U1354" s="141">
        <v>367</v>
      </c>
      <c r="V1354" s="140" t="s">
        <v>13257</v>
      </c>
      <c r="W1354" s="140" t="s">
        <v>8452</v>
      </c>
      <c r="X1354" s="140" t="s">
        <v>7765</v>
      </c>
      <c r="Y1354" s="140" t="s">
        <v>7766</v>
      </c>
      <c r="Z1354" s="140" t="s">
        <v>8739</v>
      </c>
      <c r="AA1354" s="139">
        <v>2</v>
      </c>
      <c r="AB1354" s="141">
        <v>45322</v>
      </c>
      <c r="AC1354" s="141">
        <v>45322</v>
      </c>
      <c r="AD1354" s="140" t="s">
        <v>8379</v>
      </c>
      <c r="AE1354" s="140" t="s">
        <v>8380</v>
      </c>
      <c r="AF1354" s="140" t="s">
        <v>8381</v>
      </c>
      <c r="AG1354" s="140" t="s">
        <v>8382</v>
      </c>
      <c r="AH1354" s="140" t="s">
        <v>13062</v>
      </c>
      <c r="AI1354" s="140" t="s">
        <v>7885</v>
      </c>
      <c r="AJ1354" s="140" t="s">
        <v>13063</v>
      </c>
      <c r="AK1354" s="140" t="s">
        <v>4177</v>
      </c>
      <c r="AL1354" s="139">
        <v>8820</v>
      </c>
      <c r="AM1354" s="140" t="s">
        <v>393</v>
      </c>
      <c r="AN1354" s="140" t="s">
        <v>13064</v>
      </c>
    </row>
    <row r="1355" spans="1:40" ht="28.8" x14ac:dyDescent="0.25">
      <c r="A1355" s="139" t="s">
        <v>7756</v>
      </c>
      <c r="B1355" s="140" t="s">
        <v>7757</v>
      </c>
      <c r="C1355" s="139">
        <v>17814</v>
      </c>
      <c r="D1355" s="140" t="s">
        <v>7282</v>
      </c>
      <c r="E1355" s="140" t="s">
        <v>6567</v>
      </c>
      <c r="F1355" s="139">
        <v>8680</v>
      </c>
      <c r="G1355" s="140" t="s">
        <v>401</v>
      </c>
      <c r="H1355" s="140" t="s">
        <v>2132</v>
      </c>
      <c r="I1355" s="140" t="s">
        <v>7758</v>
      </c>
      <c r="J1355" s="140" t="s">
        <v>13258</v>
      </c>
      <c r="K1355" s="140" t="s">
        <v>7922</v>
      </c>
      <c r="L1355" s="140" t="s">
        <v>7761</v>
      </c>
      <c r="M1355" s="140" t="s">
        <v>7923</v>
      </c>
      <c r="N1355" s="140" t="s">
        <v>8722</v>
      </c>
      <c r="O1355" s="139">
        <v>120279</v>
      </c>
      <c r="P1355" s="139">
        <v>17277</v>
      </c>
      <c r="Q1355" s="140" t="s">
        <v>5657</v>
      </c>
      <c r="R1355" s="139">
        <v>966391</v>
      </c>
      <c r="S1355" s="139">
        <v>0</v>
      </c>
      <c r="T1355" s="140" t="s">
        <v>7758</v>
      </c>
      <c r="U1355" s="141">
        <v>367</v>
      </c>
      <c r="V1355" s="140" t="s">
        <v>13259</v>
      </c>
      <c r="W1355" s="140" t="s">
        <v>13260</v>
      </c>
      <c r="X1355" s="140" t="s">
        <v>7765</v>
      </c>
      <c r="Y1355" s="140" t="s">
        <v>7766</v>
      </c>
      <c r="Z1355" s="140" t="s">
        <v>8739</v>
      </c>
      <c r="AA1355" s="139">
        <v>2</v>
      </c>
      <c r="AB1355" s="141">
        <v>45322</v>
      </c>
      <c r="AC1355" s="141">
        <v>45322</v>
      </c>
      <c r="AD1355" s="140" t="s">
        <v>8379</v>
      </c>
      <c r="AE1355" s="140" t="s">
        <v>8380</v>
      </c>
      <c r="AF1355" s="140" t="s">
        <v>8381</v>
      </c>
      <c r="AG1355" s="140" t="s">
        <v>8382</v>
      </c>
      <c r="AH1355" s="140" t="s">
        <v>13062</v>
      </c>
      <c r="AI1355" s="140" t="s">
        <v>7885</v>
      </c>
      <c r="AJ1355" s="140" t="s">
        <v>13063</v>
      </c>
      <c r="AK1355" s="140" t="s">
        <v>4177</v>
      </c>
      <c r="AL1355" s="139">
        <v>8820</v>
      </c>
      <c r="AM1355" s="140" t="s">
        <v>393</v>
      </c>
      <c r="AN1355" s="140" t="s">
        <v>13064</v>
      </c>
    </row>
    <row r="1356" spans="1:40" ht="28.8" x14ac:dyDescent="0.25">
      <c r="A1356" s="139" t="s">
        <v>7756</v>
      </c>
      <c r="B1356" s="140" t="s">
        <v>7757</v>
      </c>
      <c r="C1356" s="139">
        <v>17831</v>
      </c>
      <c r="D1356" s="140" t="s">
        <v>6692</v>
      </c>
      <c r="E1356" s="140" t="s">
        <v>4213</v>
      </c>
      <c r="F1356" s="139">
        <v>8300</v>
      </c>
      <c r="G1356" s="140" t="s">
        <v>53</v>
      </c>
      <c r="H1356" s="140" t="s">
        <v>2133</v>
      </c>
      <c r="I1356" s="140" t="s">
        <v>7758</v>
      </c>
      <c r="J1356" s="140" t="s">
        <v>13261</v>
      </c>
      <c r="K1356" s="140" t="s">
        <v>7922</v>
      </c>
      <c r="L1356" s="140" t="s">
        <v>7761</v>
      </c>
      <c r="M1356" s="140" t="s">
        <v>7923</v>
      </c>
      <c r="N1356" s="140" t="s">
        <v>8722</v>
      </c>
      <c r="O1356" s="139">
        <v>120782</v>
      </c>
      <c r="P1356" s="139">
        <v>18085</v>
      </c>
      <c r="Q1356" s="140" t="s">
        <v>5686</v>
      </c>
      <c r="R1356" s="139">
        <v>966887</v>
      </c>
      <c r="S1356" s="139">
        <v>0</v>
      </c>
      <c r="T1356" s="140" t="s">
        <v>7758</v>
      </c>
      <c r="U1356" s="141">
        <v>367</v>
      </c>
      <c r="V1356" s="140" t="s">
        <v>13262</v>
      </c>
      <c r="W1356" s="140" t="s">
        <v>13263</v>
      </c>
      <c r="X1356" s="140" t="s">
        <v>7765</v>
      </c>
      <c r="Y1356" s="140" t="s">
        <v>7766</v>
      </c>
      <c r="Z1356" s="140" t="s">
        <v>8739</v>
      </c>
      <c r="AA1356" s="139">
        <v>3</v>
      </c>
      <c r="AB1356" s="141">
        <v>45322</v>
      </c>
      <c r="AC1356" s="141">
        <v>45322</v>
      </c>
      <c r="AD1356" s="140" t="s">
        <v>8379</v>
      </c>
      <c r="AE1356" s="140" t="s">
        <v>8380</v>
      </c>
      <c r="AF1356" s="140" t="s">
        <v>8381</v>
      </c>
      <c r="AG1356" s="140" t="s">
        <v>8382</v>
      </c>
      <c r="AH1356" s="140" t="s">
        <v>13264</v>
      </c>
      <c r="AI1356" s="140" t="s">
        <v>7943</v>
      </c>
      <c r="AJ1356" s="140" t="s">
        <v>13265</v>
      </c>
      <c r="AK1356" s="140" t="s">
        <v>4233</v>
      </c>
      <c r="AL1356" s="139">
        <v>8300</v>
      </c>
      <c r="AM1356" s="140" t="s">
        <v>402</v>
      </c>
      <c r="AN1356" s="140" t="s">
        <v>13266</v>
      </c>
    </row>
    <row r="1357" spans="1:40" ht="28.8" x14ac:dyDescent="0.25">
      <c r="A1357" s="139" t="s">
        <v>7756</v>
      </c>
      <c r="B1357" s="140" t="s">
        <v>7757</v>
      </c>
      <c r="C1357" s="139">
        <v>17848</v>
      </c>
      <c r="D1357" s="140" t="s">
        <v>7283</v>
      </c>
      <c r="E1357" s="140" t="s">
        <v>4214</v>
      </c>
      <c r="F1357" s="139">
        <v>8300</v>
      </c>
      <c r="G1357" s="140" t="s">
        <v>53</v>
      </c>
      <c r="H1357" s="140" t="s">
        <v>2134</v>
      </c>
      <c r="I1357" s="140" t="s">
        <v>7758</v>
      </c>
      <c r="J1357" s="140" t="s">
        <v>13267</v>
      </c>
      <c r="K1357" s="140" t="s">
        <v>7922</v>
      </c>
      <c r="L1357" s="140" t="s">
        <v>7761</v>
      </c>
      <c r="M1357" s="140" t="s">
        <v>7923</v>
      </c>
      <c r="N1357" s="140" t="s">
        <v>8730</v>
      </c>
      <c r="O1357" s="139">
        <v>120551</v>
      </c>
      <c r="P1357" s="139">
        <v>17848</v>
      </c>
      <c r="Q1357" s="140" t="s">
        <v>7283</v>
      </c>
      <c r="R1357" s="139">
        <v>975441</v>
      </c>
      <c r="S1357" s="139">
        <v>0</v>
      </c>
      <c r="T1357" s="140" t="s">
        <v>7758</v>
      </c>
      <c r="U1357" s="141">
        <v>367</v>
      </c>
      <c r="V1357" s="140" t="s">
        <v>13268</v>
      </c>
      <c r="W1357" s="140" t="s">
        <v>8346</v>
      </c>
      <c r="X1357" s="140" t="s">
        <v>7765</v>
      </c>
      <c r="Y1357" s="140" t="s">
        <v>7766</v>
      </c>
      <c r="Z1357" s="140" t="s">
        <v>8732</v>
      </c>
      <c r="AA1357" s="139">
        <v>1</v>
      </c>
      <c r="AB1357" s="141">
        <v>45322</v>
      </c>
      <c r="AC1357" s="141">
        <v>45322</v>
      </c>
      <c r="AD1357" s="140" t="s">
        <v>8379</v>
      </c>
      <c r="AE1357" s="140" t="s">
        <v>8380</v>
      </c>
      <c r="AF1357" s="140" t="s">
        <v>8381</v>
      </c>
      <c r="AG1357" s="140" t="s">
        <v>8382</v>
      </c>
      <c r="AH1357" s="140" t="s">
        <v>13269</v>
      </c>
      <c r="AI1357" s="140" t="s">
        <v>7773</v>
      </c>
      <c r="AJ1357" s="140" t="s">
        <v>13270</v>
      </c>
      <c r="AK1357" s="140" t="s">
        <v>13271</v>
      </c>
      <c r="AL1357" s="139">
        <v>8300</v>
      </c>
      <c r="AM1357" s="140" t="s">
        <v>53</v>
      </c>
      <c r="AN1357" s="140" t="s">
        <v>13272</v>
      </c>
    </row>
    <row r="1358" spans="1:40" ht="28.8" x14ac:dyDescent="0.25">
      <c r="A1358" s="139" t="s">
        <v>7756</v>
      </c>
      <c r="B1358" s="140" t="s">
        <v>7757</v>
      </c>
      <c r="C1358" s="139">
        <v>17855</v>
      </c>
      <c r="D1358" s="140" t="s">
        <v>5673</v>
      </c>
      <c r="E1358" s="140" t="s">
        <v>4215</v>
      </c>
      <c r="F1358" s="139">
        <v>8300</v>
      </c>
      <c r="G1358" s="140" t="s">
        <v>53</v>
      </c>
      <c r="H1358" s="140" t="s">
        <v>2135</v>
      </c>
      <c r="I1358" s="140" t="s">
        <v>7758</v>
      </c>
      <c r="J1358" s="140" t="s">
        <v>13273</v>
      </c>
      <c r="K1358" s="140" t="s">
        <v>7922</v>
      </c>
      <c r="L1358" s="140" t="s">
        <v>7761</v>
      </c>
      <c r="M1358" s="140" t="s">
        <v>7923</v>
      </c>
      <c r="N1358" s="140" t="s">
        <v>8722</v>
      </c>
      <c r="O1358" s="139">
        <v>120782</v>
      </c>
      <c r="P1358" s="139">
        <v>18085</v>
      </c>
      <c r="Q1358" s="140" t="s">
        <v>5686</v>
      </c>
      <c r="R1358" s="139">
        <v>966887</v>
      </c>
      <c r="S1358" s="139">
        <v>0</v>
      </c>
      <c r="T1358" s="140" t="s">
        <v>7758</v>
      </c>
      <c r="U1358" s="141">
        <v>367</v>
      </c>
      <c r="V1358" s="140" t="s">
        <v>13274</v>
      </c>
      <c r="W1358" s="140" t="s">
        <v>9436</v>
      </c>
      <c r="X1358" s="140" t="s">
        <v>7765</v>
      </c>
      <c r="Y1358" s="140" t="s">
        <v>7766</v>
      </c>
      <c r="Z1358" s="140" t="s">
        <v>8739</v>
      </c>
      <c r="AA1358" s="139">
        <v>2</v>
      </c>
      <c r="AB1358" s="141">
        <v>45322</v>
      </c>
      <c r="AC1358" s="141">
        <v>45322</v>
      </c>
      <c r="AD1358" s="140" t="s">
        <v>8379</v>
      </c>
      <c r="AE1358" s="140" t="s">
        <v>8380</v>
      </c>
      <c r="AF1358" s="140" t="s">
        <v>8381</v>
      </c>
      <c r="AG1358" s="140" t="s">
        <v>8382</v>
      </c>
      <c r="AH1358" s="140" t="s">
        <v>13264</v>
      </c>
      <c r="AI1358" s="140" t="s">
        <v>7943</v>
      </c>
      <c r="AJ1358" s="140" t="s">
        <v>13265</v>
      </c>
      <c r="AK1358" s="140" t="s">
        <v>4233</v>
      </c>
      <c r="AL1358" s="139">
        <v>8300</v>
      </c>
      <c r="AM1358" s="140" t="s">
        <v>402</v>
      </c>
      <c r="AN1358" s="140" t="s">
        <v>13266</v>
      </c>
    </row>
    <row r="1359" spans="1:40" ht="28.8" x14ac:dyDescent="0.25">
      <c r="A1359" s="139" t="s">
        <v>7756</v>
      </c>
      <c r="B1359" s="140" t="s">
        <v>7757</v>
      </c>
      <c r="C1359" s="139">
        <v>17863</v>
      </c>
      <c r="D1359" s="140" t="s">
        <v>6239</v>
      </c>
      <c r="E1359" s="140" t="s">
        <v>4216</v>
      </c>
      <c r="F1359" s="139">
        <v>8300</v>
      </c>
      <c r="G1359" s="140" t="s">
        <v>53</v>
      </c>
      <c r="H1359" s="140" t="s">
        <v>2136</v>
      </c>
      <c r="I1359" s="140" t="s">
        <v>7758</v>
      </c>
      <c r="J1359" s="140" t="s">
        <v>13275</v>
      </c>
      <c r="K1359" s="140" t="s">
        <v>7922</v>
      </c>
      <c r="L1359" s="140" t="s">
        <v>7761</v>
      </c>
      <c r="M1359" s="140" t="s">
        <v>7923</v>
      </c>
      <c r="N1359" s="140" t="s">
        <v>8722</v>
      </c>
      <c r="O1359" s="139">
        <v>120782</v>
      </c>
      <c r="P1359" s="139">
        <v>18085</v>
      </c>
      <c r="Q1359" s="140" t="s">
        <v>5686</v>
      </c>
      <c r="R1359" s="139">
        <v>966887</v>
      </c>
      <c r="S1359" s="139">
        <v>0</v>
      </c>
      <c r="T1359" s="140" t="s">
        <v>7758</v>
      </c>
      <c r="U1359" s="141">
        <v>367</v>
      </c>
      <c r="V1359" s="140" t="s">
        <v>13276</v>
      </c>
      <c r="W1359" s="140" t="s">
        <v>7764</v>
      </c>
      <c r="X1359" s="140" t="s">
        <v>7972</v>
      </c>
      <c r="Y1359" s="140" t="s">
        <v>7973</v>
      </c>
      <c r="Z1359" s="140" t="s">
        <v>8899</v>
      </c>
      <c r="AA1359" s="139">
        <v>1</v>
      </c>
      <c r="AB1359" s="141">
        <v>45322</v>
      </c>
      <c r="AC1359" s="141">
        <v>45322</v>
      </c>
      <c r="AD1359" s="140" t="s">
        <v>8379</v>
      </c>
      <c r="AE1359" s="140" t="s">
        <v>8380</v>
      </c>
      <c r="AF1359" s="140" t="s">
        <v>8381</v>
      </c>
      <c r="AG1359" s="140" t="s">
        <v>8382</v>
      </c>
      <c r="AH1359" s="140" t="s">
        <v>13264</v>
      </c>
      <c r="AI1359" s="140" t="s">
        <v>7943</v>
      </c>
      <c r="AJ1359" s="140" t="s">
        <v>13265</v>
      </c>
      <c r="AK1359" s="140" t="s">
        <v>4233</v>
      </c>
      <c r="AL1359" s="139">
        <v>8300</v>
      </c>
      <c r="AM1359" s="140" t="s">
        <v>402</v>
      </c>
      <c r="AN1359" s="140" t="s">
        <v>13266</v>
      </c>
    </row>
    <row r="1360" spans="1:40" ht="28.8" x14ac:dyDescent="0.25">
      <c r="A1360" s="139" t="s">
        <v>7756</v>
      </c>
      <c r="B1360" s="140" t="s">
        <v>7757</v>
      </c>
      <c r="C1360" s="139">
        <v>17871</v>
      </c>
      <c r="D1360" s="140" t="s">
        <v>5674</v>
      </c>
      <c r="E1360" s="140" t="s">
        <v>4217</v>
      </c>
      <c r="F1360" s="139">
        <v>8300</v>
      </c>
      <c r="G1360" s="140" t="s">
        <v>402</v>
      </c>
      <c r="H1360" s="140" t="s">
        <v>2137</v>
      </c>
      <c r="I1360" s="140" t="s">
        <v>7758</v>
      </c>
      <c r="J1360" s="140" t="s">
        <v>13277</v>
      </c>
      <c r="K1360" s="140" t="s">
        <v>7922</v>
      </c>
      <c r="L1360" s="140" t="s">
        <v>7761</v>
      </c>
      <c r="M1360" s="140" t="s">
        <v>7923</v>
      </c>
      <c r="N1360" s="140" t="s">
        <v>8722</v>
      </c>
      <c r="O1360" s="139">
        <v>120782</v>
      </c>
      <c r="P1360" s="139">
        <v>18085</v>
      </c>
      <c r="Q1360" s="140" t="s">
        <v>5686</v>
      </c>
      <c r="R1360" s="139">
        <v>966887</v>
      </c>
      <c r="S1360" s="139">
        <v>0</v>
      </c>
      <c r="T1360" s="140" t="s">
        <v>7758</v>
      </c>
      <c r="U1360" s="141">
        <v>367</v>
      </c>
      <c r="V1360" s="140" t="s">
        <v>13278</v>
      </c>
      <c r="W1360" s="140" t="s">
        <v>8170</v>
      </c>
      <c r="X1360" s="140" t="s">
        <v>7765</v>
      </c>
      <c r="Y1360" s="140" t="s">
        <v>7766</v>
      </c>
      <c r="Z1360" s="140" t="s">
        <v>8739</v>
      </c>
      <c r="AA1360" s="139">
        <v>2</v>
      </c>
      <c r="AB1360" s="141">
        <v>45322</v>
      </c>
      <c r="AC1360" s="141">
        <v>45322</v>
      </c>
      <c r="AD1360" s="140" t="s">
        <v>8379</v>
      </c>
      <c r="AE1360" s="140" t="s">
        <v>8380</v>
      </c>
      <c r="AF1360" s="140" t="s">
        <v>8381</v>
      </c>
      <c r="AG1360" s="140" t="s">
        <v>8382</v>
      </c>
      <c r="AH1360" s="140" t="s">
        <v>13264</v>
      </c>
      <c r="AI1360" s="140" t="s">
        <v>7943</v>
      </c>
      <c r="AJ1360" s="140" t="s">
        <v>13265</v>
      </c>
      <c r="AK1360" s="140" t="s">
        <v>4233</v>
      </c>
      <c r="AL1360" s="139">
        <v>8300</v>
      </c>
      <c r="AM1360" s="140" t="s">
        <v>402</v>
      </c>
      <c r="AN1360" s="140" t="s">
        <v>13266</v>
      </c>
    </row>
    <row r="1361" spans="1:40" ht="28.8" x14ac:dyDescent="0.25">
      <c r="A1361" s="139" t="s">
        <v>7756</v>
      </c>
      <c r="B1361" s="140" t="s">
        <v>7757</v>
      </c>
      <c r="C1361" s="139">
        <v>17889</v>
      </c>
      <c r="D1361" s="140" t="s">
        <v>7284</v>
      </c>
      <c r="E1361" s="140" t="s">
        <v>4218</v>
      </c>
      <c r="F1361" s="139">
        <v>8310</v>
      </c>
      <c r="G1361" s="140" t="s">
        <v>403</v>
      </c>
      <c r="H1361" s="140" t="s">
        <v>2138</v>
      </c>
      <c r="I1361" s="140" t="s">
        <v>7758</v>
      </c>
      <c r="J1361" s="140" t="s">
        <v>13279</v>
      </c>
      <c r="K1361" s="140" t="s">
        <v>7922</v>
      </c>
      <c r="L1361" s="140" t="s">
        <v>7761</v>
      </c>
      <c r="M1361" s="140" t="s">
        <v>7923</v>
      </c>
      <c r="N1361" s="140" t="s">
        <v>8722</v>
      </c>
      <c r="O1361" s="139">
        <v>138982</v>
      </c>
      <c r="P1361" s="139">
        <v>16873</v>
      </c>
      <c r="Q1361" s="140" t="s">
        <v>5638</v>
      </c>
      <c r="R1361" s="139">
        <v>966804</v>
      </c>
      <c r="S1361" s="139">
        <v>0</v>
      </c>
      <c r="T1361" s="140" t="s">
        <v>7758</v>
      </c>
      <c r="U1361" s="141">
        <v>367</v>
      </c>
      <c r="V1361" s="140" t="s">
        <v>13280</v>
      </c>
      <c r="W1361" s="140" t="s">
        <v>13281</v>
      </c>
      <c r="X1361" s="140" t="s">
        <v>7765</v>
      </c>
      <c r="Y1361" s="140" t="s">
        <v>7766</v>
      </c>
      <c r="Z1361" s="140" t="s">
        <v>8739</v>
      </c>
      <c r="AA1361" s="139">
        <v>2</v>
      </c>
      <c r="AB1361" s="141">
        <v>45322</v>
      </c>
      <c r="AC1361" s="141">
        <v>45322</v>
      </c>
      <c r="AD1361" s="140" t="s">
        <v>7913</v>
      </c>
      <c r="AE1361" s="140" t="s">
        <v>7914</v>
      </c>
      <c r="AF1361" s="140" t="s">
        <v>7915</v>
      </c>
      <c r="AG1361" s="140" t="s">
        <v>7916</v>
      </c>
      <c r="AH1361" s="140" t="s">
        <v>13282</v>
      </c>
      <c r="AI1361" s="140" t="s">
        <v>7773</v>
      </c>
      <c r="AJ1361" s="140" t="s">
        <v>13283</v>
      </c>
      <c r="AK1361" s="140" t="s">
        <v>4891</v>
      </c>
      <c r="AL1361" s="139">
        <v>8310</v>
      </c>
      <c r="AM1361" s="140" t="s">
        <v>403</v>
      </c>
      <c r="AN1361" s="140" t="s">
        <v>13284</v>
      </c>
    </row>
    <row r="1362" spans="1:40" ht="28.8" x14ac:dyDescent="0.25">
      <c r="A1362" s="139" t="s">
        <v>7756</v>
      </c>
      <c r="B1362" s="140" t="s">
        <v>7757</v>
      </c>
      <c r="C1362" s="139">
        <v>17905</v>
      </c>
      <c r="D1362" s="140" t="s">
        <v>6305</v>
      </c>
      <c r="E1362" s="140" t="s">
        <v>4219</v>
      </c>
      <c r="F1362" s="139">
        <v>8310</v>
      </c>
      <c r="G1362" s="140" t="s">
        <v>403</v>
      </c>
      <c r="H1362" s="140" t="s">
        <v>2139</v>
      </c>
      <c r="I1362" s="140" t="s">
        <v>7758</v>
      </c>
      <c r="J1362" s="140" t="s">
        <v>13285</v>
      </c>
      <c r="K1362" s="140" t="s">
        <v>7922</v>
      </c>
      <c r="L1362" s="140" t="s">
        <v>7761</v>
      </c>
      <c r="M1362" s="140" t="s">
        <v>7923</v>
      </c>
      <c r="N1362" s="140" t="s">
        <v>8722</v>
      </c>
      <c r="O1362" s="139">
        <v>120601</v>
      </c>
      <c r="P1362" s="139">
        <v>17947</v>
      </c>
      <c r="Q1362" s="140" t="s">
        <v>5676</v>
      </c>
      <c r="R1362" s="139">
        <v>116137</v>
      </c>
      <c r="S1362" s="139">
        <v>0</v>
      </c>
      <c r="T1362" s="140" t="s">
        <v>7758</v>
      </c>
      <c r="U1362" s="141">
        <v>367</v>
      </c>
      <c r="V1362" s="140" t="s">
        <v>13286</v>
      </c>
      <c r="W1362" s="140" t="s">
        <v>13287</v>
      </c>
      <c r="X1362" s="140" t="s">
        <v>7972</v>
      </c>
      <c r="Y1362" s="140" t="s">
        <v>7973</v>
      </c>
      <c r="Z1362" s="140" t="s">
        <v>8899</v>
      </c>
      <c r="AA1362" s="139">
        <v>1</v>
      </c>
      <c r="AB1362" s="141">
        <v>45322</v>
      </c>
      <c r="AC1362" s="141">
        <v>45322</v>
      </c>
      <c r="AD1362" s="140" t="s">
        <v>7913</v>
      </c>
      <c r="AE1362" s="140" t="s">
        <v>7914</v>
      </c>
      <c r="AF1362" s="140" t="s">
        <v>7915</v>
      </c>
      <c r="AG1362" s="140" t="s">
        <v>7916</v>
      </c>
      <c r="AH1362" s="140" t="s">
        <v>13288</v>
      </c>
      <c r="AI1362" s="140" t="s">
        <v>9607</v>
      </c>
      <c r="AJ1362" s="140" t="s">
        <v>13289</v>
      </c>
      <c r="AK1362" s="140" t="s">
        <v>13003</v>
      </c>
      <c r="AL1362" s="139">
        <v>8310</v>
      </c>
      <c r="AM1362" s="140" t="s">
        <v>403</v>
      </c>
      <c r="AN1362" s="140" t="s">
        <v>12978</v>
      </c>
    </row>
    <row r="1363" spans="1:40" ht="28.8" x14ac:dyDescent="0.25">
      <c r="A1363" s="139" t="s">
        <v>7756</v>
      </c>
      <c r="B1363" s="140" t="s">
        <v>7757</v>
      </c>
      <c r="C1363" s="139">
        <v>17921</v>
      </c>
      <c r="D1363" s="140" t="s">
        <v>6914</v>
      </c>
      <c r="E1363" s="140" t="s">
        <v>2837</v>
      </c>
      <c r="F1363" s="139">
        <v>8310</v>
      </c>
      <c r="G1363" s="140" t="s">
        <v>404</v>
      </c>
      <c r="H1363" s="140" t="s">
        <v>2140</v>
      </c>
      <c r="I1363" s="140" t="s">
        <v>7758</v>
      </c>
      <c r="J1363" s="140" t="s">
        <v>13290</v>
      </c>
      <c r="K1363" s="140" t="s">
        <v>7922</v>
      </c>
      <c r="L1363" s="140" t="s">
        <v>7761</v>
      </c>
      <c r="M1363" s="140" t="s">
        <v>7923</v>
      </c>
      <c r="N1363" s="140" t="s">
        <v>8722</v>
      </c>
      <c r="O1363" s="139">
        <v>120601</v>
      </c>
      <c r="P1363" s="139">
        <v>17947</v>
      </c>
      <c r="Q1363" s="140" t="s">
        <v>5676</v>
      </c>
      <c r="R1363" s="139">
        <v>116137</v>
      </c>
      <c r="S1363" s="139">
        <v>0</v>
      </c>
      <c r="T1363" s="140" t="s">
        <v>7758</v>
      </c>
      <c r="U1363" s="141">
        <v>367</v>
      </c>
      <c r="V1363" s="140" t="s">
        <v>13291</v>
      </c>
      <c r="W1363" s="140" t="s">
        <v>8102</v>
      </c>
      <c r="X1363" s="140" t="s">
        <v>7765</v>
      </c>
      <c r="Y1363" s="140" t="s">
        <v>7766</v>
      </c>
      <c r="Z1363" s="140" t="s">
        <v>8739</v>
      </c>
      <c r="AA1363" s="139">
        <v>1</v>
      </c>
      <c r="AB1363" s="141">
        <v>45322</v>
      </c>
      <c r="AC1363" s="141">
        <v>45322</v>
      </c>
      <c r="AD1363" s="140" t="s">
        <v>7913</v>
      </c>
      <c r="AE1363" s="140" t="s">
        <v>7914</v>
      </c>
      <c r="AF1363" s="140" t="s">
        <v>7915</v>
      </c>
      <c r="AG1363" s="140" t="s">
        <v>7916</v>
      </c>
      <c r="AH1363" s="140" t="s">
        <v>13292</v>
      </c>
      <c r="AI1363" s="140" t="s">
        <v>7943</v>
      </c>
      <c r="AJ1363" s="140" t="s">
        <v>13293</v>
      </c>
      <c r="AK1363" s="140" t="s">
        <v>13003</v>
      </c>
      <c r="AL1363" s="139">
        <v>8310</v>
      </c>
      <c r="AM1363" s="140" t="s">
        <v>404</v>
      </c>
      <c r="AN1363" s="140" t="s">
        <v>12978</v>
      </c>
    </row>
    <row r="1364" spans="1:40" ht="28.8" x14ac:dyDescent="0.25">
      <c r="A1364" s="139" t="s">
        <v>7756</v>
      </c>
      <c r="B1364" s="140" t="s">
        <v>7757</v>
      </c>
      <c r="C1364" s="139">
        <v>17939</v>
      </c>
      <c r="D1364" s="140" t="s">
        <v>5675</v>
      </c>
      <c r="E1364" s="140" t="s">
        <v>4220</v>
      </c>
      <c r="F1364" s="139">
        <v>8310</v>
      </c>
      <c r="G1364" s="140" t="s">
        <v>404</v>
      </c>
      <c r="H1364" s="140" t="s">
        <v>2141</v>
      </c>
      <c r="I1364" s="140" t="s">
        <v>7758</v>
      </c>
      <c r="J1364" s="140" t="s">
        <v>13294</v>
      </c>
      <c r="K1364" s="140" t="s">
        <v>7922</v>
      </c>
      <c r="L1364" s="140" t="s">
        <v>7761</v>
      </c>
      <c r="M1364" s="140" t="s">
        <v>7923</v>
      </c>
      <c r="N1364" s="140" t="s">
        <v>8722</v>
      </c>
      <c r="O1364" s="139">
        <v>120601</v>
      </c>
      <c r="P1364" s="139">
        <v>17947</v>
      </c>
      <c r="Q1364" s="140" t="s">
        <v>5676</v>
      </c>
      <c r="R1364" s="139">
        <v>116137</v>
      </c>
      <c r="S1364" s="139">
        <v>0</v>
      </c>
      <c r="T1364" s="140" t="s">
        <v>7758</v>
      </c>
      <c r="U1364" s="141">
        <v>367</v>
      </c>
      <c r="V1364" s="140" t="s">
        <v>13295</v>
      </c>
      <c r="W1364" s="140" t="s">
        <v>11101</v>
      </c>
      <c r="X1364" s="140" t="s">
        <v>7765</v>
      </c>
      <c r="Y1364" s="140" t="s">
        <v>7766</v>
      </c>
      <c r="Z1364" s="140" t="s">
        <v>8739</v>
      </c>
      <c r="AA1364" s="139">
        <v>1</v>
      </c>
      <c r="AB1364" s="141">
        <v>45322</v>
      </c>
      <c r="AC1364" s="141">
        <v>45322</v>
      </c>
      <c r="AD1364" s="140" t="s">
        <v>7913</v>
      </c>
      <c r="AE1364" s="140" t="s">
        <v>7914</v>
      </c>
      <c r="AF1364" s="140" t="s">
        <v>7915</v>
      </c>
      <c r="AG1364" s="140" t="s">
        <v>7916</v>
      </c>
      <c r="AH1364" s="140" t="s">
        <v>13296</v>
      </c>
      <c r="AI1364" s="140" t="s">
        <v>7943</v>
      </c>
      <c r="AJ1364" s="140" t="s">
        <v>13293</v>
      </c>
      <c r="AK1364" s="140" t="s">
        <v>13003</v>
      </c>
      <c r="AL1364" s="139">
        <v>8310</v>
      </c>
      <c r="AM1364" s="140" t="s">
        <v>404</v>
      </c>
      <c r="AN1364" s="140" t="s">
        <v>12978</v>
      </c>
    </row>
    <row r="1365" spans="1:40" ht="28.8" x14ac:dyDescent="0.25">
      <c r="A1365" s="139" t="s">
        <v>7756</v>
      </c>
      <c r="B1365" s="140" t="s">
        <v>7757</v>
      </c>
      <c r="C1365" s="139">
        <v>17947</v>
      </c>
      <c r="D1365" s="140" t="s">
        <v>5676</v>
      </c>
      <c r="E1365" s="140" t="s">
        <v>4221</v>
      </c>
      <c r="F1365" s="139">
        <v>8310</v>
      </c>
      <c r="G1365" s="140" t="s">
        <v>404</v>
      </c>
      <c r="H1365" s="140" t="s">
        <v>2142</v>
      </c>
      <c r="I1365" s="140" t="s">
        <v>7758</v>
      </c>
      <c r="J1365" s="140" t="s">
        <v>13297</v>
      </c>
      <c r="K1365" s="140" t="s">
        <v>7922</v>
      </c>
      <c r="L1365" s="140" t="s">
        <v>7761</v>
      </c>
      <c r="M1365" s="140" t="s">
        <v>7923</v>
      </c>
      <c r="N1365" s="140" t="s">
        <v>8722</v>
      </c>
      <c r="O1365" s="139">
        <v>120601</v>
      </c>
      <c r="P1365" s="139">
        <v>17947</v>
      </c>
      <c r="Q1365" s="140" t="s">
        <v>5676</v>
      </c>
      <c r="R1365" s="139">
        <v>116137</v>
      </c>
      <c r="S1365" s="139">
        <v>0</v>
      </c>
      <c r="T1365" s="140" t="s">
        <v>7758</v>
      </c>
      <c r="U1365" s="141">
        <v>367</v>
      </c>
      <c r="V1365" s="140" t="s">
        <v>13298</v>
      </c>
      <c r="W1365" s="140" t="s">
        <v>13299</v>
      </c>
      <c r="X1365" s="140" t="s">
        <v>7765</v>
      </c>
      <c r="Y1365" s="140" t="s">
        <v>7766</v>
      </c>
      <c r="Z1365" s="140" t="s">
        <v>8739</v>
      </c>
      <c r="AA1365" s="139">
        <v>1</v>
      </c>
      <c r="AB1365" s="141">
        <v>45322</v>
      </c>
      <c r="AC1365" s="141">
        <v>45322</v>
      </c>
      <c r="AD1365" s="140" t="s">
        <v>7913</v>
      </c>
      <c r="AE1365" s="140" t="s">
        <v>7914</v>
      </c>
      <c r="AF1365" s="140" t="s">
        <v>7915</v>
      </c>
      <c r="AG1365" s="140" t="s">
        <v>7916</v>
      </c>
      <c r="AH1365" s="140" t="s">
        <v>13300</v>
      </c>
      <c r="AI1365" s="140" t="s">
        <v>7943</v>
      </c>
      <c r="AJ1365" s="140" t="s">
        <v>13293</v>
      </c>
      <c r="AK1365" s="140" t="s">
        <v>13003</v>
      </c>
      <c r="AL1365" s="139">
        <v>8310</v>
      </c>
      <c r="AM1365" s="140" t="s">
        <v>404</v>
      </c>
      <c r="AN1365" s="140" t="s">
        <v>12978</v>
      </c>
    </row>
    <row r="1366" spans="1:40" ht="28.8" x14ac:dyDescent="0.25">
      <c r="A1366" s="139" t="s">
        <v>7756</v>
      </c>
      <c r="B1366" s="140" t="s">
        <v>7757</v>
      </c>
      <c r="C1366" s="139">
        <v>17954</v>
      </c>
      <c r="D1366" s="140" t="s">
        <v>5677</v>
      </c>
      <c r="E1366" s="140" t="s">
        <v>4222</v>
      </c>
      <c r="F1366" s="139">
        <v>8310</v>
      </c>
      <c r="G1366" s="140" t="s">
        <v>404</v>
      </c>
      <c r="H1366" s="140" t="s">
        <v>2143</v>
      </c>
      <c r="I1366" s="140" t="s">
        <v>7758</v>
      </c>
      <c r="J1366" s="140" t="s">
        <v>13301</v>
      </c>
      <c r="K1366" s="140" t="s">
        <v>7922</v>
      </c>
      <c r="L1366" s="140" t="s">
        <v>7761</v>
      </c>
      <c r="M1366" s="140" t="s">
        <v>7923</v>
      </c>
      <c r="N1366" s="140" t="s">
        <v>8722</v>
      </c>
      <c r="O1366" s="139">
        <v>120601</v>
      </c>
      <c r="P1366" s="139">
        <v>17947</v>
      </c>
      <c r="Q1366" s="140" t="s">
        <v>5676</v>
      </c>
      <c r="R1366" s="139">
        <v>116137</v>
      </c>
      <c r="S1366" s="139">
        <v>0</v>
      </c>
      <c r="T1366" s="140" t="s">
        <v>7758</v>
      </c>
      <c r="U1366" s="141">
        <v>367</v>
      </c>
      <c r="V1366" s="140" t="s">
        <v>13302</v>
      </c>
      <c r="W1366" s="140" t="s">
        <v>13303</v>
      </c>
      <c r="X1366" s="140" t="s">
        <v>7765</v>
      </c>
      <c r="Y1366" s="140" t="s">
        <v>7766</v>
      </c>
      <c r="Z1366" s="140" t="s">
        <v>8739</v>
      </c>
      <c r="AA1366" s="139">
        <v>2</v>
      </c>
      <c r="AB1366" s="141">
        <v>45322</v>
      </c>
      <c r="AC1366" s="141">
        <v>45322</v>
      </c>
      <c r="AD1366" s="140" t="s">
        <v>7913</v>
      </c>
      <c r="AE1366" s="140" t="s">
        <v>7914</v>
      </c>
      <c r="AF1366" s="140" t="s">
        <v>7915</v>
      </c>
      <c r="AG1366" s="140" t="s">
        <v>7916</v>
      </c>
      <c r="AH1366" s="140" t="s">
        <v>13304</v>
      </c>
      <c r="AI1366" s="140" t="s">
        <v>7943</v>
      </c>
      <c r="AJ1366" s="140" t="s">
        <v>13293</v>
      </c>
      <c r="AK1366" s="140" t="s">
        <v>13003</v>
      </c>
      <c r="AL1366" s="139">
        <v>8310</v>
      </c>
      <c r="AM1366" s="140" t="s">
        <v>404</v>
      </c>
      <c r="AN1366" s="140" t="s">
        <v>12978</v>
      </c>
    </row>
    <row r="1367" spans="1:40" ht="28.8" x14ac:dyDescent="0.25">
      <c r="A1367" s="139" t="s">
        <v>7756</v>
      </c>
      <c r="B1367" s="140" t="s">
        <v>7757</v>
      </c>
      <c r="C1367" s="139">
        <v>17962</v>
      </c>
      <c r="D1367" s="140" t="s">
        <v>5678</v>
      </c>
      <c r="E1367" s="140" t="s">
        <v>4223</v>
      </c>
      <c r="F1367" s="139">
        <v>8730</v>
      </c>
      <c r="G1367" s="140" t="s">
        <v>54</v>
      </c>
      <c r="H1367" s="140" t="s">
        <v>2144</v>
      </c>
      <c r="I1367" s="140" t="s">
        <v>7758</v>
      </c>
      <c r="J1367" s="140" t="s">
        <v>13305</v>
      </c>
      <c r="K1367" s="140" t="s">
        <v>7922</v>
      </c>
      <c r="L1367" s="140" t="s">
        <v>7761</v>
      </c>
      <c r="M1367" s="140" t="s">
        <v>7923</v>
      </c>
      <c r="N1367" s="140" t="s">
        <v>8722</v>
      </c>
      <c r="O1367" s="139">
        <v>120253</v>
      </c>
      <c r="P1367" s="139">
        <v>17962</v>
      </c>
      <c r="Q1367" s="140" t="s">
        <v>5678</v>
      </c>
      <c r="R1367" s="139">
        <v>116137</v>
      </c>
      <c r="S1367" s="139">
        <v>0</v>
      </c>
      <c r="T1367" s="140" t="s">
        <v>7758</v>
      </c>
      <c r="U1367" s="141">
        <v>367</v>
      </c>
      <c r="V1367" s="140" t="s">
        <v>13306</v>
      </c>
      <c r="W1367" s="140" t="s">
        <v>9149</v>
      </c>
      <c r="X1367" s="140" t="s">
        <v>7765</v>
      </c>
      <c r="Y1367" s="140" t="s">
        <v>7766</v>
      </c>
      <c r="Z1367" s="140" t="s">
        <v>8739</v>
      </c>
      <c r="AA1367" s="139">
        <v>2</v>
      </c>
      <c r="AB1367" s="141">
        <v>45322</v>
      </c>
      <c r="AC1367" s="141">
        <v>45322</v>
      </c>
      <c r="AD1367" s="140" t="s">
        <v>8379</v>
      </c>
      <c r="AE1367" s="140" t="s">
        <v>8380</v>
      </c>
      <c r="AF1367" s="140" t="s">
        <v>8381</v>
      </c>
      <c r="AG1367" s="140" t="s">
        <v>8382</v>
      </c>
      <c r="AH1367" s="140" t="s">
        <v>13307</v>
      </c>
      <c r="AI1367" s="140" t="s">
        <v>7885</v>
      </c>
      <c r="AJ1367" s="140" t="s">
        <v>9165</v>
      </c>
      <c r="AK1367" s="140" t="s">
        <v>13308</v>
      </c>
      <c r="AL1367" s="139">
        <v>8730</v>
      </c>
      <c r="AM1367" s="140" t="s">
        <v>390</v>
      </c>
      <c r="AN1367" s="140" t="s">
        <v>12978</v>
      </c>
    </row>
    <row r="1368" spans="1:40" ht="28.8" x14ac:dyDescent="0.25">
      <c r="A1368" s="139" t="s">
        <v>7756</v>
      </c>
      <c r="B1368" s="140" t="s">
        <v>7757</v>
      </c>
      <c r="C1368" s="139">
        <v>17971</v>
      </c>
      <c r="D1368" s="140" t="s">
        <v>6306</v>
      </c>
      <c r="E1368" s="140" t="s">
        <v>4224</v>
      </c>
      <c r="F1368" s="139">
        <v>8340</v>
      </c>
      <c r="G1368" s="140" t="s">
        <v>2898</v>
      </c>
      <c r="H1368" s="140" t="s">
        <v>2145</v>
      </c>
      <c r="I1368" s="140" t="s">
        <v>7758</v>
      </c>
      <c r="J1368" s="140" t="s">
        <v>13309</v>
      </c>
      <c r="K1368" s="140" t="s">
        <v>7922</v>
      </c>
      <c r="L1368" s="140" t="s">
        <v>7761</v>
      </c>
      <c r="M1368" s="140" t="s">
        <v>7923</v>
      </c>
      <c r="N1368" s="140" t="s">
        <v>8722</v>
      </c>
      <c r="O1368" s="139">
        <v>120253</v>
      </c>
      <c r="P1368" s="139">
        <v>17962</v>
      </c>
      <c r="Q1368" s="140" t="s">
        <v>5678</v>
      </c>
      <c r="R1368" s="139">
        <v>116137</v>
      </c>
      <c r="S1368" s="139">
        <v>0</v>
      </c>
      <c r="T1368" s="140" t="s">
        <v>7758</v>
      </c>
      <c r="U1368" s="141">
        <v>367</v>
      </c>
      <c r="V1368" s="140" t="s">
        <v>13310</v>
      </c>
      <c r="W1368" s="140" t="s">
        <v>7840</v>
      </c>
      <c r="X1368" s="140" t="s">
        <v>7765</v>
      </c>
      <c r="Y1368" s="140" t="s">
        <v>7766</v>
      </c>
      <c r="Z1368" s="140" t="s">
        <v>8739</v>
      </c>
      <c r="AA1368" s="139">
        <v>2</v>
      </c>
      <c r="AB1368" s="141">
        <v>45322</v>
      </c>
      <c r="AC1368" s="141">
        <v>45322</v>
      </c>
      <c r="AD1368" s="140" t="s">
        <v>8379</v>
      </c>
      <c r="AE1368" s="140" t="s">
        <v>8380</v>
      </c>
      <c r="AF1368" s="140" t="s">
        <v>8381</v>
      </c>
      <c r="AG1368" s="140" t="s">
        <v>8382</v>
      </c>
      <c r="AH1368" s="140" t="s">
        <v>13311</v>
      </c>
      <c r="AI1368" s="140" t="s">
        <v>7943</v>
      </c>
      <c r="AJ1368" s="140" t="s">
        <v>6306</v>
      </c>
      <c r="AK1368" s="140" t="s">
        <v>13312</v>
      </c>
      <c r="AL1368" s="139">
        <v>8340</v>
      </c>
      <c r="AM1368" s="140" t="s">
        <v>55</v>
      </c>
      <c r="AN1368" s="140" t="s">
        <v>12978</v>
      </c>
    </row>
    <row r="1369" spans="1:40" ht="28.8" x14ac:dyDescent="0.25">
      <c r="A1369" s="139" t="s">
        <v>7756</v>
      </c>
      <c r="B1369" s="140" t="s">
        <v>7757</v>
      </c>
      <c r="C1369" s="139">
        <v>17988</v>
      </c>
      <c r="D1369" s="140" t="s">
        <v>6307</v>
      </c>
      <c r="E1369" s="140" t="s">
        <v>4225</v>
      </c>
      <c r="F1369" s="139">
        <v>8340</v>
      </c>
      <c r="G1369" s="140" t="s">
        <v>2898</v>
      </c>
      <c r="H1369" s="140" t="s">
        <v>2146</v>
      </c>
      <c r="I1369" s="140" t="s">
        <v>7758</v>
      </c>
      <c r="J1369" s="140" t="s">
        <v>13313</v>
      </c>
      <c r="K1369" s="140" t="s">
        <v>7922</v>
      </c>
      <c r="L1369" s="140" t="s">
        <v>7761</v>
      </c>
      <c r="M1369" s="140" t="s">
        <v>7923</v>
      </c>
      <c r="N1369" s="140" t="s">
        <v>8730</v>
      </c>
      <c r="O1369" s="139">
        <v>120551</v>
      </c>
      <c r="P1369" s="139">
        <v>17848</v>
      </c>
      <c r="Q1369" s="140" t="s">
        <v>7283</v>
      </c>
      <c r="R1369" s="139">
        <v>975458</v>
      </c>
      <c r="S1369" s="139">
        <v>0</v>
      </c>
      <c r="T1369" s="140" t="s">
        <v>7758</v>
      </c>
      <c r="U1369" s="141">
        <v>367</v>
      </c>
      <c r="V1369" s="140" t="s">
        <v>13314</v>
      </c>
      <c r="W1369" s="140" t="s">
        <v>8931</v>
      </c>
      <c r="X1369" s="140" t="s">
        <v>7765</v>
      </c>
      <c r="Y1369" s="140" t="s">
        <v>7766</v>
      </c>
      <c r="Z1369" s="140" t="s">
        <v>8732</v>
      </c>
      <c r="AA1369" s="139">
        <v>2</v>
      </c>
      <c r="AB1369" s="141">
        <v>45322</v>
      </c>
      <c r="AC1369" s="141">
        <v>45322</v>
      </c>
      <c r="AD1369" s="140" t="s">
        <v>8379</v>
      </c>
      <c r="AE1369" s="140" t="s">
        <v>8380</v>
      </c>
      <c r="AF1369" s="140" t="s">
        <v>8381</v>
      </c>
      <c r="AG1369" s="140" t="s">
        <v>8382</v>
      </c>
      <c r="AH1369" s="140" t="s">
        <v>13315</v>
      </c>
      <c r="AI1369" s="140" t="s">
        <v>7773</v>
      </c>
      <c r="AJ1369" s="140" t="s">
        <v>13316</v>
      </c>
      <c r="AK1369" s="140" t="s">
        <v>13317</v>
      </c>
      <c r="AL1369" s="139">
        <v>8340</v>
      </c>
      <c r="AM1369" s="140" t="s">
        <v>55</v>
      </c>
      <c r="AN1369" s="140" t="s">
        <v>13318</v>
      </c>
    </row>
    <row r="1370" spans="1:40" ht="28.8" x14ac:dyDescent="0.25">
      <c r="A1370" s="139" t="s">
        <v>7756</v>
      </c>
      <c r="B1370" s="140" t="s">
        <v>7757</v>
      </c>
      <c r="C1370" s="139">
        <v>17996</v>
      </c>
      <c r="D1370" s="140" t="s">
        <v>7285</v>
      </c>
      <c r="E1370" s="140" t="s">
        <v>4226</v>
      </c>
      <c r="F1370" s="139">
        <v>8340</v>
      </c>
      <c r="G1370" s="140" t="s">
        <v>55</v>
      </c>
      <c r="H1370" s="140" t="s">
        <v>2147</v>
      </c>
      <c r="I1370" s="140" t="s">
        <v>7758</v>
      </c>
      <c r="J1370" s="140" t="s">
        <v>13319</v>
      </c>
      <c r="K1370" s="140" t="s">
        <v>7922</v>
      </c>
      <c r="L1370" s="140" t="s">
        <v>7761</v>
      </c>
      <c r="M1370" s="140" t="s">
        <v>7923</v>
      </c>
      <c r="N1370" s="140" t="s">
        <v>8722</v>
      </c>
      <c r="O1370" s="139">
        <v>120601</v>
      </c>
      <c r="P1370" s="139">
        <v>17947</v>
      </c>
      <c r="Q1370" s="140" t="s">
        <v>5676</v>
      </c>
      <c r="R1370" s="139">
        <v>116137</v>
      </c>
      <c r="S1370" s="139">
        <v>0</v>
      </c>
      <c r="T1370" s="140" t="s">
        <v>7758</v>
      </c>
      <c r="U1370" s="141">
        <v>367</v>
      </c>
      <c r="V1370" s="140" t="s">
        <v>13320</v>
      </c>
      <c r="W1370" s="140" t="s">
        <v>13321</v>
      </c>
      <c r="X1370" s="140" t="s">
        <v>7765</v>
      </c>
      <c r="Y1370" s="140" t="s">
        <v>7766</v>
      </c>
      <c r="Z1370" s="140" t="s">
        <v>8739</v>
      </c>
      <c r="AA1370" s="139">
        <v>1</v>
      </c>
      <c r="AB1370" s="141">
        <v>45322</v>
      </c>
      <c r="AC1370" s="141">
        <v>45322</v>
      </c>
      <c r="AD1370" s="140" t="s">
        <v>8379</v>
      </c>
      <c r="AE1370" s="140" t="s">
        <v>8380</v>
      </c>
      <c r="AF1370" s="140" t="s">
        <v>8381</v>
      </c>
      <c r="AG1370" s="140" t="s">
        <v>8382</v>
      </c>
      <c r="AH1370" s="140" t="s">
        <v>13322</v>
      </c>
      <c r="AI1370" s="140" t="s">
        <v>7943</v>
      </c>
      <c r="AJ1370" s="140" t="s">
        <v>13293</v>
      </c>
      <c r="AK1370" s="140" t="s">
        <v>13003</v>
      </c>
      <c r="AL1370" s="139">
        <v>8310</v>
      </c>
      <c r="AM1370" s="140" t="s">
        <v>404</v>
      </c>
      <c r="AN1370" s="140" t="s">
        <v>12978</v>
      </c>
    </row>
    <row r="1371" spans="1:40" ht="28.8" x14ac:dyDescent="0.25">
      <c r="A1371" s="139" t="s">
        <v>7756</v>
      </c>
      <c r="B1371" s="140" t="s">
        <v>7757</v>
      </c>
      <c r="C1371" s="139">
        <v>18002</v>
      </c>
      <c r="D1371" s="140" t="s">
        <v>6915</v>
      </c>
      <c r="E1371" s="140" t="s">
        <v>6916</v>
      </c>
      <c r="F1371" s="139">
        <v>8340</v>
      </c>
      <c r="G1371" s="140" t="s">
        <v>56</v>
      </c>
      <c r="H1371" s="140" t="s">
        <v>5679</v>
      </c>
      <c r="I1371" s="140" t="s">
        <v>7758</v>
      </c>
      <c r="J1371" s="140" t="s">
        <v>13323</v>
      </c>
      <c r="K1371" s="140" t="s">
        <v>7922</v>
      </c>
      <c r="L1371" s="140" t="s">
        <v>7761</v>
      </c>
      <c r="M1371" s="140" t="s">
        <v>7923</v>
      </c>
      <c r="N1371" s="140" t="s">
        <v>8722</v>
      </c>
      <c r="O1371" s="139">
        <v>120253</v>
      </c>
      <c r="P1371" s="139">
        <v>17962</v>
      </c>
      <c r="Q1371" s="140" t="s">
        <v>5678</v>
      </c>
      <c r="R1371" s="139">
        <v>116137</v>
      </c>
      <c r="S1371" s="139">
        <v>0</v>
      </c>
      <c r="T1371" s="140" t="s">
        <v>7758</v>
      </c>
      <c r="U1371" s="141">
        <v>367</v>
      </c>
      <c r="V1371" s="140" t="s">
        <v>13324</v>
      </c>
      <c r="W1371" s="140" t="s">
        <v>8152</v>
      </c>
      <c r="X1371" s="140" t="s">
        <v>7765</v>
      </c>
      <c r="Y1371" s="140" t="s">
        <v>7766</v>
      </c>
      <c r="Z1371" s="140" t="s">
        <v>8739</v>
      </c>
      <c r="AA1371" s="139">
        <v>1</v>
      </c>
      <c r="AB1371" s="141">
        <v>45322</v>
      </c>
      <c r="AC1371" s="141">
        <v>45322</v>
      </c>
      <c r="AD1371" s="140" t="s">
        <v>8379</v>
      </c>
      <c r="AE1371" s="140" t="s">
        <v>8380</v>
      </c>
      <c r="AF1371" s="140" t="s">
        <v>8381</v>
      </c>
      <c r="AG1371" s="140" t="s">
        <v>8382</v>
      </c>
      <c r="AH1371" s="140" t="s">
        <v>13325</v>
      </c>
      <c r="AI1371" s="140" t="s">
        <v>7943</v>
      </c>
      <c r="AJ1371" s="140" t="s">
        <v>13326</v>
      </c>
      <c r="AK1371" s="140" t="s">
        <v>13327</v>
      </c>
      <c r="AL1371" s="139">
        <v>8340</v>
      </c>
      <c r="AM1371" s="140" t="s">
        <v>55</v>
      </c>
      <c r="AN1371" s="140" t="s">
        <v>12978</v>
      </c>
    </row>
    <row r="1372" spans="1:40" ht="28.8" x14ac:dyDescent="0.25">
      <c r="A1372" s="139" t="s">
        <v>7756</v>
      </c>
      <c r="B1372" s="140" t="s">
        <v>7757</v>
      </c>
      <c r="C1372" s="139">
        <v>18011</v>
      </c>
      <c r="D1372" s="140" t="s">
        <v>5680</v>
      </c>
      <c r="E1372" s="140" t="s">
        <v>4227</v>
      </c>
      <c r="F1372" s="139">
        <v>8370</v>
      </c>
      <c r="G1372" s="140" t="s">
        <v>405</v>
      </c>
      <c r="H1372" s="140" t="s">
        <v>2149</v>
      </c>
      <c r="I1372" s="140" t="s">
        <v>7758</v>
      </c>
      <c r="J1372" s="140" t="s">
        <v>13328</v>
      </c>
      <c r="K1372" s="140" t="s">
        <v>7922</v>
      </c>
      <c r="L1372" s="140" t="s">
        <v>7761</v>
      </c>
      <c r="M1372" s="140" t="s">
        <v>7923</v>
      </c>
      <c r="N1372" s="140" t="s">
        <v>8722</v>
      </c>
      <c r="O1372" s="139">
        <v>120667</v>
      </c>
      <c r="P1372" s="139">
        <v>18325</v>
      </c>
      <c r="Q1372" s="140" t="s">
        <v>5693</v>
      </c>
      <c r="R1372" s="139">
        <v>971391</v>
      </c>
      <c r="S1372" s="139">
        <v>0</v>
      </c>
      <c r="T1372" s="140" t="s">
        <v>7758</v>
      </c>
      <c r="U1372" s="141">
        <v>367</v>
      </c>
      <c r="V1372" s="140" t="s">
        <v>13329</v>
      </c>
      <c r="W1372" s="140" t="s">
        <v>8604</v>
      </c>
      <c r="X1372" s="140" t="s">
        <v>7765</v>
      </c>
      <c r="Y1372" s="140" t="s">
        <v>7766</v>
      </c>
      <c r="Z1372" s="140" t="s">
        <v>8739</v>
      </c>
      <c r="AA1372" s="139">
        <v>2</v>
      </c>
      <c r="AB1372" s="141">
        <v>45322</v>
      </c>
      <c r="AC1372" s="141">
        <v>45322</v>
      </c>
      <c r="AD1372" s="140" t="s">
        <v>8411</v>
      </c>
      <c r="AE1372" s="140" t="s">
        <v>8412</v>
      </c>
      <c r="AF1372" s="140" t="s">
        <v>8413</v>
      </c>
      <c r="AG1372" s="140" t="s">
        <v>8414</v>
      </c>
      <c r="AH1372" s="140" t="s">
        <v>13330</v>
      </c>
      <c r="AI1372" s="140" t="s">
        <v>7943</v>
      </c>
      <c r="AJ1372" s="140" t="s">
        <v>13331</v>
      </c>
      <c r="AK1372" s="140" t="s">
        <v>13332</v>
      </c>
      <c r="AL1372" s="139">
        <v>8370</v>
      </c>
      <c r="AM1372" s="140" t="s">
        <v>405</v>
      </c>
      <c r="AN1372" s="140" t="s">
        <v>13333</v>
      </c>
    </row>
    <row r="1373" spans="1:40" ht="28.8" x14ac:dyDescent="0.25">
      <c r="A1373" s="139" t="s">
        <v>7756</v>
      </c>
      <c r="B1373" s="140" t="s">
        <v>7757</v>
      </c>
      <c r="C1373" s="139">
        <v>18028</v>
      </c>
      <c r="D1373" s="140" t="s">
        <v>5681</v>
      </c>
      <c r="E1373" s="140" t="s">
        <v>4228</v>
      </c>
      <c r="F1373" s="139">
        <v>8370</v>
      </c>
      <c r="G1373" s="140" t="s">
        <v>405</v>
      </c>
      <c r="H1373" s="140" t="s">
        <v>2150</v>
      </c>
      <c r="I1373" s="140" t="s">
        <v>7758</v>
      </c>
      <c r="J1373" s="140" t="s">
        <v>13334</v>
      </c>
      <c r="K1373" s="140" t="s">
        <v>7922</v>
      </c>
      <c r="L1373" s="140" t="s">
        <v>7761</v>
      </c>
      <c r="M1373" s="140" t="s">
        <v>7923</v>
      </c>
      <c r="N1373" s="140" t="s">
        <v>8722</v>
      </c>
      <c r="O1373" s="139">
        <v>120667</v>
      </c>
      <c r="P1373" s="139">
        <v>18325</v>
      </c>
      <c r="Q1373" s="140" t="s">
        <v>5693</v>
      </c>
      <c r="R1373" s="139">
        <v>971391</v>
      </c>
      <c r="S1373" s="139">
        <v>0</v>
      </c>
      <c r="T1373" s="140" t="s">
        <v>7758</v>
      </c>
      <c r="U1373" s="141">
        <v>367</v>
      </c>
      <c r="V1373" s="140" t="s">
        <v>13335</v>
      </c>
      <c r="W1373" s="140" t="s">
        <v>8102</v>
      </c>
      <c r="X1373" s="140" t="s">
        <v>7765</v>
      </c>
      <c r="Y1373" s="140" t="s">
        <v>7766</v>
      </c>
      <c r="Z1373" s="140" t="s">
        <v>8739</v>
      </c>
      <c r="AA1373" s="139">
        <v>2</v>
      </c>
      <c r="AB1373" s="141">
        <v>45322</v>
      </c>
      <c r="AC1373" s="141">
        <v>45322</v>
      </c>
      <c r="AD1373" s="140" t="s">
        <v>8411</v>
      </c>
      <c r="AE1373" s="140" t="s">
        <v>8412</v>
      </c>
      <c r="AF1373" s="140" t="s">
        <v>8413</v>
      </c>
      <c r="AG1373" s="140" t="s">
        <v>8414</v>
      </c>
      <c r="AH1373" s="140" t="s">
        <v>13330</v>
      </c>
      <c r="AI1373" s="140" t="s">
        <v>7943</v>
      </c>
      <c r="AJ1373" s="140" t="s">
        <v>13331</v>
      </c>
      <c r="AK1373" s="140" t="s">
        <v>13332</v>
      </c>
      <c r="AL1373" s="139">
        <v>8370</v>
      </c>
      <c r="AM1373" s="140" t="s">
        <v>405</v>
      </c>
      <c r="AN1373" s="140" t="s">
        <v>13333</v>
      </c>
    </row>
    <row r="1374" spans="1:40" ht="28.8" x14ac:dyDescent="0.25">
      <c r="A1374" s="139" t="s">
        <v>7756</v>
      </c>
      <c r="B1374" s="140" t="s">
        <v>7757</v>
      </c>
      <c r="C1374" s="139">
        <v>18036</v>
      </c>
      <c r="D1374" s="140" t="s">
        <v>5682</v>
      </c>
      <c r="E1374" s="140" t="s">
        <v>4229</v>
      </c>
      <c r="F1374" s="139">
        <v>8380</v>
      </c>
      <c r="G1374" s="140" t="s">
        <v>57</v>
      </c>
      <c r="H1374" s="140" t="s">
        <v>2151</v>
      </c>
      <c r="I1374" s="140" t="s">
        <v>7758</v>
      </c>
      <c r="J1374" s="140" t="s">
        <v>13336</v>
      </c>
      <c r="K1374" s="140" t="s">
        <v>7922</v>
      </c>
      <c r="L1374" s="140" t="s">
        <v>7761</v>
      </c>
      <c r="M1374" s="140" t="s">
        <v>7923</v>
      </c>
      <c r="N1374" s="140" t="s">
        <v>8730</v>
      </c>
      <c r="O1374" s="139">
        <v>120071</v>
      </c>
      <c r="P1374" s="139">
        <v>46201</v>
      </c>
      <c r="Q1374" s="140" t="s">
        <v>7630</v>
      </c>
      <c r="R1374" s="139">
        <v>975292</v>
      </c>
      <c r="S1374" s="139">
        <v>0</v>
      </c>
      <c r="T1374" s="140" t="s">
        <v>7758</v>
      </c>
      <c r="U1374" s="141">
        <v>367</v>
      </c>
      <c r="V1374" s="140" t="s">
        <v>13337</v>
      </c>
      <c r="W1374" s="140" t="s">
        <v>7828</v>
      </c>
      <c r="X1374" s="140" t="s">
        <v>7765</v>
      </c>
      <c r="Y1374" s="140" t="s">
        <v>7766</v>
      </c>
      <c r="Z1374" s="140" t="s">
        <v>8732</v>
      </c>
      <c r="AA1374" s="139">
        <v>2</v>
      </c>
      <c r="AB1374" s="141">
        <v>45322</v>
      </c>
      <c r="AC1374" s="141">
        <v>45322</v>
      </c>
      <c r="AD1374" s="140" t="s">
        <v>8411</v>
      </c>
      <c r="AE1374" s="140" t="s">
        <v>8412</v>
      </c>
      <c r="AF1374" s="140" t="s">
        <v>8413</v>
      </c>
      <c r="AG1374" s="140" t="s">
        <v>8414</v>
      </c>
      <c r="AH1374" s="140" t="s">
        <v>13188</v>
      </c>
      <c r="AI1374" s="140" t="s">
        <v>7773</v>
      </c>
      <c r="AJ1374" s="140" t="s">
        <v>13189</v>
      </c>
      <c r="AK1374" s="140" t="s">
        <v>13190</v>
      </c>
      <c r="AL1374" s="139">
        <v>8000</v>
      </c>
      <c r="AM1374" s="140" t="s">
        <v>388</v>
      </c>
      <c r="AN1374" s="140" t="s">
        <v>13191</v>
      </c>
    </row>
    <row r="1375" spans="1:40" ht="28.8" x14ac:dyDescent="0.25">
      <c r="A1375" s="139" t="s">
        <v>7756</v>
      </c>
      <c r="B1375" s="140" t="s">
        <v>7757</v>
      </c>
      <c r="C1375" s="139">
        <v>18044</v>
      </c>
      <c r="D1375" s="140" t="s">
        <v>5683</v>
      </c>
      <c r="E1375" s="140" t="s">
        <v>4230</v>
      </c>
      <c r="F1375" s="139">
        <v>8380</v>
      </c>
      <c r="G1375" s="140" t="s">
        <v>57</v>
      </c>
      <c r="H1375" s="140" t="s">
        <v>2152</v>
      </c>
      <c r="I1375" s="140" t="s">
        <v>7758</v>
      </c>
      <c r="J1375" s="140" t="s">
        <v>13338</v>
      </c>
      <c r="K1375" s="140" t="s">
        <v>7922</v>
      </c>
      <c r="L1375" s="140" t="s">
        <v>7761</v>
      </c>
      <c r="M1375" s="140" t="s">
        <v>7923</v>
      </c>
      <c r="N1375" s="140" t="s">
        <v>8722</v>
      </c>
      <c r="O1375" s="139">
        <v>120782</v>
      </c>
      <c r="P1375" s="139">
        <v>18085</v>
      </c>
      <c r="Q1375" s="140" t="s">
        <v>5686</v>
      </c>
      <c r="R1375" s="139">
        <v>966887</v>
      </c>
      <c r="S1375" s="139">
        <v>0</v>
      </c>
      <c r="T1375" s="140" t="s">
        <v>7758</v>
      </c>
      <c r="U1375" s="141">
        <v>367</v>
      </c>
      <c r="V1375" s="140" t="s">
        <v>13339</v>
      </c>
      <c r="W1375" s="140" t="s">
        <v>8596</v>
      </c>
      <c r="X1375" s="140" t="s">
        <v>7765</v>
      </c>
      <c r="Y1375" s="140" t="s">
        <v>7766</v>
      </c>
      <c r="Z1375" s="140" t="s">
        <v>8739</v>
      </c>
      <c r="AA1375" s="139">
        <v>1</v>
      </c>
      <c r="AB1375" s="141">
        <v>45322</v>
      </c>
      <c r="AC1375" s="141">
        <v>45322</v>
      </c>
      <c r="AD1375" s="140" t="s">
        <v>8411</v>
      </c>
      <c r="AE1375" s="140" t="s">
        <v>8412</v>
      </c>
      <c r="AF1375" s="140" t="s">
        <v>8413</v>
      </c>
      <c r="AG1375" s="140" t="s">
        <v>8414</v>
      </c>
      <c r="AH1375" s="140" t="s">
        <v>13264</v>
      </c>
      <c r="AI1375" s="140" t="s">
        <v>7943</v>
      </c>
      <c r="AJ1375" s="140" t="s">
        <v>13265</v>
      </c>
      <c r="AK1375" s="140" t="s">
        <v>4233</v>
      </c>
      <c r="AL1375" s="139">
        <v>8300</v>
      </c>
      <c r="AM1375" s="140" t="s">
        <v>402</v>
      </c>
      <c r="AN1375" s="140" t="s">
        <v>13266</v>
      </c>
    </row>
    <row r="1376" spans="1:40" ht="28.8" x14ac:dyDescent="0.25">
      <c r="A1376" s="139" t="s">
        <v>7756</v>
      </c>
      <c r="B1376" s="140" t="s">
        <v>7757</v>
      </c>
      <c r="C1376" s="139">
        <v>18051</v>
      </c>
      <c r="D1376" s="140" t="s">
        <v>5684</v>
      </c>
      <c r="E1376" s="140" t="s">
        <v>4231</v>
      </c>
      <c r="F1376" s="139">
        <v>8380</v>
      </c>
      <c r="G1376" s="140" t="s">
        <v>58</v>
      </c>
      <c r="H1376" s="140" t="s">
        <v>2153</v>
      </c>
      <c r="I1376" s="140" t="s">
        <v>7758</v>
      </c>
      <c r="J1376" s="140" t="s">
        <v>13340</v>
      </c>
      <c r="K1376" s="140" t="s">
        <v>7922</v>
      </c>
      <c r="L1376" s="140" t="s">
        <v>7761</v>
      </c>
      <c r="M1376" s="140" t="s">
        <v>7923</v>
      </c>
      <c r="N1376" s="140" t="s">
        <v>8722</v>
      </c>
      <c r="O1376" s="139">
        <v>120782</v>
      </c>
      <c r="P1376" s="139">
        <v>18085</v>
      </c>
      <c r="Q1376" s="140" t="s">
        <v>5686</v>
      </c>
      <c r="R1376" s="139">
        <v>966887</v>
      </c>
      <c r="S1376" s="139">
        <v>0</v>
      </c>
      <c r="T1376" s="140" t="s">
        <v>7758</v>
      </c>
      <c r="U1376" s="141">
        <v>367</v>
      </c>
      <c r="V1376" s="140" t="s">
        <v>13341</v>
      </c>
      <c r="W1376" s="140" t="s">
        <v>7988</v>
      </c>
      <c r="X1376" s="140" t="s">
        <v>7765</v>
      </c>
      <c r="Y1376" s="140" t="s">
        <v>7766</v>
      </c>
      <c r="Z1376" s="140" t="s">
        <v>8739</v>
      </c>
      <c r="AA1376" s="139">
        <v>1</v>
      </c>
      <c r="AB1376" s="141">
        <v>45322</v>
      </c>
      <c r="AC1376" s="141">
        <v>45322</v>
      </c>
      <c r="AD1376" s="140" t="s">
        <v>8411</v>
      </c>
      <c r="AE1376" s="140" t="s">
        <v>8412</v>
      </c>
      <c r="AF1376" s="140" t="s">
        <v>8413</v>
      </c>
      <c r="AG1376" s="140" t="s">
        <v>8414</v>
      </c>
      <c r="AH1376" s="140" t="s">
        <v>13264</v>
      </c>
      <c r="AI1376" s="140" t="s">
        <v>7943</v>
      </c>
      <c r="AJ1376" s="140" t="s">
        <v>13265</v>
      </c>
      <c r="AK1376" s="140" t="s">
        <v>4233</v>
      </c>
      <c r="AL1376" s="139">
        <v>8300</v>
      </c>
      <c r="AM1376" s="140" t="s">
        <v>402</v>
      </c>
      <c r="AN1376" s="140" t="s">
        <v>13266</v>
      </c>
    </row>
    <row r="1377" spans="1:40" ht="28.8" x14ac:dyDescent="0.25">
      <c r="A1377" s="139" t="s">
        <v>7756</v>
      </c>
      <c r="B1377" s="140" t="s">
        <v>7757</v>
      </c>
      <c r="C1377" s="139">
        <v>18077</v>
      </c>
      <c r="D1377" s="140" t="s">
        <v>5685</v>
      </c>
      <c r="E1377" s="140" t="s">
        <v>4232</v>
      </c>
      <c r="F1377" s="139">
        <v>8301</v>
      </c>
      <c r="G1377" s="140" t="s">
        <v>59</v>
      </c>
      <c r="H1377" s="140" t="s">
        <v>2154</v>
      </c>
      <c r="I1377" s="140" t="s">
        <v>7758</v>
      </c>
      <c r="J1377" s="140" t="s">
        <v>13342</v>
      </c>
      <c r="K1377" s="140" t="s">
        <v>7922</v>
      </c>
      <c r="L1377" s="140" t="s">
        <v>7761</v>
      </c>
      <c r="M1377" s="140" t="s">
        <v>7923</v>
      </c>
      <c r="N1377" s="140" t="s">
        <v>8730</v>
      </c>
      <c r="O1377" s="139">
        <v>120551</v>
      </c>
      <c r="P1377" s="139">
        <v>17848</v>
      </c>
      <c r="Q1377" s="140" t="s">
        <v>7283</v>
      </c>
      <c r="R1377" s="139">
        <v>975441</v>
      </c>
      <c r="S1377" s="139">
        <v>0</v>
      </c>
      <c r="T1377" s="140" t="s">
        <v>7758</v>
      </c>
      <c r="U1377" s="141">
        <v>367</v>
      </c>
      <c r="V1377" s="140" t="s">
        <v>13343</v>
      </c>
      <c r="W1377" s="140" t="s">
        <v>10374</v>
      </c>
      <c r="X1377" s="140" t="s">
        <v>7765</v>
      </c>
      <c r="Y1377" s="140" t="s">
        <v>7766</v>
      </c>
      <c r="Z1377" s="140" t="s">
        <v>8732</v>
      </c>
      <c r="AA1377" s="139">
        <v>1</v>
      </c>
      <c r="AB1377" s="141">
        <v>45322</v>
      </c>
      <c r="AC1377" s="141">
        <v>45322</v>
      </c>
      <c r="AD1377" s="140" t="s">
        <v>8379</v>
      </c>
      <c r="AE1377" s="140" t="s">
        <v>8380</v>
      </c>
      <c r="AF1377" s="140" t="s">
        <v>8381</v>
      </c>
      <c r="AG1377" s="140" t="s">
        <v>8382</v>
      </c>
      <c r="AH1377" s="140" t="s">
        <v>13269</v>
      </c>
      <c r="AI1377" s="140" t="s">
        <v>7773</v>
      </c>
      <c r="AJ1377" s="140" t="s">
        <v>13270</v>
      </c>
      <c r="AK1377" s="140" t="s">
        <v>13271</v>
      </c>
      <c r="AL1377" s="139">
        <v>8300</v>
      </c>
      <c r="AM1377" s="140" t="s">
        <v>53</v>
      </c>
      <c r="AN1377" s="140" t="s">
        <v>13272</v>
      </c>
    </row>
    <row r="1378" spans="1:40" ht="28.8" x14ac:dyDescent="0.25">
      <c r="A1378" s="139" t="s">
        <v>7756</v>
      </c>
      <c r="B1378" s="140" t="s">
        <v>7757</v>
      </c>
      <c r="C1378" s="139">
        <v>18085</v>
      </c>
      <c r="D1378" s="140" t="s">
        <v>5686</v>
      </c>
      <c r="E1378" s="140" t="s">
        <v>4233</v>
      </c>
      <c r="F1378" s="139">
        <v>8301</v>
      </c>
      <c r="G1378" s="140" t="s">
        <v>59</v>
      </c>
      <c r="H1378" s="140" t="s">
        <v>2155</v>
      </c>
      <c r="I1378" s="140" t="s">
        <v>7758</v>
      </c>
      <c r="J1378" s="140" t="s">
        <v>13344</v>
      </c>
      <c r="K1378" s="140" t="s">
        <v>7922</v>
      </c>
      <c r="L1378" s="140" t="s">
        <v>7761</v>
      </c>
      <c r="M1378" s="140" t="s">
        <v>7923</v>
      </c>
      <c r="N1378" s="140" t="s">
        <v>8722</v>
      </c>
      <c r="O1378" s="139">
        <v>120782</v>
      </c>
      <c r="P1378" s="139">
        <v>18085</v>
      </c>
      <c r="Q1378" s="140" t="s">
        <v>5686</v>
      </c>
      <c r="R1378" s="139">
        <v>966887</v>
      </c>
      <c r="S1378" s="139">
        <v>0</v>
      </c>
      <c r="T1378" s="140" t="s">
        <v>7758</v>
      </c>
      <c r="U1378" s="141">
        <v>367</v>
      </c>
      <c r="V1378" s="140" t="s">
        <v>13345</v>
      </c>
      <c r="W1378" s="140" t="s">
        <v>7991</v>
      </c>
      <c r="X1378" s="140" t="s">
        <v>7765</v>
      </c>
      <c r="Y1378" s="140" t="s">
        <v>7766</v>
      </c>
      <c r="Z1378" s="140" t="s">
        <v>8739</v>
      </c>
      <c r="AA1378" s="139">
        <v>2</v>
      </c>
      <c r="AB1378" s="141">
        <v>45322</v>
      </c>
      <c r="AC1378" s="141">
        <v>45322</v>
      </c>
      <c r="AD1378" s="140" t="s">
        <v>8379</v>
      </c>
      <c r="AE1378" s="140" t="s">
        <v>8380</v>
      </c>
      <c r="AF1378" s="140" t="s">
        <v>8381</v>
      </c>
      <c r="AG1378" s="140" t="s">
        <v>8382</v>
      </c>
      <c r="AH1378" s="140" t="s">
        <v>13264</v>
      </c>
      <c r="AI1378" s="140" t="s">
        <v>7943</v>
      </c>
      <c r="AJ1378" s="140" t="s">
        <v>13265</v>
      </c>
      <c r="AK1378" s="140" t="s">
        <v>4233</v>
      </c>
      <c r="AL1378" s="139">
        <v>8300</v>
      </c>
      <c r="AM1378" s="140" t="s">
        <v>402</v>
      </c>
      <c r="AN1378" s="140" t="s">
        <v>13266</v>
      </c>
    </row>
    <row r="1379" spans="1:40" ht="28.8" x14ac:dyDescent="0.25">
      <c r="A1379" s="139" t="s">
        <v>7756</v>
      </c>
      <c r="B1379" s="140" t="s">
        <v>7757</v>
      </c>
      <c r="C1379" s="139">
        <v>18093</v>
      </c>
      <c r="D1379" s="140" t="s">
        <v>5687</v>
      </c>
      <c r="E1379" s="140" t="s">
        <v>5688</v>
      </c>
      <c r="F1379" s="139">
        <v>8400</v>
      </c>
      <c r="G1379" s="140" t="s">
        <v>406</v>
      </c>
      <c r="H1379" s="140" t="s">
        <v>2156</v>
      </c>
      <c r="I1379" s="140" t="s">
        <v>7758</v>
      </c>
      <c r="J1379" s="140" t="s">
        <v>13346</v>
      </c>
      <c r="K1379" s="140" t="s">
        <v>7899</v>
      </c>
      <c r="L1379" s="140" t="s">
        <v>7761</v>
      </c>
      <c r="M1379" s="140" t="s">
        <v>6823</v>
      </c>
      <c r="N1379" s="140" t="s">
        <v>7762</v>
      </c>
      <c r="O1379" s="139">
        <v>119834</v>
      </c>
      <c r="P1379" s="139">
        <v>2139</v>
      </c>
      <c r="Q1379" s="140" t="s">
        <v>6152</v>
      </c>
      <c r="R1379" s="139">
        <v>114058</v>
      </c>
      <c r="S1379" s="139">
        <v>114058</v>
      </c>
      <c r="T1379" s="140" t="s">
        <v>7758</v>
      </c>
      <c r="U1379" s="141">
        <v>367</v>
      </c>
      <c r="V1379" s="140" t="s">
        <v>13347</v>
      </c>
      <c r="W1379" s="140" t="s">
        <v>7952</v>
      </c>
      <c r="X1379" s="140" t="s">
        <v>7765</v>
      </c>
      <c r="Y1379" s="140" t="s">
        <v>7766</v>
      </c>
      <c r="Z1379" s="140" t="s">
        <v>7767</v>
      </c>
      <c r="AA1379" s="139">
        <v>1</v>
      </c>
      <c r="AB1379" s="141">
        <v>45322</v>
      </c>
      <c r="AC1379" s="141">
        <v>45322</v>
      </c>
      <c r="AD1379" s="140" t="s">
        <v>8411</v>
      </c>
      <c r="AE1379" s="140" t="s">
        <v>8412</v>
      </c>
      <c r="AF1379" s="140" t="s">
        <v>8413</v>
      </c>
      <c r="AG1379" s="140" t="s">
        <v>8414</v>
      </c>
      <c r="AH1379" s="140" t="s">
        <v>8418</v>
      </c>
      <c r="AI1379" s="140" t="s">
        <v>7885</v>
      </c>
      <c r="AJ1379" s="140" t="s">
        <v>8419</v>
      </c>
      <c r="AK1379" s="140" t="s">
        <v>8420</v>
      </c>
      <c r="AL1379" s="139">
        <v>8400</v>
      </c>
      <c r="AM1379" s="140" t="s">
        <v>406</v>
      </c>
      <c r="AN1379" s="140" t="s">
        <v>8421</v>
      </c>
    </row>
    <row r="1380" spans="1:40" ht="28.8" x14ac:dyDescent="0.25">
      <c r="A1380" s="139" t="s">
        <v>7756</v>
      </c>
      <c r="B1380" s="140" t="s">
        <v>7757</v>
      </c>
      <c r="C1380" s="139">
        <v>18119</v>
      </c>
      <c r="D1380" s="140" t="s">
        <v>7286</v>
      </c>
      <c r="E1380" s="140" t="s">
        <v>4234</v>
      </c>
      <c r="F1380" s="139">
        <v>8400</v>
      </c>
      <c r="G1380" s="140" t="s">
        <v>406</v>
      </c>
      <c r="H1380" s="140" t="s">
        <v>2157</v>
      </c>
      <c r="I1380" s="140" t="s">
        <v>7758</v>
      </c>
      <c r="J1380" s="140" t="s">
        <v>13348</v>
      </c>
      <c r="K1380" s="140" t="s">
        <v>7899</v>
      </c>
      <c r="L1380" s="140" t="s">
        <v>7761</v>
      </c>
      <c r="M1380" s="140" t="s">
        <v>6823</v>
      </c>
      <c r="N1380" s="140" t="s">
        <v>7762</v>
      </c>
      <c r="O1380" s="139">
        <v>119834</v>
      </c>
      <c r="P1380" s="139">
        <v>2139</v>
      </c>
      <c r="Q1380" s="140" t="s">
        <v>6152</v>
      </c>
      <c r="R1380" s="139">
        <v>114058</v>
      </c>
      <c r="S1380" s="139">
        <v>114058</v>
      </c>
      <c r="T1380" s="140" t="s">
        <v>7758</v>
      </c>
      <c r="U1380" s="141">
        <v>367</v>
      </c>
      <c r="V1380" s="140" t="s">
        <v>13349</v>
      </c>
      <c r="W1380" s="140" t="s">
        <v>8776</v>
      </c>
      <c r="X1380" s="140" t="s">
        <v>7765</v>
      </c>
      <c r="Y1380" s="140" t="s">
        <v>7766</v>
      </c>
      <c r="Z1380" s="140" t="s">
        <v>7767</v>
      </c>
      <c r="AA1380" s="139">
        <v>1</v>
      </c>
      <c r="AB1380" s="141">
        <v>45322</v>
      </c>
      <c r="AC1380" s="141">
        <v>45322</v>
      </c>
      <c r="AD1380" s="140" t="s">
        <v>8411</v>
      </c>
      <c r="AE1380" s="140" t="s">
        <v>8412</v>
      </c>
      <c r="AF1380" s="140" t="s">
        <v>8413</v>
      </c>
      <c r="AG1380" s="140" t="s">
        <v>8414</v>
      </c>
      <c r="AH1380" s="140" t="s">
        <v>8418</v>
      </c>
      <c r="AI1380" s="140" t="s">
        <v>7885</v>
      </c>
      <c r="AJ1380" s="140" t="s">
        <v>8419</v>
      </c>
      <c r="AK1380" s="140" t="s">
        <v>8420</v>
      </c>
      <c r="AL1380" s="139">
        <v>8400</v>
      </c>
      <c r="AM1380" s="140" t="s">
        <v>406</v>
      </c>
      <c r="AN1380" s="140" t="s">
        <v>8421</v>
      </c>
    </row>
    <row r="1381" spans="1:40" ht="28.8" x14ac:dyDescent="0.25">
      <c r="A1381" s="139" t="s">
        <v>7756</v>
      </c>
      <c r="B1381" s="140" t="s">
        <v>7757</v>
      </c>
      <c r="C1381" s="139">
        <v>18127</v>
      </c>
      <c r="D1381" s="140" t="s">
        <v>7287</v>
      </c>
      <c r="E1381" s="140" t="s">
        <v>4235</v>
      </c>
      <c r="F1381" s="139">
        <v>8400</v>
      </c>
      <c r="G1381" s="140" t="s">
        <v>406</v>
      </c>
      <c r="H1381" s="140" t="s">
        <v>2158</v>
      </c>
      <c r="I1381" s="140" t="s">
        <v>7758</v>
      </c>
      <c r="J1381" s="140" t="s">
        <v>13350</v>
      </c>
      <c r="K1381" s="140" t="s">
        <v>7899</v>
      </c>
      <c r="L1381" s="140" t="s">
        <v>7761</v>
      </c>
      <c r="M1381" s="140" t="s">
        <v>6823</v>
      </c>
      <c r="N1381" s="140" t="s">
        <v>7762</v>
      </c>
      <c r="O1381" s="139">
        <v>119834</v>
      </c>
      <c r="P1381" s="139">
        <v>2139</v>
      </c>
      <c r="Q1381" s="140" t="s">
        <v>6152</v>
      </c>
      <c r="R1381" s="139">
        <v>114058</v>
      </c>
      <c r="S1381" s="139">
        <v>114058</v>
      </c>
      <c r="T1381" s="140" t="s">
        <v>7758</v>
      </c>
      <c r="U1381" s="141">
        <v>367</v>
      </c>
      <c r="V1381" s="140" t="s">
        <v>13351</v>
      </c>
      <c r="W1381" s="140" t="s">
        <v>13352</v>
      </c>
      <c r="X1381" s="140" t="s">
        <v>7765</v>
      </c>
      <c r="Y1381" s="140" t="s">
        <v>7766</v>
      </c>
      <c r="Z1381" s="140" t="s">
        <v>7767</v>
      </c>
      <c r="AA1381" s="139">
        <v>1</v>
      </c>
      <c r="AB1381" s="141">
        <v>45322</v>
      </c>
      <c r="AC1381" s="141">
        <v>45322</v>
      </c>
      <c r="AD1381" s="140" t="s">
        <v>8411</v>
      </c>
      <c r="AE1381" s="140" t="s">
        <v>8412</v>
      </c>
      <c r="AF1381" s="140" t="s">
        <v>8413</v>
      </c>
      <c r="AG1381" s="140" t="s">
        <v>8414</v>
      </c>
      <c r="AH1381" s="140" t="s">
        <v>8418</v>
      </c>
      <c r="AI1381" s="140" t="s">
        <v>7885</v>
      </c>
      <c r="AJ1381" s="140" t="s">
        <v>8419</v>
      </c>
      <c r="AK1381" s="140" t="s">
        <v>8420</v>
      </c>
      <c r="AL1381" s="139">
        <v>8400</v>
      </c>
      <c r="AM1381" s="140" t="s">
        <v>406</v>
      </c>
      <c r="AN1381" s="140" t="s">
        <v>8421</v>
      </c>
    </row>
    <row r="1382" spans="1:40" ht="28.8" x14ac:dyDescent="0.25">
      <c r="A1382" s="139" t="s">
        <v>7756</v>
      </c>
      <c r="B1382" s="140" t="s">
        <v>7757</v>
      </c>
      <c r="C1382" s="139">
        <v>18135</v>
      </c>
      <c r="D1382" s="140" t="s">
        <v>7288</v>
      </c>
      <c r="E1382" s="140" t="s">
        <v>4236</v>
      </c>
      <c r="F1382" s="139">
        <v>8400</v>
      </c>
      <c r="G1382" s="140" t="s">
        <v>406</v>
      </c>
      <c r="H1382" s="140" t="s">
        <v>2159</v>
      </c>
      <c r="I1382" s="140" t="s">
        <v>7758</v>
      </c>
      <c r="J1382" s="140" t="s">
        <v>13353</v>
      </c>
      <c r="K1382" s="140" t="s">
        <v>7899</v>
      </c>
      <c r="L1382" s="140" t="s">
        <v>7761</v>
      </c>
      <c r="M1382" s="140" t="s">
        <v>6823</v>
      </c>
      <c r="N1382" s="140" t="s">
        <v>7762</v>
      </c>
      <c r="O1382" s="139">
        <v>119834</v>
      </c>
      <c r="P1382" s="139">
        <v>2139</v>
      </c>
      <c r="Q1382" s="140" t="s">
        <v>6152</v>
      </c>
      <c r="R1382" s="139">
        <v>114058</v>
      </c>
      <c r="S1382" s="139">
        <v>114058</v>
      </c>
      <c r="T1382" s="140" t="s">
        <v>7758</v>
      </c>
      <c r="U1382" s="141">
        <v>367</v>
      </c>
      <c r="V1382" s="140" t="s">
        <v>13354</v>
      </c>
      <c r="W1382" s="140" t="s">
        <v>13355</v>
      </c>
      <c r="X1382" s="140" t="s">
        <v>7765</v>
      </c>
      <c r="Y1382" s="140" t="s">
        <v>7766</v>
      </c>
      <c r="Z1382" s="140" t="s">
        <v>7767</v>
      </c>
      <c r="AA1382" s="139">
        <v>1</v>
      </c>
      <c r="AB1382" s="141">
        <v>45322</v>
      </c>
      <c r="AC1382" s="141">
        <v>45322</v>
      </c>
      <c r="AD1382" s="140" t="s">
        <v>8411</v>
      </c>
      <c r="AE1382" s="140" t="s">
        <v>8412</v>
      </c>
      <c r="AF1382" s="140" t="s">
        <v>8413</v>
      </c>
      <c r="AG1382" s="140" t="s">
        <v>8414</v>
      </c>
      <c r="AH1382" s="140" t="s">
        <v>8418</v>
      </c>
      <c r="AI1382" s="140" t="s">
        <v>7885</v>
      </c>
      <c r="AJ1382" s="140" t="s">
        <v>8419</v>
      </c>
      <c r="AK1382" s="140" t="s">
        <v>8420</v>
      </c>
      <c r="AL1382" s="139">
        <v>8400</v>
      </c>
      <c r="AM1382" s="140" t="s">
        <v>406</v>
      </c>
      <c r="AN1382" s="140" t="s">
        <v>8421</v>
      </c>
    </row>
    <row r="1383" spans="1:40" ht="28.8" x14ac:dyDescent="0.25">
      <c r="A1383" s="139" t="s">
        <v>7756</v>
      </c>
      <c r="B1383" s="140" t="s">
        <v>7757</v>
      </c>
      <c r="C1383" s="139">
        <v>18143</v>
      </c>
      <c r="D1383" s="140" t="s">
        <v>5689</v>
      </c>
      <c r="E1383" s="140" t="s">
        <v>4237</v>
      </c>
      <c r="F1383" s="139">
        <v>8400</v>
      </c>
      <c r="G1383" s="140" t="s">
        <v>406</v>
      </c>
      <c r="H1383" s="140" t="s">
        <v>2160</v>
      </c>
      <c r="I1383" s="140" t="s">
        <v>7758</v>
      </c>
      <c r="J1383" s="140" t="s">
        <v>13356</v>
      </c>
      <c r="K1383" s="140" t="s">
        <v>7899</v>
      </c>
      <c r="L1383" s="140" t="s">
        <v>7761</v>
      </c>
      <c r="M1383" s="140" t="s">
        <v>6823</v>
      </c>
      <c r="N1383" s="140" t="s">
        <v>7762</v>
      </c>
      <c r="O1383" s="139">
        <v>119834</v>
      </c>
      <c r="P1383" s="139">
        <v>2139</v>
      </c>
      <c r="Q1383" s="140" t="s">
        <v>6152</v>
      </c>
      <c r="R1383" s="139">
        <v>114058</v>
      </c>
      <c r="S1383" s="139">
        <v>114058</v>
      </c>
      <c r="T1383" s="140" t="s">
        <v>7758</v>
      </c>
      <c r="U1383" s="141">
        <v>367</v>
      </c>
      <c r="V1383" s="140" t="s">
        <v>13357</v>
      </c>
      <c r="W1383" s="140" t="s">
        <v>8282</v>
      </c>
      <c r="X1383" s="140" t="s">
        <v>7765</v>
      </c>
      <c r="Y1383" s="140" t="s">
        <v>7766</v>
      </c>
      <c r="Z1383" s="140" t="s">
        <v>7767</v>
      </c>
      <c r="AA1383" s="139">
        <v>1</v>
      </c>
      <c r="AB1383" s="141">
        <v>45322</v>
      </c>
      <c r="AC1383" s="141">
        <v>45322</v>
      </c>
      <c r="AD1383" s="140" t="s">
        <v>8411</v>
      </c>
      <c r="AE1383" s="140" t="s">
        <v>8412</v>
      </c>
      <c r="AF1383" s="140" t="s">
        <v>8413</v>
      </c>
      <c r="AG1383" s="140" t="s">
        <v>8414</v>
      </c>
      <c r="AH1383" s="140" t="s">
        <v>8418</v>
      </c>
      <c r="AI1383" s="140" t="s">
        <v>7885</v>
      </c>
      <c r="AJ1383" s="140" t="s">
        <v>8419</v>
      </c>
      <c r="AK1383" s="140" t="s">
        <v>8420</v>
      </c>
      <c r="AL1383" s="139">
        <v>8400</v>
      </c>
      <c r="AM1383" s="140" t="s">
        <v>406</v>
      </c>
      <c r="AN1383" s="140" t="s">
        <v>8421</v>
      </c>
    </row>
    <row r="1384" spans="1:40" ht="28.8" x14ac:dyDescent="0.25">
      <c r="A1384" s="139" t="s">
        <v>7756</v>
      </c>
      <c r="B1384" s="140" t="s">
        <v>7757</v>
      </c>
      <c r="C1384" s="139">
        <v>18176</v>
      </c>
      <c r="D1384" s="140" t="s">
        <v>488</v>
      </c>
      <c r="E1384" s="140" t="s">
        <v>3862</v>
      </c>
      <c r="F1384" s="139">
        <v>8400</v>
      </c>
      <c r="G1384" s="140" t="s">
        <v>406</v>
      </c>
      <c r="H1384" s="140" t="s">
        <v>2161</v>
      </c>
      <c r="I1384" s="140" t="s">
        <v>7758</v>
      </c>
      <c r="J1384" s="140" t="s">
        <v>13358</v>
      </c>
      <c r="K1384" s="140" t="s">
        <v>7922</v>
      </c>
      <c r="L1384" s="140" t="s">
        <v>7761</v>
      </c>
      <c r="M1384" s="140" t="s">
        <v>7923</v>
      </c>
      <c r="N1384" s="140" t="s">
        <v>8722</v>
      </c>
      <c r="O1384" s="139">
        <v>120741</v>
      </c>
      <c r="P1384" s="139">
        <v>115634</v>
      </c>
      <c r="Q1384" s="140" t="s">
        <v>5974</v>
      </c>
      <c r="R1384" s="139">
        <v>61821</v>
      </c>
      <c r="S1384" s="139">
        <v>0</v>
      </c>
      <c r="T1384" s="140" t="s">
        <v>7758</v>
      </c>
      <c r="U1384" s="141">
        <v>367</v>
      </c>
      <c r="V1384" s="140" t="s">
        <v>13359</v>
      </c>
      <c r="W1384" s="140" t="s">
        <v>8517</v>
      </c>
      <c r="X1384" s="140" t="s">
        <v>7765</v>
      </c>
      <c r="Y1384" s="140" t="s">
        <v>7766</v>
      </c>
      <c r="Z1384" s="140" t="s">
        <v>8739</v>
      </c>
      <c r="AA1384" s="139">
        <v>2</v>
      </c>
      <c r="AB1384" s="141">
        <v>45322</v>
      </c>
      <c r="AC1384" s="141">
        <v>45322</v>
      </c>
      <c r="AD1384" s="140" t="s">
        <v>8411</v>
      </c>
      <c r="AE1384" s="140" t="s">
        <v>8412</v>
      </c>
      <c r="AF1384" s="140" t="s">
        <v>8413</v>
      </c>
      <c r="AG1384" s="140" t="s">
        <v>8414</v>
      </c>
      <c r="AH1384" s="140" t="s">
        <v>13360</v>
      </c>
      <c r="AI1384" s="140" t="s">
        <v>9607</v>
      </c>
      <c r="AJ1384" s="140" t="s">
        <v>13361</v>
      </c>
      <c r="AK1384" s="140" t="s">
        <v>3862</v>
      </c>
      <c r="AL1384" s="139">
        <v>8400</v>
      </c>
      <c r="AM1384" s="140" t="s">
        <v>406</v>
      </c>
      <c r="AN1384" s="140" t="s">
        <v>13362</v>
      </c>
    </row>
    <row r="1385" spans="1:40" ht="28.8" x14ac:dyDescent="0.25">
      <c r="A1385" s="139" t="s">
        <v>7756</v>
      </c>
      <c r="B1385" s="140" t="s">
        <v>7757</v>
      </c>
      <c r="C1385" s="139">
        <v>18184</v>
      </c>
      <c r="D1385" s="140" t="s">
        <v>488</v>
      </c>
      <c r="E1385" s="140" t="s">
        <v>4238</v>
      </c>
      <c r="F1385" s="139">
        <v>8400</v>
      </c>
      <c r="G1385" s="140" t="s">
        <v>406</v>
      </c>
      <c r="H1385" s="140" t="s">
        <v>2162</v>
      </c>
      <c r="I1385" s="140" t="s">
        <v>7758</v>
      </c>
      <c r="J1385" s="140" t="s">
        <v>13363</v>
      </c>
      <c r="K1385" s="140" t="s">
        <v>7922</v>
      </c>
      <c r="L1385" s="140" t="s">
        <v>7761</v>
      </c>
      <c r="M1385" s="140" t="s">
        <v>7923</v>
      </c>
      <c r="N1385" s="140" t="s">
        <v>8722</v>
      </c>
      <c r="O1385" s="139">
        <v>120741</v>
      </c>
      <c r="P1385" s="139">
        <v>115634</v>
      </c>
      <c r="Q1385" s="140" t="s">
        <v>5974</v>
      </c>
      <c r="R1385" s="139">
        <v>61821</v>
      </c>
      <c r="S1385" s="139">
        <v>0</v>
      </c>
      <c r="T1385" s="140" t="s">
        <v>7758</v>
      </c>
      <c r="U1385" s="141">
        <v>367</v>
      </c>
      <c r="V1385" s="140" t="s">
        <v>13364</v>
      </c>
      <c r="W1385" s="140" t="s">
        <v>9808</v>
      </c>
      <c r="X1385" s="140" t="s">
        <v>7765</v>
      </c>
      <c r="Y1385" s="140" t="s">
        <v>7766</v>
      </c>
      <c r="Z1385" s="140" t="s">
        <v>8739</v>
      </c>
      <c r="AA1385" s="139">
        <v>1</v>
      </c>
      <c r="AB1385" s="141">
        <v>45322</v>
      </c>
      <c r="AC1385" s="141">
        <v>45322</v>
      </c>
      <c r="AD1385" s="140" t="s">
        <v>8411</v>
      </c>
      <c r="AE1385" s="140" t="s">
        <v>8412</v>
      </c>
      <c r="AF1385" s="140" t="s">
        <v>8413</v>
      </c>
      <c r="AG1385" s="140" t="s">
        <v>8414</v>
      </c>
      <c r="AH1385" s="140" t="s">
        <v>13365</v>
      </c>
      <c r="AI1385" s="140" t="s">
        <v>7943</v>
      </c>
      <c r="AJ1385" s="140" t="s">
        <v>13366</v>
      </c>
      <c r="AK1385" s="140" t="s">
        <v>13367</v>
      </c>
      <c r="AL1385" s="139">
        <v>8400</v>
      </c>
      <c r="AM1385" s="140" t="s">
        <v>406</v>
      </c>
      <c r="AN1385" s="140" t="s">
        <v>13362</v>
      </c>
    </row>
    <row r="1386" spans="1:40" ht="28.8" x14ac:dyDescent="0.25">
      <c r="A1386" s="139" t="s">
        <v>7756</v>
      </c>
      <c r="B1386" s="140" t="s">
        <v>7757</v>
      </c>
      <c r="C1386" s="139">
        <v>18192</v>
      </c>
      <c r="D1386" s="140" t="s">
        <v>488</v>
      </c>
      <c r="E1386" s="140" t="s">
        <v>4239</v>
      </c>
      <c r="F1386" s="139">
        <v>8400</v>
      </c>
      <c r="G1386" s="140" t="s">
        <v>406</v>
      </c>
      <c r="H1386" s="140" t="s">
        <v>2163</v>
      </c>
      <c r="I1386" s="140" t="s">
        <v>7758</v>
      </c>
      <c r="J1386" s="140" t="s">
        <v>13368</v>
      </c>
      <c r="K1386" s="140" t="s">
        <v>7922</v>
      </c>
      <c r="L1386" s="140" t="s">
        <v>7761</v>
      </c>
      <c r="M1386" s="140" t="s">
        <v>7923</v>
      </c>
      <c r="N1386" s="140" t="s">
        <v>8722</v>
      </c>
      <c r="O1386" s="139">
        <v>119388</v>
      </c>
      <c r="P1386" s="139">
        <v>18275</v>
      </c>
      <c r="Q1386" s="140" t="s">
        <v>5691</v>
      </c>
      <c r="R1386" s="139">
        <v>966937</v>
      </c>
      <c r="S1386" s="139">
        <v>0</v>
      </c>
      <c r="T1386" s="140" t="s">
        <v>7758</v>
      </c>
      <c r="U1386" s="141">
        <v>367</v>
      </c>
      <c r="V1386" s="140" t="s">
        <v>13369</v>
      </c>
      <c r="W1386" s="140" t="s">
        <v>7822</v>
      </c>
      <c r="X1386" s="140" t="s">
        <v>7765</v>
      </c>
      <c r="Y1386" s="140" t="s">
        <v>7766</v>
      </c>
      <c r="Z1386" s="140" t="s">
        <v>8739</v>
      </c>
      <c r="AA1386" s="139">
        <v>1</v>
      </c>
      <c r="AB1386" s="141">
        <v>45322</v>
      </c>
      <c r="AC1386" s="141">
        <v>45322</v>
      </c>
      <c r="AD1386" s="140" t="s">
        <v>8411</v>
      </c>
      <c r="AE1386" s="140" t="s">
        <v>8412</v>
      </c>
      <c r="AF1386" s="140" t="s">
        <v>8413</v>
      </c>
      <c r="AG1386" s="140" t="s">
        <v>8414</v>
      </c>
      <c r="AH1386" s="140" t="s">
        <v>13370</v>
      </c>
      <c r="AI1386" s="140" t="s">
        <v>7943</v>
      </c>
      <c r="AJ1386" s="140" t="s">
        <v>13371</v>
      </c>
      <c r="AK1386" s="140" t="s">
        <v>13372</v>
      </c>
      <c r="AL1386" s="139">
        <v>8400</v>
      </c>
      <c r="AM1386" s="140" t="s">
        <v>406</v>
      </c>
      <c r="AN1386" s="140" t="s">
        <v>13373</v>
      </c>
    </row>
    <row r="1387" spans="1:40" ht="28.8" x14ac:dyDescent="0.25">
      <c r="A1387" s="139" t="s">
        <v>7756</v>
      </c>
      <c r="B1387" s="140" t="s">
        <v>7757</v>
      </c>
      <c r="C1387" s="139">
        <v>18218</v>
      </c>
      <c r="D1387" s="140" t="s">
        <v>6917</v>
      </c>
      <c r="E1387" s="140" t="s">
        <v>4240</v>
      </c>
      <c r="F1387" s="139">
        <v>8400</v>
      </c>
      <c r="G1387" s="140" t="s">
        <v>406</v>
      </c>
      <c r="H1387" s="140" t="s">
        <v>2164</v>
      </c>
      <c r="I1387" s="140" t="s">
        <v>7758</v>
      </c>
      <c r="J1387" s="140" t="s">
        <v>13374</v>
      </c>
      <c r="K1387" s="140" t="s">
        <v>7922</v>
      </c>
      <c r="L1387" s="140" t="s">
        <v>7761</v>
      </c>
      <c r="M1387" s="140" t="s">
        <v>7923</v>
      </c>
      <c r="N1387" s="140" t="s">
        <v>8722</v>
      </c>
      <c r="O1387" s="139">
        <v>119388</v>
      </c>
      <c r="P1387" s="139">
        <v>18275</v>
      </c>
      <c r="Q1387" s="140" t="s">
        <v>5691</v>
      </c>
      <c r="R1387" s="139">
        <v>966937</v>
      </c>
      <c r="S1387" s="139">
        <v>0</v>
      </c>
      <c r="T1387" s="140" t="s">
        <v>7758</v>
      </c>
      <c r="U1387" s="141">
        <v>367</v>
      </c>
      <c r="V1387" s="140" t="s">
        <v>13375</v>
      </c>
      <c r="W1387" s="140" t="s">
        <v>7822</v>
      </c>
      <c r="X1387" s="140" t="s">
        <v>7765</v>
      </c>
      <c r="Y1387" s="140" t="s">
        <v>7766</v>
      </c>
      <c r="Z1387" s="140" t="s">
        <v>8739</v>
      </c>
      <c r="AA1387" s="139">
        <v>1</v>
      </c>
      <c r="AB1387" s="141">
        <v>45322</v>
      </c>
      <c r="AC1387" s="141">
        <v>45322</v>
      </c>
      <c r="AD1387" s="140" t="s">
        <v>8411</v>
      </c>
      <c r="AE1387" s="140" t="s">
        <v>8412</v>
      </c>
      <c r="AF1387" s="140" t="s">
        <v>8413</v>
      </c>
      <c r="AG1387" s="140" t="s">
        <v>8414</v>
      </c>
      <c r="AH1387" s="140" t="s">
        <v>13370</v>
      </c>
      <c r="AI1387" s="140" t="s">
        <v>7943</v>
      </c>
      <c r="AJ1387" s="140" t="s">
        <v>13371</v>
      </c>
      <c r="AK1387" s="140" t="s">
        <v>13372</v>
      </c>
      <c r="AL1387" s="139">
        <v>8400</v>
      </c>
      <c r="AM1387" s="140" t="s">
        <v>406</v>
      </c>
      <c r="AN1387" s="140" t="s">
        <v>13373</v>
      </c>
    </row>
    <row r="1388" spans="1:40" ht="28.8" x14ac:dyDescent="0.25">
      <c r="A1388" s="139" t="s">
        <v>7756</v>
      </c>
      <c r="B1388" s="140" t="s">
        <v>7757</v>
      </c>
      <c r="C1388" s="139">
        <v>18226</v>
      </c>
      <c r="D1388" s="140" t="s">
        <v>7289</v>
      </c>
      <c r="E1388" s="140" t="s">
        <v>4241</v>
      </c>
      <c r="F1388" s="139">
        <v>8400</v>
      </c>
      <c r="G1388" s="140" t="s">
        <v>406</v>
      </c>
      <c r="H1388" s="140" t="s">
        <v>2165</v>
      </c>
      <c r="I1388" s="140" t="s">
        <v>7758</v>
      </c>
      <c r="J1388" s="140" t="s">
        <v>13376</v>
      </c>
      <c r="K1388" s="140" t="s">
        <v>7922</v>
      </c>
      <c r="L1388" s="140" t="s">
        <v>7761</v>
      </c>
      <c r="M1388" s="140" t="s">
        <v>7923</v>
      </c>
      <c r="N1388" s="140" t="s">
        <v>8722</v>
      </c>
      <c r="O1388" s="139">
        <v>119388</v>
      </c>
      <c r="P1388" s="139">
        <v>18275</v>
      </c>
      <c r="Q1388" s="140" t="s">
        <v>5691</v>
      </c>
      <c r="R1388" s="139">
        <v>966937</v>
      </c>
      <c r="S1388" s="139">
        <v>0</v>
      </c>
      <c r="T1388" s="140" t="s">
        <v>7758</v>
      </c>
      <c r="U1388" s="141">
        <v>367</v>
      </c>
      <c r="V1388" s="140" t="s">
        <v>13377</v>
      </c>
      <c r="W1388" s="140" t="s">
        <v>8214</v>
      </c>
      <c r="X1388" s="140" t="s">
        <v>7765</v>
      </c>
      <c r="Y1388" s="140" t="s">
        <v>7766</v>
      </c>
      <c r="Z1388" s="140" t="s">
        <v>8739</v>
      </c>
      <c r="AA1388" s="139">
        <v>2</v>
      </c>
      <c r="AB1388" s="141">
        <v>45322</v>
      </c>
      <c r="AC1388" s="141">
        <v>45322</v>
      </c>
      <c r="AD1388" s="140" t="s">
        <v>8411</v>
      </c>
      <c r="AE1388" s="140" t="s">
        <v>8412</v>
      </c>
      <c r="AF1388" s="140" t="s">
        <v>8413</v>
      </c>
      <c r="AG1388" s="140" t="s">
        <v>8414</v>
      </c>
      <c r="AH1388" s="140" t="s">
        <v>13370</v>
      </c>
      <c r="AI1388" s="140" t="s">
        <v>7943</v>
      </c>
      <c r="AJ1388" s="140" t="s">
        <v>13371</v>
      </c>
      <c r="AK1388" s="140" t="s">
        <v>13372</v>
      </c>
      <c r="AL1388" s="139">
        <v>8400</v>
      </c>
      <c r="AM1388" s="140" t="s">
        <v>406</v>
      </c>
      <c r="AN1388" s="140" t="s">
        <v>13373</v>
      </c>
    </row>
    <row r="1389" spans="1:40" ht="28.8" x14ac:dyDescent="0.25">
      <c r="A1389" s="139" t="s">
        <v>7756</v>
      </c>
      <c r="B1389" s="140" t="s">
        <v>7757</v>
      </c>
      <c r="C1389" s="139">
        <v>18234</v>
      </c>
      <c r="D1389" s="140" t="s">
        <v>5690</v>
      </c>
      <c r="E1389" s="140" t="s">
        <v>4242</v>
      </c>
      <c r="F1389" s="139">
        <v>8400</v>
      </c>
      <c r="G1389" s="140" t="s">
        <v>406</v>
      </c>
      <c r="H1389" s="140" t="s">
        <v>2166</v>
      </c>
      <c r="I1389" s="140" t="s">
        <v>7758</v>
      </c>
      <c r="J1389" s="140" t="s">
        <v>13378</v>
      </c>
      <c r="K1389" s="140" t="s">
        <v>7922</v>
      </c>
      <c r="L1389" s="140" t="s">
        <v>7761</v>
      </c>
      <c r="M1389" s="140" t="s">
        <v>7923</v>
      </c>
      <c r="N1389" s="140" t="s">
        <v>8722</v>
      </c>
      <c r="O1389" s="139">
        <v>120741</v>
      </c>
      <c r="P1389" s="139">
        <v>115634</v>
      </c>
      <c r="Q1389" s="140" t="s">
        <v>5974</v>
      </c>
      <c r="R1389" s="139">
        <v>61821</v>
      </c>
      <c r="S1389" s="139">
        <v>0</v>
      </c>
      <c r="T1389" s="140" t="s">
        <v>7758</v>
      </c>
      <c r="U1389" s="141">
        <v>367</v>
      </c>
      <c r="V1389" s="140" t="s">
        <v>13379</v>
      </c>
      <c r="W1389" s="140" t="s">
        <v>10058</v>
      </c>
      <c r="X1389" s="140" t="s">
        <v>7765</v>
      </c>
      <c r="Y1389" s="140" t="s">
        <v>7766</v>
      </c>
      <c r="Z1389" s="140" t="s">
        <v>8739</v>
      </c>
      <c r="AA1389" s="139">
        <v>1</v>
      </c>
      <c r="AB1389" s="141">
        <v>45322</v>
      </c>
      <c r="AC1389" s="141">
        <v>45322</v>
      </c>
      <c r="AD1389" s="140" t="s">
        <v>8411</v>
      </c>
      <c r="AE1389" s="140" t="s">
        <v>8412</v>
      </c>
      <c r="AF1389" s="140" t="s">
        <v>8413</v>
      </c>
      <c r="AG1389" s="140" t="s">
        <v>8414</v>
      </c>
      <c r="AH1389" s="140" t="s">
        <v>13380</v>
      </c>
      <c r="AI1389" s="140" t="s">
        <v>7773</v>
      </c>
      <c r="AJ1389" s="140" t="s">
        <v>13381</v>
      </c>
      <c r="AK1389" s="140" t="s">
        <v>4949</v>
      </c>
      <c r="AL1389" s="139">
        <v>8400</v>
      </c>
      <c r="AM1389" s="140" t="s">
        <v>406</v>
      </c>
      <c r="AN1389" s="140" t="s">
        <v>13362</v>
      </c>
    </row>
    <row r="1390" spans="1:40" ht="28.8" x14ac:dyDescent="0.25">
      <c r="A1390" s="139" t="s">
        <v>7756</v>
      </c>
      <c r="B1390" s="140" t="s">
        <v>7757</v>
      </c>
      <c r="C1390" s="139">
        <v>18242</v>
      </c>
      <c r="D1390" s="140" t="s">
        <v>7290</v>
      </c>
      <c r="E1390" s="140" t="s">
        <v>4243</v>
      </c>
      <c r="F1390" s="139">
        <v>8400</v>
      </c>
      <c r="G1390" s="140" t="s">
        <v>406</v>
      </c>
      <c r="H1390" s="140" t="s">
        <v>2167</v>
      </c>
      <c r="I1390" s="140" t="s">
        <v>7758</v>
      </c>
      <c r="J1390" s="140" t="s">
        <v>13376</v>
      </c>
      <c r="K1390" s="140" t="s">
        <v>7922</v>
      </c>
      <c r="L1390" s="140" t="s">
        <v>7761</v>
      </c>
      <c r="M1390" s="140" t="s">
        <v>7923</v>
      </c>
      <c r="N1390" s="140" t="s">
        <v>8722</v>
      </c>
      <c r="O1390" s="139">
        <v>119388</v>
      </c>
      <c r="P1390" s="139">
        <v>18275</v>
      </c>
      <c r="Q1390" s="140" t="s">
        <v>5691</v>
      </c>
      <c r="R1390" s="139">
        <v>966937</v>
      </c>
      <c r="S1390" s="139">
        <v>0</v>
      </c>
      <c r="T1390" s="140" t="s">
        <v>7758</v>
      </c>
      <c r="U1390" s="141">
        <v>367</v>
      </c>
      <c r="V1390" s="140" t="s">
        <v>13377</v>
      </c>
      <c r="W1390" s="140" t="s">
        <v>8214</v>
      </c>
      <c r="X1390" s="140" t="s">
        <v>7765</v>
      </c>
      <c r="Y1390" s="140" t="s">
        <v>7766</v>
      </c>
      <c r="Z1390" s="140" t="s">
        <v>8739</v>
      </c>
      <c r="AA1390" s="139">
        <v>3</v>
      </c>
      <c r="AB1390" s="141">
        <v>45322</v>
      </c>
      <c r="AC1390" s="141">
        <v>45322</v>
      </c>
      <c r="AD1390" s="140" t="s">
        <v>8411</v>
      </c>
      <c r="AE1390" s="140" t="s">
        <v>8412</v>
      </c>
      <c r="AF1390" s="140" t="s">
        <v>8413</v>
      </c>
      <c r="AG1390" s="140" t="s">
        <v>8414</v>
      </c>
      <c r="AH1390" s="140" t="s">
        <v>13370</v>
      </c>
      <c r="AI1390" s="140" t="s">
        <v>7943</v>
      </c>
      <c r="AJ1390" s="140" t="s">
        <v>13371</v>
      </c>
      <c r="AK1390" s="140" t="s">
        <v>13372</v>
      </c>
      <c r="AL1390" s="139">
        <v>8400</v>
      </c>
      <c r="AM1390" s="140" t="s">
        <v>406</v>
      </c>
      <c r="AN1390" s="140" t="s">
        <v>13373</v>
      </c>
    </row>
    <row r="1391" spans="1:40" ht="28.8" x14ac:dyDescent="0.25">
      <c r="A1391" s="139" t="s">
        <v>7756</v>
      </c>
      <c r="B1391" s="140" t="s">
        <v>7757</v>
      </c>
      <c r="C1391" s="139">
        <v>18259</v>
      </c>
      <c r="D1391" s="140" t="s">
        <v>7291</v>
      </c>
      <c r="E1391" s="140" t="s">
        <v>4244</v>
      </c>
      <c r="F1391" s="139">
        <v>8400</v>
      </c>
      <c r="G1391" s="140" t="s">
        <v>406</v>
      </c>
      <c r="H1391" s="140" t="s">
        <v>4245</v>
      </c>
      <c r="I1391" s="140" t="s">
        <v>7758</v>
      </c>
      <c r="J1391" s="140" t="s">
        <v>13382</v>
      </c>
      <c r="K1391" s="140" t="s">
        <v>7922</v>
      </c>
      <c r="L1391" s="140" t="s">
        <v>7761</v>
      </c>
      <c r="M1391" s="140" t="s">
        <v>7923</v>
      </c>
      <c r="N1391" s="140" t="s">
        <v>8722</v>
      </c>
      <c r="O1391" s="139">
        <v>120741</v>
      </c>
      <c r="P1391" s="139">
        <v>115634</v>
      </c>
      <c r="Q1391" s="140" t="s">
        <v>5974</v>
      </c>
      <c r="R1391" s="139">
        <v>61821</v>
      </c>
      <c r="S1391" s="139">
        <v>0</v>
      </c>
      <c r="T1391" s="140" t="s">
        <v>7758</v>
      </c>
      <c r="U1391" s="141">
        <v>367</v>
      </c>
      <c r="V1391" s="140" t="s">
        <v>13383</v>
      </c>
      <c r="W1391" s="140" t="s">
        <v>13384</v>
      </c>
      <c r="X1391" s="140" t="s">
        <v>7765</v>
      </c>
      <c r="Y1391" s="140" t="s">
        <v>7766</v>
      </c>
      <c r="Z1391" s="140" t="s">
        <v>8739</v>
      </c>
      <c r="AA1391" s="139">
        <v>1</v>
      </c>
      <c r="AB1391" s="141">
        <v>45322</v>
      </c>
      <c r="AC1391" s="141">
        <v>45322</v>
      </c>
      <c r="AD1391" s="140" t="s">
        <v>8411</v>
      </c>
      <c r="AE1391" s="140" t="s">
        <v>8412</v>
      </c>
      <c r="AF1391" s="140" t="s">
        <v>8413</v>
      </c>
      <c r="AG1391" s="140" t="s">
        <v>8414</v>
      </c>
      <c r="AH1391" s="140" t="s">
        <v>13385</v>
      </c>
      <c r="AI1391" s="140" t="s">
        <v>7773</v>
      </c>
      <c r="AJ1391" s="140" t="s">
        <v>13361</v>
      </c>
      <c r="AK1391" s="140" t="s">
        <v>4949</v>
      </c>
      <c r="AL1391" s="139">
        <v>8400</v>
      </c>
      <c r="AM1391" s="140" t="s">
        <v>406</v>
      </c>
      <c r="AN1391" s="140" t="s">
        <v>13362</v>
      </c>
    </row>
    <row r="1392" spans="1:40" ht="28.8" x14ac:dyDescent="0.25">
      <c r="A1392" s="139" t="s">
        <v>7756</v>
      </c>
      <c r="B1392" s="140" t="s">
        <v>7757</v>
      </c>
      <c r="C1392" s="139">
        <v>18275</v>
      </c>
      <c r="D1392" s="140" t="s">
        <v>5691</v>
      </c>
      <c r="E1392" s="140" t="s">
        <v>4246</v>
      </c>
      <c r="F1392" s="139">
        <v>8400</v>
      </c>
      <c r="G1392" s="140" t="s">
        <v>406</v>
      </c>
      <c r="H1392" s="140" t="s">
        <v>2168</v>
      </c>
      <c r="I1392" s="140" t="s">
        <v>7758</v>
      </c>
      <c r="J1392" s="140" t="s">
        <v>13386</v>
      </c>
      <c r="K1392" s="140" t="s">
        <v>7922</v>
      </c>
      <c r="L1392" s="140" t="s">
        <v>7761</v>
      </c>
      <c r="M1392" s="140" t="s">
        <v>7923</v>
      </c>
      <c r="N1392" s="140" t="s">
        <v>8722</v>
      </c>
      <c r="O1392" s="139">
        <v>119388</v>
      </c>
      <c r="P1392" s="139">
        <v>18275</v>
      </c>
      <c r="Q1392" s="140" t="s">
        <v>5691</v>
      </c>
      <c r="R1392" s="139">
        <v>966937</v>
      </c>
      <c r="S1392" s="139">
        <v>0</v>
      </c>
      <c r="T1392" s="140" t="s">
        <v>7758</v>
      </c>
      <c r="U1392" s="141">
        <v>367</v>
      </c>
      <c r="V1392" s="140" t="s">
        <v>13387</v>
      </c>
      <c r="W1392" s="140" t="s">
        <v>7853</v>
      </c>
      <c r="X1392" s="140" t="s">
        <v>7765</v>
      </c>
      <c r="Y1392" s="140" t="s">
        <v>7766</v>
      </c>
      <c r="Z1392" s="140" t="s">
        <v>8739</v>
      </c>
      <c r="AA1392" s="139">
        <v>1</v>
      </c>
      <c r="AB1392" s="141">
        <v>45322</v>
      </c>
      <c r="AC1392" s="141">
        <v>45322</v>
      </c>
      <c r="AD1392" s="140" t="s">
        <v>8411</v>
      </c>
      <c r="AE1392" s="140" t="s">
        <v>8412</v>
      </c>
      <c r="AF1392" s="140" t="s">
        <v>8413</v>
      </c>
      <c r="AG1392" s="140" t="s">
        <v>8414</v>
      </c>
      <c r="AH1392" s="140" t="s">
        <v>13370</v>
      </c>
      <c r="AI1392" s="140" t="s">
        <v>7943</v>
      </c>
      <c r="AJ1392" s="140" t="s">
        <v>13371</v>
      </c>
      <c r="AK1392" s="140" t="s">
        <v>13372</v>
      </c>
      <c r="AL1392" s="139">
        <v>8400</v>
      </c>
      <c r="AM1392" s="140" t="s">
        <v>406</v>
      </c>
      <c r="AN1392" s="140" t="s">
        <v>13373</v>
      </c>
    </row>
    <row r="1393" spans="1:40" ht="28.8" x14ac:dyDescent="0.25">
      <c r="A1393" s="139" t="s">
        <v>7756</v>
      </c>
      <c r="B1393" s="140" t="s">
        <v>7757</v>
      </c>
      <c r="C1393" s="139">
        <v>18283</v>
      </c>
      <c r="D1393" s="140" t="s">
        <v>488</v>
      </c>
      <c r="E1393" s="140" t="s">
        <v>4247</v>
      </c>
      <c r="F1393" s="139">
        <v>8400</v>
      </c>
      <c r="G1393" s="140" t="s">
        <v>406</v>
      </c>
      <c r="H1393" s="140" t="s">
        <v>2169</v>
      </c>
      <c r="I1393" s="140" t="s">
        <v>7758</v>
      </c>
      <c r="J1393" s="140" t="s">
        <v>13388</v>
      </c>
      <c r="K1393" s="140" t="s">
        <v>7922</v>
      </c>
      <c r="L1393" s="140" t="s">
        <v>7761</v>
      </c>
      <c r="M1393" s="140" t="s">
        <v>7923</v>
      </c>
      <c r="N1393" s="140" t="s">
        <v>8722</v>
      </c>
      <c r="O1393" s="139">
        <v>119388</v>
      </c>
      <c r="P1393" s="139">
        <v>18275</v>
      </c>
      <c r="Q1393" s="140" t="s">
        <v>5691</v>
      </c>
      <c r="R1393" s="139">
        <v>966937</v>
      </c>
      <c r="S1393" s="139">
        <v>0</v>
      </c>
      <c r="T1393" s="140" t="s">
        <v>7758</v>
      </c>
      <c r="U1393" s="141">
        <v>367</v>
      </c>
      <c r="V1393" s="140" t="s">
        <v>11755</v>
      </c>
      <c r="W1393" s="140" t="s">
        <v>8988</v>
      </c>
      <c r="X1393" s="140" t="s">
        <v>7765</v>
      </c>
      <c r="Y1393" s="140" t="s">
        <v>7766</v>
      </c>
      <c r="Z1393" s="140" t="s">
        <v>8739</v>
      </c>
      <c r="AA1393" s="139">
        <v>1</v>
      </c>
      <c r="AB1393" s="141">
        <v>45322</v>
      </c>
      <c r="AC1393" s="141">
        <v>45322</v>
      </c>
      <c r="AD1393" s="140" t="s">
        <v>8411</v>
      </c>
      <c r="AE1393" s="140" t="s">
        <v>8412</v>
      </c>
      <c r="AF1393" s="140" t="s">
        <v>8413</v>
      </c>
      <c r="AG1393" s="140" t="s">
        <v>8414</v>
      </c>
      <c r="AH1393" s="140" t="s">
        <v>13370</v>
      </c>
      <c r="AI1393" s="140" t="s">
        <v>7943</v>
      </c>
      <c r="AJ1393" s="140" t="s">
        <v>13371</v>
      </c>
      <c r="AK1393" s="140" t="s">
        <v>13372</v>
      </c>
      <c r="AL1393" s="139">
        <v>8400</v>
      </c>
      <c r="AM1393" s="140" t="s">
        <v>406</v>
      </c>
      <c r="AN1393" s="140" t="s">
        <v>13373</v>
      </c>
    </row>
    <row r="1394" spans="1:40" ht="28.8" x14ac:dyDescent="0.25">
      <c r="A1394" s="139" t="s">
        <v>7756</v>
      </c>
      <c r="B1394" s="140" t="s">
        <v>7757</v>
      </c>
      <c r="C1394" s="139">
        <v>18291</v>
      </c>
      <c r="D1394" s="140" t="s">
        <v>488</v>
      </c>
      <c r="E1394" s="140" t="s">
        <v>4248</v>
      </c>
      <c r="F1394" s="139">
        <v>8450</v>
      </c>
      <c r="G1394" s="140" t="s">
        <v>60</v>
      </c>
      <c r="H1394" s="140" t="s">
        <v>2170</v>
      </c>
      <c r="I1394" s="140" t="s">
        <v>7758</v>
      </c>
      <c r="J1394" s="140" t="s">
        <v>13389</v>
      </c>
      <c r="K1394" s="140" t="s">
        <v>7922</v>
      </c>
      <c r="L1394" s="140" t="s">
        <v>7761</v>
      </c>
      <c r="M1394" s="140" t="s">
        <v>7923</v>
      </c>
      <c r="N1394" s="140" t="s">
        <v>8722</v>
      </c>
      <c r="O1394" s="139">
        <v>120741</v>
      </c>
      <c r="P1394" s="139">
        <v>115634</v>
      </c>
      <c r="Q1394" s="140" t="s">
        <v>5974</v>
      </c>
      <c r="R1394" s="139">
        <v>966945</v>
      </c>
      <c r="S1394" s="139">
        <v>0</v>
      </c>
      <c r="T1394" s="140" t="s">
        <v>7758</v>
      </c>
      <c r="U1394" s="141">
        <v>367</v>
      </c>
      <c r="V1394" s="140" t="s">
        <v>13390</v>
      </c>
      <c r="W1394" s="140" t="s">
        <v>8013</v>
      </c>
      <c r="X1394" s="140" t="s">
        <v>7765</v>
      </c>
      <c r="Y1394" s="140" t="s">
        <v>7766</v>
      </c>
      <c r="Z1394" s="140" t="s">
        <v>8739</v>
      </c>
      <c r="AA1394" s="139">
        <v>1</v>
      </c>
      <c r="AB1394" s="141">
        <v>45322</v>
      </c>
      <c r="AC1394" s="141">
        <v>45322</v>
      </c>
      <c r="AD1394" s="140" t="s">
        <v>8411</v>
      </c>
      <c r="AE1394" s="140" t="s">
        <v>8412</v>
      </c>
      <c r="AF1394" s="140" t="s">
        <v>8413</v>
      </c>
      <c r="AG1394" s="140" t="s">
        <v>8414</v>
      </c>
      <c r="AH1394" s="140" t="s">
        <v>13391</v>
      </c>
      <c r="AI1394" s="140" t="s">
        <v>7943</v>
      </c>
      <c r="AJ1394" s="140" t="s">
        <v>13392</v>
      </c>
      <c r="AK1394" s="140" t="s">
        <v>13393</v>
      </c>
      <c r="AL1394" s="139">
        <v>8450</v>
      </c>
      <c r="AM1394" s="140" t="s">
        <v>60</v>
      </c>
      <c r="AN1394" s="140" t="s">
        <v>13394</v>
      </c>
    </row>
    <row r="1395" spans="1:40" ht="28.8" x14ac:dyDescent="0.25">
      <c r="A1395" s="139" t="s">
        <v>7756</v>
      </c>
      <c r="B1395" s="140" t="s">
        <v>7757</v>
      </c>
      <c r="C1395" s="139">
        <v>18309</v>
      </c>
      <c r="D1395" s="140" t="s">
        <v>5255</v>
      </c>
      <c r="E1395" s="140" t="s">
        <v>4249</v>
      </c>
      <c r="F1395" s="139">
        <v>8450</v>
      </c>
      <c r="G1395" s="140" t="s">
        <v>60</v>
      </c>
      <c r="H1395" s="140" t="s">
        <v>2171</v>
      </c>
      <c r="I1395" s="140" t="s">
        <v>7758</v>
      </c>
      <c r="J1395" s="140" t="s">
        <v>13395</v>
      </c>
      <c r="K1395" s="140" t="s">
        <v>7922</v>
      </c>
      <c r="L1395" s="140" t="s">
        <v>7761</v>
      </c>
      <c r="M1395" s="140" t="s">
        <v>7923</v>
      </c>
      <c r="N1395" s="140" t="s">
        <v>8722</v>
      </c>
      <c r="O1395" s="139">
        <v>120741</v>
      </c>
      <c r="P1395" s="139">
        <v>115634</v>
      </c>
      <c r="Q1395" s="140" t="s">
        <v>5974</v>
      </c>
      <c r="R1395" s="139">
        <v>966945</v>
      </c>
      <c r="S1395" s="139">
        <v>0</v>
      </c>
      <c r="T1395" s="140" t="s">
        <v>7758</v>
      </c>
      <c r="U1395" s="141">
        <v>367</v>
      </c>
      <c r="V1395" s="140" t="s">
        <v>13396</v>
      </c>
      <c r="W1395" s="140" t="s">
        <v>7902</v>
      </c>
      <c r="X1395" s="140" t="s">
        <v>7765</v>
      </c>
      <c r="Y1395" s="140" t="s">
        <v>7766</v>
      </c>
      <c r="Z1395" s="140" t="s">
        <v>8739</v>
      </c>
      <c r="AA1395" s="139">
        <v>2</v>
      </c>
      <c r="AB1395" s="141">
        <v>45322</v>
      </c>
      <c r="AC1395" s="141">
        <v>45322</v>
      </c>
      <c r="AD1395" s="140" t="s">
        <v>8411</v>
      </c>
      <c r="AE1395" s="140" t="s">
        <v>8412</v>
      </c>
      <c r="AF1395" s="140" t="s">
        <v>8413</v>
      </c>
      <c r="AG1395" s="140" t="s">
        <v>8414</v>
      </c>
      <c r="AH1395" s="140" t="s">
        <v>13391</v>
      </c>
      <c r="AI1395" s="140" t="s">
        <v>7943</v>
      </c>
      <c r="AJ1395" s="140" t="s">
        <v>13392</v>
      </c>
      <c r="AK1395" s="140" t="s">
        <v>13393</v>
      </c>
      <c r="AL1395" s="139">
        <v>8450</v>
      </c>
      <c r="AM1395" s="140" t="s">
        <v>60</v>
      </c>
      <c r="AN1395" s="140" t="s">
        <v>13394</v>
      </c>
    </row>
    <row r="1396" spans="1:40" ht="28.8" x14ac:dyDescent="0.25">
      <c r="A1396" s="139" t="s">
        <v>7756</v>
      </c>
      <c r="B1396" s="140" t="s">
        <v>7757</v>
      </c>
      <c r="C1396" s="139">
        <v>18317</v>
      </c>
      <c r="D1396" s="140" t="s">
        <v>5692</v>
      </c>
      <c r="E1396" s="140" t="s">
        <v>4250</v>
      </c>
      <c r="F1396" s="139">
        <v>8450</v>
      </c>
      <c r="G1396" s="140" t="s">
        <v>60</v>
      </c>
      <c r="H1396" s="140" t="s">
        <v>2172</v>
      </c>
      <c r="I1396" s="140" t="s">
        <v>7758</v>
      </c>
      <c r="J1396" s="140" t="s">
        <v>13397</v>
      </c>
      <c r="K1396" s="140" t="s">
        <v>7899</v>
      </c>
      <c r="L1396" s="140" t="s">
        <v>7761</v>
      </c>
      <c r="M1396" s="140" t="s">
        <v>6823</v>
      </c>
      <c r="N1396" s="140" t="s">
        <v>8722</v>
      </c>
      <c r="O1396" s="139">
        <v>0</v>
      </c>
      <c r="P1396" s="139"/>
      <c r="Q1396" s="140" t="s">
        <v>7758</v>
      </c>
      <c r="R1396" s="139">
        <v>966952</v>
      </c>
      <c r="S1396" s="139">
        <v>0</v>
      </c>
      <c r="T1396" s="140" t="s">
        <v>7758</v>
      </c>
      <c r="U1396" s="141">
        <v>367</v>
      </c>
      <c r="V1396" s="140" t="s">
        <v>13398</v>
      </c>
      <c r="W1396" s="140" t="s">
        <v>12817</v>
      </c>
      <c r="X1396" s="140" t="s">
        <v>7972</v>
      </c>
      <c r="Y1396" s="140" t="s">
        <v>7973</v>
      </c>
      <c r="Z1396" s="140" t="s">
        <v>8899</v>
      </c>
      <c r="AA1396" s="139">
        <v>1</v>
      </c>
      <c r="AB1396" s="141">
        <v>45322</v>
      </c>
      <c r="AC1396" s="141">
        <v>45322</v>
      </c>
      <c r="AD1396" s="140" t="s">
        <v>8411</v>
      </c>
      <c r="AE1396" s="140" t="s">
        <v>8412</v>
      </c>
      <c r="AF1396" s="140" t="s">
        <v>8413</v>
      </c>
      <c r="AG1396" s="140" t="s">
        <v>8414</v>
      </c>
      <c r="AH1396" s="140" t="s">
        <v>13399</v>
      </c>
      <c r="AI1396" s="140" t="s">
        <v>9607</v>
      </c>
      <c r="AJ1396" s="140" t="s">
        <v>13400</v>
      </c>
      <c r="AK1396" s="140" t="s">
        <v>13401</v>
      </c>
      <c r="AL1396" s="139">
        <v>8450</v>
      </c>
      <c r="AM1396" s="140" t="s">
        <v>60</v>
      </c>
      <c r="AN1396" s="140" t="s">
        <v>13402</v>
      </c>
    </row>
    <row r="1397" spans="1:40" ht="28.8" x14ac:dyDescent="0.25">
      <c r="A1397" s="139" t="s">
        <v>7756</v>
      </c>
      <c r="B1397" s="140" t="s">
        <v>7757</v>
      </c>
      <c r="C1397" s="139">
        <v>18325</v>
      </c>
      <c r="D1397" s="140" t="s">
        <v>5693</v>
      </c>
      <c r="E1397" s="140" t="s">
        <v>4251</v>
      </c>
      <c r="F1397" s="139">
        <v>8420</v>
      </c>
      <c r="G1397" s="140" t="s">
        <v>61</v>
      </c>
      <c r="H1397" s="140" t="s">
        <v>2173</v>
      </c>
      <c r="I1397" s="140" t="s">
        <v>7758</v>
      </c>
      <c r="J1397" s="140" t="s">
        <v>13403</v>
      </c>
      <c r="K1397" s="140" t="s">
        <v>7922</v>
      </c>
      <c r="L1397" s="140" t="s">
        <v>7761</v>
      </c>
      <c r="M1397" s="140" t="s">
        <v>7923</v>
      </c>
      <c r="N1397" s="140" t="s">
        <v>8722</v>
      </c>
      <c r="O1397" s="139">
        <v>120667</v>
      </c>
      <c r="P1397" s="139">
        <v>18325</v>
      </c>
      <c r="Q1397" s="140" t="s">
        <v>5693</v>
      </c>
      <c r="R1397" s="139">
        <v>971391</v>
      </c>
      <c r="S1397" s="139">
        <v>0</v>
      </c>
      <c r="T1397" s="140" t="s">
        <v>7758</v>
      </c>
      <c r="U1397" s="141">
        <v>367</v>
      </c>
      <c r="V1397" s="140" t="s">
        <v>13404</v>
      </c>
      <c r="W1397" s="140" t="s">
        <v>13405</v>
      </c>
      <c r="X1397" s="140" t="s">
        <v>7765</v>
      </c>
      <c r="Y1397" s="140" t="s">
        <v>7766</v>
      </c>
      <c r="Z1397" s="140" t="s">
        <v>8739</v>
      </c>
      <c r="AA1397" s="139">
        <v>2</v>
      </c>
      <c r="AB1397" s="141">
        <v>45322</v>
      </c>
      <c r="AC1397" s="141">
        <v>45322</v>
      </c>
      <c r="AD1397" s="140" t="s">
        <v>8411</v>
      </c>
      <c r="AE1397" s="140" t="s">
        <v>8412</v>
      </c>
      <c r="AF1397" s="140" t="s">
        <v>8413</v>
      </c>
      <c r="AG1397" s="140" t="s">
        <v>8414</v>
      </c>
      <c r="AH1397" s="140" t="s">
        <v>13330</v>
      </c>
      <c r="AI1397" s="140" t="s">
        <v>7943</v>
      </c>
      <c r="AJ1397" s="140" t="s">
        <v>13331</v>
      </c>
      <c r="AK1397" s="140" t="s">
        <v>13332</v>
      </c>
      <c r="AL1397" s="139">
        <v>8370</v>
      </c>
      <c r="AM1397" s="140" t="s">
        <v>405</v>
      </c>
      <c r="AN1397" s="140" t="s">
        <v>13333</v>
      </c>
    </row>
    <row r="1398" spans="1:40" ht="28.8" x14ac:dyDescent="0.25">
      <c r="A1398" s="139" t="s">
        <v>7756</v>
      </c>
      <c r="B1398" s="140" t="s">
        <v>7757</v>
      </c>
      <c r="C1398" s="139">
        <v>18333</v>
      </c>
      <c r="D1398" s="140" t="s">
        <v>7292</v>
      </c>
      <c r="E1398" s="140" t="s">
        <v>4252</v>
      </c>
      <c r="F1398" s="139">
        <v>8420</v>
      </c>
      <c r="G1398" s="140" t="s">
        <v>61</v>
      </c>
      <c r="H1398" s="140" t="s">
        <v>2174</v>
      </c>
      <c r="I1398" s="140" t="s">
        <v>7758</v>
      </c>
      <c r="J1398" s="140" t="s">
        <v>13406</v>
      </c>
      <c r="K1398" s="140" t="s">
        <v>7922</v>
      </c>
      <c r="L1398" s="140" t="s">
        <v>7761</v>
      </c>
      <c r="M1398" s="140" t="s">
        <v>7923</v>
      </c>
      <c r="N1398" s="140" t="s">
        <v>7762</v>
      </c>
      <c r="O1398" s="139">
        <v>120634</v>
      </c>
      <c r="P1398" s="139">
        <v>113621</v>
      </c>
      <c r="Q1398" s="140" t="s">
        <v>5963</v>
      </c>
      <c r="R1398" s="139">
        <v>114041</v>
      </c>
      <c r="S1398" s="139">
        <v>114041</v>
      </c>
      <c r="T1398" s="140" t="s">
        <v>7758</v>
      </c>
      <c r="U1398" s="141">
        <v>367</v>
      </c>
      <c r="V1398" s="140" t="s">
        <v>13407</v>
      </c>
      <c r="W1398" s="140" t="s">
        <v>8517</v>
      </c>
      <c r="X1398" s="140" t="s">
        <v>7765</v>
      </c>
      <c r="Y1398" s="140" t="s">
        <v>7766</v>
      </c>
      <c r="Z1398" s="140" t="s">
        <v>7767</v>
      </c>
      <c r="AA1398" s="139">
        <v>1</v>
      </c>
      <c r="AB1398" s="141">
        <v>45322</v>
      </c>
      <c r="AC1398" s="141">
        <v>45322</v>
      </c>
      <c r="AD1398" s="140" t="s">
        <v>8411</v>
      </c>
      <c r="AE1398" s="140" t="s">
        <v>8412</v>
      </c>
      <c r="AF1398" s="140" t="s">
        <v>8413</v>
      </c>
      <c r="AG1398" s="140" t="s">
        <v>8414</v>
      </c>
      <c r="AH1398" s="140" t="s">
        <v>7930</v>
      </c>
      <c r="AI1398" s="140" t="s">
        <v>7773</v>
      </c>
      <c r="AJ1398" s="140" t="s">
        <v>7931</v>
      </c>
      <c r="AK1398" s="140" t="s">
        <v>7932</v>
      </c>
      <c r="AL1398" s="139">
        <v>8200</v>
      </c>
      <c r="AM1398" s="140" t="s">
        <v>396</v>
      </c>
      <c r="AN1398" s="140" t="s">
        <v>7933</v>
      </c>
    </row>
    <row r="1399" spans="1:40" ht="28.8" x14ac:dyDescent="0.25">
      <c r="A1399" s="139" t="s">
        <v>7756</v>
      </c>
      <c r="B1399" s="140" t="s">
        <v>7757</v>
      </c>
      <c r="C1399" s="139">
        <v>18341</v>
      </c>
      <c r="D1399" s="140" t="s">
        <v>6918</v>
      </c>
      <c r="E1399" s="140" t="s">
        <v>4253</v>
      </c>
      <c r="F1399" s="139">
        <v>8377</v>
      </c>
      <c r="G1399" s="140" t="s">
        <v>62</v>
      </c>
      <c r="H1399" s="140" t="s">
        <v>2175</v>
      </c>
      <c r="I1399" s="140" t="s">
        <v>7758</v>
      </c>
      <c r="J1399" s="140" t="s">
        <v>13408</v>
      </c>
      <c r="K1399" s="140" t="s">
        <v>7922</v>
      </c>
      <c r="L1399" s="140" t="s">
        <v>7761</v>
      </c>
      <c r="M1399" s="140" t="s">
        <v>7923</v>
      </c>
      <c r="N1399" s="140" t="s">
        <v>8730</v>
      </c>
      <c r="O1399" s="139">
        <v>120551</v>
      </c>
      <c r="P1399" s="139">
        <v>17848</v>
      </c>
      <c r="Q1399" s="140" t="s">
        <v>7283</v>
      </c>
      <c r="R1399" s="139">
        <v>975474</v>
      </c>
      <c r="S1399" s="139">
        <v>0</v>
      </c>
      <c r="T1399" s="140" t="s">
        <v>7758</v>
      </c>
      <c r="U1399" s="141">
        <v>367</v>
      </c>
      <c r="V1399" s="140" t="s">
        <v>13409</v>
      </c>
      <c r="W1399" s="140" t="s">
        <v>7872</v>
      </c>
      <c r="X1399" s="140" t="s">
        <v>7765</v>
      </c>
      <c r="Y1399" s="140" t="s">
        <v>7766</v>
      </c>
      <c r="Z1399" s="140" t="s">
        <v>8732</v>
      </c>
      <c r="AA1399" s="139">
        <v>1</v>
      </c>
      <c r="AB1399" s="141">
        <v>45322</v>
      </c>
      <c r="AC1399" s="141">
        <v>45322</v>
      </c>
      <c r="AD1399" s="140" t="s">
        <v>8411</v>
      </c>
      <c r="AE1399" s="140" t="s">
        <v>8412</v>
      </c>
      <c r="AF1399" s="140" t="s">
        <v>8413</v>
      </c>
      <c r="AG1399" s="140" t="s">
        <v>8414</v>
      </c>
      <c r="AH1399" s="140" t="s">
        <v>13410</v>
      </c>
      <c r="AI1399" s="140" t="s">
        <v>7773</v>
      </c>
      <c r="AJ1399" s="140" t="s">
        <v>13411</v>
      </c>
      <c r="AK1399" s="140" t="s">
        <v>13412</v>
      </c>
      <c r="AL1399" s="139">
        <v>8377</v>
      </c>
      <c r="AM1399" s="140" t="s">
        <v>62</v>
      </c>
      <c r="AN1399" s="140" t="s">
        <v>13413</v>
      </c>
    </row>
    <row r="1400" spans="1:40" ht="28.8" x14ac:dyDescent="0.25">
      <c r="A1400" s="139" t="s">
        <v>7756</v>
      </c>
      <c r="B1400" s="140" t="s">
        <v>7757</v>
      </c>
      <c r="C1400" s="139">
        <v>18358</v>
      </c>
      <c r="D1400" s="140" t="s">
        <v>6308</v>
      </c>
      <c r="E1400" s="140" t="s">
        <v>4254</v>
      </c>
      <c r="F1400" s="139">
        <v>8420</v>
      </c>
      <c r="G1400" s="140" t="s">
        <v>407</v>
      </c>
      <c r="H1400" s="140" t="s">
        <v>2176</v>
      </c>
      <c r="I1400" s="140" t="s">
        <v>7758</v>
      </c>
      <c r="J1400" s="140" t="s">
        <v>13414</v>
      </c>
      <c r="K1400" s="140" t="s">
        <v>7922</v>
      </c>
      <c r="L1400" s="140" t="s">
        <v>7761</v>
      </c>
      <c r="M1400" s="140" t="s">
        <v>7923</v>
      </c>
      <c r="N1400" s="140" t="s">
        <v>8722</v>
      </c>
      <c r="O1400" s="139">
        <v>120667</v>
      </c>
      <c r="P1400" s="139">
        <v>18325</v>
      </c>
      <c r="Q1400" s="140" t="s">
        <v>5693</v>
      </c>
      <c r="R1400" s="139">
        <v>53926</v>
      </c>
      <c r="S1400" s="139">
        <v>0</v>
      </c>
      <c r="T1400" s="140" t="s">
        <v>7758</v>
      </c>
      <c r="U1400" s="141">
        <v>367</v>
      </c>
      <c r="V1400" s="140" t="s">
        <v>13415</v>
      </c>
      <c r="W1400" s="140" t="s">
        <v>8013</v>
      </c>
      <c r="X1400" s="140" t="s">
        <v>7765</v>
      </c>
      <c r="Y1400" s="140" t="s">
        <v>7766</v>
      </c>
      <c r="Z1400" s="140" t="s">
        <v>8739</v>
      </c>
      <c r="AA1400" s="139">
        <v>2</v>
      </c>
      <c r="AB1400" s="141">
        <v>45322</v>
      </c>
      <c r="AC1400" s="141">
        <v>45322</v>
      </c>
      <c r="AD1400" s="140" t="s">
        <v>8411</v>
      </c>
      <c r="AE1400" s="140" t="s">
        <v>8412</v>
      </c>
      <c r="AF1400" s="140" t="s">
        <v>8413</v>
      </c>
      <c r="AG1400" s="140" t="s">
        <v>8414</v>
      </c>
      <c r="AH1400" s="140" t="s">
        <v>13416</v>
      </c>
      <c r="AI1400" s="140" t="s">
        <v>7773</v>
      </c>
      <c r="AJ1400" s="140" t="s">
        <v>13417</v>
      </c>
      <c r="AK1400" s="140" t="s">
        <v>13418</v>
      </c>
      <c r="AL1400" s="139">
        <v>8420</v>
      </c>
      <c r="AM1400" s="140" t="s">
        <v>407</v>
      </c>
      <c r="AN1400" s="140" t="s">
        <v>13419</v>
      </c>
    </row>
    <row r="1401" spans="1:40" ht="28.8" x14ac:dyDescent="0.25">
      <c r="A1401" s="139" t="s">
        <v>7756</v>
      </c>
      <c r="B1401" s="140" t="s">
        <v>7757</v>
      </c>
      <c r="C1401" s="139">
        <v>18366</v>
      </c>
      <c r="D1401" s="140" t="s">
        <v>6309</v>
      </c>
      <c r="E1401" s="140" t="s">
        <v>4255</v>
      </c>
      <c r="F1401" s="139">
        <v>8420</v>
      </c>
      <c r="G1401" s="140" t="s">
        <v>407</v>
      </c>
      <c r="H1401" s="140" t="s">
        <v>2177</v>
      </c>
      <c r="I1401" s="140" t="s">
        <v>7758</v>
      </c>
      <c r="J1401" s="140" t="s">
        <v>13420</v>
      </c>
      <c r="K1401" s="140" t="s">
        <v>7922</v>
      </c>
      <c r="L1401" s="140" t="s">
        <v>7761</v>
      </c>
      <c r="M1401" s="140" t="s">
        <v>7923</v>
      </c>
      <c r="N1401" s="140" t="s">
        <v>8722</v>
      </c>
      <c r="O1401" s="139">
        <v>120667</v>
      </c>
      <c r="P1401" s="139">
        <v>18325</v>
      </c>
      <c r="Q1401" s="140" t="s">
        <v>5693</v>
      </c>
      <c r="R1401" s="139">
        <v>53926</v>
      </c>
      <c r="S1401" s="139">
        <v>0</v>
      </c>
      <c r="T1401" s="140" t="s">
        <v>7758</v>
      </c>
      <c r="U1401" s="141">
        <v>367</v>
      </c>
      <c r="V1401" s="140" t="s">
        <v>13421</v>
      </c>
      <c r="W1401" s="140" t="s">
        <v>7991</v>
      </c>
      <c r="X1401" s="140" t="s">
        <v>7765</v>
      </c>
      <c r="Y1401" s="140" t="s">
        <v>7766</v>
      </c>
      <c r="Z1401" s="140" t="s">
        <v>8739</v>
      </c>
      <c r="AA1401" s="139">
        <v>1</v>
      </c>
      <c r="AB1401" s="141">
        <v>45322</v>
      </c>
      <c r="AC1401" s="141">
        <v>45322</v>
      </c>
      <c r="AD1401" s="140" t="s">
        <v>8411</v>
      </c>
      <c r="AE1401" s="140" t="s">
        <v>8412</v>
      </c>
      <c r="AF1401" s="140" t="s">
        <v>8413</v>
      </c>
      <c r="AG1401" s="140" t="s">
        <v>8414</v>
      </c>
      <c r="AH1401" s="140" t="s">
        <v>13422</v>
      </c>
      <c r="AI1401" s="140" t="s">
        <v>7885</v>
      </c>
      <c r="AJ1401" s="140" t="s">
        <v>13423</v>
      </c>
      <c r="AK1401" s="140" t="s">
        <v>13424</v>
      </c>
      <c r="AL1401" s="139">
        <v>8420</v>
      </c>
      <c r="AM1401" s="140" t="s">
        <v>407</v>
      </c>
      <c r="AN1401" s="140" t="s">
        <v>13419</v>
      </c>
    </row>
    <row r="1402" spans="1:40" ht="28.8" x14ac:dyDescent="0.25">
      <c r="A1402" s="139" t="s">
        <v>7756</v>
      </c>
      <c r="B1402" s="140" t="s">
        <v>7757</v>
      </c>
      <c r="C1402" s="139">
        <v>18374</v>
      </c>
      <c r="D1402" s="140" t="s">
        <v>488</v>
      </c>
      <c r="E1402" s="140" t="s">
        <v>4256</v>
      </c>
      <c r="F1402" s="139">
        <v>8430</v>
      </c>
      <c r="G1402" s="140" t="s">
        <v>63</v>
      </c>
      <c r="H1402" s="140" t="s">
        <v>2178</v>
      </c>
      <c r="I1402" s="140" t="s">
        <v>7758</v>
      </c>
      <c r="J1402" s="140" t="s">
        <v>13425</v>
      </c>
      <c r="K1402" s="140" t="s">
        <v>7922</v>
      </c>
      <c r="L1402" s="140" t="s">
        <v>7761</v>
      </c>
      <c r="M1402" s="140" t="s">
        <v>7923</v>
      </c>
      <c r="N1402" s="140" t="s">
        <v>8722</v>
      </c>
      <c r="O1402" s="139">
        <v>119388</v>
      </c>
      <c r="P1402" s="139">
        <v>18275</v>
      </c>
      <c r="Q1402" s="140" t="s">
        <v>5691</v>
      </c>
      <c r="R1402" s="139">
        <v>966937</v>
      </c>
      <c r="S1402" s="139">
        <v>0</v>
      </c>
      <c r="T1402" s="140" t="s">
        <v>7758</v>
      </c>
      <c r="U1402" s="141">
        <v>367</v>
      </c>
      <c r="V1402" s="140" t="s">
        <v>13426</v>
      </c>
      <c r="W1402" s="140" t="s">
        <v>12210</v>
      </c>
      <c r="X1402" s="140" t="s">
        <v>7765</v>
      </c>
      <c r="Y1402" s="140" t="s">
        <v>7766</v>
      </c>
      <c r="Z1402" s="140" t="s">
        <v>8739</v>
      </c>
      <c r="AA1402" s="139">
        <v>1</v>
      </c>
      <c r="AB1402" s="141">
        <v>45322</v>
      </c>
      <c r="AC1402" s="141">
        <v>45322</v>
      </c>
      <c r="AD1402" s="140" t="s">
        <v>8411</v>
      </c>
      <c r="AE1402" s="140" t="s">
        <v>8412</v>
      </c>
      <c r="AF1402" s="140" t="s">
        <v>8413</v>
      </c>
      <c r="AG1402" s="140" t="s">
        <v>8414</v>
      </c>
      <c r="AH1402" s="140" t="s">
        <v>13370</v>
      </c>
      <c r="AI1402" s="140" t="s">
        <v>7943</v>
      </c>
      <c r="AJ1402" s="140" t="s">
        <v>13371</v>
      </c>
      <c r="AK1402" s="140" t="s">
        <v>13372</v>
      </c>
      <c r="AL1402" s="139">
        <v>8400</v>
      </c>
      <c r="AM1402" s="140" t="s">
        <v>406</v>
      </c>
      <c r="AN1402" s="140" t="s">
        <v>13373</v>
      </c>
    </row>
    <row r="1403" spans="1:40" ht="28.8" x14ac:dyDescent="0.25">
      <c r="A1403" s="139" t="s">
        <v>7756</v>
      </c>
      <c r="B1403" s="140" t="s">
        <v>7757</v>
      </c>
      <c r="C1403" s="139">
        <v>18382</v>
      </c>
      <c r="D1403" s="140" t="s">
        <v>5694</v>
      </c>
      <c r="E1403" s="140" t="s">
        <v>4257</v>
      </c>
      <c r="F1403" s="139">
        <v>8430</v>
      </c>
      <c r="G1403" s="140" t="s">
        <v>63</v>
      </c>
      <c r="H1403" s="140" t="s">
        <v>2179</v>
      </c>
      <c r="I1403" s="140" t="s">
        <v>7758</v>
      </c>
      <c r="J1403" s="140" t="s">
        <v>13427</v>
      </c>
      <c r="K1403" s="140" t="s">
        <v>7922</v>
      </c>
      <c r="L1403" s="140" t="s">
        <v>7761</v>
      </c>
      <c r="M1403" s="140" t="s">
        <v>7923</v>
      </c>
      <c r="N1403" s="140" t="s">
        <v>8730</v>
      </c>
      <c r="O1403" s="139">
        <v>119172</v>
      </c>
      <c r="P1403" s="139">
        <v>17756</v>
      </c>
      <c r="Q1403" s="140" t="s">
        <v>490</v>
      </c>
      <c r="R1403" s="139">
        <v>975491</v>
      </c>
      <c r="S1403" s="139">
        <v>0</v>
      </c>
      <c r="T1403" s="140" t="s">
        <v>7935</v>
      </c>
      <c r="U1403" s="141">
        <v>367</v>
      </c>
      <c r="V1403" s="140" t="s">
        <v>13428</v>
      </c>
      <c r="W1403" s="140" t="s">
        <v>7853</v>
      </c>
      <c r="X1403" s="140" t="s">
        <v>7765</v>
      </c>
      <c r="Y1403" s="140" t="s">
        <v>7766</v>
      </c>
      <c r="Z1403" s="140" t="s">
        <v>8732</v>
      </c>
      <c r="AA1403" s="139">
        <v>1</v>
      </c>
      <c r="AB1403" s="141">
        <v>45322</v>
      </c>
      <c r="AC1403" s="141">
        <v>45322</v>
      </c>
      <c r="AD1403" s="140" t="s">
        <v>8411</v>
      </c>
      <c r="AE1403" s="140" t="s">
        <v>8412</v>
      </c>
      <c r="AF1403" s="140" t="s">
        <v>8413</v>
      </c>
      <c r="AG1403" s="140" t="s">
        <v>8414</v>
      </c>
      <c r="AH1403" s="140" t="s">
        <v>13429</v>
      </c>
      <c r="AI1403" s="140" t="s">
        <v>7773</v>
      </c>
      <c r="AJ1403" s="140" t="s">
        <v>13430</v>
      </c>
      <c r="AK1403" s="140" t="s">
        <v>13431</v>
      </c>
      <c r="AL1403" s="139">
        <v>8430</v>
      </c>
      <c r="AM1403" s="140" t="s">
        <v>63</v>
      </c>
      <c r="AN1403" s="140" t="s">
        <v>13432</v>
      </c>
    </row>
    <row r="1404" spans="1:40" ht="28.8" x14ac:dyDescent="0.25">
      <c r="A1404" s="139" t="s">
        <v>7756</v>
      </c>
      <c r="B1404" s="140" t="s">
        <v>7757</v>
      </c>
      <c r="C1404" s="139">
        <v>18391</v>
      </c>
      <c r="D1404" s="140" t="s">
        <v>5695</v>
      </c>
      <c r="E1404" s="140" t="s">
        <v>4258</v>
      </c>
      <c r="F1404" s="139">
        <v>8432</v>
      </c>
      <c r="G1404" s="140" t="s">
        <v>64</v>
      </c>
      <c r="H1404" s="140" t="s">
        <v>2180</v>
      </c>
      <c r="I1404" s="140" t="s">
        <v>7758</v>
      </c>
      <c r="J1404" s="140" t="s">
        <v>13433</v>
      </c>
      <c r="K1404" s="140" t="s">
        <v>7922</v>
      </c>
      <c r="L1404" s="140" t="s">
        <v>7761</v>
      </c>
      <c r="M1404" s="140" t="s">
        <v>7923</v>
      </c>
      <c r="N1404" s="140" t="s">
        <v>8730</v>
      </c>
      <c r="O1404" s="139">
        <v>119172</v>
      </c>
      <c r="P1404" s="139">
        <v>17756</v>
      </c>
      <c r="Q1404" s="140" t="s">
        <v>490</v>
      </c>
      <c r="R1404" s="139">
        <v>975491</v>
      </c>
      <c r="S1404" s="139">
        <v>0</v>
      </c>
      <c r="T1404" s="140" t="s">
        <v>7758</v>
      </c>
      <c r="U1404" s="141">
        <v>367</v>
      </c>
      <c r="V1404" s="140" t="s">
        <v>13434</v>
      </c>
      <c r="W1404" s="140" t="s">
        <v>9020</v>
      </c>
      <c r="X1404" s="140" t="s">
        <v>7765</v>
      </c>
      <c r="Y1404" s="140" t="s">
        <v>7766</v>
      </c>
      <c r="Z1404" s="140" t="s">
        <v>8732</v>
      </c>
      <c r="AA1404" s="139">
        <v>3</v>
      </c>
      <c r="AB1404" s="141">
        <v>45322</v>
      </c>
      <c r="AC1404" s="141">
        <v>45322</v>
      </c>
      <c r="AD1404" s="140" t="s">
        <v>8411</v>
      </c>
      <c r="AE1404" s="140" t="s">
        <v>8412</v>
      </c>
      <c r="AF1404" s="140" t="s">
        <v>8413</v>
      </c>
      <c r="AG1404" s="140" t="s">
        <v>8414</v>
      </c>
      <c r="AH1404" s="140" t="s">
        <v>13429</v>
      </c>
      <c r="AI1404" s="140" t="s">
        <v>7773</v>
      </c>
      <c r="AJ1404" s="140" t="s">
        <v>13430</v>
      </c>
      <c r="AK1404" s="140" t="s">
        <v>13431</v>
      </c>
      <c r="AL1404" s="139">
        <v>8430</v>
      </c>
      <c r="AM1404" s="140" t="s">
        <v>63</v>
      </c>
      <c r="AN1404" s="140" t="s">
        <v>13432</v>
      </c>
    </row>
    <row r="1405" spans="1:40" ht="28.8" x14ac:dyDescent="0.25">
      <c r="A1405" s="139" t="s">
        <v>7756</v>
      </c>
      <c r="B1405" s="140" t="s">
        <v>7757</v>
      </c>
      <c r="C1405" s="139">
        <v>18424</v>
      </c>
      <c r="D1405" s="140" t="s">
        <v>488</v>
      </c>
      <c r="E1405" s="140" t="s">
        <v>4259</v>
      </c>
      <c r="F1405" s="139">
        <v>8434</v>
      </c>
      <c r="G1405" s="140" t="s">
        <v>65</v>
      </c>
      <c r="H1405" s="140" t="s">
        <v>2181</v>
      </c>
      <c r="I1405" s="140" t="s">
        <v>7758</v>
      </c>
      <c r="J1405" s="140" t="s">
        <v>13435</v>
      </c>
      <c r="K1405" s="140" t="s">
        <v>7922</v>
      </c>
      <c r="L1405" s="140" t="s">
        <v>7761</v>
      </c>
      <c r="M1405" s="140" t="s">
        <v>7923</v>
      </c>
      <c r="N1405" s="140" t="s">
        <v>8722</v>
      </c>
      <c r="O1405" s="139">
        <v>119388</v>
      </c>
      <c r="P1405" s="139">
        <v>18275</v>
      </c>
      <c r="Q1405" s="140" t="s">
        <v>5691</v>
      </c>
      <c r="R1405" s="139">
        <v>966937</v>
      </c>
      <c r="S1405" s="139">
        <v>0</v>
      </c>
      <c r="T1405" s="140" t="s">
        <v>7758</v>
      </c>
      <c r="U1405" s="141">
        <v>367</v>
      </c>
      <c r="V1405" s="140" t="s">
        <v>13436</v>
      </c>
      <c r="W1405" s="140" t="s">
        <v>10533</v>
      </c>
      <c r="X1405" s="140" t="s">
        <v>7765</v>
      </c>
      <c r="Y1405" s="140" t="s">
        <v>7766</v>
      </c>
      <c r="Z1405" s="140" t="s">
        <v>8739</v>
      </c>
      <c r="AA1405" s="139">
        <v>1</v>
      </c>
      <c r="AB1405" s="141">
        <v>45322</v>
      </c>
      <c r="AC1405" s="141">
        <v>45322</v>
      </c>
      <c r="AD1405" s="140" t="s">
        <v>8411</v>
      </c>
      <c r="AE1405" s="140" t="s">
        <v>8412</v>
      </c>
      <c r="AF1405" s="140" t="s">
        <v>8413</v>
      </c>
      <c r="AG1405" s="140" t="s">
        <v>8414</v>
      </c>
      <c r="AH1405" s="140" t="s">
        <v>13370</v>
      </c>
      <c r="AI1405" s="140" t="s">
        <v>7943</v>
      </c>
      <c r="AJ1405" s="140" t="s">
        <v>13371</v>
      </c>
      <c r="AK1405" s="140" t="s">
        <v>13372</v>
      </c>
      <c r="AL1405" s="139">
        <v>8400</v>
      </c>
      <c r="AM1405" s="140" t="s">
        <v>406</v>
      </c>
      <c r="AN1405" s="140" t="s">
        <v>13373</v>
      </c>
    </row>
    <row r="1406" spans="1:40" ht="28.8" x14ac:dyDescent="0.25">
      <c r="A1406" s="139" t="s">
        <v>7756</v>
      </c>
      <c r="B1406" s="140" t="s">
        <v>7757</v>
      </c>
      <c r="C1406" s="139">
        <v>18432</v>
      </c>
      <c r="D1406" s="140" t="s">
        <v>5696</v>
      </c>
      <c r="E1406" s="140" t="s">
        <v>4260</v>
      </c>
      <c r="F1406" s="139">
        <v>8434</v>
      </c>
      <c r="G1406" s="140" t="s">
        <v>66</v>
      </c>
      <c r="H1406" s="140" t="s">
        <v>2182</v>
      </c>
      <c r="I1406" s="140" t="s">
        <v>7758</v>
      </c>
      <c r="J1406" s="140" t="s">
        <v>13437</v>
      </c>
      <c r="K1406" s="140" t="s">
        <v>7922</v>
      </c>
      <c r="L1406" s="140" t="s">
        <v>7761</v>
      </c>
      <c r="M1406" s="140" t="s">
        <v>7923</v>
      </c>
      <c r="N1406" s="140" t="s">
        <v>8722</v>
      </c>
      <c r="O1406" s="139">
        <v>119388</v>
      </c>
      <c r="P1406" s="139">
        <v>18275</v>
      </c>
      <c r="Q1406" s="140" t="s">
        <v>5691</v>
      </c>
      <c r="R1406" s="139">
        <v>966937</v>
      </c>
      <c r="S1406" s="139">
        <v>0</v>
      </c>
      <c r="T1406" s="140" t="s">
        <v>7758</v>
      </c>
      <c r="U1406" s="141">
        <v>367</v>
      </c>
      <c r="V1406" s="140" t="s">
        <v>13438</v>
      </c>
      <c r="W1406" s="140" t="s">
        <v>8341</v>
      </c>
      <c r="X1406" s="140" t="s">
        <v>7765</v>
      </c>
      <c r="Y1406" s="140" t="s">
        <v>7766</v>
      </c>
      <c r="Z1406" s="140" t="s">
        <v>8739</v>
      </c>
      <c r="AA1406" s="139">
        <v>1</v>
      </c>
      <c r="AB1406" s="141">
        <v>45322</v>
      </c>
      <c r="AC1406" s="141">
        <v>45322</v>
      </c>
      <c r="AD1406" s="140" t="s">
        <v>8411</v>
      </c>
      <c r="AE1406" s="140" t="s">
        <v>8412</v>
      </c>
      <c r="AF1406" s="140" t="s">
        <v>8413</v>
      </c>
      <c r="AG1406" s="140" t="s">
        <v>8414</v>
      </c>
      <c r="AH1406" s="140" t="s">
        <v>13370</v>
      </c>
      <c r="AI1406" s="140" t="s">
        <v>7943</v>
      </c>
      <c r="AJ1406" s="140" t="s">
        <v>13371</v>
      </c>
      <c r="AK1406" s="140" t="s">
        <v>13372</v>
      </c>
      <c r="AL1406" s="139">
        <v>8400</v>
      </c>
      <c r="AM1406" s="140" t="s">
        <v>406</v>
      </c>
      <c r="AN1406" s="140" t="s">
        <v>13373</v>
      </c>
    </row>
    <row r="1407" spans="1:40" ht="28.8" x14ac:dyDescent="0.25">
      <c r="A1407" s="139" t="s">
        <v>7756</v>
      </c>
      <c r="B1407" s="140" t="s">
        <v>7757</v>
      </c>
      <c r="C1407" s="139">
        <v>18441</v>
      </c>
      <c r="D1407" s="140" t="s">
        <v>6310</v>
      </c>
      <c r="E1407" s="140" t="s">
        <v>4261</v>
      </c>
      <c r="F1407" s="139">
        <v>8620</v>
      </c>
      <c r="G1407" s="140" t="s">
        <v>408</v>
      </c>
      <c r="H1407" s="140" t="s">
        <v>2183</v>
      </c>
      <c r="I1407" s="140" t="s">
        <v>7758</v>
      </c>
      <c r="J1407" s="140" t="s">
        <v>13439</v>
      </c>
      <c r="K1407" s="140" t="s">
        <v>7922</v>
      </c>
      <c r="L1407" s="140" t="s">
        <v>7761</v>
      </c>
      <c r="M1407" s="140" t="s">
        <v>7923</v>
      </c>
      <c r="N1407" s="140" t="s">
        <v>8722</v>
      </c>
      <c r="O1407" s="139">
        <v>119057</v>
      </c>
      <c r="P1407" s="139">
        <v>18572</v>
      </c>
      <c r="Q1407" s="140" t="s">
        <v>5701</v>
      </c>
      <c r="R1407" s="139">
        <v>967026</v>
      </c>
      <c r="S1407" s="139">
        <v>0</v>
      </c>
      <c r="T1407" s="140" t="s">
        <v>7758</v>
      </c>
      <c r="U1407" s="141">
        <v>367</v>
      </c>
      <c r="V1407" s="140" t="s">
        <v>13440</v>
      </c>
      <c r="W1407" s="140" t="s">
        <v>12578</v>
      </c>
      <c r="X1407" s="140" t="s">
        <v>7765</v>
      </c>
      <c r="Y1407" s="140" t="s">
        <v>7766</v>
      </c>
      <c r="Z1407" s="140" t="s">
        <v>8739</v>
      </c>
      <c r="AA1407" s="139">
        <v>1</v>
      </c>
      <c r="AB1407" s="141">
        <v>45322</v>
      </c>
      <c r="AC1407" s="141">
        <v>45322</v>
      </c>
      <c r="AD1407" s="140" t="s">
        <v>7913</v>
      </c>
      <c r="AE1407" s="140" t="s">
        <v>7914</v>
      </c>
      <c r="AF1407" s="140" t="s">
        <v>7915</v>
      </c>
      <c r="AG1407" s="140" t="s">
        <v>7916</v>
      </c>
      <c r="AH1407" s="140" t="s">
        <v>13441</v>
      </c>
      <c r="AI1407" s="140" t="s">
        <v>7943</v>
      </c>
      <c r="AJ1407" s="140" t="s">
        <v>13442</v>
      </c>
      <c r="AK1407" s="140" t="s">
        <v>13443</v>
      </c>
      <c r="AL1407" s="139">
        <v>8620</v>
      </c>
      <c r="AM1407" s="140" t="s">
        <v>408</v>
      </c>
      <c r="AN1407" s="140" t="s">
        <v>13444</v>
      </c>
    </row>
    <row r="1408" spans="1:40" ht="28.8" x14ac:dyDescent="0.25">
      <c r="A1408" s="139" t="s">
        <v>7756</v>
      </c>
      <c r="B1408" s="140" t="s">
        <v>7757</v>
      </c>
      <c r="C1408" s="139">
        <v>18457</v>
      </c>
      <c r="D1408" s="140" t="s">
        <v>5697</v>
      </c>
      <c r="E1408" s="140" t="s">
        <v>4262</v>
      </c>
      <c r="F1408" s="139">
        <v>8620</v>
      </c>
      <c r="G1408" s="140" t="s">
        <v>408</v>
      </c>
      <c r="H1408" s="140" t="s">
        <v>2184</v>
      </c>
      <c r="I1408" s="140" t="s">
        <v>7758</v>
      </c>
      <c r="J1408" s="140" t="s">
        <v>13445</v>
      </c>
      <c r="K1408" s="140" t="s">
        <v>7922</v>
      </c>
      <c r="L1408" s="140" t="s">
        <v>7761</v>
      </c>
      <c r="M1408" s="140" t="s">
        <v>7923</v>
      </c>
      <c r="N1408" s="140" t="s">
        <v>8730</v>
      </c>
      <c r="O1408" s="139">
        <v>119172</v>
      </c>
      <c r="P1408" s="139">
        <v>17756</v>
      </c>
      <c r="Q1408" s="140" t="s">
        <v>490</v>
      </c>
      <c r="R1408" s="139">
        <v>975508</v>
      </c>
      <c r="S1408" s="139">
        <v>0</v>
      </c>
      <c r="T1408" s="140" t="s">
        <v>7758</v>
      </c>
      <c r="U1408" s="141">
        <v>367</v>
      </c>
      <c r="V1408" s="140" t="s">
        <v>13446</v>
      </c>
      <c r="W1408" s="140" t="s">
        <v>8214</v>
      </c>
      <c r="X1408" s="140" t="s">
        <v>7765</v>
      </c>
      <c r="Y1408" s="140" t="s">
        <v>7766</v>
      </c>
      <c r="Z1408" s="140" t="s">
        <v>8732</v>
      </c>
      <c r="AA1408" s="139">
        <v>1</v>
      </c>
      <c r="AB1408" s="141">
        <v>45322</v>
      </c>
      <c r="AC1408" s="141">
        <v>45322</v>
      </c>
      <c r="AD1408" s="140" t="s">
        <v>7913</v>
      </c>
      <c r="AE1408" s="140" t="s">
        <v>7914</v>
      </c>
      <c r="AF1408" s="140" t="s">
        <v>7915</v>
      </c>
      <c r="AG1408" s="140" t="s">
        <v>7916</v>
      </c>
      <c r="AH1408" s="140" t="s">
        <v>13447</v>
      </c>
      <c r="AI1408" s="140" t="s">
        <v>7773</v>
      </c>
      <c r="AJ1408" s="140" t="s">
        <v>13448</v>
      </c>
      <c r="AK1408" s="140" t="s">
        <v>13449</v>
      </c>
      <c r="AL1408" s="139">
        <v>8620</v>
      </c>
      <c r="AM1408" s="140" t="s">
        <v>408</v>
      </c>
      <c r="AN1408" s="140" t="s">
        <v>13450</v>
      </c>
    </row>
    <row r="1409" spans="1:40" ht="28.8" x14ac:dyDescent="0.25">
      <c r="A1409" s="139" t="s">
        <v>7756</v>
      </c>
      <c r="B1409" s="140" t="s">
        <v>7757</v>
      </c>
      <c r="C1409" s="139">
        <v>18473</v>
      </c>
      <c r="D1409" s="140" t="s">
        <v>488</v>
      </c>
      <c r="E1409" s="140" t="s">
        <v>4263</v>
      </c>
      <c r="F1409" s="139">
        <v>8670</v>
      </c>
      <c r="G1409" s="140" t="s">
        <v>67</v>
      </c>
      <c r="H1409" s="140" t="s">
        <v>2185</v>
      </c>
      <c r="I1409" s="140" t="s">
        <v>7758</v>
      </c>
      <c r="J1409" s="140" t="s">
        <v>13451</v>
      </c>
      <c r="K1409" s="140" t="s">
        <v>7922</v>
      </c>
      <c r="L1409" s="140" t="s">
        <v>7761</v>
      </c>
      <c r="M1409" s="140" t="s">
        <v>7923</v>
      </c>
      <c r="N1409" s="140" t="s">
        <v>8722</v>
      </c>
      <c r="O1409" s="139">
        <v>119057</v>
      </c>
      <c r="P1409" s="139">
        <v>18572</v>
      </c>
      <c r="Q1409" s="140" t="s">
        <v>5701</v>
      </c>
      <c r="R1409" s="139">
        <v>56151</v>
      </c>
      <c r="S1409" s="139">
        <v>0</v>
      </c>
      <c r="T1409" s="140" t="s">
        <v>7758</v>
      </c>
      <c r="U1409" s="141">
        <v>367</v>
      </c>
      <c r="V1409" s="140" t="s">
        <v>13452</v>
      </c>
      <c r="W1409" s="140" t="s">
        <v>13453</v>
      </c>
      <c r="X1409" s="140" t="s">
        <v>7765</v>
      </c>
      <c r="Y1409" s="140" t="s">
        <v>7766</v>
      </c>
      <c r="Z1409" s="140" t="s">
        <v>8739</v>
      </c>
      <c r="AA1409" s="139">
        <v>1</v>
      </c>
      <c r="AB1409" s="141">
        <v>45322</v>
      </c>
      <c r="AC1409" s="141">
        <v>45322</v>
      </c>
      <c r="AD1409" s="140" t="s">
        <v>7913</v>
      </c>
      <c r="AE1409" s="140" t="s">
        <v>7914</v>
      </c>
      <c r="AF1409" s="140" t="s">
        <v>7915</v>
      </c>
      <c r="AG1409" s="140" t="s">
        <v>7916</v>
      </c>
      <c r="AH1409" s="140" t="s">
        <v>13454</v>
      </c>
      <c r="AI1409" s="140" t="s">
        <v>7773</v>
      </c>
      <c r="AJ1409" s="140" t="s">
        <v>13455</v>
      </c>
      <c r="AK1409" s="140" t="s">
        <v>4263</v>
      </c>
      <c r="AL1409" s="139">
        <v>8670</v>
      </c>
      <c r="AM1409" s="140" t="s">
        <v>67</v>
      </c>
      <c r="AN1409" s="140" t="s">
        <v>13456</v>
      </c>
    </row>
    <row r="1410" spans="1:40" ht="28.8" x14ac:dyDescent="0.25">
      <c r="A1410" s="139" t="s">
        <v>7756</v>
      </c>
      <c r="B1410" s="140" t="s">
        <v>7757</v>
      </c>
      <c r="C1410" s="139">
        <v>18481</v>
      </c>
      <c r="D1410" s="140" t="s">
        <v>490</v>
      </c>
      <c r="E1410" s="140" t="s">
        <v>4264</v>
      </c>
      <c r="F1410" s="139">
        <v>8670</v>
      </c>
      <c r="G1410" s="140" t="s">
        <v>67</v>
      </c>
      <c r="H1410" s="140" t="s">
        <v>2186</v>
      </c>
      <c r="I1410" s="140" t="s">
        <v>7758</v>
      </c>
      <c r="J1410" s="140" t="s">
        <v>13457</v>
      </c>
      <c r="K1410" s="140" t="s">
        <v>7922</v>
      </c>
      <c r="L1410" s="140" t="s">
        <v>7761</v>
      </c>
      <c r="M1410" s="140" t="s">
        <v>7923</v>
      </c>
      <c r="N1410" s="140" t="s">
        <v>8730</v>
      </c>
      <c r="O1410" s="139">
        <v>119172</v>
      </c>
      <c r="P1410" s="139">
        <v>17756</v>
      </c>
      <c r="Q1410" s="140" t="s">
        <v>490</v>
      </c>
      <c r="R1410" s="139">
        <v>975516</v>
      </c>
      <c r="S1410" s="139">
        <v>0</v>
      </c>
      <c r="T1410" s="140" t="s">
        <v>7758</v>
      </c>
      <c r="U1410" s="141">
        <v>367</v>
      </c>
      <c r="V1410" s="140" t="s">
        <v>13458</v>
      </c>
      <c r="W1410" s="140" t="s">
        <v>8080</v>
      </c>
      <c r="X1410" s="140" t="s">
        <v>7765</v>
      </c>
      <c r="Y1410" s="140" t="s">
        <v>7766</v>
      </c>
      <c r="Z1410" s="140" t="s">
        <v>8732</v>
      </c>
      <c r="AA1410" s="139">
        <v>1</v>
      </c>
      <c r="AB1410" s="141">
        <v>45322</v>
      </c>
      <c r="AC1410" s="141">
        <v>45322</v>
      </c>
      <c r="AD1410" s="140" t="s">
        <v>7913</v>
      </c>
      <c r="AE1410" s="140" t="s">
        <v>7914</v>
      </c>
      <c r="AF1410" s="140" t="s">
        <v>7915</v>
      </c>
      <c r="AG1410" s="140" t="s">
        <v>7916</v>
      </c>
      <c r="AH1410" s="140" t="s">
        <v>13459</v>
      </c>
      <c r="AI1410" s="140" t="s">
        <v>7773</v>
      </c>
      <c r="AJ1410" s="140" t="s">
        <v>13460</v>
      </c>
      <c r="AK1410" s="140" t="s">
        <v>13461</v>
      </c>
      <c r="AL1410" s="139">
        <v>8670</v>
      </c>
      <c r="AM1410" s="140" t="s">
        <v>409</v>
      </c>
      <c r="AN1410" s="140" t="s">
        <v>13462</v>
      </c>
    </row>
    <row r="1411" spans="1:40" ht="28.8" x14ac:dyDescent="0.25">
      <c r="A1411" s="139" t="s">
        <v>7756</v>
      </c>
      <c r="B1411" s="140" t="s">
        <v>7757</v>
      </c>
      <c r="C1411" s="139">
        <v>18499</v>
      </c>
      <c r="D1411" s="140" t="s">
        <v>6274</v>
      </c>
      <c r="E1411" s="140" t="s">
        <v>4265</v>
      </c>
      <c r="F1411" s="139">
        <v>8670</v>
      </c>
      <c r="G1411" s="140" t="s">
        <v>409</v>
      </c>
      <c r="H1411" s="140" t="s">
        <v>2187</v>
      </c>
      <c r="I1411" s="140" t="s">
        <v>7758</v>
      </c>
      <c r="J1411" s="140" t="s">
        <v>13463</v>
      </c>
      <c r="K1411" s="140" t="s">
        <v>7922</v>
      </c>
      <c r="L1411" s="140" t="s">
        <v>7761</v>
      </c>
      <c r="M1411" s="140" t="s">
        <v>7923</v>
      </c>
      <c r="N1411" s="140" t="s">
        <v>8722</v>
      </c>
      <c r="O1411" s="139">
        <v>119057</v>
      </c>
      <c r="P1411" s="139">
        <v>18572</v>
      </c>
      <c r="Q1411" s="140" t="s">
        <v>5701</v>
      </c>
      <c r="R1411" s="139">
        <v>56151</v>
      </c>
      <c r="S1411" s="139">
        <v>0</v>
      </c>
      <c r="T1411" s="140" t="s">
        <v>7758</v>
      </c>
      <c r="U1411" s="141">
        <v>367</v>
      </c>
      <c r="V1411" s="140" t="s">
        <v>13464</v>
      </c>
      <c r="W1411" s="140" t="s">
        <v>8988</v>
      </c>
      <c r="X1411" s="140" t="s">
        <v>7765</v>
      </c>
      <c r="Y1411" s="140" t="s">
        <v>7766</v>
      </c>
      <c r="Z1411" s="140" t="s">
        <v>8739</v>
      </c>
      <c r="AA1411" s="139">
        <v>1</v>
      </c>
      <c r="AB1411" s="141">
        <v>45322</v>
      </c>
      <c r="AC1411" s="141">
        <v>45322</v>
      </c>
      <c r="AD1411" s="140" t="s">
        <v>7913</v>
      </c>
      <c r="AE1411" s="140" t="s">
        <v>7914</v>
      </c>
      <c r="AF1411" s="140" t="s">
        <v>7915</v>
      </c>
      <c r="AG1411" s="140" t="s">
        <v>7916</v>
      </c>
      <c r="AH1411" s="140" t="s">
        <v>13465</v>
      </c>
      <c r="AI1411" s="140" t="s">
        <v>7773</v>
      </c>
      <c r="AJ1411" s="140" t="s">
        <v>13466</v>
      </c>
      <c r="AK1411" s="140" t="s">
        <v>4265</v>
      </c>
      <c r="AL1411" s="139">
        <v>8670</v>
      </c>
      <c r="AM1411" s="140" t="s">
        <v>409</v>
      </c>
      <c r="AN1411" s="140" t="s">
        <v>13456</v>
      </c>
    </row>
    <row r="1412" spans="1:40" ht="28.8" x14ac:dyDescent="0.25">
      <c r="A1412" s="139" t="s">
        <v>7756</v>
      </c>
      <c r="B1412" s="140" t="s">
        <v>7757</v>
      </c>
      <c r="C1412" s="139">
        <v>18515</v>
      </c>
      <c r="D1412" s="140" t="s">
        <v>490</v>
      </c>
      <c r="E1412" s="140" t="s">
        <v>4266</v>
      </c>
      <c r="F1412" s="139">
        <v>8670</v>
      </c>
      <c r="G1412" s="140" t="s">
        <v>409</v>
      </c>
      <c r="H1412" s="140" t="s">
        <v>2188</v>
      </c>
      <c r="I1412" s="140" t="s">
        <v>7758</v>
      </c>
      <c r="J1412" s="140" t="s">
        <v>13467</v>
      </c>
      <c r="K1412" s="140" t="s">
        <v>7922</v>
      </c>
      <c r="L1412" s="140" t="s">
        <v>7761</v>
      </c>
      <c r="M1412" s="140" t="s">
        <v>7923</v>
      </c>
      <c r="N1412" s="140" t="s">
        <v>8730</v>
      </c>
      <c r="O1412" s="139">
        <v>119172</v>
      </c>
      <c r="P1412" s="139">
        <v>17756</v>
      </c>
      <c r="Q1412" s="140" t="s">
        <v>490</v>
      </c>
      <c r="R1412" s="139">
        <v>975516</v>
      </c>
      <c r="S1412" s="139">
        <v>0</v>
      </c>
      <c r="T1412" s="140" t="s">
        <v>7758</v>
      </c>
      <c r="U1412" s="141">
        <v>367</v>
      </c>
      <c r="V1412" s="140" t="s">
        <v>13468</v>
      </c>
      <c r="W1412" s="140" t="s">
        <v>8173</v>
      </c>
      <c r="X1412" s="140" t="s">
        <v>7765</v>
      </c>
      <c r="Y1412" s="140" t="s">
        <v>7766</v>
      </c>
      <c r="Z1412" s="140" t="s">
        <v>8732</v>
      </c>
      <c r="AA1412" s="139">
        <v>1</v>
      </c>
      <c r="AB1412" s="141">
        <v>45322</v>
      </c>
      <c r="AC1412" s="141">
        <v>45322</v>
      </c>
      <c r="AD1412" s="140" t="s">
        <v>7913</v>
      </c>
      <c r="AE1412" s="140" t="s">
        <v>7914</v>
      </c>
      <c r="AF1412" s="140" t="s">
        <v>7915</v>
      </c>
      <c r="AG1412" s="140" t="s">
        <v>7916</v>
      </c>
      <c r="AH1412" s="140" t="s">
        <v>13459</v>
      </c>
      <c r="AI1412" s="140" t="s">
        <v>7773</v>
      </c>
      <c r="AJ1412" s="140" t="s">
        <v>13460</v>
      </c>
      <c r="AK1412" s="140" t="s">
        <v>13461</v>
      </c>
      <c r="AL1412" s="139">
        <v>8670</v>
      </c>
      <c r="AM1412" s="140" t="s">
        <v>409</v>
      </c>
      <c r="AN1412" s="140" t="s">
        <v>13462</v>
      </c>
    </row>
    <row r="1413" spans="1:40" ht="28.8" x14ac:dyDescent="0.25">
      <c r="A1413" s="139" t="s">
        <v>7756</v>
      </c>
      <c r="B1413" s="140" t="s">
        <v>7757</v>
      </c>
      <c r="C1413" s="139">
        <v>18531</v>
      </c>
      <c r="D1413" s="140" t="s">
        <v>5208</v>
      </c>
      <c r="E1413" s="140" t="s">
        <v>4267</v>
      </c>
      <c r="F1413" s="139">
        <v>8660</v>
      </c>
      <c r="G1413" s="140" t="s">
        <v>410</v>
      </c>
      <c r="H1413" s="140" t="s">
        <v>2189</v>
      </c>
      <c r="I1413" s="140" t="s">
        <v>7758</v>
      </c>
      <c r="J1413" s="140" t="s">
        <v>13469</v>
      </c>
      <c r="K1413" s="140" t="s">
        <v>7922</v>
      </c>
      <c r="L1413" s="140" t="s">
        <v>7761</v>
      </c>
      <c r="M1413" s="140" t="s">
        <v>7923</v>
      </c>
      <c r="N1413" s="140" t="s">
        <v>8722</v>
      </c>
      <c r="O1413" s="139">
        <v>119057</v>
      </c>
      <c r="P1413" s="139">
        <v>18572</v>
      </c>
      <c r="Q1413" s="140" t="s">
        <v>5701</v>
      </c>
      <c r="R1413" s="139">
        <v>967059</v>
      </c>
      <c r="S1413" s="139">
        <v>0</v>
      </c>
      <c r="T1413" s="140" t="s">
        <v>7758</v>
      </c>
      <c r="U1413" s="141">
        <v>367</v>
      </c>
      <c r="V1413" s="140" t="s">
        <v>13470</v>
      </c>
      <c r="W1413" s="140" t="s">
        <v>13471</v>
      </c>
      <c r="X1413" s="140" t="s">
        <v>7765</v>
      </c>
      <c r="Y1413" s="140" t="s">
        <v>7766</v>
      </c>
      <c r="Z1413" s="140" t="s">
        <v>8739</v>
      </c>
      <c r="AA1413" s="139">
        <v>2</v>
      </c>
      <c r="AB1413" s="141">
        <v>45322</v>
      </c>
      <c r="AC1413" s="141">
        <v>45322</v>
      </c>
      <c r="AD1413" s="140" t="s">
        <v>7913</v>
      </c>
      <c r="AE1413" s="140" t="s">
        <v>7914</v>
      </c>
      <c r="AF1413" s="140" t="s">
        <v>7915</v>
      </c>
      <c r="AG1413" s="140" t="s">
        <v>7916</v>
      </c>
      <c r="AH1413" s="140" t="s">
        <v>13472</v>
      </c>
      <c r="AI1413" s="140" t="s">
        <v>7943</v>
      </c>
      <c r="AJ1413" s="140" t="s">
        <v>5208</v>
      </c>
      <c r="AK1413" s="140" t="s">
        <v>4267</v>
      </c>
      <c r="AL1413" s="139">
        <v>8660</v>
      </c>
      <c r="AM1413" s="140" t="s">
        <v>410</v>
      </c>
      <c r="AN1413" s="140" t="s">
        <v>13473</v>
      </c>
    </row>
    <row r="1414" spans="1:40" ht="28.8" x14ac:dyDescent="0.25">
      <c r="A1414" s="139" t="s">
        <v>7756</v>
      </c>
      <c r="B1414" s="140" t="s">
        <v>7757</v>
      </c>
      <c r="C1414" s="139">
        <v>18549</v>
      </c>
      <c r="D1414" s="140" t="s">
        <v>5698</v>
      </c>
      <c r="E1414" s="140" t="s">
        <v>4268</v>
      </c>
      <c r="F1414" s="139">
        <v>8660</v>
      </c>
      <c r="G1414" s="140" t="s">
        <v>410</v>
      </c>
      <c r="H1414" s="140" t="s">
        <v>2190</v>
      </c>
      <c r="I1414" s="140" t="s">
        <v>7758</v>
      </c>
      <c r="J1414" s="140" t="s">
        <v>13474</v>
      </c>
      <c r="K1414" s="140" t="s">
        <v>7922</v>
      </c>
      <c r="L1414" s="140" t="s">
        <v>7761</v>
      </c>
      <c r="M1414" s="140" t="s">
        <v>7923</v>
      </c>
      <c r="N1414" s="140" t="s">
        <v>8722</v>
      </c>
      <c r="O1414" s="139">
        <v>119057</v>
      </c>
      <c r="P1414" s="139">
        <v>18572</v>
      </c>
      <c r="Q1414" s="140" t="s">
        <v>5701</v>
      </c>
      <c r="R1414" s="139">
        <v>967059</v>
      </c>
      <c r="S1414" s="139">
        <v>0</v>
      </c>
      <c r="T1414" s="140" t="s">
        <v>7758</v>
      </c>
      <c r="U1414" s="141">
        <v>367</v>
      </c>
      <c r="V1414" s="140" t="s">
        <v>13475</v>
      </c>
      <c r="W1414" s="140" t="s">
        <v>13476</v>
      </c>
      <c r="X1414" s="140" t="s">
        <v>7765</v>
      </c>
      <c r="Y1414" s="140" t="s">
        <v>7766</v>
      </c>
      <c r="Z1414" s="140" t="s">
        <v>8739</v>
      </c>
      <c r="AA1414" s="139">
        <v>3</v>
      </c>
      <c r="AB1414" s="141">
        <v>45322</v>
      </c>
      <c r="AC1414" s="141">
        <v>45322</v>
      </c>
      <c r="AD1414" s="140" t="s">
        <v>7913</v>
      </c>
      <c r="AE1414" s="140" t="s">
        <v>7914</v>
      </c>
      <c r="AF1414" s="140" t="s">
        <v>7915</v>
      </c>
      <c r="AG1414" s="140" t="s">
        <v>7916</v>
      </c>
      <c r="AH1414" s="140" t="s">
        <v>13477</v>
      </c>
      <c r="AI1414" s="140" t="s">
        <v>7885</v>
      </c>
      <c r="AJ1414" s="140" t="s">
        <v>13478</v>
      </c>
      <c r="AK1414" s="140" t="s">
        <v>13479</v>
      </c>
      <c r="AL1414" s="139">
        <v>8660</v>
      </c>
      <c r="AM1414" s="140" t="s">
        <v>410</v>
      </c>
      <c r="AN1414" s="140" t="s">
        <v>13473</v>
      </c>
    </row>
    <row r="1415" spans="1:40" ht="28.8" x14ac:dyDescent="0.25">
      <c r="A1415" s="139" t="s">
        <v>7756</v>
      </c>
      <c r="B1415" s="140" t="s">
        <v>7757</v>
      </c>
      <c r="C1415" s="139">
        <v>18556</v>
      </c>
      <c r="D1415" s="140" t="s">
        <v>5699</v>
      </c>
      <c r="E1415" s="140" t="s">
        <v>4269</v>
      </c>
      <c r="F1415" s="139">
        <v>8660</v>
      </c>
      <c r="G1415" s="140" t="s">
        <v>68</v>
      </c>
      <c r="H1415" s="140" t="s">
        <v>2191</v>
      </c>
      <c r="I1415" s="140" t="s">
        <v>7758</v>
      </c>
      <c r="J1415" s="140" t="s">
        <v>13480</v>
      </c>
      <c r="K1415" s="140" t="s">
        <v>7922</v>
      </c>
      <c r="L1415" s="140" t="s">
        <v>7761</v>
      </c>
      <c r="M1415" s="140" t="s">
        <v>7923</v>
      </c>
      <c r="N1415" s="140" t="s">
        <v>8730</v>
      </c>
      <c r="O1415" s="139">
        <v>119172</v>
      </c>
      <c r="P1415" s="139">
        <v>17756</v>
      </c>
      <c r="Q1415" s="140" t="s">
        <v>490</v>
      </c>
      <c r="R1415" s="139">
        <v>975524</v>
      </c>
      <c r="S1415" s="139">
        <v>0</v>
      </c>
      <c r="T1415" s="140" t="s">
        <v>7758</v>
      </c>
      <c r="U1415" s="141">
        <v>367</v>
      </c>
      <c r="V1415" s="140" t="s">
        <v>13481</v>
      </c>
      <c r="W1415" s="140" t="s">
        <v>7780</v>
      </c>
      <c r="X1415" s="140" t="s">
        <v>7765</v>
      </c>
      <c r="Y1415" s="140" t="s">
        <v>7766</v>
      </c>
      <c r="Z1415" s="140" t="s">
        <v>8732</v>
      </c>
      <c r="AA1415" s="139">
        <v>1</v>
      </c>
      <c r="AB1415" s="141">
        <v>45322</v>
      </c>
      <c r="AC1415" s="141">
        <v>45322</v>
      </c>
      <c r="AD1415" s="140" t="s">
        <v>7926</v>
      </c>
      <c r="AE1415" s="140" t="s">
        <v>7927</v>
      </c>
      <c r="AF1415" s="140" t="s">
        <v>7928</v>
      </c>
      <c r="AG1415" s="140" t="s">
        <v>7929</v>
      </c>
      <c r="AH1415" s="140" t="s">
        <v>13482</v>
      </c>
      <c r="AI1415" s="140" t="s">
        <v>7773</v>
      </c>
      <c r="AJ1415" s="140" t="s">
        <v>13483</v>
      </c>
      <c r="AK1415" s="140" t="s">
        <v>13484</v>
      </c>
      <c r="AL1415" s="139">
        <v>8660</v>
      </c>
      <c r="AM1415" s="140" t="s">
        <v>410</v>
      </c>
      <c r="AN1415" s="140" t="s">
        <v>13485</v>
      </c>
    </row>
    <row r="1416" spans="1:40" ht="28.8" x14ac:dyDescent="0.25">
      <c r="A1416" s="139" t="s">
        <v>7756</v>
      </c>
      <c r="B1416" s="140" t="s">
        <v>7757</v>
      </c>
      <c r="C1416" s="139">
        <v>18564</v>
      </c>
      <c r="D1416" s="140" t="s">
        <v>5700</v>
      </c>
      <c r="E1416" s="140" t="s">
        <v>4270</v>
      </c>
      <c r="F1416" s="139">
        <v>8630</v>
      </c>
      <c r="G1416" s="140" t="s">
        <v>411</v>
      </c>
      <c r="H1416" s="140" t="s">
        <v>2192</v>
      </c>
      <c r="I1416" s="140" t="s">
        <v>7758</v>
      </c>
      <c r="J1416" s="140" t="s">
        <v>13486</v>
      </c>
      <c r="K1416" s="140" t="s">
        <v>7922</v>
      </c>
      <c r="L1416" s="140" t="s">
        <v>7761</v>
      </c>
      <c r="M1416" s="140" t="s">
        <v>7923</v>
      </c>
      <c r="N1416" s="140" t="s">
        <v>8722</v>
      </c>
      <c r="O1416" s="139">
        <v>119057</v>
      </c>
      <c r="P1416" s="139">
        <v>18572</v>
      </c>
      <c r="Q1416" s="140" t="s">
        <v>5701</v>
      </c>
      <c r="R1416" s="139">
        <v>967075</v>
      </c>
      <c r="S1416" s="139">
        <v>0</v>
      </c>
      <c r="T1416" s="140" t="s">
        <v>7758</v>
      </c>
      <c r="U1416" s="141">
        <v>367</v>
      </c>
      <c r="V1416" s="140" t="s">
        <v>13487</v>
      </c>
      <c r="W1416" s="140" t="s">
        <v>8013</v>
      </c>
      <c r="X1416" s="140" t="s">
        <v>7765</v>
      </c>
      <c r="Y1416" s="140" t="s">
        <v>7766</v>
      </c>
      <c r="Z1416" s="140" t="s">
        <v>8739</v>
      </c>
      <c r="AA1416" s="139">
        <v>2</v>
      </c>
      <c r="AB1416" s="141">
        <v>45322</v>
      </c>
      <c r="AC1416" s="141">
        <v>45322</v>
      </c>
      <c r="AD1416" s="140" t="s">
        <v>7913</v>
      </c>
      <c r="AE1416" s="140" t="s">
        <v>7914</v>
      </c>
      <c r="AF1416" s="140" t="s">
        <v>7915</v>
      </c>
      <c r="AG1416" s="140" t="s">
        <v>7916</v>
      </c>
      <c r="AH1416" s="140" t="s">
        <v>13488</v>
      </c>
      <c r="AI1416" s="140" t="s">
        <v>7943</v>
      </c>
      <c r="AJ1416" s="140" t="s">
        <v>13489</v>
      </c>
      <c r="AK1416" s="140" t="s">
        <v>4270</v>
      </c>
      <c r="AL1416" s="139">
        <v>8630</v>
      </c>
      <c r="AM1416" s="140" t="s">
        <v>411</v>
      </c>
      <c r="AN1416" s="140" t="s">
        <v>13490</v>
      </c>
    </row>
    <row r="1417" spans="1:40" ht="28.8" x14ac:dyDescent="0.25">
      <c r="A1417" s="139" t="s">
        <v>7756</v>
      </c>
      <c r="B1417" s="140" t="s">
        <v>7757</v>
      </c>
      <c r="C1417" s="139">
        <v>18572</v>
      </c>
      <c r="D1417" s="140" t="s">
        <v>5701</v>
      </c>
      <c r="E1417" s="140" t="s">
        <v>4270</v>
      </c>
      <c r="F1417" s="139">
        <v>8630</v>
      </c>
      <c r="G1417" s="140" t="s">
        <v>411</v>
      </c>
      <c r="H1417" s="140" t="s">
        <v>2192</v>
      </c>
      <c r="I1417" s="140" t="s">
        <v>7758</v>
      </c>
      <c r="J1417" s="140" t="s">
        <v>13486</v>
      </c>
      <c r="K1417" s="140" t="s">
        <v>7922</v>
      </c>
      <c r="L1417" s="140" t="s">
        <v>7761</v>
      </c>
      <c r="M1417" s="140" t="s">
        <v>7923</v>
      </c>
      <c r="N1417" s="140" t="s">
        <v>8722</v>
      </c>
      <c r="O1417" s="139">
        <v>119057</v>
      </c>
      <c r="P1417" s="139">
        <v>18572</v>
      </c>
      <c r="Q1417" s="140" t="s">
        <v>5701</v>
      </c>
      <c r="R1417" s="139">
        <v>967075</v>
      </c>
      <c r="S1417" s="139">
        <v>0</v>
      </c>
      <c r="T1417" s="140" t="s">
        <v>7758</v>
      </c>
      <c r="U1417" s="141">
        <v>367</v>
      </c>
      <c r="V1417" s="140" t="s">
        <v>13491</v>
      </c>
      <c r="W1417" s="140" t="s">
        <v>8389</v>
      </c>
      <c r="X1417" s="140" t="s">
        <v>7765</v>
      </c>
      <c r="Y1417" s="140" t="s">
        <v>7766</v>
      </c>
      <c r="Z1417" s="140" t="s">
        <v>8739</v>
      </c>
      <c r="AA1417" s="139">
        <v>2</v>
      </c>
      <c r="AB1417" s="141">
        <v>45322</v>
      </c>
      <c r="AC1417" s="141">
        <v>45322</v>
      </c>
      <c r="AD1417" s="140" t="s">
        <v>7913</v>
      </c>
      <c r="AE1417" s="140" t="s">
        <v>7914</v>
      </c>
      <c r="AF1417" s="140" t="s">
        <v>7915</v>
      </c>
      <c r="AG1417" s="140" t="s">
        <v>7916</v>
      </c>
      <c r="AH1417" s="140" t="s">
        <v>13488</v>
      </c>
      <c r="AI1417" s="140" t="s">
        <v>7943</v>
      </c>
      <c r="AJ1417" s="140" t="s">
        <v>13489</v>
      </c>
      <c r="AK1417" s="140" t="s">
        <v>4270</v>
      </c>
      <c r="AL1417" s="139">
        <v>8630</v>
      </c>
      <c r="AM1417" s="140" t="s">
        <v>411</v>
      </c>
      <c r="AN1417" s="140" t="s">
        <v>13490</v>
      </c>
    </row>
    <row r="1418" spans="1:40" ht="28.8" x14ac:dyDescent="0.25">
      <c r="A1418" s="139" t="s">
        <v>7756</v>
      </c>
      <c r="B1418" s="140" t="s">
        <v>7757</v>
      </c>
      <c r="C1418" s="139">
        <v>18581</v>
      </c>
      <c r="D1418" s="140" t="s">
        <v>6919</v>
      </c>
      <c r="E1418" s="140" t="s">
        <v>4271</v>
      </c>
      <c r="F1418" s="139">
        <v>8630</v>
      </c>
      <c r="G1418" s="140" t="s">
        <v>411</v>
      </c>
      <c r="H1418" s="140" t="s">
        <v>2193</v>
      </c>
      <c r="I1418" s="140" t="s">
        <v>7758</v>
      </c>
      <c r="J1418" s="140" t="s">
        <v>13492</v>
      </c>
      <c r="K1418" s="140" t="s">
        <v>7922</v>
      </c>
      <c r="L1418" s="140" t="s">
        <v>7761</v>
      </c>
      <c r="M1418" s="140" t="s">
        <v>7923</v>
      </c>
      <c r="N1418" s="140" t="s">
        <v>8722</v>
      </c>
      <c r="O1418" s="139">
        <v>119057</v>
      </c>
      <c r="P1418" s="139">
        <v>18572</v>
      </c>
      <c r="Q1418" s="140" t="s">
        <v>5701</v>
      </c>
      <c r="R1418" s="139">
        <v>967075</v>
      </c>
      <c r="S1418" s="139">
        <v>0</v>
      </c>
      <c r="T1418" s="140" t="s">
        <v>7758</v>
      </c>
      <c r="U1418" s="141">
        <v>367</v>
      </c>
      <c r="V1418" s="140" t="s">
        <v>13493</v>
      </c>
      <c r="W1418" s="140" t="s">
        <v>8105</v>
      </c>
      <c r="X1418" s="140" t="s">
        <v>8106</v>
      </c>
      <c r="Y1418" s="140" t="s">
        <v>8107</v>
      </c>
      <c r="Z1418" s="140" t="s">
        <v>8724</v>
      </c>
      <c r="AA1418" s="139">
        <v>1</v>
      </c>
      <c r="AB1418" s="141">
        <v>45322</v>
      </c>
      <c r="AC1418" s="141">
        <v>45322</v>
      </c>
      <c r="AD1418" s="140" t="s">
        <v>7913</v>
      </c>
      <c r="AE1418" s="140" t="s">
        <v>7914</v>
      </c>
      <c r="AF1418" s="140" t="s">
        <v>7915</v>
      </c>
      <c r="AG1418" s="140" t="s">
        <v>7916</v>
      </c>
      <c r="AH1418" s="140" t="s">
        <v>13494</v>
      </c>
      <c r="AI1418" s="140" t="s">
        <v>7943</v>
      </c>
      <c r="AJ1418" s="140" t="s">
        <v>13495</v>
      </c>
      <c r="AK1418" s="140" t="s">
        <v>13496</v>
      </c>
      <c r="AL1418" s="139">
        <v>8630</v>
      </c>
      <c r="AM1418" s="140" t="s">
        <v>411</v>
      </c>
      <c r="AN1418" s="140" t="s">
        <v>13490</v>
      </c>
    </row>
    <row r="1419" spans="1:40" ht="28.8" x14ac:dyDescent="0.25">
      <c r="A1419" s="139" t="s">
        <v>7756</v>
      </c>
      <c r="B1419" s="140" t="s">
        <v>7757</v>
      </c>
      <c r="C1419" s="139">
        <v>18598</v>
      </c>
      <c r="D1419" s="140" t="s">
        <v>5702</v>
      </c>
      <c r="E1419" s="140" t="s">
        <v>4271</v>
      </c>
      <c r="F1419" s="139">
        <v>8630</v>
      </c>
      <c r="G1419" s="140" t="s">
        <v>411</v>
      </c>
      <c r="H1419" s="140" t="s">
        <v>2193</v>
      </c>
      <c r="I1419" s="140" t="s">
        <v>7758</v>
      </c>
      <c r="J1419" s="140" t="s">
        <v>13497</v>
      </c>
      <c r="K1419" s="140" t="s">
        <v>7922</v>
      </c>
      <c r="L1419" s="140" t="s">
        <v>7761</v>
      </c>
      <c r="M1419" s="140" t="s">
        <v>7923</v>
      </c>
      <c r="N1419" s="140" t="s">
        <v>8722</v>
      </c>
      <c r="O1419" s="139">
        <v>119057</v>
      </c>
      <c r="P1419" s="139">
        <v>18572</v>
      </c>
      <c r="Q1419" s="140" t="s">
        <v>5701</v>
      </c>
      <c r="R1419" s="139">
        <v>967075</v>
      </c>
      <c r="S1419" s="139">
        <v>0</v>
      </c>
      <c r="T1419" s="140" t="s">
        <v>7758</v>
      </c>
      <c r="U1419" s="141">
        <v>367</v>
      </c>
      <c r="V1419" s="140" t="s">
        <v>13498</v>
      </c>
      <c r="W1419" s="140" t="s">
        <v>13499</v>
      </c>
      <c r="X1419" s="140" t="s">
        <v>7765</v>
      </c>
      <c r="Y1419" s="140" t="s">
        <v>7766</v>
      </c>
      <c r="Z1419" s="140" t="s">
        <v>8739</v>
      </c>
      <c r="AA1419" s="139">
        <v>2</v>
      </c>
      <c r="AB1419" s="141">
        <v>45322</v>
      </c>
      <c r="AC1419" s="141">
        <v>45322</v>
      </c>
      <c r="AD1419" s="140" t="s">
        <v>7913</v>
      </c>
      <c r="AE1419" s="140" t="s">
        <v>7914</v>
      </c>
      <c r="AF1419" s="140" t="s">
        <v>7915</v>
      </c>
      <c r="AG1419" s="140" t="s">
        <v>7916</v>
      </c>
      <c r="AH1419" s="140" t="s">
        <v>13494</v>
      </c>
      <c r="AI1419" s="140" t="s">
        <v>7943</v>
      </c>
      <c r="AJ1419" s="140" t="s">
        <v>13495</v>
      </c>
      <c r="AK1419" s="140" t="s">
        <v>13496</v>
      </c>
      <c r="AL1419" s="139">
        <v>8630</v>
      </c>
      <c r="AM1419" s="140" t="s">
        <v>411</v>
      </c>
      <c r="AN1419" s="140" t="s">
        <v>13490</v>
      </c>
    </row>
    <row r="1420" spans="1:40" ht="28.8" x14ac:dyDescent="0.25">
      <c r="A1420" s="139" t="s">
        <v>7756</v>
      </c>
      <c r="B1420" s="140" t="s">
        <v>7757</v>
      </c>
      <c r="C1420" s="139">
        <v>18622</v>
      </c>
      <c r="D1420" s="140" t="s">
        <v>488</v>
      </c>
      <c r="E1420" s="140" t="s">
        <v>4272</v>
      </c>
      <c r="F1420" s="139">
        <v>8630</v>
      </c>
      <c r="G1420" s="140" t="s">
        <v>69</v>
      </c>
      <c r="H1420" s="140" t="s">
        <v>2194</v>
      </c>
      <c r="I1420" s="140" t="s">
        <v>7758</v>
      </c>
      <c r="J1420" s="140" t="s">
        <v>13500</v>
      </c>
      <c r="K1420" s="140" t="s">
        <v>7922</v>
      </c>
      <c r="L1420" s="140" t="s">
        <v>7761</v>
      </c>
      <c r="M1420" s="140" t="s">
        <v>7923</v>
      </c>
      <c r="N1420" s="140" t="s">
        <v>8722</v>
      </c>
      <c r="O1420" s="139">
        <v>119057</v>
      </c>
      <c r="P1420" s="139">
        <v>18572</v>
      </c>
      <c r="Q1420" s="140" t="s">
        <v>5701</v>
      </c>
      <c r="R1420" s="139">
        <v>125121</v>
      </c>
      <c r="S1420" s="139">
        <v>0</v>
      </c>
      <c r="T1420" s="140" t="s">
        <v>7758</v>
      </c>
      <c r="U1420" s="141">
        <v>367</v>
      </c>
      <c r="V1420" s="140" t="s">
        <v>13501</v>
      </c>
      <c r="W1420" s="140" t="s">
        <v>13502</v>
      </c>
      <c r="X1420" s="140" t="s">
        <v>7765</v>
      </c>
      <c r="Y1420" s="140" t="s">
        <v>7766</v>
      </c>
      <c r="Z1420" s="140" t="s">
        <v>8739</v>
      </c>
      <c r="AA1420" s="139">
        <v>1</v>
      </c>
      <c r="AB1420" s="141">
        <v>45322</v>
      </c>
      <c r="AC1420" s="141">
        <v>45322</v>
      </c>
      <c r="AD1420" s="140" t="s">
        <v>7913</v>
      </c>
      <c r="AE1420" s="140" t="s">
        <v>7914</v>
      </c>
      <c r="AF1420" s="140" t="s">
        <v>7915</v>
      </c>
      <c r="AG1420" s="140" t="s">
        <v>7916</v>
      </c>
      <c r="AH1420" s="140" t="s">
        <v>13503</v>
      </c>
      <c r="AI1420" s="140" t="s">
        <v>7885</v>
      </c>
      <c r="AJ1420" s="140" t="s">
        <v>13504</v>
      </c>
      <c r="AK1420" s="140" t="s">
        <v>13505</v>
      </c>
      <c r="AL1420" s="139">
        <v>8630</v>
      </c>
      <c r="AM1420" s="140" t="s">
        <v>411</v>
      </c>
      <c r="AN1420" s="140" t="s">
        <v>13506</v>
      </c>
    </row>
    <row r="1421" spans="1:40" ht="28.8" x14ac:dyDescent="0.25">
      <c r="A1421" s="139" t="s">
        <v>7756</v>
      </c>
      <c r="B1421" s="140" t="s">
        <v>7757</v>
      </c>
      <c r="C1421" s="139">
        <v>18631</v>
      </c>
      <c r="D1421" s="140" t="s">
        <v>5703</v>
      </c>
      <c r="E1421" s="140" t="s">
        <v>4273</v>
      </c>
      <c r="F1421" s="139">
        <v>8630</v>
      </c>
      <c r="G1421" s="140" t="s">
        <v>70</v>
      </c>
      <c r="H1421" s="140" t="s">
        <v>2195</v>
      </c>
      <c r="I1421" s="140" t="s">
        <v>7758</v>
      </c>
      <c r="J1421" s="140" t="s">
        <v>13507</v>
      </c>
      <c r="K1421" s="140" t="s">
        <v>7922</v>
      </c>
      <c r="L1421" s="140" t="s">
        <v>7761</v>
      </c>
      <c r="M1421" s="140" t="s">
        <v>7923</v>
      </c>
      <c r="N1421" s="140" t="s">
        <v>8722</v>
      </c>
      <c r="O1421" s="139">
        <v>119057</v>
      </c>
      <c r="P1421" s="139">
        <v>18572</v>
      </c>
      <c r="Q1421" s="140" t="s">
        <v>5701</v>
      </c>
      <c r="R1421" s="139">
        <v>116012</v>
      </c>
      <c r="S1421" s="139">
        <v>0</v>
      </c>
      <c r="T1421" s="140" t="s">
        <v>7758</v>
      </c>
      <c r="U1421" s="141">
        <v>367</v>
      </c>
      <c r="V1421" s="140" t="s">
        <v>13508</v>
      </c>
      <c r="W1421" s="140" t="s">
        <v>13509</v>
      </c>
      <c r="X1421" s="140" t="s">
        <v>7765</v>
      </c>
      <c r="Y1421" s="140" t="s">
        <v>7766</v>
      </c>
      <c r="Z1421" s="140" t="s">
        <v>8739</v>
      </c>
      <c r="AA1421" s="139">
        <v>1</v>
      </c>
      <c r="AB1421" s="141">
        <v>45322</v>
      </c>
      <c r="AC1421" s="141">
        <v>45322</v>
      </c>
      <c r="AD1421" s="140" t="s">
        <v>7913</v>
      </c>
      <c r="AE1421" s="140" t="s">
        <v>7914</v>
      </c>
      <c r="AF1421" s="140" t="s">
        <v>7915</v>
      </c>
      <c r="AG1421" s="140" t="s">
        <v>7916</v>
      </c>
      <c r="AH1421" s="140" t="s">
        <v>13510</v>
      </c>
      <c r="AI1421" s="140" t="s">
        <v>7943</v>
      </c>
      <c r="AJ1421" s="140" t="s">
        <v>13511</v>
      </c>
      <c r="AK1421" s="140" t="s">
        <v>13512</v>
      </c>
      <c r="AL1421" s="139">
        <v>8630</v>
      </c>
      <c r="AM1421" s="140" t="s">
        <v>411</v>
      </c>
      <c r="AN1421" s="140" t="s">
        <v>13157</v>
      </c>
    </row>
    <row r="1422" spans="1:40" ht="28.8" x14ac:dyDescent="0.25">
      <c r="A1422" s="139" t="s">
        <v>7756</v>
      </c>
      <c r="B1422" s="140" t="s">
        <v>7757</v>
      </c>
      <c r="C1422" s="139">
        <v>18655</v>
      </c>
      <c r="D1422" s="140" t="s">
        <v>7293</v>
      </c>
      <c r="E1422" s="140" t="s">
        <v>4274</v>
      </c>
      <c r="F1422" s="139">
        <v>8500</v>
      </c>
      <c r="G1422" s="140" t="s">
        <v>412</v>
      </c>
      <c r="H1422" s="140" t="s">
        <v>2196</v>
      </c>
      <c r="I1422" s="140" t="s">
        <v>7758</v>
      </c>
      <c r="J1422" s="140" t="s">
        <v>13513</v>
      </c>
      <c r="K1422" s="140" t="s">
        <v>7922</v>
      </c>
      <c r="L1422" s="140" t="s">
        <v>7761</v>
      </c>
      <c r="M1422" s="140" t="s">
        <v>7923</v>
      </c>
      <c r="N1422" s="140" t="s">
        <v>8722</v>
      </c>
      <c r="O1422" s="139">
        <v>120824</v>
      </c>
      <c r="P1422" s="139">
        <v>18705</v>
      </c>
      <c r="Q1422" s="140" t="s">
        <v>5705</v>
      </c>
      <c r="R1422" s="139">
        <v>115717</v>
      </c>
      <c r="S1422" s="139">
        <v>0</v>
      </c>
      <c r="T1422" s="140" t="s">
        <v>7758</v>
      </c>
      <c r="U1422" s="141">
        <v>367</v>
      </c>
      <c r="V1422" s="140" t="s">
        <v>13514</v>
      </c>
      <c r="W1422" s="140" t="s">
        <v>13515</v>
      </c>
      <c r="X1422" s="140" t="s">
        <v>7765</v>
      </c>
      <c r="Y1422" s="140" t="s">
        <v>7766</v>
      </c>
      <c r="Z1422" s="140" t="s">
        <v>8739</v>
      </c>
      <c r="AA1422" s="139">
        <v>1</v>
      </c>
      <c r="AB1422" s="141">
        <v>45322</v>
      </c>
      <c r="AC1422" s="141">
        <v>45322</v>
      </c>
      <c r="AD1422" s="140" t="s">
        <v>7913</v>
      </c>
      <c r="AE1422" s="140" t="s">
        <v>7914</v>
      </c>
      <c r="AF1422" s="140" t="s">
        <v>7915</v>
      </c>
      <c r="AG1422" s="140" t="s">
        <v>7916</v>
      </c>
      <c r="AH1422" s="140" t="s">
        <v>13516</v>
      </c>
      <c r="AI1422" s="140" t="s">
        <v>7943</v>
      </c>
      <c r="AJ1422" s="140" t="s">
        <v>13517</v>
      </c>
      <c r="AK1422" s="140" t="s">
        <v>13518</v>
      </c>
      <c r="AL1422" s="139">
        <v>8500</v>
      </c>
      <c r="AM1422" s="140" t="s">
        <v>412</v>
      </c>
      <c r="AN1422" s="140" t="s">
        <v>13519</v>
      </c>
    </row>
    <row r="1423" spans="1:40" ht="28.8" x14ac:dyDescent="0.25">
      <c r="A1423" s="139" t="s">
        <v>7756</v>
      </c>
      <c r="B1423" s="140" t="s">
        <v>7757</v>
      </c>
      <c r="C1423" s="139">
        <v>18663</v>
      </c>
      <c r="D1423" s="140" t="s">
        <v>6568</v>
      </c>
      <c r="E1423" s="140" t="s">
        <v>4275</v>
      </c>
      <c r="F1423" s="139">
        <v>8500</v>
      </c>
      <c r="G1423" s="140" t="s">
        <v>412</v>
      </c>
      <c r="H1423" s="140" t="s">
        <v>2197</v>
      </c>
      <c r="I1423" s="140" t="s">
        <v>7758</v>
      </c>
      <c r="J1423" s="140" t="s">
        <v>13520</v>
      </c>
      <c r="K1423" s="140" t="s">
        <v>7922</v>
      </c>
      <c r="L1423" s="140" t="s">
        <v>7761</v>
      </c>
      <c r="M1423" s="140" t="s">
        <v>7923</v>
      </c>
      <c r="N1423" s="140" t="s">
        <v>8722</v>
      </c>
      <c r="O1423" s="139">
        <v>120824</v>
      </c>
      <c r="P1423" s="139">
        <v>18705</v>
      </c>
      <c r="Q1423" s="140" t="s">
        <v>5705</v>
      </c>
      <c r="R1423" s="139">
        <v>115717</v>
      </c>
      <c r="S1423" s="139">
        <v>0</v>
      </c>
      <c r="T1423" s="140" t="s">
        <v>7758</v>
      </c>
      <c r="U1423" s="141">
        <v>367</v>
      </c>
      <c r="V1423" s="140" t="s">
        <v>13521</v>
      </c>
      <c r="W1423" s="140" t="s">
        <v>9808</v>
      </c>
      <c r="X1423" s="140" t="s">
        <v>7765</v>
      </c>
      <c r="Y1423" s="140" t="s">
        <v>7766</v>
      </c>
      <c r="Z1423" s="140" t="s">
        <v>8739</v>
      </c>
      <c r="AA1423" s="139">
        <v>2</v>
      </c>
      <c r="AB1423" s="141">
        <v>45322</v>
      </c>
      <c r="AC1423" s="141">
        <v>45322</v>
      </c>
      <c r="AD1423" s="140" t="s">
        <v>7913</v>
      </c>
      <c r="AE1423" s="140" t="s">
        <v>7914</v>
      </c>
      <c r="AF1423" s="140" t="s">
        <v>7915</v>
      </c>
      <c r="AG1423" s="140" t="s">
        <v>7916</v>
      </c>
      <c r="AH1423" s="140" t="s">
        <v>13522</v>
      </c>
      <c r="AI1423" s="140" t="s">
        <v>7943</v>
      </c>
      <c r="AJ1423" s="140" t="s">
        <v>13523</v>
      </c>
      <c r="AK1423" s="140" t="s">
        <v>13524</v>
      </c>
      <c r="AL1423" s="139">
        <v>8500</v>
      </c>
      <c r="AM1423" s="140" t="s">
        <v>412</v>
      </c>
      <c r="AN1423" s="140" t="s">
        <v>13519</v>
      </c>
    </row>
    <row r="1424" spans="1:40" ht="28.8" x14ac:dyDescent="0.25">
      <c r="A1424" s="139" t="s">
        <v>7756</v>
      </c>
      <c r="B1424" s="140" t="s">
        <v>7757</v>
      </c>
      <c r="C1424" s="139">
        <v>18689</v>
      </c>
      <c r="D1424" s="140" t="s">
        <v>488</v>
      </c>
      <c r="E1424" s="140" t="s">
        <v>4276</v>
      </c>
      <c r="F1424" s="139">
        <v>8500</v>
      </c>
      <c r="G1424" s="140" t="s">
        <v>412</v>
      </c>
      <c r="H1424" s="140" t="s">
        <v>2198</v>
      </c>
      <c r="I1424" s="140" t="s">
        <v>7758</v>
      </c>
      <c r="J1424" s="140" t="s">
        <v>13525</v>
      </c>
      <c r="K1424" s="140" t="s">
        <v>7922</v>
      </c>
      <c r="L1424" s="140" t="s">
        <v>7761</v>
      </c>
      <c r="M1424" s="140" t="s">
        <v>7923</v>
      </c>
      <c r="N1424" s="140" t="s">
        <v>8722</v>
      </c>
      <c r="O1424" s="139">
        <v>119792</v>
      </c>
      <c r="P1424">
        <v>18697</v>
      </c>
      <c r="Q1424" s="140" t="s">
        <v>6920</v>
      </c>
      <c r="R1424" s="139">
        <v>971531</v>
      </c>
      <c r="S1424" s="139">
        <v>0</v>
      </c>
      <c r="T1424" s="140" t="s">
        <v>7758</v>
      </c>
      <c r="U1424" s="141">
        <v>367</v>
      </c>
      <c r="V1424" s="140" t="s">
        <v>13526</v>
      </c>
      <c r="W1424" s="140" t="s">
        <v>8988</v>
      </c>
      <c r="X1424" s="140" t="s">
        <v>7765</v>
      </c>
      <c r="Y1424" s="140" t="s">
        <v>7766</v>
      </c>
      <c r="Z1424" s="140" t="s">
        <v>8739</v>
      </c>
      <c r="AA1424" s="139">
        <v>2</v>
      </c>
      <c r="AB1424" s="141">
        <v>45322</v>
      </c>
      <c r="AC1424" s="141">
        <v>45322</v>
      </c>
      <c r="AD1424" s="140" t="s">
        <v>7913</v>
      </c>
      <c r="AE1424" s="140" t="s">
        <v>7914</v>
      </c>
      <c r="AF1424" s="140" t="s">
        <v>7915</v>
      </c>
      <c r="AG1424" s="140" t="s">
        <v>7916</v>
      </c>
      <c r="AH1424" s="140" t="s">
        <v>13527</v>
      </c>
      <c r="AI1424" s="140" t="s">
        <v>7943</v>
      </c>
      <c r="AJ1424" s="140" t="s">
        <v>13528</v>
      </c>
      <c r="AK1424" s="140" t="s">
        <v>4277</v>
      </c>
      <c r="AL1424" s="139">
        <v>8500</v>
      </c>
      <c r="AM1424" s="140" t="s">
        <v>412</v>
      </c>
      <c r="AN1424" s="140" t="s">
        <v>13529</v>
      </c>
    </row>
    <row r="1425" spans="1:40" ht="28.8" x14ac:dyDescent="0.25">
      <c r="A1425" s="139" t="s">
        <v>7756</v>
      </c>
      <c r="B1425" s="140" t="s">
        <v>7757</v>
      </c>
      <c r="C1425" s="139">
        <v>18697</v>
      </c>
      <c r="D1425" s="140" t="s">
        <v>6920</v>
      </c>
      <c r="E1425" s="140" t="s">
        <v>4277</v>
      </c>
      <c r="F1425" s="139">
        <v>8500</v>
      </c>
      <c r="G1425" s="140" t="s">
        <v>412</v>
      </c>
      <c r="H1425" s="140" t="s">
        <v>2939</v>
      </c>
      <c r="I1425" s="140" t="s">
        <v>7758</v>
      </c>
      <c r="J1425" s="140" t="s">
        <v>13530</v>
      </c>
      <c r="K1425" s="140" t="s">
        <v>7922</v>
      </c>
      <c r="L1425" s="140" t="s">
        <v>7761</v>
      </c>
      <c r="M1425" s="140" t="s">
        <v>7923</v>
      </c>
      <c r="N1425" s="140" t="s">
        <v>8722</v>
      </c>
      <c r="O1425" s="139">
        <v>119792</v>
      </c>
      <c r="P1425" s="139">
        <v>18697</v>
      </c>
      <c r="Q1425" s="140" t="s">
        <v>6920</v>
      </c>
      <c r="R1425" s="139">
        <v>971531</v>
      </c>
      <c r="S1425" s="139">
        <v>0</v>
      </c>
      <c r="T1425" s="140" t="s">
        <v>7758</v>
      </c>
      <c r="U1425" s="141">
        <v>367</v>
      </c>
      <c r="V1425" s="140" t="s">
        <v>13531</v>
      </c>
      <c r="W1425" s="140" t="s">
        <v>9743</v>
      </c>
      <c r="X1425" s="140" t="s">
        <v>7765</v>
      </c>
      <c r="Y1425" s="140" t="s">
        <v>7766</v>
      </c>
      <c r="Z1425" s="140" t="s">
        <v>8739</v>
      </c>
      <c r="AA1425" s="139">
        <v>1</v>
      </c>
      <c r="AB1425" s="141">
        <v>45322</v>
      </c>
      <c r="AC1425" s="141">
        <v>45322</v>
      </c>
      <c r="AD1425" s="140" t="s">
        <v>7913</v>
      </c>
      <c r="AE1425" s="140" t="s">
        <v>7914</v>
      </c>
      <c r="AF1425" s="140" t="s">
        <v>7915</v>
      </c>
      <c r="AG1425" s="140" t="s">
        <v>7916</v>
      </c>
      <c r="AH1425" s="140" t="s">
        <v>13532</v>
      </c>
      <c r="AI1425" s="140" t="s">
        <v>7943</v>
      </c>
      <c r="AJ1425" s="140" t="s">
        <v>13528</v>
      </c>
      <c r="AK1425" s="140" t="s">
        <v>4277</v>
      </c>
      <c r="AL1425" s="139">
        <v>8500</v>
      </c>
      <c r="AM1425" s="140" t="s">
        <v>412</v>
      </c>
      <c r="AN1425" s="140" t="s">
        <v>13529</v>
      </c>
    </row>
    <row r="1426" spans="1:40" ht="28.8" x14ac:dyDescent="0.25">
      <c r="A1426" s="139" t="s">
        <v>7756</v>
      </c>
      <c r="B1426" s="140" t="s">
        <v>7757</v>
      </c>
      <c r="C1426" s="139">
        <v>18705</v>
      </c>
      <c r="D1426" s="140" t="s">
        <v>5705</v>
      </c>
      <c r="E1426" s="140" t="s">
        <v>4278</v>
      </c>
      <c r="F1426" s="139">
        <v>8500</v>
      </c>
      <c r="G1426" s="140" t="s">
        <v>412</v>
      </c>
      <c r="H1426" s="140" t="s">
        <v>2199</v>
      </c>
      <c r="I1426" s="140" t="s">
        <v>7758</v>
      </c>
      <c r="J1426" s="140" t="s">
        <v>13533</v>
      </c>
      <c r="K1426" s="140" t="s">
        <v>7922</v>
      </c>
      <c r="L1426" s="140" t="s">
        <v>7761</v>
      </c>
      <c r="M1426" s="140" t="s">
        <v>7923</v>
      </c>
      <c r="N1426" s="140" t="s">
        <v>8722</v>
      </c>
      <c r="O1426" s="139">
        <v>120824</v>
      </c>
      <c r="P1426" s="139">
        <v>18705</v>
      </c>
      <c r="Q1426" s="140" t="s">
        <v>5705</v>
      </c>
      <c r="R1426" s="139">
        <v>115717</v>
      </c>
      <c r="S1426" s="139">
        <v>0</v>
      </c>
      <c r="T1426" s="140" t="s">
        <v>7758</v>
      </c>
      <c r="U1426" s="141">
        <v>367</v>
      </c>
      <c r="V1426" s="140" t="s">
        <v>13534</v>
      </c>
      <c r="W1426" s="140" t="s">
        <v>8988</v>
      </c>
      <c r="X1426" s="140" t="s">
        <v>7765</v>
      </c>
      <c r="Y1426" s="140" t="s">
        <v>7766</v>
      </c>
      <c r="Z1426" s="140" t="s">
        <v>8739</v>
      </c>
      <c r="AA1426" s="139">
        <v>1</v>
      </c>
      <c r="AB1426" s="141">
        <v>45322</v>
      </c>
      <c r="AC1426" s="141">
        <v>45322</v>
      </c>
      <c r="AD1426" s="140" t="s">
        <v>7913</v>
      </c>
      <c r="AE1426" s="140" t="s">
        <v>7914</v>
      </c>
      <c r="AF1426" s="140" t="s">
        <v>7915</v>
      </c>
      <c r="AG1426" s="140" t="s">
        <v>7916</v>
      </c>
      <c r="AH1426" s="140" t="s">
        <v>13535</v>
      </c>
      <c r="AI1426" s="140" t="s">
        <v>7943</v>
      </c>
      <c r="AJ1426" s="140" t="s">
        <v>13536</v>
      </c>
      <c r="AK1426" s="140" t="s">
        <v>4278</v>
      </c>
      <c r="AL1426" s="139">
        <v>8500</v>
      </c>
      <c r="AM1426" s="140" t="s">
        <v>412</v>
      </c>
      <c r="AN1426" s="140" t="s">
        <v>13519</v>
      </c>
    </row>
    <row r="1427" spans="1:40" ht="28.8" x14ac:dyDescent="0.25">
      <c r="A1427" s="139" t="s">
        <v>7756</v>
      </c>
      <c r="B1427" s="140" t="s">
        <v>7757</v>
      </c>
      <c r="C1427" s="139">
        <v>18713</v>
      </c>
      <c r="D1427" s="140" t="s">
        <v>5220</v>
      </c>
      <c r="E1427" s="140" t="s">
        <v>6693</v>
      </c>
      <c r="F1427" s="139">
        <v>8500</v>
      </c>
      <c r="G1427" s="140" t="s">
        <v>412</v>
      </c>
      <c r="H1427" s="140" t="s">
        <v>2200</v>
      </c>
      <c r="I1427" s="140" t="s">
        <v>7758</v>
      </c>
      <c r="J1427" s="140" t="s">
        <v>13537</v>
      </c>
      <c r="K1427" s="140" t="s">
        <v>7922</v>
      </c>
      <c r="L1427" s="140" t="s">
        <v>7761</v>
      </c>
      <c r="M1427" s="140" t="s">
        <v>7923</v>
      </c>
      <c r="N1427" s="140" t="s">
        <v>8722</v>
      </c>
      <c r="O1427" s="139">
        <v>120824</v>
      </c>
      <c r="P1427" s="139">
        <v>18705</v>
      </c>
      <c r="Q1427" s="140" t="s">
        <v>5705</v>
      </c>
      <c r="R1427" s="139">
        <v>115717</v>
      </c>
      <c r="S1427" s="139">
        <v>0</v>
      </c>
      <c r="T1427" s="140" t="s">
        <v>7758</v>
      </c>
      <c r="U1427" s="141">
        <v>367</v>
      </c>
      <c r="V1427" s="140" t="s">
        <v>13538</v>
      </c>
      <c r="W1427" s="140" t="s">
        <v>8432</v>
      </c>
      <c r="X1427" s="140" t="s">
        <v>7765</v>
      </c>
      <c r="Y1427" s="140" t="s">
        <v>7766</v>
      </c>
      <c r="Z1427" s="140" t="s">
        <v>8739</v>
      </c>
      <c r="AA1427" s="139">
        <v>1</v>
      </c>
      <c r="AB1427" s="141">
        <v>45322</v>
      </c>
      <c r="AC1427" s="141">
        <v>45322</v>
      </c>
      <c r="AD1427" s="140" t="s">
        <v>7913</v>
      </c>
      <c r="AE1427" s="140" t="s">
        <v>7914</v>
      </c>
      <c r="AF1427" s="140" t="s">
        <v>7915</v>
      </c>
      <c r="AG1427" s="140" t="s">
        <v>7916</v>
      </c>
      <c r="AH1427" s="140" t="s">
        <v>13539</v>
      </c>
      <c r="AI1427" s="140" t="s">
        <v>7943</v>
      </c>
      <c r="AJ1427" s="140" t="s">
        <v>13540</v>
      </c>
      <c r="AK1427" s="140" t="s">
        <v>6693</v>
      </c>
      <c r="AL1427" s="139">
        <v>8500</v>
      </c>
      <c r="AM1427" s="140" t="s">
        <v>412</v>
      </c>
      <c r="AN1427" s="140" t="s">
        <v>13519</v>
      </c>
    </row>
    <row r="1428" spans="1:40" ht="28.8" x14ac:dyDescent="0.25">
      <c r="A1428" s="139" t="s">
        <v>7756</v>
      </c>
      <c r="B1428" s="140" t="s">
        <v>7757</v>
      </c>
      <c r="C1428" s="139">
        <v>18721</v>
      </c>
      <c r="D1428" s="140" t="s">
        <v>5706</v>
      </c>
      <c r="E1428" s="140" t="s">
        <v>4279</v>
      </c>
      <c r="F1428" s="139">
        <v>8500</v>
      </c>
      <c r="G1428" s="140" t="s">
        <v>412</v>
      </c>
      <c r="H1428" s="140" t="s">
        <v>6921</v>
      </c>
      <c r="I1428" s="140" t="s">
        <v>7758</v>
      </c>
      <c r="J1428" s="140" t="s">
        <v>13541</v>
      </c>
      <c r="K1428" s="140" t="s">
        <v>7922</v>
      </c>
      <c r="L1428" s="140" t="s">
        <v>7761</v>
      </c>
      <c r="M1428" s="140" t="s">
        <v>7923</v>
      </c>
      <c r="N1428" s="140" t="s">
        <v>8722</v>
      </c>
      <c r="O1428" s="139">
        <v>120824</v>
      </c>
      <c r="P1428" s="139">
        <v>18705</v>
      </c>
      <c r="Q1428" s="140" t="s">
        <v>5705</v>
      </c>
      <c r="R1428" s="139">
        <v>115717</v>
      </c>
      <c r="S1428" s="139">
        <v>0</v>
      </c>
      <c r="T1428" s="140" t="s">
        <v>7758</v>
      </c>
      <c r="U1428" s="141">
        <v>367</v>
      </c>
      <c r="V1428" s="140" t="s">
        <v>13542</v>
      </c>
      <c r="W1428" s="140" t="s">
        <v>13543</v>
      </c>
      <c r="X1428" s="140" t="s">
        <v>7765</v>
      </c>
      <c r="Y1428" s="140" t="s">
        <v>7766</v>
      </c>
      <c r="Z1428" s="140" t="s">
        <v>8739</v>
      </c>
      <c r="AA1428" s="139">
        <v>1</v>
      </c>
      <c r="AB1428" s="141">
        <v>45322</v>
      </c>
      <c r="AC1428" s="141">
        <v>45322</v>
      </c>
      <c r="AD1428" s="140" t="s">
        <v>7913</v>
      </c>
      <c r="AE1428" s="140" t="s">
        <v>7914</v>
      </c>
      <c r="AF1428" s="140" t="s">
        <v>7915</v>
      </c>
      <c r="AG1428" s="140" t="s">
        <v>7916</v>
      </c>
      <c r="AH1428" s="140" t="s">
        <v>13544</v>
      </c>
      <c r="AI1428" s="140" t="s">
        <v>7943</v>
      </c>
      <c r="AJ1428" s="140" t="s">
        <v>13545</v>
      </c>
      <c r="AK1428" s="140" t="s">
        <v>4279</v>
      </c>
      <c r="AL1428" s="139">
        <v>8500</v>
      </c>
      <c r="AM1428" s="140" t="s">
        <v>412</v>
      </c>
      <c r="AN1428" s="140" t="s">
        <v>13519</v>
      </c>
    </row>
    <row r="1429" spans="1:40" ht="28.8" x14ac:dyDescent="0.25">
      <c r="A1429" s="139" t="s">
        <v>7756</v>
      </c>
      <c r="B1429" s="140" t="s">
        <v>7757</v>
      </c>
      <c r="C1429" s="139">
        <v>18739</v>
      </c>
      <c r="D1429" s="140" t="s">
        <v>5707</v>
      </c>
      <c r="E1429" s="140" t="s">
        <v>4280</v>
      </c>
      <c r="F1429" s="139">
        <v>8500</v>
      </c>
      <c r="G1429" s="140" t="s">
        <v>412</v>
      </c>
      <c r="H1429" s="140" t="s">
        <v>2201</v>
      </c>
      <c r="I1429" s="140" t="s">
        <v>7758</v>
      </c>
      <c r="J1429" s="140" t="s">
        <v>13546</v>
      </c>
      <c r="K1429" s="140" t="s">
        <v>7922</v>
      </c>
      <c r="L1429" s="140" t="s">
        <v>7761</v>
      </c>
      <c r="M1429" s="140" t="s">
        <v>7923</v>
      </c>
      <c r="N1429" s="140" t="s">
        <v>8722</v>
      </c>
      <c r="O1429" s="139">
        <v>119511</v>
      </c>
      <c r="P1429" s="139">
        <v>104372</v>
      </c>
      <c r="Q1429" s="140" t="s">
        <v>5907</v>
      </c>
      <c r="R1429" s="139">
        <v>962217</v>
      </c>
      <c r="S1429" s="139">
        <v>0</v>
      </c>
      <c r="T1429" s="140" t="s">
        <v>7758</v>
      </c>
      <c r="U1429" s="141">
        <v>367</v>
      </c>
      <c r="V1429" s="140" t="s">
        <v>13547</v>
      </c>
      <c r="W1429" s="140" t="s">
        <v>13548</v>
      </c>
      <c r="X1429" s="140" t="s">
        <v>7765</v>
      </c>
      <c r="Y1429" s="140" t="s">
        <v>7766</v>
      </c>
      <c r="Z1429" s="140" t="s">
        <v>8739</v>
      </c>
      <c r="AA1429" s="139">
        <v>1</v>
      </c>
      <c r="AB1429" s="141">
        <v>45322</v>
      </c>
      <c r="AC1429" s="141">
        <v>45322</v>
      </c>
      <c r="AD1429" s="140" t="s">
        <v>7913</v>
      </c>
      <c r="AE1429" s="140" t="s">
        <v>7914</v>
      </c>
      <c r="AF1429" s="140" t="s">
        <v>7915</v>
      </c>
      <c r="AG1429" s="140" t="s">
        <v>7916</v>
      </c>
      <c r="AH1429" s="140" t="s">
        <v>13549</v>
      </c>
      <c r="AI1429" s="140" t="s">
        <v>7943</v>
      </c>
      <c r="AJ1429" s="140" t="s">
        <v>13550</v>
      </c>
      <c r="AK1429" s="140" t="s">
        <v>4280</v>
      </c>
      <c r="AL1429" s="139">
        <v>8500</v>
      </c>
      <c r="AM1429" s="140" t="s">
        <v>412</v>
      </c>
      <c r="AN1429" s="140" t="s">
        <v>9120</v>
      </c>
    </row>
    <row r="1430" spans="1:40" ht="28.8" x14ac:dyDescent="0.25">
      <c r="A1430" s="139" t="s">
        <v>7756</v>
      </c>
      <c r="B1430" s="140" t="s">
        <v>7757</v>
      </c>
      <c r="C1430" s="139">
        <v>18747</v>
      </c>
      <c r="D1430" s="140" t="s">
        <v>5708</v>
      </c>
      <c r="E1430" s="140" t="s">
        <v>6922</v>
      </c>
      <c r="F1430" s="139">
        <v>8500</v>
      </c>
      <c r="G1430" s="140" t="s">
        <v>412</v>
      </c>
      <c r="H1430" s="140" t="s">
        <v>2202</v>
      </c>
      <c r="I1430" s="140" t="s">
        <v>7758</v>
      </c>
      <c r="J1430" s="140" t="s">
        <v>13551</v>
      </c>
      <c r="K1430" s="140" t="s">
        <v>7922</v>
      </c>
      <c r="L1430" s="140" t="s">
        <v>7761</v>
      </c>
      <c r="M1430" s="140" t="s">
        <v>7923</v>
      </c>
      <c r="N1430" s="140" t="s">
        <v>8722</v>
      </c>
      <c r="O1430" s="139">
        <v>120824</v>
      </c>
      <c r="P1430" s="139">
        <v>18705</v>
      </c>
      <c r="Q1430" s="140" t="s">
        <v>5705</v>
      </c>
      <c r="R1430" s="139">
        <v>115717</v>
      </c>
      <c r="S1430" s="139">
        <v>0</v>
      </c>
      <c r="T1430" s="140" t="s">
        <v>7758</v>
      </c>
      <c r="U1430" s="141">
        <v>367</v>
      </c>
      <c r="V1430" s="140" t="s">
        <v>13552</v>
      </c>
      <c r="W1430" s="140" t="s">
        <v>8350</v>
      </c>
      <c r="X1430" s="140" t="s">
        <v>7765</v>
      </c>
      <c r="Y1430" s="140" t="s">
        <v>7766</v>
      </c>
      <c r="Z1430" s="140" t="s">
        <v>8739</v>
      </c>
      <c r="AA1430" s="139">
        <v>1</v>
      </c>
      <c r="AB1430" s="141">
        <v>45322</v>
      </c>
      <c r="AC1430" s="141">
        <v>45322</v>
      </c>
      <c r="AD1430" s="140" t="s">
        <v>7913</v>
      </c>
      <c r="AE1430" s="140" t="s">
        <v>7914</v>
      </c>
      <c r="AF1430" s="140" t="s">
        <v>7915</v>
      </c>
      <c r="AG1430" s="140" t="s">
        <v>7916</v>
      </c>
      <c r="AH1430" s="140" t="s">
        <v>13553</v>
      </c>
      <c r="AI1430" s="140" t="s">
        <v>7943</v>
      </c>
      <c r="AJ1430" s="140" t="s">
        <v>13554</v>
      </c>
      <c r="AK1430" s="140" t="s">
        <v>13555</v>
      </c>
      <c r="AL1430" s="139">
        <v>8500</v>
      </c>
      <c r="AM1430" s="140" t="s">
        <v>412</v>
      </c>
      <c r="AN1430" s="140" t="s">
        <v>13519</v>
      </c>
    </row>
    <row r="1431" spans="1:40" ht="28.8" x14ac:dyDescent="0.25">
      <c r="A1431" s="139" t="s">
        <v>7756</v>
      </c>
      <c r="B1431" s="140" t="s">
        <v>7757</v>
      </c>
      <c r="C1431" s="139">
        <v>18754</v>
      </c>
      <c r="D1431" s="140" t="s">
        <v>5709</v>
      </c>
      <c r="E1431" s="140" t="s">
        <v>4281</v>
      </c>
      <c r="F1431" s="139">
        <v>8500</v>
      </c>
      <c r="G1431" s="140" t="s">
        <v>412</v>
      </c>
      <c r="H1431" s="140" t="s">
        <v>2203</v>
      </c>
      <c r="I1431" s="140" t="s">
        <v>7758</v>
      </c>
      <c r="J1431" s="140" t="s">
        <v>13556</v>
      </c>
      <c r="K1431" s="140" t="s">
        <v>7922</v>
      </c>
      <c r="L1431" s="140" t="s">
        <v>7761</v>
      </c>
      <c r="M1431" s="140" t="s">
        <v>7923</v>
      </c>
      <c r="N1431" s="140" t="s">
        <v>8722</v>
      </c>
      <c r="O1431" s="139">
        <v>119792</v>
      </c>
      <c r="P1431" s="139">
        <v>18697</v>
      </c>
      <c r="Q1431" s="140" t="s">
        <v>6920</v>
      </c>
      <c r="R1431" s="139">
        <v>971531</v>
      </c>
      <c r="S1431" s="139">
        <v>0</v>
      </c>
      <c r="T1431" s="140" t="s">
        <v>7758</v>
      </c>
      <c r="U1431" s="141">
        <v>367</v>
      </c>
      <c r="V1431" s="140" t="s">
        <v>13557</v>
      </c>
      <c r="W1431" s="140" t="s">
        <v>8000</v>
      </c>
      <c r="X1431" s="140" t="s">
        <v>7765</v>
      </c>
      <c r="Y1431" s="140" t="s">
        <v>7766</v>
      </c>
      <c r="Z1431" s="140" t="s">
        <v>8739</v>
      </c>
      <c r="AA1431" s="139">
        <v>1</v>
      </c>
      <c r="AB1431" s="141">
        <v>45322</v>
      </c>
      <c r="AC1431" s="141">
        <v>45322</v>
      </c>
      <c r="AD1431" s="140" t="s">
        <v>7913</v>
      </c>
      <c r="AE1431" s="140" t="s">
        <v>7914</v>
      </c>
      <c r="AF1431" s="140" t="s">
        <v>7915</v>
      </c>
      <c r="AG1431" s="140" t="s">
        <v>7916</v>
      </c>
      <c r="AH1431" s="140" t="s">
        <v>13558</v>
      </c>
      <c r="AI1431" s="140" t="s">
        <v>7943</v>
      </c>
      <c r="AJ1431" s="140" t="s">
        <v>13559</v>
      </c>
      <c r="AK1431" s="140" t="s">
        <v>4277</v>
      </c>
      <c r="AL1431" s="139">
        <v>8500</v>
      </c>
      <c r="AM1431" s="140" t="s">
        <v>412</v>
      </c>
      <c r="AN1431" s="140" t="s">
        <v>13529</v>
      </c>
    </row>
    <row r="1432" spans="1:40" ht="28.8" x14ac:dyDescent="0.25">
      <c r="A1432" s="139" t="s">
        <v>7756</v>
      </c>
      <c r="B1432" s="140" t="s">
        <v>7757</v>
      </c>
      <c r="C1432" s="139">
        <v>18762</v>
      </c>
      <c r="D1432" s="140" t="s">
        <v>7588</v>
      </c>
      <c r="E1432" s="140" t="s">
        <v>2999</v>
      </c>
      <c r="F1432" s="139">
        <v>8510</v>
      </c>
      <c r="G1432" s="140" t="s">
        <v>413</v>
      </c>
      <c r="H1432" s="140" t="s">
        <v>2204</v>
      </c>
      <c r="I1432" s="140" t="s">
        <v>7758</v>
      </c>
      <c r="J1432" s="140" t="s">
        <v>13560</v>
      </c>
      <c r="K1432" s="140" t="s">
        <v>7922</v>
      </c>
      <c r="L1432" s="140" t="s">
        <v>7761</v>
      </c>
      <c r="M1432" s="140" t="s">
        <v>7923</v>
      </c>
      <c r="N1432" s="140" t="s">
        <v>8722</v>
      </c>
      <c r="O1432" s="139">
        <v>121111</v>
      </c>
      <c r="P1432" s="139">
        <v>18762</v>
      </c>
      <c r="Q1432" s="140" t="s">
        <v>7588</v>
      </c>
      <c r="R1432" s="139">
        <v>132886</v>
      </c>
      <c r="S1432" s="139">
        <v>0</v>
      </c>
      <c r="T1432" s="140" t="s">
        <v>7758</v>
      </c>
      <c r="U1432" s="141">
        <v>367</v>
      </c>
      <c r="V1432" s="140" t="s">
        <v>13561</v>
      </c>
      <c r="W1432" s="140" t="s">
        <v>8455</v>
      </c>
      <c r="X1432" s="140" t="s">
        <v>7765</v>
      </c>
      <c r="Y1432" s="140" t="s">
        <v>7766</v>
      </c>
      <c r="Z1432" s="140" t="s">
        <v>8739</v>
      </c>
      <c r="AA1432" s="139">
        <v>2</v>
      </c>
      <c r="AB1432" s="141">
        <v>45322</v>
      </c>
      <c r="AC1432" s="141">
        <v>45322</v>
      </c>
      <c r="AD1432" s="140" t="s">
        <v>7913</v>
      </c>
      <c r="AE1432" s="140" t="s">
        <v>7914</v>
      </c>
      <c r="AF1432" s="140" t="s">
        <v>7915</v>
      </c>
      <c r="AG1432" s="140" t="s">
        <v>7916</v>
      </c>
      <c r="AH1432" s="140" t="s">
        <v>13562</v>
      </c>
      <c r="AI1432" s="140" t="s">
        <v>7885</v>
      </c>
      <c r="AJ1432" s="140" t="s">
        <v>13563</v>
      </c>
      <c r="AK1432" s="140" t="s">
        <v>2999</v>
      </c>
      <c r="AL1432" s="139">
        <v>8510</v>
      </c>
      <c r="AM1432" s="140" t="s">
        <v>413</v>
      </c>
      <c r="AN1432" s="140" t="s">
        <v>13564</v>
      </c>
    </row>
    <row r="1433" spans="1:40" ht="28.8" x14ac:dyDescent="0.25">
      <c r="A1433" s="139" t="s">
        <v>7756</v>
      </c>
      <c r="B1433" s="140" t="s">
        <v>7757</v>
      </c>
      <c r="C1433" s="139">
        <v>18771</v>
      </c>
      <c r="D1433" s="140" t="s">
        <v>5710</v>
      </c>
      <c r="E1433" s="140" t="s">
        <v>4282</v>
      </c>
      <c r="F1433" s="139">
        <v>8510</v>
      </c>
      <c r="G1433" s="140" t="s">
        <v>413</v>
      </c>
      <c r="H1433" s="140" t="s">
        <v>2205</v>
      </c>
      <c r="I1433" s="140" t="s">
        <v>7758</v>
      </c>
      <c r="J1433" s="140" t="s">
        <v>13565</v>
      </c>
      <c r="K1433" s="140" t="s">
        <v>7922</v>
      </c>
      <c r="L1433" s="140" t="s">
        <v>7761</v>
      </c>
      <c r="M1433" s="140" t="s">
        <v>7923</v>
      </c>
      <c r="N1433" s="140" t="s">
        <v>8722</v>
      </c>
      <c r="O1433" s="139">
        <v>120451</v>
      </c>
      <c r="P1433" s="139">
        <v>18788</v>
      </c>
      <c r="Q1433" s="140" t="s">
        <v>7589</v>
      </c>
      <c r="R1433" s="139">
        <v>132886</v>
      </c>
      <c r="S1433" s="139">
        <v>0</v>
      </c>
      <c r="T1433" s="140" t="s">
        <v>7758</v>
      </c>
      <c r="U1433" s="141">
        <v>367</v>
      </c>
      <c r="V1433" s="140" t="s">
        <v>13566</v>
      </c>
      <c r="W1433" s="140" t="s">
        <v>8676</v>
      </c>
      <c r="X1433" s="140" t="s">
        <v>7765</v>
      </c>
      <c r="Y1433" s="140" t="s">
        <v>7766</v>
      </c>
      <c r="Z1433" s="140" t="s">
        <v>8739</v>
      </c>
      <c r="AA1433" s="139">
        <v>1</v>
      </c>
      <c r="AB1433" s="141">
        <v>45322</v>
      </c>
      <c r="AC1433" s="141">
        <v>45322</v>
      </c>
      <c r="AD1433" s="140" t="s">
        <v>7913</v>
      </c>
      <c r="AE1433" s="140" t="s">
        <v>7914</v>
      </c>
      <c r="AF1433" s="140" t="s">
        <v>7915</v>
      </c>
      <c r="AG1433" s="140" t="s">
        <v>7916</v>
      </c>
      <c r="AH1433" s="140" t="s">
        <v>13567</v>
      </c>
      <c r="AI1433" s="140" t="s">
        <v>7943</v>
      </c>
      <c r="AJ1433" s="140" t="s">
        <v>13366</v>
      </c>
      <c r="AK1433" s="140" t="s">
        <v>13568</v>
      </c>
      <c r="AL1433" s="139">
        <v>8510</v>
      </c>
      <c r="AM1433" s="140" t="s">
        <v>413</v>
      </c>
      <c r="AN1433" s="140" t="s">
        <v>13564</v>
      </c>
    </row>
    <row r="1434" spans="1:40" ht="28.8" x14ac:dyDescent="0.25">
      <c r="A1434" s="139" t="s">
        <v>7756</v>
      </c>
      <c r="B1434" s="140" t="s">
        <v>7757</v>
      </c>
      <c r="C1434" s="139">
        <v>18788</v>
      </c>
      <c r="D1434" s="140" t="s">
        <v>7589</v>
      </c>
      <c r="E1434" s="140" t="s">
        <v>4283</v>
      </c>
      <c r="F1434" s="139">
        <v>8511</v>
      </c>
      <c r="G1434" s="140" t="s">
        <v>71</v>
      </c>
      <c r="H1434" s="140" t="s">
        <v>2206</v>
      </c>
      <c r="I1434" s="140" t="s">
        <v>7758</v>
      </c>
      <c r="J1434" s="140" t="s">
        <v>13569</v>
      </c>
      <c r="K1434" s="140" t="s">
        <v>7922</v>
      </c>
      <c r="L1434" s="140" t="s">
        <v>7761</v>
      </c>
      <c r="M1434" s="140" t="s">
        <v>7923</v>
      </c>
      <c r="N1434" s="140" t="s">
        <v>8722</v>
      </c>
      <c r="O1434" s="139">
        <v>120451</v>
      </c>
      <c r="P1434" s="139">
        <v>18788</v>
      </c>
      <c r="Q1434" s="140" t="s">
        <v>7589</v>
      </c>
      <c r="R1434" s="139">
        <v>132886</v>
      </c>
      <c r="S1434" s="139">
        <v>0</v>
      </c>
      <c r="T1434" s="140" t="s">
        <v>7758</v>
      </c>
      <c r="U1434" s="141">
        <v>367</v>
      </c>
      <c r="V1434" s="140" t="s">
        <v>13570</v>
      </c>
      <c r="W1434" s="140" t="s">
        <v>12059</v>
      </c>
      <c r="X1434" s="140" t="s">
        <v>7765</v>
      </c>
      <c r="Y1434" s="140" t="s">
        <v>7766</v>
      </c>
      <c r="Z1434" s="140" t="s">
        <v>8739</v>
      </c>
      <c r="AA1434" s="139">
        <v>2</v>
      </c>
      <c r="AB1434" s="141">
        <v>45322</v>
      </c>
      <c r="AC1434" s="141">
        <v>45322</v>
      </c>
      <c r="AD1434" s="140" t="s">
        <v>7913</v>
      </c>
      <c r="AE1434" s="140" t="s">
        <v>7914</v>
      </c>
      <c r="AF1434" s="140" t="s">
        <v>7915</v>
      </c>
      <c r="AG1434" s="140" t="s">
        <v>7916</v>
      </c>
      <c r="AH1434" s="140" t="s">
        <v>13571</v>
      </c>
      <c r="AI1434" s="140" t="s">
        <v>7943</v>
      </c>
      <c r="AJ1434" s="140" t="s">
        <v>13572</v>
      </c>
      <c r="AK1434" s="140" t="s">
        <v>13573</v>
      </c>
      <c r="AL1434" s="139">
        <v>8511</v>
      </c>
      <c r="AM1434" s="140" t="s">
        <v>71</v>
      </c>
      <c r="AN1434" s="140" t="s">
        <v>13564</v>
      </c>
    </row>
    <row r="1435" spans="1:40" ht="28.8" x14ac:dyDescent="0.25">
      <c r="A1435" s="139" t="s">
        <v>7756</v>
      </c>
      <c r="B1435" s="140" t="s">
        <v>7757</v>
      </c>
      <c r="C1435" s="139">
        <v>18796</v>
      </c>
      <c r="D1435" s="140" t="s">
        <v>5711</v>
      </c>
      <c r="E1435" s="140" t="s">
        <v>4284</v>
      </c>
      <c r="F1435" s="139">
        <v>8930</v>
      </c>
      <c r="G1435" s="140" t="s">
        <v>414</v>
      </c>
      <c r="H1435" s="140" t="s">
        <v>2207</v>
      </c>
      <c r="I1435" s="140" t="s">
        <v>7758</v>
      </c>
      <c r="J1435" s="140" t="s">
        <v>13574</v>
      </c>
      <c r="K1435" s="140" t="s">
        <v>7922</v>
      </c>
      <c r="L1435" s="140" t="s">
        <v>7761</v>
      </c>
      <c r="M1435" s="140" t="s">
        <v>7923</v>
      </c>
      <c r="N1435" s="140" t="s">
        <v>8722</v>
      </c>
      <c r="O1435" s="139">
        <v>120519</v>
      </c>
      <c r="P1435" s="139">
        <v>18812</v>
      </c>
      <c r="Q1435" s="140" t="s">
        <v>7294</v>
      </c>
      <c r="R1435" s="139">
        <v>967315</v>
      </c>
      <c r="S1435" s="139">
        <v>0</v>
      </c>
      <c r="T1435" s="140" t="s">
        <v>7758</v>
      </c>
      <c r="U1435" s="141">
        <v>367</v>
      </c>
      <c r="V1435" s="140" t="s">
        <v>13575</v>
      </c>
      <c r="W1435" s="140" t="s">
        <v>9243</v>
      </c>
      <c r="X1435" s="140" t="s">
        <v>7765</v>
      </c>
      <c r="Y1435" s="140" t="s">
        <v>7766</v>
      </c>
      <c r="Z1435" s="140" t="s">
        <v>8739</v>
      </c>
      <c r="AA1435" s="139">
        <v>1</v>
      </c>
      <c r="AB1435" s="141">
        <v>45322</v>
      </c>
      <c r="AC1435" s="141">
        <v>45322</v>
      </c>
      <c r="AD1435" s="140" t="s">
        <v>8470</v>
      </c>
      <c r="AE1435" s="140" t="s">
        <v>8471</v>
      </c>
      <c r="AF1435" s="140" t="s">
        <v>8472</v>
      </c>
      <c r="AG1435" s="140" t="s">
        <v>8473</v>
      </c>
      <c r="AH1435" s="140" t="s">
        <v>13576</v>
      </c>
      <c r="AI1435" s="140" t="s">
        <v>7943</v>
      </c>
      <c r="AJ1435" s="140" t="s">
        <v>13577</v>
      </c>
      <c r="AK1435" s="140" t="s">
        <v>13578</v>
      </c>
      <c r="AL1435" s="139">
        <v>8930</v>
      </c>
      <c r="AM1435" s="140" t="s">
        <v>767</v>
      </c>
      <c r="AN1435" s="140" t="s">
        <v>13579</v>
      </c>
    </row>
    <row r="1436" spans="1:40" ht="28.8" x14ac:dyDescent="0.25">
      <c r="A1436" s="139" t="s">
        <v>7756</v>
      </c>
      <c r="B1436" s="140" t="s">
        <v>7757</v>
      </c>
      <c r="C1436" s="139">
        <v>18804</v>
      </c>
      <c r="D1436" s="140" t="s">
        <v>5258</v>
      </c>
      <c r="E1436" s="140" t="s">
        <v>4285</v>
      </c>
      <c r="F1436" s="139">
        <v>8930</v>
      </c>
      <c r="G1436" s="140" t="s">
        <v>414</v>
      </c>
      <c r="H1436" s="140" t="s">
        <v>2208</v>
      </c>
      <c r="I1436" s="140" t="s">
        <v>7758</v>
      </c>
      <c r="J1436" s="140" t="s">
        <v>13580</v>
      </c>
      <c r="K1436" s="140" t="s">
        <v>7922</v>
      </c>
      <c r="L1436" s="140" t="s">
        <v>7761</v>
      </c>
      <c r="M1436" s="140" t="s">
        <v>7923</v>
      </c>
      <c r="N1436" s="140" t="s">
        <v>8730</v>
      </c>
      <c r="O1436" s="139">
        <v>119412</v>
      </c>
      <c r="P1436" s="139">
        <v>18804</v>
      </c>
      <c r="Q1436" s="140" t="s">
        <v>5258</v>
      </c>
      <c r="R1436" s="139">
        <v>975581</v>
      </c>
      <c r="S1436" s="139">
        <v>0</v>
      </c>
      <c r="T1436" s="140" t="s">
        <v>7758</v>
      </c>
      <c r="U1436" s="141">
        <v>367</v>
      </c>
      <c r="V1436" s="140" t="s">
        <v>13581</v>
      </c>
      <c r="W1436" s="140" t="s">
        <v>9380</v>
      </c>
      <c r="X1436" s="140" t="s">
        <v>7765</v>
      </c>
      <c r="Y1436" s="140" t="s">
        <v>7766</v>
      </c>
      <c r="Z1436" s="140" t="s">
        <v>8732</v>
      </c>
      <c r="AA1436" s="139">
        <v>1</v>
      </c>
      <c r="AB1436" s="141">
        <v>45322</v>
      </c>
      <c r="AC1436" s="141">
        <v>45322</v>
      </c>
      <c r="AD1436" s="140" t="s">
        <v>8470</v>
      </c>
      <c r="AE1436" s="140" t="s">
        <v>8471</v>
      </c>
      <c r="AF1436" s="140" t="s">
        <v>8472</v>
      </c>
      <c r="AG1436" s="140" t="s">
        <v>8473</v>
      </c>
      <c r="AH1436" s="140" t="s">
        <v>13582</v>
      </c>
      <c r="AI1436" s="140" t="s">
        <v>7773</v>
      </c>
      <c r="AJ1436" s="140" t="s">
        <v>13583</v>
      </c>
      <c r="AK1436" s="140" t="s">
        <v>11284</v>
      </c>
      <c r="AL1436" s="139">
        <v>8930</v>
      </c>
      <c r="AM1436" s="140" t="s">
        <v>767</v>
      </c>
      <c r="AN1436" s="140" t="s">
        <v>13584</v>
      </c>
    </row>
    <row r="1437" spans="1:40" ht="28.8" x14ac:dyDescent="0.25">
      <c r="A1437" s="139" t="s">
        <v>7756</v>
      </c>
      <c r="B1437" s="140" t="s">
        <v>7757</v>
      </c>
      <c r="C1437" s="139">
        <v>18812</v>
      </c>
      <c r="D1437" s="140" t="s">
        <v>7294</v>
      </c>
      <c r="E1437" s="140" t="s">
        <v>4286</v>
      </c>
      <c r="F1437" s="139">
        <v>8930</v>
      </c>
      <c r="G1437" s="140" t="s">
        <v>756</v>
      </c>
      <c r="H1437" s="140" t="s">
        <v>2209</v>
      </c>
      <c r="I1437" s="140" t="s">
        <v>7758</v>
      </c>
      <c r="J1437" s="140" t="s">
        <v>13585</v>
      </c>
      <c r="K1437" s="140" t="s">
        <v>7922</v>
      </c>
      <c r="L1437" s="140" t="s">
        <v>7761</v>
      </c>
      <c r="M1437" s="140" t="s">
        <v>7923</v>
      </c>
      <c r="N1437" s="140" t="s">
        <v>8722</v>
      </c>
      <c r="O1437" s="139">
        <v>120519</v>
      </c>
      <c r="P1437" s="139">
        <v>18812</v>
      </c>
      <c r="Q1437" s="140" t="s">
        <v>7294</v>
      </c>
      <c r="R1437" s="139">
        <v>967315</v>
      </c>
      <c r="S1437" s="139">
        <v>0</v>
      </c>
      <c r="T1437" s="140" t="s">
        <v>7758</v>
      </c>
      <c r="U1437" s="141">
        <v>367</v>
      </c>
      <c r="V1437" s="140" t="s">
        <v>13586</v>
      </c>
      <c r="W1437" s="140" t="s">
        <v>8170</v>
      </c>
      <c r="X1437" s="140" t="s">
        <v>7765</v>
      </c>
      <c r="Y1437" s="140" t="s">
        <v>7766</v>
      </c>
      <c r="Z1437" s="140" t="s">
        <v>8739</v>
      </c>
      <c r="AA1437" s="139">
        <v>2</v>
      </c>
      <c r="AB1437" s="141">
        <v>45322</v>
      </c>
      <c r="AC1437" s="141">
        <v>45322</v>
      </c>
      <c r="AD1437" s="140" t="s">
        <v>8470</v>
      </c>
      <c r="AE1437" s="140" t="s">
        <v>8471</v>
      </c>
      <c r="AF1437" s="140" t="s">
        <v>8472</v>
      </c>
      <c r="AG1437" s="140" t="s">
        <v>8473</v>
      </c>
      <c r="AH1437" s="140" t="s">
        <v>13587</v>
      </c>
      <c r="AI1437" s="140" t="s">
        <v>7943</v>
      </c>
      <c r="AJ1437" s="140" t="s">
        <v>13588</v>
      </c>
      <c r="AK1437" s="140" t="s">
        <v>4286</v>
      </c>
      <c r="AL1437" s="139">
        <v>8930</v>
      </c>
      <c r="AM1437" s="140" t="s">
        <v>767</v>
      </c>
      <c r="AN1437" s="140" t="s">
        <v>13579</v>
      </c>
    </row>
    <row r="1438" spans="1:40" ht="28.8" x14ac:dyDescent="0.25">
      <c r="A1438" s="139" t="s">
        <v>7756</v>
      </c>
      <c r="B1438" s="140" t="s">
        <v>7757</v>
      </c>
      <c r="C1438" s="139">
        <v>18821</v>
      </c>
      <c r="D1438" s="140" t="s">
        <v>5712</v>
      </c>
      <c r="E1438" s="140" t="s">
        <v>4287</v>
      </c>
      <c r="F1438" s="139">
        <v>8930</v>
      </c>
      <c r="G1438" s="140" t="s">
        <v>756</v>
      </c>
      <c r="H1438" s="140" t="s">
        <v>2210</v>
      </c>
      <c r="I1438" s="140" t="s">
        <v>7758</v>
      </c>
      <c r="J1438" s="140" t="s">
        <v>13589</v>
      </c>
      <c r="K1438" s="140" t="s">
        <v>7922</v>
      </c>
      <c r="L1438" s="140" t="s">
        <v>7761</v>
      </c>
      <c r="M1438" s="140" t="s">
        <v>7923</v>
      </c>
      <c r="N1438" s="140" t="s">
        <v>8730</v>
      </c>
      <c r="O1438" s="139">
        <v>119412</v>
      </c>
      <c r="P1438" s="139">
        <v>18804</v>
      </c>
      <c r="Q1438" s="140" t="s">
        <v>5258</v>
      </c>
      <c r="R1438" s="139">
        <v>975581</v>
      </c>
      <c r="S1438" s="139">
        <v>0</v>
      </c>
      <c r="T1438" s="140" t="s">
        <v>7758</v>
      </c>
      <c r="U1438" s="141">
        <v>367</v>
      </c>
      <c r="V1438" s="140" t="s">
        <v>13590</v>
      </c>
      <c r="W1438" s="140" t="s">
        <v>12967</v>
      </c>
      <c r="X1438" s="140" t="s">
        <v>7765</v>
      </c>
      <c r="Y1438" s="140" t="s">
        <v>7766</v>
      </c>
      <c r="Z1438" s="140" t="s">
        <v>8732</v>
      </c>
      <c r="AA1438" s="139">
        <v>1</v>
      </c>
      <c r="AB1438" s="141">
        <v>45322</v>
      </c>
      <c r="AC1438" s="141">
        <v>45322</v>
      </c>
      <c r="AD1438" s="140" t="s">
        <v>8470</v>
      </c>
      <c r="AE1438" s="140" t="s">
        <v>8471</v>
      </c>
      <c r="AF1438" s="140" t="s">
        <v>8472</v>
      </c>
      <c r="AG1438" s="140" t="s">
        <v>8473</v>
      </c>
      <c r="AH1438" s="140" t="s">
        <v>13582</v>
      </c>
      <c r="AI1438" s="140" t="s">
        <v>7773</v>
      </c>
      <c r="AJ1438" s="140" t="s">
        <v>13583</v>
      </c>
      <c r="AK1438" s="140" t="s">
        <v>11284</v>
      </c>
      <c r="AL1438" s="139">
        <v>8930</v>
      </c>
      <c r="AM1438" s="140" t="s">
        <v>767</v>
      </c>
      <c r="AN1438" s="140" t="s">
        <v>13584</v>
      </c>
    </row>
    <row r="1439" spans="1:40" ht="28.8" x14ac:dyDescent="0.25">
      <c r="A1439" s="139" t="s">
        <v>7756</v>
      </c>
      <c r="B1439" s="140" t="s">
        <v>7757</v>
      </c>
      <c r="C1439" s="139">
        <v>18838</v>
      </c>
      <c r="D1439" s="140" t="s">
        <v>488</v>
      </c>
      <c r="E1439" s="140" t="s">
        <v>4288</v>
      </c>
      <c r="F1439" s="139">
        <v>8510</v>
      </c>
      <c r="G1439" s="140" t="s">
        <v>415</v>
      </c>
      <c r="H1439" s="140" t="s">
        <v>2211</v>
      </c>
      <c r="I1439" s="140" t="s">
        <v>7758</v>
      </c>
      <c r="J1439" s="140" t="s">
        <v>13591</v>
      </c>
      <c r="K1439" s="140" t="s">
        <v>7922</v>
      </c>
      <c r="L1439" s="140" t="s">
        <v>7761</v>
      </c>
      <c r="M1439" s="140" t="s">
        <v>7923</v>
      </c>
      <c r="N1439" s="140" t="s">
        <v>8722</v>
      </c>
      <c r="O1439" s="139">
        <v>121111</v>
      </c>
      <c r="P1439" s="139">
        <v>18762</v>
      </c>
      <c r="Q1439" s="140" t="s">
        <v>7588</v>
      </c>
      <c r="R1439" s="139">
        <v>132886</v>
      </c>
      <c r="S1439" s="139">
        <v>0</v>
      </c>
      <c r="T1439" s="140" t="s">
        <v>7758</v>
      </c>
      <c r="U1439" s="141">
        <v>367</v>
      </c>
      <c r="V1439" s="140" t="s">
        <v>13592</v>
      </c>
      <c r="W1439" s="140" t="s">
        <v>8842</v>
      </c>
      <c r="X1439" s="140" t="s">
        <v>7765</v>
      </c>
      <c r="Y1439" s="140" t="s">
        <v>7766</v>
      </c>
      <c r="Z1439" s="140" t="s">
        <v>8739</v>
      </c>
      <c r="AA1439" s="139">
        <v>1</v>
      </c>
      <c r="AB1439" s="141">
        <v>45322</v>
      </c>
      <c r="AC1439" s="141">
        <v>45322</v>
      </c>
      <c r="AD1439" s="140" t="s">
        <v>7913</v>
      </c>
      <c r="AE1439" s="140" t="s">
        <v>7914</v>
      </c>
      <c r="AF1439" s="140" t="s">
        <v>7915</v>
      </c>
      <c r="AG1439" s="140" t="s">
        <v>7916</v>
      </c>
      <c r="AH1439" s="140" t="s">
        <v>13593</v>
      </c>
      <c r="AI1439" s="140" t="s">
        <v>7943</v>
      </c>
      <c r="AJ1439" s="140" t="s">
        <v>13594</v>
      </c>
      <c r="AK1439" s="140" t="s">
        <v>13595</v>
      </c>
      <c r="AL1439" s="139">
        <v>8510</v>
      </c>
      <c r="AM1439" s="140" t="s">
        <v>415</v>
      </c>
      <c r="AN1439" s="140" t="s">
        <v>13564</v>
      </c>
    </row>
    <row r="1440" spans="1:40" ht="28.8" x14ac:dyDescent="0.25">
      <c r="A1440" s="139" t="s">
        <v>7756</v>
      </c>
      <c r="B1440" s="140" t="s">
        <v>7757</v>
      </c>
      <c r="C1440" s="139">
        <v>18846</v>
      </c>
      <c r="D1440" s="140" t="s">
        <v>490</v>
      </c>
      <c r="E1440" s="140" t="s">
        <v>4289</v>
      </c>
      <c r="F1440" s="139">
        <v>8500</v>
      </c>
      <c r="G1440" s="140" t="s">
        <v>412</v>
      </c>
      <c r="H1440" s="140" t="s">
        <v>2212</v>
      </c>
      <c r="I1440" s="140" t="s">
        <v>7758</v>
      </c>
      <c r="J1440" s="140" t="s">
        <v>13596</v>
      </c>
      <c r="K1440" s="140" t="s">
        <v>7922</v>
      </c>
      <c r="L1440" s="140" t="s">
        <v>7761</v>
      </c>
      <c r="M1440" s="140" t="s">
        <v>7923</v>
      </c>
      <c r="N1440" s="140" t="s">
        <v>8730</v>
      </c>
      <c r="O1440" s="139">
        <v>130989</v>
      </c>
      <c r="P1440" s="139">
        <v>19638</v>
      </c>
      <c r="Q1440" s="140" t="s">
        <v>488</v>
      </c>
      <c r="R1440" s="139">
        <v>975541</v>
      </c>
      <c r="S1440" s="139">
        <v>0</v>
      </c>
      <c r="T1440" s="140" t="s">
        <v>7758</v>
      </c>
      <c r="U1440" s="141">
        <v>367</v>
      </c>
      <c r="V1440" s="140" t="s">
        <v>13597</v>
      </c>
      <c r="W1440" s="140" t="s">
        <v>8102</v>
      </c>
      <c r="X1440" s="140" t="s">
        <v>7765</v>
      </c>
      <c r="Y1440" s="140" t="s">
        <v>7766</v>
      </c>
      <c r="Z1440" s="140" t="s">
        <v>8732</v>
      </c>
      <c r="AA1440" s="139">
        <v>2</v>
      </c>
      <c r="AB1440" s="141">
        <v>45322</v>
      </c>
      <c r="AC1440" s="141">
        <v>45322</v>
      </c>
      <c r="AD1440" s="140" t="s">
        <v>7913</v>
      </c>
      <c r="AE1440" s="140" t="s">
        <v>7914</v>
      </c>
      <c r="AF1440" s="140" t="s">
        <v>7915</v>
      </c>
      <c r="AG1440" s="140" t="s">
        <v>7916</v>
      </c>
      <c r="AH1440" s="140" t="s">
        <v>13598</v>
      </c>
      <c r="AI1440" s="140" t="s">
        <v>7773</v>
      </c>
      <c r="AJ1440" s="140" t="s">
        <v>13599</v>
      </c>
      <c r="AK1440" s="140" t="s">
        <v>13600</v>
      </c>
      <c r="AL1440" s="139">
        <v>8500</v>
      </c>
      <c r="AM1440" s="140" t="s">
        <v>412</v>
      </c>
      <c r="AN1440" s="140" t="s">
        <v>13601</v>
      </c>
    </row>
    <row r="1441" spans="1:40" ht="28.8" x14ac:dyDescent="0.25">
      <c r="A1441" s="139" t="s">
        <v>7756</v>
      </c>
      <c r="B1441" s="140" t="s">
        <v>7757</v>
      </c>
      <c r="C1441" s="139">
        <v>18853</v>
      </c>
      <c r="D1441" s="140" t="s">
        <v>488</v>
      </c>
      <c r="E1441" s="140" t="s">
        <v>4290</v>
      </c>
      <c r="F1441" s="139">
        <v>8550</v>
      </c>
      <c r="G1441" s="140" t="s">
        <v>416</v>
      </c>
      <c r="H1441" s="140" t="s">
        <v>2213</v>
      </c>
      <c r="I1441" s="140" t="s">
        <v>7758</v>
      </c>
      <c r="J1441" s="140" t="s">
        <v>13602</v>
      </c>
      <c r="K1441" s="140" t="s">
        <v>7922</v>
      </c>
      <c r="L1441" s="140" t="s">
        <v>7761</v>
      </c>
      <c r="M1441" s="140" t="s">
        <v>7923</v>
      </c>
      <c r="N1441" s="140" t="s">
        <v>8722</v>
      </c>
      <c r="O1441" s="139">
        <v>119561</v>
      </c>
      <c r="P1441" s="139">
        <v>18853</v>
      </c>
      <c r="Q1441" s="140" t="s">
        <v>488</v>
      </c>
      <c r="R1441" s="139">
        <v>58347</v>
      </c>
      <c r="S1441" s="139">
        <v>0</v>
      </c>
      <c r="T1441" s="140" t="s">
        <v>7758</v>
      </c>
      <c r="U1441" s="141">
        <v>367</v>
      </c>
      <c r="V1441" s="140" t="s">
        <v>13603</v>
      </c>
      <c r="W1441" s="140" t="s">
        <v>9322</v>
      </c>
      <c r="X1441" s="140" t="s">
        <v>7765</v>
      </c>
      <c r="Y1441" s="140" t="s">
        <v>7766</v>
      </c>
      <c r="Z1441" s="140" t="s">
        <v>8739</v>
      </c>
      <c r="AA1441" s="139">
        <v>3</v>
      </c>
      <c r="AB1441" s="141">
        <v>45322</v>
      </c>
      <c r="AC1441" s="141">
        <v>45322</v>
      </c>
      <c r="AD1441" s="140" t="s">
        <v>8470</v>
      </c>
      <c r="AE1441" s="140" t="s">
        <v>8471</v>
      </c>
      <c r="AF1441" s="140" t="s">
        <v>8472</v>
      </c>
      <c r="AG1441" s="140" t="s">
        <v>8473</v>
      </c>
      <c r="AH1441" s="140" t="s">
        <v>13604</v>
      </c>
      <c r="AI1441" s="140" t="s">
        <v>7943</v>
      </c>
      <c r="AJ1441" s="140" t="s">
        <v>13605</v>
      </c>
      <c r="AK1441" s="140" t="s">
        <v>13606</v>
      </c>
      <c r="AL1441" s="139">
        <v>8550</v>
      </c>
      <c r="AM1441" s="140" t="s">
        <v>416</v>
      </c>
      <c r="AN1441" s="140" t="s">
        <v>13607</v>
      </c>
    </row>
    <row r="1442" spans="1:40" ht="28.8" x14ac:dyDescent="0.25">
      <c r="A1442" s="139" t="s">
        <v>7756</v>
      </c>
      <c r="B1442" s="140" t="s">
        <v>7757</v>
      </c>
      <c r="C1442" s="139">
        <v>18861</v>
      </c>
      <c r="D1442" s="140" t="s">
        <v>488</v>
      </c>
      <c r="E1442" s="140" t="s">
        <v>4291</v>
      </c>
      <c r="F1442" s="139">
        <v>8550</v>
      </c>
      <c r="G1442" s="140" t="s">
        <v>416</v>
      </c>
      <c r="H1442" s="140" t="s">
        <v>2214</v>
      </c>
      <c r="I1442" s="140" t="s">
        <v>7758</v>
      </c>
      <c r="J1442" s="140" t="s">
        <v>13608</v>
      </c>
      <c r="K1442" s="140" t="s">
        <v>7922</v>
      </c>
      <c r="L1442" s="140" t="s">
        <v>7761</v>
      </c>
      <c r="M1442" s="140" t="s">
        <v>7923</v>
      </c>
      <c r="N1442" s="140" t="s">
        <v>8722</v>
      </c>
      <c r="O1442" s="139">
        <v>119561</v>
      </c>
      <c r="P1442" s="139">
        <v>18853</v>
      </c>
      <c r="Q1442" s="140" t="s">
        <v>488</v>
      </c>
      <c r="R1442" s="139">
        <v>58347</v>
      </c>
      <c r="S1442" s="139">
        <v>0</v>
      </c>
      <c r="T1442" s="140" t="s">
        <v>7758</v>
      </c>
      <c r="U1442" s="141">
        <v>367</v>
      </c>
      <c r="V1442" s="140" t="s">
        <v>13609</v>
      </c>
      <c r="W1442" s="140" t="s">
        <v>13610</v>
      </c>
      <c r="X1442" s="140" t="s">
        <v>7765</v>
      </c>
      <c r="Y1442" s="140" t="s">
        <v>7766</v>
      </c>
      <c r="Z1442" s="140" t="s">
        <v>8739</v>
      </c>
      <c r="AA1442" s="139">
        <v>3</v>
      </c>
      <c r="AB1442" s="141">
        <v>45322</v>
      </c>
      <c r="AC1442" s="141">
        <v>45322</v>
      </c>
      <c r="AD1442" s="140" t="s">
        <v>8470</v>
      </c>
      <c r="AE1442" s="140" t="s">
        <v>8471</v>
      </c>
      <c r="AF1442" s="140" t="s">
        <v>8472</v>
      </c>
      <c r="AG1442" s="140" t="s">
        <v>8473</v>
      </c>
      <c r="AH1442" s="140" t="s">
        <v>13611</v>
      </c>
      <c r="AI1442" s="140" t="s">
        <v>7943</v>
      </c>
      <c r="AJ1442" s="140" t="s">
        <v>13612</v>
      </c>
      <c r="AK1442" s="140" t="s">
        <v>4291</v>
      </c>
      <c r="AL1442" s="139">
        <v>8550</v>
      </c>
      <c r="AM1442" s="140" t="s">
        <v>416</v>
      </c>
      <c r="AN1442" s="140" t="s">
        <v>13607</v>
      </c>
    </row>
    <row r="1443" spans="1:40" ht="28.8" x14ac:dyDescent="0.25">
      <c r="A1443" s="139" t="s">
        <v>7756</v>
      </c>
      <c r="B1443" s="140" t="s">
        <v>7757</v>
      </c>
      <c r="C1443" s="139">
        <v>18879</v>
      </c>
      <c r="D1443" s="140" t="s">
        <v>5713</v>
      </c>
      <c r="E1443" s="140" t="s">
        <v>4292</v>
      </c>
      <c r="F1443" s="139">
        <v>8553</v>
      </c>
      <c r="G1443" s="140" t="s">
        <v>757</v>
      </c>
      <c r="H1443" s="140" t="s">
        <v>2215</v>
      </c>
      <c r="I1443" s="140" t="s">
        <v>7758</v>
      </c>
      <c r="J1443" s="140" t="s">
        <v>13613</v>
      </c>
      <c r="K1443" s="140" t="s">
        <v>7922</v>
      </c>
      <c r="L1443" s="140" t="s">
        <v>7761</v>
      </c>
      <c r="M1443" s="140" t="s">
        <v>7923</v>
      </c>
      <c r="N1443" s="140" t="s">
        <v>8722</v>
      </c>
      <c r="O1443" s="139">
        <v>119561</v>
      </c>
      <c r="P1443" s="139">
        <v>18853</v>
      </c>
      <c r="Q1443" s="140" t="s">
        <v>488</v>
      </c>
      <c r="R1443" s="139">
        <v>58347</v>
      </c>
      <c r="S1443" s="139">
        <v>0</v>
      </c>
      <c r="T1443" s="140" t="s">
        <v>7758</v>
      </c>
      <c r="U1443" s="141">
        <v>367</v>
      </c>
      <c r="V1443" s="140" t="s">
        <v>13614</v>
      </c>
      <c r="W1443" s="140" t="s">
        <v>8493</v>
      </c>
      <c r="X1443" s="140" t="s">
        <v>7765</v>
      </c>
      <c r="Y1443" s="140" t="s">
        <v>7766</v>
      </c>
      <c r="Z1443" s="140" t="s">
        <v>8739</v>
      </c>
      <c r="AA1443" s="139">
        <v>2</v>
      </c>
      <c r="AB1443" s="141">
        <v>45322</v>
      </c>
      <c r="AC1443" s="141">
        <v>45322</v>
      </c>
      <c r="AD1443" s="140" t="s">
        <v>8470</v>
      </c>
      <c r="AE1443" s="140" t="s">
        <v>8471</v>
      </c>
      <c r="AF1443" s="140" t="s">
        <v>8472</v>
      </c>
      <c r="AG1443" s="140" t="s">
        <v>8473</v>
      </c>
      <c r="AH1443" s="140" t="s">
        <v>13615</v>
      </c>
      <c r="AI1443" s="140" t="s">
        <v>7943</v>
      </c>
      <c r="AJ1443" s="140" t="s">
        <v>5325</v>
      </c>
      <c r="AK1443" s="140" t="s">
        <v>4292</v>
      </c>
      <c r="AL1443" s="139">
        <v>8553</v>
      </c>
      <c r="AM1443" s="140" t="s">
        <v>757</v>
      </c>
      <c r="AN1443" s="140" t="s">
        <v>13607</v>
      </c>
    </row>
    <row r="1444" spans="1:40" ht="28.8" x14ac:dyDescent="0.25">
      <c r="A1444" s="139" t="s">
        <v>7756</v>
      </c>
      <c r="B1444" s="140" t="s">
        <v>7757</v>
      </c>
      <c r="C1444" s="139">
        <v>18887</v>
      </c>
      <c r="D1444" s="140" t="s">
        <v>513</v>
      </c>
      <c r="E1444" s="140" t="s">
        <v>4293</v>
      </c>
      <c r="F1444" s="139">
        <v>8550</v>
      </c>
      <c r="G1444" s="140" t="s">
        <v>416</v>
      </c>
      <c r="H1444" s="140" t="s">
        <v>2216</v>
      </c>
      <c r="I1444" s="140" t="s">
        <v>7758</v>
      </c>
      <c r="J1444" s="140" t="s">
        <v>13616</v>
      </c>
      <c r="K1444" s="140" t="s">
        <v>7922</v>
      </c>
      <c r="L1444" s="140" t="s">
        <v>7761</v>
      </c>
      <c r="M1444" s="140" t="s">
        <v>7923</v>
      </c>
      <c r="N1444" s="140" t="s">
        <v>8730</v>
      </c>
      <c r="O1444" s="139">
        <v>119371</v>
      </c>
      <c r="P1444" s="139">
        <v>18887</v>
      </c>
      <c r="Q1444" s="140" t="s">
        <v>513</v>
      </c>
      <c r="R1444" s="139">
        <v>975557</v>
      </c>
      <c r="S1444" s="139">
        <v>0</v>
      </c>
      <c r="T1444" s="140" t="s">
        <v>7758</v>
      </c>
      <c r="U1444" s="141">
        <v>367</v>
      </c>
      <c r="V1444" s="140" t="s">
        <v>13617</v>
      </c>
      <c r="W1444" s="140" t="s">
        <v>8233</v>
      </c>
      <c r="X1444" s="140" t="s">
        <v>8106</v>
      </c>
      <c r="Y1444" s="140" t="s">
        <v>8107</v>
      </c>
      <c r="Z1444" s="140" t="s">
        <v>9256</v>
      </c>
      <c r="AA1444" s="139">
        <v>2</v>
      </c>
      <c r="AB1444" s="141">
        <v>45322</v>
      </c>
      <c r="AC1444" s="141">
        <v>45322</v>
      </c>
      <c r="AD1444" s="140" t="s">
        <v>8470</v>
      </c>
      <c r="AE1444" s="140" t="s">
        <v>8471</v>
      </c>
      <c r="AF1444" s="140" t="s">
        <v>8472</v>
      </c>
      <c r="AG1444" s="140" t="s">
        <v>8473</v>
      </c>
      <c r="AH1444" s="140" t="s">
        <v>13618</v>
      </c>
      <c r="AI1444" s="140" t="s">
        <v>7773</v>
      </c>
      <c r="AJ1444" s="140" t="s">
        <v>13619</v>
      </c>
      <c r="AK1444" s="140" t="s">
        <v>7758</v>
      </c>
      <c r="AL1444" s="139">
        <v>8550</v>
      </c>
      <c r="AM1444" s="140" t="s">
        <v>416</v>
      </c>
      <c r="AN1444" s="140" t="s">
        <v>13620</v>
      </c>
    </row>
    <row r="1445" spans="1:40" ht="28.8" x14ac:dyDescent="0.25">
      <c r="A1445" s="139" t="s">
        <v>7756</v>
      </c>
      <c r="B1445" s="140" t="s">
        <v>7757</v>
      </c>
      <c r="C1445" s="139">
        <v>18903</v>
      </c>
      <c r="D1445" s="140" t="s">
        <v>7295</v>
      </c>
      <c r="E1445" s="140" t="s">
        <v>4294</v>
      </c>
      <c r="F1445" s="139">
        <v>8570</v>
      </c>
      <c r="G1445" s="140" t="s">
        <v>758</v>
      </c>
      <c r="H1445" s="140" t="s">
        <v>2217</v>
      </c>
      <c r="I1445" s="140" t="s">
        <v>7758</v>
      </c>
      <c r="J1445" s="140" t="s">
        <v>13621</v>
      </c>
      <c r="K1445" s="140" t="s">
        <v>7922</v>
      </c>
      <c r="L1445" s="140" t="s">
        <v>7761</v>
      </c>
      <c r="M1445" s="140" t="s">
        <v>7923</v>
      </c>
      <c r="N1445" s="140" t="s">
        <v>8722</v>
      </c>
      <c r="O1445" s="139">
        <v>130989</v>
      </c>
      <c r="P1445" s="139">
        <v>19638</v>
      </c>
      <c r="Q1445" s="140" t="s">
        <v>488</v>
      </c>
      <c r="R1445" s="139">
        <v>61119</v>
      </c>
      <c r="S1445" s="139">
        <v>0</v>
      </c>
      <c r="T1445" s="140" t="s">
        <v>7758</v>
      </c>
      <c r="U1445" s="141">
        <v>367</v>
      </c>
      <c r="V1445" s="140" t="s">
        <v>13622</v>
      </c>
      <c r="W1445" s="140" t="s">
        <v>9436</v>
      </c>
      <c r="X1445" s="140" t="s">
        <v>7765</v>
      </c>
      <c r="Y1445" s="140" t="s">
        <v>7766</v>
      </c>
      <c r="Z1445" s="140" t="s">
        <v>8739</v>
      </c>
      <c r="AA1445" s="139">
        <v>2</v>
      </c>
      <c r="AB1445" s="141">
        <v>45322</v>
      </c>
      <c r="AC1445" s="141">
        <v>45322</v>
      </c>
      <c r="AD1445" s="140" t="s">
        <v>8470</v>
      </c>
      <c r="AE1445" s="140" t="s">
        <v>8471</v>
      </c>
      <c r="AF1445" s="140" t="s">
        <v>8472</v>
      </c>
      <c r="AG1445" s="140" t="s">
        <v>8473</v>
      </c>
      <c r="AH1445" s="140" t="s">
        <v>13623</v>
      </c>
      <c r="AI1445" s="140" t="s">
        <v>7943</v>
      </c>
      <c r="AJ1445" s="140" t="s">
        <v>13624</v>
      </c>
      <c r="AK1445" s="140" t="s">
        <v>4294</v>
      </c>
      <c r="AL1445" s="139">
        <v>8570</v>
      </c>
      <c r="AM1445" s="140" t="s">
        <v>759</v>
      </c>
      <c r="AN1445" s="140" t="s">
        <v>13625</v>
      </c>
    </row>
    <row r="1446" spans="1:40" ht="28.8" x14ac:dyDescent="0.25">
      <c r="A1446" s="139" t="s">
        <v>7756</v>
      </c>
      <c r="B1446" s="140" t="s">
        <v>7757</v>
      </c>
      <c r="C1446" s="139">
        <v>18911</v>
      </c>
      <c r="D1446" s="140" t="s">
        <v>7709</v>
      </c>
      <c r="E1446" s="140" t="s">
        <v>6694</v>
      </c>
      <c r="F1446" s="139">
        <v>8570</v>
      </c>
      <c r="G1446" s="140" t="s">
        <v>6695</v>
      </c>
      <c r="H1446" s="140" t="s">
        <v>6696</v>
      </c>
      <c r="I1446" s="140" t="s">
        <v>7758</v>
      </c>
      <c r="J1446" s="140" t="s">
        <v>13626</v>
      </c>
      <c r="K1446" s="140" t="s">
        <v>7922</v>
      </c>
      <c r="L1446" s="140" t="s">
        <v>7761</v>
      </c>
      <c r="M1446" s="140" t="s">
        <v>7923</v>
      </c>
      <c r="N1446" s="140" t="s">
        <v>8730</v>
      </c>
      <c r="O1446" s="139">
        <v>130989</v>
      </c>
      <c r="P1446" s="139">
        <v>19638</v>
      </c>
      <c r="Q1446" s="140" t="s">
        <v>488</v>
      </c>
      <c r="R1446" s="139">
        <v>975565</v>
      </c>
      <c r="S1446" s="139">
        <v>0</v>
      </c>
      <c r="T1446" s="140" t="s">
        <v>7758</v>
      </c>
      <c r="U1446" s="141">
        <v>367</v>
      </c>
      <c r="V1446" s="140" t="s">
        <v>13627</v>
      </c>
      <c r="W1446" s="140" t="s">
        <v>8022</v>
      </c>
      <c r="X1446" s="140" t="s">
        <v>7765</v>
      </c>
      <c r="Y1446" s="140" t="s">
        <v>7766</v>
      </c>
      <c r="Z1446" s="140" t="s">
        <v>8732</v>
      </c>
      <c r="AA1446" s="139">
        <v>3</v>
      </c>
      <c r="AB1446" s="141">
        <v>45322</v>
      </c>
      <c r="AC1446" s="141">
        <v>45322</v>
      </c>
      <c r="AD1446" s="140" t="s">
        <v>7926</v>
      </c>
      <c r="AE1446" s="140" t="s">
        <v>7927</v>
      </c>
      <c r="AF1446" s="140" t="s">
        <v>7928</v>
      </c>
      <c r="AG1446" s="140" t="s">
        <v>7929</v>
      </c>
      <c r="AH1446" s="140" t="s">
        <v>13628</v>
      </c>
      <c r="AI1446" s="140" t="s">
        <v>7773</v>
      </c>
      <c r="AJ1446" s="140" t="s">
        <v>13629</v>
      </c>
      <c r="AK1446" s="140" t="s">
        <v>7758</v>
      </c>
      <c r="AL1446" s="139">
        <v>8570</v>
      </c>
      <c r="AM1446" s="140" t="s">
        <v>759</v>
      </c>
      <c r="AN1446" s="140" t="s">
        <v>13630</v>
      </c>
    </row>
    <row r="1447" spans="1:40" ht="28.8" x14ac:dyDescent="0.25">
      <c r="A1447" s="139" t="s">
        <v>7756</v>
      </c>
      <c r="B1447" s="140" t="s">
        <v>7757</v>
      </c>
      <c r="C1447" s="139">
        <v>18929</v>
      </c>
      <c r="D1447" s="140" t="s">
        <v>488</v>
      </c>
      <c r="E1447" s="140" t="s">
        <v>7296</v>
      </c>
      <c r="F1447" s="139">
        <v>8570</v>
      </c>
      <c r="G1447" s="140" t="s">
        <v>759</v>
      </c>
      <c r="H1447" s="140" t="s">
        <v>2218</v>
      </c>
      <c r="I1447" s="140" t="s">
        <v>7758</v>
      </c>
      <c r="J1447" s="140" t="s">
        <v>13631</v>
      </c>
      <c r="K1447" s="140" t="s">
        <v>7922</v>
      </c>
      <c r="L1447" s="140" t="s">
        <v>7761</v>
      </c>
      <c r="M1447" s="140" t="s">
        <v>7923</v>
      </c>
      <c r="N1447" s="140" t="s">
        <v>8722</v>
      </c>
      <c r="O1447" s="139">
        <v>130989</v>
      </c>
      <c r="P1447" s="139">
        <v>19638</v>
      </c>
      <c r="Q1447" s="140" t="s">
        <v>488</v>
      </c>
      <c r="R1447" s="139">
        <v>62241</v>
      </c>
      <c r="S1447" s="139">
        <v>0</v>
      </c>
      <c r="T1447" s="140" t="s">
        <v>7758</v>
      </c>
      <c r="U1447" s="141">
        <v>367</v>
      </c>
      <c r="V1447" s="140" t="s">
        <v>13632</v>
      </c>
      <c r="W1447" s="140" t="s">
        <v>7828</v>
      </c>
      <c r="X1447" s="140" t="s">
        <v>7765</v>
      </c>
      <c r="Y1447" s="140" t="s">
        <v>7766</v>
      </c>
      <c r="Z1447" s="140" t="s">
        <v>8739</v>
      </c>
      <c r="AA1447" s="139">
        <v>1</v>
      </c>
      <c r="AB1447" s="141">
        <v>45322</v>
      </c>
      <c r="AC1447" s="141">
        <v>45322</v>
      </c>
      <c r="AD1447" s="140" t="s">
        <v>8470</v>
      </c>
      <c r="AE1447" s="140" t="s">
        <v>8471</v>
      </c>
      <c r="AF1447" s="140" t="s">
        <v>8472</v>
      </c>
      <c r="AG1447" s="140" t="s">
        <v>8473</v>
      </c>
      <c r="AH1447" s="140" t="s">
        <v>13633</v>
      </c>
      <c r="AI1447" s="140" t="s">
        <v>7885</v>
      </c>
      <c r="AJ1447" s="140" t="s">
        <v>13634</v>
      </c>
      <c r="AK1447" s="140" t="s">
        <v>13635</v>
      </c>
      <c r="AL1447" s="139">
        <v>8570</v>
      </c>
      <c r="AM1447" s="140" t="s">
        <v>759</v>
      </c>
      <c r="AN1447" s="140" t="s">
        <v>13636</v>
      </c>
    </row>
    <row r="1448" spans="1:40" ht="28.8" x14ac:dyDescent="0.25">
      <c r="A1448" s="139" t="s">
        <v>7756</v>
      </c>
      <c r="B1448" s="140" t="s">
        <v>7757</v>
      </c>
      <c r="C1448" s="139">
        <v>18937</v>
      </c>
      <c r="D1448" s="140" t="s">
        <v>5704</v>
      </c>
      <c r="E1448" s="140" t="s">
        <v>4295</v>
      </c>
      <c r="F1448" s="139">
        <v>8570</v>
      </c>
      <c r="G1448" s="140" t="s">
        <v>759</v>
      </c>
      <c r="H1448" s="140" t="s">
        <v>2219</v>
      </c>
      <c r="I1448" s="140" t="s">
        <v>7758</v>
      </c>
      <c r="J1448" s="140" t="s">
        <v>13637</v>
      </c>
      <c r="K1448" s="140" t="s">
        <v>7922</v>
      </c>
      <c r="L1448" s="140" t="s">
        <v>7761</v>
      </c>
      <c r="M1448" s="140" t="s">
        <v>7923</v>
      </c>
      <c r="N1448" s="140" t="s">
        <v>8722</v>
      </c>
      <c r="O1448" s="139">
        <v>130989</v>
      </c>
      <c r="P1448" s="139">
        <v>19638</v>
      </c>
      <c r="Q1448" s="140" t="s">
        <v>488</v>
      </c>
      <c r="R1448" s="139">
        <v>62216</v>
      </c>
      <c r="S1448" s="139">
        <v>0</v>
      </c>
      <c r="T1448" s="140" t="s">
        <v>7758</v>
      </c>
      <c r="U1448" s="141">
        <v>367</v>
      </c>
      <c r="V1448" s="140" t="s">
        <v>13638</v>
      </c>
      <c r="W1448" s="140" t="s">
        <v>9729</v>
      </c>
      <c r="X1448" s="140" t="s">
        <v>7765</v>
      </c>
      <c r="Y1448" s="140" t="s">
        <v>7766</v>
      </c>
      <c r="Z1448" s="140" t="s">
        <v>8739</v>
      </c>
      <c r="AA1448" s="139">
        <v>1</v>
      </c>
      <c r="AB1448" s="141">
        <v>45322</v>
      </c>
      <c r="AC1448" s="141">
        <v>45322</v>
      </c>
      <c r="AD1448" s="140" t="s">
        <v>8470</v>
      </c>
      <c r="AE1448" s="140" t="s">
        <v>8471</v>
      </c>
      <c r="AF1448" s="140" t="s">
        <v>8472</v>
      </c>
      <c r="AG1448" s="140" t="s">
        <v>8473</v>
      </c>
      <c r="AH1448" s="140" t="s">
        <v>13639</v>
      </c>
      <c r="AI1448" s="140" t="s">
        <v>7885</v>
      </c>
      <c r="AJ1448" s="140" t="s">
        <v>13640</v>
      </c>
      <c r="AK1448" s="140" t="s">
        <v>13641</v>
      </c>
      <c r="AL1448" s="139">
        <v>8570</v>
      </c>
      <c r="AM1448" s="140" t="s">
        <v>759</v>
      </c>
      <c r="AN1448" s="140" t="s">
        <v>13642</v>
      </c>
    </row>
    <row r="1449" spans="1:40" ht="28.8" x14ac:dyDescent="0.25">
      <c r="A1449" s="139" t="s">
        <v>7756</v>
      </c>
      <c r="B1449" s="140" t="s">
        <v>7757</v>
      </c>
      <c r="C1449" s="139">
        <v>18945</v>
      </c>
      <c r="D1449" s="140" t="s">
        <v>5714</v>
      </c>
      <c r="E1449" s="140" t="s">
        <v>4296</v>
      </c>
      <c r="F1449" s="139">
        <v>8572</v>
      </c>
      <c r="G1449" s="140" t="s">
        <v>760</v>
      </c>
      <c r="H1449" s="140" t="s">
        <v>2220</v>
      </c>
      <c r="I1449" s="140" t="s">
        <v>7758</v>
      </c>
      <c r="J1449" s="140" t="s">
        <v>13643</v>
      </c>
      <c r="K1449" s="140" t="s">
        <v>7922</v>
      </c>
      <c r="L1449" s="140" t="s">
        <v>7761</v>
      </c>
      <c r="M1449" s="140" t="s">
        <v>7923</v>
      </c>
      <c r="N1449" s="140" t="s">
        <v>8722</v>
      </c>
      <c r="O1449" s="139">
        <v>130989</v>
      </c>
      <c r="P1449" s="139">
        <v>19638</v>
      </c>
      <c r="Q1449" s="140" t="s">
        <v>488</v>
      </c>
      <c r="R1449" s="139">
        <v>61119</v>
      </c>
      <c r="S1449" s="139">
        <v>0</v>
      </c>
      <c r="T1449" s="140" t="s">
        <v>7758</v>
      </c>
      <c r="U1449" s="141">
        <v>367</v>
      </c>
      <c r="V1449" s="140" t="s">
        <v>13644</v>
      </c>
      <c r="W1449" s="140" t="s">
        <v>9149</v>
      </c>
      <c r="X1449" s="140" t="s">
        <v>7765</v>
      </c>
      <c r="Y1449" s="140" t="s">
        <v>7766</v>
      </c>
      <c r="Z1449" s="140" t="s">
        <v>8739</v>
      </c>
      <c r="AA1449" s="139">
        <v>1</v>
      </c>
      <c r="AB1449" s="141">
        <v>45322</v>
      </c>
      <c r="AC1449" s="141">
        <v>45322</v>
      </c>
      <c r="AD1449" s="140" t="s">
        <v>8470</v>
      </c>
      <c r="AE1449" s="140" t="s">
        <v>8471</v>
      </c>
      <c r="AF1449" s="140" t="s">
        <v>8472</v>
      </c>
      <c r="AG1449" s="140" t="s">
        <v>8473</v>
      </c>
      <c r="AH1449" s="140" t="s">
        <v>13645</v>
      </c>
      <c r="AI1449" s="140" t="s">
        <v>7943</v>
      </c>
      <c r="AJ1449" s="140" t="s">
        <v>13646</v>
      </c>
      <c r="AK1449" s="140" t="s">
        <v>13647</v>
      </c>
      <c r="AL1449" s="139">
        <v>8572</v>
      </c>
      <c r="AM1449" s="140" t="s">
        <v>760</v>
      </c>
      <c r="AN1449" s="140" t="s">
        <v>13625</v>
      </c>
    </row>
    <row r="1450" spans="1:40" ht="28.8" x14ac:dyDescent="0.25">
      <c r="A1450" s="139" t="s">
        <v>7756</v>
      </c>
      <c r="B1450" s="140" t="s">
        <v>7757</v>
      </c>
      <c r="C1450" s="139">
        <v>18952</v>
      </c>
      <c r="D1450" s="140" t="s">
        <v>7297</v>
      </c>
      <c r="E1450" s="140" t="s">
        <v>4297</v>
      </c>
      <c r="F1450" s="139">
        <v>8573</v>
      </c>
      <c r="G1450" s="140" t="s">
        <v>761</v>
      </c>
      <c r="H1450" s="140" t="s">
        <v>2221</v>
      </c>
      <c r="I1450" s="140" t="s">
        <v>7758</v>
      </c>
      <c r="J1450" s="140" t="s">
        <v>13648</v>
      </c>
      <c r="K1450" s="140" t="s">
        <v>7922</v>
      </c>
      <c r="L1450" s="140" t="s">
        <v>7761</v>
      </c>
      <c r="M1450" s="140" t="s">
        <v>7923</v>
      </c>
      <c r="N1450" s="140" t="s">
        <v>8722</v>
      </c>
      <c r="O1450" s="139">
        <v>130989</v>
      </c>
      <c r="P1450" s="139">
        <v>19638</v>
      </c>
      <c r="Q1450" s="140" t="s">
        <v>488</v>
      </c>
      <c r="R1450" s="139">
        <v>61119</v>
      </c>
      <c r="S1450" s="139">
        <v>0</v>
      </c>
      <c r="T1450" s="140" t="s">
        <v>7758</v>
      </c>
      <c r="U1450" s="141">
        <v>367</v>
      </c>
      <c r="V1450" s="140" t="s">
        <v>13649</v>
      </c>
      <c r="W1450" s="140" t="s">
        <v>8776</v>
      </c>
      <c r="X1450" s="140" t="s">
        <v>7765</v>
      </c>
      <c r="Y1450" s="140" t="s">
        <v>7766</v>
      </c>
      <c r="Z1450" s="140" t="s">
        <v>8739</v>
      </c>
      <c r="AA1450" s="139">
        <v>1</v>
      </c>
      <c r="AB1450" s="141">
        <v>45322</v>
      </c>
      <c r="AC1450" s="141">
        <v>45322</v>
      </c>
      <c r="AD1450" s="140" t="s">
        <v>8470</v>
      </c>
      <c r="AE1450" s="140" t="s">
        <v>8471</v>
      </c>
      <c r="AF1450" s="140" t="s">
        <v>8472</v>
      </c>
      <c r="AG1450" s="140" t="s">
        <v>8473</v>
      </c>
      <c r="AH1450" s="140" t="s">
        <v>13650</v>
      </c>
      <c r="AI1450" s="140" t="s">
        <v>7885</v>
      </c>
      <c r="AJ1450" s="140" t="s">
        <v>13651</v>
      </c>
      <c r="AK1450" s="140" t="s">
        <v>4294</v>
      </c>
      <c r="AL1450" s="139">
        <v>8570</v>
      </c>
      <c r="AM1450" s="140" t="s">
        <v>759</v>
      </c>
      <c r="AN1450" s="140" t="s">
        <v>13625</v>
      </c>
    </row>
    <row r="1451" spans="1:40" ht="28.8" x14ac:dyDescent="0.25">
      <c r="A1451" s="139" t="s">
        <v>7756</v>
      </c>
      <c r="B1451" s="140" t="s">
        <v>7757</v>
      </c>
      <c r="C1451" s="139">
        <v>18961</v>
      </c>
      <c r="D1451" s="140" t="s">
        <v>487</v>
      </c>
      <c r="E1451" s="140" t="s">
        <v>4298</v>
      </c>
      <c r="F1451" s="139">
        <v>8580</v>
      </c>
      <c r="G1451" s="140" t="s">
        <v>418</v>
      </c>
      <c r="H1451" s="140" t="s">
        <v>2222</v>
      </c>
      <c r="I1451" s="140" t="s">
        <v>7758</v>
      </c>
      <c r="J1451" s="140" t="s">
        <v>13652</v>
      </c>
      <c r="K1451" s="140" t="s">
        <v>7922</v>
      </c>
      <c r="L1451" s="140" t="s">
        <v>7761</v>
      </c>
      <c r="M1451" s="140" t="s">
        <v>7923</v>
      </c>
      <c r="N1451" s="140" t="s">
        <v>8722</v>
      </c>
      <c r="O1451" s="139">
        <v>119511</v>
      </c>
      <c r="P1451" s="139">
        <v>104372</v>
      </c>
      <c r="Q1451" s="140" t="s">
        <v>5907</v>
      </c>
      <c r="R1451" s="139">
        <v>967257</v>
      </c>
      <c r="S1451" s="139">
        <v>0</v>
      </c>
      <c r="T1451" s="140" t="s">
        <v>7758</v>
      </c>
      <c r="U1451" s="141">
        <v>367</v>
      </c>
      <c r="V1451" s="140" t="s">
        <v>13653</v>
      </c>
      <c r="W1451" s="140" t="s">
        <v>9407</v>
      </c>
      <c r="X1451" s="140" t="s">
        <v>8106</v>
      </c>
      <c r="Y1451" s="140" t="s">
        <v>8107</v>
      </c>
      <c r="Z1451" s="140" t="s">
        <v>8724</v>
      </c>
      <c r="AA1451" s="139">
        <v>1</v>
      </c>
      <c r="AB1451" s="141">
        <v>45322</v>
      </c>
      <c r="AC1451" s="141">
        <v>45322</v>
      </c>
      <c r="AD1451" s="140" t="s">
        <v>8470</v>
      </c>
      <c r="AE1451" s="140" t="s">
        <v>8471</v>
      </c>
      <c r="AF1451" s="140" t="s">
        <v>8472</v>
      </c>
      <c r="AG1451" s="140" t="s">
        <v>8473</v>
      </c>
      <c r="AH1451" s="140" t="s">
        <v>13654</v>
      </c>
      <c r="AI1451" s="140" t="s">
        <v>10610</v>
      </c>
      <c r="AJ1451" s="140" t="s">
        <v>13655</v>
      </c>
      <c r="AK1451" s="140" t="s">
        <v>13656</v>
      </c>
      <c r="AL1451" s="139">
        <v>8580</v>
      </c>
      <c r="AM1451" s="140" t="s">
        <v>418</v>
      </c>
      <c r="AN1451" s="140" t="s">
        <v>13657</v>
      </c>
    </row>
    <row r="1452" spans="1:40" ht="28.8" x14ac:dyDescent="0.25">
      <c r="A1452" s="139" t="s">
        <v>7756</v>
      </c>
      <c r="B1452" s="140" t="s">
        <v>7757</v>
      </c>
      <c r="C1452" s="139">
        <v>18978</v>
      </c>
      <c r="D1452" s="140" t="s">
        <v>7590</v>
      </c>
      <c r="E1452" s="140" t="s">
        <v>3567</v>
      </c>
      <c r="F1452" s="139">
        <v>8580</v>
      </c>
      <c r="G1452" s="140" t="s">
        <v>418</v>
      </c>
      <c r="H1452" s="140" t="s">
        <v>2223</v>
      </c>
      <c r="I1452" s="140" t="s">
        <v>7758</v>
      </c>
      <c r="J1452" s="140" t="s">
        <v>13658</v>
      </c>
      <c r="K1452" s="140" t="s">
        <v>7922</v>
      </c>
      <c r="L1452" s="140" t="s">
        <v>7761</v>
      </c>
      <c r="M1452" s="140" t="s">
        <v>7923</v>
      </c>
      <c r="N1452" s="140" t="s">
        <v>8722</v>
      </c>
      <c r="O1452" s="139">
        <v>119511</v>
      </c>
      <c r="P1452" s="139">
        <v>104372</v>
      </c>
      <c r="Q1452" s="140" t="s">
        <v>5907</v>
      </c>
      <c r="R1452" s="139">
        <v>967257</v>
      </c>
      <c r="S1452" s="139">
        <v>0</v>
      </c>
      <c r="T1452" s="140" t="s">
        <v>7758</v>
      </c>
      <c r="U1452" s="141">
        <v>367</v>
      </c>
      <c r="V1452" s="140" t="s">
        <v>13659</v>
      </c>
      <c r="W1452" s="140" t="s">
        <v>7991</v>
      </c>
      <c r="X1452" s="140" t="s">
        <v>7765</v>
      </c>
      <c r="Y1452" s="140" t="s">
        <v>7766</v>
      </c>
      <c r="Z1452" s="140" t="s">
        <v>8739</v>
      </c>
      <c r="AA1452" s="139">
        <v>1</v>
      </c>
      <c r="AB1452" s="141">
        <v>45322</v>
      </c>
      <c r="AC1452" s="141">
        <v>45322</v>
      </c>
      <c r="AD1452" s="140" t="s">
        <v>8470</v>
      </c>
      <c r="AE1452" s="140" t="s">
        <v>8471</v>
      </c>
      <c r="AF1452" s="140" t="s">
        <v>8472</v>
      </c>
      <c r="AG1452" s="140" t="s">
        <v>8473</v>
      </c>
      <c r="AH1452" s="140" t="s">
        <v>13660</v>
      </c>
      <c r="AI1452" s="140" t="s">
        <v>7943</v>
      </c>
      <c r="AJ1452" s="140" t="s">
        <v>13661</v>
      </c>
      <c r="AK1452" s="140" t="s">
        <v>13656</v>
      </c>
      <c r="AL1452" s="139">
        <v>8580</v>
      </c>
      <c r="AM1452" s="140" t="s">
        <v>418</v>
      </c>
      <c r="AN1452" s="140" t="s">
        <v>13657</v>
      </c>
    </row>
    <row r="1453" spans="1:40" ht="28.8" x14ac:dyDescent="0.25">
      <c r="A1453" s="139" t="s">
        <v>7756</v>
      </c>
      <c r="B1453" s="140" t="s">
        <v>7757</v>
      </c>
      <c r="C1453" s="139">
        <v>18994</v>
      </c>
      <c r="D1453" s="140" t="s">
        <v>7298</v>
      </c>
      <c r="E1453" s="140" t="s">
        <v>4299</v>
      </c>
      <c r="F1453" s="139">
        <v>8583</v>
      </c>
      <c r="G1453" s="140" t="s">
        <v>762</v>
      </c>
      <c r="H1453" s="140" t="s">
        <v>2224</v>
      </c>
      <c r="I1453" s="140" t="s">
        <v>7758</v>
      </c>
      <c r="J1453" s="140" t="s">
        <v>13662</v>
      </c>
      <c r="K1453" s="140" t="s">
        <v>7922</v>
      </c>
      <c r="L1453" s="140" t="s">
        <v>7761</v>
      </c>
      <c r="M1453" s="140" t="s">
        <v>7923</v>
      </c>
      <c r="N1453" s="140" t="s">
        <v>8722</v>
      </c>
      <c r="O1453" s="139">
        <v>119511</v>
      </c>
      <c r="P1453" s="139">
        <v>104372</v>
      </c>
      <c r="Q1453" s="140" t="s">
        <v>5907</v>
      </c>
      <c r="R1453" s="139">
        <v>967257</v>
      </c>
      <c r="S1453" s="139">
        <v>0</v>
      </c>
      <c r="T1453" s="140" t="s">
        <v>7758</v>
      </c>
      <c r="U1453" s="141">
        <v>367</v>
      </c>
      <c r="V1453" s="140" t="s">
        <v>13663</v>
      </c>
      <c r="W1453" s="140" t="s">
        <v>13664</v>
      </c>
      <c r="X1453" s="140" t="s">
        <v>8106</v>
      </c>
      <c r="Y1453" s="140" t="s">
        <v>8107</v>
      </c>
      <c r="Z1453" s="140" t="s">
        <v>8724</v>
      </c>
      <c r="AA1453" s="139">
        <v>1</v>
      </c>
      <c r="AB1453" s="141">
        <v>45322</v>
      </c>
      <c r="AC1453" s="141">
        <v>45322</v>
      </c>
      <c r="AD1453" s="140" t="s">
        <v>8470</v>
      </c>
      <c r="AE1453" s="140" t="s">
        <v>8471</v>
      </c>
      <c r="AF1453" s="140" t="s">
        <v>8472</v>
      </c>
      <c r="AG1453" s="140" t="s">
        <v>8473</v>
      </c>
      <c r="AH1453" s="140" t="s">
        <v>13665</v>
      </c>
      <c r="AI1453" s="140" t="s">
        <v>9265</v>
      </c>
      <c r="AJ1453" s="140" t="s">
        <v>13666</v>
      </c>
      <c r="AK1453" s="140" t="s">
        <v>13656</v>
      </c>
      <c r="AL1453" s="139">
        <v>8580</v>
      </c>
      <c r="AM1453" s="140" t="s">
        <v>418</v>
      </c>
      <c r="AN1453" s="140" t="s">
        <v>13657</v>
      </c>
    </row>
    <row r="1454" spans="1:40" ht="28.8" x14ac:dyDescent="0.25">
      <c r="A1454" s="139" t="s">
        <v>7756</v>
      </c>
      <c r="B1454" s="140" t="s">
        <v>7757</v>
      </c>
      <c r="C1454" s="139">
        <v>19001</v>
      </c>
      <c r="D1454" s="140" t="s">
        <v>7299</v>
      </c>
      <c r="E1454" s="140" t="s">
        <v>4300</v>
      </c>
      <c r="F1454" s="139">
        <v>8587</v>
      </c>
      <c r="G1454" s="140" t="s">
        <v>763</v>
      </c>
      <c r="H1454" s="140" t="s">
        <v>2225</v>
      </c>
      <c r="I1454" s="140" t="s">
        <v>7758</v>
      </c>
      <c r="J1454" s="140" t="s">
        <v>13667</v>
      </c>
      <c r="K1454" s="140" t="s">
        <v>7922</v>
      </c>
      <c r="L1454" s="140" t="s">
        <v>7761</v>
      </c>
      <c r="M1454" s="140" t="s">
        <v>7923</v>
      </c>
      <c r="N1454" s="140" t="s">
        <v>7762</v>
      </c>
      <c r="O1454" s="139">
        <v>121061</v>
      </c>
      <c r="P1454" s="139">
        <v>3152</v>
      </c>
      <c r="Q1454" s="140" t="s">
        <v>6173</v>
      </c>
      <c r="R1454" s="139">
        <v>114009</v>
      </c>
      <c r="S1454" s="139">
        <v>114009</v>
      </c>
      <c r="T1454" s="140" t="s">
        <v>7758</v>
      </c>
      <c r="U1454" s="141">
        <v>367</v>
      </c>
      <c r="V1454" s="140" t="s">
        <v>13668</v>
      </c>
      <c r="W1454" s="140" t="s">
        <v>9729</v>
      </c>
      <c r="X1454" s="140" t="s">
        <v>7765</v>
      </c>
      <c r="Y1454" s="140" t="s">
        <v>7766</v>
      </c>
      <c r="Z1454" s="140" t="s">
        <v>7767</v>
      </c>
      <c r="AA1454" s="139">
        <v>2</v>
      </c>
      <c r="AB1454" s="141">
        <v>45322</v>
      </c>
      <c r="AC1454" s="141">
        <v>45322</v>
      </c>
      <c r="AD1454" s="140" t="s">
        <v>7926</v>
      </c>
      <c r="AE1454" s="140" t="s">
        <v>7927</v>
      </c>
      <c r="AF1454" s="140" t="s">
        <v>7928</v>
      </c>
      <c r="AG1454" s="140" t="s">
        <v>7929</v>
      </c>
      <c r="AH1454" s="140" t="s">
        <v>8487</v>
      </c>
      <c r="AI1454" s="140" t="s">
        <v>7885</v>
      </c>
      <c r="AJ1454" s="140" t="s">
        <v>8488</v>
      </c>
      <c r="AK1454" s="140" t="s">
        <v>8489</v>
      </c>
      <c r="AL1454" s="139">
        <v>9700</v>
      </c>
      <c r="AM1454" s="140" t="s">
        <v>478</v>
      </c>
      <c r="AN1454" s="140" t="s">
        <v>8490</v>
      </c>
    </row>
    <row r="1455" spans="1:40" ht="28.8" x14ac:dyDescent="0.25">
      <c r="A1455" s="139" t="s">
        <v>7756</v>
      </c>
      <c r="B1455" s="140" t="s">
        <v>7757</v>
      </c>
      <c r="C1455" s="139">
        <v>19026</v>
      </c>
      <c r="D1455" s="140" t="s">
        <v>488</v>
      </c>
      <c r="E1455" s="140" t="s">
        <v>4301</v>
      </c>
      <c r="F1455" s="139">
        <v>8552</v>
      </c>
      <c r="G1455" s="140" t="s">
        <v>764</v>
      </c>
      <c r="H1455" s="140" t="s">
        <v>2226</v>
      </c>
      <c r="I1455" s="140" t="s">
        <v>7758</v>
      </c>
      <c r="J1455" s="140" t="s">
        <v>13669</v>
      </c>
      <c r="K1455" s="140" t="s">
        <v>7922</v>
      </c>
      <c r="L1455" s="140" t="s">
        <v>7761</v>
      </c>
      <c r="M1455" s="140" t="s">
        <v>7923</v>
      </c>
      <c r="N1455" s="140" t="s">
        <v>8722</v>
      </c>
      <c r="O1455" s="139">
        <v>119561</v>
      </c>
      <c r="P1455" s="139">
        <v>18853</v>
      </c>
      <c r="Q1455" s="140" t="s">
        <v>488</v>
      </c>
      <c r="R1455" s="139">
        <v>58347</v>
      </c>
      <c r="S1455" s="139">
        <v>0</v>
      </c>
      <c r="T1455" s="140" t="s">
        <v>7758</v>
      </c>
      <c r="U1455" s="141">
        <v>367</v>
      </c>
      <c r="V1455" s="140" t="s">
        <v>13670</v>
      </c>
      <c r="W1455" s="140" t="s">
        <v>8337</v>
      </c>
      <c r="X1455" s="140" t="s">
        <v>7765</v>
      </c>
      <c r="Y1455" s="140" t="s">
        <v>7766</v>
      </c>
      <c r="Z1455" s="140" t="s">
        <v>8739</v>
      </c>
      <c r="AA1455" s="139">
        <v>2</v>
      </c>
      <c r="AB1455" s="141">
        <v>45322</v>
      </c>
      <c r="AC1455" s="141">
        <v>45322</v>
      </c>
      <c r="AD1455" s="140" t="s">
        <v>8470</v>
      </c>
      <c r="AE1455" s="140" t="s">
        <v>8471</v>
      </c>
      <c r="AF1455" s="140" t="s">
        <v>8472</v>
      </c>
      <c r="AG1455" s="140" t="s">
        <v>8473</v>
      </c>
      <c r="AH1455" s="140" t="s">
        <v>13671</v>
      </c>
      <c r="AI1455" s="140" t="s">
        <v>7943</v>
      </c>
      <c r="AJ1455" s="140" t="s">
        <v>13672</v>
      </c>
      <c r="AK1455" s="140" t="s">
        <v>13673</v>
      </c>
      <c r="AL1455" s="139">
        <v>8550</v>
      </c>
      <c r="AM1455" s="140" t="s">
        <v>416</v>
      </c>
      <c r="AN1455" s="140" t="s">
        <v>13607</v>
      </c>
    </row>
    <row r="1456" spans="1:40" ht="28.8" x14ac:dyDescent="0.25">
      <c r="A1456" s="139" t="s">
        <v>7756</v>
      </c>
      <c r="B1456" s="140" t="s">
        <v>7757</v>
      </c>
      <c r="C1456" s="139">
        <v>19034</v>
      </c>
      <c r="D1456" s="140" t="s">
        <v>7591</v>
      </c>
      <c r="E1456" s="140" t="s">
        <v>4302</v>
      </c>
      <c r="F1456" s="139">
        <v>8554</v>
      </c>
      <c r="G1456" s="140" t="s">
        <v>765</v>
      </c>
      <c r="H1456" s="140" t="s">
        <v>2227</v>
      </c>
      <c r="I1456" s="140" t="s">
        <v>7758</v>
      </c>
      <c r="J1456" s="140" t="s">
        <v>13674</v>
      </c>
      <c r="K1456" s="140" t="s">
        <v>7922</v>
      </c>
      <c r="L1456" s="140" t="s">
        <v>7761</v>
      </c>
      <c r="M1456" s="140" t="s">
        <v>7923</v>
      </c>
      <c r="N1456" s="140" t="s">
        <v>8730</v>
      </c>
      <c r="O1456" s="139">
        <v>119371</v>
      </c>
      <c r="P1456" s="139">
        <v>18887</v>
      </c>
      <c r="Q1456" s="140" t="s">
        <v>513</v>
      </c>
      <c r="R1456" s="139">
        <v>975557</v>
      </c>
      <c r="S1456" s="139">
        <v>0</v>
      </c>
      <c r="T1456" s="140" t="s">
        <v>7758</v>
      </c>
      <c r="U1456" s="141">
        <v>367</v>
      </c>
      <c r="V1456" s="140" t="s">
        <v>13675</v>
      </c>
      <c r="W1456" s="140" t="s">
        <v>7780</v>
      </c>
      <c r="X1456" s="140" t="s">
        <v>7765</v>
      </c>
      <c r="Y1456" s="140" t="s">
        <v>7766</v>
      </c>
      <c r="Z1456" s="140" t="s">
        <v>8732</v>
      </c>
      <c r="AA1456" s="139">
        <v>1</v>
      </c>
      <c r="AB1456" s="141">
        <v>45322</v>
      </c>
      <c r="AC1456" s="141">
        <v>45322</v>
      </c>
      <c r="AD1456" s="140" t="s">
        <v>8470</v>
      </c>
      <c r="AE1456" s="140" t="s">
        <v>8471</v>
      </c>
      <c r="AF1456" s="140" t="s">
        <v>8472</v>
      </c>
      <c r="AG1456" s="140" t="s">
        <v>8473</v>
      </c>
      <c r="AH1456" s="140" t="s">
        <v>13618</v>
      </c>
      <c r="AI1456" s="140" t="s">
        <v>7773</v>
      </c>
      <c r="AJ1456" s="140" t="s">
        <v>13619</v>
      </c>
      <c r="AK1456" s="140" t="s">
        <v>7758</v>
      </c>
      <c r="AL1456" s="139">
        <v>8550</v>
      </c>
      <c r="AM1456" s="140" t="s">
        <v>416</v>
      </c>
      <c r="AN1456" s="140" t="s">
        <v>13620</v>
      </c>
    </row>
    <row r="1457" spans="1:40" ht="28.8" x14ac:dyDescent="0.25">
      <c r="A1457" s="139" t="s">
        <v>7756</v>
      </c>
      <c r="B1457" s="140" t="s">
        <v>7757</v>
      </c>
      <c r="C1457" s="139">
        <v>19042</v>
      </c>
      <c r="D1457" s="140" t="s">
        <v>7592</v>
      </c>
      <c r="E1457" s="140" t="s">
        <v>6697</v>
      </c>
      <c r="F1457" s="139">
        <v>8551</v>
      </c>
      <c r="G1457" s="140" t="s">
        <v>766</v>
      </c>
      <c r="H1457" s="140" t="s">
        <v>6923</v>
      </c>
      <c r="I1457" s="140" t="s">
        <v>7758</v>
      </c>
      <c r="J1457" s="140" t="s">
        <v>13676</v>
      </c>
      <c r="K1457" s="140" t="s">
        <v>7922</v>
      </c>
      <c r="L1457" s="140" t="s">
        <v>7761</v>
      </c>
      <c r="M1457" s="140" t="s">
        <v>7923</v>
      </c>
      <c r="N1457" s="140" t="s">
        <v>8730</v>
      </c>
      <c r="O1457" s="139">
        <v>119371</v>
      </c>
      <c r="P1457" s="139">
        <v>18887</v>
      </c>
      <c r="Q1457" s="140" t="s">
        <v>513</v>
      </c>
      <c r="R1457" s="139">
        <v>975557</v>
      </c>
      <c r="S1457" s="139">
        <v>0</v>
      </c>
      <c r="T1457" s="140" t="s">
        <v>7758</v>
      </c>
      <c r="U1457" s="141">
        <v>367</v>
      </c>
      <c r="V1457" s="140" t="s">
        <v>13677</v>
      </c>
      <c r="W1457" s="140" t="s">
        <v>12422</v>
      </c>
      <c r="X1457" s="140" t="s">
        <v>7765</v>
      </c>
      <c r="Y1457" s="140" t="s">
        <v>7766</v>
      </c>
      <c r="Z1457" s="140" t="s">
        <v>8732</v>
      </c>
      <c r="AA1457" s="139">
        <v>1</v>
      </c>
      <c r="AB1457" s="141">
        <v>45322</v>
      </c>
      <c r="AC1457" s="141">
        <v>45322</v>
      </c>
      <c r="AD1457" s="140" t="s">
        <v>7926</v>
      </c>
      <c r="AE1457" s="140" t="s">
        <v>7927</v>
      </c>
      <c r="AF1457" s="140" t="s">
        <v>7928</v>
      </c>
      <c r="AG1457" s="140" t="s">
        <v>7929</v>
      </c>
      <c r="AH1457" s="140" t="s">
        <v>13618</v>
      </c>
      <c r="AI1457" s="140" t="s">
        <v>7773</v>
      </c>
      <c r="AJ1457" s="140" t="s">
        <v>13619</v>
      </c>
      <c r="AK1457" s="140" t="s">
        <v>7758</v>
      </c>
      <c r="AL1457" s="139">
        <v>8550</v>
      </c>
      <c r="AM1457" s="140" t="s">
        <v>416</v>
      </c>
      <c r="AN1457" s="140" t="s">
        <v>13620</v>
      </c>
    </row>
    <row r="1458" spans="1:40" ht="28.8" x14ac:dyDescent="0.25">
      <c r="A1458" s="139" t="s">
        <v>7756</v>
      </c>
      <c r="B1458" s="140" t="s">
        <v>7757</v>
      </c>
      <c r="C1458" s="139">
        <v>19059</v>
      </c>
      <c r="D1458" s="140" t="s">
        <v>488</v>
      </c>
      <c r="E1458" s="140" t="s">
        <v>4303</v>
      </c>
      <c r="F1458" s="139">
        <v>8930</v>
      </c>
      <c r="G1458" s="140" t="s">
        <v>767</v>
      </c>
      <c r="H1458" s="140" t="s">
        <v>2228</v>
      </c>
      <c r="I1458" s="140" t="s">
        <v>7758</v>
      </c>
      <c r="J1458" s="140" t="s">
        <v>13678</v>
      </c>
      <c r="K1458" s="140" t="s">
        <v>7922</v>
      </c>
      <c r="L1458" s="140" t="s">
        <v>7761</v>
      </c>
      <c r="M1458" s="140" t="s">
        <v>7923</v>
      </c>
      <c r="N1458" s="140" t="s">
        <v>8722</v>
      </c>
      <c r="O1458" s="139">
        <v>120519</v>
      </c>
      <c r="P1458" s="139">
        <v>18812</v>
      </c>
      <c r="Q1458" s="140" t="s">
        <v>7294</v>
      </c>
      <c r="R1458" s="139">
        <v>967315</v>
      </c>
      <c r="S1458" s="139">
        <v>0</v>
      </c>
      <c r="T1458" s="140" t="s">
        <v>7758</v>
      </c>
      <c r="U1458" s="141">
        <v>367</v>
      </c>
      <c r="V1458" s="140" t="s">
        <v>13679</v>
      </c>
      <c r="W1458" s="140" t="s">
        <v>8214</v>
      </c>
      <c r="X1458" s="140" t="s">
        <v>7765</v>
      </c>
      <c r="Y1458" s="140" t="s">
        <v>7766</v>
      </c>
      <c r="Z1458" s="140" t="s">
        <v>8739</v>
      </c>
      <c r="AA1458" s="139">
        <v>1</v>
      </c>
      <c r="AB1458" s="141">
        <v>45322</v>
      </c>
      <c r="AC1458" s="141">
        <v>45322</v>
      </c>
      <c r="AD1458" s="140" t="s">
        <v>8470</v>
      </c>
      <c r="AE1458" s="140" t="s">
        <v>8471</v>
      </c>
      <c r="AF1458" s="140" t="s">
        <v>8472</v>
      </c>
      <c r="AG1458" s="140" t="s">
        <v>8473</v>
      </c>
      <c r="AH1458" s="140" t="s">
        <v>13680</v>
      </c>
      <c r="AI1458" s="140" t="s">
        <v>9607</v>
      </c>
      <c r="AJ1458" s="140" t="s">
        <v>13681</v>
      </c>
      <c r="AK1458" s="140" t="s">
        <v>13682</v>
      </c>
      <c r="AL1458" s="139">
        <v>8930</v>
      </c>
      <c r="AM1458" s="140" t="s">
        <v>767</v>
      </c>
      <c r="AN1458" s="140" t="s">
        <v>13579</v>
      </c>
    </row>
    <row r="1459" spans="1:40" ht="28.8" x14ac:dyDescent="0.25">
      <c r="A1459" s="139" t="s">
        <v>7756</v>
      </c>
      <c r="B1459" s="140" t="s">
        <v>7757</v>
      </c>
      <c r="C1459" s="139">
        <v>19067</v>
      </c>
      <c r="D1459" s="140" t="s">
        <v>6426</v>
      </c>
      <c r="E1459" s="140" t="s">
        <v>4304</v>
      </c>
      <c r="F1459" s="139">
        <v>8930</v>
      </c>
      <c r="G1459" s="140" t="s">
        <v>767</v>
      </c>
      <c r="H1459" s="140" t="s">
        <v>2229</v>
      </c>
      <c r="I1459" s="140" t="s">
        <v>7758</v>
      </c>
      <c r="J1459" s="140" t="s">
        <v>13683</v>
      </c>
      <c r="K1459" s="140" t="s">
        <v>7922</v>
      </c>
      <c r="L1459" s="140" t="s">
        <v>7761</v>
      </c>
      <c r="M1459" s="140" t="s">
        <v>7923</v>
      </c>
      <c r="N1459" s="140" t="s">
        <v>8722</v>
      </c>
      <c r="O1459" s="139">
        <v>120519</v>
      </c>
      <c r="P1459" s="139">
        <v>18812</v>
      </c>
      <c r="Q1459" s="140" t="s">
        <v>7294</v>
      </c>
      <c r="R1459" s="139">
        <v>967315</v>
      </c>
      <c r="S1459" s="139">
        <v>0</v>
      </c>
      <c r="T1459" s="140" t="s">
        <v>7758</v>
      </c>
      <c r="U1459" s="141">
        <v>367</v>
      </c>
      <c r="V1459" s="140" t="s">
        <v>13684</v>
      </c>
      <c r="W1459" s="140" t="s">
        <v>11379</v>
      </c>
      <c r="X1459" s="140" t="s">
        <v>7765</v>
      </c>
      <c r="Y1459" s="140" t="s">
        <v>7766</v>
      </c>
      <c r="Z1459" s="140" t="s">
        <v>8739</v>
      </c>
      <c r="AA1459" s="139">
        <v>1</v>
      </c>
      <c r="AB1459" s="141">
        <v>45322</v>
      </c>
      <c r="AC1459" s="141">
        <v>45322</v>
      </c>
      <c r="AD1459" s="140" t="s">
        <v>8470</v>
      </c>
      <c r="AE1459" s="140" t="s">
        <v>8471</v>
      </c>
      <c r="AF1459" s="140" t="s">
        <v>8472</v>
      </c>
      <c r="AG1459" s="140" t="s">
        <v>8473</v>
      </c>
      <c r="AH1459" s="140" t="s">
        <v>13685</v>
      </c>
      <c r="AI1459" s="140" t="s">
        <v>7773</v>
      </c>
      <c r="AJ1459" s="140" t="s">
        <v>13686</v>
      </c>
      <c r="AK1459" s="140" t="s">
        <v>13687</v>
      </c>
      <c r="AL1459" s="139">
        <v>8930</v>
      </c>
      <c r="AM1459" s="140" t="s">
        <v>767</v>
      </c>
      <c r="AN1459" s="140" t="s">
        <v>13579</v>
      </c>
    </row>
    <row r="1460" spans="1:40" ht="28.8" x14ac:dyDescent="0.25">
      <c r="A1460" s="139" t="s">
        <v>7756</v>
      </c>
      <c r="B1460" s="140" t="s">
        <v>7757</v>
      </c>
      <c r="C1460" s="139">
        <v>19083</v>
      </c>
      <c r="D1460" s="140" t="s">
        <v>5198</v>
      </c>
      <c r="E1460" s="140" t="s">
        <v>4305</v>
      </c>
      <c r="F1460" s="139">
        <v>8930</v>
      </c>
      <c r="G1460" s="140" t="s">
        <v>767</v>
      </c>
      <c r="H1460" s="140" t="s">
        <v>2230</v>
      </c>
      <c r="I1460" s="140" t="s">
        <v>7758</v>
      </c>
      <c r="J1460" s="140" t="s">
        <v>13688</v>
      </c>
      <c r="K1460" s="140" t="s">
        <v>7922</v>
      </c>
      <c r="L1460" s="140" t="s">
        <v>7761</v>
      </c>
      <c r="M1460" s="140" t="s">
        <v>7923</v>
      </c>
      <c r="N1460" s="140" t="s">
        <v>8722</v>
      </c>
      <c r="O1460" s="139">
        <v>120519</v>
      </c>
      <c r="P1460" s="139">
        <v>18812</v>
      </c>
      <c r="Q1460" s="140" t="s">
        <v>7294</v>
      </c>
      <c r="R1460" s="139">
        <v>967315</v>
      </c>
      <c r="S1460" s="139">
        <v>0</v>
      </c>
      <c r="T1460" s="140" t="s">
        <v>7758</v>
      </c>
      <c r="U1460" s="141">
        <v>367</v>
      </c>
      <c r="V1460" s="140" t="s">
        <v>13689</v>
      </c>
      <c r="W1460" s="140" t="s">
        <v>9762</v>
      </c>
      <c r="X1460" s="140" t="s">
        <v>7765</v>
      </c>
      <c r="Y1460" s="140" t="s">
        <v>7766</v>
      </c>
      <c r="Z1460" s="140" t="s">
        <v>8739</v>
      </c>
      <c r="AA1460" s="139">
        <v>1</v>
      </c>
      <c r="AB1460" s="141">
        <v>45322</v>
      </c>
      <c r="AC1460" s="141">
        <v>45322</v>
      </c>
      <c r="AD1460" s="140" t="s">
        <v>8470</v>
      </c>
      <c r="AE1460" s="140" t="s">
        <v>8471</v>
      </c>
      <c r="AF1460" s="140" t="s">
        <v>8472</v>
      </c>
      <c r="AG1460" s="140" t="s">
        <v>8473</v>
      </c>
      <c r="AH1460" s="140" t="s">
        <v>13690</v>
      </c>
      <c r="AI1460" s="140" t="s">
        <v>7773</v>
      </c>
      <c r="AJ1460" s="140" t="s">
        <v>13691</v>
      </c>
      <c r="AK1460" s="140" t="s">
        <v>13687</v>
      </c>
      <c r="AL1460" s="139">
        <v>8930</v>
      </c>
      <c r="AM1460" s="140" t="s">
        <v>767</v>
      </c>
      <c r="AN1460" s="140" t="s">
        <v>13579</v>
      </c>
    </row>
    <row r="1461" spans="1:40" ht="28.8" x14ac:dyDescent="0.25">
      <c r="A1461" s="139" t="s">
        <v>7756</v>
      </c>
      <c r="B1461" s="140" t="s">
        <v>7757</v>
      </c>
      <c r="C1461" s="139">
        <v>19091</v>
      </c>
      <c r="D1461" s="140" t="s">
        <v>5715</v>
      </c>
      <c r="E1461" s="140" t="s">
        <v>4306</v>
      </c>
      <c r="F1461" s="139">
        <v>8930</v>
      </c>
      <c r="G1461" s="140" t="s">
        <v>767</v>
      </c>
      <c r="H1461" s="140" t="s">
        <v>2231</v>
      </c>
      <c r="I1461" s="140" t="s">
        <v>7758</v>
      </c>
      <c r="J1461" s="140" t="s">
        <v>13692</v>
      </c>
      <c r="K1461" s="140" t="s">
        <v>7922</v>
      </c>
      <c r="L1461" s="140" t="s">
        <v>7761</v>
      </c>
      <c r="M1461" s="140" t="s">
        <v>7923</v>
      </c>
      <c r="N1461" s="140" t="s">
        <v>8722</v>
      </c>
      <c r="O1461" s="139">
        <v>120519</v>
      </c>
      <c r="P1461" s="139">
        <v>18812</v>
      </c>
      <c r="Q1461" s="140" t="s">
        <v>7294</v>
      </c>
      <c r="R1461" s="139">
        <v>967315</v>
      </c>
      <c r="S1461" s="139">
        <v>0</v>
      </c>
      <c r="T1461" s="140" t="s">
        <v>7758</v>
      </c>
      <c r="U1461" s="141">
        <v>367</v>
      </c>
      <c r="V1461" s="140" t="s">
        <v>13693</v>
      </c>
      <c r="W1461" s="140" t="s">
        <v>13694</v>
      </c>
      <c r="X1461" s="140" t="s">
        <v>7765</v>
      </c>
      <c r="Y1461" s="140" t="s">
        <v>7766</v>
      </c>
      <c r="Z1461" s="140" t="s">
        <v>8739</v>
      </c>
      <c r="AA1461" s="139">
        <v>1</v>
      </c>
      <c r="AB1461" s="141">
        <v>45322</v>
      </c>
      <c r="AC1461" s="141">
        <v>45322</v>
      </c>
      <c r="AD1461" s="140" t="s">
        <v>8470</v>
      </c>
      <c r="AE1461" s="140" t="s">
        <v>8471</v>
      </c>
      <c r="AF1461" s="140" t="s">
        <v>8472</v>
      </c>
      <c r="AG1461" s="140" t="s">
        <v>8473</v>
      </c>
      <c r="AH1461" s="140" t="s">
        <v>13695</v>
      </c>
      <c r="AI1461" s="140" t="s">
        <v>7773</v>
      </c>
      <c r="AJ1461" s="140" t="s">
        <v>13696</v>
      </c>
      <c r="AK1461" s="140" t="s">
        <v>13697</v>
      </c>
      <c r="AL1461" s="139">
        <v>8930</v>
      </c>
      <c r="AM1461" s="140" t="s">
        <v>767</v>
      </c>
      <c r="AN1461" s="140" t="s">
        <v>13579</v>
      </c>
    </row>
    <row r="1462" spans="1:40" ht="28.8" x14ac:dyDescent="0.25">
      <c r="A1462" s="139" t="s">
        <v>7756</v>
      </c>
      <c r="B1462" s="140" t="s">
        <v>7757</v>
      </c>
      <c r="C1462" s="139">
        <v>19109</v>
      </c>
      <c r="D1462" s="140" t="s">
        <v>6311</v>
      </c>
      <c r="E1462" s="140" t="s">
        <v>4307</v>
      </c>
      <c r="F1462" s="139">
        <v>8930</v>
      </c>
      <c r="G1462" s="140" t="s">
        <v>767</v>
      </c>
      <c r="H1462" s="140" t="s">
        <v>2232</v>
      </c>
      <c r="I1462" s="140" t="s">
        <v>7758</v>
      </c>
      <c r="J1462" s="140" t="s">
        <v>13698</v>
      </c>
      <c r="K1462" s="140" t="s">
        <v>7922</v>
      </c>
      <c r="L1462" s="140" t="s">
        <v>7761</v>
      </c>
      <c r="M1462" s="140" t="s">
        <v>7923</v>
      </c>
      <c r="N1462" s="140" t="s">
        <v>8722</v>
      </c>
      <c r="O1462" s="139">
        <v>120519</v>
      </c>
      <c r="P1462" s="139">
        <v>18812</v>
      </c>
      <c r="Q1462" s="140" t="s">
        <v>7294</v>
      </c>
      <c r="R1462" s="139">
        <v>967315</v>
      </c>
      <c r="S1462" s="139">
        <v>0</v>
      </c>
      <c r="T1462" s="140" t="s">
        <v>7758</v>
      </c>
      <c r="U1462" s="141">
        <v>367</v>
      </c>
      <c r="V1462" s="140" t="s">
        <v>13699</v>
      </c>
      <c r="W1462" s="140" t="s">
        <v>9156</v>
      </c>
      <c r="X1462" s="140" t="s">
        <v>7765</v>
      </c>
      <c r="Y1462" s="140" t="s">
        <v>7766</v>
      </c>
      <c r="Z1462" s="140" t="s">
        <v>8739</v>
      </c>
      <c r="AA1462" s="139">
        <v>3</v>
      </c>
      <c r="AB1462" s="141">
        <v>45322</v>
      </c>
      <c r="AC1462" s="141">
        <v>45322</v>
      </c>
      <c r="AD1462" s="140" t="s">
        <v>8470</v>
      </c>
      <c r="AE1462" s="140" t="s">
        <v>8471</v>
      </c>
      <c r="AF1462" s="140" t="s">
        <v>8472</v>
      </c>
      <c r="AG1462" s="140" t="s">
        <v>8473</v>
      </c>
      <c r="AH1462" s="140" t="s">
        <v>13700</v>
      </c>
      <c r="AI1462" s="140" t="s">
        <v>7773</v>
      </c>
      <c r="AJ1462" s="140" t="s">
        <v>13701</v>
      </c>
      <c r="AK1462" s="140" t="s">
        <v>4307</v>
      </c>
      <c r="AL1462" s="139">
        <v>8930</v>
      </c>
      <c r="AM1462" s="140" t="s">
        <v>767</v>
      </c>
      <c r="AN1462" s="140" t="s">
        <v>13579</v>
      </c>
    </row>
    <row r="1463" spans="1:40" ht="28.8" x14ac:dyDescent="0.25">
      <c r="A1463" s="139" t="s">
        <v>7756</v>
      </c>
      <c r="B1463" s="140" t="s">
        <v>7757</v>
      </c>
      <c r="C1463" s="139">
        <v>19117</v>
      </c>
      <c r="D1463" s="140" t="s">
        <v>5716</v>
      </c>
      <c r="E1463" s="140" t="s">
        <v>4308</v>
      </c>
      <c r="F1463" s="139">
        <v>8560</v>
      </c>
      <c r="G1463" s="140" t="s">
        <v>419</v>
      </c>
      <c r="H1463" s="140" t="s">
        <v>2233</v>
      </c>
      <c r="I1463" s="140" t="s">
        <v>7758</v>
      </c>
      <c r="J1463" s="140" t="s">
        <v>13702</v>
      </c>
      <c r="K1463" s="140" t="s">
        <v>7922</v>
      </c>
      <c r="L1463" s="140" t="s">
        <v>7761</v>
      </c>
      <c r="M1463" s="140" t="s">
        <v>7923</v>
      </c>
      <c r="N1463" s="140" t="s">
        <v>8722</v>
      </c>
      <c r="O1463" s="139">
        <v>119818</v>
      </c>
      <c r="P1463" s="139">
        <v>19216</v>
      </c>
      <c r="Q1463" s="140" t="s">
        <v>488</v>
      </c>
      <c r="R1463" s="139">
        <v>138156</v>
      </c>
      <c r="S1463" s="139">
        <v>0</v>
      </c>
      <c r="T1463" s="140" t="s">
        <v>7758</v>
      </c>
      <c r="U1463" s="141">
        <v>367</v>
      </c>
      <c r="V1463" s="140" t="s">
        <v>13703</v>
      </c>
      <c r="W1463" s="140" t="s">
        <v>8238</v>
      </c>
      <c r="X1463" s="140" t="s">
        <v>7765</v>
      </c>
      <c r="Y1463" s="140" t="s">
        <v>7766</v>
      </c>
      <c r="Z1463" s="140" t="s">
        <v>8739</v>
      </c>
      <c r="AA1463" s="139">
        <v>1</v>
      </c>
      <c r="AB1463" s="141">
        <v>45322</v>
      </c>
      <c r="AC1463" s="141">
        <v>45322</v>
      </c>
      <c r="AD1463" s="140" t="s">
        <v>8470</v>
      </c>
      <c r="AE1463" s="140" t="s">
        <v>8471</v>
      </c>
      <c r="AF1463" s="140" t="s">
        <v>8472</v>
      </c>
      <c r="AG1463" s="140" t="s">
        <v>8473</v>
      </c>
      <c r="AH1463" s="140" t="s">
        <v>13704</v>
      </c>
      <c r="AI1463" s="140" t="s">
        <v>7943</v>
      </c>
      <c r="AJ1463" s="140" t="s">
        <v>13705</v>
      </c>
      <c r="AK1463" s="140" t="s">
        <v>13706</v>
      </c>
      <c r="AL1463" s="139">
        <v>8560</v>
      </c>
      <c r="AM1463" s="140" t="s">
        <v>419</v>
      </c>
      <c r="AN1463" s="140" t="s">
        <v>13707</v>
      </c>
    </row>
    <row r="1464" spans="1:40" ht="28.8" x14ac:dyDescent="0.25">
      <c r="A1464" s="139" t="s">
        <v>7756</v>
      </c>
      <c r="B1464" s="140" t="s">
        <v>7757</v>
      </c>
      <c r="C1464" s="139">
        <v>19125</v>
      </c>
      <c r="D1464" s="140" t="s">
        <v>7300</v>
      </c>
      <c r="E1464" s="140" t="s">
        <v>3160</v>
      </c>
      <c r="F1464" s="139">
        <v>8560</v>
      </c>
      <c r="G1464" s="140" t="s">
        <v>419</v>
      </c>
      <c r="H1464" s="140" t="s">
        <v>2234</v>
      </c>
      <c r="I1464" s="140" t="s">
        <v>7758</v>
      </c>
      <c r="J1464" s="140" t="s">
        <v>13708</v>
      </c>
      <c r="K1464" s="140" t="s">
        <v>7922</v>
      </c>
      <c r="L1464" s="140" t="s">
        <v>7761</v>
      </c>
      <c r="M1464" s="140" t="s">
        <v>7923</v>
      </c>
      <c r="N1464" s="140" t="s">
        <v>8722</v>
      </c>
      <c r="O1464" s="139">
        <v>119818</v>
      </c>
      <c r="P1464" s="139">
        <v>19216</v>
      </c>
      <c r="Q1464" s="140" t="s">
        <v>488</v>
      </c>
      <c r="R1464" s="139">
        <v>138156</v>
      </c>
      <c r="S1464" s="139">
        <v>0</v>
      </c>
      <c r="T1464" s="140" t="s">
        <v>7758</v>
      </c>
      <c r="U1464" s="141">
        <v>367</v>
      </c>
      <c r="V1464" s="140" t="s">
        <v>13709</v>
      </c>
      <c r="W1464" s="140" t="s">
        <v>8389</v>
      </c>
      <c r="X1464" s="140" t="s">
        <v>7765</v>
      </c>
      <c r="Y1464" s="140" t="s">
        <v>7766</v>
      </c>
      <c r="Z1464" s="140" t="s">
        <v>8739</v>
      </c>
      <c r="AA1464" s="139">
        <v>1</v>
      </c>
      <c r="AB1464" s="141">
        <v>45322</v>
      </c>
      <c r="AC1464" s="141">
        <v>45322</v>
      </c>
      <c r="AD1464" s="140" t="s">
        <v>8470</v>
      </c>
      <c r="AE1464" s="140" t="s">
        <v>8471</v>
      </c>
      <c r="AF1464" s="140" t="s">
        <v>8472</v>
      </c>
      <c r="AG1464" s="140" t="s">
        <v>8473</v>
      </c>
      <c r="AH1464" s="140" t="s">
        <v>13704</v>
      </c>
      <c r="AI1464" s="140" t="s">
        <v>7943</v>
      </c>
      <c r="AJ1464" s="140" t="s">
        <v>13705</v>
      </c>
      <c r="AK1464" s="140" t="s">
        <v>13706</v>
      </c>
      <c r="AL1464" s="139">
        <v>8560</v>
      </c>
      <c r="AM1464" s="140" t="s">
        <v>419</v>
      </c>
      <c r="AN1464" s="140" t="s">
        <v>13707</v>
      </c>
    </row>
    <row r="1465" spans="1:40" ht="28.8" x14ac:dyDescent="0.25">
      <c r="A1465" s="139" t="s">
        <v>7756</v>
      </c>
      <c r="B1465" s="140" t="s">
        <v>7757</v>
      </c>
      <c r="C1465" s="139">
        <v>19133</v>
      </c>
      <c r="D1465" s="140" t="s">
        <v>488</v>
      </c>
      <c r="E1465" s="140" t="s">
        <v>4309</v>
      </c>
      <c r="F1465" s="139">
        <v>8560</v>
      </c>
      <c r="G1465" s="140" t="s">
        <v>419</v>
      </c>
      <c r="H1465" s="140" t="s">
        <v>2235</v>
      </c>
      <c r="I1465" s="140" t="s">
        <v>7758</v>
      </c>
      <c r="J1465" s="140" t="s">
        <v>13710</v>
      </c>
      <c r="K1465" s="140" t="s">
        <v>7922</v>
      </c>
      <c r="L1465" s="140" t="s">
        <v>7761</v>
      </c>
      <c r="M1465" s="140" t="s">
        <v>7923</v>
      </c>
      <c r="N1465" s="140" t="s">
        <v>8722</v>
      </c>
      <c r="O1465" s="139">
        <v>119818</v>
      </c>
      <c r="P1465" s="139">
        <v>19216</v>
      </c>
      <c r="Q1465" s="140" t="s">
        <v>488</v>
      </c>
      <c r="R1465" s="139">
        <v>138156</v>
      </c>
      <c r="S1465" s="139">
        <v>0</v>
      </c>
      <c r="T1465" s="140" t="s">
        <v>7758</v>
      </c>
      <c r="U1465" s="141">
        <v>367</v>
      </c>
      <c r="V1465" s="140" t="s">
        <v>13711</v>
      </c>
      <c r="W1465" s="140" t="s">
        <v>13712</v>
      </c>
      <c r="X1465" s="140" t="s">
        <v>7765</v>
      </c>
      <c r="Y1465" s="140" t="s">
        <v>7766</v>
      </c>
      <c r="Z1465" s="140" t="s">
        <v>8739</v>
      </c>
      <c r="AA1465" s="139">
        <v>1</v>
      </c>
      <c r="AB1465" s="141">
        <v>45322</v>
      </c>
      <c r="AC1465" s="141">
        <v>45322</v>
      </c>
      <c r="AD1465" s="140" t="s">
        <v>8470</v>
      </c>
      <c r="AE1465" s="140" t="s">
        <v>8471</v>
      </c>
      <c r="AF1465" s="140" t="s">
        <v>8472</v>
      </c>
      <c r="AG1465" s="140" t="s">
        <v>8473</v>
      </c>
      <c r="AH1465" s="140" t="s">
        <v>13704</v>
      </c>
      <c r="AI1465" s="140" t="s">
        <v>7943</v>
      </c>
      <c r="AJ1465" s="140" t="s">
        <v>13705</v>
      </c>
      <c r="AK1465" s="140" t="s">
        <v>13706</v>
      </c>
      <c r="AL1465" s="139">
        <v>8560</v>
      </c>
      <c r="AM1465" s="140" t="s">
        <v>419</v>
      </c>
      <c r="AN1465" s="140" t="s">
        <v>13707</v>
      </c>
    </row>
    <row r="1466" spans="1:40" ht="28.8" x14ac:dyDescent="0.25">
      <c r="A1466" s="139" t="s">
        <v>7756</v>
      </c>
      <c r="B1466" s="140" t="s">
        <v>7757</v>
      </c>
      <c r="C1466" s="139">
        <v>19141</v>
      </c>
      <c r="D1466" s="140" t="s">
        <v>490</v>
      </c>
      <c r="E1466" s="140" t="s">
        <v>4310</v>
      </c>
      <c r="F1466" s="139">
        <v>8560</v>
      </c>
      <c r="G1466" s="140" t="s">
        <v>419</v>
      </c>
      <c r="H1466" s="140" t="s">
        <v>2236</v>
      </c>
      <c r="I1466" s="140" t="s">
        <v>7758</v>
      </c>
      <c r="J1466" s="140" t="s">
        <v>13713</v>
      </c>
      <c r="K1466" s="140" t="s">
        <v>7922</v>
      </c>
      <c r="L1466" s="140" t="s">
        <v>7761</v>
      </c>
      <c r="M1466" s="140" t="s">
        <v>7923</v>
      </c>
      <c r="N1466" s="140" t="s">
        <v>8730</v>
      </c>
      <c r="O1466" s="139">
        <v>119412</v>
      </c>
      <c r="P1466" s="139">
        <v>18804</v>
      </c>
      <c r="Q1466" s="140" t="s">
        <v>5258</v>
      </c>
      <c r="R1466" s="139">
        <v>975599</v>
      </c>
      <c r="S1466" s="139">
        <v>0</v>
      </c>
      <c r="T1466" s="140" t="s">
        <v>7758</v>
      </c>
      <c r="U1466" s="141">
        <v>367</v>
      </c>
      <c r="V1466" s="140" t="s">
        <v>13714</v>
      </c>
      <c r="W1466" s="140" t="s">
        <v>8479</v>
      </c>
      <c r="X1466" s="140" t="s">
        <v>7765</v>
      </c>
      <c r="Y1466" s="140" t="s">
        <v>7766</v>
      </c>
      <c r="Z1466" s="140" t="s">
        <v>8732</v>
      </c>
      <c r="AA1466" s="139">
        <v>3</v>
      </c>
      <c r="AB1466" s="141">
        <v>45322</v>
      </c>
      <c r="AC1466" s="141">
        <v>45322</v>
      </c>
      <c r="AD1466" s="140" t="s">
        <v>7926</v>
      </c>
      <c r="AE1466" s="140" t="s">
        <v>7927</v>
      </c>
      <c r="AF1466" s="140" t="s">
        <v>7928</v>
      </c>
      <c r="AG1466" s="140" t="s">
        <v>7929</v>
      </c>
      <c r="AH1466" s="140" t="s">
        <v>13715</v>
      </c>
      <c r="AI1466" s="140" t="s">
        <v>7773</v>
      </c>
      <c r="AJ1466" s="140" t="s">
        <v>13716</v>
      </c>
      <c r="AK1466" s="140" t="s">
        <v>13717</v>
      </c>
      <c r="AL1466" s="139">
        <v>8560</v>
      </c>
      <c r="AM1466" s="140" t="s">
        <v>419</v>
      </c>
      <c r="AN1466" s="140" t="s">
        <v>13718</v>
      </c>
    </row>
    <row r="1467" spans="1:40" ht="28.8" x14ac:dyDescent="0.25">
      <c r="A1467" s="139" t="s">
        <v>7756</v>
      </c>
      <c r="B1467" s="140" t="s">
        <v>7757</v>
      </c>
      <c r="C1467" s="139">
        <v>19158</v>
      </c>
      <c r="D1467" s="140" t="s">
        <v>7301</v>
      </c>
      <c r="E1467" s="140" t="s">
        <v>4311</v>
      </c>
      <c r="F1467" s="139">
        <v>8501</v>
      </c>
      <c r="G1467" s="140" t="s">
        <v>768</v>
      </c>
      <c r="H1467" s="140" t="s">
        <v>2237</v>
      </c>
      <c r="I1467" s="140" t="s">
        <v>7758</v>
      </c>
      <c r="J1467" s="140" t="s">
        <v>13719</v>
      </c>
      <c r="K1467" s="140" t="s">
        <v>7922</v>
      </c>
      <c r="L1467" s="140" t="s">
        <v>7761</v>
      </c>
      <c r="M1467" s="140" t="s">
        <v>7923</v>
      </c>
      <c r="N1467" s="140" t="s">
        <v>8722</v>
      </c>
      <c r="O1467" s="139">
        <v>120451</v>
      </c>
      <c r="P1467" s="139">
        <v>18788</v>
      </c>
      <c r="Q1467" s="140" t="s">
        <v>7589</v>
      </c>
      <c r="R1467" s="139">
        <v>132886</v>
      </c>
      <c r="S1467" s="139">
        <v>0</v>
      </c>
      <c r="T1467" s="140" t="s">
        <v>7758</v>
      </c>
      <c r="U1467" s="141">
        <v>367</v>
      </c>
      <c r="V1467" s="140" t="s">
        <v>13720</v>
      </c>
      <c r="W1467" s="140" t="s">
        <v>13721</v>
      </c>
      <c r="X1467" s="140" t="s">
        <v>8106</v>
      </c>
      <c r="Y1467" s="140" t="s">
        <v>8107</v>
      </c>
      <c r="Z1467" s="140" t="s">
        <v>8724</v>
      </c>
      <c r="AA1467" s="139">
        <v>1</v>
      </c>
      <c r="AB1467" s="141">
        <v>45322</v>
      </c>
      <c r="AC1467" s="141">
        <v>45322</v>
      </c>
      <c r="AD1467" s="140" t="s">
        <v>7913</v>
      </c>
      <c r="AE1467" s="140" t="s">
        <v>7914</v>
      </c>
      <c r="AF1467" s="140" t="s">
        <v>7915</v>
      </c>
      <c r="AG1467" s="140" t="s">
        <v>7916</v>
      </c>
      <c r="AH1467" s="140" t="s">
        <v>13722</v>
      </c>
      <c r="AI1467" s="140" t="s">
        <v>7773</v>
      </c>
      <c r="AJ1467" s="140" t="s">
        <v>13723</v>
      </c>
      <c r="AK1467" s="140" t="s">
        <v>13724</v>
      </c>
      <c r="AL1467" s="139">
        <v>8501</v>
      </c>
      <c r="AM1467" s="140" t="s">
        <v>768</v>
      </c>
      <c r="AN1467" s="140" t="s">
        <v>13564</v>
      </c>
    </row>
    <row r="1468" spans="1:40" ht="28.8" x14ac:dyDescent="0.25">
      <c r="A1468" s="139" t="s">
        <v>7756</v>
      </c>
      <c r="B1468" s="140" t="s">
        <v>7757</v>
      </c>
      <c r="C1468" s="139">
        <v>19166</v>
      </c>
      <c r="D1468" s="140" t="s">
        <v>7302</v>
      </c>
      <c r="E1468" s="140" t="s">
        <v>4312</v>
      </c>
      <c r="F1468" s="139">
        <v>8501</v>
      </c>
      <c r="G1468" s="140" t="s">
        <v>768</v>
      </c>
      <c r="H1468" s="140" t="s">
        <v>2237</v>
      </c>
      <c r="I1468" s="140" t="s">
        <v>7758</v>
      </c>
      <c r="J1468" s="140" t="s">
        <v>13719</v>
      </c>
      <c r="K1468" s="140" t="s">
        <v>7922</v>
      </c>
      <c r="L1468" s="140" t="s">
        <v>7761</v>
      </c>
      <c r="M1468" s="140" t="s">
        <v>7923</v>
      </c>
      <c r="N1468" s="140" t="s">
        <v>8722</v>
      </c>
      <c r="O1468" s="139">
        <v>120451</v>
      </c>
      <c r="P1468" s="139">
        <v>18788</v>
      </c>
      <c r="Q1468" s="140" t="s">
        <v>7589</v>
      </c>
      <c r="R1468" s="139">
        <v>132886</v>
      </c>
      <c r="S1468" s="139">
        <v>0</v>
      </c>
      <c r="T1468" s="140" t="s">
        <v>7758</v>
      </c>
      <c r="U1468" s="141">
        <v>367</v>
      </c>
      <c r="V1468" s="140" t="s">
        <v>13725</v>
      </c>
      <c r="W1468" s="140" t="s">
        <v>10113</v>
      </c>
      <c r="X1468" s="140" t="s">
        <v>7972</v>
      </c>
      <c r="Y1468" s="140" t="s">
        <v>7973</v>
      </c>
      <c r="Z1468" s="140" t="s">
        <v>8899</v>
      </c>
      <c r="AA1468" s="139">
        <v>2</v>
      </c>
      <c r="AB1468" s="141">
        <v>45322</v>
      </c>
      <c r="AC1468" s="141">
        <v>45322</v>
      </c>
      <c r="AD1468" s="140" t="s">
        <v>7913</v>
      </c>
      <c r="AE1468" s="140" t="s">
        <v>7914</v>
      </c>
      <c r="AF1468" s="140" t="s">
        <v>7915</v>
      </c>
      <c r="AG1468" s="140" t="s">
        <v>7916</v>
      </c>
      <c r="AH1468" s="140" t="s">
        <v>13726</v>
      </c>
      <c r="AI1468" s="140" t="s">
        <v>7773</v>
      </c>
      <c r="AJ1468" s="140" t="s">
        <v>13727</v>
      </c>
      <c r="AK1468" s="140" t="s">
        <v>13728</v>
      </c>
      <c r="AL1468" s="139">
        <v>8501</v>
      </c>
      <c r="AM1468" s="140" t="s">
        <v>768</v>
      </c>
      <c r="AN1468" s="140" t="s">
        <v>13564</v>
      </c>
    </row>
    <row r="1469" spans="1:40" ht="28.8" x14ac:dyDescent="0.25">
      <c r="A1469" s="139" t="s">
        <v>7756</v>
      </c>
      <c r="B1469" s="140" t="s">
        <v>7757</v>
      </c>
      <c r="C1469" s="139">
        <v>19174</v>
      </c>
      <c r="D1469" s="140" t="s">
        <v>487</v>
      </c>
      <c r="E1469" s="140" t="s">
        <v>4313</v>
      </c>
      <c r="F1469" s="139">
        <v>8560</v>
      </c>
      <c r="G1469" s="140" t="s">
        <v>769</v>
      </c>
      <c r="H1469" s="140" t="s">
        <v>2238</v>
      </c>
      <c r="I1469" s="140" t="s">
        <v>7758</v>
      </c>
      <c r="J1469" s="140" t="s">
        <v>13729</v>
      </c>
      <c r="K1469" s="140" t="s">
        <v>7922</v>
      </c>
      <c r="L1469" s="140" t="s">
        <v>7761</v>
      </c>
      <c r="M1469" s="140" t="s">
        <v>7923</v>
      </c>
      <c r="N1469" s="140" t="s">
        <v>8722</v>
      </c>
      <c r="O1469" s="139">
        <v>119818</v>
      </c>
      <c r="P1469" s="139">
        <v>19216</v>
      </c>
      <c r="Q1469" s="140" t="s">
        <v>488</v>
      </c>
      <c r="R1469" s="139">
        <v>138156</v>
      </c>
      <c r="S1469" s="139">
        <v>0</v>
      </c>
      <c r="T1469" s="140" t="s">
        <v>7758</v>
      </c>
      <c r="U1469" s="141">
        <v>367</v>
      </c>
      <c r="V1469" s="140" t="s">
        <v>13730</v>
      </c>
      <c r="W1469" s="140" t="s">
        <v>13731</v>
      </c>
      <c r="X1469" s="140" t="s">
        <v>8106</v>
      </c>
      <c r="Y1469" s="140" t="s">
        <v>8107</v>
      </c>
      <c r="Z1469" s="140" t="s">
        <v>8724</v>
      </c>
      <c r="AA1469" s="139">
        <v>1</v>
      </c>
      <c r="AB1469" s="141">
        <v>45322</v>
      </c>
      <c r="AC1469" s="141">
        <v>45322</v>
      </c>
      <c r="AD1469" s="140" t="s">
        <v>8470</v>
      </c>
      <c r="AE1469" s="140" t="s">
        <v>8471</v>
      </c>
      <c r="AF1469" s="140" t="s">
        <v>8472</v>
      </c>
      <c r="AG1469" s="140" t="s">
        <v>8473</v>
      </c>
      <c r="AH1469" s="140" t="s">
        <v>13704</v>
      </c>
      <c r="AI1469" s="140" t="s">
        <v>7943</v>
      </c>
      <c r="AJ1469" s="140" t="s">
        <v>13705</v>
      </c>
      <c r="AK1469" s="140" t="s">
        <v>13706</v>
      </c>
      <c r="AL1469" s="139">
        <v>8560</v>
      </c>
      <c r="AM1469" s="140" t="s">
        <v>419</v>
      </c>
      <c r="AN1469" s="140" t="s">
        <v>13707</v>
      </c>
    </row>
    <row r="1470" spans="1:40" ht="28.8" x14ac:dyDescent="0.25">
      <c r="A1470" s="139" t="s">
        <v>7756</v>
      </c>
      <c r="B1470" s="140" t="s">
        <v>7757</v>
      </c>
      <c r="C1470" s="139">
        <v>19182</v>
      </c>
      <c r="D1470" s="140" t="s">
        <v>7303</v>
      </c>
      <c r="E1470" s="140" t="s">
        <v>4314</v>
      </c>
      <c r="F1470" s="139">
        <v>8560</v>
      </c>
      <c r="G1470" s="140" t="s">
        <v>769</v>
      </c>
      <c r="H1470" s="140" t="s">
        <v>2239</v>
      </c>
      <c r="I1470" s="140" t="s">
        <v>7758</v>
      </c>
      <c r="J1470" s="140" t="s">
        <v>13732</v>
      </c>
      <c r="K1470" s="140" t="s">
        <v>7922</v>
      </c>
      <c r="L1470" s="140" t="s">
        <v>7761</v>
      </c>
      <c r="M1470" s="140" t="s">
        <v>7923</v>
      </c>
      <c r="N1470" s="140" t="s">
        <v>8722</v>
      </c>
      <c r="O1470" s="139">
        <v>119818</v>
      </c>
      <c r="P1470" s="139">
        <v>19216</v>
      </c>
      <c r="Q1470" s="140" t="s">
        <v>488</v>
      </c>
      <c r="R1470" s="139">
        <v>138156</v>
      </c>
      <c r="S1470" s="139">
        <v>0</v>
      </c>
      <c r="T1470" s="140" t="s">
        <v>7758</v>
      </c>
      <c r="U1470" s="141">
        <v>367</v>
      </c>
      <c r="V1470" s="140" t="s">
        <v>13733</v>
      </c>
      <c r="W1470" s="140" t="s">
        <v>9436</v>
      </c>
      <c r="X1470" s="140" t="s">
        <v>7972</v>
      </c>
      <c r="Y1470" s="140" t="s">
        <v>7973</v>
      </c>
      <c r="Z1470" s="140" t="s">
        <v>8899</v>
      </c>
      <c r="AA1470" s="139">
        <v>2</v>
      </c>
      <c r="AB1470" s="141">
        <v>45322</v>
      </c>
      <c r="AC1470" s="141">
        <v>45322</v>
      </c>
      <c r="AD1470" s="140" t="s">
        <v>8470</v>
      </c>
      <c r="AE1470" s="140" t="s">
        <v>8471</v>
      </c>
      <c r="AF1470" s="140" t="s">
        <v>8472</v>
      </c>
      <c r="AG1470" s="140" t="s">
        <v>8473</v>
      </c>
      <c r="AH1470" s="140" t="s">
        <v>13704</v>
      </c>
      <c r="AI1470" s="140" t="s">
        <v>7943</v>
      </c>
      <c r="AJ1470" s="140" t="s">
        <v>13705</v>
      </c>
      <c r="AK1470" s="140" t="s">
        <v>13706</v>
      </c>
      <c r="AL1470" s="139">
        <v>8560</v>
      </c>
      <c r="AM1470" s="140" t="s">
        <v>419</v>
      </c>
      <c r="AN1470" s="140" t="s">
        <v>13707</v>
      </c>
    </row>
    <row r="1471" spans="1:40" ht="28.8" x14ac:dyDescent="0.25">
      <c r="A1471" s="139" t="s">
        <v>7756</v>
      </c>
      <c r="B1471" s="140" t="s">
        <v>7757</v>
      </c>
      <c r="C1471" s="139">
        <v>19191</v>
      </c>
      <c r="D1471" s="140" t="s">
        <v>7303</v>
      </c>
      <c r="E1471" s="140" t="s">
        <v>4315</v>
      </c>
      <c r="F1471" s="139">
        <v>8560</v>
      </c>
      <c r="G1471" s="140" t="s">
        <v>769</v>
      </c>
      <c r="H1471" s="140" t="s">
        <v>2238</v>
      </c>
      <c r="I1471" s="140" t="s">
        <v>7758</v>
      </c>
      <c r="J1471" s="140" t="s">
        <v>13732</v>
      </c>
      <c r="K1471" s="140" t="s">
        <v>7922</v>
      </c>
      <c r="L1471" s="140" t="s">
        <v>7761</v>
      </c>
      <c r="M1471" s="140" t="s">
        <v>7923</v>
      </c>
      <c r="N1471" s="140" t="s">
        <v>8722</v>
      </c>
      <c r="O1471" s="139">
        <v>119818</v>
      </c>
      <c r="P1471" s="139">
        <v>19216</v>
      </c>
      <c r="Q1471" s="140" t="s">
        <v>488</v>
      </c>
      <c r="R1471" s="139">
        <v>138156</v>
      </c>
      <c r="S1471" s="139">
        <v>0</v>
      </c>
      <c r="T1471" s="140" t="s">
        <v>7758</v>
      </c>
      <c r="U1471" s="141">
        <v>367</v>
      </c>
      <c r="V1471" s="140" t="s">
        <v>13734</v>
      </c>
      <c r="W1471" s="140" t="s">
        <v>8176</v>
      </c>
      <c r="X1471" s="140" t="s">
        <v>7972</v>
      </c>
      <c r="Y1471" s="140" t="s">
        <v>7973</v>
      </c>
      <c r="Z1471" s="140" t="s">
        <v>8899</v>
      </c>
      <c r="AA1471" s="139">
        <v>2</v>
      </c>
      <c r="AB1471" s="141">
        <v>45322</v>
      </c>
      <c r="AC1471" s="141">
        <v>45322</v>
      </c>
      <c r="AD1471" s="140" t="s">
        <v>8470</v>
      </c>
      <c r="AE1471" s="140" t="s">
        <v>8471</v>
      </c>
      <c r="AF1471" s="140" t="s">
        <v>8472</v>
      </c>
      <c r="AG1471" s="140" t="s">
        <v>8473</v>
      </c>
      <c r="AH1471" s="140" t="s">
        <v>13704</v>
      </c>
      <c r="AI1471" s="140" t="s">
        <v>7943</v>
      </c>
      <c r="AJ1471" s="140" t="s">
        <v>13705</v>
      </c>
      <c r="AK1471" s="140" t="s">
        <v>13706</v>
      </c>
      <c r="AL1471" s="139">
        <v>8560</v>
      </c>
      <c r="AM1471" s="140" t="s">
        <v>419</v>
      </c>
      <c r="AN1471" s="140" t="s">
        <v>13707</v>
      </c>
    </row>
    <row r="1472" spans="1:40" ht="28.8" x14ac:dyDescent="0.25">
      <c r="A1472" s="139" t="s">
        <v>7756</v>
      </c>
      <c r="B1472" s="140" t="s">
        <v>7757</v>
      </c>
      <c r="C1472" s="139">
        <v>19208</v>
      </c>
      <c r="D1472" s="140" t="s">
        <v>5717</v>
      </c>
      <c r="E1472" s="140" t="s">
        <v>6312</v>
      </c>
      <c r="F1472" s="139">
        <v>8560</v>
      </c>
      <c r="G1472" s="140" t="s">
        <v>770</v>
      </c>
      <c r="H1472" s="140" t="s">
        <v>2240</v>
      </c>
      <c r="I1472" s="140" t="s">
        <v>7758</v>
      </c>
      <c r="J1472" s="140" t="s">
        <v>13735</v>
      </c>
      <c r="K1472" s="140" t="s">
        <v>7922</v>
      </c>
      <c r="L1472" s="140" t="s">
        <v>7761</v>
      </c>
      <c r="M1472" s="140" t="s">
        <v>7923</v>
      </c>
      <c r="N1472" s="140" t="s">
        <v>8722</v>
      </c>
      <c r="O1472" s="139">
        <v>119818</v>
      </c>
      <c r="P1472" s="139">
        <v>19216</v>
      </c>
      <c r="Q1472" s="140" t="s">
        <v>488</v>
      </c>
      <c r="R1472" s="139">
        <v>138156</v>
      </c>
      <c r="S1472" s="139">
        <v>0</v>
      </c>
      <c r="T1472" s="140" t="s">
        <v>7758</v>
      </c>
      <c r="U1472" s="141">
        <v>367</v>
      </c>
      <c r="V1472" s="140" t="s">
        <v>13736</v>
      </c>
      <c r="W1472" s="140" t="s">
        <v>8185</v>
      </c>
      <c r="X1472" s="140" t="s">
        <v>7972</v>
      </c>
      <c r="Y1472" s="140" t="s">
        <v>7973</v>
      </c>
      <c r="Z1472" s="140" t="s">
        <v>8899</v>
      </c>
      <c r="AA1472" s="139">
        <v>2</v>
      </c>
      <c r="AB1472" s="141">
        <v>45322</v>
      </c>
      <c r="AC1472" s="141">
        <v>45322</v>
      </c>
      <c r="AD1472" s="140" t="s">
        <v>8470</v>
      </c>
      <c r="AE1472" s="140" t="s">
        <v>8471</v>
      </c>
      <c r="AF1472" s="140" t="s">
        <v>8472</v>
      </c>
      <c r="AG1472" s="140" t="s">
        <v>8473</v>
      </c>
      <c r="AH1472" s="140" t="s">
        <v>13704</v>
      </c>
      <c r="AI1472" s="140" t="s">
        <v>7943</v>
      </c>
      <c r="AJ1472" s="140" t="s">
        <v>13705</v>
      </c>
      <c r="AK1472" s="140" t="s">
        <v>13706</v>
      </c>
      <c r="AL1472" s="139">
        <v>8560</v>
      </c>
      <c r="AM1472" s="140" t="s">
        <v>419</v>
      </c>
      <c r="AN1472" s="140" t="s">
        <v>13707</v>
      </c>
    </row>
    <row r="1473" spans="1:40" ht="28.8" x14ac:dyDescent="0.25">
      <c r="A1473" s="139" t="s">
        <v>7756</v>
      </c>
      <c r="B1473" s="140" t="s">
        <v>7757</v>
      </c>
      <c r="C1473" s="139">
        <v>19216</v>
      </c>
      <c r="D1473" s="140" t="s">
        <v>488</v>
      </c>
      <c r="E1473" s="140" t="s">
        <v>4316</v>
      </c>
      <c r="F1473" s="139">
        <v>8560</v>
      </c>
      <c r="G1473" s="140" t="s">
        <v>770</v>
      </c>
      <c r="H1473" s="140" t="s">
        <v>2240</v>
      </c>
      <c r="I1473" s="140" t="s">
        <v>7758</v>
      </c>
      <c r="J1473" s="140" t="s">
        <v>13735</v>
      </c>
      <c r="K1473" s="140" t="s">
        <v>7922</v>
      </c>
      <c r="L1473" s="140" t="s">
        <v>7761</v>
      </c>
      <c r="M1473" s="140" t="s">
        <v>7923</v>
      </c>
      <c r="N1473" s="140" t="s">
        <v>8722</v>
      </c>
      <c r="O1473" s="139">
        <v>119818</v>
      </c>
      <c r="P1473" s="139">
        <v>19216</v>
      </c>
      <c r="Q1473" s="140" t="s">
        <v>488</v>
      </c>
      <c r="R1473" s="139">
        <v>138156</v>
      </c>
      <c r="S1473" s="139">
        <v>0</v>
      </c>
      <c r="T1473" s="140" t="s">
        <v>7758</v>
      </c>
      <c r="U1473" s="141">
        <v>367</v>
      </c>
      <c r="V1473" s="140" t="s">
        <v>13737</v>
      </c>
      <c r="W1473" s="140" t="s">
        <v>13738</v>
      </c>
      <c r="X1473" s="140" t="s">
        <v>7765</v>
      </c>
      <c r="Y1473" s="140" t="s">
        <v>7766</v>
      </c>
      <c r="Z1473" s="140" t="s">
        <v>8739</v>
      </c>
      <c r="AA1473" s="139">
        <v>2</v>
      </c>
      <c r="AB1473" s="141">
        <v>45322</v>
      </c>
      <c r="AC1473" s="141">
        <v>45322</v>
      </c>
      <c r="AD1473" s="140" t="s">
        <v>8470</v>
      </c>
      <c r="AE1473" s="140" t="s">
        <v>8471</v>
      </c>
      <c r="AF1473" s="140" t="s">
        <v>8472</v>
      </c>
      <c r="AG1473" s="140" t="s">
        <v>8473</v>
      </c>
      <c r="AH1473" s="140" t="s">
        <v>13704</v>
      </c>
      <c r="AI1473" s="140" t="s">
        <v>7943</v>
      </c>
      <c r="AJ1473" s="140" t="s">
        <v>13705</v>
      </c>
      <c r="AK1473" s="140" t="s">
        <v>13706</v>
      </c>
      <c r="AL1473" s="139">
        <v>8560</v>
      </c>
      <c r="AM1473" s="140" t="s">
        <v>419</v>
      </c>
      <c r="AN1473" s="140" t="s">
        <v>13707</v>
      </c>
    </row>
    <row r="1474" spans="1:40" ht="28.8" x14ac:dyDescent="0.25">
      <c r="A1474" s="139" t="s">
        <v>7756</v>
      </c>
      <c r="B1474" s="140" t="s">
        <v>7757</v>
      </c>
      <c r="C1474" s="139">
        <v>19224</v>
      </c>
      <c r="D1474" s="140" t="s">
        <v>5718</v>
      </c>
      <c r="E1474" s="140" t="s">
        <v>4317</v>
      </c>
      <c r="F1474" s="139">
        <v>8880</v>
      </c>
      <c r="G1474" s="140" t="s">
        <v>422</v>
      </c>
      <c r="H1474" s="140" t="s">
        <v>2241</v>
      </c>
      <c r="I1474" s="140" t="s">
        <v>7758</v>
      </c>
      <c r="J1474" s="140" t="s">
        <v>13739</v>
      </c>
      <c r="K1474" s="140" t="s">
        <v>7922</v>
      </c>
      <c r="L1474" s="140" t="s">
        <v>7761</v>
      </c>
      <c r="M1474" s="140" t="s">
        <v>7923</v>
      </c>
      <c r="N1474" s="140" t="s">
        <v>8722</v>
      </c>
      <c r="O1474" s="139">
        <v>120493</v>
      </c>
      <c r="P1474" s="139">
        <v>19241</v>
      </c>
      <c r="Q1474" s="140" t="s">
        <v>5719</v>
      </c>
      <c r="R1474" s="139">
        <v>124719</v>
      </c>
      <c r="S1474" s="139">
        <v>0</v>
      </c>
      <c r="T1474" s="140" t="s">
        <v>7758</v>
      </c>
      <c r="U1474" s="141">
        <v>367</v>
      </c>
      <c r="V1474" s="140" t="s">
        <v>13740</v>
      </c>
      <c r="W1474" s="140" t="s">
        <v>7952</v>
      </c>
      <c r="X1474" s="140" t="s">
        <v>7765</v>
      </c>
      <c r="Y1474" s="140" t="s">
        <v>7766</v>
      </c>
      <c r="Z1474" s="140" t="s">
        <v>8739</v>
      </c>
      <c r="AA1474" s="139">
        <v>1</v>
      </c>
      <c r="AB1474" s="141">
        <v>45322</v>
      </c>
      <c r="AC1474" s="141">
        <v>45322</v>
      </c>
      <c r="AD1474" s="140" t="s">
        <v>7913</v>
      </c>
      <c r="AE1474" s="140" t="s">
        <v>7914</v>
      </c>
      <c r="AF1474" s="140" t="s">
        <v>7915</v>
      </c>
      <c r="AG1474" s="140" t="s">
        <v>7916</v>
      </c>
      <c r="AH1474" s="140" t="s">
        <v>13741</v>
      </c>
      <c r="AI1474" s="140" t="s">
        <v>7943</v>
      </c>
      <c r="AJ1474" s="140" t="s">
        <v>13742</v>
      </c>
      <c r="AK1474" s="140" t="s">
        <v>4319</v>
      </c>
      <c r="AL1474" s="139">
        <v>8890</v>
      </c>
      <c r="AM1474" s="140" t="s">
        <v>773</v>
      </c>
      <c r="AN1474" s="140" t="s">
        <v>13743</v>
      </c>
    </row>
    <row r="1475" spans="1:40" ht="28.8" x14ac:dyDescent="0.25">
      <c r="A1475" s="139" t="s">
        <v>7756</v>
      </c>
      <c r="B1475" s="140" t="s">
        <v>7757</v>
      </c>
      <c r="C1475" s="139">
        <v>19232</v>
      </c>
      <c r="D1475" s="140" t="s">
        <v>13744</v>
      </c>
      <c r="E1475" s="140" t="s">
        <v>4318</v>
      </c>
      <c r="F1475" s="139">
        <v>8880</v>
      </c>
      <c r="G1475" s="140" t="s">
        <v>771</v>
      </c>
      <c r="H1475" s="140" t="s">
        <v>13745</v>
      </c>
      <c r="I1475" s="140" t="s">
        <v>7758</v>
      </c>
      <c r="J1475" s="140" t="s">
        <v>13746</v>
      </c>
      <c r="K1475" s="140" t="s">
        <v>7922</v>
      </c>
      <c r="L1475" s="140" t="s">
        <v>7761</v>
      </c>
      <c r="M1475" s="140" t="s">
        <v>7923</v>
      </c>
      <c r="N1475" s="140" t="s">
        <v>8722</v>
      </c>
      <c r="O1475" s="139">
        <v>120493</v>
      </c>
      <c r="P1475" s="139">
        <v>19241</v>
      </c>
      <c r="Q1475" s="140" t="s">
        <v>5719</v>
      </c>
      <c r="R1475" s="139">
        <v>124719</v>
      </c>
      <c r="S1475" s="139">
        <v>0</v>
      </c>
      <c r="T1475" s="140" t="s">
        <v>7758</v>
      </c>
      <c r="U1475" s="141">
        <v>367</v>
      </c>
      <c r="V1475" s="140" t="s">
        <v>13747</v>
      </c>
      <c r="W1475" s="140" t="s">
        <v>7822</v>
      </c>
      <c r="X1475" s="140" t="s">
        <v>7765</v>
      </c>
      <c r="Y1475" s="140" t="s">
        <v>7766</v>
      </c>
      <c r="Z1475" s="140" t="s">
        <v>8739</v>
      </c>
      <c r="AA1475" s="139">
        <v>2</v>
      </c>
      <c r="AB1475" s="141">
        <v>45322</v>
      </c>
      <c r="AC1475" s="141">
        <v>45322</v>
      </c>
      <c r="AD1475" s="140" t="s">
        <v>7913</v>
      </c>
      <c r="AE1475" s="140" t="s">
        <v>7914</v>
      </c>
      <c r="AF1475" s="140" t="s">
        <v>7915</v>
      </c>
      <c r="AG1475" s="140" t="s">
        <v>7916</v>
      </c>
      <c r="AH1475" s="140" t="s">
        <v>13741</v>
      </c>
      <c r="AI1475" s="140" t="s">
        <v>7943</v>
      </c>
      <c r="AJ1475" s="140" t="s">
        <v>13742</v>
      </c>
      <c r="AK1475" s="140" t="s">
        <v>4319</v>
      </c>
      <c r="AL1475" s="139">
        <v>8890</v>
      </c>
      <c r="AM1475" s="140" t="s">
        <v>773</v>
      </c>
      <c r="AN1475" s="140" t="s">
        <v>13743</v>
      </c>
    </row>
    <row r="1476" spans="1:40" ht="28.8" x14ac:dyDescent="0.25">
      <c r="A1476" s="139" t="s">
        <v>7756</v>
      </c>
      <c r="B1476" s="140" t="s">
        <v>7757</v>
      </c>
      <c r="C1476" s="139">
        <v>19241</v>
      </c>
      <c r="D1476" s="140" t="s">
        <v>5719</v>
      </c>
      <c r="E1476" s="140" t="s">
        <v>4319</v>
      </c>
      <c r="F1476" s="139">
        <v>8890</v>
      </c>
      <c r="G1476" s="140" t="s">
        <v>772</v>
      </c>
      <c r="H1476" s="140" t="s">
        <v>13748</v>
      </c>
      <c r="I1476" s="140" t="s">
        <v>7758</v>
      </c>
      <c r="J1476" s="140" t="s">
        <v>13749</v>
      </c>
      <c r="K1476" s="140" t="s">
        <v>7922</v>
      </c>
      <c r="L1476" s="140" t="s">
        <v>7761</v>
      </c>
      <c r="M1476" s="140" t="s">
        <v>7923</v>
      </c>
      <c r="N1476" s="140" t="s">
        <v>8722</v>
      </c>
      <c r="O1476" s="139">
        <v>120493</v>
      </c>
      <c r="P1476" s="139">
        <v>19241</v>
      </c>
      <c r="Q1476" s="140" t="s">
        <v>5719</v>
      </c>
      <c r="R1476" s="139">
        <v>124719</v>
      </c>
      <c r="S1476" s="139">
        <v>0</v>
      </c>
      <c r="T1476" s="140" t="s">
        <v>7758</v>
      </c>
      <c r="U1476" s="141">
        <v>367</v>
      </c>
      <c r="V1476" s="140" t="s">
        <v>13750</v>
      </c>
      <c r="W1476" s="140" t="s">
        <v>13664</v>
      </c>
      <c r="X1476" s="140" t="s">
        <v>7765</v>
      </c>
      <c r="Y1476" s="140" t="s">
        <v>7766</v>
      </c>
      <c r="Z1476" s="140" t="s">
        <v>8739</v>
      </c>
      <c r="AA1476" s="139">
        <v>2</v>
      </c>
      <c r="AB1476" s="141">
        <v>45322</v>
      </c>
      <c r="AC1476" s="141">
        <v>45322</v>
      </c>
      <c r="AD1476" s="140" t="s">
        <v>7913</v>
      </c>
      <c r="AE1476" s="140" t="s">
        <v>7914</v>
      </c>
      <c r="AF1476" s="140" t="s">
        <v>7915</v>
      </c>
      <c r="AG1476" s="140" t="s">
        <v>7916</v>
      </c>
      <c r="AH1476" s="140" t="s">
        <v>13741</v>
      </c>
      <c r="AI1476" s="140" t="s">
        <v>7943</v>
      </c>
      <c r="AJ1476" s="140" t="s">
        <v>13742</v>
      </c>
      <c r="AK1476" s="140" t="s">
        <v>4319</v>
      </c>
      <c r="AL1476" s="139">
        <v>8890</v>
      </c>
      <c r="AM1476" s="140" t="s">
        <v>773</v>
      </c>
      <c r="AN1476" s="140" t="s">
        <v>13743</v>
      </c>
    </row>
    <row r="1477" spans="1:40" ht="28.8" x14ac:dyDescent="0.25">
      <c r="A1477" s="139" t="s">
        <v>7756</v>
      </c>
      <c r="B1477" s="140" t="s">
        <v>7757</v>
      </c>
      <c r="C1477" s="139">
        <v>19265</v>
      </c>
      <c r="D1477" s="140" t="s">
        <v>5720</v>
      </c>
      <c r="E1477" s="140" t="s">
        <v>4320</v>
      </c>
      <c r="F1477" s="139">
        <v>8890</v>
      </c>
      <c r="G1477" s="140" t="s">
        <v>773</v>
      </c>
      <c r="H1477" s="140" t="s">
        <v>2242</v>
      </c>
      <c r="I1477" s="140" t="s">
        <v>7758</v>
      </c>
      <c r="J1477" s="140" t="s">
        <v>13751</v>
      </c>
      <c r="K1477" s="140" t="s">
        <v>7922</v>
      </c>
      <c r="L1477" s="140" t="s">
        <v>7761</v>
      </c>
      <c r="M1477" s="140" t="s">
        <v>7923</v>
      </c>
      <c r="N1477" s="140" t="s">
        <v>8722</v>
      </c>
      <c r="O1477" s="139">
        <v>120493</v>
      </c>
      <c r="P1477" s="139">
        <v>19241</v>
      </c>
      <c r="Q1477" s="140" t="s">
        <v>5719</v>
      </c>
      <c r="R1477" s="139">
        <v>124719</v>
      </c>
      <c r="S1477" s="139">
        <v>0</v>
      </c>
      <c r="T1477" s="140" t="s">
        <v>7758</v>
      </c>
      <c r="U1477" s="141">
        <v>367</v>
      </c>
      <c r="V1477" s="140" t="s">
        <v>13752</v>
      </c>
      <c r="W1477" s="140" t="s">
        <v>8214</v>
      </c>
      <c r="X1477" s="140" t="s">
        <v>7765</v>
      </c>
      <c r="Y1477" s="140" t="s">
        <v>7766</v>
      </c>
      <c r="Z1477" s="140" t="s">
        <v>8739</v>
      </c>
      <c r="AA1477" s="139">
        <v>3</v>
      </c>
      <c r="AB1477" s="141">
        <v>45322</v>
      </c>
      <c r="AC1477" s="141">
        <v>45322</v>
      </c>
      <c r="AD1477" s="140" t="s">
        <v>7913</v>
      </c>
      <c r="AE1477" s="140" t="s">
        <v>7914</v>
      </c>
      <c r="AF1477" s="140" t="s">
        <v>7915</v>
      </c>
      <c r="AG1477" s="140" t="s">
        <v>7916</v>
      </c>
      <c r="AH1477" s="140" t="s">
        <v>13741</v>
      </c>
      <c r="AI1477" s="140" t="s">
        <v>7943</v>
      </c>
      <c r="AJ1477" s="140" t="s">
        <v>13742</v>
      </c>
      <c r="AK1477" s="140" t="s">
        <v>4319</v>
      </c>
      <c r="AL1477" s="139">
        <v>8890</v>
      </c>
      <c r="AM1477" s="140" t="s">
        <v>773</v>
      </c>
      <c r="AN1477" s="140" t="s">
        <v>13743</v>
      </c>
    </row>
    <row r="1478" spans="1:40" ht="28.8" x14ac:dyDescent="0.25">
      <c r="A1478" s="139" t="s">
        <v>7756</v>
      </c>
      <c r="B1478" s="140" t="s">
        <v>7757</v>
      </c>
      <c r="C1478" s="139">
        <v>19323</v>
      </c>
      <c r="D1478" s="140" t="s">
        <v>5249</v>
      </c>
      <c r="E1478" s="140" t="s">
        <v>4321</v>
      </c>
      <c r="F1478" s="139">
        <v>8980</v>
      </c>
      <c r="G1478" s="140" t="s">
        <v>774</v>
      </c>
      <c r="H1478" s="140" t="s">
        <v>2243</v>
      </c>
      <c r="I1478" s="140" t="s">
        <v>7758</v>
      </c>
      <c r="J1478" s="140" t="s">
        <v>13753</v>
      </c>
      <c r="K1478" s="140" t="s">
        <v>7922</v>
      </c>
      <c r="L1478" s="140" t="s">
        <v>7761</v>
      </c>
      <c r="M1478" s="140" t="s">
        <v>7923</v>
      </c>
      <c r="N1478" s="140" t="s">
        <v>8730</v>
      </c>
      <c r="O1478" s="139">
        <v>138859</v>
      </c>
      <c r="P1478" s="139">
        <v>19364</v>
      </c>
      <c r="Q1478" s="140" t="s">
        <v>7304</v>
      </c>
      <c r="R1478" s="139">
        <v>975607</v>
      </c>
      <c r="S1478" s="139">
        <v>0</v>
      </c>
      <c r="T1478" s="140" t="s">
        <v>7758</v>
      </c>
      <c r="U1478" s="141">
        <v>367</v>
      </c>
      <c r="V1478" s="140" t="s">
        <v>13754</v>
      </c>
      <c r="W1478" s="140" t="s">
        <v>8389</v>
      </c>
      <c r="X1478" s="140" t="s">
        <v>7765</v>
      </c>
      <c r="Y1478" s="140" t="s">
        <v>7766</v>
      </c>
      <c r="Z1478" s="140" t="s">
        <v>8732</v>
      </c>
      <c r="AA1478" s="139">
        <v>2</v>
      </c>
      <c r="AB1478" s="141">
        <v>45322</v>
      </c>
      <c r="AC1478" s="141">
        <v>45322</v>
      </c>
      <c r="AD1478" s="140" t="s">
        <v>7926</v>
      </c>
      <c r="AE1478" s="140" t="s">
        <v>7927</v>
      </c>
      <c r="AF1478" s="140" t="s">
        <v>7928</v>
      </c>
      <c r="AG1478" s="140" t="s">
        <v>7929</v>
      </c>
      <c r="AH1478" s="140" t="s">
        <v>13755</v>
      </c>
      <c r="AI1478" s="140" t="s">
        <v>7773</v>
      </c>
      <c r="AJ1478" s="140" t="s">
        <v>13756</v>
      </c>
      <c r="AK1478" s="140" t="s">
        <v>13757</v>
      </c>
      <c r="AL1478" s="139">
        <v>8980</v>
      </c>
      <c r="AM1478" s="140" t="s">
        <v>776</v>
      </c>
      <c r="AN1478" s="140" t="s">
        <v>13758</v>
      </c>
    </row>
    <row r="1479" spans="1:40" ht="28.8" x14ac:dyDescent="0.25">
      <c r="A1479" s="139" t="s">
        <v>7756</v>
      </c>
      <c r="B1479" s="140" t="s">
        <v>7757</v>
      </c>
      <c r="C1479" s="139">
        <v>19331</v>
      </c>
      <c r="D1479" s="140" t="s">
        <v>5721</v>
      </c>
      <c r="E1479" s="140" t="s">
        <v>4322</v>
      </c>
      <c r="F1479" s="139">
        <v>8980</v>
      </c>
      <c r="G1479" s="140" t="s">
        <v>775</v>
      </c>
      <c r="H1479" s="140" t="s">
        <v>2244</v>
      </c>
      <c r="I1479" s="140" t="s">
        <v>7758</v>
      </c>
      <c r="J1479" s="140" t="s">
        <v>13759</v>
      </c>
      <c r="K1479" s="140" t="s">
        <v>7922</v>
      </c>
      <c r="L1479" s="140" t="s">
        <v>7761</v>
      </c>
      <c r="M1479" s="140" t="s">
        <v>7923</v>
      </c>
      <c r="N1479" s="140" t="s">
        <v>8722</v>
      </c>
      <c r="O1479" s="139">
        <v>120683</v>
      </c>
      <c r="P1479" s="139">
        <v>20511</v>
      </c>
      <c r="Q1479" s="140" t="s">
        <v>488</v>
      </c>
      <c r="R1479" s="139">
        <v>56192</v>
      </c>
      <c r="S1479" s="139">
        <v>0</v>
      </c>
      <c r="T1479" s="140" t="s">
        <v>7758</v>
      </c>
      <c r="U1479" s="141">
        <v>367</v>
      </c>
      <c r="V1479" s="140" t="s">
        <v>13760</v>
      </c>
      <c r="W1479" s="140" t="s">
        <v>13761</v>
      </c>
      <c r="X1479" s="140" t="s">
        <v>7765</v>
      </c>
      <c r="Y1479" s="140" t="s">
        <v>7766</v>
      </c>
      <c r="Z1479" s="140" t="s">
        <v>8739</v>
      </c>
      <c r="AA1479" s="139">
        <v>1</v>
      </c>
      <c r="AB1479" s="141">
        <v>45322</v>
      </c>
      <c r="AC1479" s="141">
        <v>45322</v>
      </c>
      <c r="AD1479" s="140" t="s">
        <v>7913</v>
      </c>
      <c r="AE1479" s="140" t="s">
        <v>7914</v>
      </c>
      <c r="AF1479" s="140" t="s">
        <v>7915</v>
      </c>
      <c r="AG1479" s="140" t="s">
        <v>7916</v>
      </c>
      <c r="AH1479" s="140" t="s">
        <v>13762</v>
      </c>
      <c r="AI1479" s="140" t="s">
        <v>7943</v>
      </c>
      <c r="AJ1479" s="140" t="s">
        <v>13763</v>
      </c>
      <c r="AK1479" s="140" t="s">
        <v>13764</v>
      </c>
      <c r="AL1479" s="139">
        <v>8980</v>
      </c>
      <c r="AM1479" s="140" t="s">
        <v>776</v>
      </c>
      <c r="AN1479" s="140" t="s">
        <v>13765</v>
      </c>
    </row>
    <row r="1480" spans="1:40" ht="28.8" x14ac:dyDescent="0.25">
      <c r="A1480" s="139" t="s">
        <v>7756</v>
      </c>
      <c r="B1480" s="140" t="s">
        <v>7757</v>
      </c>
      <c r="C1480" s="139">
        <v>19364</v>
      </c>
      <c r="D1480" s="140" t="s">
        <v>7304</v>
      </c>
      <c r="E1480" s="140" t="s">
        <v>4323</v>
      </c>
      <c r="F1480" s="139">
        <v>8980</v>
      </c>
      <c r="G1480" s="140" t="s">
        <v>776</v>
      </c>
      <c r="H1480" s="140" t="s">
        <v>2245</v>
      </c>
      <c r="I1480" s="140" t="s">
        <v>7758</v>
      </c>
      <c r="J1480" s="140" t="s">
        <v>13766</v>
      </c>
      <c r="K1480" s="140" t="s">
        <v>7922</v>
      </c>
      <c r="L1480" s="140" t="s">
        <v>7761</v>
      </c>
      <c r="M1480" s="140" t="s">
        <v>7923</v>
      </c>
      <c r="N1480" s="140" t="s">
        <v>8730</v>
      </c>
      <c r="O1480" s="139">
        <v>138859</v>
      </c>
      <c r="P1480" s="139">
        <v>19364</v>
      </c>
      <c r="Q1480" s="140" t="s">
        <v>7304</v>
      </c>
      <c r="R1480" s="139">
        <v>975607</v>
      </c>
      <c r="S1480" s="139">
        <v>0</v>
      </c>
      <c r="T1480" s="140" t="s">
        <v>7758</v>
      </c>
      <c r="U1480" s="141">
        <v>367</v>
      </c>
      <c r="V1480" s="140" t="s">
        <v>13767</v>
      </c>
      <c r="W1480" s="140" t="s">
        <v>10852</v>
      </c>
      <c r="X1480" s="140" t="s">
        <v>7765</v>
      </c>
      <c r="Y1480" s="140" t="s">
        <v>7766</v>
      </c>
      <c r="Z1480" s="140" t="s">
        <v>8732</v>
      </c>
      <c r="AA1480" s="139">
        <v>1</v>
      </c>
      <c r="AB1480" s="141">
        <v>45322</v>
      </c>
      <c r="AC1480" s="141">
        <v>45322</v>
      </c>
      <c r="AD1480" s="140" t="s">
        <v>7913</v>
      </c>
      <c r="AE1480" s="140" t="s">
        <v>7914</v>
      </c>
      <c r="AF1480" s="140" t="s">
        <v>7915</v>
      </c>
      <c r="AG1480" s="140" t="s">
        <v>7916</v>
      </c>
      <c r="AH1480" s="140" t="s">
        <v>13755</v>
      </c>
      <c r="AI1480" s="140" t="s">
        <v>7773</v>
      </c>
      <c r="AJ1480" s="140" t="s">
        <v>13756</v>
      </c>
      <c r="AK1480" s="140" t="s">
        <v>13757</v>
      </c>
      <c r="AL1480" s="139">
        <v>8980</v>
      </c>
      <c r="AM1480" s="140" t="s">
        <v>776</v>
      </c>
      <c r="AN1480" s="140" t="s">
        <v>13758</v>
      </c>
    </row>
    <row r="1481" spans="1:40" ht="28.8" x14ac:dyDescent="0.25">
      <c r="A1481" s="139" t="s">
        <v>7756</v>
      </c>
      <c r="B1481" s="140" t="s">
        <v>7757</v>
      </c>
      <c r="C1481" s="139">
        <v>19372</v>
      </c>
      <c r="D1481" s="140" t="s">
        <v>5722</v>
      </c>
      <c r="E1481" s="140" t="s">
        <v>4324</v>
      </c>
      <c r="F1481" s="139">
        <v>8980</v>
      </c>
      <c r="G1481" s="140" t="s">
        <v>776</v>
      </c>
      <c r="H1481" s="140" t="s">
        <v>2246</v>
      </c>
      <c r="I1481" s="140" t="s">
        <v>7758</v>
      </c>
      <c r="J1481" s="140" t="s">
        <v>13768</v>
      </c>
      <c r="K1481" s="140" t="s">
        <v>7922</v>
      </c>
      <c r="L1481" s="140" t="s">
        <v>7761</v>
      </c>
      <c r="M1481" s="140" t="s">
        <v>7923</v>
      </c>
      <c r="N1481" s="140" t="s">
        <v>8722</v>
      </c>
      <c r="O1481" s="139">
        <v>120683</v>
      </c>
      <c r="P1481" s="139">
        <v>20511</v>
      </c>
      <c r="Q1481" s="140" t="s">
        <v>488</v>
      </c>
      <c r="R1481" s="139">
        <v>56192</v>
      </c>
      <c r="S1481" s="139">
        <v>0</v>
      </c>
      <c r="T1481" s="140" t="s">
        <v>7758</v>
      </c>
      <c r="U1481" s="141">
        <v>367</v>
      </c>
      <c r="V1481" s="140" t="s">
        <v>13769</v>
      </c>
      <c r="W1481" s="140" t="s">
        <v>13770</v>
      </c>
      <c r="X1481" s="140" t="s">
        <v>7765</v>
      </c>
      <c r="Y1481" s="140" t="s">
        <v>7766</v>
      </c>
      <c r="Z1481" s="140" t="s">
        <v>8739</v>
      </c>
      <c r="AA1481" s="139">
        <v>1</v>
      </c>
      <c r="AB1481" s="141">
        <v>45322</v>
      </c>
      <c r="AC1481" s="141">
        <v>45322</v>
      </c>
      <c r="AD1481" s="140" t="s">
        <v>7913</v>
      </c>
      <c r="AE1481" s="140" t="s">
        <v>7914</v>
      </c>
      <c r="AF1481" s="140" t="s">
        <v>7915</v>
      </c>
      <c r="AG1481" s="140" t="s">
        <v>7916</v>
      </c>
      <c r="AH1481" s="140" t="s">
        <v>13771</v>
      </c>
      <c r="AI1481" s="140" t="s">
        <v>7943</v>
      </c>
      <c r="AJ1481" s="140" t="s">
        <v>9165</v>
      </c>
      <c r="AK1481" s="140" t="s">
        <v>13772</v>
      </c>
      <c r="AL1481" s="139">
        <v>8980</v>
      </c>
      <c r="AM1481" s="140" t="s">
        <v>776</v>
      </c>
      <c r="AN1481" s="140" t="s">
        <v>13765</v>
      </c>
    </row>
    <row r="1482" spans="1:40" ht="28.8" x14ac:dyDescent="0.25">
      <c r="A1482" s="139" t="s">
        <v>7756</v>
      </c>
      <c r="B1482" s="140" t="s">
        <v>7757</v>
      </c>
      <c r="C1482" s="139">
        <v>19381</v>
      </c>
      <c r="D1482" s="140" t="s">
        <v>5723</v>
      </c>
      <c r="E1482" s="140" t="s">
        <v>4325</v>
      </c>
      <c r="F1482" s="139">
        <v>8890</v>
      </c>
      <c r="G1482" s="140" t="s">
        <v>773</v>
      </c>
      <c r="H1482" s="140" t="s">
        <v>2247</v>
      </c>
      <c r="I1482" s="140" t="s">
        <v>7758</v>
      </c>
      <c r="J1482" s="140" t="s">
        <v>13773</v>
      </c>
      <c r="K1482" s="140" t="s">
        <v>7922</v>
      </c>
      <c r="L1482" s="140" t="s">
        <v>7761</v>
      </c>
      <c r="M1482" s="140" t="s">
        <v>7923</v>
      </c>
      <c r="N1482" s="140" t="s">
        <v>8722</v>
      </c>
      <c r="O1482" s="139">
        <v>120493</v>
      </c>
      <c r="P1482" s="139">
        <v>19241</v>
      </c>
      <c r="Q1482" s="140" t="s">
        <v>5719</v>
      </c>
      <c r="R1482" s="139">
        <v>124719</v>
      </c>
      <c r="S1482" s="139">
        <v>0</v>
      </c>
      <c r="T1482" s="140" t="s">
        <v>7758</v>
      </c>
      <c r="U1482" s="141">
        <v>367</v>
      </c>
      <c r="V1482" s="140" t="s">
        <v>13774</v>
      </c>
      <c r="W1482" s="140" t="s">
        <v>9296</v>
      </c>
      <c r="X1482" s="140" t="s">
        <v>7765</v>
      </c>
      <c r="Y1482" s="140" t="s">
        <v>7766</v>
      </c>
      <c r="Z1482" s="140" t="s">
        <v>8739</v>
      </c>
      <c r="AA1482" s="139">
        <v>1</v>
      </c>
      <c r="AB1482" s="141">
        <v>45322</v>
      </c>
      <c r="AC1482" s="141">
        <v>45322</v>
      </c>
      <c r="AD1482" s="140" t="s">
        <v>7913</v>
      </c>
      <c r="AE1482" s="140" t="s">
        <v>7914</v>
      </c>
      <c r="AF1482" s="140" t="s">
        <v>7915</v>
      </c>
      <c r="AG1482" s="140" t="s">
        <v>7916</v>
      </c>
      <c r="AH1482" s="140" t="s">
        <v>13741</v>
      </c>
      <c r="AI1482" s="140" t="s">
        <v>7943</v>
      </c>
      <c r="AJ1482" s="140" t="s">
        <v>13742</v>
      </c>
      <c r="AK1482" s="140" t="s">
        <v>4319</v>
      </c>
      <c r="AL1482" s="139">
        <v>8890</v>
      </c>
      <c r="AM1482" s="140" t="s">
        <v>773</v>
      </c>
      <c r="AN1482" s="140" t="s">
        <v>13743</v>
      </c>
    </row>
    <row r="1483" spans="1:40" ht="28.8" x14ac:dyDescent="0.25">
      <c r="A1483" s="139" t="s">
        <v>7756</v>
      </c>
      <c r="B1483" s="140" t="s">
        <v>7757</v>
      </c>
      <c r="C1483" s="139">
        <v>19398</v>
      </c>
      <c r="D1483" s="140" t="s">
        <v>5662</v>
      </c>
      <c r="E1483" s="140" t="s">
        <v>4326</v>
      </c>
      <c r="F1483" s="139">
        <v>8890</v>
      </c>
      <c r="G1483" s="140" t="s">
        <v>773</v>
      </c>
      <c r="H1483" s="140" t="s">
        <v>2248</v>
      </c>
      <c r="I1483" s="140" t="s">
        <v>7758</v>
      </c>
      <c r="J1483" s="140" t="s">
        <v>13775</v>
      </c>
      <c r="K1483" s="140" t="s">
        <v>7922</v>
      </c>
      <c r="L1483" s="140" t="s">
        <v>7761</v>
      </c>
      <c r="M1483" s="140" t="s">
        <v>7923</v>
      </c>
      <c r="N1483" s="140" t="s">
        <v>8730</v>
      </c>
      <c r="O1483" s="139">
        <v>138859</v>
      </c>
      <c r="P1483" s="139">
        <v>19364</v>
      </c>
      <c r="Q1483" s="140" t="s">
        <v>7304</v>
      </c>
      <c r="R1483" s="139">
        <v>975615</v>
      </c>
      <c r="S1483" s="139">
        <v>0</v>
      </c>
      <c r="T1483" s="140" t="s">
        <v>7758</v>
      </c>
      <c r="U1483" s="141">
        <v>367</v>
      </c>
      <c r="V1483" s="140" t="s">
        <v>13776</v>
      </c>
      <c r="W1483" s="140" t="s">
        <v>7988</v>
      </c>
      <c r="X1483" s="140" t="s">
        <v>7765</v>
      </c>
      <c r="Y1483" s="140" t="s">
        <v>7766</v>
      </c>
      <c r="Z1483" s="140" t="s">
        <v>8732</v>
      </c>
      <c r="AA1483" s="139">
        <v>2</v>
      </c>
      <c r="AB1483" s="141">
        <v>45322</v>
      </c>
      <c r="AC1483" s="141">
        <v>45322</v>
      </c>
      <c r="AD1483" s="140" t="s">
        <v>7913</v>
      </c>
      <c r="AE1483" s="140" t="s">
        <v>7914</v>
      </c>
      <c r="AF1483" s="140" t="s">
        <v>7915</v>
      </c>
      <c r="AG1483" s="140" t="s">
        <v>7916</v>
      </c>
      <c r="AH1483" s="140" t="s">
        <v>13777</v>
      </c>
      <c r="AI1483" s="140" t="s">
        <v>7773</v>
      </c>
      <c r="AJ1483" s="140" t="s">
        <v>13778</v>
      </c>
      <c r="AK1483" s="140" t="s">
        <v>7758</v>
      </c>
      <c r="AL1483" s="139">
        <v>8890</v>
      </c>
      <c r="AM1483" s="140" t="s">
        <v>773</v>
      </c>
      <c r="AN1483" s="140" t="s">
        <v>13779</v>
      </c>
    </row>
    <row r="1484" spans="1:40" ht="28.8" x14ac:dyDescent="0.25">
      <c r="A1484" s="139" t="s">
        <v>7756</v>
      </c>
      <c r="B1484" s="140" t="s">
        <v>7757</v>
      </c>
      <c r="C1484" s="139">
        <v>19431</v>
      </c>
      <c r="D1484" s="140" t="s">
        <v>5724</v>
      </c>
      <c r="E1484" s="140" t="s">
        <v>4327</v>
      </c>
      <c r="F1484" s="139">
        <v>8870</v>
      </c>
      <c r="G1484" s="140" t="s">
        <v>423</v>
      </c>
      <c r="H1484" s="140" t="s">
        <v>2249</v>
      </c>
      <c r="I1484" s="140" t="s">
        <v>7758</v>
      </c>
      <c r="J1484" s="140" t="s">
        <v>13780</v>
      </c>
      <c r="K1484" s="140" t="s">
        <v>7922</v>
      </c>
      <c r="L1484" s="140" t="s">
        <v>7761</v>
      </c>
      <c r="M1484" s="140" t="s">
        <v>7923</v>
      </c>
      <c r="N1484" s="140" t="s">
        <v>8722</v>
      </c>
      <c r="O1484" s="139">
        <v>119421</v>
      </c>
      <c r="P1484" s="139">
        <v>19745</v>
      </c>
      <c r="Q1484" s="140" t="s">
        <v>7309</v>
      </c>
      <c r="R1484" s="139">
        <v>967414</v>
      </c>
      <c r="S1484" s="139">
        <v>0</v>
      </c>
      <c r="T1484" s="140" t="s">
        <v>7758</v>
      </c>
      <c r="U1484" s="141">
        <v>367</v>
      </c>
      <c r="V1484" s="140" t="s">
        <v>13781</v>
      </c>
      <c r="W1484" s="140" t="s">
        <v>8479</v>
      </c>
      <c r="X1484" s="140" t="s">
        <v>7765</v>
      </c>
      <c r="Y1484" s="140" t="s">
        <v>7766</v>
      </c>
      <c r="Z1484" s="140" t="s">
        <v>8739</v>
      </c>
      <c r="AA1484" s="139">
        <v>1</v>
      </c>
      <c r="AB1484" s="141">
        <v>45322</v>
      </c>
      <c r="AC1484" s="141">
        <v>45322</v>
      </c>
      <c r="AD1484" s="140" t="s">
        <v>7913</v>
      </c>
      <c r="AE1484" s="140" t="s">
        <v>7914</v>
      </c>
      <c r="AF1484" s="140" t="s">
        <v>7915</v>
      </c>
      <c r="AG1484" s="140" t="s">
        <v>7916</v>
      </c>
      <c r="AH1484" s="140" t="s">
        <v>13782</v>
      </c>
      <c r="AI1484" s="140" t="s">
        <v>7943</v>
      </c>
      <c r="AJ1484" s="140" t="s">
        <v>5724</v>
      </c>
      <c r="AK1484" s="140" t="s">
        <v>4327</v>
      </c>
      <c r="AL1484" s="139">
        <v>8870</v>
      </c>
      <c r="AM1484" s="140" t="s">
        <v>423</v>
      </c>
      <c r="AN1484" s="140" t="s">
        <v>13783</v>
      </c>
    </row>
    <row r="1485" spans="1:40" ht="28.8" x14ac:dyDescent="0.25">
      <c r="A1485" s="139" t="s">
        <v>7756</v>
      </c>
      <c r="B1485" s="140" t="s">
        <v>7757</v>
      </c>
      <c r="C1485" s="139">
        <v>19448</v>
      </c>
      <c r="D1485" s="140" t="s">
        <v>5725</v>
      </c>
      <c r="E1485" s="140" t="s">
        <v>4328</v>
      </c>
      <c r="F1485" s="139">
        <v>8870</v>
      </c>
      <c r="G1485" s="140" t="s">
        <v>423</v>
      </c>
      <c r="H1485" s="140" t="s">
        <v>2250</v>
      </c>
      <c r="I1485" s="140" t="s">
        <v>7758</v>
      </c>
      <c r="J1485" s="140" t="s">
        <v>13784</v>
      </c>
      <c r="K1485" s="140" t="s">
        <v>7922</v>
      </c>
      <c r="L1485" s="140" t="s">
        <v>7761</v>
      </c>
      <c r="M1485" s="140" t="s">
        <v>7923</v>
      </c>
      <c r="N1485" s="140" t="s">
        <v>8722</v>
      </c>
      <c r="O1485" s="139">
        <v>119421</v>
      </c>
      <c r="P1485" s="139">
        <v>19745</v>
      </c>
      <c r="Q1485" s="140" t="s">
        <v>7309</v>
      </c>
      <c r="R1485" s="139">
        <v>967414</v>
      </c>
      <c r="S1485" s="139">
        <v>0</v>
      </c>
      <c r="T1485" s="140" t="s">
        <v>7758</v>
      </c>
      <c r="U1485" s="141">
        <v>367</v>
      </c>
      <c r="V1485" s="140" t="s">
        <v>13785</v>
      </c>
      <c r="W1485" s="140" t="s">
        <v>9238</v>
      </c>
      <c r="X1485" s="140" t="s">
        <v>7765</v>
      </c>
      <c r="Y1485" s="140" t="s">
        <v>7766</v>
      </c>
      <c r="Z1485" s="140" t="s">
        <v>8739</v>
      </c>
      <c r="AA1485" s="139">
        <v>1</v>
      </c>
      <c r="AB1485" s="141">
        <v>45322</v>
      </c>
      <c r="AC1485" s="141">
        <v>45322</v>
      </c>
      <c r="AD1485" s="140" t="s">
        <v>7913</v>
      </c>
      <c r="AE1485" s="140" t="s">
        <v>7914</v>
      </c>
      <c r="AF1485" s="140" t="s">
        <v>7915</v>
      </c>
      <c r="AG1485" s="140" t="s">
        <v>7916</v>
      </c>
      <c r="AH1485" s="140" t="s">
        <v>13786</v>
      </c>
      <c r="AI1485" s="140" t="s">
        <v>7943</v>
      </c>
      <c r="AJ1485" s="140" t="s">
        <v>13787</v>
      </c>
      <c r="AK1485" s="140" t="s">
        <v>13788</v>
      </c>
      <c r="AL1485" s="139">
        <v>8870</v>
      </c>
      <c r="AM1485" s="140" t="s">
        <v>423</v>
      </c>
      <c r="AN1485" s="140" t="s">
        <v>13783</v>
      </c>
    </row>
    <row r="1486" spans="1:40" ht="28.8" x14ac:dyDescent="0.25">
      <c r="A1486" s="139" t="s">
        <v>7756</v>
      </c>
      <c r="B1486" s="140" t="s">
        <v>7757</v>
      </c>
      <c r="C1486" s="139">
        <v>19463</v>
      </c>
      <c r="D1486" s="140" t="s">
        <v>5726</v>
      </c>
      <c r="E1486" s="140" t="s">
        <v>4329</v>
      </c>
      <c r="F1486" s="139">
        <v>8870</v>
      </c>
      <c r="G1486" s="140" t="s">
        <v>423</v>
      </c>
      <c r="H1486" s="140" t="s">
        <v>2251</v>
      </c>
      <c r="I1486" s="140" t="s">
        <v>7758</v>
      </c>
      <c r="J1486" s="140" t="s">
        <v>13789</v>
      </c>
      <c r="K1486" s="140" t="s">
        <v>7922</v>
      </c>
      <c r="L1486" s="140" t="s">
        <v>7761</v>
      </c>
      <c r="M1486" s="140" t="s">
        <v>7923</v>
      </c>
      <c r="N1486" s="140" t="s">
        <v>8722</v>
      </c>
      <c r="O1486" s="139">
        <v>119421</v>
      </c>
      <c r="P1486" s="139">
        <v>19745</v>
      </c>
      <c r="Q1486" s="140" t="s">
        <v>7309</v>
      </c>
      <c r="R1486" s="139">
        <v>967414</v>
      </c>
      <c r="S1486" s="139">
        <v>0</v>
      </c>
      <c r="T1486" s="140" t="s">
        <v>7758</v>
      </c>
      <c r="U1486" s="141">
        <v>367</v>
      </c>
      <c r="V1486" s="140" t="s">
        <v>13790</v>
      </c>
      <c r="W1486" s="140" t="s">
        <v>13791</v>
      </c>
      <c r="X1486" s="140" t="s">
        <v>7765</v>
      </c>
      <c r="Y1486" s="140" t="s">
        <v>7766</v>
      </c>
      <c r="Z1486" s="140" t="s">
        <v>8739</v>
      </c>
      <c r="AA1486" s="139">
        <v>1</v>
      </c>
      <c r="AB1486" s="141">
        <v>45322</v>
      </c>
      <c r="AC1486" s="141">
        <v>45322</v>
      </c>
      <c r="AD1486" s="140" t="s">
        <v>7913</v>
      </c>
      <c r="AE1486" s="140" t="s">
        <v>7914</v>
      </c>
      <c r="AF1486" s="140" t="s">
        <v>7915</v>
      </c>
      <c r="AG1486" s="140" t="s">
        <v>7916</v>
      </c>
      <c r="AH1486" s="140" t="s">
        <v>13792</v>
      </c>
      <c r="AI1486" s="140" t="s">
        <v>7943</v>
      </c>
      <c r="AJ1486" s="140" t="s">
        <v>13793</v>
      </c>
      <c r="AK1486" s="140" t="s">
        <v>13794</v>
      </c>
      <c r="AL1486" s="139">
        <v>8870</v>
      </c>
      <c r="AM1486" s="140" t="s">
        <v>423</v>
      </c>
      <c r="AN1486" s="140" t="s">
        <v>13783</v>
      </c>
    </row>
    <row r="1487" spans="1:40" ht="28.8" x14ac:dyDescent="0.25">
      <c r="A1487" s="139" t="s">
        <v>7756</v>
      </c>
      <c r="B1487" s="140" t="s">
        <v>7757</v>
      </c>
      <c r="C1487" s="139">
        <v>19489</v>
      </c>
      <c r="D1487" s="140" t="s">
        <v>5208</v>
      </c>
      <c r="E1487" s="140" t="s">
        <v>4330</v>
      </c>
      <c r="F1487" s="139">
        <v>8870</v>
      </c>
      <c r="G1487" s="140" t="s">
        <v>423</v>
      </c>
      <c r="H1487" s="140" t="s">
        <v>2252</v>
      </c>
      <c r="I1487" s="140" t="s">
        <v>7758</v>
      </c>
      <c r="J1487" s="140" t="s">
        <v>13795</v>
      </c>
      <c r="K1487" s="140" t="s">
        <v>7922</v>
      </c>
      <c r="L1487" s="140" t="s">
        <v>7761</v>
      </c>
      <c r="M1487" s="140" t="s">
        <v>7923</v>
      </c>
      <c r="N1487" s="140" t="s">
        <v>8722</v>
      </c>
      <c r="O1487" s="139">
        <v>119421</v>
      </c>
      <c r="P1487" s="139">
        <v>19745</v>
      </c>
      <c r="Q1487" s="140" t="s">
        <v>7309</v>
      </c>
      <c r="R1487" s="139">
        <v>967414</v>
      </c>
      <c r="S1487" s="139">
        <v>0</v>
      </c>
      <c r="T1487" s="140" t="s">
        <v>7758</v>
      </c>
      <c r="U1487" s="141">
        <v>367</v>
      </c>
      <c r="V1487" s="140" t="s">
        <v>13796</v>
      </c>
      <c r="W1487" s="140" t="s">
        <v>8631</v>
      </c>
      <c r="X1487" s="140" t="s">
        <v>7765</v>
      </c>
      <c r="Y1487" s="140" t="s">
        <v>7766</v>
      </c>
      <c r="Z1487" s="140" t="s">
        <v>8739</v>
      </c>
      <c r="AA1487" s="139">
        <v>2</v>
      </c>
      <c r="AB1487" s="141">
        <v>45322</v>
      </c>
      <c r="AC1487" s="141">
        <v>45322</v>
      </c>
      <c r="AD1487" s="140" t="s">
        <v>7913</v>
      </c>
      <c r="AE1487" s="140" t="s">
        <v>7914</v>
      </c>
      <c r="AF1487" s="140" t="s">
        <v>7915</v>
      </c>
      <c r="AG1487" s="140" t="s">
        <v>7916</v>
      </c>
      <c r="AH1487" s="140" t="s">
        <v>13797</v>
      </c>
      <c r="AI1487" s="140" t="s">
        <v>7943</v>
      </c>
      <c r="AJ1487" s="140" t="s">
        <v>13798</v>
      </c>
      <c r="AK1487" s="140" t="s">
        <v>13799</v>
      </c>
      <c r="AL1487" s="139">
        <v>8870</v>
      </c>
      <c r="AM1487" s="140" t="s">
        <v>423</v>
      </c>
      <c r="AN1487" s="140" t="s">
        <v>13783</v>
      </c>
    </row>
    <row r="1488" spans="1:40" ht="28.8" x14ac:dyDescent="0.25">
      <c r="A1488" s="139" t="s">
        <v>7756</v>
      </c>
      <c r="B1488" s="140" t="s">
        <v>7757</v>
      </c>
      <c r="C1488" s="139">
        <v>19497</v>
      </c>
      <c r="D1488" s="140" t="s">
        <v>5821</v>
      </c>
      <c r="E1488" s="140" t="s">
        <v>4331</v>
      </c>
      <c r="F1488" s="139">
        <v>8870</v>
      </c>
      <c r="G1488" s="140" t="s">
        <v>777</v>
      </c>
      <c r="H1488" s="140" t="s">
        <v>2253</v>
      </c>
      <c r="I1488" s="140" t="s">
        <v>7758</v>
      </c>
      <c r="J1488" s="140" t="s">
        <v>13800</v>
      </c>
      <c r="K1488" s="140" t="s">
        <v>7922</v>
      </c>
      <c r="L1488" s="140" t="s">
        <v>7761</v>
      </c>
      <c r="M1488" s="140" t="s">
        <v>7923</v>
      </c>
      <c r="N1488" s="140" t="s">
        <v>8722</v>
      </c>
      <c r="O1488" s="139">
        <v>130989</v>
      </c>
      <c r="P1488" s="139">
        <v>19638</v>
      </c>
      <c r="Q1488" s="140" t="s">
        <v>488</v>
      </c>
      <c r="R1488" s="139">
        <v>967422</v>
      </c>
      <c r="S1488" s="139">
        <v>0</v>
      </c>
      <c r="T1488" s="140" t="s">
        <v>7758</v>
      </c>
      <c r="U1488" s="141">
        <v>367</v>
      </c>
      <c r="V1488" s="140" t="s">
        <v>13801</v>
      </c>
      <c r="W1488" s="140" t="s">
        <v>9322</v>
      </c>
      <c r="X1488" s="140" t="s">
        <v>7765</v>
      </c>
      <c r="Y1488" s="140" t="s">
        <v>7766</v>
      </c>
      <c r="Z1488" s="140" t="s">
        <v>8739</v>
      </c>
      <c r="AA1488" s="139">
        <v>1</v>
      </c>
      <c r="AB1488" s="141">
        <v>45322</v>
      </c>
      <c r="AC1488" s="141">
        <v>45322</v>
      </c>
      <c r="AD1488" s="140" t="s">
        <v>7913</v>
      </c>
      <c r="AE1488" s="140" t="s">
        <v>7914</v>
      </c>
      <c r="AF1488" s="140" t="s">
        <v>7915</v>
      </c>
      <c r="AG1488" s="140" t="s">
        <v>7916</v>
      </c>
      <c r="AH1488" s="140" t="s">
        <v>13802</v>
      </c>
      <c r="AI1488" s="140" t="s">
        <v>7943</v>
      </c>
      <c r="AJ1488" s="140" t="s">
        <v>13803</v>
      </c>
      <c r="AK1488" s="140" t="s">
        <v>13804</v>
      </c>
      <c r="AL1488" s="139">
        <v>8870</v>
      </c>
      <c r="AM1488" s="140" t="s">
        <v>423</v>
      </c>
      <c r="AN1488" s="140" t="s">
        <v>13805</v>
      </c>
    </row>
    <row r="1489" spans="1:40" ht="28.8" x14ac:dyDescent="0.25">
      <c r="A1489" s="139" t="s">
        <v>7756</v>
      </c>
      <c r="B1489" s="140" t="s">
        <v>7757</v>
      </c>
      <c r="C1489" s="139">
        <v>19505</v>
      </c>
      <c r="D1489" s="140" t="s">
        <v>5727</v>
      </c>
      <c r="E1489" s="140" t="s">
        <v>4332</v>
      </c>
      <c r="F1489" s="139">
        <v>8501</v>
      </c>
      <c r="G1489" s="140" t="s">
        <v>424</v>
      </c>
      <c r="H1489" s="140" t="s">
        <v>2254</v>
      </c>
      <c r="I1489" s="140" t="s">
        <v>7758</v>
      </c>
      <c r="J1489" s="140" t="s">
        <v>13806</v>
      </c>
      <c r="K1489" s="140" t="s">
        <v>7922</v>
      </c>
      <c r="L1489" s="140" t="s">
        <v>7761</v>
      </c>
      <c r="M1489" s="140" t="s">
        <v>7923</v>
      </c>
      <c r="N1489" s="140" t="s">
        <v>8722</v>
      </c>
      <c r="O1489" s="139">
        <v>119362</v>
      </c>
      <c r="P1489" s="139">
        <v>108225</v>
      </c>
      <c r="Q1489" s="140" t="s">
        <v>7395</v>
      </c>
      <c r="R1489" s="139">
        <v>974048</v>
      </c>
      <c r="S1489" s="139">
        <v>0</v>
      </c>
      <c r="T1489" s="140" t="s">
        <v>7758</v>
      </c>
      <c r="U1489" s="141">
        <v>367</v>
      </c>
      <c r="V1489" s="140" t="s">
        <v>13807</v>
      </c>
      <c r="W1489" s="140" t="s">
        <v>8090</v>
      </c>
      <c r="X1489" s="140" t="s">
        <v>7972</v>
      </c>
      <c r="Y1489" s="140" t="s">
        <v>7973</v>
      </c>
      <c r="Z1489" s="140" t="s">
        <v>8899</v>
      </c>
      <c r="AA1489" s="139">
        <v>2</v>
      </c>
      <c r="AB1489" s="141">
        <v>45322</v>
      </c>
      <c r="AC1489" s="141">
        <v>45322</v>
      </c>
      <c r="AD1489" s="140" t="s">
        <v>7913</v>
      </c>
      <c r="AE1489" s="140" t="s">
        <v>7914</v>
      </c>
      <c r="AF1489" s="140" t="s">
        <v>7915</v>
      </c>
      <c r="AG1489" s="140" t="s">
        <v>7916</v>
      </c>
      <c r="AH1489" s="140" t="s">
        <v>13808</v>
      </c>
      <c r="AI1489" s="140" t="s">
        <v>7943</v>
      </c>
      <c r="AJ1489" s="140" t="s">
        <v>13809</v>
      </c>
      <c r="AK1489" s="140" t="s">
        <v>13810</v>
      </c>
      <c r="AL1489" s="139">
        <v>8501</v>
      </c>
      <c r="AM1489" s="140" t="s">
        <v>424</v>
      </c>
      <c r="AN1489" s="140" t="s">
        <v>13811</v>
      </c>
    </row>
    <row r="1490" spans="1:40" ht="28.8" x14ac:dyDescent="0.25">
      <c r="A1490" s="139" t="s">
        <v>7756</v>
      </c>
      <c r="B1490" s="140" t="s">
        <v>7757</v>
      </c>
      <c r="C1490" s="139">
        <v>19513</v>
      </c>
      <c r="D1490" s="140" t="s">
        <v>7305</v>
      </c>
      <c r="E1490" s="140" t="s">
        <v>7593</v>
      </c>
      <c r="F1490" s="139">
        <v>8501</v>
      </c>
      <c r="G1490" s="140" t="s">
        <v>424</v>
      </c>
      <c r="H1490" s="140" t="s">
        <v>2255</v>
      </c>
      <c r="I1490" s="140" t="s">
        <v>7758</v>
      </c>
      <c r="J1490" s="140" t="s">
        <v>13812</v>
      </c>
      <c r="K1490" s="140" t="s">
        <v>7922</v>
      </c>
      <c r="L1490" s="140" t="s">
        <v>7761</v>
      </c>
      <c r="M1490" s="140" t="s">
        <v>7923</v>
      </c>
      <c r="N1490" s="140" t="s">
        <v>8722</v>
      </c>
      <c r="O1490" s="139">
        <v>119362</v>
      </c>
      <c r="P1490" s="139">
        <v>108225</v>
      </c>
      <c r="Q1490" s="140" t="s">
        <v>7395</v>
      </c>
      <c r="R1490" s="139">
        <v>974048</v>
      </c>
      <c r="S1490" s="139">
        <v>0</v>
      </c>
      <c r="T1490" s="140" t="s">
        <v>7758</v>
      </c>
      <c r="U1490" s="141">
        <v>367</v>
      </c>
      <c r="V1490" s="140" t="s">
        <v>13813</v>
      </c>
      <c r="W1490" s="140" t="s">
        <v>8066</v>
      </c>
      <c r="X1490" s="140" t="s">
        <v>7765</v>
      </c>
      <c r="Y1490" s="140" t="s">
        <v>7766</v>
      </c>
      <c r="Z1490" s="140" t="s">
        <v>8739</v>
      </c>
      <c r="AA1490" s="139">
        <v>1</v>
      </c>
      <c r="AB1490" s="141">
        <v>45322</v>
      </c>
      <c r="AC1490" s="141">
        <v>45322</v>
      </c>
      <c r="AD1490" s="140" t="s">
        <v>7913</v>
      </c>
      <c r="AE1490" s="140" t="s">
        <v>7914</v>
      </c>
      <c r="AF1490" s="140" t="s">
        <v>7915</v>
      </c>
      <c r="AG1490" s="140" t="s">
        <v>7916</v>
      </c>
      <c r="AH1490" s="140" t="s">
        <v>13808</v>
      </c>
      <c r="AI1490" s="140" t="s">
        <v>7943</v>
      </c>
      <c r="AJ1490" s="140" t="s">
        <v>13809</v>
      </c>
      <c r="AK1490" s="140" t="s">
        <v>13810</v>
      </c>
      <c r="AL1490" s="139">
        <v>8501</v>
      </c>
      <c r="AM1490" s="140" t="s">
        <v>424</v>
      </c>
      <c r="AN1490" s="140" t="s">
        <v>13811</v>
      </c>
    </row>
    <row r="1491" spans="1:40" ht="28.8" x14ac:dyDescent="0.25">
      <c r="A1491" s="139" t="s">
        <v>7756</v>
      </c>
      <c r="B1491" s="140" t="s">
        <v>7757</v>
      </c>
      <c r="C1491" s="139">
        <v>19521</v>
      </c>
      <c r="D1491" s="140" t="s">
        <v>5727</v>
      </c>
      <c r="E1491" s="140" t="s">
        <v>3066</v>
      </c>
      <c r="F1491" s="139">
        <v>8501</v>
      </c>
      <c r="G1491" s="140" t="s">
        <v>424</v>
      </c>
      <c r="H1491" s="140" t="s">
        <v>2256</v>
      </c>
      <c r="I1491" s="140" t="s">
        <v>7758</v>
      </c>
      <c r="J1491" s="140" t="s">
        <v>13814</v>
      </c>
      <c r="K1491" s="140" t="s">
        <v>7922</v>
      </c>
      <c r="L1491" s="140" t="s">
        <v>7761</v>
      </c>
      <c r="M1491" s="140" t="s">
        <v>7923</v>
      </c>
      <c r="N1491" s="140" t="s">
        <v>8722</v>
      </c>
      <c r="O1491" s="139">
        <v>119362</v>
      </c>
      <c r="P1491" s="139">
        <v>108225</v>
      </c>
      <c r="Q1491" s="140" t="s">
        <v>7395</v>
      </c>
      <c r="R1491" s="139">
        <v>974048</v>
      </c>
      <c r="S1491" s="139">
        <v>0</v>
      </c>
      <c r="T1491" s="140" t="s">
        <v>7758</v>
      </c>
      <c r="U1491" s="141">
        <v>367</v>
      </c>
      <c r="V1491" s="140" t="s">
        <v>13815</v>
      </c>
      <c r="W1491" s="140" t="s">
        <v>8696</v>
      </c>
      <c r="X1491" s="140" t="s">
        <v>7972</v>
      </c>
      <c r="Y1491" s="140" t="s">
        <v>7973</v>
      </c>
      <c r="Z1491" s="140" t="s">
        <v>8899</v>
      </c>
      <c r="AA1491" s="139">
        <v>2</v>
      </c>
      <c r="AB1491" s="141">
        <v>45322</v>
      </c>
      <c r="AC1491" s="141">
        <v>45322</v>
      </c>
      <c r="AD1491" s="140" t="s">
        <v>7913</v>
      </c>
      <c r="AE1491" s="140" t="s">
        <v>7914</v>
      </c>
      <c r="AF1491" s="140" t="s">
        <v>7915</v>
      </c>
      <c r="AG1491" s="140" t="s">
        <v>7916</v>
      </c>
      <c r="AH1491" s="140" t="s">
        <v>13808</v>
      </c>
      <c r="AI1491" s="140" t="s">
        <v>7943</v>
      </c>
      <c r="AJ1491" s="140" t="s">
        <v>13809</v>
      </c>
      <c r="AK1491" s="140" t="s">
        <v>13810</v>
      </c>
      <c r="AL1491" s="139">
        <v>8501</v>
      </c>
      <c r="AM1491" s="140" t="s">
        <v>424</v>
      </c>
      <c r="AN1491" s="140" t="s">
        <v>13811</v>
      </c>
    </row>
    <row r="1492" spans="1:40" ht="28.8" x14ac:dyDescent="0.25">
      <c r="A1492" s="139" t="s">
        <v>7756</v>
      </c>
      <c r="B1492" s="140" t="s">
        <v>7757</v>
      </c>
      <c r="C1492" s="139">
        <v>19539</v>
      </c>
      <c r="D1492" s="140" t="s">
        <v>5728</v>
      </c>
      <c r="E1492" s="140" t="s">
        <v>4333</v>
      </c>
      <c r="F1492" s="139">
        <v>8501</v>
      </c>
      <c r="G1492" s="140" t="s">
        <v>424</v>
      </c>
      <c r="H1492" s="140" t="s">
        <v>2254</v>
      </c>
      <c r="I1492" s="140" t="s">
        <v>7758</v>
      </c>
      <c r="J1492" s="140" t="s">
        <v>13816</v>
      </c>
      <c r="K1492" s="140" t="s">
        <v>7922</v>
      </c>
      <c r="L1492" s="140" t="s">
        <v>7761</v>
      </c>
      <c r="M1492" s="140" t="s">
        <v>7923</v>
      </c>
      <c r="N1492" s="140" t="s">
        <v>8722</v>
      </c>
      <c r="O1492" s="139">
        <v>119362</v>
      </c>
      <c r="P1492" s="139">
        <v>108225</v>
      </c>
      <c r="Q1492" s="140" t="s">
        <v>7395</v>
      </c>
      <c r="R1492" s="139">
        <v>974048</v>
      </c>
      <c r="S1492" s="139">
        <v>0</v>
      </c>
      <c r="T1492" s="140" t="s">
        <v>7758</v>
      </c>
      <c r="U1492" s="141">
        <v>367</v>
      </c>
      <c r="V1492" s="140" t="s">
        <v>13817</v>
      </c>
      <c r="W1492" s="140" t="s">
        <v>8517</v>
      </c>
      <c r="X1492" s="140" t="s">
        <v>8106</v>
      </c>
      <c r="Y1492" s="140" t="s">
        <v>8107</v>
      </c>
      <c r="Z1492" s="140" t="s">
        <v>8724</v>
      </c>
      <c r="AA1492" s="139">
        <v>3</v>
      </c>
      <c r="AB1492" s="141">
        <v>45322</v>
      </c>
      <c r="AC1492" s="141">
        <v>45322</v>
      </c>
      <c r="AD1492" s="140" t="s">
        <v>7913</v>
      </c>
      <c r="AE1492" s="140" t="s">
        <v>7914</v>
      </c>
      <c r="AF1492" s="140" t="s">
        <v>7915</v>
      </c>
      <c r="AG1492" s="140" t="s">
        <v>7916</v>
      </c>
      <c r="AH1492" s="140" t="s">
        <v>13808</v>
      </c>
      <c r="AI1492" s="140" t="s">
        <v>7943</v>
      </c>
      <c r="AJ1492" s="140" t="s">
        <v>13809</v>
      </c>
      <c r="AK1492" s="140" t="s">
        <v>13810</v>
      </c>
      <c r="AL1492" s="139">
        <v>8501</v>
      </c>
      <c r="AM1492" s="140" t="s">
        <v>424</v>
      </c>
      <c r="AN1492" s="140" t="s">
        <v>13811</v>
      </c>
    </row>
    <row r="1493" spans="1:40" ht="28.8" x14ac:dyDescent="0.25">
      <c r="A1493" s="139" t="s">
        <v>7756</v>
      </c>
      <c r="B1493" s="140" t="s">
        <v>7757</v>
      </c>
      <c r="C1493" s="139">
        <v>19547</v>
      </c>
      <c r="D1493" s="140" t="s">
        <v>5729</v>
      </c>
      <c r="E1493" s="140" t="s">
        <v>4334</v>
      </c>
      <c r="F1493" s="139">
        <v>8520</v>
      </c>
      <c r="G1493" s="140" t="s">
        <v>425</v>
      </c>
      <c r="H1493" s="140" t="s">
        <v>2257</v>
      </c>
      <c r="I1493" s="140" t="s">
        <v>7758</v>
      </c>
      <c r="J1493" s="140" t="s">
        <v>13818</v>
      </c>
      <c r="K1493" s="140" t="s">
        <v>7922</v>
      </c>
      <c r="L1493" s="140" t="s">
        <v>7761</v>
      </c>
      <c r="M1493" s="140" t="s">
        <v>7923</v>
      </c>
      <c r="N1493" s="140" t="s">
        <v>8730</v>
      </c>
      <c r="O1493" s="139">
        <v>119438</v>
      </c>
      <c r="P1493" s="139">
        <v>115857</v>
      </c>
      <c r="Q1493" s="140" t="s">
        <v>13819</v>
      </c>
      <c r="R1493" s="139">
        <v>975631</v>
      </c>
      <c r="S1493" s="139">
        <v>0</v>
      </c>
      <c r="T1493" s="140" t="s">
        <v>7758</v>
      </c>
      <c r="U1493" s="141">
        <v>367</v>
      </c>
      <c r="V1493" s="140" t="s">
        <v>13820</v>
      </c>
      <c r="W1493" s="140" t="s">
        <v>13821</v>
      </c>
      <c r="X1493" s="140" t="s">
        <v>7765</v>
      </c>
      <c r="Y1493" s="140" t="s">
        <v>7766</v>
      </c>
      <c r="Z1493" s="140" t="s">
        <v>8732</v>
      </c>
      <c r="AA1493" s="139">
        <v>1</v>
      </c>
      <c r="AB1493" s="141">
        <v>45322</v>
      </c>
      <c r="AC1493" s="141">
        <v>45322</v>
      </c>
      <c r="AD1493" s="140" t="s">
        <v>7913</v>
      </c>
      <c r="AE1493" s="140" t="s">
        <v>7914</v>
      </c>
      <c r="AF1493" s="140" t="s">
        <v>7915</v>
      </c>
      <c r="AG1493" s="140" t="s">
        <v>7916</v>
      </c>
      <c r="AH1493" s="140" t="s">
        <v>13822</v>
      </c>
      <c r="AI1493" s="140" t="s">
        <v>7773</v>
      </c>
      <c r="AJ1493" s="140" t="s">
        <v>13823</v>
      </c>
      <c r="AK1493" s="140" t="s">
        <v>7758</v>
      </c>
      <c r="AL1493" s="139">
        <v>8520</v>
      </c>
      <c r="AM1493" s="140" t="s">
        <v>425</v>
      </c>
      <c r="AN1493" s="140" t="s">
        <v>13824</v>
      </c>
    </row>
    <row r="1494" spans="1:40" ht="28.8" x14ac:dyDescent="0.25">
      <c r="A1494" s="139" t="s">
        <v>7756</v>
      </c>
      <c r="B1494" s="140" t="s">
        <v>7757</v>
      </c>
      <c r="C1494" s="139">
        <v>19554</v>
      </c>
      <c r="D1494" s="140" t="s">
        <v>7306</v>
      </c>
      <c r="E1494" s="140" t="s">
        <v>4335</v>
      </c>
      <c r="F1494" s="139">
        <v>8520</v>
      </c>
      <c r="G1494" s="140" t="s">
        <v>425</v>
      </c>
      <c r="H1494" s="140" t="s">
        <v>2258</v>
      </c>
      <c r="I1494" s="140" t="s">
        <v>7758</v>
      </c>
      <c r="J1494" s="140" t="s">
        <v>13825</v>
      </c>
      <c r="K1494" s="140" t="s">
        <v>7922</v>
      </c>
      <c r="L1494" s="140" t="s">
        <v>7761</v>
      </c>
      <c r="M1494" s="140" t="s">
        <v>7923</v>
      </c>
      <c r="N1494" s="140" t="s">
        <v>8730</v>
      </c>
      <c r="O1494" s="139">
        <v>119438</v>
      </c>
      <c r="P1494" s="139">
        <v>115857</v>
      </c>
      <c r="Q1494" s="140" t="s">
        <v>13819</v>
      </c>
      <c r="R1494" s="139">
        <v>975631</v>
      </c>
      <c r="S1494" s="139">
        <v>0</v>
      </c>
      <c r="T1494" s="140" t="s">
        <v>7758</v>
      </c>
      <c r="U1494" s="141">
        <v>367</v>
      </c>
      <c r="V1494" s="140" t="s">
        <v>13826</v>
      </c>
      <c r="W1494" s="140" t="s">
        <v>13827</v>
      </c>
      <c r="X1494" s="140" t="s">
        <v>7765</v>
      </c>
      <c r="Y1494" s="140" t="s">
        <v>7766</v>
      </c>
      <c r="Z1494" s="140" t="s">
        <v>8732</v>
      </c>
      <c r="AA1494" s="139">
        <v>2</v>
      </c>
      <c r="AB1494" s="141">
        <v>45322</v>
      </c>
      <c r="AC1494" s="141">
        <v>45322</v>
      </c>
      <c r="AD1494" s="140" t="s">
        <v>7913</v>
      </c>
      <c r="AE1494" s="140" t="s">
        <v>7914</v>
      </c>
      <c r="AF1494" s="140" t="s">
        <v>7915</v>
      </c>
      <c r="AG1494" s="140" t="s">
        <v>7916</v>
      </c>
      <c r="AH1494" s="140" t="s">
        <v>13822</v>
      </c>
      <c r="AI1494" s="140" t="s">
        <v>7773</v>
      </c>
      <c r="AJ1494" s="140" t="s">
        <v>13823</v>
      </c>
      <c r="AK1494" s="140" t="s">
        <v>7758</v>
      </c>
      <c r="AL1494" s="139">
        <v>8520</v>
      </c>
      <c r="AM1494" s="140" t="s">
        <v>425</v>
      </c>
      <c r="AN1494" s="140" t="s">
        <v>13824</v>
      </c>
    </row>
    <row r="1495" spans="1:40" ht="28.8" x14ac:dyDescent="0.25">
      <c r="A1495" s="139" t="s">
        <v>7756</v>
      </c>
      <c r="B1495" s="140" t="s">
        <v>7757</v>
      </c>
      <c r="C1495" s="139">
        <v>19562</v>
      </c>
      <c r="D1495" s="140" t="s">
        <v>5730</v>
      </c>
      <c r="E1495" s="140" t="s">
        <v>4336</v>
      </c>
      <c r="F1495" s="139">
        <v>8520</v>
      </c>
      <c r="G1495" s="140" t="s">
        <v>425</v>
      </c>
      <c r="H1495" s="140" t="s">
        <v>2259</v>
      </c>
      <c r="I1495" s="140" t="s">
        <v>7758</v>
      </c>
      <c r="J1495" s="140" t="s">
        <v>13828</v>
      </c>
      <c r="K1495" s="140" t="s">
        <v>7922</v>
      </c>
      <c r="L1495" s="140" t="s">
        <v>7761</v>
      </c>
      <c r="M1495" s="140" t="s">
        <v>7923</v>
      </c>
      <c r="N1495" s="140" t="s">
        <v>8722</v>
      </c>
      <c r="O1495" s="139">
        <v>119362</v>
      </c>
      <c r="P1495" s="139">
        <v>108225</v>
      </c>
      <c r="Q1495" s="140" t="s">
        <v>7395</v>
      </c>
      <c r="R1495" s="139">
        <v>107425</v>
      </c>
      <c r="S1495" s="139">
        <v>0</v>
      </c>
      <c r="T1495" s="140" t="s">
        <v>7758</v>
      </c>
      <c r="U1495" s="141">
        <v>367</v>
      </c>
      <c r="V1495" s="140" t="s">
        <v>13829</v>
      </c>
      <c r="W1495" s="140" t="s">
        <v>8988</v>
      </c>
      <c r="X1495" s="140" t="s">
        <v>7765</v>
      </c>
      <c r="Y1495" s="140" t="s">
        <v>7766</v>
      </c>
      <c r="Z1495" s="140" t="s">
        <v>8739</v>
      </c>
      <c r="AA1495" s="139">
        <v>2</v>
      </c>
      <c r="AB1495" s="141">
        <v>45322</v>
      </c>
      <c r="AC1495" s="141">
        <v>45322</v>
      </c>
      <c r="AD1495" s="140" t="s">
        <v>7913</v>
      </c>
      <c r="AE1495" s="140" t="s">
        <v>7914</v>
      </c>
      <c r="AF1495" s="140" t="s">
        <v>7915</v>
      </c>
      <c r="AG1495" s="140" t="s">
        <v>7916</v>
      </c>
      <c r="AH1495" s="140" t="s">
        <v>13830</v>
      </c>
      <c r="AI1495" s="140" t="s">
        <v>10610</v>
      </c>
      <c r="AJ1495" s="140" t="s">
        <v>13831</v>
      </c>
      <c r="AK1495" s="140" t="s">
        <v>13832</v>
      </c>
      <c r="AL1495" s="139">
        <v>8520</v>
      </c>
      <c r="AM1495" s="140" t="s">
        <v>425</v>
      </c>
      <c r="AN1495" s="140" t="s">
        <v>13833</v>
      </c>
    </row>
    <row r="1496" spans="1:40" ht="28.8" x14ac:dyDescent="0.25">
      <c r="A1496" s="139" t="s">
        <v>7756</v>
      </c>
      <c r="B1496" s="140" t="s">
        <v>7757</v>
      </c>
      <c r="C1496" s="139">
        <v>19571</v>
      </c>
      <c r="D1496" s="140" t="s">
        <v>487</v>
      </c>
      <c r="E1496" s="140" t="s">
        <v>912</v>
      </c>
      <c r="F1496" s="139">
        <v>8520</v>
      </c>
      <c r="G1496" s="140" t="s">
        <v>425</v>
      </c>
      <c r="H1496" s="140" t="s">
        <v>2259</v>
      </c>
      <c r="I1496" s="140" t="s">
        <v>7758</v>
      </c>
      <c r="J1496" s="140" t="s">
        <v>13834</v>
      </c>
      <c r="K1496" s="140" t="s">
        <v>7922</v>
      </c>
      <c r="L1496" s="140" t="s">
        <v>7761</v>
      </c>
      <c r="M1496" s="140" t="s">
        <v>7923</v>
      </c>
      <c r="N1496" s="140" t="s">
        <v>8722</v>
      </c>
      <c r="O1496" s="139">
        <v>119362</v>
      </c>
      <c r="P1496" s="139">
        <v>108225</v>
      </c>
      <c r="Q1496" s="140" t="s">
        <v>7395</v>
      </c>
      <c r="R1496" s="139">
        <v>107425</v>
      </c>
      <c r="S1496" s="139">
        <v>0</v>
      </c>
      <c r="T1496" s="140" t="s">
        <v>7758</v>
      </c>
      <c r="U1496" s="141">
        <v>367</v>
      </c>
      <c r="V1496" s="140" t="s">
        <v>13835</v>
      </c>
      <c r="W1496" s="140" t="s">
        <v>13836</v>
      </c>
      <c r="X1496" s="140" t="s">
        <v>8106</v>
      </c>
      <c r="Y1496" s="140" t="s">
        <v>8107</v>
      </c>
      <c r="Z1496" s="140" t="s">
        <v>8724</v>
      </c>
      <c r="AA1496" s="139">
        <v>1</v>
      </c>
      <c r="AB1496" s="141">
        <v>45322</v>
      </c>
      <c r="AC1496" s="141">
        <v>45322</v>
      </c>
      <c r="AD1496" s="140" t="s">
        <v>7913</v>
      </c>
      <c r="AE1496" s="140" t="s">
        <v>7914</v>
      </c>
      <c r="AF1496" s="140" t="s">
        <v>7915</v>
      </c>
      <c r="AG1496" s="140" t="s">
        <v>7916</v>
      </c>
      <c r="AH1496" s="140" t="s">
        <v>13837</v>
      </c>
      <c r="AI1496" s="140" t="s">
        <v>10610</v>
      </c>
      <c r="AJ1496" s="140" t="s">
        <v>13838</v>
      </c>
      <c r="AK1496" s="140" t="s">
        <v>13839</v>
      </c>
      <c r="AL1496" s="139">
        <v>8520</v>
      </c>
      <c r="AM1496" s="140" t="s">
        <v>425</v>
      </c>
      <c r="AN1496" s="140" t="s">
        <v>13833</v>
      </c>
    </row>
    <row r="1497" spans="1:40" ht="28.8" x14ac:dyDescent="0.25">
      <c r="A1497" s="139" t="s">
        <v>7756</v>
      </c>
      <c r="B1497" s="140" t="s">
        <v>7757</v>
      </c>
      <c r="C1497" s="139">
        <v>19588</v>
      </c>
      <c r="D1497" s="140" t="s">
        <v>5208</v>
      </c>
      <c r="E1497" s="140" t="s">
        <v>4337</v>
      </c>
      <c r="F1497" s="139">
        <v>8520</v>
      </c>
      <c r="G1497" s="140" t="s">
        <v>425</v>
      </c>
      <c r="H1497" s="140" t="s">
        <v>2260</v>
      </c>
      <c r="I1497" s="140" t="s">
        <v>7758</v>
      </c>
      <c r="J1497" s="140" t="s">
        <v>13840</v>
      </c>
      <c r="K1497" s="140" t="s">
        <v>7922</v>
      </c>
      <c r="L1497" s="140" t="s">
        <v>7761</v>
      </c>
      <c r="M1497" s="140" t="s">
        <v>7923</v>
      </c>
      <c r="N1497" s="140" t="s">
        <v>8722</v>
      </c>
      <c r="O1497" s="139">
        <v>119362</v>
      </c>
      <c r="P1497" s="139">
        <v>108225</v>
      </c>
      <c r="Q1497" s="140" t="s">
        <v>7395</v>
      </c>
      <c r="R1497" s="139">
        <v>107425</v>
      </c>
      <c r="S1497" s="139">
        <v>0</v>
      </c>
      <c r="T1497" s="140" t="s">
        <v>7758</v>
      </c>
      <c r="U1497" s="141">
        <v>367</v>
      </c>
      <c r="V1497" s="140" t="s">
        <v>13841</v>
      </c>
      <c r="W1497" s="140" t="s">
        <v>8334</v>
      </c>
      <c r="X1497" s="140" t="s">
        <v>7765</v>
      </c>
      <c r="Y1497" s="140" t="s">
        <v>7766</v>
      </c>
      <c r="Z1497" s="140" t="s">
        <v>8739</v>
      </c>
      <c r="AA1497" s="139">
        <v>1</v>
      </c>
      <c r="AB1497" s="141">
        <v>45322</v>
      </c>
      <c r="AC1497" s="141">
        <v>45322</v>
      </c>
      <c r="AD1497" s="140" t="s">
        <v>7913</v>
      </c>
      <c r="AE1497" s="140" t="s">
        <v>7914</v>
      </c>
      <c r="AF1497" s="140" t="s">
        <v>7915</v>
      </c>
      <c r="AG1497" s="140" t="s">
        <v>7916</v>
      </c>
      <c r="AH1497" s="140" t="s">
        <v>13842</v>
      </c>
      <c r="AI1497" s="140" t="s">
        <v>7885</v>
      </c>
      <c r="AJ1497" s="140" t="s">
        <v>13843</v>
      </c>
      <c r="AK1497" s="140" t="s">
        <v>13844</v>
      </c>
      <c r="AL1497" s="139">
        <v>8520</v>
      </c>
      <c r="AM1497" s="140" t="s">
        <v>425</v>
      </c>
      <c r="AN1497" s="140" t="s">
        <v>13833</v>
      </c>
    </row>
    <row r="1498" spans="1:40" ht="28.8" x14ac:dyDescent="0.25">
      <c r="A1498" s="139" t="s">
        <v>7756</v>
      </c>
      <c r="B1498" s="140" t="s">
        <v>7757</v>
      </c>
      <c r="C1498" s="139">
        <v>19596</v>
      </c>
      <c r="D1498" s="140" t="s">
        <v>5731</v>
      </c>
      <c r="E1498" s="140" t="s">
        <v>4338</v>
      </c>
      <c r="F1498" s="139">
        <v>8531</v>
      </c>
      <c r="G1498" s="140" t="s">
        <v>778</v>
      </c>
      <c r="H1498" s="140" t="s">
        <v>5732</v>
      </c>
      <c r="I1498" s="140" t="s">
        <v>7758</v>
      </c>
      <c r="J1498" s="140" t="s">
        <v>13845</v>
      </c>
      <c r="K1498" s="140" t="s">
        <v>7922</v>
      </c>
      <c r="L1498" s="140" t="s">
        <v>7761</v>
      </c>
      <c r="M1498" s="140" t="s">
        <v>7923</v>
      </c>
      <c r="N1498" s="140" t="s">
        <v>8730</v>
      </c>
      <c r="O1498" s="139">
        <v>119438</v>
      </c>
      <c r="P1498" s="139">
        <v>115857</v>
      </c>
      <c r="Q1498" s="140" t="s">
        <v>13819</v>
      </c>
      <c r="R1498" s="139">
        <v>975649</v>
      </c>
      <c r="S1498" s="139">
        <v>0</v>
      </c>
      <c r="T1498" s="140" t="s">
        <v>7758</v>
      </c>
      <c r="U1498" s="141">
        <v>367</v>
      </c>
      <c r="V1498" s="140" t="s">
        <v>13846</v>
      </c>
      <c r="W1498" s="140" t="s">
        <v>8185</v>
      </c>
      <c r="X1498" s="140" t="s">
        <v>7765</v>
      </c>
      <c r="Y1498" s="140" t="s">
        <v>7766</v>
      </c>
      <c r="Z1498" s="140" t="s">
        <v>8732</v>
      </c>
      <c r="AA1498" s="139">
        <v>1</v>
      </c>
      <c r="AB1498" s="141">
        <v>45322</v>
      </c>
      <c r="AC1498" s="141">
        <v>45322</v>
      </c>
      <c r="AD1498" s="140" t="s">
        <v>7913</v>
      </c>
      <c r="AE1498" s="140" t="s">
        <v>7914</v>
      </c>
      <c r="AF1498" s="140" t="s">
        <v>7915</v>
      </c>
      <c r="AG1498" s="140" t="s">
        <v>7916</v>
      </c>
      <c r="AH1498" s="140" t="s">
        <v>13847</v>
      </c>
      <c r="AI1498" s="140" t="s">
        <v>7773</v>
      </c>
      <c r="AJ1498" s="140" t="s">
        <v>13848</v>
      </c>
      <c r="AK1498" s="140" t="s">
        <v>13849</v>
      </c>
      <c r="AL1498" s="139">
        <v>8530</v>
      </c>
      <c r="AM1498" s="140" t="s">
        <v>426</v>
      </c>
      <c r="AN1498" s="140" t="s">
        <v>13850</v>
      </c>
    </row>
    <row r="1499" spans="1:40" ht="28.8" x14ac:dyDescent="0.25">
      <c r="A1499" s="139" t="s">
        <v>7756</v>
      </c>
      <c r="B1499" s="140" t="s">
        <v>7757</v>
      </c>
      <c r="C1499" s="139">
        <v>19604</v>
      </c>
      <c r="D1499" s="140" t="s">
        <v>5733</v>
      </c>
      <c r="E1499" s="140" t="s">
        <v>4339</v>
      </c>
      <c r="F1499" s="139">
        <v>8530</v>
      </c>
      <c r="G1499" s="140" t="s">
        <v>426</v>
      </c>
      <c r="H1499" s="140" t="s">
        <v>2940</v>
      </c>
      <c r="I1499" s="140" t="s">
        <v>7758</v>
      </c>
      <c r="J1499" s="140" t="s">
        <v>13851</v>
      </c>
      <c r="K1499" s="140" t="s">
        <v>7922</v>
      </c>
      <c r="L1499" s="140" t="s">
        <v>7761</v>
      </c>
      <c r="M1499" s="140" t="s">
        <v>7923</v>
      </c>
      <c r="N1499" s="140" t="s">
        <v>8730</v>
      </c>
      <c r="O1499" s="139">
        <v>119438</v>
      </c>
      <c r="P1499" s="139">
        <v>115857</v>
      </c>
      <c r="Q1499" s="140" t="s">
        <v>13819</v>
      </c>
      <c r="R1499" s="139">
        <v>975649</v>
      </c>
      <c r="S1499" s="139">
        <v>0</v>
      </c>
      <c r="T1499" s="140" t="s">
        <v>7758</v>
      </c>
      <c r="U1499" s="141">
        <v>367</v>
      </c>
      <c r="V1499" s="140" t="s">
        <v>13852</v>
      </c>
      <c r="W1499" s="140" t="s">
        <v>9053</v>
      </c>
      <c r="X1499" s="140" t="s">
        <v>7765</v>
      </c>
      <c r="Y1499" s="140" t="s">
        <v>7766</v>
      </c>
      <c r="Z1499" s="140" t="s">
        <v>8732</v>
      </c>
      <c r="AA1499" s="139">
        <v>1</v>
      </c>
      <c r="AB1499" s="141">
        <v>45322</v>
      </c>
      <c r="AC1499" s="141">
        <v>45322</v>
      </c>
      <c r="AD1499" s="140" t="s">
        <v>7913</v>
      </c>
      <c r="AE1499" s="140" t="s">
        <v>7914</v>
      </c>
      <c r="AF1499" s="140" t="s">
        <v>7915</v>
      </c>
      <c r="AG1499" s="140" t="s">
        <v>7916</v>
      </c>
      <c r="AH1499" s="140" t="s">
        <v>13847</v>
      </c>
      <c r="AI1499" s="140" t="s">
        <v>7773</v>
      </c>
      <c r="AJ1499" s="140" t="s">
        <v>13848</v>
      </c>
      <c r="AK1499" s="140" t="s">
        <v>13849</v>
      </c>
      <c r="AL1499" s="139">
        <v>8530</v>
      </c>
      <c r="AM1499" s="140" t="s">
        <v>426</v>
      </c>
      <c r="AN1499" s="140" t="s">
        <v>13850</v>
      </c>
    </row>
    <row r="1500" spans="1:40" ht="28.8" x14ac:dyDescent="0.25">
      <c r="A1500" s="139" t="s">
        <v>7756</v>
      </c>
      <c r="B1500" s="140" t="s">
        <v>7757</v>
      </c>
      <c r="C1500" s="139">
        <v>19612</v>
      </c>
      <c r="D1500" s="140" t="s">
        <v>5344</v>
      </c>
      <c r="E1500" s="140" t="s">
        <v>4340</v>
      </c>
      <c r="F1500" s="139">
        <v>8530</v>
      </c>
      <c r="G1500" s="140" t="s">
        <v>426</v>
      </c>
      <c r="H1500" s="140" t="s">
        <v>2261</v>
      </c>
      <c r="I1500" s="140" t="s">
        <v>7758</v>
      </c>
      <c r="J1500" s="140" t="s">
        <v>13853</v>
      </c>
      <c r="K1500" s="140" t="s">
        <v>7922</v>
      </c>
      <c r="L1500" s="140" t="s">
        <v>7761</v>
      </c>
      <c r="M1500" s="140" t="s">
        <v>7923</v>
      </c>
      <c r="N1500" s="140" t="s">
        <v>8722</v>
      </c>
      <c r="O1500" s="139">
        <v>119461</v>
      </c>
      <c r="P1500" s="139">
        <v>19612</v>
      </c>
      <c r="Q1500" s="140" t="s">
        <v>5344</v>
      </c>
      <c r="R1500" s="139">
        <v>974031</v>
      </c>
      <c r="S1500" s="139">
        <v>0</v>
      </c>
      <c r="T1500" s="140" t="s">
        <v>7758</v>
      </c>
      <c r="U1500" s="141">
        <v>367</v>
      </c>
      <c r="V1500" s="140" t="s">
        <v>13854</v>
      </c>
      <c r="W1500" s="140" t="s">
        <v>9436</v>
      </c>
      <c r="X1500" s="140" t="s">
        <v>7765</v>
      </c>
      <c r="Y1500" s="140" t="s">
        <v>7766</v>
      </c>
      <c r="Z1500" s="140" t="s">
        <v>8739</v>
      </c>
      <c r="AA1500" s="139">
        <v>1</v>
      </c>
      <c r="AB1500" s="141">
        <v>45322</v>
      </c>
      <c r="AC1500" s="141">
        <v>45322</v>
      </c>
      <c r="AD1500" s="140" t="s">
        <v>7913</v>
      </c>
      <c r="AE1500" s="140" t="s">
        <v>7914</v>
      </c>
      <c r="AF1500" s="140" t="s">
        <v>7915</v>
      </c>
      <c r="AG1500" s="140" t="s">
        <v>7916</v>
      </c>
      <c r="AH1500" s="140" t="s">
        <v>13855</v>
      </c>
      <c r="AI1500" s="140" t="s">
        <v>7943</v>
      </c>
      <c r="AJ1500" s="140" t="s">
        <v>13856</v>
      </c>
      <c r="AK1500" s="140" t="s">
        <v>13857</v>
      </c>
      <c r="AL1500" s="139">
        <v>8530</v>
      </c>
      <c r="AM1500" s="140" t="s">
        <v>426</v>
      </c>
      <c r="AN1500" s="140" t="s">
        <v>13858</v>
      </c>
    </row>
    <row r="1501" spans="1:40" ht="28.8" x14ac:dyDescent="0.25">
      <c r="A1501" s="139" t="s">
        <v>7756</v>
      </c>
      <c r="B1501" s="140" t="s">
        <v>7757</v>
      </c>
      <c r="C1501" s="139">
        <v>19621</v>
      </c>
      <c r="D1501" s="140" t="s">
        <v>5734</v>
      </c>
      <c r="E1501" s="140" t="s">
        <v>4341</v>
      </c>
      <c r="F1501" s="139">
        <v>8530</v>
      </c>
      <c r="G1501" s="140" t="s">
        <v>426</v>
      </c>
      <c r="H1501" s="140" t="s">
        <v>2262</v>
      </c>
      <c r="I1501" s="140" t="s">
        <v>7758</v>
      </c>
      <c r="J1501" s="140" t="s">
        <v>13859</v>
      </c>
      <c r="K1501" s="140" t="s">
        <v>7922</v>
      </c>
      <c r="L1501" s="140" t="s">
        <v>7761</v>
      </c>
      <c r="M1501" s="140" t="s">
        <v>7923</v>
      </c>
      <c r="N1501" s="140" t="s">
        <v>8722</v>
      </c>
      <c r="O1501" s="139">
        <v>119461</v>
      </c>
      <c r="P1501" s="139">
        <v>19612</v>
      </c>
      <c r="Q1501" s="140" t="s">
        <v>5344</v>
      </c>
      <c r="R1501" s="139">
        <v>974031</v>
      </c>
      <c r="S1501" s="139">
        <v>0</v>
      </c>
      <c r="T1501" s="140" t="s">
        <v>7758</v>
      </c>
      <c r="U1501" s="141">
        <v>367</v>
      </c>
      <c r="V1501" s="140" t="s">
        <v>13860</v>
      </c>
      <c r="W1501" s="140" t="s">
        <v>8942</v>
      </c>
      <c r="X1501" s="140" t="s">
        <v>7765</v>
      </c>
      <c r="Y1501" s="140" t="s">
        <v>7766</v>
      </c>
      <c r="Z1501" s="140" t="s">
        <v>8739</v>
      </c>
      <c r="AA1501" s="139">
        <v>1</v>
      </c>
      <c r="AB1501" s="141">
        <v>45322</v>
      </c>
      <c r="AC1501" s="141">
        <v>45322</v>
      </c>
      <c r="AD1501" s="140" t="s">
        <v>7913</v>
      </c>
      <c r="AE1501" s="140" t="s">
        <v>7914</v>
      </c>
      <c r="AF1501" s="140" t="s">
        <v>7915</v>
      </c>
      <c r="AG1501" s="140" t="s">
        <v>7916</v>
      </c>
      <c r="AH1501" s="140" t="s">
        <v>13861</v>
      </c>
      <c r="AI1501" s="140" t="s">
        <v>7943</v>
      </c>
      <c r="AJ1501" s="140" t="s">
        <v>13862</v>
      </c>
      <c r="AK1501" s="140" t="s">
        <v>13863</v>
      </c>
      <c r="AL1501" s="139">
        <v>8530</v>
      </c>
      <c r="AM1501" s="140" t="s">
        <v>426</v>
      </c>
      <c r="AN1501" s="140" t="s">
        <v>13858</v>
      </c>
    </row>
    <row r="1502" spans="1:40" ht="28.8" x14ac:dyDescent="0.25">
      <c r="A1502" s="139" t="s">
        <v>7756</v>
      </c>
      <c r="B1502" s="140" t="s">
        <v>7757</v>
      </c>
      <c r="C1502" s="139">
        <v>19638</v>
      </c>
      <c r="D1502" s="140" t="s">
        <v>488</v>
      </c>
      <c r="E1502" s="140" t="s">
        <v>4342</v>
      </c>
      <c r="F1502" s="139">
        <v>8540</v>
      </c>
      <c r="G1502" s="140" t="s">
        <v>417</v>
      </c>
      <c r="H1502" s="140" t="s">
        <v>2263</v>
      </c>
      <c r="I1502" s="140" t="s">
        <v>7758</v>
      </c>
      <c r="J1502" s="140" t="s">
        <v>13864</v>
      </c>
      <c r="K1502" s="140" t="s">
        <v>7922</v>
      </c>
      <c r="L1502" s="140" t="s">
        <v>7761</v>
      </c>
      <c r="M1502" s="140" t="s">
        <v>7923</v>
      </c>
      <c r="N1502" s="140" t="s">
        <v>8722</v>
      </c>
      <c r="O1502" s="139">
        <v>130989</v>
      </c>
      <c r="P1502" s="139">
        <v>19638</v>
      </c>
      <c r="Q1502" s="140" t="s">
        <v>488</v>
      </c>
      <c r="R1502" s="139">
        <v>61333</v>
      </c>
      <c r="S1502" s="139">
        <v>0</v>
      </c>
      <c r="T1502" s="140" t="s">
        <v>7758</v>
      </c>
      <c r="U1502" s="141">
        <v>367</v>
      </c>
      <c r="V1502" s="140" t="s">
        <v>13865</v>
      </c>
      <c r="W1502" s="140" t="s">
        <v>13866</v>
      </c>
      <c r="X1502" s="140" t="s">
        <v>7765</v>
      </c>
      <c r="Y1502" s="140" t="s">
        <v>7766</v>
      </c>
      <c r="Z1502" s="140" t="s">
        <v>8739</v>
      </c>
      <c r="AA1502" s="139">
        <v>3</v>
      </c>
      <c r="AB1502" s="141">
        <v>45322</v>
      </c>
      <c r="AC1502" s="141">
        <v>45322</v>
      </c>
      <c r="AD1502" s="140" t="s">
        <v>8470</v>
      </c>
      <c r="AE1502" s="140" t="s">
        <v>8471</v>
      </c>
      <c r="AF1502" s="140" t="s">
        <v>8472</v>
      </c>
      <c r="AG1502" s="140" t="s">
        <v>8473</v>
      </c>
      <c r="AH1502" s="140" t="s">
        <v>13867</v>
      </c>
      <c r="AI1502" s="140" t="s">
        <v>7773</v>
      </c>
      <c r="AJ1502" s="140" t="s">
        <v>9165</v>
      </c>
      <c r="AK1502" s="140" t="s">
        <v>13868</v>
      </c>
      <c r="AL1502" s="139">
        <v>8540</v>
      </c>
      <c r="AM1502" s="140" t="s">
        <v>417</v>
      </c>
      <c r="AN1502" s="140" t="s">
        <v>13869</v>
      </c>
    </row>
    <row r="1503" spans="1:40" ht="28.8" x14ac:dyDescent="0.25">
      <c r="A1503" s="139" t="s">
        <v>7756</v>
      </c>
      <c r="B1503" s="140" t="s">
        <v>7757</v>
      </c>
      <c r="C1503" s="139">
        <v>19653</v>
      </c>
      <c r="D1503" s="140" t="s">
        <v>488</v>
      </c>
      <c r="E1503" s="140" t="s">
        <v>4343</v>
      </c>
      <c r="F1503" s="139">
        <v>8540</v>
      </c>
      <c r="G1503" s="140" t="s">
        <v>417</v>
      </c>
      <c r="H1503" s="140" t="s">
        <v>2264</v>
      </c>
      <c r="I1503" s="140" t="s">
        <v>7758</v>
      </c>
      <c r="J1503" s="140" t="s">
        <v>13870</v>
      </c>
      <c r="K1503" s="140" t="s">
        <v>7922</v>
      </c>
      <c r="L1503" s="140" t="s">
        <v>7761</v>
      </c>
      <c r="M1503" s="140" t="s">
        <v>7923</v>
      </c>
      <c r="N1503" s="140" t="s">
        <v>8722</v>
      </c>
      <c r="O1503" s="139">
        <v>130989</v>
      </c>
      <c r="P1503" s="139">
        <v>19638</v>
      </c>
      <c r="Q1503" s="140" t="s">
        <v>488</v>
      </c>
      <c r="R1503" s="139">
        <v>61333</v>
      </c>
      <c r="S1503" s="139">
        <v>0</v>
      </c>
      <c r="T1503" s="140" t="s">
        <v>7758</v>
      </c>
      <c r="U1503" s="141">
        <v>367</v>
      </c>
      <c r="V1503" s="140" t="s">
        <v>13871</v>
      </c>
      <c r="W1503" s="140" t="s">
        <v>11373</v>
      </c>
      <c r="X1503" s="140" t="s">
        <v>7765</v>
      </c>
      <c r="Y1503" s="140" t="s">
        <v>7766</v>
      </c>
      <c r="Z1503" s="140" t="s">
        <v>8739</v>
      </c>
      <c r="AA1503" s="139">
        <v>3</v>
      </c>
      <c r="AB1503" s="141">
        <v>45322</v>
      </c>
      <c r="AC1503" s="141">
        <v>45322</v>
      </c>
      <c r="AD1503" s="140" t="s">
        <v>8470</v>
      </c>
      <c r="AE1503" s="140" t="s">
        <v>8471</v>
      </c>
      <c r="AF1503" s="140" t="s">
        <v>8472</v>
      </c>
      <c r="AG1503" s="140" t="s">
        <v>8473</v>
      </c>
      <c r="AH1503" s="140" t="s">
        <v>13872</v>
      </c>
      <c r="AI1503" s="140" t="s">
        <v>7885</v>
      </c>
      <c r="AJ1503" s="140" t="s">
        <v>488</v>
      </c>
      <c r="AK1503" s="140" t="s">
        <v>13873</v>
      </c>
      <c r="AL1503" s="139">
        <v>8540</v>
      </c>
      <c r="AM1503" s="140" t="s">
        <v>417</v>
      </c>
      <c r="AN1503" s="140" t="s">
        <v>13869</v>
      </c>
    </row>
    <row r="1504" spans="1:40" ht="28.8" x14ac:dyDescent="0.25">
      <c r="A1504" s="139" t="s">
        <v>7756</v>
      </c>
      <c r="B1504" s="140" t="s">
        <v>7757</v>
      </c>
      <c r="C1504" s="139">
        <v>19661</v>
      </c>
      <c r="D1504" s="140" t="s">
        <v>5735</v>
      </c>
      <c r="E1504" s="140" t="s">
        <v>4344</v>
      </c>
      <c r="F1504" s="139">
        <v>8540</v>
      </c>
      <c r="G1504" s="140" t="s">
        <v>417</v>
      </c>
      <c r="H1504" s="140" t="s">
        <v>2265</v>
      </c>
      <c r="I1504" s="140" t="s">
        <v>7758</v>
      </c>
      <c r="J1504" s="140" t="s">
        <v>13874</v>
      </c>
      <c r="K1504" s="140" t="s">
        <v>7922</v>
      </c>
      <c r="L1504" s="140" t="s">
        <v>7761</v>
      </c>
      <c r="M1504" s="140" t="s">
        <v>7923</v>
      </c>
      <c r="N1504" s="140" t="s">
        <v>8722</v>
      </c>
      <c r="O1504" s="139">
        <v>119561</v>
      </c>
      <c r="P1504" s="139">
        <v>18853</v>
      </c>
      <c r="Q1504" s="140" t="s">
        <v>488</v>
      </c>
      <c r="R1504" s="139">
        <v>58347</v>
      </c>
      <c r="S1504" s="139">
        <v>0</v>
      </c>
      <c r="T1504" s="140" t="s">
        <v>7758</v>
      </c>
      <c r="U1504" s="141">
        <v>367</v>
      </c>
      <c r="V1504" s="140" t="s">
        <v>13875</v>
      </c>
      <c r="W1504" s="140" t="s">
        <v>9214</v>
      </c>
      <c r="X1504" s="140" t="s">
        <v>7765</v>
      </c>
      <c r="Y1504" s="140" t="s">
        <v>7766</v>
      </c>
      <c r="Z1504" s="140" t="s">
        <v>8739</v>
      </c>
      <c r="AA1504" s="139">
        <v>2</v>
      </c>
      <c r="AB1504" s="141">
        <v>45322</v>
      </c>
      <c r="AC1504" s="141">
        <v>45322</v>
      </c>
      <c r="AD1504" s="140" t="s">
        <v>8470</v>
      </c>
      <c r="AE1504" s="140" t="s">
        <v>8471</v>
      </c>
      <c r="AF1504" s="140" t="s">
        <v>8472</v>
      </c>
      <c r="AG1504" s="140" t="s">
        <v>8473</v>
      </c>
      <c r="AH1504" s="140" t="s">
        <v>13876</v>
      </c>
      <c r="AI1504" s="140" t="s">
        <v>7943</v>
      </c>
      <c r="AJ1504" s="140" t="s">
        <v>13877</v>
      </c>
      <c r="AK1504" s="140" t="s">
        <v>4344</v>
      </c>
      <c r="AL1504" s="139">
        <v>8540</v>
      </c>
      <c r="AM1504" s="140" t="s">
        <v>417</v>
      </c>
      <c r="AN1504" s="140" t="s">
        <v>13607</v>
      </c>
    </row>
    <row r="1505" spans="1:40" ht="28.8" x14ac:dyDescent="0.25">
      <c r="A1505" s="139" t="s">
        <v>7756</v>
      </c>
      <c r="B1505" s="140" t="s">
        <v>7757</v>
      </c>
      <c r="C1505" s="139">
        <v>19679</v>
      </c>
      <c r="D1505" s="140" t="s">
        <v>898</v>
      </c>
      <c r="E1505" s="140" t="s">
        <v>4345</v>
      </c>
      <c r="F1505" s="139">
        <v>8540</v>
      </c>
      <c r="G1505" s="140" t="s">
        <v>417</v>
      </c>
      <c r="H1505" s="140" t="s">
        <v>2266</v>
      </c>
      <c r="I1505" s="140" t="s">
        <v>7758</v>
      </c>
      <c r="J1505" s="140" t="s">
        <v>13878</v>
      </c>
      <c r="K1505" s="140" t="s">
        <v>7922</v>
      </c>
      <c r="L1505" s="140" t="s">
        <v>7761</v>
      </c>
      <c r="M1505" s="140" t="s">
        <v>7923</v>
      </c>
      <c r="N1505" s="140" t="s">
        <v>8730</v>
      </c>
      <c r="O1505" s="139">
        <v>130989</v>
      </c>
      <c r="P1505" s="139">
        <v>19638</v>
      </c>
      <c r="Q1505" s="140" t="s">
        <v>488</v>
      </c>
      <c r="R1505" s="139">
        <v>975656</v>
      </c>
      <c r="S1505" s="139">
        <v>0</v>
      </c>
      <c r="T1505" s="140" t="s">
        <v>7758</v>
      </c>
      <c r="U1505" s="141">
        <v>367</v>
      </c>
      <c r="V1505" s="140" t="s">
        <v>13879</v>
      </c>
      <c r="W1505" s="140" t="s">
        <v>13321</v>
      </c>
      <c r="X1505" s="140" t="s">
        <v>7972</v>
      </c>
      <c r="Y1505" s="140" t="s">
        <v>7973</v>
      </c>
      <c r="Z1505" s="140" t="s">
        <v>8773</v>
      </c>
      <c r="AA1505" s="139">
        <v>2</v>
      </c>
      <c r="AB1505" s="141">
        <v>45322</v>
      </c>
      <c r="AC1505" s="141">
        <v>45322</v>
      </c>
      <c r="AD1505" s="140" t="s">
        <v>8470</v>
      </c>
      <c r="AE1505" s="140" t="s">
        <v>8471</v>
      </c>
      <c r="AF1505" s="140" t="s">
        <v>8472</v>
      </c>
      <c r="AG1505" s="140" t="s">
        <v>8473</v>
      </c>
      <c r="AH1505" s="140" t="s">
        <v>13880</v>
      </c>
      <c r="AI1505" s="140" t="s">
        <v>7773</v>
      </c>
      <c r="AJ1505" s="140" t="s">
        <v>13881</v>
      </c>
      <c r="AK1505" s="140" t="s">
        <v>7758</v>
      </c>
      <c r="AL1505" s="139">
        <v>8540</v>
      </c>
      <c r="AM1505" s="140" t="s">
        <v>417</v>
      </c>
      <c r="AN1505" s="140" t="s">
        <v>13882</v>
      </c>
    </row>
    <row r="1506" spans="1:40" ht="28.8" x14ac:dyDescent="0.25">
      <c r="A1506" s="139" t="s">
        <v>7756</v>
      </c>
      <c r="B1506" s="140" t="s">
        <v>7757</v>
      </c>
      <c r="C1506" s="139">
        <v>19687</v>
      </c>
      <c r="D1506" s="140" t="s">
        <v>7307</v>
      </c>
      <c r="E1506" s="140" t="s">
        <v>13883</v>
      </c>
      <c r="F1506" s="139">
        <v>8792</v>
      </c>
      <c r="G1506" s="140" t="s">
        <v>779</v>
      </c>
      <c r="H1506" s="140" t="s">
        <v>2267</v>
      </c>
      <c r="I1506" s="140" t="s">
        <v>7758</v>
      </c>
      <c r="J1506" s="140" t="s">
        <v>13884</v>
      </c>
      <c r="K1506" s="140" t="s">
        <v>7922</v>
      </c>
      <c r="L1506" s="140" t="s">
        <v>7761</v>
      </c>
      <c r="M1506" s="140" t="s">
        <v>7923</v>
      </c>
      <c r="N1506" s="140" t="s">
        <v>8722</v>
      </c>
      <c r="O1506" s="139">
        <v>120361</v>
      </c>
      <c r="P1506" s="139">
        <v>19869</v>
      </c>
      <c r="Q1506" s="140" t="s">
        <v>5740</v>
      </c>
      <c r="R1506" s="139">
        <v>967588</v>
      </c>
      <c r="S1506" s="139">
        <v>0</v>
      </c>
      <c r="T1506" s="140" t="s">
        <v>7758</v>
      </c>
      <c r="U1506" s="141">
        <v>367</v>
      </c>
      <c r="V1506" s="140" t="s">
        <v>13885</v>
      </c>
      <c r="W1506" s="140" t="s">
        <v>8209</v>
      </c>
      <c r="X1506" s="140" t="s">
        <v>7765</v>
      </c>
      <c r="Y1506" s="140" t="s">
        <v>7766</v>
      </c>
      <c r="Z1506" s="140" t="s">
        <v>8739</v>
      </c>
      <c r="AA1506" s="139">
        <v>1</v>
      </c>
      <c r="AB1506" s="141">
        <v>45322</v>
      </c>
      <c r="AC1506" s="141">
        <v>45322</v>
      </c>
      <c r="AD1506" s="140" t="s">
        <v>7913</v>
      </c>
      <c r="AE1506" s="140" t="s">
        <v>7914</v>
      </c>
      <c r="AF1506" s="140" t="s">
        <v>7915</v>
      </c>
      <c r="AG1506" s="140" t="s">
        <v>7916</v>
      </c>
      <c r="AH1506" s="140" t="s">
        <v>13886</v>
      </c>
      <c r="AI1506" s="140" t="s">
        <v>7943</v>
      </c>
      <c r="AJ1506" s="140" t="s">
        <v>9186</v>
      </c>
      <c r="AK1506" s="140" t="s">
        <v>13887</v>
      </c>
      <c r="AL1506" s="139">
        <v>8792</v>
      </c>
      <c r="AM1506" s="140" t="s">
        <v>779</v>
      </c>
      <c r="AN1506" s="140" t="s">
        <v>13888</v>
      </c>
    </row>
    <row r="1507" spans="1:40" ht="28.8" x14ac:dyDescent="0.25">
      <c r="A1507" s="139" t="s">
        <v>7756</v>
      </c>
      <c r="B1507" s="140" t="s">
        <v>7757</v>
      </c>
      <c r="C1507" s="139">
        <v>19695</v>
      </c>
      <c r="D1507" s="140" t="s">
        <v>124</v>
      </c>
      <c r="E1507" s="140" t="s">
        <v>4346</v>
      </c>
      <c r="F1507" s="139">
        <v>8793</v>
      </c>
      <c r="G1507" s="140" t="s">
        <v>780</v>
      </c>
      <c r="H1507" s="140" t="s">
        <v>2268</v>
      </c>
      <c r="I1507" s="140" t="s">
        <v>7758</v>
      </c>
      <c r="J1507" s="140" t="s">
        <v>13889</v>
      </c>
      <c r="K1507" s="140" t="s">
        <v>7922</v>
      </c>
      <c r="L1507" s="140" t="s">
        <v>7761</v>
      </c>
      <c r="M1507" s="140" t="s">
        <v>7923</v>
      </c>
      <c r="N1507" s="140" t="s">
        <v>8730</v>
      </c>
      <c r="O1507" s="139">
        <v>122135</v>
      </c>
      <c r="P1507" s="139">
        <v>19919</v>
      </c>
      <c r="Q1507" s="140" t="s">
        <v>6699</v>
      </c>
      <c r="R1507" s="139">
        <v>975672</v>
      </c>
      <c r="S1507" s="139">
        <v>0</v>
      </c>
      <c r="T1507" s="140" t="s">
        <v>7758</v>
      </c>
      <c r="U1507" s="141">
        <v>367</v>
      </c>
      <c r="V1507" s="140" t="s">
        <v>13890</v>
      </c>
      <c r="W1507" s="140" t="s">
        <v>13891</v>
      </c>
      <c r="X1507" s="140" t="s">
        <v>7765</v>
      </c>
      <c r="Y1507" s="140" t="s">
        <v>7766</v>
      </c>
      <c r="Z1507" s="140" t="s">
        <v>8732</v>
      </c>
      <c r="AA1507" s="139">
        <v>1</v>
      </c>
      <c r="AB1507" s="141">
        <v>45322</v>
      </c>
      <c r="AC1507" s="141">
        <v>45322</v>
      </c>
      <c r="AD1507" s="140" t="s">
        <v>7926</v>
      </c>
      <c r="AE1507" s="140" t="s">
        <v>7927</v>
      </c>
      <c r="AF1507" s="140" t="s">
        <v>7928</v>
      </c>
      <c r="AG1507" s="140" t="s">
        <v>7929</v>
      </c>
      <c r="AH1507" s="140" t="s">
        <v>13892</v>
      </c>
      <c r="AI1507" s="140" t="s">
        <v>7773</v>
      </c>
      <c r="AJ1507" s="140" t="s">
        <v>13893</v>
      </c>
      <c r="AK1507" s="140" t="s">
        <v>9208</v>
      </c>
      <c r="AL1507" s="139">
        <v>8790</v>
      </c>
      <c r="AM1507" s="140" t="s">
        <v>428</v>
      </c>
      <c r="AN1507" s="140" t="s">
        <v>13894</v>
      </c>
    </row>
    <row r="1508" spans="1:40" ht="28.8" x14ac:dyDescent="0.25">
      <c r="A1508" s="139" t="s">
        <v>7756</v>
      </c>
      <c r="B1508" s="140" t="s">
        <v>7757</v>
      </c>
      <c r="C1508" s="139">
        <v>19703</v>
      </c>
      <c r="D1508" s="140" t="s">
        <v>124</v>
      </c>
      <c r="E1508" s="140" t="s">
        <v>4347</v>
      </c>
      <c r="F1508" s="139">
        <v>8791</v>
      </c>
      <c r="G1508" s="140" t="s">
        <v>781</v>
      </c>
      <c r="H1508" s="140" t="s">
        <v>2269</v>
      </c>
      <c r="I1508" s="140" t="s">
        <v>7758</v>
      </c>
      <c r="J1508" s="140" t="s">
        <v>13895</v>
      </c>
      <c r="K1508" s="140" t="s">
        <v>7922</v>
      </c>
      <c r="L1508" s="140" t="s">
        <v>7761</v>
      </c>
      <c r="M1508" s="140" t="s">
        <v>7923</v>
      </c>
      <c r="N1508" s="140" t="s">
        <v>8730</v>
      </c>
      <c r="O1508" s="139">
        <v>122135</v>
      </c>
      <c r="P1508" s="139">
        <v>19919</v>
      </c>
      <c r="Q1508" s="140" t="s">
        <v>6699</v>
      </c>
      <c r="R1508" s="139">
        <v>975672</v>
      </c>
      <c r="S1508" s="139">
        <v>0</v>
      </c>
      <c r="T1508" s="140" t="s">
        <v>7758</v>
      </c>
      <c r="U1508" s="141">
        <v>367</v>
      </c>
      <c r="V1508" s="140" t="s">
        <v>13896</v>
      </c>
      <c r="W1508" s="140" t="s">
        <v>13897</v>
      </c>
      <c r="X1508" s="140" t="s">
        <v>7765</v>
      </c>
      <c r="Y1508" s="140" t="s">
        <v>7766</v>
      </c>
      <c r="Z1508" s="140" t="s">
        <v>8732</v>
      </c>
      <c r="AA1508" s="139">
        <v>1</v>
      </c>
      <c r="AB1508" s="141">
        <v>45322</v>
      </c>
      <c r="AC1508" s="141">
        <v>45322</v>
      </c>
      <c r="AD1508" s="140" t="s">
        <v>7913</v>
      </c>
      <c r="AE1508" s="140" t="s">
        <v>7914</v>
      </c>
      <c r="AF1508" s="140" t="s">
        <v>7915</v>
      </c>
      <c r="AG1508" s="140" t="s">
        <v>7916</v>
      </c>
      <c r="AH1508" s="140" t="s">
        <v>13892</v>
      </c>
      <c r="AI1508" s="140" t="s">
        <v>7773</v>
      </c>
      <c r="AJ1508" s="140" t="s">
        <v>13893</v>
      </c>
      <c r="AK1508" s="140" t="s">
        <v>9208</v>
      </c>
      <c r="AL1508" s="139">
        <v>8790</v>
      </c>
      <c r="AM1508" s="140" t="s">
        <v>428</v>
      </c>
      <c r="AN1508" s="140" t="s">
        <v>13894</v>
      </c>
    </row>
    <row r="1509" spans="1:40" ht="28.8" x14ac:dyDescent="0.25">
      <c r="A1509" s="139" t="s">
        <v>7756</v>
      </c>
      <c r="B1509" s="140" t="s">
        <v>7757</v>
      </c>
      <c r="C1509" s="139">
        <v>19711</v>
      </c>
      <c r="D1509" s="140" t="s">
        <v>7308</v>
      </c>
      <c r="E1509" s="140" t="s">
        <v>4348</v>
      </c>
      <c r="F1509" s="139">
        <v>8791</v>
      </c>
      <c r="G1509" s="140" t="s">
        <v>781</v>
      </c>
      <c r="H1509" s="140" t="s">
        <v>2270</v>
      </c>
      <c r="I1509" s="140" t="s">
        <v>7758</v>
      </c>
      <c r="J1509" s="140" t="s">
        <v>13898</v>
      </c>
      <c r="K1509" s="140" t="s">
        <v>7922</v>
      </c>
      <c r="L1509" s="140" t="s">
        <v>7761</v>
      </c>
      <c r="M1509" s="140" t="s">
        <v>7923</v>
      </c>
      <c r="N1509" s="140" t="s">
        <v>8722</v>
      </c>
      <c r="O1509" s="139">
        <v>120361</v>
      </c>
      <c r="P1509" s="139">
        <v>19869</v>
      </c>
      <c r="Q1509" s="140" t="s">
        <v>5740</v>
      </c>
      <c r="R1509" s="139">
        <v>967588</v>
      </c>
      <c r="S1509" s="139">
        <v>0</v>
      </c>
      <c r="T1509" s="140" t="s">
        <v>7758</v>
      </c>
      <c r="U1509" s="141">
        <v>367</v>
      </c>
      <c r="V1509" s="140" t="s">
        <v>13899</v>
      </c>
      <c r="W1509" s="140" t="s">
        <v>8417</v>
      </c>
      <c r="X1509" s="140" t="s">
        <v>7765</v>
      </c>
      <c r="Y1509" s="140" t="s">
        <v>7766</v>
      </c>
      <c r="Z1509" s="140" t="s">
        <v>8739</v>
      </c>
      <c r="AA1509" s="139">
        <v>1</v>
      </c>
      <c r="AB1509" s="141">
        <v>45322</v>
      </c>
      <c r="AC1509" s="141">
        <v>45322</v>
      </c>
      <c r="AD1509" s="140" t="s">
        <v>7913</v>
      </c>
      <c r="AE1509" s="140" t="s">
        <v>7914</v>
      </c>
      <c r="AF1509" s="140" t="s">
        <v>7915</v>
      </c>
      <c r="AG1509" s="140" t="s">
        <v>7916</v>
      </c>
      <c r="AH1509" s="140" t="s">
        <v>13900</v>
      </c>
      <c r="AI1509" s="140" t="s">
        <v>7943</v>
      </c>
      <c r="AJ1509" s="140" t="s">
        <v>488</v>
      </c>
      <c r="AK1509" s="140" t="s">
        <v>13901</v>
      </c>
      <c r="AL1509" s="139">
        <v>8791</v>
      </c>
      <c r="AM1509" s="140" t="s">
        <v>781</v>
      </c>
      <c r="AN1509" s="140" t="s">
        <v>13888</v>
      </c>
    </row>
    <row r="1510" spans="1:40" ht="28.8" x14ac:dyDescent="0.25">
      <c r="A1510" s="139" t="s">
        <v>7756</v>
      </c>
      <c r="B1510" s="140" t="s">
        <v>7757</v>
      </c>
      <c r="C1510" s="139">
        <v>19729</v>
      </c>
      <c r="D1510" s="140" t="s">
        <v>6569</v>
      </c>
      <c r="E1510" s="140" t="s">
        <v>4349</v>
      </c>
      <c r="F1510" s="139">
        <v>8710</v>
      </c>
      <c r="G1510" s="140" t="s">
        <v>782</v>
      </c>
      <c r="H1510" s="140" t="s">
        <v>2271</v>
      </c>
      <c r="I1510" s="140" t="s">
        <v>7758</v>
      </c>
      <c r="J1510" s="140" t="s">
        <v>13902</v>
      </c>
      <c r="K1510" s="140" t="s">
        <v>7922</v>
      </c>
      <c r="L1510" s="140" t="s">
        <v>7761</v>
      </c>
      <c r="M1510" s="140" t="s">
        <v>7923</v>
      </c>
      <c r="N1510" s="140" t="s">
        <v>8722</v>
      </c>
      <c r="O1510" s="139">
        <v>118745</v>
      </c>
      <c r="P1510" s="139">
        <v>19811</v>
      </c>
      <c r="Q1510" s="140" t="s">
        <v>7311</v>
      </c>
      <c r="R1510" s="139">
        <v>967497</v>
      </c>
      <c r="S1510" s="139">
        <v>0</v>
      </c>
      <c r="T1510" s="140" t="s">
        <v>7758</v>
      </c>
      <c r="U1510" s="141">
        <v>367</v>
      </c>
      <c r="V1510" s="140" t="s">
        <v>13903</v>
      </c>
      <c r="W1510" s="140" t="s">
        <v>8719</v>
      </c>
      <c r="X1510" s="140" t="s">
        <v>7765</v>
      </c>
      <c r="Y1510" s="140" t="s">
        <v>7766</v>
      </c>
      <c r="Z1510" s="140" t="s">
        <v>8739</v>
      </c>
      <c r="AA1510" s="139">
        <v>1</v>
      </c>
      <c r="AB1510" s="141">
        <v>45322</v>
      </c>
      <c r="AC1510" s="141">
        <v>45322</v>
      </c>
      <c r="AD1510" s="140" t="s">
        <v>7913</v>
      </c>
      <c r="AE1510" s="140" t="s">
        <v>7914</v>
      </c>
      <c r="AF1510" s="140" t="s">
        <v>7915</v>
      </c>
      <c r="AG1510" s="140" t="s">
        <v>7916</v>
      </c>
      <c r="AH1510" s="140" t="s">
        <v>13904</v>
      </c>
      <c r="AI1510" s="140" t="s">
        <v>7943</v>
      </c>
      <c r="AJ1510" s="140" t="s">
        <v>13905</v>
      </c>
      <c r="AK1510" s="140" t="s">
        <v>13906</v>
      </c>
      <c r="AL1510" s="139">
        <v>8710</v>
      </c>
      <c r="AM1510" s="140" t="s">
        <v>787</v>
      </c>
      <c r="AN1510" s="140" t="s">
        <v>13907</v>
      </c>
    </row>
    <row r="1511" spans="1:40" ht="28.8" x14ac:dyDescent="0.25">
      <c r="A1511" s="139" t="s">
        <v>7756</v>
      </c>
      <c r="B1511" s="140" t="s">
        <v>7757</v>
      </c>
      <c r="C1511" s="139">
        <v>19737</v>
      </c>
      <c r="D1511" s="140" t="s">
        <v>5395</v>
      </c>
      <c r="E1511" s="140" t="s">
        <v>4350</v>
      </c>
      <c r="F1511" s="139">
        <v>8531</v>
      </c>
      <c r="G1511" s="140" t="s">
        <v>783</v>
      </c>
      <c r="H1511" s="140" t="s">
        <v>2272</v>
      </c>
      <c r="I1511" s="140" t="s">
        <v>7758</v>
      </c>
      <c r="J1511" s="140" t="s">
        <v>13908</v>
      </c>
      <c r="K1511" s="140" t="s">
        <v>7922</v>
      </c>
      <c r="L1511" s="140" t="s">
        <v>7761</v>
      </c>
      <c r="M1511" s="140" t="s">
        <v>7923</v>
      </c>
      <c r="N1511" s="140" t="s">
        <v>8722</v>
      </c>
      <c r="O1511" s="139">
        <v>119461</v>
      </c>
      <c r="P1511" s="139">
        <v>19612</v>
      </c>
      <c r="Q1511" s="140" t="s">
        <v>5344</v>
      </c>
      <c r="R1511" s="139">
        <v>974031</v>
      </c>
      <c r="S1511" s="139">
        <v>0</v>
      </c>
      <c r="T1511" s="140" t="s">
        <v>7758</v>
      </c>
      <c r="U1511" s="141">
        <v>367</v>
      </c>
      <c r="V1511" s="140" t="s">
        <v>13909</v>
      </c>
      <c r="W1511" s="140" t="s">
        <v>8080</v>
      </c>
      <c r="X1511" s="140" t="s">
        <v>7765</v>
      </c>
      <c r="Y1511" s="140" t="s">
        <v>7766</v>
      </c>
      <c r="Z1511" s="140" t="s">
        <v>8739</v>
      </c>
      <c r="AA1511" s="139">
        <v>1</v>
      </c>
      <c r="AB1511" s="141">
        <v>45322</v>
      </c>
      <c r="AC1511" s="141">
        <v>45322</v>
      </c>
      <c r="AD1511" s="140" t="s">
        <v>7913</v>
      </c>
      <c r="AE1511" s="140" t="s">
        <v>7914</v>
      </c>
      <c r="AF1511" s="140" t="s">
        <v>7915</v>
      </c>
      <c r="AG1511" s="140" t="s">
        <v>7916</v>
      </c>
      <c r="AH1511" s="140" t="s">
        <v>13910</v>
      </c>
      <c r="AI1511" s="140" t="s">
        <v>7943</v>
      </c>
      <c r="AJ1511" s="140" t="s">
        <v>13856</v>
      </c>
      <c r="AK1511" s="140" t="s">
        <v>13863</v>
      </c>
      <c r="AL1511" s="139">
        <v>8530</v>
      </c>
      <c r="AM1511" s="140" t="s">
        <v>426</v>
      </c>
      <c r="AN1511" s="140" t="s">
        <v>13858</v>
      </c>
    </row>
    <row r="1512" spans="1:40" ht="28.8" x14ac:dyDescent="0.25">
      <c r="A1512" s="139" t="s">
        <v>7756</v>
      </c>
      <c r="B1512" s="140" t="s">
        <v>7757</v>
      </c>
      <c r="C1512" s="139">
        <v>19745</v>
      </c>
      <c r="D1512" s="140" t="s">
        <v>7309</v>
      </c>
      <c r="E1512" s="140" t="s">
        <v>4351</v>
      </c>
      <c r="F1512" s="139">
        <v>8860</v>
      </c>
      <c r="G1512" s="140" t="s">
        <v>784</v>
      </c>
      <c r="H1512" s="140" t="s">
        <v>2273</v>
      </c>
      <c r="I1512" s="140" t="s">
        <v>7758</v>
      </c>
      <c r="J1512" s="140" t="s">
        <v>13911</v>
      </c>
      <c r="K1512" s="140" t="s">
        <v>7922</v>
      </c>
      <c r="L1512" s="140" t="s">
        <v>7761</v>
      </c>
      <c r="M1512" s="140" t="s">
        <v>7923</v>
      </c>
      <c r="N1512" s="140" t="s">
        <v>8722</v>
      </c>
      <c r="O1512" s="139">
        <v>119421</v>
      </c>
      <c r="P1512" s="139">
        <v>19745</v>
      </c>
      <c r="Q1512" s="140" t="s">
        <v>7309</v>
      </c>
      <c r="R1512" s="139">
        <v>967414</v>
      </c>
      <c r="S1512" s="139">
        <v>0</v>
      </c>
      <c r="T1512" s="140" t="s">
        <v>7758</v>
      </c>
      <c r="U1512" s="141">
        <v>367</v>
      </c>
      <c r="V1512" s="140" t="s">
        <v>13912</v>
      </c>
      <c r="W1512" s="140" t="s">
        <v>10599</v>
      </c>
      <c r="X1512" s="140" t="s">
        <v>7765</v>
      </c>
      <c r="Y1512" s="140" t="s">
        <v>7766</v>
      </c>
      <c r="Z1512" s="140" t="s">
        <v>8739</v>
      </c>
      <c r="AA1512" s="139">
        <v>1</v>
      </c>
      <c r="AB1512" s="141">
        <v>45322</v>
      </c>
      <c r="AC1512" s="141">
        <v>45322</v>
      </c>
      <c r="AD1512" s="140" t="s">
        <v>7913</v>
      </c>
      <c r="AE1512" s="140" t="s">
        <v>7914</v>
      </c>
      <c r="AF1512" s="140" t="s">
        <v>7915</v>
      </c>
      <c r="AG1512" s="140" t="s">
        <v>7916</v>
      </c>
      <c r="AH1512" s="140" t="s">
        <v>13913</v>
      </c>
      <c r="AI1512" s="140" t="s">
        <v>7943</v>
      </c>
      <c r="AJ1512" s="140" t="s">
        <v>13914</v>
      </c>
      <c r="AK1512" s="140" t="s">
        <v>13915</v>
      </c>
      <c r="AL1512" s="139">
        <v>8860</v>
      </c>
      <c r="AM1512" s="140" t="s">
        <v>784</v>
      </c>
      <c r="AN1512" s="140" t="s">
        <v>13783</v>
      </c>
    </row>
    <row r="1513" spans="1:40" ht="28.8" x14ac:dyDescent="0.25">
      <c r="A1513" s="139" t="s">
        <v>7756</v>
      </c>
      <c r="B1513" s="140" t="s">
        <v>7757</v>
      </c>
      <c r="C1513" s="139">
        <v>19752</v>
      </c>
      <c r="D1513" s="140" t="s">
        <v>7310</v>
      </c>
      <c r="E1513" s="140" t="s">
        <v>3567</v>
      </c>
      <c r="F1513" s="139">
        <v>8880</v>
      </c>
      <c r="G1513" s="140" t="s">
        <v>785</v>
      </c>
      <c r="H1513" s="140" t="s">
        <v>6698</v>
      </c>
      <c r="I1513" s="140" t="s">
        <v>7758</v>
      </c>
      <c r="J1513" s="140" t="s">
        <v>13916</v>
      </c>
      <c r="K1513" s="140" t="s">
        <v>7922</v>
      </c>
      <c r="L1513" s="140" t="s">
        <v>7761</v>
      </c>
      <c r="M1513" s="140" t="s">
        <v>7923</v>
      </c>
      <c r="N1513" s="140" t="s">
        <v>8722</v>
      </c>
      <c r="O1513" s="139">
        <v>120493</v>
      </c>
      <c r="P1513" s="139">
        <v>19241</v>
      </c>
      <c r="Q1513" s="140" t="s">
        <v>5719</v>
      </c>
      <c r="R1513" s="139">
        <v>124719</v>
      </c>
      <c r="S1513" s="139">
        <v>0</v>
      </c>
      <c r="T1513" s="140" t="s">
        <v>7758</v>
      </c>
      <c r="U1513" s="141">
        <v>367</v>
      </c>
      <c r="V1513" s="140" t="s">
        <v>13917</v>
      </c>
      <c r="W1513" s="140" t="s">
        <v>8233</v>
      </c>
      <c r="X1513" s="140" t="s">
        <v>7765</v>
      </c>
      <c r="Y1513" s="140" t="s">
        <v>7766</v>
      </c>
      <c r="Z1513" s="140" t="s">
        <v>8739</v>
      </c>
      <c r="AA1513" s="139">
        <v>1</v>
      </c>
      <c r="AB1513" s="141">
        <v>45322</v>
      </c>
      <c r="AC1513" s="141">
        <v>45322</v>
      </c>
      <c r="AD1513" s="140" t="s">
        <v>7913</v>
      </c>
      <c r="AE1513" s="140" t="s">
        <v>7914</v>
      </c>
      <c r="AF1513" s="140" t="s">
        <v>7915</v>
      </c>
      <c r="AG1513" s="140" t="s">
        <v>7916</v>
      </c>
      <c r="AH1513" s="140" t="s">
        <v>13741</v>
      </c>
      <c r="AI1513" s="140" t="s">
        <v>7943</v>
      </c>
      <c r="AJ1513" s="140" t="s">
        <v>13742</v>
      </c>
      <c r="AK1513" s="140" t="s">
        <v>4319</v>
      </c>
      <c r="AL1513" s="139">
        <v>8890</v>
      </c>
      <c r="AM1513" s="140" t="s">
        <v>773</v>
      </c>
      <c r="AN1513" s="140" t="s">
        <v>13743</v>
      </c>
    </row>
    <row r="1514" spans="1:40" ht="28.8" x14ac:dyDescent="0.25">
      <c r="A1514" s="139" t="s">
        <v>7756</v>
      </c>
      <c r="B1514" s="140" t="s">
        <v>7757</v>
      </c>
      <c r="C1514" s="139">
        <v>19761</v>
      </c>
      <c r="D1514" s="140" t="s">
        <v>6570</v>
      </c>
      <c r="E1514" s="140" t="s">
        <v>4103</v>
      </c>
      <c r="F1514" s="139">
        <v>8770</v>
      </c>
      <c r="G1514" s="140" t="s">
        <v>427</v>
      </c>
      <c r="H1514" s="140" t="s">
        <v>2274</v>
      </c>
      <c r="I1514" s="140" t="s">
        <v>7758</v>
      </c>
      <c r="J1514" s="140" t="s">
        <v>13918</v>
      </c>
      <c r="K1514" s="140" t="s">
        <v>7922</v>
      </c>
      <c r="L1514" s="140" t="s">
        <v>7761</v>
      </c>
      <c r="M1514" s="140" t="s">
        <v>7923</v>
      </c>
      <c r="N1514" s="140" t="s">
        <v>8722</v>
      </c>
      <c r="O1514" s="139">
        <v>119421</v>
      </c>
      <c r="P1514" s="139">
        <v>19745</v>
      </c>
      <c r="Q1514" s="140" t="s">
        <v>7309</v>
      </c>
      <c r="R1514" s="139">
        <v>967414</v>
      </c>
      <c r="S1514" s="139">
        <v>0</v>
      </c>
      <c r="T1514" s="140" t="s">
        <v>7758</v>
      </c>
      <c r="U1514" s="141">
        <v>367</v>
      </c>
      <c r="V1514" s="140" t="s">
        <v>13919</v>
      </c>
      <c r="W1514" s="140" t="s">
        <v>8066</v>
      </c>
      <c r="X1514" s="140" t="s">
        <v>7765</v>
      </c>
      <c r="Y1514" s="140" t="s">
        <v>7766</v>
      </c>
      <c r="Z1514" s="140" t="s">
        <v>8739</v>
      </c>
      <c r="AA1514" s="139">
        <v>2</v>
      </c>
      <c r="AB1514" s="141">
        <v>45322</v>
      </c>
      <c r="AC1514" s="141">
        <v>45322</v>
      </c>
      <c r="AD1514" s="140" t="s">
        <v>7913</v>
      </c>
      <c r="AE1514" s="140" t="s">
        <v>7914</v>
      </c>
      <c r="AF1514" s="140" t="s">
        <v>7915</v>
      </c>
      <c r="AG1514" s="140" t="s">
        <v>7916</v>
      </c>
      <c r="AH1514" s="140" t="s">
        <v>13920</v>
      </c>
      <c r="AI1514" s="140" t="s">
        <v>7943</v>
      </c>
      <c r="AJ1514" s="140" t="s">
        <v>13921</v>
      </c>
      <c r="AK1514" s="140" t="s">
        <v>4103</v>
      </c>
      <c r="AL1514" s="139">
        <v>8770</v>
      </c>
      <c r="AM1514" s="140" t="s">
        <v>427</v>
      </c>
      <c r="AN1514" s="140" t="s">
        <v>13783</v>
      </c>
    </row>
    <row r="1515" spans="1:40" ht="28.8" x14ac:dyDescent="0.25">
      <c r="A1515" s="139" t="s">
        <v>7756</v>
      </c>
      <c r="B1515" s="140" t="s">
        <v>7757</v>
      </c>
      <c r="C1515" s="139">
        <v>19794</v>
      </c>
      <c r="D1515" s="140" t="s">
        <v>5737</v>
      </c>
      <c r="E1515" s="140" t="s">
        <v>4352</v>
      </c>
      <c r="F1515" s="139">
        <v>8770</v>
      </c>
      <c r="G1515" s="140" t="s">
        <v>427</v>
      </c>
      <c r="H1515" s="140" t="s">
        <v>2275</v>
      </c>
      <c r="I1515" s="140" t="s">
        <v>7758</v>
      </c>
      <c r="J1515" s="140" t="s">
        <v>13922</v>
      </c>
      <c r="K1515" s="140" t="s">
        <v>7922</v>
      </c>
      <c r="L1515" s="140" t="s">
        <v>7761</v>
      </c>
      <c r="M1515" s="140" t="s">
        <v>7923</v>
      </c>
      <c r="N1515" s="140" t="s">
        <v>8730</v>
      </c>
      <c r="O1515" s="139">
        <v>121582</v>
      </c>
      <c r="P1515" s="139">
        <v>17186</v>
      </c>
      <c r="Q1515" s="140" t="s">
        <v>5653</v>
      </c>
      <c r="R1515" s="139">
        <v>975664</v>
      </c>
      <c r="S1515" s="139">
        <v>0</v>
      </c>
      <c r="T1515" s="140" t="s">
        <v>7758</v>
      </c>
      <c r="U1515" s="141">
        <v>367</v>
      </c>
      <c r="V1515" s="140" t="s">
        <v>13923</v>
      </c>
      <c r="W1515" s="140" t="s">
        <v>13924</v>
      </c>
      <c r="X1515" s="140" t="s">
        <v>7765</v>
      </c>
      <c r="Y1515" s="140" t="s">
        <v>7766</v>
      </c>
      <c r="Z1515" s="140" t="s">
        <v>8732</v>
      </c>
      <c r="AA1515" s="139">
        <v>1</v>
      </c>
      <c r="AB1515" s="141">
        <v>45322</v>
      </c>
      <c r="AC1515" s="141">
        <v>45322</v>
      </c>
      <c r="AD1515" s="140" t="s">
        <v>7913</v>
      </c>
      <c r="AE1515" s="140" t="s">
        <v>7914</v>
      </c>
      <c r="AF1515" s="140" t="s">
        <v>7915</v>
      </c>
      <c r="AG1515" s="140" t="s">
        <v>7916</v>
      </c>
      <c r="AH1515" s="140" t="s">
        <v>13925</v>
      </c>
      <c r="AI1515" s="140" t="s">
        <v>7773</v>
      </c>
      <c r="AJ1515" s="140" t="s">
        <v>13926</v>
      </c>
      <c r="AK1515" s="140" t="s">
        <v>7758</v>
      </c>
      <c r="AL1515" s="139">
        <v>8770</v>
      </c>
      <c r="AM1515" s="140" t="s">
        <v>427</v>
      </c>
      <c r="AN1515" s="140" t="s">
        <v>13927</v>
      </c>
    </row>
    <row r="1516" spans="1:40" ht="28.8" x14ac:dyDescent="0.25">
      <c r="A1516" s="139" t="s">
        <v>7756</v>
      </c>
      <c r="B1516" s="140" t="s">
        <v>7757</v>
      </c>
      <c r="C1516" s="139">
        <v>19811</v>
      </c>
      <c r="D1516" s="140" t="s">
        <v>7311</v>
      </c>
      <c r="E1516" s="140" t="s">
        <v>4353</v>
      </c>
      <c r="F1516" s="139">
        <v>8780</v>
      </c>
      <c r="G1516" s="140" t="s">
        <v>786</v>
      </c>
      <c r="H1516" s="140" t="s">
        <v>2276</v>
      </c>
      <c r="I1516" s="140" t="s">
        <v>7758</v>
      </c>
      <c r="J1516" s="140" t="s">
        <v>13928</v>
      </c>
      <c r="K1516" s="140" t="s">
        <v>7922</v>
      </c>
      <c r="L1516" s="140" t="s">
        <v>7761</v>
      </c>
      <c r="M1516" s="140" t="s">
        <v>7923</v>
      </c>
      <c r="N1516" s="140" t="s">
        <v>8722</v>
      </c>
      <c r="O1516" s="139">
        <v>118745</v>
      </c>
      <c r="P1516" s="139">
        <v>19811</v>
      </c>
      <c r="Q1516" s="140" t="s">
        <v>7311</v>
      </c>
      <c r="R1516" s="139">
        <v>53652</v>
      </c>
      <c r="S1516" s="139">
        <v>0</v>
      </c>
      <c r="T1516" s="140" t="s">
        <v>7758</v>
      </c>
      <c r="U1516" s="141">
        <v>367</v>
      </c>
      <c r="V1516" s="140" t="s">
        <v>13929</v>
      </c>
      <c r="W1516" s="140" t="s">
        <v>8334</v>
      </c>
      <c r="X1516" s="140" t="s">
        <v>7765</v>
      </c>
      <c r="Y1516" s="140" t="s">
        <v>7766</v>
      </c>
      <c r="Z1516" s="140" t="s">
        <v>8739</v>
      </c>
      <c r="AA1516" s="139">
        <v>2</v>
      </c>
      <c r="AB1516" s="141">
        <v>45322</v>
      </c>
      <c r="AC1516" s="141">
        <v>45322</v>
      </c>
      <c r="AD1516" s="140" t="s">
        <v>7913</v>
      </c>
      <c r="AE1516" s="140" t="s">
        <v>7914</v>
      </c>
      <c r="AF1516" s="140" t="s">
        <v>7915</v>
      </c>
      <c r="AG1516" s="140" t="s">
        <v>7916</v>
      </c>
      <c r="AH1516" s="140" t="s">
        <v>13930</v>
      </c>
      <c r="AI1516" s="140" t="s">
        <v>7943</v>
      </c>
      <c r="AJ1516" s="140" t="s">
        <v>13931</v>
      </c>
      <c r="AK1516" s="140" t="s">
        <v>13932</v>
      </c>
      <c r="AL1516" s="139">
        <v>8780</v>
      </c>
      <c r="AM1516" s="140" t="s">
        <v>786</v>
      </c>
      <c r="AN1516" s="140" t="s">
        <v>13933</v>
      </c>
    </row>
    <row r="1517" spans="1:40" ht="28.8" x14ac:dyDescent="0.25">
      <c r="A1517" s="139" t="s">
        <v>7756</v>
      </c>
      <c r="B1517" s="140" t="s">
        <v>7757</v>
      </c>
      <c r="C1517" s="139">
        <v>19828</v>
      </c>
      <c r="D1517" s="140" t="s">
        <v>5738</v>
      </c>
      <c r="E1517" s="140" t="s">
        <v>4354</v>
      </c>
      <c r="F1517" s="139">
        <v>8780</v>
      </c>
      <c r="G1517" s="140" t="s">
        <v>786</v>
      </c>
      <c r="H1517" s="140" t="s">
        <v>2277</v>
      </c>
      <c r="I1517" s="140" t="s">
        <v>7758</v>
      </c>
      <c r="J1517" s="140" t="s">
        <v>13934</v>
      </c>
      <c r="K1517" s="140" t="s">
        <v>7922</v>
      </c>
      <c r="L1517" s="140" t="s">
        <v>7761</v>
      </c>
      <c r="M1517" s="140" t="s">
        <v>7923</v>
      </c>
      <c r="N1517" s="140" t="s">
        <v>8722</v>
      </c>
      <c r="O1517" s="139">
        <v>118745</v>
      </c>
      <c r="P1517" s="139">
        <v>19811</v>
      </c>
      <c r="Q1517" s="140" t="s">
        <v>7311</v>
      </c>
      <c r="R1517" s="139">
        <v>967547</v>
      </c>
      <c r="S1517" s="139">
        <v>0</v>
      </c>
      <c r="T1517" s="140" t="s">
        <v>7758</v>
      </c>
      <c r="U1517" s="141">
        <v>367</v>
      </c>
      <c r="V1517" s="140" t="s">
        <v>13935</v>
      </c>
      <c r="W1517" s="140" t="s">
        <v>7825</v>
      </c>
      <c r="X1517" s="140" t="s">
        <v>7765</v>
      </c>
      <c r="Y1517" s="140" t="s">
        <v>7766</v>
      </c>
      <c r="Z1517" s="140" t="s">
        <v>8739</v>
      </c>
      <c r="AA1517" s="139">
        <v>1</v>
      </c>
      <c r="AB1517" s="141">
        <v>45322</v>
      </c>
      <c r="AC1517" s="141">
        <v>45322</v>
      </c>
      <c r="AD1517" s="140" t="s">
        <v>7913</v>
      </c>
      <c r="AE1517" s="140" t="s">
        <v>7914</v>
      </c>
      <c r="AF1517" s="140" t="s">
        <v>7915</v>
      </c>
      <c r="AG1517" s="140" t="s">
        <v>7916</v>
      </c>
      <c r="AH1517" s="140" t="s">
        <v>13936</v>
      </c>
      <c r="AI1517" s="140" t="s">
        <v>7885</v>
      </c>
      <c r="AJ1517" s="140" t="s">
        <v>13937</v>
      </c>
      <c r="AK1517" s="140" t="s">
        <v>13938</v>
      </c>
      <c r="AL1517" s="139">
        <v>8780</v>
      </c>
      <c r="AM1517" s="140" t="s">
        <v>786</v>
      </c>
      <c r="AN1517" s="140" t="s">
        <v>13939</v>
      </c>
    </row>
    <row r="1518" spans="1:40" ht="28.8" x14ac:dyDescent="0.25">
      <c r="A1518" s="139" t="s">
        <v>7756</v>
      </c>
      <c r="B1518" s="140" t="s">
        <v>7757</v>
      </c>
      <c r="C1518" s="139">
        <v>19836</v>
      </c>
      <c r="D1518" s="140" t="s">
        <v>5739</v>
      </c>
      <c r="E1518" s="140" t="s">
        <v>4355</v>
      </c>
      <c r="F1518" s="139">
        <v>8710</v>
      </c>
      <c r="G1518" s="140" t="s">
        <v>787</v>
      </c>
      <c r="H1518" s="140" t="s">
        <v>2278</v>
      </c>
      <c r="I1518" s="140" t="s">
        <v>7758</v>
      </c>
      <c r="J1518" s="140" t="s">
        <v>13940</v>
      </c>
      <c r="K1518" s="140" t="s">
        <v>7922</v>
      </c>
      <c r="L1518" s="140" t="s">
        <v>7761</v>
      </c>
      <c r="M1518" s="140" t="s">
        <v>7923</v>
      </c>
      <c r="N1518" s="140" t="s">
        <v>8722</v>
      </c>
      <c r="O1518" s="139">
        <v>118745</v>
      </c>
      <c r="P1518" s="139">
        <v>19811</v>
      </c>
      <c r="Q1518" s="140" t="s">
        <v>7311</v>
      </c>
      <c r="R1518" s="139">
        <v>61135</v>
      </c>
      <c r="S1518" s="139">
        <v>0</v>
      </c>
      <c r="T1518" s="140" t="s">
        <v>7758</v>
      </c>
      <c r="U1518" s="141">
        <v>367</v>
      </c>
      <c r="V1518" s="140" t="s">
        <v>13941</v>
      </c>
      <c r="W1518" s="140" t="s">
        <v>13942</v>
      </c>
      <c r="X1518" s="140" t="s">
        <v>7765</v>
      </c>
      <c r="Y1518" s="140" t="s">
        <v>7766</v>
      </c>
      <c r="Z1518" s="140" t="s">
        <v>8739</v>
      </c>
      <c r="AA1518" s="139">
        <v>2</v>
      </c>
      <c r="AB1518" s="141">
        <v>45322</v>
      </c>
      <c r="AC1518" s="141">
        <v>45322</v>
      </c>
      <c r="AD1518" s="140" t="s">
        <v>7913</v>
      </c>
      <c r="AE1518" s="140" t="s">
        <v>7914</v>
      </c>
      <c r="AF1518" s="140" t="s">
        <v>7915</v>
      </c>
      <c r="AG1518" s="140" t="s">
        <v>7916</v>
      </c>
      <c r="AH1518" s="140" t="s">
        <v>13943</v>
      </c>
      <c r="AI1518" s="140" t="s">
        <v>7885</v>
      </c>
      <c r="AJ1518" s="140" t="s">
        <v>13944</v>
      </c>
      <c r="AK1518" s="140" t="s">
        <v>13945</v>
      </c>
      <c r="AL1518" s="139">
        <v>8710</v>
      </c>
      <c r="AM1518" s="140" t="s">
        <v>787</v>
      </c>
      <c r="AN1518" s="140" t="s">
        <v>13946</v>
      </c>
    </row>
    <row r="1519" spans="1:40" ht="28.8" x14ac:dyDescent="0.25">
      <c r="A1519" s="139" t="s">
        <v>7756</v>
      </c>
      <c r="B1519" s="140" t="s">
        <v>7757</v>
      </c>
      <c r="C1519" s="139">
        <v>19844</v>
      </c>
      <c r="D1519" s="140" t="s">
        <v>6571</v>
      </c>
      <c r="E1519" s="140" t="s">
        <v>4356</v>
      </c>
      <c r="F1519" s="139">
        <v>8720</v>
      </c>
      <c r="G1519" s="140" t="s">
        <v>788</v>
      </c>
      <c r="H1519" s="140" t="s">
        <v>2279</v>
      </c>
      <c r="I1519" s="140" t="s">
        <v>7758</v>
      </c>
      <c r="J1519" s="140" t="s">
        <v>13947</v>
      </c>
      <c r="K1519" s="140" t="s">
        <v>7922</v>
      </c>
      <c r="L1519" s="140" t="s">
        <v>7761</v>
      </c>
      <c r="M1519" s="140" t="s">
        <v>7923</v>
      </c>
      <c r="N1519" s="140" t="s">
        <v>8730</v>
      </c>
      <c r="O1519" s="139">
        <v>121582</v>
      </c>
      <c r="P1519" s="139">
        <v>17186</v>
      </c>
      <c r="Q1519" s="140" t="s">
        <v>5653</v>
      </c>
      <c r="R1519" s="139">
        <v>975731</v>
      </c>
      <c r="S1519" s="139">
        <v>0</v>
      </c>
      <c r="T1519" s="140" t="s">
        <v>7758</v>
      </c>
      <c r="U1519" s="141">
        <v>367</v>
      </c>
      <c r="V1519" s="140" t="s">
        <v>13948</v>
      </c>
      <c r="W1519" s="140" t="s">
        <v>13949</v>
      </c>
      <c r="X1519" s="140" t="s">
        <v>7765</v>
      </c>
      <c r="Y1519" s="140" t="s">
        <v>7766</v>
      </c>
      <c r="Z1519" s="140" t="s">
        <v>8732</v>
      </c>
      <c r="AA1519" s="139">
        <v>1</v>
      </c>
      <c r="AB1519" s="141">
        <v>45322</v>
      </c>
      <c r="AC1519" s="141">
        <v>45322</v>
      </c>
      <c r="AD1519" s="140" t="s">
        <v>7913</v>
      </c>
      <c r="AE1519" s="140" t="s">
        <v>7914</v>
      </c>
      <c r="AF1519" s="140" t="s">
        <v>7915</v>
      </c>
      <c r="AG1519" s="140" t="s">
        <v>7916</v>
      </c>
      <c r="AH1519" s="140" t="s">
        <v>13950</v>
      </c>
      <c r="AI1519" s="140" t="s">
        <v>7773</v>
      </c>
      <c r="AJ1519" s="140" t="s">
        <v>13951</v>
      </c>
      <c r="AK1519" s="140" t="s">
        <v>3340</v>
      </c>
      <c r="AL1519" s="139">
        <v>8720</v>
      </c>
      <c r="AM1519" s="140" t="s">
        <v>799</v>
      </c>
      <c r="AN1519" s="140" t="s">
        <v>13952</v>
      </c>
    </row>
    <row r="1520" spans="1:40" ht="28.8" x14ac:dyDescent="0.25">
      <c r="A1520" s="139" t="s">
        <v>7756</v>
      </c>
      <c r="B1520" s="140" t="s">
        <v>7757</v>
      </c>
      <c r="C1520" s="139">
        <v>19851</v>
      </c>
      <c r="D1520" s="140" t="s">
        <v>488</v>
      </c>
      <c r="E1520" s="140" t="s">
        <v>4357</v>
      </c>
      <c r="F1520" s="139">
        <v>8720</v>
      </c>
      <c r="G1520" s="140" t="s">
        <v>789</v>
      </c>
      <c r="H1520" s="140" t="s">
        <v>2280</v>
      </c>
      <c r="I1520" s="140" t="s">
        <v>7758</v>
      </c>
      <c r="J1520" s="140" t="s">
        <v>13953</v>
      </c>
      <c r="K1520" s="140" t="s">
        <v>7922</v>
      </c>
      <c r="L1520" s="140" t="s">
        <v>7761</v>
      </c>
      <c r="M1520" s="140" t="s">
        <v>7923</v>
      </c>
      <c r="N1520" s="140" t="s">
        <v>8722</v>
      </c>
      <c r="O1520" s="139">
        <v>120857</v>
      </c>
      <c r="P1520" s="139">
        <v>20305</v>
      </c>
      <c r="Q1520" s="140" t="s">
        <v>5760</v>
      </c>
      <c r="R1520" s="139">
        <v>117929</v>
      </c>
      <c r="S1520" s="139">
        <v>0</v>
      </c>
      <c r="T1520" s="140" t="s">
        <v>7758</v>
      </c>
      <c r="U1520" s="141">
        <v>367</v>
      </c>
      <c r="V1520" s="140" t="s">
        <v>13954</v>
      </c>
      <c r="W1520" s="140" t="s">
        <v>8102</v>
      </c>
      <c r="X1520" s="140" t="s">
        <v>7765</v>
      </c>
      <c r="Y1520" s="140" t="s">
        <v>7766</v>
      </c>
      <c r="Z1520" s="140" t="s">
        <v>8739</v>
      </c>
      <c r="AA1520" s="139">
        <v>2</v>
      </c>
      <c r="AB1520" s="141">
        <v>45322</v>
      </c>
      <c r="AC1520" s="141">
        <v>45322</v>
      </c>
      <c r="AD1520" s="140" t="s">
        <v>7913</v>
      </c>
      <c r="AE1520" s="140" t="s">
        <v>7914</v>
      </c>
      <c r="AF1520" s="140" t="s">
        <v>7915</v>
      </c>
      <c r="AG1520" s="140" t="s">
        <v>7916</v>
      </c>
      <c r="AH1520" s="140" t="s">
        <v>13955</v>
      </c>
      <c r="AI1520" s="140" t="s">
        <v>7943</v>
      </c>
      <c r="AJ1520" s="140" t="s">
        <v>13956</v>
      </c>
      <c r="AK1520" s="140" t="s">
        <v>13957</v>
      </c>
      <c r="AL1520" s="139">
        <v>8700</v>
      </c>
      <c r="AM1520" s="140" t="s">
        <v>431</v>
      </c>
      <c r="AN1520" s="140" t="s">
        <v>13958</v>
      </c>
    </row>
    <row r="1521" spans="1:40" ht="28.8" x14ac:dyDescent="0.25">
      <c r="A1521" s="139" t="s">
        <v>7756</v>
      </c>
      <c r="B1521" s="140" t="s">
        <v>7757</v>
      </c>
      <c r="C1521" s="139">
        <v>19869</v>
      </c>
      <c r="D1521" s="140" t="s">
        <v>5740</v>
      </c>
      <c r="E1521" s="140" t="s">
        <v>4358</v>
      </c>
      <c r="F1521" s="139">
        <v>8790</v>
      </c>
      <c r="G1521" s="140" t="s">
        <v>428</v>
      </c>
      <c r="H1521" s="140" t="s">
        <v>2281</v>
      </c>
      <c r="I1521" s="140" t="s">
        <v>7758</v>
      </c>
      <c r="J1521" s="140" t="s">
        <v>13959</v>
      </c>
      <c r="K1521" s="140" t="s">
        <v>7922</v>
      </c>
      <c r="L1521" s="140" t="s">
        <v>7761</v>
      </c>
      <c r="M1521" s="140" t="s">
        <v>7923</v>
      </c>
      <c r="N1521" s="140" t="s">
        <v>8722</v>
      </c>
      <c r="O1521" s="139">
        <v>120361</v>
      </c>
      <c r="P1521" s="139">
        <v>19869</v>
      </c>
      <c r="Q1521" s="140" t="s">
        <v>5740</v>
      </c>
      <c r="R1521" s="139">
        <v>967588</v>
      </c>
      <c r="S1521" s="139">
        <v>0</v>
      </c>
      <c r="T1521" s="140" t="s">
        <v>7758</v>
      </c>
      <c r="U1521" s="141">
        <v>367</v>
      </c>
      <c r="V1521" s="140" t="s">
        <v>13960</v>
      </c>
      <c r="W1521" s="140" t="s">
        <v>8539</v>
      </c>
      <c r="X1521" s="140" t="s">
        <v>7765</v>
      </c>
      <c r="Y1521" s="140" t="s">
        <v>7766</v>
      </c>
      <c r="Z1521" s="140" t="s">
        <v>8739</v>
      </c>
      <c r="AA1521" s="139">
        <v>2</v>
      </c>
      <c r="AB1521" s="141">
        <v>45322</v>
      </c>
      <c r="AC1521" s="141">
        <v>45322</v>
      </c>
      <c r="AD1521" s="140" t="s">
        <v>7913</v>
      </c>
      <c r="AE1521" s="140" t="s">
        <v>7914</v>
      </c>
      <c r="AF1521" s="140" t="s">
        <v>7915</v>
      </c>
      <c r="AG1521" s="140" t="s">
        <v>7916</v>
      </c>
      <c r="AH1521" s="140" t="s">
        <v>13961</v>
      </c>
      <c r="AI1521" s="140" t="s">
        <v>7943</v>
      </c>
      <c r="AJ1521" s="140" t="s">
        <v>13366</v>
      </c>
      <c r="AK1521" s="140" t="s">
        <v>13962</v>
      </c>
      <c r="AL1521" s="139">
        <v>8790</v>
      </c>
      <c r="AM1521" s="140" t="s">
        <v>428</v>
      </c>
      <c r="AN1521" s="140" t="s">
        <v>13888</v>
      </c>
    </row>
    <row r="1522" spans="1:40" ht="28.8" x14ac:dyDescent="0.25">
      <c r="A1522" s="139" t="s">
        <v>7756</v>
      </c>
      <c r="B1522" s="140" t="s">
        <v>7757</v>
      </c>
      <c r="C1522" s="139">
        <v>19877</v>
      </c>
      <c r="D1522" s="140" t="s">
        <v>5741</v>
      </c>
      <c r="E1522" s="140" t="s">
        <v>4359</v>
      </c>
      <c r="F1522" s="139">
        <v>8793</v>
      </c>
      <c r="G1522" s="140" t="s">
        <v>780</v>
      </c>
      <c r="H1522" s="140" t="s">
        <v>2282</v>
      </c>
      <c r="I1522" s="140" t="s">
        <v>7758</v>
      </c>
      <c r="J1522" s="140" t="s">
        <v>13963</v>
      </c>
      <c r="K1522" s="140" t="s">
        <v>7922</v>
      </c>
      <c r="L1522" s="140" t="s">
        <v>7761</v>
      </c>
      <c r="M1522" s="140" t="s">
        <v>7923</v>
      </c>
      <c r="N1522" s="140" t="s">
        <v>8722</v>
      </c>
      <c r="O1522" s="139">
        <v>120361</v>
      </c>
      <c r="P1522" s="139">
        <v>19869</v>
      </c>
      <c r="Q1522" s="140" t="s">
        <v>5740</v>
      </c>
      <c r="R1522" s="139">
        <v>967588</v>
      </c>
      <c r="S1522" s="139">
        <v>0</v>
      </c>
      <c r="T1522" s="140" t="s">
        <v>7758</v>
      </c>
      <c r="U1522" s="141">
        <v>367</v>
      </c>
      <c r="V1522" s="140" t="s">
        <v>13964</v>
      </c>
      <c r="W1522" s="140" t="s">
        <v>8776</v>
      </c>
      <c r="X1522" s="140" t="s">
        <v>7765</v>
      </c>
      <c r="Y1522" s="140" t="s">
        <v>7766</v>
      </c>
      <c r="Z1522" s="140" t="s">
        <v>8739</v>
      </c>
      <c r="AA1522" s="139">
        <v>1</v>
      </c>
      <c r="AB1522" s="141">
        <v>45322</v>
      </c>
      <c r="AC1522" s="141">
        <v>45322</v>
      </c>
      <c r="AD1522" s="140" t="s">
        <v>7913</v>
      </c>
      <c r="AE1522" s="140" t="s">
        <v>7914</v>
      </c>
      <c r="AF1522" s="140" t="s">
        <v>7915</v>
      </c>
      <c r="AG1522" s="140" t="s">
        <v>7916</v>
      </c>
      <c r="AH1522" s="140" t="s">
        <v>13965</v>
      </c>
      <c r="AI1522" s="140" t="s">
        <v>7943</v>
      </c>
      <c r="AJ1522" s="140" t="s">
        <v>13966</v>
      </c>
      <c r="AK1522" s="140" t="s">
        <v>13967</v>
      </c>
      <c r="AL1522" s="139">
        <v>8793</v>
      </c>
      <c r="AM1522" s="140" t="s">
        <v>780</v>
      </c>
      <c r="AN1522" s="140" t="s">
        <v>13888</v>
      </c>
    </row>
    <row r="1523" spans="1:40" ht="28.8" x14ac:dyDescent="0.25">
      <c r="A1523" s="139" t="s">
        <v>7756</v>
      </c>
      <c r="B1523" s="140" t="s">
        <v>7757</v>
      </c>
      <c r="C1523" s="139">
        <v>19885</v>
      </c>
      <c r="D1523" s="140" t="s">
        <v>7312</v>
      </c>
      <c r="E1523" s="140" t="s">
        <v>4360</v>
      </c>
      <c r="F1523" s="139">
        <v>8790</v>
      </c>
      <c r="G1523" s="140" t="s">
        <v>428</v>
      </c>
      <c r="H1523" s="140" t="s">
        <v>2283</v>
      </c>
      <c r="I1523" s="140" t="s">
        <v>7758</v>
      </c>
      <c r="J1523" s="140" t="s">
        <v>13968</v>
      </c>
      <c r="K1523" s="140" t="s">
        <v>7922</v>
      </c>
      <c r="L1523" s="140" t="s">
        <v>7761</v>
      </c>
      <c r="M1523" s="140" t="s">
        <v>7923</v>
      </c>
      <c r="N1523" s="140" t="s">
        <v>8722</v>
      </c>
      <c r="O1523" s="139">
        <v>120361</v>
      </c>
      <c r="P1523" s="139">
        <v>19869</v>
      </c>
      <c r="Q1523" s="140" t="s">
        <v>5740</v>
      </c>
      <c r="R1523" s="139">
        <v>967588</v>
      </c>
      <c r="S1523" s="139">
        <v>0</v>
      </c>
      <c r="T1523" s="140" t="s">
        <v>7758</v>
      </c>
      <c r="U1523" s="141">
        <v>367</v>
      </c>
      <c r="V1523" s="140" t="s">
        <v>13969</v>
      </c>
      <c r="W1523" s="140" t="s">
        <v>13970</v>
      </c>
      <c r="X1523" s="140" t="s">
        <v>7765</v>
      </c>
      <c r="Y1523" s="140" t="s">
        <v>7766</v>
      </c>
      <c r="Z1523" s="140" t="s">
        <v>8739</v>
      </c>
      <c r="AA1523" s="139">
        <v>3</v>
      </c>
      <c r="AB1523" s="141">
        <v>45322</v>
      </c>
      <c r="AC1523" s="141">
        <v>45322</v>
      </c>
      <c r="AD1523" s="140" t="s">
        <v>7913</v>
      </c>
      <c r="AE1523" s="140" t="s">
        <v>7914</v>
      </c>
      <c r="AF1523" s="140" t="s">
        <v>7915</v>
      </c>
      <c r="AG1523" s="140" t="s">
        <v>7916</v>
      </c>
      <c r="AH1523" s="140" t="s">
        <v>13971</v>
      </c>
      <c r="AI1523" s="140" t="s">
        <v>7943</v>
      </c>
      <c r="AJ1523" s="140" t="s">
        <v>488</v>
      </c>
      <c r="AK1523" s="140" t="s">
        <v>13972</v>
      </c>
      <c r="AL1523" s="139">
        <v>8790</v>
      </c>
      <c r="AM1523" s="140" t="s">
        <v>428</v>
      </c>
      <c r="AN1523" s="140" t="s">
        <v>13888</v>
      </c>
    </row>
    <row r="1524" spans="1:40" ht="28.8" x14ac:dyDescent="0.25">
      <c r="A1524" s="139" t="s">
        <v>7756</v>
      </c>
      <c r="B1524" s="140" t="s">
        <v>7757</v>
      </c>
      <c r="C1524" s="139">
        <v>19893</v>
      </c>
      <c r="D1524" s="140" t="s">
        <v>7313</v>
      </c>
      <c r="E1524" s="140" t="s">
        <v>4361</v>
      </c>
      <c r="F1524" s="139">
        <v>8790</v>
      </c>
      <c r="G1524" s="140" t="s">
        <v>428</v>
      </c>
      <c r="H1524" s="140" t="s">
        <v>2284</v>
      </c>
      <c r="I1524" s="140" t="s">
        <v>7758</v>
      </c>
      <c r="J1524" s="140" t="s">
        <v>13973</v>
      </c>
      <c r="K1524" s="140" t="s">
        <v>7922</v>
      </c>
      <c r="L1524" s="140" t="s">
        <v>7761</v>
      </c>
      <c r="M1524" s="140" t="s">
        <v>7923</v>
      </c>
      <c r="N1524" s="140" t="s">
        <v>8722</v>
      </c>
      <c r="O1524" s="139">
        <v>120361</v>
      </c>
      <c r="P1524" s="139">
        <v>19869</v>
      </c>
      <c r="Q1524" s="140" t="s">
        <v>5740</v>
      </c>
      <c r="R1524" s="139">
        <v>967588</v>
      </c>
      <c r="S1524" s="139">
        <v>0</v>
      </c>
      <c r="T1524" s="140" t="s">
        <v>7935</v>
      </c>
      <c r="U1524" s="141">
        <v>367</v>
      </c>
      <c r="V1524" s="140" t="s">
        <v>13974</v>
      </c>
      <c r="W1524" s="140" t="s">
        <v>8066</v>
      </c>
      <c r="X1524" s="140" t="s">
        <v>7765</v>
      </c>
      <c r="Y1524" s="140" t="s">
        <v>7766</v>
      </c>
      <c r="Z1524" s="140" t="s">
        <v>8739</v>
      </c>
      <c r="AA1524" s="139">
        <v>1</v>
      </c>
      <c r="AB1524" s="141">
        <v>45322</v>
      </c>
      <c r="AC1524" s="141">
        <v>45322</v>
      </c>
      <c r="AD1524" s="140" t="s">
        <v>7913</v>
      </c>
      <c r="AE1524" s="140" t="s">
        <v>7914</v>
      </c>
      <c r="AF1524" s="140" t="s">
        <v>7915</v>
      </c>
      <c r="AG1524" s="140" t="s">
        <v>7916</v>
      </c>
      <c r="AH1524" s="140" t="s">
        <v>13975</v>
      </c>
      <c r="AI1524" s="140" t="s">
        <v>7943</v>
      </c>
      <c r="AJ1524" s="140" t="s">
        <v>13366</v>
      </c>
      <c r="AK1524" s="140" t="s">
        <v>4361</v>
      </c>
      <c r="AL1524" s="139">
        <v>8790</v>
      </c>
      <c r="AM1524" s="140" t="s">
        <v>428</v>
      </c>
      <c r="AN1524" s="140" t="s">
        <v>13888</v>
      </c>
    </row>
    <row r="1525" spans="1:40" ht="28.8" x14ac:dyDescent="0.25">
      <c r="A1525" s="139" t="s">
        <v>7756</v>
      </c>
      <c r="B1525" s="140" t="s">
        <v>7757</v>
      </c>
      <c r="C1525" s="139">
        <v>19901</v>
      </c>
      <c r="D1525" s="140" t="s">
        <v>7314</v>
      </c>
      <c r="E1525" s="140" t="s">
        <v>4362</v>
      </c>
      <c r="F1525" s="139">
        <v>8790</v>
      </c>
      <c r="G1525" s="140" t="s">
        <v>428</v>
      </c>
      <c r="H1525" s="140" t="s">
        <v>2285</v>
      </c>
      <c r="I1525" s="140" t="s">
        <v>7758</v>
      </c>
      <c r="J1525" s="140" t="s">
        <v>13976</v>
      </c>
      <c r="K1525" s="140" t="s">
        <v>7922</v>
      </c>
      <c r="L1525" s="140" t="s">
        <v>7761</v>
      </c>
      <c r="M1525" s="140" t="s">
        <v>7923</v>
      </c>
      <c r="N1525" s="140" t="s">
        <v>8722</v>
      </c>
      <c r="O1525" s="139">
        <v>120361</v>
      </c>
      <c r="P1525" s="139">
        <v>19869</v>
      </c>
      <c r="Q1525" s="140" t="s">
        <v>5740</v>
      </c>
      <c r="R1525" s="139">
        <v>967588</v>
      </c>
      <c r="S1525" s="139">
        <v>0</v>
      </c>
      <c r="T1525" s="140" t="s">
        <v>7758</v>
      </c>
      <c r="U1525" s="141">
        <v>367</v>
      </c>
      <c r="V1525" s="140" t="s">
        <v>13977</v>
      </c>
      <c r="W1525" s="140" t="s">
        <v>9710</v>
      </c>
      <c r="X1525" s="140" t="s">
        <v>7765</v>
      </c>
      <c r="Y1525" s="140" t="s">
        <v>7766</v>
      </c>
      <c r="Z1525" s="140" t="s">
        <v>8739</v>
      </c>
      <c r="AA1525" s="139">
        <v>2</v>
      </c>
      <c r="AB1525" s="141">
        <v>45322</v>
      </c>
      <c r="AC1525" s="141">
        <v>45322</v>
      </c>
      <c r="AD1525" s="140" t="s">
        <v>7913</v>
      </c>
      <c r="AE1525" s="140" t="s">
        <v>7914</v>
      </c>
      <c r="AF1525" s="140" t="s">
        <v>7915</v>
      </c>
      <c r="AG1525" s="140" t="s">
        <v>7916</v>
      </c>
      <c r="AH1525" s="140" t="s">
        <v>13978</v>
      </c>
      <c r="AI1525" s="140" t="s">
        <v>7943</v>
      </c>
      <c r="AJ1525" s="140" t="s">
        <v>9165</v>
      </c>
      <c r="AK1525" s="140" t="s">
        <v>4362</v>
      </c>
      <c r="AL1525" s="139">
        <v>8790</v>
      </c>
      <c r="AM1525" s="140" t="s">
        <v>428</v>
      </c>
      <c r="AN1525" s="140" t="s">
        <v>13888</v>
      </c>
    </row>
    <row r="1526" spans="1:40" ht="28.8" x14ac:dyDescent="0.25">
      <c r="A1526" s="139" t="s">
        <v>7756</v>
      </c>
      <c r="B1526" s="140" t="s">
        <v>7757</v>
      </c>
      <c r="C1526" s="139">
        <v>19919</v>
      </c>
      <c r="D1526" s="140" t="s">
        <v>6699</v>
      </c>
      <c r="E1526" s="140" t="s">
        <v>4363</v>
      </c>
      <c r="F1526" s="139">
        <v>8790</v>
      </c>
      <c r="G1526" s="140" t="s">
        <v>428</v>
      </c>
      <c r="H1526" s="140" t="s">
        <v>2286</v>
      </c>
      <c r="I1526" s="140" t="s">
        <v>7758</v>
      </c>
      <c r="J1526" s="140" t="s">
        <v>13979</v>
      </c>
      <c r="K1526" s="140" t="s">
        <v>7922</v>
      </c>
      <c r="L1526" s="140" t="s">
        <v>7761</v>
      </c>
      <c r="M1526" s="140" t="s">
        <v>7923</v>
      </c>
      <c r="N1526" s="140" t="s">
        <v>8730</v>
      </c>
      <c r="O1526" s="139">
        <v>122135</v>
      </c>
      <c r="P1526" s="139">
        <v>19919</v>
      </c>
      <c r="Q1526" s="140" t="s">
        <v>6699</v>
      </c>
      <c r="R1526" s="139">
        <v>975672</v>
      </c>
      <c r="S1526" s="139">
        <v>0</v>
      </c>
      <c r="T1526" s="140" t="s">
        <v>7758</v>
      </c>
      <c r="U1526" s="141">
        <v>367</v>
      </c>
      <c r="V1526" s="140" t="s">
        <v>13980</v>
      </c>
      <c r="W1526" s="140" t="s">
        <v>8974</v>
      </c>
      <c r="X1526" s="140" t="s">
        <v>7765</v>
      </c>
      <c r="Y1526" s="140" t="s">
        <v>7766</v>
      </c>
      <c r="Z1526" s="140" t="s">
        <v>8732</v>
      </c>
      <c r="AA1526" s="139">
        <v>1</v>
      </c>
      <c r="AB1526" s="141">
        <v>45322</v>
      </c>
      <c r="AC1526" s="141">
        <v>45322</v>
      </c>
      <c r="AD1526" s="140" t="s">
        <v>7926</v>
      </c>
      <c r="AE1526" s="140" t="s">
        <v>7927</v>
      </c>
      <c r="AF1526" s="140" t="s">
        <v>7928</v>
      </c>
      <c r="AG1526" s="140" t="s">
        <v>7929</v>
      </c>
      <c r="AH1526" s="140" t="s">
        <v>13892</v>
      </c>
      <c r="AI1526" s="140" t="s">
        <v>7773</v>
      </c>
      <c r="AJ1526" s="140" t="s">
        <v>13893</v>
      </c>
      <c r="AK1526" s="140" t="s">
        <v>9208</v>
      </c>
      <c r="AL1526" s="139">
        <v>8790</v>
      </c>
      <c r="AM1526" s="140" t="s">
        <v>428</v>
      </c>
      <c r="AN1526" s="140" t="s">
        <v>13894</v>
      </c>
    </row>
    <row r="1527" spans="1:40" ht="28.8" x14ac:dyDescent="0.25">
      <c r="A1527" s="139" t="s">
        <v>7756</v>
      </c>
      <c r="B1527" s="140" t="s">
        <v>7757</v>
      </c>
      <c r="C1527" s="139">
        <v>19927</v>
      </c>
      <c r="D1527" s="140" t="s">
        <v>6700</v>
      </c>
      <c r="E1527" s="140" t="s">
        <v>4364</v>
      </c>
      <c r="F1527" s="139">
        <v>8790</v>
      </c>
      <c r="G1527" s="140" t="s">
        <v>428</v>
      </c>
      <c r="H1527" s="140" t="s">
        <v>2287</v>
      </c>
      <c r="I1527" s="140" t="s">
        <v>7758</v>
      </c>
      <c r="J1527" s="140" t="s">
        <v>13981</v>
      </c>
      <c r="K1527" s="140" t="s">
        <v>7922</v>
      </c>
      <c r="L1527" s="140" t="s">
        <v>7761</v>
      </c>
      <c r="M1527" s="140" t="s">
        <v>7923</v>
      </c>
      <c r="N1527" s="140" t="s">
        <v>8730</v>
      </c>
      <c r="O1527" s="139">
        <v>122135</v>
      </c>
      <c r="P1527" s="139">
        <v>19919</v>
      </c>
      <c r="Q1527" s="140" t="s">
        <v>6699</v>
      </c>
      <c r="R1527" s="139">
        <v>975672</v>
      </c>
      <c r="S1527" s="139">
        <v>0</v>
      </c>
      <c r="T1527" s="140" t="s">
        <v>7758</v>
      </c>
      <c r="U1527" s="141">
        <v>367</v>
      </c>
      <c r="V1527" s="140" t="s">
        <v>13982</v>
      </c>
      <c r="W1527" s="140" t="s">
        <v>13983</v>
      </c>
      <c r="X1527" s="140" t="s">
        <v>7765</v>
      </c>
      <c r="Y1527" s="140" t="s">
        <v>7766</v>
      </c>
      <c r="Z1527" s="140" t="s">
        <v>8732</v>
      </c>
      <c r="AA1527" s="139">
        <v>1</v>
      </c>
      <c r="AB1527" s="141">
        <v>45322</v>
      </c>
      <c r="AC1527" s="141">
        <v>45322</v>
      </c>
      <c r="AD1527" s="140" t="s">
        <v>7913</v>
      </c>
      <c r="AE1527" s="140" t="s">
        <v>7914</v>
      </c>
      <c r="AF1527" s="140" t="s">
        <v>7915</v>
      </c>
      <c r="AG1527" s="140" t="s">
        <v>7916</v>
      </c>
      <c r="AH1527" s="140" t="s">
        <v>13892</v>
      </c>
      <c r="AI1527" s="140" t="s">
        <v>7773</v>
      </c>
      <c r="AJ1527" s="140" t="s">
        <v>13893</v>
      </c>
      <c r="AK1527" s="140" t="s">
        <v>9208</v>
      </c>
      <c r="AL1527" s="139">
        <v>8790</v>
      </c>
      <c r="AM1527" s="140" t="s">
        <v>428</v>
      </c>
      <c r="AN1527" s="140" t="s">
        <v>13894</v>
      </c>
    </row>
    <row r="1528" spans="1:40" ht="28.8" x14ac:dyDescent="0.25">
      <c r="A1528" s="139" t="s">
        <v>7756</v>
      </c>
      <c r="B1528" s="140" t="s">
        <v>7757</v>
      </c>
      <c r="C1528" s="139">
        <v>19935</v>
      </c>
      <c r="D1528" s="140" t="s">
        <v>5742</v>
      </c>
      <c r="E1528" s="140" t="s">
        <v>4365</v>
      </c>
      <c r="F1528" s="139">
        <v>8710</v>
      </c>
      <c r="G1528" s="140" t="s">
        <v>790</v>
      </c>
      <c r="H1528" s="140" t="s">
        <v>2288</v>
      </c>
      <c r="I1528" s="140" t="s">
        <v>7758</v>
      </c>
      <c r="J1528" s="140" t="s">
        <v>13984</v>
      </c>
      <c r="K1528" s="140" t="s">
        <v>7922</v>
      </c>
      <c r="L1528" s="140" t="s">
        <v>7761</v>
      </c>
      <c r="M1528" s="140" t="s">
        <v>7923</v>
      </c>
      <c r="N1528" s="140" t="s">
        <v>8722</v>
      </c>
      <c r="O1528" s="139">
        <v>118745</v>
      </c>
      <c r="P1528" s="139">
        <v>19811</v>
      </c>
      <c r="Q1528" s="140" t="s">
        <v>7311</v>
      </c>
      <c r="R1528" s="139">
        <v>56184</v>
      </c>
      <c r="S1528" s="139">
        <v>0</v>
      </c>
      <c r="T1528" s="140" t="s">
        <v>7758</v>
      </c>
      <c r="U1528" s="141">
        <v>367</v>
      </c>
      <c r="V1528" s="140" t="s">
        <v>13985</v>
      </c>
      <c r="W1528" s="140" t="s">
        <v>12668</v>
      </c>
      <c r="X1528" s="140" t="s">
        <v>7765</v>
      </c>
      <c r="Y1528" s="140" t="s">
        <v>7766</v>
      </c>
      <c r="Z1528" s="140" t="s">
        <v>8739</v>
      </c>
      <c r="AA1528" s="139">
        <v>1</v>
      </c>
      <c r="AB1528" s="141">
        <v>45322</v>
      </c>
      <c r="AC1528" s="141">
        <v>45322</v>
      </c>
      <c r="AD1528" s="140" t="s">
        <v>7913</v>
      </c>
      <c r="AE1528" s="140" t="s">
        <v>7914</v>
      </c>
      <c r="AF1528" s="140" t="s">
        <v>7915</v>
      </c>
      <c r="AG1528" s="140" t="s">
        <v>7916</v>
      </c>
      <c r="AH1528" s="140" t="s">
        <v>13986</v>
      </c>
      <c r="AI1528" s="140" t="s">
        <v>7943</v>
      </c>
      <c r="AJ1528" s="140" t="s">
        <v>13987</v>
      </c>
      <c r="AK1528" s="140" t="s">
        <v>13988</v>
      </c>
      <c r="AL1528" s="139">
        <v>8710</v>
      </c>
      <c r="AM1528" s="140" t="s">
        <v>787</v>
      </c>
      <c r="AN1528" s="140" t="s">
        <v>13989</v>
      </c>
    </row>
    <row r="1529" spans="1:40" ht="28.8" x14ac:dyDescent="0.25">
      <c r="A1529" s="139" t="s">
        <v>7756</v>
      </c>
      <c r="B1529" s="140" t="s">
        <v>7757</v>
      </c>
      <c r="C1529" s="139">
        <v>19943</v>
      </c>
      <c r="D1529" s="140" t="s">
        <v>6313</v>
      </c>
      <c r="E1529" s="140" t="s">
        <v>4366</v>
      </c>
      <c r="F1529" s="139">
        <v>8800</v>
      </c>
      <c r="G1529" s="140" t="s">
        <v>429</v>
      </c>
      <c r="H1529" s="140" t="s">
        <v>2289</v>
      </c>
      <c r="I1529" s="140" t="s">
        <v>7758</v>
      </c>
      <c r="J1529" s="140" t="s">
        <v>13990</v>
      </c>
      <c r="K1529" s="140" t="s">
        <v>7899</v>
      </c>
      <c r="L1529" s="140" t="s">
        <v>7761</v>
      </c>
      <c r="M1529" s="140" t="s">
        <v>6823</v>
      </c>
      <c r="N1529" s="140" t="s">
        <v>8730</v>
      </c>
      <c r="O1529" s="139">
        <v>119016</v>
      </c>
      <c r="P1529" s="139">
        <v>19951</v>
      </c>
      <c r="Q1529" s="140" t="s">
        <v>6314</v>
      </c>
      <c r="R1529" s="139">
        <v>975681</v>
      </c>
      <c r="S1529" s="139">
        <v>0</v>
      </c>
      <c r="T1529" s="140" t="s">
        <v>7758</v>
      </c>
      <c r="U1529" s="141">
        <v>367</v>
      </c>
      <c r="V1529" s="140" t="s">
        <v>13991</v>
      </c>
      <c r="W1529" s="140" t="s">
        <v>9743</v>
      </c>
      <c r="X1529" s="140" t="s">
        <v>7765</v>
      </c>
      <c r="Y1529" s="140" t="s">
        <v>7766</v>
      </c>
      <c r="Z1529" s="140" t="s">
        <v>8732</v>
      </c>
      <c r="AA1529" s="139">
        <v>1</v>
      </c>
      <c r="AB1529" s="141">
        <v>45322</v>
      </c>
      <c r="AC1529" s="141">
        <v>45322</v>
      </c>
      <c r="AD1529" s="140" t="s">
        <v>7913</v>
      </c>
      <c r="AE1529" s="140" t="s">
        <v>7914</v>
      </c>
      <c r="AF1529" s="140" t="s">
        <v>7915</v>
      </c>
      <c r="AG1529" s="140" t="s">
        <v>7916</v>
      </c>
      <c r="AH1529" s="140" t="s">
        <v>13992</v>
      </c>
      <c r="AI1529" s="140" t="s">
        <v>7773</v>
      </c>
      <c r="AJ1529" s="140" t="s">
        <v>13993</v>
      </c>
      <c r="AK1529" s="140" t="s">
        <v>13994</v>
      </c>
      <c r="AL1529" s="139">
        <v>8800</v>
      </c>
      <c r="AM1529" s="140" t="s">
        <v>429</v>
      </c>
      <c r="AN1529" s="140" t="s">
        <v>13995</v>
      </c>
    </row>
    <row r="1530" spans="1:40" ht="28.8" x14ac:dyDescent="0.25">
      <c r="A1530" s="139" t="s">
        <v>7756</v>
      </c>
      <c r="B1530" s="140" t="s">
        <v>7757</v>
      </c>
      <c r="C1530" s="139">
        <v>19951</v>
      </c>
      <c r="D1530" s="140" t="s">
        <v>6314</v>
      </c>
      <c r="E1530" s="140" t="s">
        <v>4367</v>
      </c>
      <c r="F1530" s="139">
        <v>8800</v>
      </c>
      <c r="G1530" s="140" t="s">
        <v>429</v>
      </c>
      <c r="H1530" s="140" t="s">
        <v>2290</v>
      </c>
      <c r="I1530" s="140" t="s">
        <v>7758</v>
      </c>
      <c r="J1530" s="140" t="s">
        <v>13996</v>
      </c>
      <c r="K1530" s="140" t="s">
        <v>7899</v>
      </c>
      <c r="L1530" s="140" t="s">
        <v>7761</v>
      </c>
      <c r="M1530" s="140" t="s">
        <v>6823</v>
      </c>
      <c r="N1530" s="140" t="s">
        <v>8730</v>
      </c>
      <c r="O1530" s="139">
        <v>119016</v>
      </c>
      <c r="P1530" s="139">
        <v>19951</v>
      </c>
      <c r="Q1530" s="140" t="s">
        <v>6314</v>
      </c>
      <c r="R1530" s="139">
        <v>975681</v>
      </c>
      <c r="S1530" s="139">
        <v>0</v>
      </c>
      <c r="T1530" s="140" t="s">
        <v>7758</v>
      </c>
      <c r="U1530" s="141">
        <v>367</v>
      </c>
      <c r="V1530" s="140" t="s">
        <v>13997</v>
      </c>
      <c r="W1530" s="140" t="s">
        <v>13548</v>
      </c>
      <c r="X1530" s="140" t="s">
        <v>7765</v>
      </c>
      <c r="Y1530" s="140" t="s">
        <v>7766</v>
      </c>
      <c r="Z1530" s="140" t="s">
        <v>8732</v>
      </c>
      <c r="AA1530" s="139">
        <v>1</v>
      </c>
      <c r="AB1530" s="141">
        <v>45322</v>
      </c>
      <c r="AC1530" s="141">
        <v>45322</v>
      </c>
      <c r="AD1530" s="140" t="s">
        <v>7913</v>
      </c>
      <c r="AE1530" s="140" t="s">
        <v>7914</v>
      </c>
      <c r="AF1530" s="140" t="s">
        <v>7915</v>
      </c>
      <c r="AG1530" s="140" t="s">
        <v>7916</v>
      </c>
      <c r="AH1530" s="140" t="s">
        <v>13992</v>
      </c>
      <c r="AI1530" s="140" t="s">
        <v>7773</v>
      </c>
      <c r="AJ1530" s="140" t="s">
        <v>13993</v>
      </c>
      <c r="AK1530" s="140" t="s">
        <v>13994</v>
      </c>
      <c r="AL1530" s="139">
        <v>8800</v>
      </c>
      <c r="AM1530" s="140" t="s">
        <v>429</v>
      </c>
      <c r="AN1530" s="140" t="s">
        <v>13995</v>
      </c>
    </row>
    <row r="1531" spans="1:40" ht="28.8" x14ac:dyDescent="0.25">
      <c r="A1531" s="139" t="s">
        <v>7756</v>
      </c>
      <c r="B1531" s="140" t="s">
        <v>7757</v>
      </c>
      <c r="C1531" s="139">
        <v>19968</v>
      </c>
      <c r="D1531" s="140" t="s">
        <v>5743</v>
      </c>
      <c r="E1531" s="140" t="s">
        <v>5744</v>
      </c>
      <c r="F1531" s="139">
        <v>8800</v>
      </c>
      <c r="G1531" s="140" t="s">
        <v>429</v>
      </c>
      <c r="H1531" s="140" t="s">
        <v>2291</v>
      </c>
      <c r="I1531" s="140" t="s">
        <v>7758</v>
      </c>
      <c r="J1531" s="140" t="s">
        <v>13998</v>
      </c>
      <c r="K1531" s="140" t="s">
        <v>7922</v>
      </c>
      <c r="L1531" s="140" t="s">
        <v>7761</v>
      </c>
      <c r="M1531" s="140" t="s">
        <v>7923</v>
      </c>
      <c r="N1531" s="140" t="s">
        <v>8722</v>
      </c>
      <c r="O1531" s="139">
        <v>120345</v>
      </c>
      <c r="P1531" s="139">
        <v>126375</v>
      </c>
      <c r="Q1531" s="140" t="s">
        <v>6009</v>
      </c>
      <c r="R1531" s="139">
        <v>967604</v>
      </c>
      <c r="S1531" s="139">
        <v>0</v>
      </c>
      <c r="T1531" s="140" t="s">
        <v>7758</v>
      </c>
      <c r="U1531" s="141">
        <v>367</v>
      </c>
      <c r="V1531" s="140" t="s">
        <v>13999</v>
      </c>
      <c r="W1531" s="140" t="s">
        <v>14000</v>
      </c>
      <c r="X1531" s="140" t="s">
        <v>7765</v>
      </c>
      <c r="Y1531" s="140" t="s">
        <v>7766</v>
      </c>
      <c r="Z1531" s="140" t="s">
        <v>8739</v>
      </c>
      <c r="AA1531" s="139">
        <v>1</v>
      </c>
      <c r="AB1531" s="141">
        <v>45322</v>
      </c>
      <c r="AC1531" s="141">
        <v>45322</v>
      </c>
      <c r="AD1531" s="140" t="s">
        <v>7913</v>
      </c>
      <c r="AE1531" s="140" t="s">
        <v>7914</v>
      </c>
      <c r="AF1531" s="140" t="s">
        <v>7915</v>
      </c>
      <c r="AG1531" s="140" t="s">
        <v>7916</v>
      </c>
      <c r="AH1531" s="140" t="s">
        <v>14001</v>
      </c>
      <c r="AI1531" s="140" t="s">
        <v>7943</v>
      </c>
      <c r="AJ1531" s="140" t="s">
        <v>14002</v>
      </c>
      <c r="AK1531" s="140" t="s">
        <v>14003</v>
      </c>
      <c r="AL1531" s="139">
        <v>8800</v>
      </c>
      <c r="AM1531" s="140" t="s">
        <v>429</v>
      </c>
      <c r="AN1531" s="140" t="s">
        <v>14004</v>
      </c>
    </row>
    <row r="1532" spans="1:40" ht="28.8" x14ac:dyDescent="0.25">
      <c r="A1532" s="139" t="s">
        <v>7756</v>
      </c>
      <c r="B1532" s="140" t="s">
        <v>7757</v>
      </c>
      <c r="C1532" s="139">
        <v>19976</v>
      </c>
      <c r="D1532" s="140" t="s">
        <v>5745</v>
      </c>
      <c r="E1532" s="140" t="s">
        <v>4368</v>
      </c>
      <c r="F1532" s="139">
        <v>8800</v>
      </c>
      <c r="G1532" s="140" t="s">
        <v>429</v>
      </c>
      <c r="H1532" s="140" t="s">
        <v>2292</v>
      </c>
      <c r="I1532" s="140" t="s">
        <v>7758</v>
      </c>
      <c r="J1532" s="140" t="s">
        <v>14005</v>
      </c>
      <c r="K1532" s="140" t="s">
        <v>7922</v>
      </c>
      <c r="L1532" s="140" t="s">
        <v>7761</v>
      </c>
      <c r="M1532" s="140" t="s">
        <v>7923</v>
      </c>
      <c r="N1532" s="140" t="s">
        <v>8722</v>
      </c>
      <c r="O1532" s="139">
        <v>120345</v>
      </c>
      <c r="P1532" s="139">
        <v>126375</v>
      </c>
      <c r="Q1532" s="140" t="s">
        <v>6009</v>
      </c>
      <c r="R1532" s="139">
        <v>967604</v>
      </c>
      <c r="S1532" s="139">
        <v>0</v>
      </c>
      <c r="T1532" s="140" t="s">
        <v>7758</v>
      </c>
      <c r="U1532" s="141">
        <v>367</v>
      </c>
      <c r="V1532" s="140" t="s">
        <v>14006</v>
      </c>
      <c r="W1532" s="140" t="s">
        <v>14007</v>
      </c>
      <c r="X1532" s="140" t="s">
        <v>7765</v>
      </c>
      <c r="Y1532" s="140" t="s">
        <v>7766</v>
      </c>
      <c r="Z1532" s="140" t="s">
        <v>8739</v>
      </c>
      <c r="AA1532" s="139">
        <v>2</v>
      </c>
      <c r="AB1532" s="141">
        <v>45322</v>
      </c>
      <c r="AC1532" s="141">
        <v>45322</v>
      </c>
      <c r="AD1532" s="140" t="s">
        <v>7913</v>
      </c>
      <c r="AE1532" s="140" t="s">
        <v>7914</v>
      </c>
      <c r="AF1532" s="140" t="s">
        <v>7915</v>
      </c>
      <c r="AG1532" s="140" t="s">
        <v>7916</v>
      </c>
      <c r="AH1532" s="140" t="s">
        <v>14001</v>
      </c>
      <c r="AI1532" s="140" t="s">
        <v>7943</v>
      </c>
      <c r="AJ1532" s="140" t="s">
        <v>14002</v>
      </c>
      <c r="AK1532" s="140" t="s">
        <v>14003</v>
      </c>
      <c r="AL1532" s="139">
        <v>8800</v>
      </c>
      <c r="AM1532" s="140" t="s">
        <v>429</v>
      </c>
      <c r="AN1532" s="140" t="s">
        <v>14004</v>
      </c>
    </row>
    <row r="1533" spans="1:40" ht="28.8" x14ac:dyDescent="0.25">
      <c r="A1533" s="139" t="s">
        <v>7756</v>
      </c>
      <c r="B1533" s="140" t="s">
        <v>7757</v>
      </c>
      <c r="C1533" s="139">
        <v>19992</v>
      </c>
      <c r="D1533" s="140" t="s">
        <v>5746</v>
      </c>
      <c r="E1533" s="140" t="s">
        <v>4369</v>
      </c>
      <c r="F1533" s="139">
        <v>8800</v>
      </c>
      <c r="G1533" s="140" t="s">
        <v>429</v>
      </c>
      <c r="H1533" s="140" t="s">
        <v>2293</v>
      </c>
      <c r="I1533" s="140" t="s">
        <v>7758</v>
      </c>
      <c r="J1533" s="140" t="s">
        <v>14008</v>
      </c>
      <c r="K1533" s="140" t="s">
        <v>7922</v>
      </c>
      <c r="L1533" s="140" t="s">
        <v>7761</v>
      </c>
      <c r="M1533" s="140" t="s">
        <v>7923</v>
      </c>
      <c r="N1533" s="140" t="s">
        <v>8722</v>
      </c>
      <c r="O1533" s="139">
        <v>120345</v>
      </c>
      <c r="P1533" s="139">
        <v>126375</v>
      </c>
      <c r="Q1533" s="140" t="s">
        <v>6009</v>
      </c>
      <c r="R1533" s="139">
        <v>967604</v>
      </c>
      <c r="S1533" s="139">
        <v>0</v>
      </c>
      <c r="T1533" s="140" t="s">
        <v>7758</v>
      </c>
      <c r="U1533" s="141">
        <v>367</v>
      </c>
      <c r="V1533" s="140" t="s">
        <v>14009</v>
      </c>
      <c r="W1533" s="140" t="s">
        <v>14010</v>
      </c>
      <c r="X1533" s="140" t="s">
        <v>7765</v>
      </c>
      <c r="Y1533" s="140" t="s">
        <v>7766</v>
      </c>
      <c r="Z1533" s="140" t="s">
        <v>8739</v>
      </c>
      <c r="AA1533" s="139">
        <v>1</v>
      </c>
      <c r="AB1533" s="141">
        <v>45322</v>
      </c>
      <c r="AC1533" s="141">
        <v>45322</v>
      </c>
      <c r="AD1533" s="140" t="s">
        <v>7926</v>
      </c>
      <c r="AE1533" s="140" t="s">
        <v>7927</v>
      </c>
      <c r="AF1533" s="140" t="s">
        <v>7928</v>
      </c>
      <c r="AG1533" s="140" t="s">
        <v>7929</v>
      </c>
      <c r="AH1533" s="140" t="s">
        <v>14001</v>
      </c>
      <c r="AI1533" s="140" t="s">
        <v>7943</v>
      </c>
      <c r="AJ1533" s="140" t="s">
        <v>14002</v>
      </c>
      <c r="AK1533" s="140" t="s">
        <v>14003</v>
      </c>
      <c r="AL1533" s="139">
        <v>8800</v>
      </c>
      <c r="AM1533" s="140" t="s">
        <v>429</v>
      </c>
      <c r="AN1533" s="140" t="s">
        <v>14004</v>
      </c>
    </row>
    <row r="1534" spans="1:40" ht="28.8" x14ac:dyDescent="0.25">
      <c r="A1534" s="139" t="s">
        <v>7756</v>
      </c>
      <c r="B1534" s="140" t="s">
        <v>7757</v>
      </c>
      <c r="C1534" s="139">
        <v>20008</v>
      </c>
      <c r="D1534" s="140" t="s">
        <v>5747</v>
      </c>
      <c r="E1534" s="140" t="s">
        <v>4370</v>
      </c>
      <c r="F1534" s="139">
        <v>8800</v>
      </c>
      <c r="G1534" s="140" t="s">
        <v>429</v>
      </c>
      <c r="H1534" s="140" t="s">
        <v>2294</v>
      </c>
      <c r="I1534" s="140" t="s">
        <v>7758</v>
      </c>
      <c r="J1534" s="140" t="s">
        <v>14011</v>
      </c>
      <c r="K1534" s="140" t="s">
        <v>7922</v>
      </c>
      <c r="L1534" s="140" t="s">
        <v>7761</v>
      </c>
      <c r="M1534" s="140" t="s">
        <v>7923</v>
      </c>
      <c r="N1534" s="140" t="s">
        <v>8722</v>
      </c>
      <c r="O1534" s="139">
        <v>120345</v>
      </c>
      <c r="P1534" s="139">
        <v>126375</v>
      </c>
      <c r="Q1534" s="140" t="s">
        <v>6009</v>
      </c>
      <c r="R1534" s="139">
        <v>967604</v>
      </c>
      <c r="S1534" s="139">
        <v>0</v>
      </c>
      <c r="T1534" s="140" t="s">
        <v>7758</v>
      </c>
      <c r="U1534" s="141">
        <v>367</v>
      </c>
      <c r="V1534" s="140" t="s">
        <v>14012</v>
      </c>
      <c r="W1534" s="140" t="s">
        <v>8988</v>
      </c>
      <c r="X1534" s="140" t="s">
        <v>7972</v>
      </c>
      <c r="Y1534" s="140" t="s">
        <v>7973</v>
      </c>
      <c r="Z1534" s="140" t="s">
        <v>8899</v>
      </c>
      <c r="AA1534" s="139">
        <v>2</v>
      </c>
      <c r="AB1534" s="141">
        <v>45322</v>
      </c>
      <c r="AC1534" s="141">
        <v>45322</v>
      </c>
      <c r="AD1534" s="140" t="s">
        <v>7913</v>
      </c>
      <c r="AE1534" s="140" t="s">
        <v>7914</v>
      </c>
      <c r="AF1534" s="140" t="s">
        <v>7915</v>
      </c>
      <c r="AG1534" s="140" t="s">
        <v>7916</v>
      </c>
      <c r="AH1534" s="140" t="s">
        <v>14001</v>
      </c>
      <c r="AI1534" s="140" t="s">
        <v>7943</v>
      </c>
      <c r="AJ1534" s="140" t="s">
        <v>14002</v>
      </c>
      <c r="AK1534" s="140" t="s">
        <v>14003</v>
      </c>
      <c r="AL1534" s="139">
        <v>8800</v>
      </c>
      <c r="AM1534" s="140" t="s">
        <v>429</v>
      </c>
      <c r="AN1534" s="140" t="s">
        <v>14004</v>
      </c>
    </row>
    <row r="1535" spans="1:40" ht="28.8" x14ac:dyDescent="0.25">
      <c r="A1535" s="139" t="s">
        <v>7756</v>
      </c>
      <c r="B1535" s="140" t="s">
        <v>7757</v>
      </c>
      <c r="C1535" s="139">
        <v>20016</v>
      </c>
      <c r="D1535" s="140" t="s">
        <v>7315</v>
      </c>
      <c r="E1535" s="140" t="s">
        <v>4371</v>
      </c>
      <c r="F1535" s="139">
        <v>8800</v>
      </c>
      <c r="G1535" s="140" t="s">
        <v>429</v>
      </c>
      <c r="H1535" s="140" t="s">
        <v>2295</v>
      </c>
      <c r="I1535" s="140" t="s">
        <v>7758</v>
      </c>
      <c r="J1535" s="140" t="s">
        <v>14013</v>
      </c>
      <c r="K1535" s="140" t="s">
        <v>7922</v>
      </c>
      <c r="L1535" s="140" t="s">
        <v>7761</v>
      </c>
      <c r="M1535" s="140" t="s">
        <v>7923</v>
      </c>
      <c r="N1535" s="140" t="s">
        <v>8722</v>
      </c>
      <c r="O1535" s="139">
        <v>120345</v>
      </c>
      <c r="P1535" s="139">
        <v>126375</v>
      </c>
      <c r="Q1535" s="140" t="s">
        <v>6009</v>
      </c>
      <c r="R1535" s="139">
        <v>967604</v>
      </c>
      <c r="S1535" s="139">
        <v>0</v>
      </c>
      <c r="T1535" s="140" t="s">
        <v>7758</v>
      </c>
      <c r="U1535" s="141">
        <v>367</v>
      </c>
      <c r="V1535" s="140" t="s">
        <v>14014</v>
      </c>
      <c r="W1535" s="140" t="s">
        <v>7764</v>
      </c>
      <c r="X1535" s="140" t="s">
        <v>7765</v>
      </c>
      <c r="Y1535" s="140" t="s">
        <v>7766</v>
      </c>
      <c r="Z1535" s="140" t="s">
        <v>8739</v>
      </c>
      <c r="AA1535" s="139">
        <v>2</v>
      </c>
      <c r="AB1535" s="141">
        <v>45322</v>
      </c>
      <c r="AC1535" s="141">
        <v>45322</v>
      </c>
      <c r="AD1535" s="140" t="s">
        <v>7913</v>
      </c>
      <c r="AE1535" s="140" t="s">
        <v>7914</v>
      </c>
      <c r="AF1535" s="140" t="s">
        <v>7915</v>
      </c>
      <c r="AG1535" s="140" t="s">
        <v>7916</v>
      </c>
      <c r="AH1535" s="140" t="s">
        <v>14001</v>
      </c>
      <c r="AI1535" s="140" t="s">
        <v>7943</v>
      </c>
      <c r="AJ1535" s="140" t="s">
        <v>14002</v>
      </c>
      <c r="AK1535" s="140" t="s">
        <v>14003</v>
      </c>
      <c r="AL1535" s="139">
        <v>8800</v>
      </c>
      <c r="AM1535" s="140" t="s">
        <v>429</v>
      </c>
      <c r="AN1535" s="140" t="s">
        <v>14004</v>
      </c>
    </row>
    <row r="1536" spans="1:40" ht="28.8" x14ac:dyDescent="0.25">
      <c r="A1536" s="139" t="s">
        <v>7756</v>
      </c>
      <c r="B1536" s="140" t="s">
        <v>7757</v>
      </c>
      <c r="C1536" s="139">
        <v>20024</v>
      </c>
      <c r="D1536" s="140" t="s">
        <v>5748</v>
      </c>
      <c r="E1536" s="140" t="s">
        <v>4372</v>
      </c>
      <c r="F1536" s="139">
        <v>8800</v>
      </c>
      <c r="G1536" s="140" t="s">
        <v>429</v>
      </c>
      <c r="H1536" s="140" t="s">
        <v>2674</v>
      </c>
      <c r="I1536" s="140" t="s">
        <v>7758</v>
      </c>
      <c r="J1536" s="140" t="s">
        <v>14015</v>
      </c>
      <c r="K1536" s="140" t="s">
        <v>7922</v>
      </c>
      <c r="L1536" s="140" t="s">
        <v>7761</v>
      </c>
      <c r="M1536" s="140" t="s">
        <v>7923</v>
      </c>
      <c r="N1536" s="140" t="s">
        <v>8722</v>
      </c>
      <c r="O1536" s="139">
        <v>120345</v>
      </c>
      <c r="P1536" s="139">
        <v>126375</v>
      </c>
      <c r="Q1536" s="140" t="s">
        <v>6009</v>
      </c>
      <c r="R1536" s="139">
        <v>967604</v>
      </c>
      <c r="S1536" s="139">
        <v>0</v>
      </c>
      <c r="T1536" s="140" t="s">
        <v>7758</v>
      </c>
      <c r="U1536" s="141">
        <v>367</v>
      </c>
      <c r="V1536" s="140" t="s">
        <v>14016</v>
      </c>
      <c r="W1536" s="140" t="s">
        <v>14017</v>
      </c>
      <c r="X1536" s="140" t="s">
        <v>7972</v>
      </c>
      <c r="Y1536" s="140" t="s">
        <v>7973</v>
      </c>
      <c r="Z1536" s="140" t="s">
        <v>8899</v>
      </c>
      <c r="AA1536" s="139">
        <v>2</v>
      </c>
      <c r="AB1536" s="141">
        <v>45322</v>
      </c>
      <c r="AC1536" s="141">
        <v>45322</v>
      </c>
      <c r="AD1536" s="140" t="s">
        <v>7913</v>
      </c>
      <c r="AE1536" s="140" t="s">
        <v>7914</v>
      </c>
      <c r="AF1536" s="140" t="s">
        <v>7915</v>
      </c>
      <c r="AG1536" s="140" t="s">
        <v>7916</v>
      </c>
      <c r="AH1536" s="140" t="s">
        <v>14001</v>
      </c>
      <c r="AI1536" s="140" t="s">
        <v>7943</v>
      </c>
      <c r="AJ1536" s="140" t="s">
        <v>14002</v>
      </c>
      <c r="AK1536" s="140" t="s">
        <v>14003</v>
      </c>
      <c r="AL1536" s="139">
        <v>8800</v>
      </c>
      <c r="AM1536" s="140" t="s">
        <v>429</v>
      </c>
      <c r="AN1536" s="140" t="s">
        <v>14004</v>
      </c>
    </row>
    <row r="1537" spans="1:40" ht="28.8" x14ac:dyDescent="0.25">
      <c r="A1537" s="139" t="s">
        <v>7756</v>
      </c>
      <c r="B1537" s="140" t="s">
        <v>7757</v>
      </c>
      <c r="C1537" s="139">
        <v>20032</v>
      </c>
      <c r="D1537" s="140" t="s">
        <v>7316</v>
      </c>
      <c r="E1537" s="140" t="s">
        <v>4373</v>
      </c>
      <c r="F1537" s="139">
        <v>8800</v>
      </c>
      <c r="G1537" s="140" t="s">
        <v>429</v>
      </c>
      <c r="H1537" s="140" t="s">
        <v>2296</v>
      </c>
      <c r="I1537" s="140" t="s">
        <v>7758</v>
      </c>
      <c r="J1537" s="140" t="s">
        <v>14018</v>
      </c>
      <c r="K1537" s="140" t="s">
        <v>7922</v>
      </c>
      <c r="L1537" s="140" t="s">
        <v>7761</v>
      </c>
      <c r="M1537" s="140" t="s">
        <v>7923</v>
      </c>
      <c r="N1537" s="140" t="s">
        <v>8722</v>
      </c>
      <c r="O1537" s="139">
        <v>120345</v>
      </c>
      <c r="P1537" s="139">
        <v>126375</v>
      </c>
      <c r="Q1537" s="140" t="s">
        <v>6009</v>
      </c>
      <c r="R1537" s="139">
        <v>967604</v>
      </c>
      <c r="S1537" s="139">
        <v>0</v>
      </c>
      <c r="T1537" s="140" t="s">
        <v>7758</v>
      </c>
      <c r="U1537" s="141">
        <v>367</v>
      </c>
      <c r="V1537" s="140" t="s">
        <v>14019</v>
      </c>
      <c r="W1537" s="140" t="s">
        <v>8720</v>
      </c>
      <c r="X1537" s="140" t="s">
        <v>7765</v>
      </c>
      <c r="Y1537" s="140" t="s">
        <v>7766</v>
      </c>
      <c r="Z1537" s="140" t="s">
        <v>8739</v>
      </c>
      <c r="AA1537" s="139">
        <v>2</v>
      </c>
      <c r="AB1537" s="141">
        <v>45322</v>
      </c>
      <c r="AC1537" s="141">
        <v>45322</v>
      </c>
      <c r="AD1537" s="140" t="s">
        <v>7913</v>
      </c>
      <c r="AE1537" s="140" t="s">
        <v>7914</v>
      </c>
      <c r="AF1537" s="140" t="s">
        <v>7915</v>
      </c>
      <c r="AG1537" s="140" t="s">
        <v>7916</v>
      </c>
      <c r="AH1537" s="140" t="s">
        <v>14001</v>
      </c>
      <c r="AI1537" s="140" t="s">
        <v>7943</v>
      </c>
      <c r="AJ1537" s="140" t="s">
        <v>14002</v>
      </c>
      <c r="AK1537" s="140" t="s">
        <v>14003</v>
      </c>
      <c r="AL1537" s="139">
        <v>8800</v>
      </c>
      <c r="AM1537" s="140" t="s">
        <v>429</v>
      </c>
      <c r="AN1537" s="140" t="s">
        <v>14004</v>
      </c>
    </row>
    <row r="1538" spans="1:40" ht="28.8" x14ac:dyDescent="0.25">
      <c r="A1538" s="139" t="s">
        <v>7756</v>
      </c>
      <c r="B1538" s="140" t="s">
        <v>7757</v>
      </c>
      <c r="C1538" s="139">
        <v>20041</v>
      </c>
      <c r="D1538" s="140" t="s">
        <v>5749</v>
      </c>
      <c r="E1538" s="140" t="s">
        <v>4374</v>
      </c>
      <c r="F1538" s="139">
        <v>8800</v>
      </c>
      <c r="G1538" s="140" t="s">
        <v>429</v>
      </c>
      <c r="H1538" s="140" t="s">
        <v>2297</v>
      </c>
      <c r="I1538" s="140" t="s">
        <v>7758</v>
      </c>
      <c r="J1538" s="140" t="s">
        <v>14020</v>
      </c>
      <c r="K1538" s="140" t="s">
        <v>7922</v>
      </c>
      <c r="L1538" s="140" t="s">
        <v>7761</v>
      </c>
      <c r="M1538" s="140" t="s">
        <v>7923</v>
      </c>
      <c r="N1538" s="140" t="s">
        <v>8722</v>
      </c>
      <c r="O1538" s="139">
        <v>120345</v>
      </c>
      <c r="P1538" s="139">
        <v>126375</v>
      </c>
      <c r="Q1538" s="140" t="s">
        <v>6009</v>
      </c>
      <c r="R1538" s="139">
        <v>967604</v>
      </c>
      <c r="S1538" s="139">
        <v>0</v>
      </c>
      <c r="T1538" s="140" t="s">
        <v>7758</v>
      </c>
      <c r="U1538" s="141">
        <v>367</v>
      </c>
      <c r="V1538" s="140" t="s">
        <v>14021</v>
      </c>
      <c r="W1538" s="140" t="s">
        <v>14022</v>
      </c>
      <c r="X1538" s="140" t="s">
        <v>7765</v>
      </c>
      <c r="Y1538" s="140" t="s">
        <v>7766</v>
      </c>
      <c r="Z1538" s="140" t="s">
        <v>8739</v>
      </c>
      <c r="AA1538" s="139">
        <v>2</v>
      </c>
      <c r="AB1538" s="141">
        <v>45322</v>
      </c>
      <c r="AC1538" s="141">
        <v>45322</v>
      </c>
      <c r="AD1538" s="140" t="s">
        <v>7913</v>
      </c>
      <c r="AE1538" s="140" t="s">
        <v>7914</v>
      </c>
      <c r="AF1538" s="140" t="s">
        <v>7915</v>
      </c>
      <c r="AG1538" s="140" t="s">
        <v>7916</v>
      </c>
      <c r="AH1538" s="140" t="s">
        <v>14001</v>
      </c>
      <c r="AI1538" s="140" t="s">
        <v>7943</v>
      </c>
      <c r="AJ1538" s="140" t="s">
        <v>14002</v>
      </c>
      <c r="AK1538" s="140" t="s">
        <v>14003</v>
      </c>
      <c r="AL1538" s="139">
        <v>8800</v>
      </c>
      <c r="AM1538" s="140" t="s">
        <v>429</v>
      </c>
      <c r="AN1538" s="140" t="s">
        <v>14004</v>
      </c>
    </row>
    <row r="1539" spans="1:40" ht="28.8" x14ac:dyDescent="0.25">
      <c r="A1539" s="139" t="s">
        <v>7756</v>
      </c>
      <c r="B1539" s="140" t="s">
        <v>7757</v>
      </c>
      <c r="C1539" s="139">
        <v>20065</v>
      </c>
      <c r="D1539" s="140" t="s">
        <v>5750</v>
      </c>
      <c r="E1539" s="140" t="s">
        <v>4375</v>
      </c>
      <c r="F1539" s="139">
        <v>8800</v>
      </c>
      <c r="G1539" s="140" t="s">
        <v>429</v>
      </c>
      <c r="H1539" s="140" t="s">
        <v>2298</v>
      </c>
      <c r="I1539" s="140" t="s">
        <v>7758</v>
      </c>
      <c r="J1539" s="140" t="s">
        <v>14011</v>
      </c>
      <c r="K1539" s="140" t="s">
        <v>7922</v>
      </c>
      <c r="L1539" s="140" t="s">
        <v>7761</v>
      </c>
      <c r="M1539" s="140" t="s">
        <v>7923</v>
      </c>
      <c r="N1539" s="140" t="s">
        <v>8722</v>
      </c>
      <c r="O1539" s="139">
        <v>120345</v>
      </c>
      <c r="P1539" s="139">
        <v>126375</v>
      </c>
      <c r="Q1539" s="140" t="s">
        <v>6009</v>
      </c>
      <c r="R1539" s="139">
        <v>967604</v>
      </c>
      <c r="S1539" s="139">
        <v>0</v>
      </c>
      <c r="T1539" s="140" t="s">
        <v>7758</v>
      </c>
      <c r="U1539" s="141">
        <v>367</v>
      </c>
      <c r="V1539" s="140" t="s">
        <v>14012</v>
      </c>
      <c r="W1539" s="140" t="s">
        <v>8988</v>
      </c>
      <c r="X1539" s="140" t="s">
        <v>7765</v>
      </c>
      <c r="Y1539" s="140" t="s">
        <v>7766</v>
      </c>
      <c r="Z1539" s="140" t="s">
        <v>8739</v>
      </c>
      <c r="AA1539" s="139">
        <v>2</v>
      </c>
      <c r="AB1539" s="141">
        <v>45322</v>
      </c>
      <c r="AC1539" s="141">
        <v>45322</v>
      </c>
      <c r="AD1539" s="140" t="s">
        <v>7913</v>
      </c>
      <c r="AE1539" s="140" t="s">
        <v>7914</v>
      </c>
      <c r="AF1539" s="140" t="s">
        <v>7915</v>
      </c>
      <c r="AG1539" s="140" t="s">
        <v>7916</v>
      </c>
      <c r="AH1539" s="140" t="s">
        <v>14001</v>
      </c>
      <c r="AI1539" s="140" t="s">
        <v>7943</v>
      </c>
      <c r="AJ1539" s="140" t="s">
        <v>14002</v>
      </c>
      <c r="AK1539" s="140" t="s">
        <v>14003</v>
      </c>
      <c r="AL1539" s="139">
        <v>8800</v>
      </c>
      <c r="AM1539" s="140" t="s">
        <v>429</v>
      </c>
      <c r="AN1539" s="140" t="s">
        <v>14004</v>
      </c>
    </row>
    <row r="1540" spans="1:40" ht="28.8" x14ac:dyDescent="0.25">
      <c r="A1540" s="139" t="s">
        <v>7756</v>
      </c>
      <c r="B1540" s="140" t="s">
        <v>7757</v>
      </c>
      <c r="C1540" s="139">
        <v>20073</v>
      </c>
      <c r="D1540" s="140" t="s">
        <v>6315</v>
      </c>
      <c r="E1540" s="140" t="s">
        <v>4376</v>
      </c>
      <c r="F1540" s="139">
        <v>8800</v>
      </c>
      <c r="G1540" s="140" t="s">
        <v>430</v>
      </c>
      <c r="H1540" s="140" t="s">
        <v>2299</v>
      </c>
      <c r="I1540" s="140" t="s">
        <v>7758</v>
      </c>
      <c r="J1540" s="140" t="s">
        <v>14023</v>
      </c>
      <c r="K1540" s="140" t="s">
        <v>7899</v>
      </c>
      <c r="L1540" s="140" t="s">
        <v>7761</v>
      </c>
      <c r="M1540" s="140" t="s">
        <v>6823</v>
      </c>
      <c r="N1540" s="140" t="s">
        <v>8730</v>
      </c>
      <c r="O1540" s="139">
        <v>119016</v>
      </c>
      <c r="P1540" s="139">
        <v>19951</v>
      </c>
      <c r="Q1540" s="140" t="s">
        <v>6314</v>
      </c>
      <c r="R1540" s="139">
        <v>975681</v>
      </c>
      <c r="S1540" s="139">
        <v>0</v>
      </c>
      <c r="T1540" s="140" t="s">
        <v>7758</v>
      </c>
      <c r="U1540" s="141">
        <v>367</v>
      </c>
      <c r="V1540" s="140" t="s">
        <v>14024</v>
      </c>
      <c r="W1540" s="140" t="s">
        <v>14025</v>
      </c>
      <c r="X1540" s="140" t="s">
        <v>7765</v>
      </c>
      <c r="Y1540" s="140" t="s">
        <v>7766</v>
      </c>
      <c r="Z1540" s="140" t="s">
        <v>8732</v>
      </c>
      <c r="AA1540" s="139">
        <v>1</v>
      </c>
      <c r="AB1540" s="141">
        <v>45322</v>
      </c>
      <c r="AC1540" s="141">
        <v>45322</v>
      </c>
      <c r="AD1540" s="140" t="s">
        <v>7926</v>
      </c>
      <c r="AE1540" s="140" t="s">
        <v>7927</v>
      </c>
      <c r="AF1540" s="140" t="s">
        <v>7928</v>
      </c>
      <c r="AG1540" s="140" t="s">
        <v>7929</v>
      </c>
      <c r="AH1540" s="140" t="s">
        <v>13992</v>
      </c>
      <c r="AI1540" s="140" t="s">
        <v>7773</v>
      </c>
      <c r="AJ1540" s="140" t="s">
        <v>13993</v>
      </c>
      <c r="AK1540" s="140" t="s">
        <v>13994</v>
      </c>
      <c r="AL1540" s="139">
        <v>8800</v>
      </c>
      <c r="AM1540" s="140" t="s">
        <v>429</v>
      </c>
      <c r="AN1540" s="140" t="s">
        <v>13995</v>
      </c>
    </row>
    <row r="1541" spans="1:40" ht="28.8" x14ac:dyDescent="0.25">
      <c r="A1541" s="139" t="s">
        <v>7756</v>
      </c>
      <c r="B1541" s="140" t="s">
        <v>7757</v>
      </c>
      <c r="C1541" s="139">
        <v>20081</v>
      </c>
      <c r="D1541" s="140" t="s">
        <v>5751</v>
      </c>
      <c r="E1541" s="140" t="s">
        <v>3567</v>
      </c>
      <c r="F1541" s="139">
        <v>8800</v>
      </c>
      <c r="G1541" s="140" t="s">
        <v>430</v>
      </c>
      <c r="H1541" s="140" t="s">
        <v>2300</v>
      </c>
      <c r="I1541" s="140" t="s">
        <v>7758</v>
      </c>
      <c r="J1541" s="140" t="s">
        <v>14026</v>
      </c>
      <c r="K1541" s="140" t="s">
        <v>7922</v>
      </c>
      <c r="L1541" s="140" t="s">
        <v>7761</v>
      </c>
      <c r="M1541" s="140" t="s">
        <v>7923</v>
      </c>
      <c r="N1541" s="140" t="s">
        <v>8722</v>
      </c>
      <c r="O1541" s="139">
        <v>120345</v>
      </c>
      <c r="P1541" s="139">
        <v>126375</v>
      </c>
      <c r="Q1541" s="140" t="s">
        <v>6009</v>
      </c>
      <c r="R1541" s="139">
        <v>967604</v>
      </c>
      <c r="S1541" s="139">
        <v>0</v>
      </c>
      <c r="T1541" s="140" t="s">
        <v>7758</v>
      </c>
      <c r="U1541" s="141">
        <v>367</v>
      </c>
      <c r="V1541" s="140" t="s">
        <v>14027</v>
      </c>
      <c r="W1541" s="140" t="s">
        <v>14028</v>
      </c>
      <c r="X1541" s="140" t="s">
        <v>7765</v>
      </c>
      <c r="Y1541" s="140" t="s">
        <v>7766</v>
      </c>
      <c r="Z1541" s="140" t="s">
        <v>8739</v>
      </c>
      <c r="AA1541" s="139">
        <v>1</v>
      </c>
      <c r="AB1541" s="141">
        <v>45322</v>
      </c>
      <c r="AC1541" s="141">
        <v>45322</v>
      </c>
      <c r="AD1541" s="140" t="s">
        <v>7926</v>
      </c>
      <c r="AE1541" s="140" t="s">
        <v>7927</v>
      </c>
      <c r="AF1541" s="140" t="s">
        <v>7928</v>
      </c>
      <c r="AG1541" s="140" t="s">
        <v>7929</v>
      </c>
      <c r="AH1541" s="140" t="s">
        <v>14001</v>
      </c>
      <c r="AI1541" s="140" t="s">
        <v>7943</v>
      </c>
      <c r="AJ1541" s="140" t="s">
        <v>14002</v>
      </c>
      <c r="AK1541" s="140" t="s">
        <v>14003</v>
      </c>
      <c r="AL1541" s="139">
        <v>8800</v>
      </c>
      <c r="AM1541" s="140" t="s">
        <v>429</v>
      </c>
      <c r="AN1541" s="140" t="s">
        <v>14004</v>
      </c>
    </row>
    <row r="1542" spans="1:40" ht="28.8" x14ac:dyDescent="0.25">
      <c r="A1542" s="139" t="s">
        <v>7756</v>
      </c>
      <c r="B1542" s="140" t="s">
        <v>7757</v>
      </c>
      <c r="C1542" s="139">
        <v>20099</v>
      </c>
      <c r="D1542" s="140" t="s">
        <v>7317</v>
      </c>
      <c r="E1542" s="140" t="s">
        <v>4377</v>
      </c>
      <c r="F1542" s="139">
        <v>8800</v>
      </c>
      <c r="G1542" s="140" t="s">
        <v>430</v>
      </c>
      <c r="H1542" s="140" t="s">
        <v>2301</v>
      </c>
      <c r="I1542" s="140" t="s">
        <v>7758</v>
      </c>
      <c r="J1542" s="140" t="s">
        <v>14029</v>
      </c>
      <c r="K1542" s="140" t="s">
        <v>7922</v>
      </c>
      <c r="L1542" s="140" t="s">
        <v>7761</v>
      </c>
      <c r="M1542" s="140" t="s">
        <v>7923</v>
      </c>
      <c r="N1542" s="140" t="s">
        <v>8722</v>
      </c>
      <c r="O1542" s="139">
        <v>120345</v>
      </c>
      <c r="P1542" s="139">
        <v>126375</v>
      </c>
      <c r="Q1542" s="140" t="s">
        <v>6009</v>
      </c>
      <c r="R1542" s="139">
        <v>967604</v>
      </c>
      <c r="S1542" s="139">
        <v>0</v>
      </c>
      <c r="T1542" s="140" t="s">
        <v>7758</v>
      </c>
      <c r="U1542" s="141">
        <v>367</v>
      </c>
      <c r="V1542" s="140" t="s">
        <v>14030</v>
      </c>
      <c r="W1542" s="140" t="s">
        <v>8479</v>
      </c>
      <c r="X1542" s="140" t="s">
        <v>7765</v>
      </c>
      <c r="Y1542" s="140" t="s">
        <v>7766</v>
      </c>
      <c r="Z1542" s="140" t="s">
        <v>8739</v>
      </c>
      <c r="AA1542" s="139">
        <v>1</v>
      </c>
      <c r="AB1542" s="141">
        <v>45322</v>
      </c>
      <c r="AC1542" s="141">
        <v>45322</v>
      </c>
      <c r="AD1542" s="140" t="s">
        <v>7913</v>
      </c>
      <c r="AE1542" s="140" t="s">
        <v>7914</v>
      </c>
      <c r="AF1542" s="140" t="s">
        <v>7915</v>
      </c>
      <c r="AG1542" s="140" t="s">
        <v>7916</v>
      </c>
      <c r="AH1542" s="140" t="s">
        <v>14001</v>
      </c>
      <c r="AI1542" s="140" t="s">
        <v>7943</v>
      </c>
      <c r="AJ1542" s="140" t="s">
        <v>14002</v>
      </c>
      <c r="AK1542" s="140" t="s">
        <v>14003</v>
      </c>
      <c r="AL1542" s="139">
        <v>8800</v>
      </c>
      <c r="AM1542" s="140" t="s">
        <v>429</v>
      </c>
      <c r="AN1542" s="140" t="s">
        <v>14004</v>
      </c>
    </row>
    <row r="1543" spans="1:40" ht="28.8" x14ac:dyDescent="0.25">
      <c r="A1543" s="139" t="s">
        <v>7756</v>
      </c>
      <c r="B1543" s="140" t="s">
        <v>7757</v>
      </c>
      <c r="C1543" s="139">
        <v>20107</v>
      </c>
      <c r="D1543" s="140" t="s">
        <v>5752</v>
      </c>
      <c r="E1543" s="140" t="s">
        <v>4378</v>
      </c>
      <c r="F1543" s="139">
        <v>8800</v>
      </c>
      <c r="G1543" s="140" t="s">
        <v>430</v>
      </c>
      <c r="H1543" s="140" t="s">
        <v>2302</v>
      </c>
      <c r="I1543" s="140" t="s">
        <v>7758</v>
      </c>
      <c r="J1543" s="140" t="s">
        <v>14031</v>
      </c>
      <c r="K1543" s="140" t="s">
        <v>7922</v>
      </c>
      <c r="L1543" s="140" t="s">
        <v>7761</v>
      </c>
      <c r="M1543" s="140" t="s">
        <v>7923</v>
      </c>
      <c r="N1543" s="140" t="s">
        <v>8722</v>
      </c>
      <c r="O1543" s="139">
        <v>120345</v>
      </c>
      <c r="P1543" s="139">
        <v>126375</v>
      </c>
      <c r="Q1543" s="140" t="s">
        <v>6009</v>
      </c>
      <c r="R1543" s="139">
        <v>967604</v>
      </c>
      <c r="S1543" s="139">
        <v>0</v>
      </c>
      <c r="T1543" s="140" t="s">
        <v>7758</v>
      </c>
      <c r="U1543" s="141">
        <v>367</v>
      </c>
      <c r="V1543" s="140" t="s">
        <v>14032</v>
      </c>
      <c r="W1543" s="140" t="s">
        <v>8214</v>
      </c>
      <c r="X1543" s="140" t="s">
        <v>7765</v>
      </c>
      <c r="Y1543" s="140" t="s">
        <v>7766</v>
      </c>
      <c r="Z1543" s="140" t="s">
        <v>8739</v>
      </c>
      <c r="AA1543" s="139">
        <v>1</v>
      </c>
      <c r="AB1543" s="141">
        <v>45322</v>
      </c>
      <c r="AC1543" s="141">
        <v>45322</v>
      </c>
      <c r="AD1543" s="140" t="s">
        <v>7913</v>
      </c>
      <c r="AE1543" s="140" t="s">
        <v>7914</v>
      </c>
      <c r="AF1543" s="140" t="s">
        <v>7915</v>
      </c>
      <c r="AG1543" s="140" t="s">
        <v>7916</v>
      </c>
      <c r="AH1543" s="140" t="s">
        <v>14001</v>
      </c>
      <c r="AI1543" s="140" t="s">
        <v>7943</v>
      </c>
      <c r="AJ1543" s="140" t="s">
        <v>14002</v>
      </c>
      <c r="AK1543" s="140" t="s">
        <v>14003</v>
      </c>
      <c r="AL1543" s="139">
        <v>8800</v>
      </c>
      <c r="AM1543" s="140" t="s">
        <v>429</v>
      </c>
      <c r="AN1543" s="140" t="s">
        <v>14004</v>
      </c>
    </row>
    <row r="1544" spans="1:40" ht="28.8" x14ac:dyDescent="0.25">
      <c r="A1544" s="139" t="s">
        <v>7756</v>
      </c>
      <c r="B1544" s="140" t="s">
        <v>7757</v>
      </c>
      <c r="C1544" s="139">
        <v>20123</v>
      </c>
      <c r="D1544" s="140" t="s">
        <v>5753</v>
      </c>
      <c r="E1544" s="140" t="s">
        <v>4379</v>
      </c>
      <c r="F1544" s="139">
        <v>8800</v>
      </c>
      <c r="G1544" s="140" t="s">
        <v>791</v>
      </c>
      <c r="H1544" s="140" t="s">
        <v>5754</v>
      </c>
      <c r="I1544" s="140" t="s">
        <v>7758</v>
      </c>
      <c r="J1544" s="140" t="s">
        <v>14033</v>
      </c>
      <c r="K1544" s="140" t="s">
        <v>7922</v>
      </c>
      <c r="L1544" s="140" t="s">
        <v>7761</v>
      </c>
      <c r="M1544" s="140" t="s">
        <v>7923</v>
      </c>
      <c r="N1544" s="140" t="s">
        <v>8722</v>
      </c>
      <c r="O1544" s="139">
        <v>120345</v>
      </c>
      <c r="P1544" s="139">
        <v>126375</v>
      </c>
      <c r="Q1544" s="140" t="s">
        <v>6009</v>
      </c>
      <c r="R1544" s="139">
        <v>967604</v>
      </c>
      <c r="S1544" s="139">
        <v>0</v>
      </c>
      <c r="T1544" s="140" t="s">
        <v>7758</v>
      </c>
      <c r="U1544" s="141">
        <v>367</v>
      </c>
      <c r="V1544" s="140" t="s">
        <v>14034</v>
      </c>
      <c r="W1544" s="140" t="s">
        <v>11713</v>
      </c>
      <c r="X1544" s="140" t="s">
        <v>7765</v>
      </c>
      <c r="Y1544" s="140" t="s">
        <v>7766</v>
      </c>
      <c r="Z1544" s="140" t="s">
        <v>8739</v>
      </c>
      <c r="AA1544" s="139">
        <v>1</v>
      </c>
      <c r="AB1544" s="141">
        <v>45322</v>
      </c>
      <c r="AC1544" s="141">
        <v>45322</v>
      </c>
      <c r="AD1544" s="140" t="s">
        <v>7913</v>
      </c>
      <c r="AE1544" s="140" t="s">
        <v>7914</v>
      </c>
      <c r="AF1544" s="140" t="s">
        <v>7915</v>
      </c>
      <c r="AG1544" s="140" t="s">
        <v>7916</v>
      </c>
      <c r="AH1544" s="140" t="s">
        <v>14001</v>
      </c>
      <c r="AI1544" s="140" t="s">
        <v>7943</v>
      </c>
      <c r="AJ1544" s="140" t="s">
        <v>14002</v>
      </c>
      <c r="AK1544" s="140" t="s">
        <v>14003</v>
      </c>
      <c r="AL1544" s="139">
        <v>8800</v>
      </c>
      <c r="AM1544" s="140" t="s">
        <v>429</v>
      </c>
      <c r="AN1544" s="140" t="s">
        <v>14004</v>
      </c>
    </row>
    <row r="1545" spans="1:40" ht="28.8" x14ac:dyDescent="0.25">
      <c r="A1545" s="139" t="s">
        <v>7756</v>
      </c>
      <c r="B1545" s="140" t="s">
        <v>7757</v>
      </c>
      <c r="C1545" s="139">
        <v>20131</v>
      </c>
      <c r="D1545" s="140" t="s">
        <v>7318</v>
      </c>
      <c r="E1545" s="140" t="s">
        <v>6924</v>
      </c>
      <c r="F1545" s="139">
        <v>8840</v>
      </c>
      <c r="G1545" s="140" t="s">
        <v>792</v>
      </c>
      <c r="H1545" s="140" t="s">
        <v>2303</v>
      </c>
      <c r="I1545" s="140" t="s">
        <v>7758</v>
      </c>
      <c r="J1545" s="140" t="s">
        <v>14035</v>
      </c>
      <c r="K1545" s="140" t="s">
        <v>7922</v>
      </c>
      <c r="L1545" s="140" t="s">
        <v>7761</v>
      </c>
      <c r="M1545" s="140" t="s">
        <v>7923</v>
      </c>
      <c r="N1545" s="140" t="s">
        <v>8722</v>
      </c>
      <c r="O1545" s="139">
        <v>119917</v>
      </c>
      <c r="P1545" s="139">
        <v>17368</v>
      </c>
      <c r="Q1545" s="140" t="s">
        <v>5944</v>
      </c>
      <c r="R1545" s="139">
        <v>966473</v>
      </c>
      <c r="S1545" s="139">
        <v>0</v>
      </c>
      <c r="T1545" s="140" t="s">
        <v>7758</v>
      </c>
      <c r="U1545" s="141">
        <v>367</v>
      </c>
      <c r="V1545" s="140" t="s">
        <v>14036</v>
      </c>
      <c r="W1545" s="140" t="s">
        <v>8389</v>
      </c>
      <c r="X1545" s="140" t="s">
        <v>7765</v>
      </c>
      <c r="Y1545" s="140" t="s">
        <v>7766</v>
      </c>
      <c r="Z1545" s="140" t="s">
        <v>8739</v>
      </c>
      <c r="AA1545" s="139">
        <v>3</v>
      </c>
      <c r="AB1545" s="141">
        <v>45322</v>
      </c>
      <c r="AC1545" s="141">
        <v>45322</v>
      </c>
      <c r="AD1545" s="140" t="s">
        <v>7913</v>
      </c>
      <c r="AE1545" s="140" t="s">
        <v>7914</v>
      </c>
      <c r="AF1545" s="140" t="s">
        <v>7915</v>
      </c>
      <c r="AG1545" s="140" t="s">
        <v>7916</v>
      </c>
      <c r="AH1545" s="140" t="s">
        <v>12460</v>
      </c>
      <c r="AI1545" s="140" t="s">
        <v>7943</v>
      </c>
      <c r="AJ1545" s="140" t="s">
        <v>12461</v>
      </c>
      <c r="AK1545" s="140" t="s">
        <v>12462</v>
      </c>
      <c r="AL1545" s="139">
        <v>8840</v>
      </c>
      <c r="AM1545" s="140" t="s">
        <v>394</v>
      </c>
      <c r="AN1545" s="140" t="s">
        <v>12463</v>
      </c>
    </row>
    <row r="1546" spans="1:40" ht="28.8" x14ac:dyDescent="0.25">
      <c r="A1546" s="139" t="s">
        <v>7756</v>
      </c>
      <c r="B1546" s="140" t="s">
        <v>7757</v>
      </c>
      <c r="C1546" s="139">
        <v>20149</v>
      </c>
      <c r="D1546" s="140" t="s">
        <v>7594</v>
      </c>
      <c r="E1546" s="140" t="s">
        <v>4380</v>
      </c>
      <c r="F1546" s="139">
        <v>8830</v>
      </c>
      <c r="G1546" s="140" t="s">
        <v>713</v>
      </c>
      <c r="H1546" s="140" t="s">
        <v>2304</v>
      </c>
      <c r="I1546" s="140" t="s">
        <v>7758</v>
      </c>
      <c r="J1546" s="140" t="s">
        <v>14037</v>
      </c>
      <c r="K1546" s="140" t="s">
        <v>7922</v>
      </c>
      <c r="L1546" s="140" t="s">
        <v>7761</v>
      </c>
      <c r="M1546" s="140" t="s">
        <v>7923</v>
      </c>
      <c r="N1546" s="140" t="s">
        <v>8730</v>
      </c>
      <c r="O1546" s="139">
        <v>121582</v>
      </c>
      <c r="P1546" s="139">
        <v>17186</v>
      </c>
      <c r="Q1546" s="140" t="s">
        <v>5653</v>
      </c>
      <c r="R1546" s="139">
        <v>975698</v>
      </c>
      <c r="S1546" s="139">
        <v>0</v>
      </c>
      <c r="T1546" s="140" t="s">
        <v>7758</v>
      </c>
      <c r="U1546" s="141">
        <v>367</v>
      </c>
      <c r="V1546" s="140" t="s">
        <v>14038</v>
      </c>
      <c r="W1546" s="140" t="s">
        <v>8292</v>
      </c>
      <c r="X1546" s="140" t="s">
        <v>7765</v>
      </c>
      <c r="Y1546" s="140" t="s">
        <v>7766</v>
      </c>
      <c r="Z1546" s="140" t="s">
        <v>8732</v>
      </c>
      <c r="AA1546" s="139">
        <v>1</v>
      </c>
      <c r="AB1546" s="141">
        <v>45322</v>
      </c>
      <c r="AC1546" s="141">
        <v>45322</v>
      </c>
      <c r="AD1546" s="140" t="s">
        <v>7913</v>
      </c>
      <c r="AE1546" s="140" t="s">
        <v>7914</v>
      </c>
      <c r="AF1546" s="140" t="s">
        <v>7915</v>
      </c>
      <c r="AG1546" s="140" t="s">
        <v>7916</v>
      </c>
      <c r="AH1546" s="140" t="s">
        <v>14039</v>
      </c>
      <c r="AI1546" s="140" t="s">
        <v>7773</v>
      </c>
      <c r="AJ1546" s="140" t="s">
        <v>14040</v>
      </c>
      <c r="AK1546" s="140" t="s">
        <v>7758</v>
      </c>
      <c r="AL1546" s="139">
        <v>8830</v>
      </c>
      <c r="AM1546" s="140" t="s">
        <v>713</v>
      </c>
      <c r="AN1546" s="140" t="s">
        <v>14041</v>
      </c>
    </row>
    <row r="1547" spans="1:40" ht="28.8" x14ac:dyDescent="0.25">
      <c r="A1547" s="139" t="s">
        <v>7756</v>
      </c>
      <c r="B1547" s="140" t="s">
        <v>7757</v>
      </c>
      <c r="C1547" s="139">
        <v>20164</v>
      </c>
      <c r="D1547" s="140" t="s">
        <v>5755</v>
      </c>
      <c r="E1547" s="140" t="s">
        <v>4381</v>
      </c>
      <c r="F1547" s="139">
        <v>8830</v>
      </c>
      <c r="G1547" s="140" t="s">
        <v>713</v>
      </c>
      <c r="H1547" s="140" t="s">
        <v>2305</v>
      </c>
      <c r="I1547" s="140" t="s">
        <v>7758</v>
      </c>
      <c r="J1547" s="140" t="s">
        <v>14042</v>
      </c>
      <c r="K1547" s="140" t="s">
        <v>7922</v>
      </c>
      <c r="L1547" s="140" t="s">
        <v>7761</v>
      </c>
      <c r="M1547" s="140" t="s">
        <v>7923</v>
      </c>
      <c r="N1547" s="140" t="s">
        <v>8722</v>
      </c>
      <c r="O1547" s="139">
        <v>119917</v>
      </c>
      <c r="P1547" s="139">
        <v>17368</v>
      </c>
      <c r="Q1547" s="140" t="s">
        <v>5944</v>
      </c>
      <c r="R1547" s="139">
        <v>966473</v>
      </c>
      <c r="S1547" s="139">
        <v>0</v>
      </c>
      <c r="T1547" s="140" t="s">
        <v>7758</v>
      </c>
      <c r="U1547" s="141">
        <v>367</v>
      </c>
      <c r="V1547" s="140" t="s">
        <v>14043</v>
      </c>
      <c r="W1547" s="140" t="s">
        <v>14044</v>
      </c>
      <c r="X1547" s="140" t="s">
        <v>7765</v>
      </c>
      <c r="Y1547" s="140" t="s">
        <v>7766</v>
      </c>
      <c r="Z1547" s="140" t="s">
        <v>8739</v>
      </c>
      <c r="AA1547" s="139">
        <v>1</v>
      </c>
      <c r="AB1547" s="141">
        <v>45322</v>
      </c>
      <c r="AC1547" s="141">
        <v>45322</v>
      </c>
      <c r="AD1547" s="140" t="s">
        <v>7913</v>
      </c>
      <c r="AE1547" s="140" t="s">
        <v>7914</v>
      </c>
      <c r="AF1547" s="140" t="s">
        <v>7915</v>
      </c>
      <c r="AG1547" s="140" t="s">
        <v>7916</v>
      </c>
      <c r="AH1547" s="140" t="s">
        <v>12460</v>
      </c>
      <c r="AI1547" s="140" t="s">
        <v>7943</v>
      </c>
      <c r="AJ1547" s="140" t="s">
        <v>12461</v>
      </c>
      <c r="AK1547" s="140" t="s">
        <v>12462</v>
      </c>
      <c r="AL1547" s="139">
        <v>8840</v>
      </c>
      <c r="AM1547" s="140" t="s">
        <v>394</v>
      </c>
      <c r="AN1547" s="140" t="s">
        <v>12463</v>
      </c>
    </row>
    <row r="1548" spans="1:40" ht="28.8" x14ac:dyDescent="0.25">
      <c r="A1548" s="139" t="s">
        <v>7756</v>
      </c>
      <c r="B1548" s="140" t="s">
        <v>7757</v>
      </c>
      <c r="C1548" s="139">
        <v>20198</v>
      </c>
      <c r="D1548" s="140" t="s">
        <v>5756</v>
      </c>
      <c r="E1548" s="140" t="s">
        <v>4382</v>
      </c>
      <c r="F1548" s="139">
        <v>8850</v>
      </c>
      <c r="G1548" s="140" t="s">
        <v>793</v>
      </c>
      <c r="H1548" s="140" t="s">
        <v>2306</v>
      </c>
      <c r="I1548" s="140" t="s">
        <v>7758</v>
      </c>
      <c r="J1548" s="140" t="s">
        <v>14045</v>
      </c>
      <c r="K1548" s="140" t="s">
        <v>7922</v>
      </c>
      <c r="L1548" s="140" t="s">
        <v>7761</v>
      </c>
      <c r="M1548" s="140" t="s">
        <v>7923</v>
      </c>
      <c r="N1548" s="140" t="s">
        <v>8722</v>
      </c>
      <c r="O1548" s="139">
        <v>120345</v>
      </c>
      <c r="P1548" s="139">
        <v>126375</v>
      </c>
      <c r="Q1548" s="140" t="s">
        <v>6009</v>
      </c>
      <c r="R1548" s="139">
        <v>967604</v>
      </c>
      <c r="S1548" s="139">
        <v>0</v>
      </c>
      <c r="T1548" s="140" t="s">
        <v>7758</v>
      </c>
      <c r="U1548" s="141">
        <v>367</v>
      </c>
      <c r="V1548" s="140" t="s">
        <v>14046</v>
      </c>
      <c r="W1548" s="140" t="s">
        <v>14025</v>
      </c>
      <c r="X1548" s="140" t="s">
        <v>7765</v>
      </c>
      <c r="Y1548" s="140" t="s">
        <v>7766</v>
      </c>
      <c r="Z1548" s="140" t="s">
        <v>8739</v>
      </c>
      <c r="AA1548" s="139">
        <v>1</v>
      </c>
      <c r="AB1548" s="141">
        <v>45322</v>
      </c>
      <c r="AC1548" s="141">
        <v>45322</v>
      </c>
      <c r="AD1548" s="140" t="s">
        <v>7926</v>
      </c>
      <c r="AE1548" s="140" t="s">
        <v>7927</v>
      </c>
      <c r="AF1548" s="140" t="s">
        <v>7928</v>
      </c>
      <c r="AG1548" s="140" t="s">
        <v>7929</v>
      </c>
      <c r="AH1548" s="140" t="s">
        <v>14001</v>
      </c>
      <c r="AI1548" s="140" t="s">
        <v>7943</v>
      </c>
      <c r="AJ1548" s="140" t="s">
        <v>14002</v>
      </c>
      <c r="AK1548" s="140" t="s">
        <v>14003</v>
      </c>
      <c r="AL1548" s="139">
        <v>8800</v>
      </c>
      <c r="AM1548" s="140" t="s">
        <v>429</v>
      </c>
      <c r="AN1548" s="140" t="s">
        <v>14004</v>
      </c>
    </row>
    <row r="1549" spans="1:40" ht="28.8" x14ac:dyDescent="0.25">
      <c r="A1549" s="139" t="s">
        <v>7756</v>
      </c>
      <c r="B1549" s="140" t="s">
        <v>7757</v>
      </c>
      <c r="C1549" s="139">
        <v>20206</v>
      </c>
      <c r="D1549" s="140" t="s">
        <v>5757</v>
      </c>
      <c r="E1549" s="140" t="s">
        <v>4383</v>
      </c>
      <c r="F1549" s="139">
        <v>8851</v>
      </c>
      <c r="G1549" s="140" t="s">
        <v>794</v>
      </c>
      <c r="H1549" s="140" t="s">
        <v>2307</v>
      </c>
      <c r="I1549" s="140" t="s">
        <v>7758</v>
      </c>
      <c r="J1549" s="140" t="s">
        <v>14047</v>
      </c>
      <c r="K1549" s="140" t="s">
        <v>7922</v>
      </c>
      <c r="L1549" s="140" t="s">
        <v>7761</v>
      </c>
      <c r="M1549" s="140" t="s">
        <v>7923</v>
      </c>
      <c r="N1549" s="140" t="s">
        <v>8722</v>
      </c>
      <c r="O1549" s="139">
        <v>120345</v>
      </c>
      <c r="P1549" s="139">
        <v>126375</v>
      </c>
      <c r="Q1549" s="140" t="s">
        <v>6009</v>
      </c>
      <c r="R1549" s="139">
        <v>967604</v>
      </c>
      <c r="S1549" s="139">
        <v>0</v>
      </c>
      <c r="T1549" s="140" t="s">
        <v>7758</v>
      </c>
      <c r="U1549" s="141">
        <v>367</v>
      </c>
      <c r="V1549" s="140" t="s">
        <v>14048</v>
      </c>
      <c r="W1549" s="140" t="s">
        <v>9270</v>
      </c>
      <c r="X1549" s="140" t="s">
        <v>7765</v>
      </c>
      <c r="Y1549" s="140" t="s">
        <v>7766</v>
      </c>
      <c r="Z1549" s="140" t="s">
        <v>8739</v>
      </c>
      <c r="AA1549" s="139">
        <v>1</v>
      </c>
      <c r="AB1549" s="141">
        <v>45322</v>
      </c>
      <c r="AC1549" s="141">
        <v>45322</v>
      </c>
      <c r="AD1549" s="140" t="s">
        <v>7913</v>
      </c>
      <c r="AE1549" s="140" t="s">
        <v>7914</v>
      </c>
      <c r="AF1549" s="140" t="s">
        <v>7915</v>
      </c>
      <c r="AG1549" s="140" t="s">
        <v>7916</v>
      </c>
      <c r="AH1549" s="140" t="s">
        <v>14001</v>
      </c>
      <c r="AI1549" s="140" t="s">
        <v>7943</v>
      </c>
      <c r="AJ1549" s="140" t="s">
        <v>14002</v>
      </c>
      <c r="AK1549" s="140" t="s">
        <v>14003</v>
      </c>
      <c r="AL1549" s="139">
        <v>8800</v>
      </c>
      <c r="AM1549" s="140" t="s">
        <v>429</v>
      </c>
      <c r="AN1549" s="140" t="s">
        <v>14004</v>
      </c>
    </row>
    <row r="1550" spans="1:40" ht="28.8" x14ac:dyDescent="0.25">
      <c r="A1550" s="139" t="s">
        <v>7756</v>
      </c>
      <c r="B1550" s="140" t="s">
        <v>7757</v>
      </c>
      <c r="C1550" s="139">
        <v>20222</v>
      </c>
      <c r="D1550" s="140" t="s">
        <v>490</v>
      </c>
      <c r="E1550" s="140" t="s">
        <v>4384</v>
      </c>
      <c r="F1550" s="139">
        <v>8850</v>
      </c>
      <c r="G1550" s="140" t="s">
        <v>793</v>
      </c>
      <c r="H1550" s="140" t="s">
        <v>2308</v>
      </c>
      <c r="I1550" s="140" t="s">
        <v>7758</v>
      </c>
      <c r="J1550" s="140" t="s">
        <v>14049</v>
      </c>
      <c r="K1550" s="140" t="s">
        <v>7922</v>
      </c>
      <c r="L1550" s="140" t="s">
        <v>7761</v>
      </c>
      <c r="M1550" s="140" t="s">
        <v>7923</v>
      </c>
      <c r="N1550" s="140" t="s">
        <v>8730</v>
      </c>
      <c r="O1550" s="139">
        <v>121582</v>
      </c>
      <c r="P1550" s="139">
        <v>17186</v>
      </c>
      <c r="Q1550" s="140" t="s">
        <v>5653</v>
      </c>
      <c r="R1550" s="139">
        <v>975706</v>
      </c>
      <c r="S1550" s="139">
        <v>0</v>
      </c>
      <c r="T1550" s="140" t="s">
        <v>7758</v>
      </c>
      <c r="U1550" s="141">
        <v>367</v>
      </c>
      <c r="V1550" s="140" t="s">
        <v>14050</v>
      </c>
      <c r="W1550" s="140" t="s">
        <v>8988</v>
      </c>
      <c r="X1550" s="140" t="s">
        <v>7765</v>
      </c>
      <c r="Y1550" s="140" t="s">
        <v>7766</v>
      </c>
      <c r="Z1550" s="140" t="s">
        <v>8732</v>
      </c>
      <c r="AA1550" s="139">
        <v>1</v>
      </c>
      <c r="AB1550" s="141">
        <v>45322</v>
      </c>
      <c r="AC1550" s="141">
        <v>45322</v>
      </c>
      <c r="AD1550" s="140" t="s">
        <v>7926</v>
      </c>
      <c r="AE1550" s="140" t="s">
        <v>7927</v>
      </c>
      <c r="AF1550" s="140" t="s">
        <v>7928</v>
      </c>
      <c r="AG1550" s="140" t="s">
        <v>7929</v>
      </c>
      <c r="AH1550" s="140" t="s">
        <v>14051</v>
      </c>
      <c r="AI1550" s="140" t="s">
        <v>7773</v>
      </c>
      <c r="AJ1550" s="140" t="s">
        <v>14052</v>
      </c>
      <c r="AK1550" s="140" t="s">
        <v>14053</v>
      </c>
      <c r="AL1550" s="139">
        <v>8850</v>
      </c>
      <c r="AM1550" s="140" t="s">
        <v>793</v>
      </c>
      <c r="AN1550" s="140" t="s">
        <v>14054</v>
      </c>
    </row>
    <row r="1551" spans="1:40" ht="28.8" x14ac:dyDescent="0.25">
      <c r="A1551" s="139" t="s">
        <v>7756</v>
      </c>
      <c r="B1551" s="140" t="s">
        <v>7757</v>
      </c>
      <c r="C1551" s="139">
        <v>20231</v>
      </c>
      <c r="D1551" s="140" t="s">
        <v>6701</v>
      </c>
      <c r="E1551" s="140" t="s">
        <v>4385</v>
      </c>
      <c r="F1551" s="139">
        <v>8760</v>
      </c>
      <c r="G1551" s="140" t="s">
        <v>795</v>
      </c>
      <c r="H1551" s="140" t="s">
        <v>2309</v>
      </c>
      <c r="I1551" s="140" t="s">
        <v>7758</v>
      </c>
      <c r="J1551" s="140" t="s">
        <v>14055</v>
      </c>
      <c r="K1551" s="140" t="s">
        <v>7922</v>
      </c>
      <c r="L1551" s="140" t="s">
        <v>7761</v>
      </c>
      <c r="M1551" s="140" t="s">
        <v>7923</v>
      </c>
      <c r="N1551" s="140" t="s">
        <v>8722</v>
      </c>
      <c r="O1551" s="139">
        <v>119552</v>
      </c>
      <c r="P1551" s="139">
        <v>110478</v>
      </c>
      <c r="Q1551" s="140" t="s">
        <v>5945</v>
      </c>
      <c r="R1551" s="139">
        <v>110668</v>
      </c>
      <c r="S1551" s="139">
        <v>0</v>
      </c>
      <c r="T1551" s="140" t="s">
        <v>7758</v>
      </c>
      <c r="U1551" s="141">
        <v>367</v>
      </c>
      <c r="V1551" s="140" t="s">
        <v>14056</v>
      </c>
      <c r="W1551" s="140" t="s">
        <v>8102</v>
      </c>
      <c r="X1551" s="140" t="s">
        <v>7765</v>
      </c>
      <c r="Y1551" s="140" t="s">
        <v>7766</v>
      </c>
      <c r="Z1551" s="140" t="s">
        <v>8739</v>
      </c>
      <c r="AA1551" s="139">
        <v>1</v>
      </c>
      <c r="AB1551" s="141">
        <v>45322</v>
      </c>
      <c r="AC1551" s="141">
        <v>45322</v>
      </c>
      <c r="AD1551" s="140" t="s">
        <v>7913</v>
      </c>
      <c r="AE1551" s="140" t="s">
        <v>7914</v>
      </c>
      <c r="AF1551" s="140" t="s">
        <v>7915</v>
      </c>
      <c r="AG1551" s="140" t="s">
        <v>7916</v>
      </c>
      <c r="AH1551" s="140" t="s">
        <v>14057</v>
      </c>
      <c r="AI1551" s="140" t="s">
        <v>7943</v>
      </c>
      <c r="AJ1551" s="140" t="s">
        <v>6701</v>
      </c>
      <c r="AK1551" s="140" t="s">
        <v>4385</v>
      </c>
      <c r="AL1551" s="139">
        <v>8760</v>
      </c>
      <c r="AM1551" s="140" t="s">
        <v>795</v>
      </c>
      <c r="AN1551" s="140" t="s">
        <v>14058</v>
      </c>
    </row>
    <row r="1552" spans="1:40" ht="28.8" x14ac:dyDescent="0.25">
      <c r="A1552" s="139" t="s">
        <v>7756</v>
      </c>
      <c r="B1552" s="140" t="s">
        <v>7757</v>
      </c>
      <c r="C1552" s="139">
        <v>20248</v>
      </c>
      <c r="D1552" s="140" t="s">
        <v>6925</v>
      </c>
      <c r="E1552" s="140" t="s">
        <v>4386</v>
      </c>
      <c r="F1552" s="139">
        <v>8760</v>
      </c>
      <c r="G1552" s="140" t="s">
        <v>795</v>
      </c>
      <c r="H1552" s="140" t="s">
        <v>2310</v>
      </c>
      <c r="I1552" s="140" t="s">
        <v>7758</v>
      </c>
      <c r="J1552" s="140" t="s">
        <v>14059</v>
      </c>
      <c r="K1552" s="140" t="s">
        <v>7922</v>
      </c>
      <c r="L1552" s="140" t="s">
        <v>7761</v>
      </c>
      <c r="M1552" s="140" t="s">
        <v>7923</v>
      </c>
      <c r="N1552" s="140" t="s">
        <v>8722</v>
      </c>
      <c r="O1552" s="139">
        <v>119552</v>
      </c>
      <c r="P1552" s="139">
        <v>110478</v>
      </c>
      <c r="Q1552" s="140" t="s">
        <v>5945</v>
      </c>
      <c r="R1552" s="139">
        <v>110668</v>
      </c>
      <c r="S1552" s="139">
        <v>0</v>
      </c>
      <c r="T1552" s="140" t="s">
        <v>7758</v>
      </c>
      <c r="U1552" s="141">
        <v>367</v>
      </c>
      <c r="V1552" s="140" t="s">
        <v>14060</v>
      </c>
      <c r="W1552" s="140" t="s">
        <v>9743</v>
      </c>
      <c r="X1552" s="140" t="s">
        <v>7765</v>
      </c>
      <c r="Y1552" s="140" t="s">
        <v>7766</v>
      </c>
      <c r="Z1552" s="140" t="s">
        <v>8739</v>
      </c>
      <c r="AA1552" s="139">
        <v>1</v>
      </c>
      <c r="AB1552" s="141">
        <v>45322</v>
      </c>
      <c r="AC1552" s="141">
        <v>45322</v>
      </c>
      <c r="AD1552" s="140" t="s">
        <v>7913</v>
      </c>
      <c r="AE1552" s="140" t="s">
        <v>7914</v>
      </c>
      <c r="AF1552" s="140" t="s">
        <v>7915</v>
      </c>
      <c r="AG1552" s="140" t="s">
        <v>7916</v>
      </c>
      <c r="AH1552" s="140" t="s">
        <v>14061</v>
      </c>
      <c r="AI1552" s="140" t="s">
        <v>7943</v>
      </c>
      <c r="AJ1552" s="140" t="s">
        <v>14062</v>
      </c>
      <c r="AK1552" s="140" t="s">
        <v>4386</v>
      </c>
      <c r="AL1552" s="139">
        <v>8760</v>
      </c>
      <c r="AM1552" s="140" t="s">
        <v>795</v>
      </c>
      <c r="AN1552" s="140" t="s">
        <v>14058</v>
      </c>
    </row>
    <row r="1553" spans="1:40" ht="28.8" x14ac:dyDescent="0.25">
      <c r="A1553" s="139" t="s">
        <v>7756</v>
      </c>
      <c r="B1553" s="140" t="s">
        <v>7757</v>
      </c>
      <c r="C1553" s="139">
        <v>20255</v>
      </c>
      <c r="D1553" s="140" t="s">
        <v>6702</v>
      </c>
      <c r="E1553" s="140" t="s">
        <v>4387</v>
      </c>
      <c r="F1553" s="139">
        <v>8760</v>
      </c>
      <c r="G1553" s="140" t="s">
        <v>795</v>
      </c>
      <c r="H1553" s="140" t="s">
        <v>2311</v>
      </c>
      <c r="I1553" s="140" t="s">
        <v>7758</v>
      </c>
      <c r="J1553" s="140" t="s">
        <v>14063</v>
      </c>
      <c r="K1553" s="140" t="s">
        <v>7922</v>
      </c>
      <c r="L1553" s="140" t="s">
        <v>7761</v>
      </c>
      <c r="M1553" s="140" t="s">
        <v>7923</v>
      </c>
      <c r="N1553" s="140" t="s">
        <v>8722</v>
      </c>
      <c r="O1553" s="139">
        <v>119552</v>
      </c>
      <c r="P1553" s="139">
        <v>110478</v>
      </c>
      <c r="Q1553" s="140" t="s">
        <v>5945</v>
      </c>
      <c r="R1553" s="139">
        <v>110668</v>
      </c>
      <c r="S1553" s="139">
        <v>0</v>
      </c>
      <c r="T1553" s="140" t="s">
        <v>7758</v>
      </c>
      <c r="U1553" s="141">
        <v>367</v>
      </c>
      <c r="V1553" s="140" t="s">
        <v>14064</v>
      </c>
      <c r="W1553" s="140" t="s">
        <v>8022</v>
      </c>
      <c r="X1553" s="140" t="s">
        <v>8106</v>
      </c>
      <c r="Y1553" s="140" t="s">
        <v>8107</v>
      </c>
      <c r="Z1553" s="140" t="s">
        <v>8724</v>
      </c>
      <c r="AA1553" s="139">
        <v>1</v>
      </c>
      <c r="AB1553" s="141">
        <v>45322</v>
      </c>
      <c r="AC1553" s="141">
        <v>45322</v>
      </c>
      <c r="AD1553" s="140" t="s">
        <v>7913</v>
      </c>
      <c r="AE1553" s="140" t="s">
        <v>7914</v>
      </c>
      <c r="AF1553" s="140" t="s">
        <v>7915</v>
      </c>
      <c r="AG1553" s="140" t="s">
        <v>7916</v>
      </c>
      <c r="AH1553" s="140" t="s">
        <v>14065</v>
      </c>
      <c r="AI1553" s="140" t="s">
        <v>7943</v>
      </c>
      <c r="AJ1553" s="140" t="s">
        <v>6702</v>
      </c>
      <c r="AK1553" s="140" t="s">
        <v>4387</v>
      </c>
      <c r="AL1553" s="139">
        <v>8760</v>
      </c>
      <c r="AM1553" s="140" t="s">
        <v>795</v>
      </c>
      <c r="AN1553" s="140" t="s">
        <v>14058</v>
      </c>
    </row>
    <row r="1554" spans="1:40" ht="28.8" x14ac:dyDescent="0.25">
      <c r="A1554" s="139" t="s">
        <v>7756</v>
      </c>
      <c r="B1554" s="140" t="s">
        <v>7757</v>
      </c>
      <c r="C1554" s="139">
        <v>20263</v>
      </c>
      <c r="D1554" s="140" t="s">
        <v>5758</v>
      </c>
      <c r="E1554" s="140" t="s">
        <v>4388</v>
      </c>
      <c r="F1554" s="139">
        <v>8760</v>
      </c>
      <c r="G1554" s="140" t="s">
        <v>795</v>
      </c>
      <c r="H1554" s="140" t="s">
        <v>2312</v>
      </c>
      <c r="I1554" s="140" t="s">
        <v>7758</v>
      </c>
      <c r="J1554" s="140" t="s">
        <v>14066</v>
      </c>
      <c r="K1554" s="140" t="s">
        <v>7922</v>
      </c>
      <c r="L1554" s="140" t="s">
        <v>7761</v>
      </c>
      <c r="M1554" s="140" t="s">
        <v>7923</v>
      </c>
      <c r="N1554" s="140" t="s">
        <v>8722</v>
      </c>
      <c r="O1554" s="139">
        <v>119552</v>
      </c>
      <c r="P1554" s="139">
        <v>110478</v>
      </c>
      <c r="Q1554" s="140" t="s">
        <v>5945</v>
      </c>
      <c r="R1554" s="139">
        <v>110668</v>
      </c>
      <c r="S1554" s="139">
        <v>0</v>
      </c>
      <c r="T1554" s="140" t="s">
        <v>7758</v>
      </c>
      <c r="U1554" s="141">
        <v>367</v>
      </c>
      <c r="V1554" s="140" t="s">
        <v>14067</v>
      </c>
      <c r="W1554" s="140" t="s">
        <v>8765</v>
      </c>
      <c r="X1554" s="140" t="s">
        <v>7765</v>
      </c>
      <c r="Y1554" s="140" t="s">
        <v>7766</v>
      </c>
      <c r="Z1554" s="140" t="s">
        <v>8739</v>
      </c>
      <c r="AA1554" s="139">
        <v>1</v>
      </c>
      <c r="AB1554" s="141">
        <v>45322</v>
      </c>
      <c r="AC1554" s="141">
        <v>45322</v>
      </c>
      <c r="AD1554" s="140" t="s">
        <v>7913</v>
      </c>
      <c r="AE1554" s="140" t="s">
        <v>7914</v>
      </c>
      <c r="AF1554" s="140" t="s">
        <v>7915</v>
      </c>
      <c r="AG1554" s="140" t="s">
        <v>7916</v>
      </c>
      <c r="AH1554" s="140" t="s">
        <v>14068</v>
      </c>
      <c r="AI1554" s="140" t="s">
        <v>7943</v>
      </c>
      <c r="AJ1554" s="140" t="s">
        <v>5758</v>
      </c>
      <c r="AK1554" s="140" t="s">
        <v>4388</v>
      </c>
      <c r="AL1554" s="139">
        <v>8760</v>
      </c>
      <c r="AM1554" s="140" t="s">
        <v>795</v>
      </c>
      <c r="AN1554" s="140" t="s">
        <v>14058</v>
      </c>
    </row>
    <row r="1555" spans="1:40" ht="28.8" x14ac:dyDescent="0.25">
      <c r="A1555" s="139" t="s">
        <v>7756</v>
      </c>
      <c r="B1555" s="140" t="s">
        <v>7757</v>
      </c>
      <c r="C1555" s="139">
        <v>20271</v>
      </c>
      <c r="D1555" s="140" t="s">
        <v>6316</v>
      </c>
      <c r="E1555" s="140" t="s">
        <v>4389</v>
      </c>
      <c r="F1555" s="139">
        <v>8740</v>
      </c>
      <c r="G1555" s="140" t="s">
        <v>796</v>
      </c>
      <c r="H1555" s="140" t="s">
        <v>2313</v>
      </c>
      <c r="I1555" s="140" t="s">
        <v>7758</v>
      </c>
      <c r="J1555" s="140" t="s">
        <v>14069</v>
      </c>
      <c r="K1555" s="140" t="s">
        <v>7922</v>
      </c>
      <c r="L1555" s="140" t="s">
        <v>7761</v>
      </c>
      <c r="M1555" s="140" t="s">
        <v>7923</v>
      </c>
      <c r="N1555" s="140" t="s">
        <v>8722</v>
      </c>
      <c r="O1555" s="139">
        <v>119552</v>
      </c>
      <c r="P1555" s="139">
        <v>110478</v>
      </c>
      <c r="Q1555" s="140" t="s">
        <v>5945</v>
      </c>
      <c r="R1555" s="139">
        <v>110668</v>
      </c>
      <c r="S1555" s="139">
        <v>0</v>
      </c>
      <c r="T1555" s="140" t="s">
        <v>7758</v>
      </c>
      <c r="U1555" s="141">
        <v>367</v>
      </c>
      <c r="V1555" s="140" t="s">
        <v>14070</v>
      </c>
      <c r="W1555" s="140" t="s">
        <v>9936</v>
      </c>
      <c r="X1555" s="140" t="s">
        <v>7765</v>
      </c>
      <c r="Y1555" s="140" t="s">
        <v>7766</v>
      </c>
      <c r="Z1555" s="140" t="s">
        <v>8739</v>
      </c>
      <c r="AA1555" s="139">
        <v>1</v>
      </c>
      <c r="AB1555" s="141">
        <v>45322</v>
      </c>
      <c r="AC1555" s="141">
        <v>45322</v>
      </c>
      <c r="AD1555" s="140" t="s">
        <v>7913</v>
      </c>
      <c r="AE1555" s="140" t="s">
        <v>7914</v>
      </c>
      <c r="AF1555" s="140" t="s">
        <v>7915</v>
      </c>
      <c r="AG1555" s="140" t="s">
        <v>7916</v>
      </c>
      <c r="AH1555" s="140" t="s">
        <v>14071</v>
      </c>
      <c r="AI1555" s="140" t="s">
        <v>7943</v>
      </c>
      <c r="AJ1555" s="140" t="s">
        <v>14072</v>
      </c>
      <c r="AK1555" s="140" t="s">
        <v>4389</v>
      </c>
      <c r="AL1555" s="139">
        <v>8740</v>
      </c>
      <c r="AM1555" s="140" t="s">
        <v>796</v>
      </c>
      <c r="AN1555" s="140" t="s">
        <v>14058</v>
      </c>
    </row>
    <row r="1556" spans="1:40" ht="28.8" x14ac:dyDescent="0.25">
      <c r="A1556" s="139" t="s">
        <v>7756</v>
      </c>
      <c r="B1556" s="140" t="s">
        <v>7757</v>
      </c>
      <c r="C1556" s="139">
        <v>20289</v>
      </c>
      <c r="D1556" s="140" t="s">
        <v>5759</v>
      </c>
      <c r="E1556" s="140" t="s">
        <v>4390</v>
      </c>
      <c r="F1556" s="139">
        <v>8740</v>
      </c>
      <c r="G1556" s="140" t="s">
        <v>797</v>
      </c>
      <c r="H1556" s="140" t="s">
        <v>2314</v>
      </c>
      <c r="I1556" s="140" t="s">
        <v>7758</v>
      </c>
      <c r="J1556" s="140" t="s">
        <v>14073</v>
      </c>
      <c r="K1556" s="140" t="s">
        <v>7922</v>
      </c>
      <c r="L1556" s="140" t="s">
        <v>7761</v>
      </c>
      <c r="M1556" s="140" t="s">
        <v>7923</v>
      </c>
      <c r="N1556" s="140" t="s">
        <v>8722</v>
      </c>
      <c r="O1556" s="139">
        <v>119552</v>
      </c>
      <c r="P1556" s="139">
        <v>110478</v>
      </c>
      <c r="Q1556" s="140" t="s">
        <v>5945</v>
      </c>
      <c r="R1556" s="139">
        <v>110668</v>
      </c>
      <c r="S1556" s="139">
        <v>0</v>
      </c>
      <c r="T1556" s="140" t="s">
        <v>7758</v>
      </c>
      <c r="U1556" s="141">
        <v>367</v>
      </c>
      <c r="V1556" s="140" t="s">
        <v>14074</v>
      </c>
      <c r="W1556" s="140" t="s">
        <v>7825</v>
      </c>
      <c r="X1556" s="140" t="s">
        <v>7765</v>
      </c>
      <c r="Y1556" s="140" t="s">
        <v>7766</v>
      </c>
      <c r="Z1556" s="140" t="s">
        <v>8739</v>
      </c>
      <c r="AA1556" s="139">
        <v>1</v>
      </c>
      <c r="AB1556" s="141">
        <v>45322</v>
      </c>
      <c r="AC1556" s="141">
        <v>45322</v>
      </c>
      <c r="AD1556" s="140" t="s">
        <v>7913</v>
      </c>
      <c r="AE1556" s="140" t="s">
        <v>7914</v>
      </c>
      <c r="AF1556" s="140" t="s">
        <v>7915</v>
      </c>
      <c r="AG1556" s="140" t="s">
        <v>7916</v>
      </c>
      <c r="AH1556" s="140" t="s">
        <v>14075</v>
      </c>
      <c r="AI1556" s="140" t="s">
        <v>7943</v>
      </c>
      <c r="AJ1556" s="140" t="s">
        <v>9165</v>
      </c>
      <c r="AK1556" s="140" t="s">
        <v>4390</v>
      </c>
      <c r="AL1556" s="139">
        <v>8740</v>
      </c>
      <c r="AM1556" s="140" t="s">
        <v>797</v>
      </c>
      <c r="AN1556" s="140" t="s">
        <v>14058</v>
      </c>
    </row>
    <row r="1557" spans="1:40" ht="28.8" x14ac:dyDescent="0.25">
      <c r="A1557" s="139" t="s">
        <v>7756</v>
      </c>
      <c r="B1557" s="140" t="s">
        <v>7757</v>
      </c>
      <c r="C1557" s="139">
        <v>20305</v>
      </c>
      <c r="D1557" s="140" t="s">
        <v>5760</v>
      </c>
      <c r="E1557" s="140" t="s">
        <v>4391</v>
      </c>
      <c r="F1557" s="139">
        <v>8700</v>
      </c>
      <c r="G1557" s="140" t="s">
        <v>431</v>
      </c>
      <c r="H1557" s="140" t="s">
        <v>2315</v>
      </c>
      <c r="I1557" s="140" t="s">
        <v>7758</v>
      </c>
      <c r="J1557" s="140" t="s">
        <v>14076</v>
      </c>
      <c r="K1557" s="140" t="s">
        <v>7922</v>
      </c>
      <c r="L1557" s="140" t="s">
        <v>7761</v>
      </c>
      <c r="M1557" s="140" t="s">
        <v>7923</v>
      </c>
      <c r="N1557" s="140" t="s">
        <v>8722</v>
      </c>
      <c r="O1557" s="139">
        <v>120857</v>
      </c>
      <c r="P1557" s="139">
        <v>20305</v>
      </c>
      <c r="Q1557" s="140" t="s">
        <v>5760</v>
      </c>
      <c r="R1557" s="139">
        <v>117929</v>
      </c>
      <c r="S1557" s="139">
        <v>0</v>
      </c>
      <c r="T1557" s="140" t="s">
        <v>7758</v>
      </c>
      <c r="U1557" s="141">
        <v>367</v>
      </c>
      <c r="V1557" s="140" t="s">
        <v>14077</v>
      </c>
      <c r="W1557" s="140" t="s">
        <v>8601</v>
      </c>
      <c r="X1557" s="140" t="s">
        <v>7765</v>
      </c>
      <c r="Y1557" s="140" t="s">
        <v>7766</v>
      </c>
      <c r="Z1557" s="140" t="s">
        <v>8739</v>
      </c>
      <c r="AA1557" s="139">
        <v>3</v>
      </c>
      <c r="AB1557" s="141">
        <v>45322</v>
      </c>
      <c r="AC1557" s="141">
        <v>45322</v>
      </c>
      <c r="AD1557" s="140" t="s">
        <v>8379</v>
      </c>
      <c r="AE1557" s="140" t="s">
        <v>8380</v>
      </c>
      <c r="AF1557" s="140" t="s">
        <v>8381</v>
      </c>
      <c r="AG1557" s="140" t="s">
        <v>8382</v>
      </c>
      <c r="AH1557" s="140" t="s">
        <v>14078</v>
      </c>
      <c r="AI1557" s="140" t="s">
        <v>9607</v>
      </c>
      <c r="AJ1557" s="140" t="s">
        <v>14079</v>
      </c>
      <c r="AK1557" s="140" t="s">
        <v>4391</v>
      </c>
      <c r="AL1557" s="139">
        <v>8700</v>
      </c>
      <c r="AM1557" s="140" t="s">
        <v>431</v>
      </c>
      <c r="AN1557" s="140" t="s">
        <v>13958</v>
      </c>
    </row>
    <row r="1558" spans="1:40" ht="28.8" x14ac:dyDescent="0.25">
      <c r="A1558" s="139" t="s">
        <v>7756</v>
      </c>
      <c r="B1558" s="140" t="s">
        <v>7757</v>
      </c>
      <c r="C1558" s="139">
        <v>20313</v>
      </c>
      <c r="D1558" s="140" t="s">
        <v>5348</v>
      </c>
      <c r="E1558" s="140" t="s">
        <v>4392</v>
      </c>
      <c r="F1558" s="139">
        <v>8700</v>
      </c>
      <c r="G1558" s="140" t="s">
        <v>431</v>
      </c>
      <c r="H1558" s="140" t="s">
        <v>2316</v>
      </c>
      <c r="I1558" s="140" t="s">
        <v>7758</v>
      </c>
      <c r="J1558" s="140" t="s">
        <v>14080</v>
      </c>
      <c r="K1558" s="140" t="s">
        <v>7922</v>
      </c>
      <c r="L1558" s="140" t="s">
        <v>7761</v>
      </c>
      <c r="M1558" s="140" t="s">
        <v>7923</v>
      </c>
      <c r="N1558" s="140" t="s">
        <v>8722</v>
      </c>
      <c r="O1558" s="139">
        <v>120857</v>
      </c>
      <c r="P1558" s="139">
        <v>20305</v>
      </c>
      <c r="Q1558" s="140" t="s">
        <v>5760</v>
      </c>
      <c r="R1558" s="139">
        <v>117929</v>
      </c>
      <c r="S1558" s="139">
        <v>0</v>
      </c>
      <c r="T1558" s="140" t="s">
        <v>7758</v>
      </c>
      <c r="U1558" s="141">
        <v>367</v>
      </c>
      <c r="V1558" s="140" t="s">
        <v>14081</v>
      </c>
      <c r="W1558" s="140" t="s">
        <v>14082</v>
      </c>
      <c r="X1558" s="140" t="s">
        <v>7765</v>
      </c>
      <c r="Y1558" s="140" t="s">
        <v>7766</v>
      </c>
      <c r="Z1558" s="140" t="s">
        <v>8739</v>
      </c>
      <c r="AA1558" s="139">
        <v>1</v>
      </c>
      <c r="AB1558" s="141">
        <v>45322</v>
      </c>
      <c r="AC1558" s="141">
        <v>45322</v>
      </c>
      <c r="AD1558" s="140" t="s">
        <v>8379</v>
      </c>
      <c r="AE1558" s="140" t="s">
        <v>8380</v>
      </c>
      <c r="AF1558" s="140" t="s">
        <v>8381</v>
      </c>
      <c r="AG1558" s="140" t="s">
        <v>8382</v>
      </c>
      <c r="AH1558" s="140" t="s">
        <v>14083</v>
      </c>
      <c r="AI1558" s="140" t="s">
        <v>7943</v>
      </c>
      <c r="AJ1558" s="140" t="s">
        <v>14084</v>
      </c>
      <c r="AK1558" s="140" t="s">
        <v>13957</v>
      </c>
      <c r="AL1558" s="139">
        <v>8700</v>
      </c>
      <c r="AM1558" s="140" t="s">
        <v>431</v>
      </c>
      <c r="AN1558" s="140" t="s">
        <v>13958</v>
      </c>
    </row>
    <row r="1559" spans="1:40" ht="28.8" x14ac:dyDescent="0.25">
      <c r="A1559" s="139" t="s">
        <v>7756</v>
      </c>
      <c r="B1559" s="140" t="s">
        <v>7757</v>
      </c>
      <c r="C1559" s="139">
        <v>20347</v>
      </c>
      <c r="D1559" s="140" t="s">
        <v>5761</v>
      </c>
      <c r="E1559" s="140" t="s">
        <v>4393</v>
      </c>
      <c r="F1559" s="139">
        <v>8700</v>
      </c>
      <c r="G1559" s="140" t="s">
        <v>798</v>
      </c>
      <c r="H1559" s="140" t="s">
        <v>2317</v>
      </c>
      <c r="I1559" s="140" t="s">
        <v>7758</v>
      </c>
      <c r="J1559" s="140" t="s">
        <v>14085</v>
      </c>
      <c r="K1559" s="140" t="s">
        <v>7922</v>
      </c>
      <c r="L1559" s="140" t="s">
        <v>7761</v>
      </c>
      <c r="M1559" s="140" t="s">
        <v>7923</v>
      </c>
      <c r="N1559" s="140" t="s">
        <v>8722</v>
      </c>
      <c r="O1559" s="139">
        <v>120857</v>
      </c>
      <c r="P1559" s="139">
        <v>20305</v>
      </c>
      <c r="Q1559" s="140" t="s">
        <v>5760</v>
      </c>
      <c r="R1559" s="139">
        <v>117929</v>
      </c>
      <c r="S1559" s="139">
        <v>0</v>
      </c>
      <c r="T1559" s="140" t="s">
        <v>7758</v>
      </c>
      <c r="U1559" s="141">
        <v>367</v>
      </c>
      <c r="V1559" s="140" t="s">
        <v>14086</v>
      </c>
      <c r="W1559" s="140" t="s">
        <v>8931</v>
      </c>
      <c r="X1559" s="140" t="s">
        <v>7765</v>
      </c>
      <c r="Y1559" s="140" t="s">
        <v>7766</v>
      </c>
      <c r="Z1559" s="140" t="s">
        <v>8739</v>
      </c>
      <c r="AA1559" s="139">
        <v>2</v>
      </c>
      <c r="AB1559" s="141">
        <v>45322</v>
      </c>
      <c r="AC1559" s="141">
        <v>45322</v>
      </c>
      <c r="AD1559" s="140" t="s">
        <v>8379</v>
      </c>
      <c r="AE1559" s="140" t="s">
        <v>8380</v>
      </c>
      <c r="AF1559" s="140" t="s">
        <v>8381</v>
      </c>
      <c r="AG1559" s="140" t="s">
        <v>8382</v>
      </c>
      <c r="AH1559" s="140" t="s">
        <v>14087</v>
      </c>
      <c r="AI1559" s="140" t="s">
        <v>7943</v>
      </c>
      <c r="AJ1559" s="140" t="s">
        <v>14088</v>
      </c>
      <c r="AK1559" s="140" t="s">
        <v>14089</v>
      </c>
      <c r="AL1559" s="139">
        <v>8700</v>
      </c>
      <c r="AM1559" s="140" t="s">
        <v>798</v>
      </c>
      <c r="AN1559" s="140" t="s">
        <v>13958</v>
      </c>
    </row>
    <row r="1560" spans="1:40" ht="28.8" x14ac:dyDescent="0.25">
      <c r="A1560" s="139" t="s">
        <v>7756</v>
      </c>
      <c r="B1560" s="140" t="s">
        <v>7757</v>
      </c>
      <c r="C1560" s="139">
        <v>20354</v>
      </c>
      <c r="D1560" s="140" t="s">
        <v>5762</v>
      </c>
      <c r="E1560" s="140" t="s">
        <v>4394</v>
      </c>
      <c r="F1560" s="139">
        <v>8720</v>
      </c>
      <c r="G1560" s="140" t="s">
        <v>799</v>
      </c>
      <c r="H1560" s="140" t="s">
        <v>2318</v>
      </c>
      <c r="I1560" s="140" t="s">
        <v>7758</v>
      </c>
      <c r="J1560" s="140" t="s">
        <v>14090</v>
      </c>
      <c r="K1560" s="140" t="s">
        <v>7922</v>
      </c>
      <c r="L1560" s="140" t="s">
        <v>7761</v>
      </c>
      <c r="M1560" s="140" t="s">
        <v>7923</v>
      </c>
      <c r="N1560" s="140" t="s">
        <v>8722</v>
      </c>
      <c r="O1560" s="139">
        <v>120857</v>
      </c>
      <c r="P1560" s="139">
        <v>20305</v>
      </c>
      <c r="Q1560" s="140" t="s">
        <v>5760</v>
      </c>
      <c r="R1560" s="139">
        <v>117929</v>
      </c>
      <c r="S1560" s="139">
        <v>0</v>
      </c>
      <c r="T1560" s="140" t="s">
        <v>7758</v>
      </c>
      <c r="U1560" s="141">
        <v>367</v>
      </c>
      <c r="V1560" s="140" t="s">
        <v>14091</v>
      </c>
      <c r="W1560" s="140" t="s">
        <v>10584</v>
      </c>
      <c r="X1560" s="140" t="s">
        <v>7765</v>
      </c>
      <c r="Y1560" s="140" t="s">
        <v>7766</v>
      </c>
      <c r="Z1560" s="140" t="s">
        <v>8739</v>
      </c>
      <c r="AA1560" s="139">
        <v>2</v>
      </c>
      <c r="AB1560" s="141">
        <v>45322</v>
      </c>
      <c r="AC1560" s="141">
        <v>45322</v>
      </c>
      <c r="AD1560" s="140" t="s">
        <v>7913</v>
      </c>
      <c r="AE1560" s="140" t="s">
        <v>7914</v>
      </c>
      <c r="AF1560" s="140" t="s">
        <v>7915</v>
      </c>
      <c r="AG1560" s="140" t="s">
        <v>7916</v>
      </c>
      <c r="AH1560" s="140" t="s">
        <v>14092</v>
      </c>
      <c r="AI1560" s="140" t="s">
        <v>7943</v>
      </c>
      <c r="AJ1560" s="140" t="s">
        <v>14093</v>
      </c>
      <c r="AK1560" s="140" t="s">
        <v>4394</v>
      </c>
      <c r="AL1560" s="139">
        <v>8720</v>
      </c>
      <c r="AM1560" s="140" t="s">
        <v>799</v>
      </c>
      <c r="AN1560" s="140" t="s">
        <v>13958</v>
      </c>
    </row>
    <row r="1561" spans="1:40" ht="28.8" x14ac:dyDescent="0.25">
      <c r="A1561" s="139" t="s">
        <v>7756</v>
      </c>
      <c r="B1561" s="140" t="s">
        <v>7757</v>
      </c>
      <c r="C1561" s="139">
        <v>20362</v>
      </c>
      <c r="D1561" s="140" t="s">
        <v>490</v>
      </c>
      <c r="E1561" s="140" t="s">
        <v>4395</v>
      </c>
      <c r="F1561" s="139">
        <v>8720</v>
      </c>
      <c r="G1561" s="140" t="s">
        <v>799</v>
      </c>
      <c r="H1561" s="140" t="s">
        <v>2319</v>
      </c>
      <c r="I1561" s="140" t="s">
        <v>7758</v>
      </c>
      <c r="J1561" s="140" t="s">
        <v>14094</v>
      </c>
      <c r="K1561" s="140" t="s">
        <v>7922</v>
      </c>
      <c r="L1561" s="140" t="s">
        <v>7761</v>
      </c>
      <c r="M1561" s="140" t="s">
        <v>7923</v>
      </c>
      <c r="N1561" s="140" t="s">
        <v>8730</v>
      </c>
      <c r="O1561" s="139">
        <v>121582</v>
      </c>
      <c r="P1561" s="139">
        <v>17186</v>
      </c>
      <c r="Q1561" s="140" t="s">
        <v>5653</v>
      </c>
      <c r="R1561" s="139">
        <v>975731</v>
      </c>
      <c r="S1561" s="139">
        <v>0</v>
      </c>
      <c r="T1561" s="140" t="s">
        <v>7758</v>
      </c>
      <c r="U1561" s="141">
        <v>367</v>
      </c>
      <c r="V1561" s="140" t="s">
        <v>14095</v>
      </c>
      <c r="W1561" s="140" t="s">
        <v>8063</v>
      </c>
      <c r="X1561" s="140" t="s">
        <v>7765</v>
      </c>
      <c r="Y1561" s="140" t="s">
        <v>7766</v>
      </c>
      <c r="Z1561" s="140" t="s">
        <v>8732</v>
      </c>
      <c r="AA1561" s="139">
        <v>1</v>
      </c>
      <c r="AB1561" s="141">
        <v>45322</v>
      </c>
      <c r="AC1561" s="141">
        <v>45322</v>
      </c>
      <c r="AD1561" s="140" t="s">
        <v>7913</v>
      </c>
      <c r="AE1561" s="140" t="s">
        <v>7914</v>
      </c>
      <c r="AF1561" s="140" t="s">
        <v>7915</v>
      </c>
      <c r="AG1561" s="140" t="s">
        <v>7916</v>
      </c>
      <c r="AH1561" s="140" t="s">
        <v>13950</v>
      </c>
      <c r="AI1561" s="140" t="s">
        <v>7773</v>
      </c>
      <c r="AJ1561" s="140" t="s">
        <v>13951</v>
      </c>
      <c r="AK1561" s="140" t="s">
        <v>3340</v>
      </c>
      <c r="AL1561" s="139">
        <v>8720</v>
      </c>
      <c r="AM1561" s="140" t="s">
        <v>799</v>
      </c>
      <c r="AN1561" s="140" t="s">
        <v>13952</v>
      </c>
    </row>
    <row r="1562" spans="1:40" ht="28.8" x14ac:dyDescent="0.25">
      <c r="A1562" s="139" t="s">
        <v>7756</v>
      </c>
      <c r="B1562" s="140" t="s">
        <v>7757</v>
      </c>
      <c r="C1562" s="139">
        <v>20371</v>
      </c>
      <c r="D1562" s="140" t="s">
        <v>5763</v>
      </c>
      <c r="E1562" s="140" t="s">
        <v>4396</v>
      </c>
      <c r="F1562" s="139">
        <v>8900</v>
      </c>
      <c r="G1562" s="140" t="s">
        <v>432</v>
      </c>
      <c r="H1562" s="140" t="s">
        <v>2320</v>
      </c>
      <c r="I1562" s="140" t="s">
        <v>7758</v>
      </c>
      <c r="J1562" s="140" t="s">
        <v>14096</v>
      </c>
      <c r="K1562" s="140" t="s">
        <v>7922</v>
      </c>
      <c r="L1562" s="140" t="s">
        <v>7761</v>
      </c>
      <c r="M1562" s="140" t="s">
        <v>7923</v>
      </c>
      <c r="N1562" s="140" t="s">
        <v>8722</v>
      </c>
      <c r="O1562" s="139">
        <v>120899</v>
      </c>
      <c r="P1562" s="139">
        <v>20388</v>
      </c>
      <c r="Q1562" s="140" t="s">
        <v>5764</v>
      </c>
      <c r="R1562" s="139">
        <v>967794</v>
      </c>
      <c r="S1562" s="139">
        <v>0</v>
      </c>
      <c r="T1562" s="140" t="s">
        <v>7758</v>
      </c>
      <c r="U1562" s="141">
        <v>367</v>
      </c>
      <c r="V1562" s="140" t="s">
        <v>14097</v>
      </c>
      <c r="W1562" s="140" t="s">
        <v>14098</v>
      </c>
      <c r="X1562" s="140" t="s">
        <v>7765</v>
      </c>
      <c r="Y1562" s="140" t="s">
        <v>7766</v>
      </c>
      <c r="Z1562" s="140" t="s">
        <v>8739</v>
      </c>
      <c r="AA1562" s="139">
        <v>2</v>
      </c>
      <c r="AB1562" s="141">
        <v>45322</v>
      </c>
      <c r="AC1562" s="141">
        <v>45322</v>
      </c>
      <c r="AD1562" s="140" t="s">
        <v>7913</v>
      </c>
      <c r="AE1562" s="140" t="s">
        <v>7914</v>
      </c>
      <c r="AF1562" s="140" t="s">
        <v>7915</v>
      </c>
      <c r="AG1562" s="140" t="s">
        <v>7916</v>
      </c>
      <c r="AH1562" s="140" t="s">
        <v>14099</v>
      </c>
      <c r="AI1562" s="140" t="s">
        <v>7943</v>
      </c>
      <c r="AJ1562" s="140" t="s">
        <v>14100</v>
      </c>
      <c r="AK1562" s="140" t="s">
        <v>14101</v>
      </c>
      <c r="AL1562" s="139">
        <v>8900</v>
      </c>
      <c r="AM1562" s="140" t="s">
        <v>432</v>
      </c>
      <c r="AN1562" s="140" t="s">
        <v>14102</v>
      </c>
    </row>
    <row r="1563" spans="1:40" ht="28.8" x14ac:dyDescent="0.25">
      <c r="A1563" s="139" t="s">
        <v>7756</v>
      </c>
      <c r="B1563" s="140" t="s">
        <v>7757</v>
      </c>
      <c r="C1563" s="139">
        <v>20388</v>
      </c>
      <c r="D1563" s="140" t="s">
        <v>5764</v>
      </c>
      <c r="E1563" s="140" t="s">
        <v>4397</v>
      </c>
      <c r="F1563" s="139">
        <v>8900</v>
      </c>
      <c r="G1563" s="140" t="s">
        <v>432</v>
      </c>
      <c r="H1563" s="140" t="s">
        <v>2321</v>
      </c>
      <c r="I1563" s="140" t="s">
        <v>7758</v>
      </c>
      <c r="J1563" s="140" t="s">
        <v>14103</v>
      </c>
      <c r="K1563" s="140" t="s">
        <v>7922</v>
      </c>
      <c r="L1563" s="140" t="s">
        <v>7761</v>
      </c>
      <c r="M1563" s="140" t="s">
        <v>7923</v>
      </c>
      <c r="N1563" s="140" t="s">
        <v>8722</v>
      </c>
      <c r="O1563" s="139">
        <v>120899</v>
      </c>
      <c r="P1563" s="139">
        <v>20388</v>
      </c>
      <c r="Q1563" s="140" t="s">
        <v>5764</v>
      </c>
      <c r="R1563" s="139">
        <v>967794</v>
      </c>
      <c r="S1563" s="139">
        <v>0</v>
      </c>
      <c r="T1563" s="140" t="s">
        <v>7758</v>
      </c>
      <c r="U1563" s="141">
        <v>367</v>
      </c>
      <c r="V1563" s="140" t="s">
        <v>14104</v>
      </c>
      <c r="W1563" s="140" t="s">
        <v>8251</v>
      </c>
      <c r="X1563" s="140" t="s">
        <v>7765</v>
      </c>
      <c r="Y1563" s="140" t="s">
        <v>7766</v>
      </c>
      <c r="Z1563" s="140" t="s">
        <v>8739</v>
      </c>
      <c r="AA1563" s="139">
        <v>3</v>
      </c>
      <c r="AB1563" s="141">
        <v>45322</v>
      </c>
      <c r="AC1563" s="141">
        <v>45322</v>
      </c>
      <c r="AD1563" s="140" t="s">
        <v>7913</v>
      </c>
      <c r="AE1563" s="140" t="s">
        <v>7914</v>
      </c>
      <c r="AF1563" s="140" t="s">
        <v>7915</v>
      </c>
      <c r="AG1563" s="140" t="s">
        <v>7916</v>
      </c>
      <c r="AH1563" s="140" t="s">
        <v>14105</v>
      </c>
      <c r="AI1563" s="140" t="s">
        <v>7943</v>
      </c>
      <c r="AJ1563" s="140" t="s">
        <v>14106</v>
      </c>
      <c r="AK1563" s="140" t="s">
        <v>14107</v>
      </c>
      <c r="AL1563" s="139">
        <v>8900</v>
      </c>
      <c r="AM1563" s="140" t="s">
        <v>432</v>
      </c>
      <c r="AN1563" s="140" t="s">
        <v>14102</v>
      </c>
    </row>
    <row r="1564" spans="1:40" ht="28.8" x14ac:dyDescent="0.25">
      <c r="A1564" s="139" t="s">
        <v>7756</v>
      </c>
      <c r="B1564" s="140" t="s">
        <v>7757</v>
      </c>
      <c r="C1564" s="139">
        <v>20396</v>
      </c>
      <c r="D1564" s="140" t="s">
        <v>5220</v>
      </c>
      <c r="E1564" s="140" t="s">
        <v>4398</v>
      </c>
      <c r="F1564" s="139">
        <v>8900</v>
      </c>
      <c r="G1564" s="140" t="s">
        <v>432</v>
      </c>
      <c r="H1564" s="140" t="s">
        <v>2322</v>
      </c>
      <c r="I1564" s="140" t="s">
        <v>7758</v>
      </c>
      <c r="J1564" s="140" t="s">
        <v>14108</v>
      </c>
      <c r="K1564" s="140" t="s">
        <v>7922</v>
      </c>
      <c r="L1564" s="140" t="s">
        <v>7761</v>
      </c>
      <c r="M1564" s="140" t="s">
        <v>7923</v>
      </c>
      <c r="N1564" s="140" t="s">
        <v>8722</v>
      </c>
      <c r="O1564" s="139">
        <v>120899</v>
      </c>
      <c r="P1564" s="139">
        <v>20388</v>
      </c>
      <c r="Q1564" s="140" t="s">
        <v>5764</v>
      </c>
      <c r="R1564" s="139">
        <v>967794</v>
      </c>
      <c r="S1564" s="139">
        <v>0</v>
      </c>
      <c r="T1564" s="140" t="s">
        <v>7758</v>
      </c>
      <c r="U1564" s="141">
        <v>367</v>
      </c>
      <c r="V1564" s="140" t="s">
        <v>14109</v>
      </c>
      <c r="W1564" s="140" t="s">
        <v>11841</v>
      </c>
      <c r="X1564" s="140" t="s">
        <v>7765</v>
      </c>
      <c r="Y1564" s="140" t="s">
        <v>7766</v>
      </c>
      <c r="Z1564" s="140" t="s">
        <v>8739</v>
      </c>
      <c r="AA1564" s="139">
        <v>1</v>
      </c>
      <c r="AB1564" s="141">
        <v>45322</v>
      </c>
      <c r="AC1564" s="141">
        <v>45322</v>
      </c>
      <c r="AD1564" s="140" t="s">
        <v>7926</v>
      </c>
      <c r="AE1564" s="140" t="s">
        <v>7927</v>
      </c>
      <c r="AF1564" s="140" t="s">
        <v>7928</v>
      </c>
      <c r="AG1564" s="140" t="s">
        <v>7929</v>
      </c>
      <c r="AH1564" s="140" t="s">
        <v>14110</v>
      </c>
      <c r="AI1564" s="140" t="s">
        <v>7885</v>
      </c>
      <c r="AJ1564" s="140" t="s">
        <v>14111</v>
      </c>
      <c r="AK1564" s="140" t="s">
        <v>14112</v>
      </c>
      <c r="AL1564" s="139">
        <v>8900</v>
      </c>
      <c r="AM1564" s="140" t="s">
        <v>432</v>
      </c>
      <c r="AN1564" s="140" t="s">
        <v>14102</v>
      </c>
    </row>
    <row r="1565" spans="1:40" ht="28.8" x14ac:dyDescent="0.25">
      <c r="A1565" s="139" t="s">
        <v>7756</v>
      </c>
      <c r="B1565" s="140" t="s">
        <v>7757</v>
      </c>
      <c r="C1565" s="139">
        <v>20404</v>
      </c>
      <c r="D1565" s="140" t="s">
        <v>5698</v>
      </c>
      <c r="E1565" s="140" t="s">
        <v>4399</v>
      </c>
      <c r="F1565" s="139">
        <v>8900</v>
      </c>
      <c r="G1565" s="140" t="s">
        <v>432</v>
      </c>
      <c r="H1565" s="140" t="s">
        <v>2323</v>
      </c>
      <c r="I1565" s="140" t="s">
        <v>7758</v>
      </c>
      <c r="J1565" s="140" t="s">
        <v>14113</v>
      </c>
      <c r="K1565" s="140" t="s">
        <v>7922</v>
      </c>
      <c r="L1565" s="140" t="s">
        <v>7761</v>
      </c>
      <c r="M1565" s="140" t="s">
        <v>7923</v>
      </c>
      <c r="N1565" s="140" t="s">
        <v>8722</v>
      </c>
      <c r="O1565" s="139">
        <v>120899</v>
      </c>
      <c r="P1565" s="139">
        <v>20388</v>
      </c>
      <c r="Q1565" s="140" t="s">
        <v>5764</v>
      </c>
      <c r="R1565" s="139">
        <v>967794</v>
      </c>
      <c r="S1565" s="139">
        <v>0</v>
      </c>
      <c r="T1565" s="140" t="s">
        <v>7758</v>
      </c>
      <c r="U1565" s="141">
        <v>367</v>
      </c>
      <c r="V1565" s="140" t="s">
        <v>14114</v>
      </c>
      <c r="W1565" s="140" t="s">
        <v>8337</v>
      </c>
      <c r="X1565" s="140" t="s">
        <v>7765</v>
      </c>
      <c r="Y1565" s="140" t="s">
        <v>7766</v>
      </c>
      <c r="Z1565" s="140" t="s">
        <v>8739</v>
      </c>
      <c r="AA1565" s="139">
        <v>1</v>
      </c>
      <c r="AB1565" s="141">
        <v>45322</v>
      </c>
      <c r="AC1565" s="141">
        <v>45322</v>
      </c>
      <c r="AD1565" s="140" t="s">
        <v>7913</v>
      </c>
      <c r="AE1565" s="140" t="s">
        <v>7914</v>
      </c>
      <c r="AF1565" s="140" t="s">
        <v>7915</v>
      </c>
      <c r="AG1565" s="140" t="s">
        <v>7916</v>
      </c>
      <c r="AH1565" s="140" t="s">
        <v>14115</v>
      </c>
      <c r="AI1565" s="140" t="s">
        <v>7943</v>
      </c>
      <c r="AJ1565" s="140" t="s">
        <v>14116</v>
      </c>
      <c r="AK1565" s="140" t="s">
        <v>4399</v>
      </c>
      <c r="AL1565" s="139">
        <v>8900</v>
      </c>
      <c r="AM1565" s="140" t="s">
        <v>432</v>
      </c>
      <c r="AN1565" s="140" t="s">
        <v>14102</v>
      </c>
    </row>
    <row r="1566" spans="1:40" ht="28.8" x14ac:dyDescent="0.25">
      <c r="A1566" s="139" t="s">
        <v>7756</v>
      </c>
      <c r="B1566" s="140" t="s">
        <v>7757</v>
      </c>
      <c r="C1566" s="139">
        <v>20412</v>
      </c>
      <c r="D1566" s="140" t="s">
        <v>5765</v>
      </c>
      <c r="E1566" s="140" t="s">
        <v>4400</v>
      </c>
      <c r="F1566" s="139">
        <v>8900</v>
      </c>
      <c r="G1566" s="140" t="s">
        <v>432</v>
      </c>
      <c r="H1566" s="140" t="s">
        <v>2324</v>
      </c>
      <c r="I1566" s="140" t="s">
        <v>7758</v>
      </c>
      <c r="J1566" s="140" t="s">
        <v>14117</v>
      </c>
      <c r="K1566" s="140" t="s">
        <v>7922</v>
      </c>
      <c r="L1566" s="140" t="s">
        <v>7761</v>
      </c>
      <c r="M1566" s="140" t="s">
        <v>7923</v>
      </c>
      <c r="N1566" s="140" t="s">
        <v>8722</v>
      </c>
      <c r="O1566" s="139">
        <v>120899</v>
      </c>
      <c r="P1566" s="139">
        <v>20388</v>
      </c>
      <c r="Q1566" s="140" t="s">
        <v>5764</v>
      </c>
      <c r="R1566" s="139">
        <v>967794</v>
      </c>
      <c r="S1566" s="139">
        <v>0</v>
      </c>
      <c r="T1566" s="140" t="s">
        <v>7758</v>
      </c>
      <c r="U1566" s="141">
        <v>367</v>
      </c>
      <c r="V1566" s="140" t="s">
        <v>14118</v>
      </c>
      <c r="W1566" s="140" t="s">
        <v>7822</v>
      </c>
      <c r="X1566" s="140" t="s">
        <v>7765</v>
      </c>
      <c r="Y1566" s="140" t="s">
        <v>7766</v>
      </c>
      <c r="Z1566" s="140" t="s">
        <v>8739</v>
      </c>
      <c r="AA1566" s="139">
        <v>2</v>
      </c>
      <c r="AB1566" s="141">
        <v>45322</v>
      </c>
      <c r="AC1566" s="141">
        <v>45322</v>
      </c>
      <c r="AD1566" s="140" t="s">
        <v>7913</v>
      </c>
      <c r="AE1566" s="140" t="s">
        <v>7914</v>
      </c>
      <c r="AF1566" s="140" t="s">
        <v>7915</v>
      </c>
      <c r="AG1566" s="140" t="s">
        <v>7916</v>
      </c>
      <c r="AH1566" s="140" t="s">
        <v>14119</v>
      </c>
      <c r="AI1566" s="140" t="s">
        <v>7943</v>
      </c>
      <c r="AJ1566" s="140" t="s">
        <v>488</v>
      </c>
      <c r="AK1566" s="140" t="s">
        <v>4400</v>
      </c>
      <c r="AL1566" s="139">
        <v>8900</v>
      </c>
      <c r="AM1566" s="140" t="s">
        <v>432</v>
      </c>
      <c r="AN1566" s="140" t="s">
        <v>14102</v>
      </c>
    </row>
    <row r="1567" spans="1:40" ht="28.8" x14ac:dyDescent="0.25">
      <c r="A1567" s="139" t="s">
        <v>7756</v>
      </c>
      <c r="B1567" s="140" t="s">
        <v>7757</v>
      </c>
      <c r="C1567" s="139">
        <v>20421</v>
      </c>
      <c r="D1567" s="140" t="s">
        <v>488</v>
      </c>
      <c r="E1567" s="140" t="s">
        <v>4401</v>
      </c>
      <c r="F1567" s="139">
        <v>8900</v>
      </c>
      <c r="G1567" s="140" t="s">
        <v>432</v>
      </c>
      <c r="H1567" s="140" t="s">
        <v>2325</v>
      </c>
      <c r="I1567" s="140" t="s">
        <v>7758</v>
      </c>
      <c r="J1567" s="140" t="s">
        <v>14120</v>
      </c>
      <c r="K1567" s="140" t="s">
        <v>7922</v>
      </c>
      <c r="L1567" s="140" t="s">
        <v>7761</v>
      </c>
      <c r="M1567" s="140" t="s">
        <v>7923</v>
      </c>
      <c r="N1567" s="140" t="s">
        <v>8722</v>
      </c>
      <c r="O1567" s="139">
        <v>120899</v>
      </c>
      <c r="P1567" s="139">
        <v>20388</v>
      </c>
      <c r="Q1567" s="140" t="s">
        <v>5764</v>
      </c>
      <c r="R1567" s="139">
        <v>967794</v>
      </c>
      <c r="S1567" s="139">
        <v>0</v>
      </c>
      <c r="T1567" s="140" t="s">
        <v>7758</v>
      </c>
      <c r="U1567" s="141">
        <v>367</v>
      </c>
      <c r="V1567" s="140" t="s">
        <v>14121</v>
      </c>
      <c r="W1567" s="140" t="s">
        <v>14122</v>
      </c>
      <c r="X1567" s="140" t="s">
        <v>7765</v>
      </c>
      <c r="Y1567" s="140" t="s">
        <v>7766</v>
      </c>
      <c r="Z1567" s="140" t="s">
        <v>8739</v>
      </c>
      <c r="AA1567" s="139">
        <v>1</v>
      </c>
      <c r="AB1567" s="141">
        <v>45322</v>
      </c>
      <c r="AC1567" s="141">
        <v>45322</v>
      </c>
      <c r="AD1567" s="140" t="s">
        <v>7913</v>
      </c>
      <c r="AE1567" s="140" t="s">
        <v>7914</v>
      </c>
      <c r="AF1567" s="140" t="s">
        <v>7915</v>
      </c>
      <c r="AG1567" s="140" t="s">
        <v>7916</v>
      </c>
      <c r="AH1567" s="140" t="s">
        <v>14123</v>
      </c>
      <c r="AI1567" s="140" t="s">
        <v>7943</v>
      </c>
      <c r="AJ1567" s="140" t="s">
        <v>10571</v>
      </c>
      <c r="AK1567" s="140" t="s">
        <v>14124</v>
      </c>
      <c r="AL1567" s="139">
        <v>8900</v>
      </c>
      <c r="AM1567" s="140" t="s">
        <v>432</v>
      </c>
      <c r="AN1567" s="140" t="s">
        <v>14102</v>
      </c>
    </row>
    <row r="1568" spans="1:40" ht="28.8" x14ac:dyDescent="0.25">
      <c r="A1568" s="139" t="s">
        <v>7756</v>
      </c>
      <c r="B1568" s="140" t="s">
        <v>7757</v>
      </c>
      <c r="C1568" s="139">
        <v>20446</v>
      </c>
      <c r="D1568" s="140" t="s">
        <v>7595</v>
      </c>
      <c r="E1568" s="140" t="s">
        <v>4402</v>
      </c>
      <c r="F1568" s="139">
        <v>8900</v>
      </c>
      <c r="G1568" s="140" t="s">
        <v>432</v>
      </c>
      <c r="H1568" s="140" t="s">
        <v>2326</v>
      </c>
      <c r="I1568" s="140" t="s">
        <v>7758</v>
      </c>
      <c r="J1568" s="140" t="s">
        <v>14125</v>
      </c>
      <c r="K1568" s="140" t="s">
        <v>7922</v>
      </c>
      <c r="L1568" s="140" t="s">
        <v>7761</v>
      </c>
      <c r="M1568" s="140" t="s">
        <v>7923</v>
      </c>
      <c r="N1568" s="140" t="s">
        <v>8722</v>
      </c>
      <c r="O1568" s="139">
        <v>120899</v>
      </c>
      <c r="P1568" s="139">
        <v>20388</v>
      </c>
      <c r="Q1568" s="140" t="s">
        <v>5764</v>
      </c>
      <c r="R1568" s="139">
        <v>967794</v>
      </c>
      <c r="S1568" s="139">
        <v>0</v>
      </c>
      <c r="T1568" s="140" t="s">
        <v>7758</v>
      </c>
      <c r="U1568" s="141">
        <v>367</v>
      </c>
      <c r="V1568" s="140" t="s">
        <v>14126</v>
      </c>
      <c r="W1568" s="140" t="s">
        <v>14127</v>
      </c>
      <c r="X1568" s="140" t="s">
        <v>8106</v>
      </c>
      <c r="Y1568" s="140" t="s">
        <v>8107</v>
      </c>
      <c r="Z1568" s="140" t="s">
        <v>8724</v>
      </c>
      <c r="AA1568" s="139">
        <v>1</v>
      </c>
      <c r="AB1568" s="141">
        <v>45322</v>
      </c>
      <c r="AC1568" s="141">
        <v>45322</v>
      </c>
      <c r="AD1568" s="140" t="s">
        <v>7913</v>
      </c>
      <c r="AE1568" s="140" t="s">
        <v>7914</v>
      </c>
      <c r="AF1568" s="140" t="s">
        <v>7915</v>
      </c>
      <c r="AG1568" s="140" t="s">
        <v>7916</v>
      </c>
      <c r="AH1568" s="140" t="s">
        <v>14128</v>
      </c>
      <c r="AI1568" s="140" t="s">
        <v>7943</v>
      </c>
      <c r="AJ1568" s="140" t="s">
        <v>487</v>
      </c>
      <c r="AK1568" s="140" t="s">
        <v>14129</v>
      </c>
      <c r="AL1568" s="139">
        <v>8900</v>
      </c>
      <c r="AM1568" s="140" t="s">
        <v>432</v>
      </c>
      <c r="AN1568" s="140" t="s">
        <v>14102</v>
      </c>
    </row>
    <row r="1569" spans="1:40" ht="28.8" x14ac:dyDescent="0.25">
      <c r="A1569" s="139" t="s">
        <v>7756</v>
      </c>
      <c r="B1569" s="140" t="s">
        <v>7757</v>
      </c>
      <c r="C1569" s="139">
        <v>20487</v>
      </c>
      <c r="D1569" s="140" t="s">
        <v>6703</v>
      </c>
      <c r="E1569" s="140" t="s">
        <v>4403</v>
      </c>
      <c r="F1569" s="139">
        <v>8900</v>
      </c>
      <c r="G1569" s="140" t="s">
        <v>800</v>
      </c>
      <c r="H1569" s="140" t="s">
        <v>2327</v>
      </c>
      <c r="I1569" s="140" t="s">
        <v>7758</v>
      </c>
      <c r="J1569" s="140" t="s">
        <v>14130</v>
      </c>
      <c r="K1569" s="140" t="s">
        <v>7922</v>
      </c>
      <c r="L1569" s="140" t="s">
        <v>7761</v>
      </c>
      <c r="M1569" s="140" t="s">
        <v>7923</v>
      </c>
      <c r="N1569" s="140" t="s">
        <v>8722</v>
      </c>
      <c r="O1569" s="139">
        <v>120014</v>
      </c>
      <c r="P1569" s="139">
        <v>20552</v>
      </c>
      <c r="Q1569" s="140" t="s">
        <v>488</v>
      </c>
      <c r="R1569" s="139">
        <v>975193</v>
      </c>
      <c r="S1569" s="139">
        <v>0</v>
      </c>
      <c r="T1569" s="140" t="s">
        <v>7758</v>
      </c>
      <c r="U1569" s="141">
        <v>367</v>
      </c>
      <c r="V1569" s="140" t="s">
        <v>14131</v>
      </c>
      <c r="W1569" s="140" t="s">
        <v>8616</v>
      </c>
      <c r="X1569" s="140" t="s">
        <v>7765</v>
      </c>
      <c r="Y1569" s="140" t="s">
        <v>7766</v>
      </c>
      <c r="Z1569" s="140" t="s">
        <v>8739</v>
      </c>
      <c r="AA1569" s="139">
        <v>1</v>
      </c>
      <c r="AB1569" s="141">
        <v>45322</v>
      </c>
      <c r="AC1569" s="141">
        <v>45322</v>
      </c>
      <c r="AD1569" s="140" t="s">
        <v>7913</v>
      </c>
      <c r="AE1569" s="140" t="s">
        <v>7914</v>
      </c>
      <c r="AF1569" s="140" t="s">
        <v>7915</v>
      </c>
      <c r="AG1569" s="140" t="s">
        <v>7916</v>
      </c>
      <c r="AH1569" s="140" t="s">
        <v>14132</v>
      </c>
      <c r="AI1569" s="140" t="s">
        <v>7773</v>
      </c>
      <c r="AJ1569" s="140" t="s">
        <v>14133</v>
      </c>
      <c r="AK1569" s="140" t="s">
        <v>4403</v>
      </c>
      <c r="AL1569" s="139">
        <v>8900</v>
      </c>
      <c r="AM1569" s="140" t="s">
        <v>432</v>
      </c>
      <c r="AN1569" s="140" t="s">
        <v>14134</v>
      </c>
    </row>
    <row r="1570" spans="1:40" ht="28.8" x14ac:dyDescent="0.25">
      <c r="A1570" s="139" t="s">
        <v>7756</v>
      </c>
      <c r="B1570" s="140" t="s">
        <v>7757</v>
      </c>
      <c r="C1570" s="139">
        <v>20495</v>
      </c>
      <c r="D1570" s="140" t="s">
        <v>5766</v>
      </c>
      <c r="E1570" s="140" t="s">
        <v>4404</v>
      </c>
      <c r="F1570" s="139">
        <v>8920</v>
      </c>
      <c r="G1570" s="140" t="s">
        <v>801</v>
      </c>
      <c r="H1570" s="140" t="s">
        <v>2328</v>
      </c>
      <c r="I1570" s="140" t="s">
        <v>7758</v>
      </c>
      <c r="J1570" s="140" t="s">
        <v>14135</v>
      </c>
      <c r="K1570" s="140" t="s">
        <v>7922</v>
      </c>
      <c r="L1570" s="140" t="s">
        <v>7761</v>
      </c>
      <c r="M1570" s="140" t="s">
        <v>7923</v>
      </c>
      <c r="N1570" s="140" t="s">
        <v>8730</v>
      </c>
      <c r="O1570" s="139">
        <v>138859</v>
      </c>
      <c r="P1570" s="139">
        <v>19364</v>
      </c>
      <c r="Q1570" s="140" t="s">
        <v>7304</v>
      </c>
      <c r="R1570" s="139">
        <v>975755</v>
      </c>
      <c r="S1570" s="139">
        <v>0</v>
      </c>
      <c r="T1570" s="140" t="s">
        <v>7758</v>
      </c>
      <c r="U1570" s="141">
        <v>367</v>
      </c>
      <c r="V1570" s="140" t="s">
        <v>14136</v>
      </c>
      <c r="W1570" s="140" t="s">
        <v>8257</v>
      </c>
      <c r="X1570" s="140" t="s">
        <v>7765</v>
      </c>
      <c r="Y1570" s="140" t="s">
        <v>7766</v>
      </c>
      <c r="Z1570" s="140" t="s">
        <v>8732</v>
      </c>
      <c r="AA1570" s="139">
        <v>2</v>
      </c>
      <c r="AB1570" s="141">
        <v>45322</v>
      </c>
      <c r="AC1570" s="141">
        <v>45322</v>
      </c>
      <c r="AD1570" s="140" t="s">
        <v>7926</v>
      </c>
      <c r="AE1570" s="140" t="s">
        <v>7927</v>
      </c>
      <c r="AF1570" s="140" t="s">
        <v>7928</v>
      </c>
      <c r="AG1570" s="140" t="s">
        <v>7929</v>
      </c>
      <c r="AH1570" s="140" t="s">
        <v>14137</v>
      </c>
      <c r="AI1570" s="140" t="s">
        <v>7773</v>
      </c>
      <c r="AJ1570" s="140" t="s">
        <v>13756</v>
      </c>
      <c r="AK1570" s="140" t="s">
        <v>14138</v>
      </c>
      <c r="AL1570" s="139">
        <v>8920</v>
      </c>
      <c r="AM1570" s="140" t="s">
        <v>802</v>
      </c>
      <c r="AN1570" s="140" t="s">
        <v>14139</v>
      </c>
    </row>
    <row r="1571" spans="1:40" ht="28.8" x14ac:dyDescent="0.25">
      <c r="A1571" s="139" t="s">
        <v>7756</v>
      </c>
      <c r="B1571" s="140" t="s">
        <v>7757</v>
      </c>
      <c r="C1571" s="139">
        <v>20503</v>
      </c>
      <c r="D1571" s="140" t="s">
        <v>5767</v>
      </c>
      <c r="E1571" s="140" t="s">
        <v>4405</v>
      </c>
      <c r="F1571" s="139">
        <v>8920</v>
      </c>
      <c r="G1571" s="140" t="s">
        <v>802</v>
      </c>
      <c r="H1571" s="140" t="s">
        <v>2329</v>
      </c>
      <c r="I1571" s="140" t="s">
        <v>7758</v>
      </c>
      <c r="J1571" s="140" t="s">
        <v>14140</v>
      </c>
      <c r="K1571" s="140" t="s">
        <v>7922</v>
      </c>
      <c r="L1571" s="140" t="s">
        <v>7761</v>
      </c>
      <c r="M1571" s="140" t="s">
        <v>7923</v>
      </c>
      <c r="N1571" s="140" t="s">
        <v>8722</v>
      </c>
      <c r="O1571" s="139">
        <v>120683</v>
      </c>
      <c r="P1571" s="139">
        <v>20511</v>
      </c>
      <c r="Q1571" s="140" t="s">
        <v>488</v>
      </c>
      <c r="R1571" s="139">
        <v>53637</v>
      </c>
      <c r="S1571" s="139">
        <v>0</v>
      </c>
      <c r="T1571" s="140" t="s">
        <v>7758</v>
      </c>
      <c r="U1571" s="141">
        <v>367</v>
      </c>
      <c r="V1571" s="140" t="s">
        <v>14141</v>
      </c>
      <c r="W1571" s="140" t="s">
        <v>14142</v>
      </c>
      <c r="X1571" s="140" t="s">
        <v>7765</v>
      </c>
      <c r="Y1571" s="140" t="s">
        <v>7766</v>
      </c>
      <c r="Z1571" s="140" t="s">
        <v>8739</v>
      </c>
      <c r="AA1571" s="139">
        <v>1</v>
      </c>
      <c r="AB1571" s="141">
        <v>45322</v>
      </c>
      <c r="AC1571" s="141">
        <v>45322</v>
      </c>
      <c r="AD1571" s="140" t="s">
        <v>7913</v>
      </c>
      <c r="AE1571" s="140" t="s">
        <v>7914</v>
      </c>
      <c r="AF1571" s="140" t="s">
        <v>7915</v>
      </c>
      <c r="AG1571" s="140" t="s">
        <v>7916</v>
      </c>
      <c r="AH1571" s="140" t="s">
        <v>14143</v>
      </c>
      <c r="AI1571" s="140" t="s">
        <v>7943</v>
      </c>
      <c r="AJ1571" s="140" t="s">
        <v>14144</v>
      </c>
      <c r="AK1571" s="140" t="s">
        <v>4405</v>
      </c>
      <c r="AL1571" s="139">
        <v>8920</v>
      </c>
      <c r="AM1571" s="140" t="s">
        <v>802</v>
      </c>
      <c r="AN1571" s="140" t="s">
        <v>14145</v>
      </c>
    </row>
    <row r="1572" spans="1:40" ht="28.8" x14ac:dyDescent="0.25">
      <c r="A1572" s="139" t="s">
        <v>7756</v>
      </c>
      <c r="B1572" s="140" t="s">
        <v>7757</v>
      </c>
      <c r="C1572" s="139">
        <v>20511</v>
      </c>
      <c r="D1572" s="140" t="s">
        <v>488</v>
      </c>
      <c r="E1572" s="140" t="s">
        <v>4406</v>
      </c>
      <c r="F1572" s="139">
        <v>8920</v>
      </c>
      <c r="G1572" s="140" t="s">
        <v>802</v>
      </c>
      <c r="H1572" s="140" t="s">
        <v>2330</v>
      </c>
      <c r="I1572" s="140" t="s">
        <v>7758</v>
      </c>
      <c r="J1572" s="140" t="s">
        <v>14146</v>
      </c>
      <c r="K1572" s="140" t="s">
        <v>7922</v>
      </c>
      <c r="L1572" s="140" t="s">
        <v>7761</v>
      </c>
      <c r="M1572" s="140" t="s">
        <v>7923</v>
      </c>
      <c r="N1572" s="140" t="s">
        <v>8722</v>
      </c>
      <c r="O1572" s="139">
        <v>120683</v>
      </c>
      <c r="P1572" s="139">
        <v>20511</v>
      </c>
      <c r="Q1572" s="140" t="s">
        <v>488</v>
      </c>
      <c r="R1572" s="139">
        <v>53637</v>
      </c>
      <c r="S1572" s="139">
        <v>0</v>
      </c>
      <c r="T1572" s="140" t="s">
        <v>7758</v>
      </c>
      <c r="U1572" s="141">
        <v>367</v>
      </c>
      <c r="V1572" s="140" t="s">
        <v>14147</v>
      </c>
      <c r="W1572" s="140" t="s">
        <v>8517</v>
      </c>
      <c r="X1572" s="140" t="s">
        <v>7765</v>
      </c>
      <c r="Y1572" s="140" t="s">
        <v>7766</v>
      </c>
      <c r="Z1572" s="140" t="s">
        <v>8739</v>
      </c>
      <c r="AA1572" s="139">
        <v>2</v>
      </c>
      <c r="AB1572" s="141">
        <v>45322</v>
      </c>
      <c r="AC1572" s="141">
        <v>45322</v>
      </c>
      <c r="AD1572" s="140" t="s">
        <v>7913</v>
      </c>
      <c r="AE1572" s="140" t="s">
        <v>7914</v>
      </c>
      <c r="AF1572" s="140" t="s">
        <v>7915</v>
      </c>
      <c r="AG1572" s="140" t="s">
        <v>7916</v>
      </c>
      <c r="AH1572" s="140" t="s">
        <v>14148</v>
      </c>
      <c r="AI1572" s="140" t="s">
        <v>7943</v>
      </c>
      <c r="AJ1572" s="140" t="s">
        <v>14149</v>
      </c>
      <c r="AK1572" s="140" t="s">
        <v>14150</v>
      </c>
      <c r="AL1572" s="139">
        <v>8920</v>
      </c>
      <c r="AM1572" s="140" t="s">
        <v>802</v>
      </c>
      <c r="AN1572" s="140" t="s">
        <v>14145</v>
      </c>
    </row>
    <row r="1573" spans="1:40" ht="28.8" x14ac:dyDescent="0.25">
      <c r="A1573" s="139" t="s">
        <v>7756</v>
      </c>
      <c r="B1573" s="140" t="s">
        <v>7757</v>
      </c>
      <c r="C1573" s="139">
        <v>20537</v>
      </c>
      <c r="D1573" s="140" t="s">
        <v>5768</v>
      </c>
      <c r="E1573" s="140" t="s">
        <v>4407</v>
      </c>
      <c r="F1573" s="139">
        <v>8920</v>
      </c>
      <c r="G1573" s="140" t="s">
        <v>803</v>
      </c>
      <c r="H1573" s="140" t="s">
        <v>2331</v>
      </c>
      <c r="I1573" s="140" t="s">
        <v>7758</v>
      </c>
      <c r="J1573" s="140" t="s">
        <v>14151</v>
      </c>
      <c r="K1573" s="140" t="s">
        <v>7922</v>
      </c>
      <c r="L1573" s="140" t="s">
        <v>7761</v>
      </c>
      <c r="M1573" s="140" t="s">
        <v>7923</v>
      </c>
      <c r="N1573" s="140" t="s">
        <v>8722</v>
      </c>
      <c r="O1573" s="139">
        <v>120683</v>
      </c>
      <c r="P1573" s="139">
        <v>20511</v>
      </c>
      <c r="Q1573" s="140" t="s">
        <v>488</v>
      </c>
      <c r="R1573" s="139">
        <v>113795</v>
      </c>
      <c r="S1573" s="139">
        <v>0</v>
      </c>
      <c r="T1573" s="140" t="s">
        <v>7758</v>
      </c>
      <c r="U1573" s="141">
        <v>367</v>
      </c>
      <c r="V1573" s="140" t="s">
        <v>14152</v>
      </c>
      <c r="W1573" s="140" t="s">
        <v>8931</v>
      </c>
      <c r="X1573" s="140" t="s">
        <v>7765</v>
      </c>
      <c r="Y1573" s="140" t="s">
        <v>7766</v>
      </c>
      <c r="Z1573" s="140" t="s">
        <v>8739</v>
      </c>
      <c r="AA1573" s="139">
        <v>2</v>
      </c>
      <c r="AB1573" s="141">
        <v>45322</v>
      </c>
      <c r="AC1573" s="141">
        <v>45322</v>
      </c>
      <c r="AD1573" s="140" t="s">
        <v>7913</v>
      </c>
      <c r="AE1573" s="140" t="s">
        <v>7914</v>
      </c>
      <c r="AF1573" s="140" t="s">
        <v>7915</v>
      </c>
      <c r="AG1573" s="140" t="s">
        <v>7916</v>
      </c>
      <c r="AH1573" s="140" t="s">
        <v>14153</v>
      </c>
      <c r="AI1573" s="140" t="s">
        <v>7943</v>
      </c>
      <c r="AJ1573" s="140" t="s">
        <v>14154</v>
      </c>
      <c r="AK1573" s="140" t="s">
        <v>4407</v>
      </c>
      <c r="AL1573" s="139">
        <v>8920</v>
      </c>
      <c r="AM1573" s="140" t="s">
        <v>802</v>
      </c>
      <c r="AN1573" s="140" t="s">
        <v>14155</v>
      </c>
    </row>
    <row r="1574" spans="1:40" ht="28.8" x14ac:dyDescent="0.25">
      <c r="A1574" s="139" t="s">
        <v>7756</v>
      </c>
      <c r="B1574" s="140" t="s">
        <v>7757</v>
      </c>
      <c r="C1574" s="139">
        <v>20545</v>
      </c>
      <c r="D1574" s="140" t="s">
        <v>5769</v>
      </c>
      <c r="E1574" s="140" t="s">
        <v>4408</v>
      </c>
      <c r="F1574" s="139">
        <v>8904</v>
      </c>
      <c r="G1574" s="140" t="s">
        <v>804</v>
      </c>
      <c r="H1574" s="140" t="s">
        <v>2332</v>
      </c>
      <c r="I1574" s="140" t="s">
        <v>7758</v>
      </c>
      <c r="J1574" s="140" t="s">
        <v>14156</v>
      </c>
      <c r="K1574" s="140" t="s">
        <v>7922</v>
      </c>
      <c r="L1574" s="140" t="s">
        <v>7761</v>
      </c>
      <c r="M1574" s="140" t="s">
        <v>7923</v>
      </c>
      <c r="N1574" s="140" t="s">
        <v>8722</v>
      </c>
      <c r="O1574" s="139">
        <v>120014</v>
      </c>
      <c r="P1574" s="139">
        <v>20552</v>
      </c>
      <c r="Q1574" s="140" t="s">
        <v>488</v>
      </c>
      <c r="R1574" s="139">
        <v>967869</v>
      </c>
      <c r="S1574" s="139">
        <v>0</v>
      </c>
      <c r="T1574" s="140" t="s">
        <v>7758</v>
      </c>
      <c r="U1574" s="141">
        <v>367</v>
      </c>
      <c r="V1574" s="140" t="s">
        <v>14157</v>
      </c>
      <c r="W1574" s="140" t="s">
        <v>8988</v>
      </c>
      <c r="X1574" s="140" t="s">
        <v>7765</v>
      </c>
      <c r="Y1574" s="140" t="s">
        <v>7766</v>
      </c>
      <c r="Z1574" s="140" t="s">
        <v>8739</v>
      </c>
      <c r="AA1574" s="139">
        <v>2</v>
      </c>
      <c r="AB1574" s="141">
        <v>45322</v>
      </c>
      <c r="AC1574" s="141">
        <v>45322</v>
      </c>
      <c r="AD1574" s="140" t="s">
        <v>7913</v>
      </c>
      <c r="AE1574" s="140" t="s">
        <v>7914</v>
      </c>
      <c r="AF1574" s="140" t="s">
        <v>7915</v>
      </c>
      <c r="AG1574" s="140" t="s">
        <v>7916</v>
      </c>
      <c r="AH1574" s="140" t="s">
        <v>14158</v>
      </c>
      <c r="AI1574" s="140" t="s">
        <v>7943</v>
      </c>
      <c r="AJ1574" s="140" t="s">
        <v>14159</v>
      </c>
      <c r="AK1574" s="140" t="s">
        <v>14160</v>
      </c>
      <c r="AL1574" s="139">
        <v>8904</v>
      </c>
      <c r="AM1574" s="140" t="s">
        <v>804</v>
      </c>
      <c r="AN1574" s="140" t="s">
        <v>14161</v>
      </c>
    </row>
    <row r="1575" spans="1:40" ht="28.8" x14ac:dyDescent="0.25">
      <c r="A1575" s="139" t="s">
        <v>7756</v>
      </c>
      <c r="B1575" s="140" t="s">
        <v>7757</v>
      </c>
      <c r="C1575" s="139">
        <v>20552</v>
      </c>
      <c r="D1575" s="140" t="s">
        <v>488</v>
      </c>
      <c r="E1575" s="140" t="s">
        <v>4409</v>
      </c>
      <c r="F1575" s="139">
        <v>8906</v>
      </c>
      <c r="G1575" s="140" t="s">
        <v>805</v>
      </c>
      <c r="H1575" s="140" t="s">
        <v>2333</v>
      </c>
      <c r="I1575" s="140" t="s">
        <v>7758</v>
      </c>
      <c r="J1575" s="140" t="s">
        <v>14162</v>
      </c>
      <c r="K1575" s="140" t="s">
        <v>7922</v>
      </c>
      <c r="L1575" s="140" t="s">
        <v>7761</v>
      </c>
      <c r="M1575" s="140" t="s">
        <v>7923</v>
      </c>
      <c r="N1575" s="140" t="s">
        <v>8722</v>
      </c>
      <c r="O1575" s="139">
        <v>120014</v>
      </c>
      <c r="P1575" s="139">
        <v>20552</v>
      </c>
      <c r="Q1575" s="140" t="s">
        <v>488</v>
      </c>
      <c r="R1575" s="139">
        <v>967885</v>
      </c>
      <c r="S1575" s="139">
        <v>0</v>
      </c>
      <c r="T1575" s="140" t="s">
        <v>7758</v>
      </c>
      <c r="U1575" s="141">
        <v>367</v>
      </c>
      <c r="V1575" s="140" t="s">
        <v>14163</v>
      </c>
      <c r="W1575" s="140" t="s">
        <v>8337</v>
      </c>
      <c r="X1575" s="140" t="s">
        <v>7765</v>
      </c>
      <c r="Y1575" s="140" t="s">
        <v>7766</v>
      </c>
      <c r="Z1575" s="140" t="s">
        <v>8739</v>
      </c>
      <c r="AA1575" s="139">
        <v>1</v>
      </c>
      <c r="AB1575" s="141">
        <v>45322</v>
      </c>
      <c r="AC1575" s="141">
        <v>45322</v>
      </c>
      <c r="AD1575" s="140" t="s">
        <v>7913</v>
      </c>
      <c r="AE1575" s="140" t="s">
        <v>7914</v>
      </c>
      <c r="AF1575" s="140" t="s">
        <v>7915</v>
      </c>
      <c r="AG1575" s="140" t="s">
        <v>7916</v>
      </c>
      <c r="AH1575" s="140" t="s">
        <v>14164</v>
      </c>
      <c r="AI1575" s="140" t="s">
        <v>7943</v>
      </c>
      <c r="AJ1575" s="140" t="s">
        <v>14165</v>
      </c>
      <c r="AK1575" s="140" t="s">
        <v>14166</v>
      </c>
      <c r="AL1575" s="139">
        <v>8906</v>
      </c>
      <c r="AM1575" s="140" t="s">
        <v>805</v>
      </c>
      <c r="AN1575" s="140" t="s">
        <v>14167</v>
      </c>
    </row>
    <row r="1576" spans="1:40" ht="28.8" x14ac:dyDescent="0.25">
      <c r="A1576" s="139" t="s">
        <v>7756</v>
      </c>
      <c r="B1576" s="140" t="s">
        <v>7757</v>
      </c>
      <c r="C1576" s="139">
        <v>20578</v>
      </c>
      <c r="D1576" s="140" t="s">
        <v>488</v>
      </c>
      <c r="E1576" s="140" t="s">
        <v>4410</v>
      </c>
      <c r="F1576" s="139">
        <v>8953</v>
      </c>
      <c r="G1576" s="140" t="s">
        <v>433</v>
      </c>
      <c r="H1576" s="140" t="s">
        <v>2334</v>
      </c>
      <c r="I1576" s="140" t="s">
        <v>7758</v>
      </c>
      <c r="J1576" s="140" t="s">
        <v>14168</v>
      </c>
      <c r="K1576" s="140" t="s">
        <v>7922</v>
      </c>
      <c r="L1576" s="140" t="s">
        <v>7761</v>
      </c>
      <c r="M1576" s="140" t="s">
        <v>7923</v>
      </c>
      <c r="N1576" s="140" t="s">
        <v>8722</v>
      </c>
      <c r="O1576" s="139">
        <v>120014</v>
      </c>
      <c r="P1576" s="139">
        <v>20552</v>
      </c>
      <c r="Q1576" s="140" t="s">
        <v>488</v>
      </c>
      <c r="R1576" s="139">
        <v>967893</v>
      </c>
      <c r="S1576" s="139">
        <v>0</v>
      </c>
      <c r="T1576" s="140" t="s">
        <v>7758</v>
      </c>
      <c r="U1576" s="141">
        <v>367</v>
      </c>
      <c r="V1576" s="140" t="s">
        <v>14169</v>
      </c>
      <c r="W1576" s="140" t="s">
        <v>8460</v>
      </c>
      <c r="X1576" s="140" t="s">
        <v>7765</v>
      </c>
      <c r="Y1576" s="140" t="s">
        <v>7766</v>
      </c>
      <c r="Z1576" s="140" t="s">
        <v>8739</v>
      </c>
      <c r="AA1576" s="139">
        <v>1</v>
      </c>
      <c r="AB1576" s="141">
        <v>45322</v>
      </c>
      <c r="AC1576" s="141">
        <v>45322</v>
      </c>
      <c r="AD1576" s="140" t="s">
        <v>7913</v>
      </c>
      <c r="AE1576" s="140" t="s">
        <v>7914</v>
      </c>
      <c r="AF1576" s="140" t="s">
        <v>7915</v>
      </c>
      <c r="AG1576" s="140" t="s">
        <v>7916</v>
      </c>
      <c r="AH1576" s="140" t="s">
        <v>14170</v>
      </c>
      <c r="AI1576" s="140" t="s">
        <v>10610</v>
      </c>
      <c r="AJ1576" s="140" t="s">
        <v>14171</v>
      </c>
      <c r="AK1576" s="140" t="s">
        <v>4410</v>
      </c>
      <c r="AL1576" s="139">
        <v>8953</v>
      </c>
      <c r="AM1576" s="140" t="s">
        <v>433</v>
      </c>
      <c r="AN1576" s="140" t="s">
        <v>14172</v>
      </c>
    </row>
    <row r="1577" spans="1:40" ht="28.8" x14ac:dyDescent="0.25">
      <c r="A1577" s="139" t="s">
        <v>7756</v>
      </c>
      <c r="B1577" s="140" t="s">
        <v>7757</v>
      </c>
      <c r="C1577" s="139">
        <v>20594</v>
      </c>
      <c r="D1577" s="140" t="s">
        <v>488</v>
      </c>
      <c r="E1577" s="140" t="s">
        <v>4411</v>
      </c>
      <c r="F1577" s="139">
        <v>8957</v>
      </c>
      <c r="G1577" s="140" t="s">
        <v>806</v>
      </c>
      <c r="H1577" s="140" t="s">
        <v>2335</v>
      </c>
      <c r="I1577" s="140" t="s">
        <v>7758</v>
      </c>
      <c r="J1577" s="140" t="s">
        <v>14173</v>
      </c>
      <c r="K1577" s="140" t="s">
        <v>7922</v>
      </c>
      <c r="L1577" s="140" t="s">
        <v>7761</v>
      </c>
      <c r="M1577" s="140" t="s">
        <v>7923</v>
      </c>
      <c r="N1577" s="140" t="s">
        <v>8722</v>
      </c>
      <c r="O1577" s="139">
        <v>0</v>
      </c>
      <c r="P1577" s="139"/>
      <c r="Q1577" s="140" t="s">
        <v>7758</v>
      </c>
      <c r="R1577" s="139">
        <v>967927</v>
      </c>
      <c r="S1577" s="139">
        <v>0</v>
      </c>
      <c r="T1577" s="140" t="s">
        <v>7758</v>
      </c>
      <c r="U1577" s="141">
        <v>367</v>
      </c>
      <c r="V1577" s="140" t="s">
        <v>14174</v>
      </c>
      <c r="W1577" s="140" t="s">
        <v>8000</v>
      </c>
      <c r="X1577" s="140" t="s">
        <v>7765</v>
      </c>
      <c r="Y1577" s="140" t="s">
        <v>7766</v>
      </c>
      <c r="Z1577" s="140" t="s">
        <v>8739</v>
      </c>
      <c r="AA1577" s="139">
        <v>2</v>
      </c>
      <c r="AB1577" s="141">
        <v>45322</v>
      </c>
      <c r="AC1577" s="141">
        <v>45322</v>
      </c>
      <c r="AD1577" s="140" t="s">
        <v>7913</v>
      </c>
      <c r="AE1577" s="140" t="s">
        <v>7914</v>
      </c>
      <c r="AF1577" s="140" t="s">
        <v>7915</v>
      </c>
      <c r="AG1577" s="140" t="s">
        <v>7916</v>
      </c>
      <c r="AH1577" s="140" t="s">
        <v>14175</v>
      </c>
      <c r="AI1577" s="140" t="s">
        <v>7943</v>
      </c>
      <c r="AJ1577" s="140" t="s">
        <v>14176</v>
      </c>
      <c r="AK1577" s="140" t="s">
        <v>4411</v>
      </c>
      <c r="AL1577" s="139">
        <v>8957</v>
      </c>
      <c r="AM1577" s="140" t="s">
        <v>806</v>
      </c>
      <c r="AN1577" s="140" t="s">
        <v>14177</v>
      </c>
    </row>
    <row r="1578" spans="1:40" ht="28.8" x14ac:dyDescent="0.25">
      <c r="A1578" s="139" t="s">
        <v>7756</v>
      </c>
      <c r="B1578" s="140" t="s">
        <v>7757</v>
      </c>
      <c r="C1578" s="139">
        <v>20602</v>
      </c>
      <c r="D1578" s="140" t="s">
        <v>5770</v>
      </c>
      <c r="E1578" s="140" t="s">
        <v>4412</v>
      </c>
      <c r="F1578" s="139">
        <v>8956</v>
      </c>
      <c r="G1578" s="140" t="s">
        <v>807</v>
      </c>
      <c r="H1578" s="140" t="s">
        <v>2336</v>
      </c>
      <c r="I1578" s="140" t="s">
        <v>7758</v>
      </c>
      <c r="J1578" s="140" t="s">
        <v>14178</v>
      </c>
      <c r="K1578" s="140" t="s">
        <v>7922</v>
      </c>
      <c r="L1578" s="140" t="s">
        <v>7761</v>
      </c>
      <c r="M1578" s="140" t="s">
        <v>7923</v>
      </c>
      <c r="N1578" s="140" t="s">
        <v>8722</v>
      </c>
      <c r="O1578" s="139">
        <v>120014</v>
      </c>
      <c r="P1578" s="139">
        <v>20552</v>
      </c>
      <c r="Q1578" s="140" t="s">
        <v>488</v>
      </c>
      <c r="R1578" s="139">
        <v>967943</v>
      </c>
      <c r="S1578" s="139">
        <v>0</v>
      </c>
      <c r="T1578" s="140" t="s">
        <v>7758</v>
      </c>
      <c r="U1578" s="141">
        <v>367</v>
      </c>
      <c r="V1578" s="140" t="s">
        <v>14179</v>
      </c>
      <c r="W1578" s="140" t="s">
        <v>14180</v>
      </c>
      <c r="X1578" s="140" t="s">
        <v>7765</v>
      </c>
      <c r="Y1578" s="140" t="s">
        <v>7766</v>
      </c>
      <c r="Z1578" s="140" t="s">
        <v>8739</v>
      </c>
      <c r="AA1578" s="139">
        <v>3</v>
      </c>
      <c r="AB1578" s="141">
        <v>45322</v>
      </c>
      <c r="AC1578" s="141">
        <v>45322</v>
      </c>
      <c r="AD1578" s="140" t="s">
        <v>7913</v>
      </c>
      <c r="AE1578" s="140" t="s">
        <v>7914</v>
      </c>
      <c r="AF1578" s="140" t="s">
        <v>7915</v>
      </c>
      <c r="AG1578" s="140" t="s">
        <v>7916</v>
      </c>
      <c r="AH1578" s="140" t="s">
        <v>14181</v>
      </c>
      <c r="AI1578" s="140" t="s">
        <v>7885</v>
      </c>
      <c r="AJ1578" s="140" t="s">
        <v>9165</v>
      </c>
      <c r="AK1578" s="140" t="s">
        <v>4412</v>
      </c>
      <c r="AL1578" s="139">
        <v>8956</v>
      </c>
      <c r="AM1578" s="140" t="s">
        <v>807</v>
      </c>
      <c r="AN1578" s="140" t="s">
        <v>14182</v>
      </c>
    </row>
    <row r="1579" spans="1:40" ht="28.8" x14ac:dyDescent="0.25">
      <c r="A1579" s="139" t="s">
        <v>7756</v>
      </c>
      <c r="B1579" s="140" t="s">
        <v>7757</v>
      </c>
      <c r="C1579" s="139">
        <v>20611</v>
      </c>
      <c r="D1579" s="140" t="s">
        <v>6317</v>
      </c>
      <c r="E1579" s="140" t="s">
        <v>4413</v>
      </c>
      <c r="F1579" s="139">
        <v>8950</v>
      </c>
      <c r="G1579" s="140" t="s">
        <v>808</v>
      </c>
      <c r="H1579" s="140" t="s">
        <v>2337</v>
      </c>
      <c r="I1579" s="140" t="s">
        <v>7758</v>
      </c>
      <c r="J1579" s="140" t="s">
        <v>14183</v>
      </c>
      <c r="K1579" s="140" t="s">
        <v>7922</v>
      </c>
      <c r="L1579" s="140" t="s">
        <v>7761</v>
      </c>
      <c r="M1579" s="140" t="s">
        <v>7923</v>
      </c>
      <c r="N1579" s="140" t="s">
        <v>8722</v>
      </c>
      <c r="O1579" s="139">
        <v>120014</v>
      </c>
      <c r="P1579" s="139">
        <v>20552</v>
      </c>
      <c r="Q1579" s="140" t="s">
        <v>488</v>
      </c>
      <c r="R1579" s="139">
        <v>967943</v>
      </c>
      <c r="S1579" s="139">
        <v>0</v>
      </c>
      <c r="T1579" s="140" t="s">
        <v>7758</v>
      </c>
      <c r="U1579" s="141">
        <v>367</v>
      </c>
      <c r="V1579" s="140" t="s">
        <v>14184</v>
      </c>
      <c r="W1579" s="140" t="s">
        <v>10533</v>
      </c>
      <c r="X1579" s="140" t="s">
        <v>7765</v>
      </c>
      <c r="Y1579" s="140" t="s">
        <v>7766</v>
      </c>
      <c r="Z1579" s="140" t="s">
        <v>8739</v>
      </c>
      <c r="AA1579" s="139">
        <v>1</v>
      </c>
      <c r="AB1579" s="141">
        <v>45322</v>
      </c>
      <c r="AC1579" s="141">
        <v>45322</v>
      </c>
      <c r="AD1579" s="140" t="s">
        <v>7913</v>
      </c>
      <c r="AE1579" s="140" t="s">
        <v>7914</v>
      </c>
      <c r="AF1579" s="140" t="s">
        <v>7915</v>
      </c>
      <c r="AG1579" s="140" t="s">
        <v>7916</v>
      </c>
      <c r="AH1579" s="140" t="s">
        <v>14185</v>
      </c>
      <c r="AI1579" s="140" t="s">
        <v>7943</v>
      </c>
      <c r="AJ1579" s="140" t="s">
        <v>9186</v>
      </c>
      <c r="AK1579" s="140" t="s">
        <v>14186</v>
      </c>
      <c r="AL1579" s="139">
        <v>8950</v>
      </c>
      <c r="AM1579" s="140" t="s">
        <v>808</v>
      </c>
      <c r="AN1579" s="140" t="s">
        <v>14182</v>
      </c>
    </row>
    <row r="1580" spans="1:40" ht="28.8" x14ac:dyDescent="0.25">
      <c r="A1580" s="139" t="s">
        <v>7756</v>
      </c>
      <c r="B1580" s="140" t="s">
        <v>7757</v>
      </c>
      <c r="C1580" s="139">
        <v>20628</v>
      </c>
      <c r="D1580" s="140" t="s">
        <v>5771</v>
      </c>
      <c r="E1580" s="140" t="s">
        <v>4414</v>
      </c>
      <c r="F1580" s="139">
        <v>8951</v>
      </c>
      <c r="G1580" s="140" t="s">
        <v>809</v>
      </c>
      <c r="H1580" s="140" t="s">
        <v>2338</v>
      </c>
      <c r="I1580" s="140" t="s">
        <v>7758</v>
      </c>
      <c r="J1580" s="140" t="s">
        <v>14187</v>
      </c>
      <c r="K1580" s="140" t="s">
        <v>7922</v>
      </c>
      <c r="L1580" s="140" t="s">
        <v>7761</v>
      </c>
      <c r="M1580" s="140" t="s">
        <v>7923</v>
      </c>
      <c r="N1580" s="140" t="s">
        <v>8730</v>
      </c>
      <c r="O1580" s="139">
        <v>138859</v>
      </c>
      <c r="P1580" s="139">
        <v>19364</v>
      </c>
      <c r="Q1580" s="140" t="s">
        <v>7304</v>
      </c>
      <c r="R1580" s="139">
        <v>975771</v>
      </c>
      <c r="S1580" s="139">
        <v>0</v>
      </c>
      <c r="T1580" s="140" t="s">
        <v>7758</v>
      </c>
      <c r="U1580" s="141">
        <v>367</v>
      </c>
      <c r="V1580" s="140" t="s">
        <v>14188</v>
      </c>
      <c r="W1580" s="140" t="s">
        <v>14189</v>
      </c>
      <c r="X1580" s="140" t="s">
        <v>7765</v>
      </c>
      <c r="Y1580" s="140" t="s">
        <v>7766</v>
      </c>
      <c r="Z1580" s="140" t="s">
        <v>8732</v>
      </c>
      <c r="AA1580" s="139">
        <v>1</v>
      </c>
      <c r="AB1580" s="141">
        <v>45322</v>
      </c>
      <c r="AC1580" s="141">
        <v>45322</v>
      </c>
      <c r="AD1580" s="140" t="s">
        <v>7926</v>
      </c>
      <c r="AE1580" s="140" t="s">
        <v>7927</v>
      </c>
      <c r="AF1580" s="140" t="s">
        <v>7928</v>
      </c>
      <c r="AG1580" s="140" t="s">
        <v>7929</v>
      </c>
      <c r="AH1580" s="140" t="s">
        <v>14190</v>
      </c>
      <c r="AI1580" s="140" t="s">
        <v>7773</v>
      </c>
      <c r="AJ1580" s="140" t="s">
        <v>14191</v>
      </c>
      <c r="AK1580" s="140" t="s">
        <v>14192</v>
      </c>
      <c r="AL1580" s="139">
        <v>8956</v>
      </c>
      <c r="AM1580" s="140" t="s">
        <v>807</v>
      </c>
      <c r="AN1580" s="140" t="s">
        <v>14193</v>
      </c>
    </row>
    <row r="1581" spans="1:40" ht="28.8" x14ac:dyDescent="0.25">
      <c r="A1581" s="139" t="s">
        <v>7756</v>
      </c>
      <c r="B1581" s="140" t="s">
        <v>7757</v>
      </c>
      <c r="C1581" s="139">
        <v>20644</v>
      </c>
      <c r="D1581" s="140" t="s">
        <v>5559</v>
      </c>
      <c r="E1581" s="140" t="s">
        <v>4415</v>
      </c>
      <c r="F1581" s="139">
        <v>8970</v>
      </c>
      <c r="G1581" s="140" t="s">
        <v>435</v>
      </c>
      <c r="H1581" s="140" t="s">
        <v>2339</v>
      </c>
      <c r="I1581" s="140" t="s">
        <v>7758</v>
      </c>
      <c r="J1581" s="140" t="s">
        <v>14194</v>
      </c>
      <c r="K1581" s="140" t="s">
        <v>7922</v>
      </c>
      <c r="L1581" s="140" t="s">
        <v>7761</v>
      </c>
      <c r="M1581" s="140" t="s">
        <v>7923</v>
      </c>
      <c r="N1581" s="140" t="s">
        <v>8722</v>
      </c>
      <c r="O1581" s="139">
        <v>120469</v>
      </c>
      <c r="P1581" s="139">
        <v>20693</v>
      </c>
      <c r="Q1581" s="140" t="s">
        <v>488</v>
      </c>
      <c r="R1581" s="139">
        <v>118612</v>
      </c>
      <c r="S1581" s="139">
        <v>0</v>
      </c>
      <c r="T1581" s="140" t="s">
        <v>7758</v>
      </c>
      <c r="U1581" s="141">
        <v>367</v>
      </c>
      <c r="V1581" s="140" t="s">
        <v>14195</v>
      </c>
      <c r="W1581" s="140" t="s">
        <v>8141</v>
      </c>
      <c r="X1581" s="140" t="s">
        <v>7765</v>
      </c>
      <c r="Y1581" s="140" t="s">
        <v>7766</v>
      </c>
      <c r="Z1581" s="140" t="s">
        <v>8739</v>
      </c>
      <c r="AA1581" s="139">
        <v>2</v>
      </c>
      <c r="AB1581" s="141">
        <v>45322</v>
      </c>
      <c r="AC1581" s="141">
        <v>45322</v>
      </c>
      <c r="AD1581" s="140" t="s">
        <v>7913</v>
      </c>
      <c r="AE1581" s="140" t="s">
        <v>7914</v>
      </c>
      <c r="AF1581" s="140" t="s">
        <v>7915</v>
      </c>
      <c r="AG1581" s="140" t="s">
        <v>7916</v>
      </c>
      <c r="AH1581" s="140" t="s">
        <v>14196</v>
      </c>
      <c r="AI1581" s="140" t="s">
        <v>7943</v>
      </c>
      <c r="AJ1581" s="140" t="s">
        <v>14197</v>
      </c>
      <c r="AK1581" s="140" t="s">
        <v>14198</v>
      </c>
      <c r="AL1581" s="139">
        <v>8970</v>
      </c>
      <c r="AM1581" s="140" t="s">
        <v>435</v>
      </c>
      <c r="AN1581" s="140" t="s">
        <v>14199</v>
      </c>
    </row>
    <row r="1582" spans="1:40" ht="28.8" x14ac:dyDescent="0.25">
      <c r="A1582" s="139" t="s">
        <v>7756</v>
      </c>
      <c r="B1582" s="140" t="s">
        <v>7757</v>
      </c>
      <c r="C1582" s="139">
        <v>20651</v>
      </c>
      <c r="D1582" s="140" t="s">
        <v>488</v>
      </c>
      <c r="E1582" s="140" t="s">
        <v>4416</v>
      </c>
      <c r="F1582" s="139">
        <v>8954</v>
      </c>
      <c r="G1582" s="140" t="s">
        <v>810</v>
      </c>
      <c r="H1582" s="140" t="s">
        <v>2340</v>
      </c>
      <c r="I1582" s="140" t="s">
        <v>7758</v>
      </c>
      <c r="J1582" s="140" t="s">
        <v>14200</v>
      </c>
      <c r="K1582" s="140" t="s">
        <v>7922</v>
      </c>
      <c r="L1582" s="140" t="s">
        <v>7761</v>
      </c>
      <c r="M1582" s="140" t="s">
        <v>7923</v>
      </c>
      <c r="N1582" s="140" t="s">
        <v>8722</v>
      </c>
      <c r="O1582" s="139">
        <v>120469</v>
      </c>
      <c r="P1582" s="139">
        <v>20693</v>
      </c>
      <c r="Q1582" s="140" t="s">
        <v>488</v>
      </c>
      <c r="R1582" s="139">
        <v>118612</v>
      </c>
      <c r="S1582" s="139">
        <v>0</v>
      </c>
      <c r="T1582" s="140" t="s">
        <v>7758</v>
      </c>
      <c r="U1582" s="141">
        <v>367</v>
      </c>
      <c r="V1582" s="140" t="s">
        <v>14201</v>
      </c>
      <c r="W1582" s="140" t="s">
        <v>7991</v>
      </c>
      <c r="X1582" s="140" t="s">
        <v>7765</v>
      </c>
      <c r="Y1582" s="140" t="s">
        <v>7766</v>
      </c>
      <c r="Z1582" s="140" t="s">
        <v>8739</v>
      </c>
      <c r="AA1582" s="139">
        <v>1</v>
      </c>
      <c r="AB1582" s="141">
        <v>45322</v>
      </c>
      <c r="AC1582" s="141">
        <v>45322</v>
      </c>
      <c r="AD1582" s="140" t="s">
        <v>7913</v>
      </c>
      <c r="AE1582" s="140" t="s">
        <v>7914</v>
      </c>
      <c r="AF1582" s="140" t="s">
        <v>7915</v>
      </c>
      <c r="AG1582" s="140" t="s">
        <v>7916</v>
      </c>
      <c r="AH1582" s="140" t="s">
        <v>14202</v>
      </c>
      <c r="AI1582" s="140" t="s">
        <v>7885</v>
      </c>
      <c r="AJ1582" s="140" t="s">
        <v>14203</v>
      </c>
      <c r="AK1582" s="140" t="s">
        <v>4420</v>
      </c>
      <c r="AL1582" s="139">
        <v>8970</v>
      </c>
      <c r="AM1582" s="140" t="s">
        <v>435</v>
      </c>
      <c r="AN1582" s="140" t="s">
        <v>14199</v>
      </c>
    </row>
    <row r="1583" spans="1:40" ht="28.8" x14ac:dyDescent="0.25">
      <c r="A1583" s="139" t="s">
        <v>7756</v>
      </c>
      <c r="B1583" s="140" t="s">
        <v>7757</v>
      </c>
      <c r="C1583" s="139">
        <v>20669</v>
      </c>
      <c r="D1583" s="140" t="s">
        <v>488</v>
      </c>
      <c r="E1583" s="140" t="s">
        <v>4417</v>
      </c>
      <c r="F1583" s="139">
        <v>8908</v>
      </c>
      <c r="G1583" s="140" t="s">
        <v>434</v>
      </c>
      <c r="H1583" s="140" t="s">
        <v>2341</v>
      </c>
      <c r="I1583" s="140" t="s">
        <v>7758</v>
      </c>
      <c r="J1583" s="140" t="s">
        <v>14204</v>
      </c>
      <c r="K1583" s="140" t="s">
        <v>7922</v>
      </c>
      <c r="L1583" s="140" t="s">
        <v>7761</v>
      </c>
      <c r="M1583" s="140" t="s">
        <v>7923</v>
      </c>
      <c r="N1583" s="140" t="s">
        <v>8722</v>
      </c>
      <c r="O1583" s="139">
        <v>120014</v>
      </c>
      <c r="P1583" s="139">
        <v>20552</v>
      </c>
      <c r="Q1583" s="140" t="s">
        <v>488</v>
      </c>
      <c r="R1583" s="139">
        <v>970145</v>
      </c>
      <c r="S1583" s="139">
        <v>0</v>
      </c>
      <c r="T1583" s="140" t="s">
        <v>7758</v>
      </c>
      <c r="U1583" s="141">
        <v>367</v>
      </c>
      <c r="V1583" s="140" t="s">
        <v>14205</v>
      </c>
      <c r="W1583" s="140" t="s">
        <v>14206</v>
      </c>
      <c r="X1583" s="140" t="s">
        <v>7765</v>
      </c>
      <c r="Y1583" s="140" t="s">
        <v>7766</v>
      </c>
      <c r="Z1583" s="140" t="s">
        <v>8739</v>
      </c>
      <c r="AA1583" s="139">
        <v>2</v>
      </c>
      <c r="AB1583" s="141">
        <v>45322</v>
      </c>
      <c r="AC1583" s="141">
        <v>45322</v>
      </c>
      <c r="AD1583" s="140" t="s">
        <v>7913</v>
      </c>
      <c r="AE1583" s="140" t="s">
        <v>7914</v>
      </c>
      <c r="AF1583" s="140" t="s">
        <v>7915</v>
      </c>
      <c r="AG1583" s="140" t="s">
        <v>7916</v>
      </c>
      <c r="AH1583" s="140" t="s">
        <v>14207</v>
      </c>
      <c r="AI1583" s="140" t="s">
        <v>7773</v>
      </c>
      <c r="AJ1583" s="140" t="s">
        <v>14208</v>
      </c>
      <c r="AK1583" s="140" t="s">
        <v>4417</v>
      </c>
      <c r="AL1583" s="139">
        <v>8908</v>
      </c>
      <c r="AM1583" s="140" t="s">
        <v>434</v>
      </c>
      <c r="AN1583" s="140" t="s">
        <v>14209</v>
      </c>
    </row>
    <row r="1584" spans="1:40" ht="28.8" x14ac:dyDescent="0.25">
      <c r="A1584" s="139" t="s">
        <v>7756</v>
      </c>
      <c r="B1584" s="140" t="s">
        <v>7757</v>
      </c>
      <c r="C1584" s="139">
        <v>20677</v>
      </c>
      <c r="D1584" s="140" t="s">
        <v>5772</v>
      </c>
      <c r="E1584" s="140" t="s">
        <v>4418</v>
      </c>
      <c r="F1584" s="139">
        <v>8970</v>
      </c>
      <c r="G1584" s="140" t="s">
        <v>435</v>
      </c>
      <c r="H1584" s="140" t="s">
        <v>2342</v>
      </c>
      <c r="I1584" s="140" t="s">
        <v>7758</v>
      </c>
      <c r="J1584" s="140" t="s">
        <v>14210</v>
      </c>
      <c r="K1584" s="140" t="s">
        <v>7922</v>
      </c>
      <c r="L1584" s="140" t="s">
        <v>7761</v>
      </c>
      <c r="M1584" s="140" t="s">
        <v>7923</v>
      </c>
      <c r="N1584" s="140" t="s">
        <v>8722</v>
      </c>
      <c r="O1584" s="139">
        <v>120469</v>
      </c>
      <c r="P1584" s="139">
        <v>20693</v>
      </c>
      <c r="Q1584" s="140" t="s">
        <v>488</v>
      </c>
      <c r="R1584" s="139">
        <v>118612</v>
      </c>
      <c r="S1584" s="139">
        <v>0</v>
      </c>
      <c r="T1584" s="140" t="s">
        <v>7758</v>
      </c>
      <c r="U1584" s="141">
        <v>367</v>
      </c>
      <c r="V1584" s="140" t="s">
        <v>14211</v>
      </c>
      <c r="W1584" s="140" t="s">
        <v>8616</v>
      </c>
      <c r="X1584" s="140" t="s">
        <v>7765</v>
      </c>
      <c r="Y1584" s="140" t="s">
        <v>7766</v>
      </c>
      <c r="Z1584" s="140" t="s">
        <v>8739</v>
      </c>
      <c r="AA1584" s="139">
        <v>2</v>
      </c>
      <c r="AB1584" s="141">
        <v>45322</v>
      </c>
      <c r="AC1584" s="141">
        <v>45322</v>
      </c>
      <c r="AD1584" s="140" t="s">
        <v>7913</v>
      </c>
      <c r="AE1584" s="140" t="s">
        <v>7914</v>
      </c>
      <c r="AF1584" s="140" t="s">
        <v>7915</v>
      </c>
      <c r="AG1584" s="140" t="s">
        <v>7916</v>
      </c>
      <c r="AH1584" s="140" t="s">
        <v>14212</v>
      </c>
      <c r="AI1584" s="140" t="s">
        <v>7885</v>
      </c>
      <c r="AJ1584" s="140" t="s">
        <v>14213</v>
      </c>
      <c r="AK1584" s="140" t="s">
        <v>4420</v>
      </c>
      <c r="AL1584" s="139">
        <v>8970</v>
      </c>
      <c r="AM1584" s="140" t="s">
        <v>435</v>
      </c>
      <c r="AN1584" s="140" t="s">
        <v>14199</v>
      </c>
    </row>
    <row r="1585" spans="1:40" ht="28.8" x14ac:dyDescent="0.25">
      <c r="A1585" s="139" t="s">
        <v>7756</v>
      </c>
      <c r="B1585" s="140" t="s">
        <v>7757</v>
      </c>
      <c r="C1585" s="139">
        <v>20685</v>
      </c>
      <c r="D1585" s="140" t="s">
        <v>488</v>
      </c>
      <c r="E1585" s="140" t="s">
        <v>4419</v>
      </c>
      <c r="F1585" s="139">
        <v>8970</v>
      </c>
      <c r="G1585" s="140" t="s">
        <v>435</v>
      </c>
      <c r="H1585" s="140" t="s">
        <v>2822</v>
      </c>
      <c r="I1585" s="140" t="s">
        <v>7758</v>
      </c>
      <c r="J1585" s="140" t="s">
        <v>14214</v>
      </c>
      <c r="K1585" s="140" t="s">
        <v>7922</v>
      </c>
      <c r="L1585" s="140" t="s">
        <v>7761</v>
      </c>
      <c r="M1585" s="140" t="s">
        <v>7923</v>
      </c>
      <c r="N1585" s="140" t="s">
        <v>8722</v>
      </c>
      <c r="O1585" s="139">
        <v>120469</v>
      </c>
      <c r="P1585" s="139">
        <v>20693</v>
      </c>
      <c r="Q1585" s="140" t="s">
        <v>488</v>
      </c>
      <c r="R1585" s="139">
        <v>118612</v>
      </c>
      <c r="S1585" s="139">
        <v>0</v>
      </c>
      <c r="T1585" s="140" t="s">
        <v>7758</v>
      </c>
      <c r="U1585" s="141">
        <v>367</v>
      </c>
      <c r="V1585" s="140" t="s">
        <v>14215</v>
      </c>
      <c r="W1585" s="140" t="s">
        <v>8776</v>
      </c>
      <c r="X1585" s="140" t="s">
        <v>7765</v>
      </c>
      <c r="Y1585" s="140" t="s">
        <v>7766</v>
      </c>
      <c r="Z1585" s="140" t="s">
        <v>8739</v>
      </c>
      <c r="AA1585" s="139">
        <v>1</v>
      </c>
      <c r="AB1585" s="141">
        <v>45322</v>
      </c>
      <c r="AC1585" s="141">
        <v>45322</v>
      </c>
      <c r="AD1585" s="140" t="s">
        <v>7913</v>
      </c>
      <c r="AE1585" s="140" t="s">
        <v>7914</v>
      </c>
      <c r="AF1585" s="140" t="s">
        <v>7915</v>
      </c>
      <c r="AG1585" s="140" t="s">
        <v>7916</v>
      </c>
      <c r="AH1585" s="140" t="s">
        <v>14216</v>
      </c>
      <c r="AI1585" s="140" t="s">
        <v>7885</v>
      </c>
      <c r="AJ1585" s="140" t="s">
        <v>14217</v>
      </c>
      <c r="AK1585" s="140" t="s">
        <v>4420</v>
      </c>
      <c r="AL1585" s="139">
        <v>8970</v>
      </c>
      <c r="AM1585" s="140" t="s">
        <v>435</v>
      </c>
      <c r="AN1585" s="140" t="s">
        <v>14199</v>
      </c>
    </row>
    <row r="1586" spans="1:40" ht="28.8" x14ac:dyDescent="0.25">
      <c r="A1586" s="139" t="s">
        <v>7756</v>
      </c>
      <c r="B1586" s="140" t="s">
        <v>7757</v>
      </c>
      <c r="C1586" s="139">
        <v>20693</v>
      </c>
      <c r="D1586" s="140" t="s">
        <v>488</v>
      </c>
      <c r="E1586" s="140" t="s">
        <v>4420</v>
      </c>
      <c r="F1586" s="139">
        <v>8970</v>
      </c>
      <c r="G1586" s="140" t="s">
        <v>435</v>
      </c>
      <c r="H1586" s="140" t="s">
        <v>2822</v>
      </c>
      <c r="I1586" s="140" t="s">
        <v>7758</v>
      </c>
      <c r="J1586" s="140" t="s">
        <v>14214</v>
      </c>
      <c r="K1586" s="140" t="s">
        <v>7922</v>
      </c>
      <c r="L1586" s="140" t="s">
        <v>7761</v>
      </c>
      <c r="M1586" s="140" t="s">
        <v>7923</v>
      </c>
      <c r="N1586" s="140" t="s">
        <v>8722</v>
      </c>
      <c r="O1586" s="139">
        <v>120469</v>
      </c>
      <c r="P1586" s="139">
        <v>20693</v>
      </c>
      <c r="Q1586" s="140" t="s">
        <v>488</v>
      </c>
      <c r="R1586" s="139">
        <v>118612</v>
      </c>
      <c r="S1586" s="139">
        <v>0</v>
      </c>
      <c r="T1586" s="140" t="s">
        <v>7758</v>
      </c>
      <c r="U1586" s="141">
        <v>367</v>
      </c>
      <c r="V1586" s="140" t="s">
        <v>14218</v>
      </c>
      <c r="W1586" s="140" t="s">
        <v>8214</v>
      </c>
      <c r="X1586" s="140" t="s">
        <v>7765</v>
      </c>
      <c r="Y1586" s="140" t="s">
        <v>7766</v>
      </c>
      <c r="Z1586" s="140" t="s">
        <v>8739</v>
      </c>
      <c r="AA1586" s="139">
        <v>2</v>
      </c>
      <c r="AB1586" s="141">
        <v>45322</v>
      </c>
      <c r="AC1586" s="141">
        <v>45322</v>
      </c>
      <c r="AD1586" s="140" t="s">
        <v>7913</v>
      </c>
      <c r="AE1586" s="140" t="s">
        <v>7914</v>
      </c>
      <c r="AF1586" s="140" t="s">
        <v>7915</v>
      </c>
      <c r="AG1586" s="140" t="s">
        <v>7916</v>
      </c>
      <c r="AH1586" s="140" t="s">
        <v>14216</v>
      </c>
      <c r="AI1586" s="140" t="s">
        <v>7885</v>
      </c>
      <c r="AJ1586" s="140" t="s">
        <v>14217</v>
      </c>
      <c r="AK1586" s="140" t="s">
        <v>4420</v>
      </c>
      <c r="AL1586" s="139">
        <v>8970</v>
      </c>
      <c r="AM1586" s="140" t="s">
        <v>435</v>
      </c>
      <c r="AN1586" s="140" t="s">
        <v>14199</v>
      </c>
    </row>
    <row r="1587" spans="1:40" ht="28.8" x14ac:dyDescent="0.25">
      <c r="A1587" s="139" t="s">
        <v>7756</v>
      </c>
      <c r="B1587" s="140" t="s">
        <v>7757</v>
      </c>
      <c r="C1587" s="139">
        <v>20719</v>
      </c>
      <c r="D1587" s="140" t="s">
        <v>5483</v>
      </c>
      <c r="E1587" s="140" t="s">
        <v>4421</v>
      </c>
      <c r="F1587" s="139">
        <v>8978</v>
      </c>
      <c r="G1587" s="140" t="s">
        <v>811</v>
      </c>
      <c r="H1587" s="140" t="s">
        <v>2343</v>
      </c>
      <c r="I1587" s="140" t="s">
        <v>7758</v>
      </c>
      <c r="J1587" s="140" t="s">
        <v>14219</v>
      </c>
      <c r="K1587" s="140" t="s">
        <v>7922</v>
      </c>
      <c r="L1587" s="140" t="s">
        <v>7761</v>
      </c>
      <c r="M1587" s="140" t="s">
        <v>7923</v>
      </c>
      <c r="N1587" s="140" t="s">
        <v>8722</v>
      </c>
      <c r="O1587" s="139">
        <v>120469</v>
      </c>
      <c r="P1587" s="139">
        <v>20693</v>
      </c>
      <c r="Q1587" s="140" t="s">
        <v>488</v>
      </c>
      <c r="R1587" s="139">
        <v>118612</v>
      </c>
      <c r="S1587" s="139">
        <v>0</v>
      </c>
      <c r="T1587" s="140" t="s">
        <v>7758</v>
      </c>
      <c r="U1587" s="141">
        <v>367</v>
      </c>
      <c r="V1587" s="140" t="s">
        <v>14220</v>
      </c>
      <c r="W1587" s="140" t="s">
        <v>14221</v>
      </c>
      <c r="X1587" s="140" t="s">
        <v>7765</v>
      </c>
      <c r="Y1587" s="140" t="s">
        <v>7766</v>
      </c>
      <c r="Z1587" s="140" t="s">
        <v>8739</v>
      </c>
      <c r="AA1587" s="139">
        <v>1</v>
      </c>
      <c r="AB1587" s="141">
        <v>45322</v>
      </c>
      <c r="AC1587" s="141">
        <v>45322</v>
      </c>
      <c r="AD1587" s="140" t="s">
        <v>7913</v>
      </c>
      <c r="AE1587" s="140" t="s">
        <v>7914</v>
      </c>
      <c r="AF1587" s="140" t="s">
        <v>7915</v>
      </c>
      <c r="AG1587" s="140" t="s">
        <v>7916</v>
      </c>
      <c r="AH1587" s="140" t="s">
        <v>14222</v>
      </c>
      <c r="AI1587" s="140" t="s">
        <v>7943</v>
      </c>
      <c r="AJ1587" s="140" t="s">
        <v>14223</v>
      </c>
      <c r="AK1587" s="140" t="s">
        <v>14224</v>
      </c>
      <c r="AL1587" s="139">
        <v>8978</v>
      </c>
      <c r="AM1587" s="140" t="s">
        <v>811</v>
      </c>
      <c r="AN1587" s="140" t="s">
        <v>14199</v>
      </c>
    </row>
    <row r="1588" spans="1:40" ht="28.8" x14ac:dyDescent="0.25">
      <c r="A1588" s="139" t="s">
        <v>7756</v>
      </c>
      <c r="B1588" s="140" t="s">
        <v>7757</v>
      </c>
      <c r="C1588" s="139">
        <v>20727</v>
      </c>
      <c r="D1588" s="140" t="s">
        <v>5267</v>
      </c>
      <c r="E1588" s="140" t="s">
        <v>4422</v>
      </c>
      <c r="F1588" s="139">
        <v>8978</v>
      </c>
      <c r="G1588" s="140" t="s">
        <v>811</v>
      </c>
      <c r="H1588" s="140" t="s">
        <v>2344</v>
      </c>
      <c r="I1588" s="140" t="s">
        <v>7758</v>
      </c>
      <c r="J1588" s="140" t="s">
        <v>14225</v>
      </c>
      <c r="K1588" s="140" t="s">
        <v>7922</v>
      </c>
      <c r="L1588" s="140" t="s">
        <v>7761</v>
      </c>
      <c r="M1588" s="140" t="s">
        <v>7923</v>
      </c>
      <c r="N1588" s="140" t="s">
        <v>8722</v>
      </c>
      <c r="O1588" s="139">
        <v>120469</v>
      </c>
      <c r="P1588" s="139">
        <v>20693</v>
      </c>
      <c r="Q1588" s="140" t="s">
        <v>488</v>
      </c>
      <c r="R1588" s="139">
        <v>118612</v>
      </c>
      <c r="S1588" s="139">
        <v>0</v>
      </c>
      <c r="T1588" s="140" t="s">
        <v>7758</v>
      </c>
      <c r="U1588" s="141">
        <v>367</v>
      </c>
      <c r="V1588" s="140" t="s">
        <v>14226</v>
      </c>
      <c r="W1588" s="140" t="s">
        <v>13352</v>
      </c>
      <c r="X1588" s="140" t="s">
        <v>7765</v>
      </c>
      <c r="Y1588" s="140" t="s">
        <v>7766</v>
      </c>
      <c r="Z1588" s="140" t="s">
        <v>8739</v>
      </c>
      <c r="AA1588" s="139">
        <v>1</v>
      </c>
      <c r="AB1588" s="141">
        <v>45322</v>
      </c>
      <c r="AC1588" s="141">
        <v>45322</v>
      </c>
      <c r="AD1588" s="140" t="s">
        <v>7913</v>
      </c>
      <c r="AE1588" s="140" t="s">
        <v>7914</v>
      </c>
      <c r="AF1588" s="140" t="s">
        <v>7915</v>
      </c>
      <c r="AG1588" s="140" t="s">
        <v>7916</v>
      </c>
      <c r="AH1588" s="140" t="s">
        <v>14227</v>
      </c>
      <c r="AI1588" s="140" t="s">
        <v>7885</v>
      </c>
      <c r="AJ1588" s="140" t="s">
        <v>14228</v>
      </c>
      <c r="AK1588" s="140" t="s">
        <v>4422</v>
      </c>
      <c r="AL1588" s="139">
        <v>8978</v>
      </c>
      <c r="AM1588" s="140" t="s">
        <v>811</v>
      </c>
      <c r="AN1588" s="140" t="s">
        <v>14199</v>
      </c>
    </row>
    <row r="1589" spans="1:40" ht="28.8" x14ac:dyDescent="0.25">
      <c r="A1589" s="139" t="s">
        <v>7756</v>
      </c>
      <c r="B1589" s="140" t="s">
        <v>7757</v>
      </c>
      <c r="C1589" s="139">
        <v>20735</v>
      </c>
      <c r="D1589" s="140" t="s">
        <v>5773</v>
      </c>
      <c r="E1589" s="140" t="s">
        <v>4423</v>
      </c>
      <c r="F1589" s="139">
        <v>8640</v>
      </c>
      <c r="G1589" s="140" t="s">
        <v>812</v>
      </c>
      <c r="H1589" s="140" t="s">
        <v>2345</v>
      </c>
      <c r="I1589" s="140" t="s">
        <v>7758</v>
      </c>
      <c r="J1589" s="140" t="s">
        <v>14229</v>
      </c>
      <c r="K1589" s="140" t="s">
        <v>7922</v>
      </c>
      <c r="L1589" s="140" t="s">
        <v>7761</v>
      </c>
      <c r="M1589" s="140" t="s">
        <v>7923</v>
      </c>
      <c r="N1589" s="140" t="s">
        <v>8722</v>
      </c>
      <c r="O1589" s="139">
        <v>120469</v>
      </c>
      <c r="P1589" s="139">
        <v>20693</v>
      </c>
      <c r="Q1589" s="140" t="s">
        <v>488</v>
      </c>
      <c r="R1589" s="139">
        <v>118612</v>
      </c>
      <c r="S1589" s="139">
        <v>0</v>
      </c>
      <c r="T1589" s="140" t="s">
        <v>7758</v>
      </c>
      <c r="U1589" s="141">
        <v>367</v>
      </c>
      <c r="V1589" s="140" t="s">
        <v>14230</v>
      </c>
      <c r="W1589" s="140" t="s">
        <v>7891</v>
      </c>
      <c r="X1589" s="140" t="s">
        <v>7765</v>
      </c>
      <c r="Y1589" s="140" t="s">
        <v>7766</v>
      </c>
      <c r="Z1589" s="140" t="s">
        <v>8739</v>
      </c>
      <c r="AA1589" s="139">
        <v>1</v>
      </c>
      <c r="AB1589" s="141">
        <v>45322</v>
      </c>
      <c r="AC1589" s="141">
        <v>45322</v>
      </c>
      <c r="AD1589" s="140" t="s">
        <v>7913</v>
      </c>
      <c r="AE1589" s="140" t="s">
        <v>7914</v>
      </c>
      <c r="AF1589" s="140" t="s">
        <v>7915</v>
      </c>
      <c r="AG1589" s="140" t="s">
        <v>7916</v>
      </c>
      <c r="AH1589" s="140" t="s">
        <v>14231</v>
      </c>
      <c r="AI1589" s="140" t="s">
        <v>7943</v>
      </c>
      <c r="AJ1589" s="140" t="s">
        <v>14232</v>
      </c>
      <c r="AK1589" s="140" t="s">
        <v>4420</v>
      </c>
      <c r="AL1589" s="139">
        <v>8970</v>
      </c>
      <c r="AM1589" s="140" t="s">
        <v>435</v>
      </c>
      <c r="AN1589" s="140" t="s">
        <v>14199</v>
      </c>
    </row>
    <row r="1590" spans="1:40" ht="28.8" x14ac:dyDescent="0.25">
      <c r="A1590" s="139" t="s">
        <v>7756</v>
      </c>
      <c r="B1590" s="140" t="s">
        <v>7757</v>
      </c>
      <c r="C1590" s="139">
        <v>20776</v>
      </c>
      <c r="D1590" s="140" t="s">
        <v>5774</v>
      </c>
      <c r="E1590" s="140" t="s">
        <v>4424</v>
      </c>
      <c r="F1590" s="139">
        <v>8640</v>
      </c>
      <c r="G1590" s="140" t="s">
        <v>813</v>
      </c>
      <c r="H1590" s="140" t="s">
        <v>2346</v>
      </c>
      <c r="I1590" s="140" t="s">
        <v>7758</v>
      </c>
      <c r="J1590" s="140" t="s">
        <v>14233</v>
      </c>
      <c r="K1590" s="140" t="s">
        <v>7922</v>
      </c>
      <c r="L1590" s="140" t="s">
        <v>7761</v>
      </c>
      <c r="M1590" s="140" t="s">
        <v>7923</v>
      </c>
      <c r="N1590" s="140" t="s">
        <v>8722</v>
      </c>
      <c r="O1590" s="139">
        <v>120469</v>
      </c>
      <c r="P1590" s="139">
        <v>20693</v>
      </c>
      <c r="Q1590" s="140" t="s">
        <v>488</v>
      </c>
      <c r="R1590" s="139">
        <v>118612</v>
      </c>
      <c r="S1590" s="139">
        <v>0</v>
      </c>
      <c r="T1590" s="140" t="s">
        <v>7758</v>
      </c>
      <c r="U1590" s="141">
        <v>367</v>
      </c>
      <c r="V1590" s="140" t="s">
        <v>14234</v>
      </c>
      <c r="W1590" s="140" t="s">
        <v>7872</v>
      </c>
      <c r="X1590" s="140" t="s">
        <v>7765</v>
      </c>
      <c r="Y1590" s="140" t="s">
        <v>7766</v>
      </c>
      <c r="Z1590" s="140" t="s">
        <v>8739</v>
      </c>
      <c r="AA1590" s="139">
        <v>1</v>
      </c>
      <c r="AB1590" s="141">
        <v>45322</v>
      </c>
      <c r="AC1590" s="141">
        <v>45322</v>
      </c>
      <c r="AD1590" s="140" t="s">
        <v>7913</v>
      </c>
      <c r="AE1590" s="140" t="s">
        <v>7914</v>
      </c>
      <c r="AF1590" s="140" t="s">
        <v>7915</v>
      </c>
      <c r="AG1590" s="140" t="s">
        <v>7916</v>
      </c>
      <c r="AH1590" s="140" t="s">
        <v>14235</v>
      </c>
      <c r="AI1590" s="140" t="s">
        <v>7943</v>
      </c>
      <c r="AJ1590" s="140" t="s">
        <v>14236</v>
      </c>
      <c r="AK1590" s="140" t="s">
        <v>14237</v>
      </c>
      <c r="AL1590" s="139">
        <v>8640</v>
      </c>
      <c r="AM1590" s="140" t="s">
        <v>812</v>
      </c>
      <c r="AN1590" s="140" t="s">
        <v>14199</v>
      </c>
    </row>
    <row r="1591" spans="1:40" ht="28.8" x14ac:dyDescent="0.25">
      <c r="A1591" s="139" t="s">
        <v>7756</v>
      </c>
      <c r="B1591" s="140" t="s">
        <v>7757</v>
      </c>
      <c r="C1591" s="139">
        <v>20784</v>
      </c>
      <c r="D1591" s="140" t="s">
        <v>5775</v>
      </c>
      <c r="E1591" s="140" t="s">
        <v>4425</v>
      </c>
      <c r="F1591" s="139">
        <v>8972</v>
      </c>
      <c r="G1591" s="140" t="s">
        <v>814</v>
      </c>
      <c r="H1591" s="140" t="s">
        <v>2347</v>
      </c>
      <c r="I1591" s="140" t="s">
        <v>7758</v>
      </c>
      <c r="J1591" s="140" t="s">
        <v>14238</v>
      </c>
      <c r="K1591" s="140" t="s">
        <v>7922</v>
      </c>
      <c r="L1591" s="140" t="s">
        <v>7761</v>
      </c>
      <c r="M1591" s="140" t="s">
        <v>7923</v>
      </c>
      <c r="N1591" s="140" t="s">
        <v>8722</v>
      </c>
      <c r="O1591" s="139">
        <v>120469</v>
      </c>
      <c r="P1591" s="139">
        <v>20693</v>
      </c>
      <c r="Q1591" s="140" t="s">
        <v>488</v>
      </c>
      <c r="R1591" s="139">
        <v>118612</v>
      </c>
      <c r="S1591" s="139">
        <v>0</v>
      </c>
      <c r="T1591" s="140" t="s">
        <v>7758</v>
      </c>
      <c r="U1591" s="141">
        <v>367</v>
      </c>
      <c r="V1591" s="140" t="s">
        <v>14239</v>
      </c>
      <c r="W1591" s="140" t="s">
        <v>9149</v>
      </c>
      <c r="X1591" s="140" t="s">
        <v>7765</v>
      </c>
      <c r="Y1591" s="140" t="s">
        <v>7766</v>
      </c>
      <c r="Z1591" s="140" t="s">
        <v>8739</v>
      </c>
      <c r="AA1591" s="139">
        <v>1</v>
      </c>
      <c r="AB1591" s="141">
        <v>45322</v>
      </c>
      <c r="AC1591" s="141">
        <v>45322</v>
      </c>
      <c r="AD1591" s="140" t="s">
        <v>7913</v>
      </c>
      <c r="AE1591" s="140" t="s">
        <v>7914</v>
      </c>
      <c r="AF1591" s="140" t="s">
        <v>7915</v>
      </c>
      <c r="AG1591" s="140" t="s">
        <v>7916</v>
      </c>
      <c r="AH1591" s="140" t="s">
        <v>14240</v>
      </c>
      <c r="AI1591" s="140" t="s">
        <v>7943</v>
      </c>
      <c r="AJ1591" s="140" t="s">
        <v>14241</v>
      </c>
      <c r="AK1591" s="140" t="s">
        <v>14242</v>
      </c>
      <c r="AL1591" s="139">
        <v>8972</v>
      </c>
      <c r="AM1591" s="140" t="s">
        <v>814</v>
      </c>
      <c r="AN1591" s="140" t="s">
        <v>14199</v>
      </c>
    </row>
    <row r="1592" spans="1:40" ht="28.8" x14ac:dyDescent="0.25">
      <c r="A1592" s="139" t="s">
        <v>7756</v>
      </c>
      <c r="B1592" s="140" t="s">
        <v>7757</v>
      </c>
      <c r="C1592" s="139">
        <v>20818</v>
      </c>
      <c r="D1592" s="140" t="s">
        <v>5776</v>
      </c>
      <c r="E1592" s="140" t="s">
        <v>4426</v>
      </c>
      <c r="F1592" s="139">
        <v>8691</v>
      </c>
      <c r="G1592" s="140" t="s">
        <v>815</v>
      </c>
      <c r="H1592" s="140" t="s">
        <v>2348</v>
      </c>
      <c r="I1592" s="140" t="s">
        <v>7758</v>
      </c>
      <c r="J1592" s="140" t="s">
        <v>14243</v>
      </c>
      <c r="K1592" s="140" t="s">
        <v>7922</v>
      </c>
      <c r="L1592" s="140" t="s">
        <v>7761</v>
      </c>
      <c r="M1592" s="140" t="s">
        <v>7923</v>
      </c>
      <c r="N1592" s="140" t="s">
        <v>8722</v>
      </c>
      <c r="O1592" s="139">
        <v>119057</v>
      </c>
      <c r="P1592" s="139">
        <v>18572</v>
      </c>
      <c r="Q1592" s="140" t="s">
        <v>5701</v>
      </c>
      <c r="R1592" s="139">
        <v>116012</v>
      </c>
      <c r="S1592" s="139">
        <v>0</v>
      </c>
      <c r="T1592" s="140" t="s">
        <v>7758</v>
      </c>
      <c r="U1592" s="141">
        <v>367</v>
      </c>
      <c r="V1592" s="140" t="s">
        <v>14244</v>
      </c>
      <c r="W1592" s="140" t="s">
        <v>7952</v>
      </c>
      <c r="X1592" s="140" t="s">
        <v>7765</v>
      </c>
      <c r="Y1592" s="140" t="s">
        <v>7766</v>
      </c>
      <c r="Z1592" s="140" t="s">
        <v>8739</v>
      </c>
      <c r="AA1592" s="139">
        <v>3</v>
      </c>
      <c r="AB1592" s="141">
        <v>45322</v>
      </c>
      <c r="AC1592" s="141">
        <v>45322</v>
      </c>
      <c r="AD1592" s="140" t="s">
        <v>7913</v>
      </c>
      <c r="AE1592" s="140" t="s">
        <v>7914</v>
      </c>
      <c r="AF1592" s="140" t="s">
        <v>7915</v>
      </c>
      <c r="AG1592" s="140" t="s">
        <v>7916</v>
      </c>
      <c r="AH1592" s="140" t="s">
        <v>14245</v>
      </c>
      <c r="AI1592" s="140" t="s">
        <v>7943</v>
      </c>
      <c r="AJ1592" s="140" t="s">
        <v>14246</v>
      </c>
      <c r="AK1592" s="140" t="s">
        <v>14247</v>
      </c>
      <c r="AL1592" s="139">
        <v>8691</v>
      </c>
      <c r="AM1592" s="140" t="s">
        <v>815</v>
      </c>
      <c r="AN1592" s="140" t="s">
        <v>13157</v>
      </c>
    </row>
    <row r="1593" spans="1:40" ht="28.8" x14ac:dyDescent="0.25">
      <c r="A1593" s="139" t="s">
        <v>7756</v>
      </c>
      <c r="B1593" s="140" t="s">
        <v>7757</v>
      </c>
      <c r="C1593" s="139">
        <v>20834</v>
      </c>
      <c r="D1593" s="140" t="s">
        <v>5777</v>
      </c>
      <c r="E1593" s="140" t="s">
        <v>4427</v>
      </c>
      <c r="F1593" s="139">
        <v>8972</v>
      </c>
      <c r="G1593" s="140" t="s">
        <v>816</v>
      </c>
      <c r="H1593" s="140" t="s">
        <v>2349</v>
      </c>
      <c r="I1593" s="140" t="s">
        <v>7758</v>
      </c>
      <c r="J1593" s="140" t="s">
        <v>14248</v>
      </c>
      <c r="K1593" s="140" t="s">
        <v>7922</v>
      </c>
      <c r="L1593" s="140" t="s">
        <v>7761</v>
      </c>
      <c r="M1593" s="140" t="s">
        <v>7923</v>
      </c>
      <c r="N1593" s="140" t="s">
        <v>8722</v>
      </c>
      <c r="O1593" s="139">
        <v>120469</v>
      </c>
      <c r="P1593" s="139">
        <v>20693</v>
      </c>
      <c r="Q1593" s="140" t="s">
        <v>488</v>
      </c>
      <c r="R1593" s="139">
        <v>118612</v>
      </c>
      <c r="S1593" s="139">
        <v>0</v>
      </c>
      <c r="T1593" s="140" t="s">
        <v>7758</v>
      </c>
      <c r="U1593" s="141">
        <v>367</v>
      </c>
      <c r="V1593" s="140" t="s">
        <v>14249</v>
      </c>
      <c r="W1593" s="140" t="s">
        <v>9859</v>
      </c>
      <c r="X1593" s="140" t="s">
        <v>7765</v>
      </c>
      <c r="Y1593" s="140" t="s">
        <v>7766</v>
      </c>
      <c r="Z1593" s="140" t="s">
        <v>8739</v>
      </c>
      <c r="AA1593" s="139">
        <v>2</v>
      </c>
      <c r="AB1593" s="141">
        <v>45322</v>
      </c>
      <c r="AC1593" s="141">
        <v>45322</v>
      </c>
      <c r="AD1593" s="140" t="s">
        <v>7913</v>
      </c>
      <c r="AE1593" s="140" t="s">
        <v>7914</v>
      </c>
      <c r="AF1593" s="140" t="s">
        <v>7915</v>
      </c>
      <c r="AG1593" s="140" t="s">
        <v>7916</v>
      </c>
      <c r="AH1593" s="140" t="s">
        <v>14250</v>
      </c>
      <c r="AI1593" s="140" t="s">
        <v>7943</v>
      </c>
      <c r="AJ1593" s="140" t="s">
        <v>14241</v>
      </c>
      <c r="AK1593" s="140" t="s">
        <v>4427</v>
      </c>
      <c r="AL1593" s="139">
        <v>8972</v>
      </c>
      <c r="AM1593" s="140" t="s">
        <v>816</v>
      </c>
      <c r="AN1593" s="140" t="s">
        <v>14199</v>
      </c>
    </row>
    <row r="1594" spans="1:40" ht="28.8" x14ac:dyDescent="0.25">
      <c r="A1594" s="139" t="s">
        <v>7756</v>
      </c>
      <c r="B1594" s="140" t="s">
        <v>7757</v>
      </c>
      <c r="C1594" s="139">
        <v>20842</v>
      </c>
      <c r="D1594" s="140" t="s">
        <v>6318</v>
      </c>
      <c r="E1594" s="140" t="s">
        <v>4428</v>
      </c>
      <c r="F1594" s="139">
        <v>9000</v>
      </c>
      <c r="G1594" s="140" t="s">
        <v>436</v>
      </c>
      <c r="H1594" s="140" t="s">
        <v>2350</v>
      </c>
      <c r="I1594" s="140" t="s">
        <v>7758</v>
      </c>
      <c r="J1594" s="140" t="s">
        <v>14251</v>
      </c>
      <c r="K1594" s="140" t="s">
        <v>8031</v>
      </c>
      <c r="L1594" s="140" t="s">
        <v>7761</v>
      </c>
      <c r="M1594" s="140" t="s">
        <v>6825</v>
      </c>
      <c r="N1594" s="140" t="s">
        <v>8730</v>
      </c>
      <c r="O1594" s="139">
        <v>121798</v>
      </c>
      <c r="P1594" s="139">
        <v>20917</v>
      </c>
      <c r="Q1594" s="140" t="s">
        <v>7319</v>
      </c>
      <c r="R1594" s="139">
        <v>975789</v>
      </c>
      <c r="S1594" s="139">
        <v>0</v>
      </c>
      <c r="T1594" s="140" t="s">
        <v>7758</v>
      </c>
      <c r="U1594" s="141">
        <v>367</v>
      </c>
      <c r="V1594" s="140" t="s">
        <v>14252</v>
      </c>
      <c r="W1594" s="140" t="s">
        <v>8493</v>
      </c>
      <c r="X1594" s="140" t="s">
        <v>7765</v>
      </c>
      <c r="Y1594" s="140" t="s">
        <v>7766</v>
      </c>
      <c r="Z1594" s="140" t="s">
        <v>8732</v>
      </c>
      <c r="AA1594" s="139">
        <v>1</v>
      </c>
      <c r="AB1594" s="141">
        <v>45322</v>
      </c>
      <c r="AC1594" s="141">
        <v>45322</v>
      </c>
      <c r="AD1594" s="140" t="s">
        <v>8379</v>
      </c>
      <c r="AE1594" s="140" t="s">
        <v>8380</v>
      </c>
      <c r="AF1594" s="140" t="s">
        <v>8381</v>
      </c>
      <c r="AG1594" s="140" t="s">
        <v>8382</v>
      </c>
      <c r="AH1594" s="140" t="s">
        <v>14253</v>
      </c>
      <c r="AI1594" s="140" t="s">
        <v>7773</v>
      </c>
      <c r="AJ1594" s="140" t="s">
        <v>14254</v>
      </c>
      <c r="AK1594" s="140" t="s">
        <v>14255</v>
      </c>
      <c r="AL1594" s="139">
        <v>9000</v>
      </c>
      <c r="AM1594" s="140" t="s">
        <v>436</v>
      </c>
      <c r="AN1594" s="140" t="s">
        <v>14256</v>
      </c>
    </row>
    <row r="1595" spans="1:40" ht="28.8" x14ac:dyDescent="0.25">
      <c r="A1595" s="139" t="s">
        <v>7756</v>
      </c>
      <c r="B1595" s="140" t="s">
        <v>7757</v>
      </c>
      <c r="C1595" s="139">
        <v>20859</v>
      </c>
      <c r="D1595" s="140" t="s">
        <v>6304</v>
      </c>
      <c r="E1595" s="140" t="s">
        <v>7596</v>
      </c>
      <c r="F1595" s="139">
        <v>9000</v>
      </c>
      <c r="G1595" s="140" t="s">
        <v>436</v>
      </c>
      <c r="H1595" s="140" t="s">
        <v>6572</v>
      </c>
      <c r="I1595" s="140" t="s">
        <v>7758</v>
      </c>
      <c r="J1595" s="140" t="s">
        <v>14257</v>
      </c>
      <c r="K1595" s="140" t="s">
        <v>8031</v>
      </c>
      <c r="L1595" s="140" t="s">
        <v>7761</v>
      </c>
      <c r="M1595" s="140" t="s">
        <v>6825</v>
      </c>
      <c r="N1595" s="140" t="s">
        <v>8730</v>
      </c>
      <c r="O1595" s="139">
        <v>121798</v>
      </c>
      <c r="P1595" s="139">
        <v>20917</v>
      </c>
      <c r="Q1595" s="140" t="s">
        <v>7319</v>
      </c>
      <c r="R1595" s="139">
        <v>975789</v>
      </c>
      <c r="S1595" s="139">
        <v>0</v>
      </c>
      <c r="T1595" s="140" t="s">
        <v>7758</v>
      </c>
      <c r="U1595" s="141">
        <v>367</v>
      </c>
      <c r="V1595" s="140" t="s">
        <v>14258</v>
      </c>
      <c r="W1595" s="140" t="s">
        <v>8378</v>
      </c>
      <c r="X1595" s="140" t="s">
        <v>7765</v>
      </c>
      <c r="Y1595" s="140" t="s">
        <v>7766</v>
      </c>
      <c r="Z1595" s="140" t="s">
        <v>8732</v>
      </c>
      <c r="AA1595" s="139">
        <v>1</v>
      </c>
      <c r="AB1595" s="141">
        <v>45322</v>
      </c>
      <c r="AC1595" s="141">
        <v>45322</v>
      </c>
      <c r="AD1595" s="140" t="s">
        <v>8379</v>
      </c>
      <c r="AE1595" s="140" t="s">
        <v>8380</v>
      </c>
      <c r="AF1595" s="140" t="s">
        <v>8381</v>
      </c>
      <c r="AG1595" s="140" t="s">
        <v>8382</v>
      </c>
      <c r="AH1595" s="140" t="s">
        <v>14253</v>
      </c>
      <c r="AI1595" s="140" t="s">
        <v>7773</v>
      </c>
      <c r="AJ1595" s="140" t="s">
        <v>14254</v>
      </c>
      <c r="AK1595" s="140" t="s">
        <v>14255</v>
      </c>
      <c r="AL1595" s="139">
        <v>9000</v>
      </c>
      <c r="AM1595" s="140" t="s">
        <v>436</v>
      </c>
      <c r="AN1595" s="140" t="s">
        <v>14256</v>
      </c>
    </row>
    <row r="1596" spans="1:40" ht="28.8" x14ac:dyDescent="0.25">
      <c r="A1596" s="139" t="s">
        <v>7756</v>
      </c>
      <c r="B1596" s="140" t="s">
        <v>7757</v>
      </c>
      <c r="C1596" s="139">
        <v>20875</v>
      </c>
      <c r="D1596" s="140" t="s">
        <v>6704</v>
      </c>
      <c r="E1596" s="140" t="s">
        <v>4429</v>
      </c>
      <c r="F1596" s="139">
        <v>9000</v>
      </c>
      <c r="G1596" s="140" t="s">
        <v>436</v>
      </c>
      <c r="H1596" s="140" t="s">
        <v>2351</v>
      </c>
      <c r="I1596" s="140" t="s">
        <v>7758</v>
      </c>
      <c r="J1596" s="140" t="s">
        <v>14259</v>
      </c>
      <c r="K1596" s="140" t="s">
        <v>8031</v>
      </c>
      <c r="L1596" s="140" t="s">
        <v>7761</v>
      </c>
      <c r="M1596" s="140" t="s">
        <v>6825</v>
      </c>
      <c r="N1596" s="140" t="s">
        <v>8730</v>
      </c>
      <c r="O1596" s="139">
        <v>121798</v>
      </c>
      <c r="P1596" s="139">
        <v>20917</v>
      </c>
      <c r="Q1596" s="140" t="s">
        <v>7319</v>
      </c>
      <c r="R1596" s="139">
        <v>975789</v>
      </c>
      <c r="S1596" s="139">
        <v>0</v>
      </c>
      <c r="T1596" s="140" t="s">
        <v>7758</v>
      </c>
      <c r="U1596" s="141">
        <v>367</v>
      </c>
      <c r="V1596" s="140" t="s">
        <v>14260</v>
      </c>
      <c r="W1596" s="140" t="s">
        <v>11637</v>
      </c>
      <c r="X1596" s="140" t="s">
        <v>7765</v>
      </c>
      <c r="Y1596" s="140" t="s">
        <v>7766</v>
      </c>
      <c r="Z1596" s="140" t="s">
        <v>8732</v>
      </c>
      <c r="AA1596" s="139">
        <v>1</v>
      </c>
      <c r="AB1596" s="141">
        <v>45322</v>
      </c>
      <c r="AC1596" s="141">
        <v>45322</v>
      </c>
      <c r="AD1596" s="140" t="s">
        <v>8379</v>
      </c>
      <c r="AE1596" s="140" t="s">
        <v>8380</v>
      </c>
      <c r="AF1596" s="140" t="s">
        <v>8381</v>
      </c>
      <c r="AG1596" s="140" t="s">
        <v>8382</v>
      </c>
      <c r="AH1596" s="140" t="s">
        <v>14253</v>
      </c>
      <c r="AI1596" s="140" t="s">
        <v>7773</v>
      </c>
      <c r="AJ1596" s="140" t="s">
        <v>14254</v>
      </c>
      <c r="AK1596" s="140" t="s">
        <v>14255</v>
      </c>
      <c r="AL1596" s="139">
        <v>9000</v>
      </c>
      <c r="AM1596" s="140" t="s">
        <v>436</v>
      </c>
      <c r="AN1596" s="140" t="s">
        <v>14256</v>
      </c>
    </row>
    <row r="1597" spans="1:40" ht="28.8" x14ac:dyDescent="0.25">
      <c r="A1597" s="139" t="s">
        <v>7756</v>
      </c>
      <c r="B1597" s="140" t="s">
        <v>7757</v>
      </c>
      <c r="C1597" s="139">
        <v>20891</v>
      </c>
      <c r="D1597" s="140" t="s">
        <v>6197</v>
      </c>
      <c r="E1597" s="140" t="s">
        <v>4430</v>
      </c>
      <c r="F1597" s="139">
        <v>9000</v>
      </c>
      <c r="G1597" s="140" t="s">
        <v>436</v>
      </c>
      <c r="H1597" s="140" t="s">
        <v>6427</v>
      </c>
      <c r="I1597" s="140" t="s">
        <v>7758</v>
      </c>
      <c r="J1597" s="140" t="s">
        <v>14261</v>
      </c>
      <c r="K1597" s="140" t="s">
        <v>8031</v>
      </c>
      <c r="L1597" s="140" t="s">
        <v>7761</v>
      </c>
      <c r="M1597" s="140" t="s">
        <v>6825</v>
      </c>
      <c r="N1597" s="140" t="s">
        <v>8730</v>
      </c>
      <c r="O1597" s="139">
        <v>121798</v>
      </c>
      <c r="P1597" s="139">
        <v>20917</v>
      </c>
      <c r="Q1597" s="140" t="s">
        <v>7319</v>
      </c>
      <c r="R1597" s="139">
        <v>975789</v>
      </c>
      <c r="S1597" s="139">
        <v>0</v>
      </c>
      <c r="T1597" s="140" t="s">
        <v>7758</v>
      </c>
      <c r="U1597" s="141">
        <v>367</v>
      </c>
      <c r="V1597" s="140" t="s">
        <v>14262</v>
      </c>
      <c r="W1597" s="140" t="s">
        <v>14263</v>
      </c>
      <c r="X1597" s="140" t="s">
        <v>7765</v>
      </c>
      <c r="Y1597" s="140" t="s">
        <v>7766</v>
      </c>
      <c r="Z1597" s="140" t="s">
        <v>8732</v>
      </c>
      <c r="AA1597" s="139">
        <v>1</v>
      </c>
      <c r="AB1597" s="141">
        <v>45322</v>
      </c>
      <c r="AC1597" s="141">
        <v>45322</v>
      </c>
      <c r="AD1597" s="140" t="s">
        <v>8379</v>
      </c>
      <c r="AE1597" s="140" t="s">
        <v>8380</v>
      </c>
      <c r="AF1597" s="140" t="s">
        <v>8381</v>
      </c>
      <c r="AG1597" s="140" t="s">
        <v>8382</v>
      </c>
      <c r="AH1597" s="140" t="s">
        <v>14253</v>
      </c>
      <c r="AI1597" s="140" t="s">
        <v>7773</v>
      </c>
      <c r="AJ1597" s="140" t="s">
        <v>14254</v>
      </c>
      <c r="AK1597" s="140" t="s">
        <v>14255</v>
      </c>
      <c r="AL1597" s="139">
        <v>9000</v>
      </c>
      <c r="AM1597" s="140" t="s">
        <v>436</v>
      </c>
      <c r="AN1597" s="140" t="s">
        <v>14256</v>
      </c>
    </row>
    <row r="1598" spans="1:40" ht="28.8" x14ac:dyDescent="0.25">
      <c r="A1598" s="139" t="s">
        <v>7756</v>
      </c>
      <c r="B1598" s="140" t="s">
        <v>7757</v>
      </c>
      <c r="C1598" s="139">
        <v>20909</v>
      </c>
      <c r="D1598" s="140" t="s">
        <v>6705</v>
      </c>
      <c r="E1598" s="140" t="s">
        <v>4431</v>
      </c>
      <c r="F1598" s="139">
        <v>9000</v>
      </c>
      <c r="G1598" s="140" t="s">
        <v>436</v>
      </c>
      <c r="H1598" s="140" t="s">
        <v>2352</v>
      </c>
      <c r="I1598" s="140" t="s">
        <v>7758</v>
      </c>
      <c r="J1598" s="140" t="s">
        <v>14264</v>
      </c>
      <c r="K1598" s="140" t="s">
        <v>8031</v>
      </c>
      <c r="L1598" s="140" t="s">
        <v>7761</v>
      </c>
      <c r="M1598" s="140" t="s">
        <v>6825</v>
      </c>
      <c r="N1598" s="140" t="s">
        <v>8730</v>
      </c>
      <c r="O1598" s="139">
        <v>121798</v>
      </c>
      <c r="P1598" s="139">
        <v>20917</v>
      </c>
      <c r="Q1598" s="140" t="s">
        <v>7319</v>
      </c>
      <c r="R1598" s="139">
        <v>975789</v>
      </c>
      <c r="S1598" s="139">
        <v>0</v>
      </c>
      <c r="T1598" s="140" t="s">
        <v>7758</v>
      </c>
      <c r="U1598" s="141">
        <v>367</v>
      </c>
      <c r="V1598" s="140" t="s">
        <v>14265</v>
      </c>
      <c r="W1598" s="140" t="s">
        <v>8214</v>
      </c>
      <c r="X1598" s="140" t="s">
        <v>7765</v>
      </c>
      <c r="Y1598" s="140" t="s">
        <v>7766</v>
      </c>
      <c r="Z1598" s="140" t="s">
        <v>8732</v>
      </c>
      <c r="AA1598" s="139">
        <v>1</v>
      </c>
      <c r="AB1598" s="141">
        <v>45322</v>
      </c>
      <c r="AC1598" s="141">
        <v>45322</v>
      </c>
      <c r="AD1598" s="140" t="s">
        <v>8379</v>
      </c>
      <c r="AE1598" s="140" t="s">
        <v>8380</v>
      </c>
      <c r="AF1598" s="140" t="s">
        <v>8381</v>
      </c>
      <c r="AG1598" s="140" t="s">
        <v>8382</v>
      </c>
      <c r="AH1598" s="140" t="s">
        <v>14253</v>
      </c>
      <c r="AI1598" s="140" t="s">
        <v>7773</v>
      </c>
      <c r="AJ1598" s="140" t="s">
        <v>14254</v>
      </c>
      <c r="AK1598" s="140" t="s">
        <v>14255</v>
      </c>
      <c r="AL1598" s="139">
        <v>9000</v>
      </c>
      <c r="AM1598" s="140" t="s">
        <v>436</v>
      </c>
      <c r="AN1598" s="140" t="s">
        <v>14256</v>
      </c>
    </row>
    <row r="1599" spans="1:40" ht="28.8" x14ac:dyDescent="0.25">
      <c r="A1599" s="139" t="s">
        <v>7756</v>
      </c>
      <c r="B1599" s="140" t="s">
        <v>7757</v>
      </c>
      <c r="C1599" s="139">
        <v>20917</v>
      </c>
      <c r="D1599" s="140" t="s">
        <v>7319</v>
      </c>
      <c r="E1599" s="140" t="s">
        <v>4432</v>
      </c>
      <c r="F1599" s="139">
        <v>9000</v>
      </c>
      <c r="G1599" s="140" t="s">
        <v>436</v>
      </c>
      <c r="H1599" s="140" t="s">
        <v>6319</v>
      </c>
      <c r="I1599" s="140" t="s">
        <v>7758</v>
      </c>
      <c r="J1599" s="140" t="s">
        <v>14266</v>
      </c>
      <c r="K1599" s="140" t="s">
        <v>8031</v>
      </c>
      <c r="L1599" s="140" t="s">
        <v>7761</v>
      </c>
      <c r="M1599" s="140" t="s">
        <v>6825</v>
      </c>
      <c r="N1599" s="140" t="s">
        <v>8730</v>
      </c>
      <c r="O1599" s="139">
        <v>121798</v>
      </c>
      <c r="P1599" s="139">
        <v>20917</v>
      </c>
      <c r="Q1599" s="140" t="s">
        <v>7319</v>
      </c>
      <c r="R1599" s="139">
        <v>975789</v>
      </c>
      <c r="S1599" s="139">
        <v>0</v>
      </c>
      <c r="T1599" s="140" t="s">
        <v>7758</v>
      </c>
      <c r="U1599" s="141">
        <v>367</v>
      </c>
      <c r="V1599" s="140" t="s">
        <v>14267</v>
      </c>
      <c r="W1599" s="140" t="s">
        <v>14268</v>
      </c>
      <c r="X1599" s="140" t="s">
        <v>7765</v>
      </c>
      <c r="Y1599" s="140" t="s">
        <v>7766</v>
      </c>
      <c r="Z1599" s="140" t="s">
        <v>8732</v>
      </c>
      <c r="AA1599" s="139">
        <v>1</v>
      </c>
      <c r="AB1599" s="141">
        <v>45322</v>
      </c>
      <c r="AC1599" s="141">
        <v>45322</v>
      </c>
      <c r="AD1599" s="140" t="s">
        <v>8379</v>
      </c>
      <c r="AE1599" s="140" t="s">
        <v>8380</v>
      </c>
      <c r="AF1599" s="140" t="s">
        <v>8381</v>
      </c>
      <c r="AG1599" s="140" t="s">
        <v>8382</v>
      </c>
      <c r="AH1599" s="140" t="s">
        <v>14253</v>
      </c>
      <c r="AI1599" s="140" t="s">
        <v>7773</v>
      </c>
      <c r="AJ1599" s="140" t="s">
        <v>14254</v>
      </c>
      <c r="AK1599" s="140" t="s">
        <v>14255</v>
      </c>
      <c r="AL1599" s="139">
        <v>9000</v>
      </c>
      <c r="AM1599" s="140" t="s">
        <v>436</v>
      </c>
      <c r="AN1599" s="140" t="s">
        <v>14256</v>
      </c>
    </row>
    <row r="1600" spans="1:40" ht="28.8" x14ac:dyDescent="0.25">
      <c r="A1600" s="139" t="s">
        <v>7756</v>
      </c>
      <c r="B1600" s="140" t="s">
        <v>7757</v>
      </c>
      <c r="C1600" s="139">
        <v>20925</v>
      </c>
      <c r="D1600" s="140" t="s">
        <v>6320</v>
      </c>
      <c r="E1600" s="140" t="s">
        <v>4433</v>
      </c>
      <c r="F1600" s="139">
        <v>9000</v>
      </c>
      <c r="G1600" s="140" t="s">
        <v>436</v>
      </c>
      <c r="H1600" s="140" t="s">
        <v>2353</v>
      </c>
      <c r="I1600" s="140" t="s">
        <v>7758</v>
      </c>
      <c r="J1600" s="140" t="s">
        <v>14269</v>
      </c>
      <c r="K1600" s="140" t="s">
        <v>8031</v>
      </c>
      <c r="L1600" s="140" t="s">
        <v>7761</v>
      </c>
      <c r="M1600" s="140" t="s">
        <v>6825</v>
      </c>
      <c r="N1600" s="140" t="s">
        <v>8730</v>
      </c>
      <c r="O1600" s="139">
        <v>121798</v>
      </c>
      <c r="P1600" s="139">
        <v>20917</v>
      </c>
      <c r="Q1600" s="140" t="s">
        <v>7319</v>
      </c>
      <c r="R1600" s="139">
        <v>975789</v>
      </c>
      <c r="S1600" s="139">
        <v>0</v>
      </c>
      <c r="T1600" s="140" t="s">
        <v>7758</v>
      </c>
      <c r="U1600" s="141">
        <v>367</v>
      </c>
      <c r="V1600" s="140" t="s">
        <v>14270</v>
      </c>
      <c r="W1600" s="140" t="s">
        <v>8022</v>
      </c>
      <c r="X1600" s="140" t="s">
        <v>7765</v>
      </c>
      <c r="Y1600" s="140" t="s">
        <v>7766</v>
      </c>
      <c r="Z1600" s="140" t="s">
        <v>8732</v>
      </c>
      <c r="AA1600" s="139">
        <v>1</v>
      </c>
      <c r="AB1600" s="141">
        <v>45322</v>
      </c>
      <c r="AC1600" s="141">
        <v>45322</v>
      </c>
      <c r="AD1600" s="140" t="s">
        <v>8379</v>
      </c>
      <c r="AE1600" s="140" t="s">
        <v>8380</v>
      </c>
      <c r="AF1600" s="140" t="s">
        <v>8381</v>
      </c>
      <c r="AG1600" s="140" t="s">
        <v>8382</v>
      </c>
      <c r="AH1600" s="140" t="s">
        <v>14253</v>
      </c>
      <c r="AI1600" s="140" t="s">
        <v>7773</v>
      </c>
      <c r="AJ1600" s="140" t="s">
        <v>14254</v>
      </c>
      <c r="AK1600" s="140" t="s">
        <v>14255</v>
      </c>
      <c r="AL1600" s="139">
        <v>9000</v>
      </c>
      <c r="AM1600" s="140" t="s">
        <v>436</v>
      </c>
      <c r="AN1600" s="140" t="s">
        <v>14256</v>
      </c>
    </row>
    <row r="1601" spans="1:40" ht="28.8" x14ac:dyDescent="0.25">
      <c r="A1601" s="139" t="s">
        <v>7756</v>
      </c>
      <c r="B1601" s="140" t="s">
        <v>7757</v>
      </c>
      <c r="C1601" s="139">
        <v>20933</v>
      </c>
      <c r="D1601" s="140" t="s">
        <v>6706</v>
      </c>
      <c r="E1601" s="140" t="s">
        <v>4434</v>
      </c>
      <c r="F1601" s="139">
        <v>9000</v>
      </c>
      <c r="G1601" s="140" t="s">
        <v>436</v>
      </c>
      <c r="H1601" s="140" t="s">
        <v>14271</v>
      </c>
      <c r="I1601" s="140" t="s">
        <v>7758</v>
      </c>
      <c r="J1601" s="140" t="s">
        <v>14272</v>
      </c>
      <c r="K1601" s="140" t="s">
        <v>8031</v>
      </c>
      <c r="L1601" s="140" t="s">
        <v>7761</v>
      </c>
      <c r="M1601" s="140" t="s">
        <v>6825</v>
      </c>
      <c r="N1601" s="140" t="s">
        <v>8730</v>
      </c>
      <c r="O1601" s="139">
        <v>121798</v>
      </c>
      <c r="P1601" s="139">
        <v>20917</v>
      </c>
      <c r="Q1601" s="140" t="s">
        <v>7319</v>
      </c>
      <c r="R1601" s="139">
        <v>975789</v>
      </c>
      <c r="S1601" s="139">
        <v>0</v>
      </c>
      <c r="T1601" s="140" t="s">
        <v>7758</v>
      </c>
      <c r="U1601" s="141">
        <v>367</v>
      </c>
      <c r="V1601" s="140" t="s">
        <v>14273</v>
      </c>
      <c r="W1601" s="140" t="s">
        <v>14274</v>
      </c>
      <c r="X1601" s="140" t="s">
        <v>7765</v>
      </c>
      <c r="Y1601" s="140" t="s">
        <v>7766</v>
      </c>
      <c r="Z1601" s="140" t="s">
        <v>8732</v>
      </c>
      <c r="AA1601" s="139">
        <v>1</v>
      </c>
      <c r="AB1601" s="141">
        <v>45322</v>
      </c>
      <c r="AC1601" s="141">
        <v>45322</v>
      </c>
      <c r="AD1601" s="140" t="s">
        <v>8379</v>
      </c>
      <c r="AE1601" s="140" t="s">
        <v>8380</v>
      </c>
      <c r="AF1601" s="140" t="s">
        <v>8381</v>
      </c>
      <c r="AG1601" s="140" t="s">
        <v>8382</v>
      </c>
      <c r="AH1601" s="140" t="s">
        <v>14253</v>
      </c>
      <c r="AI1601" s="140" t="s">
        <v>7773</v>
      </c>
      <c r="AJ1601" s="140" t="s">
        <v>14254</v>
      </c>
      <c r="AK1601" s="140" t="s">
        <v>14255</v>
      </c>
      <c r="AL1601" s="139">
        <v>9000</v>
      </c>
      <c r="AM1601" s="140" t="s">
        <v>436</v>
      </c>
      <c r="AN1601" s="140" t="s">
        <v>14256</v>
      </c>
    </row>
    <row r="1602" spans="1:40" ht="28.8" x14ac:dyDescent="0.25">
      <c r="A1602" s="139" t="s">
        <v>7756</v>
      </c>
      <c r="B1602" s="140" t="s">
        <v>7757</v>
      </c>
      <c r="C1602" s="139">
        <v>20941</v>
      </c>
      <c r="D1602" s="140" t="s">
        <v>6321</v>
      </c>
      <c r="E1602" s="140" t="s">
        <v>4435</v>
      </c>
      <c r="F1602" s="139">
        <v>9000</v>
      </c>
      <c r="G1602" s="140" t="s">
        <v>436</v>
      </c>
      <c r="H1602" s="140" t="s">
        <v>7710</v>
      </c>
      <c r="I1602" s="140" t="s">
        <v>7758</v>
      </c>
      <c r="J1602" s="140" t="s">
        <v>14275</v>
      </c>
      <c r="K1602" s="140" t="s">
        <v>8031</v>
      </c>
      <c r="L1602" s="140" t="s">
        <v>7761</v>
      </c>
      <c r="M1602" s="140" t="s">
        <v>6825</v>
      </c>
      <c r="N1602" s="140" t="s">
        <v>8730</v>
      </c>
      <c r="O1602" s="139">
        <v>121798</v>
      </c>
      <c r="P1602" s="139">
        <v>20917</v>
      </c>
      <c r="Q1602" s="140" t="s">
        <v>7319</v>
      </c>
      <c r="R1602" s="139">
        <v>975789</v>
      </c>
      <c r="S1602" s="139">
        <v>0</v>
      </c>
      <c r="T1602" s="140" t="s">
        <v>7758</v>
      </c>
      <c r="U1602" s="141">
        <v>367</v>
      </c>
      <c r="V1602" s="140" t="s">
        <v>14276</v>
      </c>
      <c r="W1602" s="140" t="s">
        <v>14277</v>
      </c>
      <c r="X1602" s="140" t="s">
        <v>7972</v>
      </c>
      <c r="Y1602" s="140" t="s">
        <v>7973</v>
      </c>
      <c r="Z1602" s="140" t="s">
        <v>8773</v>
      </c>
      <c r="AA1602" s="139">
        <v>1</v>
      </c>
      <c r="AB1602" s="141">
        <v>45322</v>
      </c>
      <c r="AC1602" s="141">
        <v>45322</v>
      </c>
      <c r="AD1602" s="140" t="s">
        <v>8379</v>
      </c>
      <c r="AE1602" s="140" t="s">
        <v>8380</v>
      </c>
      <c r="AF1602" s="140" t="s">
        <v>8381</v>
      </c>
      <c r="AG1602" s="140" t="s">
        <v>8382</v>
      </c>
      <c r="AH1602" s="140" t="s">
        <v>14253</v>
      </c>
      <c r="AI1602" s="140" t="s">
        <v>7773</v>
      </c>
      <c r="AJ1602" s="140" t="s">
        <v>14254</v>
      </c>
      <c r="AK1602" s="140" t="s">
        <v>14255</v>
      </c>
      <c r="AL1602" s="139">
        <v>9000</v>
      </c>
      <c r="AM1602" s="140" t="s">
        <v>436</v>
      </c>
      <c r="AN1602" s="140" t="s">
        <v>14256</v>
      </c>
    </row>
    <row r="1603" spans="1:40" ht="28.8" x14ac:dyDescent="0.25">
      <c r="A1603" s="139" t="s">
        <v>7756</v>
      </c>
      <c r="B1603" s="140" t="s">
        <v>7757</v>
      </c>
      <c r="C1603" s="139">
        <v>20958</v>
      </c>
      <c r="D1603" s="140" t="s">
        <v>6322</v>
      </c>
      <c r="E1603" s="140" t="s">
        <v>4436</v>
      </c>
      <c r="F1603" s="139">
        <v>9000</v>
      </c>
      <c r="G1603" s="140" t="s">
        <v>436</v>
      </c>
      <c r="H1603" s="140" t="s">
        <v>2354</v>
      </c>
      <c r="I1603" s="140" t="s">
        <v>7758</v>
      </c>
      <c r="J1603" s="140" t="s">
        <v>14278</v>
      </c>
      <c r="K1603" s="140" t="s">
        <v>8031</v>
      </c>
      <c r="L1603" s="140" t="s">
        <v>7761</v>
      </c>
      <c r="M1603" s="140" t="s">
        <v>6825</v>
      </c>
      <c r="N1603" s="140" t="s">
        <v>8730</v>
      </c>
      <c r="O1603" s="139">
        <v>121798</v>
      </c>
      <c r="P1603" s="139">
        <v>20917</v>
      </c>
      <c r="Q1603" s="140" t="s">
        <v>7319</v>
      </c>
      <c r="R1603" s="139">
        <v>975789</v>
      </c>
      <c r="S1603" s="139">
        <v>0</v>
      </c>
      <c r="T1603" s="140" t="s">
        <v>7758</v>
      </c>
      <c r="U1603" s="141">
        <v>367</v>
      </c>
      <c r="V1603" s="140" t="s">
        <v>14279</v>
      </c>
      <c r="W1603" s="140" t="s">
        <v>9123</v>
      </c>
      <c r="X1603" s="140" t="s">
        <v>7765</v>
      </c>
      <c r="Y1603" s="140" t="s">
        <v>7766</v>
      </c>
      <c r="Z1603" s="140" t="s">
        <v>8732</v>
      </c>
      <c r="AA1603" s="139">
        <v>1</v>
      </c>
      <c r="AB1603" s="141">
        <v>45322</v>
      </c>
      <c r="AC1603" s="141">
        <v>45322</v>
      </c>
      <c r="AD1603" s="140" t="s">
        <v>8379</v>
      </c>
      <c r="AE1603" s="140" t="s">
        <v>8380</v>
      </c>
      <c r="AF1603" s="140" t="s">
        <v>8381</v>
      </c>
      <c r="AG1603" s="140" t="s">
        <v>8382</v>
      </c>
      <c r="AH1603" s="140" t="s">
        <v>14253</v>
      </c>
      <c r="AI1603" s="140" t="s">
        <v>7773</v>
      </c>
      <c r="AJ1603" s="140" t="s">
        <v>14254</v>
      </c>
      <c r="AK1603" s="140" t="s">
        <v>14255</v>
      </c>
      <c r="AL1603" s="139">
        <v>9000</v>
      </c>
      <c r="AM1603" s="140" t="s">
        <v>436</v>
      </c>
      <c r="AN1603" s="140" t="s">
        <v>14256</v>
      </c>
    </row>
    <row r="1604" spans="1:40" ht="28.8" x14ac:dyDescent="0.25">
      <c r="A1604" s="139" t="s">
        <v>7756</v>
      </c>
      <c r="B1604" s="140" t="s">
        <v>7757</v>
      </c>
      <c r="C1604" s="139">
        <v>20982</v>
      </c>
      <c r="D1604" s="140" t="s">
        <v>6707</v>
      </c>
      <c r="E1604" s="140" t="s">
        <v>4437</v>
      </c>
      <c r="F1604" s="139">
        <v>9000</v>
      </c>
      <c r="G1604" s="140" t="s">
        <v>436</v>
      </c>
      <c r="H1604" s="140" t="s">
        <v>7320</v>
      </c>
      <c r="I1604" s="140" t="s">
        <v>7758</v>
      </c>
      <c r="J1604" s="140" t="s">
        <v>14280</v>
      </c>
      <c r="K1604" s="140" t="s">
        <v>8031</v>
      </c>
      <c r="L1604" s="140" t="s">
        <v>7761</v>
      </c>
      <c r="M1604" s="140" t="s">
        <v>6825</v>
      </c>
      <c r="N1604" s="140" t="s">
        <v>8730</v>
      </c>
      <c r="O1604" s="139">
        <v>121798</v>
      </c>
      <c r="P1604" s="139">
        <v>20917</v>
      </c>
      <c r="Q1604" s="140" t="s">
        <v>7319</v>
      </c>
      <c r="R1604" s="139">
        <v>975789</v>
      </c>
      <c r="S1604" s="139">
        <v>0</v>
      </c>
      <c r="T1604" s="140" t="s">
        <v>7758</v>
      </c>
      <c r="U1604" s="141">
        <v>367</v>
      </c>
      <c r="V1604" s="140" t="s">
        <v>14281</v>
      </c>
      <c r="W1604" s="140" t="s">
        <v>8479</v>
      </c>
      <c r="X1604" s="140" t="s">
        <v>7765</v>
      </c>
      <c r="Y1604" s="140" t="s">
        <v>7766</v>
      </c>
      <c r="Z1604" s="140" t="s">
        <v>8732</v>
      </c>
      <c r="AA1604" s="139">
        <v>1</v>
      </c>
      <c r="AB1604" s="141">
        <v>45322</v>
      </c>
      <c r="AC1604" s="141">
        <v>45322</v>
      </c>
      <c r="AD1604" s="140" t="s">
        <v>8379</v>
      </c>
      <c r="AE1604" s="140" t="s">
        <v>8380</v>
      </c>
      <c r="AF1604" s="140" t="s">
        <v>8381</v>
      </c>
      <c r="AG1604" s="140" t="s">
        <v>8382</v>
      </c>
      <c r="AH1604" s="140" t="s">
        <v>14253</v>
      </c>
      <c r="AI1604" s="140" t="s">
        <v>7773</v>
      </c>
      <c r="AJ1604" s="140" t="s">
        <v>14254</v>
      </c>
      <c r="AK1604" s="140" t="s">
        <v>14255</v>
      </c>
      <c r="AL1604" s="139">
        <v>9000</v>
      </c>
      <c r="AM1604" s="140" t="s">
        <v>436</v>
      </c>
      <c r="AN1604" s="140" t="s">
        <v>14256</v>
      </c>
    </row>
    <row r="1605" spans="1:40" ht="28.8" x14ac:dyDescent="0.25">
      <c r="A1605" s="139" t="s">
        <v>7756</v>
      </c>
      <c r="B1605" s="140" t="s">
        <v>7757</v>
      </c>
      <c r="C1605" s="139">
        <v>20991</v>
      </c>
      <c r="D1605" s="140" t="s">
        <v>5778</v>
      </c>
      <c r="E1605" s="140" t="s">
        <v>4438</v>
      </c>
      <c r="F1605" s="139">
        <v>9000</v>
      </c>
      <c r="G1605" s="140" t="s">
        <v>436</v>
      </c>
      <c r="H1605" s="140" t="s">
        <v>2355</v>
      </c>
      <c r="I1605" s="140" t="s">
        <v>7758</v>
      </c>
      <c r="J1605" s="140" t="s">
        <v>14282</v>
      </c>
      <c r="K1605" s="140" t="s">
        <v>8031</v>
      </c>
      <c r="L1605" s="140" t="s">
        <v>7761</v>
      </c>
      <c r="M1605" s="140" t="s">
        <v>6825</v>
      </c>
      <c r="N1605" s="140" t="s">
        <v>8722</v>
      </c>
      <c r="O1605" s="139">
        <v>139014</v>
      </c>
      <c r="P1605">
        <v>21031</v>
      </c>
      <c r="Q1605" s="140" t="s">
        <v>5930</v>
      </c>
      <c r="R1605" s="139">
        <v>139741</v>
      </c>
      <c r="S1605" s="139">
        <v>0</v>
      </c>
      <c r="T1605" s="140" t="s">
        <v>7758</v>
      </c>
      <c r="U1605" s="141">
        <v>367</v>
      </c>
      <c r="V1605" s="140" t="s">
        <v>14283</v>
      </c>
      <c r="W1605" s="140" t="s">
        <v>7853</v>
      </c>
      <c r="X1605" s="140" t="s">
        <v>7765</v>
      </c>
      <c r="Y1605" s="140" t="s">
        <v>7766</v>
      </c>
      <c r="Z1605" s="140" t="s">
        <v>8739</v>
      </c>
      <c r="AA1605" s="139">
        <v>1</v>
      </c>
      <c r="AB1605" s="141">
        <v>45322</v>
      </c>
      <c r="AC1605" s="141">
        <v>45322</v>
      </c>
      <c r="AD1605" s="140" t="s">
        <v>8470</v>
      </c>
      <c r="AE1605" s="140" t="s">
        <v>8471</v>
      </c>
      <c r="AF1605" s="140" t="s">
        <v>8472</v>
      </c>
      <c r="AG1605" s="140" t="s">
        <v>8473</v>
      </c>
      <c r="AH1605" s="140" t="s">
        <v>14284</v>
      </c>
      <c r="AI1605" s="140" t="s">
        <v>7943</v>
      </c>
      <c r="AJ1605" s="140" t="s">
        <v>14285</v>
      </c>
      <c r="AK1605" s="140" t="s">
        <v>14286</v>
      </c>
      <c r="AL1605" s="139">
        <v>9000</v>
      </c>
      <c r="AM1605" s="140" t="s">
        <v>436</v>
      </c>
      <c r="AN1605" s="140" t="s">
        <v>14287</v>
      </c>
    </row>
    <row r="1606" spans="1:40" ht="28.8" x14ac:dyDescent="0.25">
      <c r="A1606" s="139" t="s">
        <v>7756</v>
      </c>
      <c r="B1606" s="140" t="s">
        <v>7757</v>
      </c>
      <c r="C1606" s="139">
        <v>21006</v>
      </c>
      <c r="D1606" s="140" t="s">
        <v>6926</v>
      </c>
      <c r="E1606" s="140" t="s">
        <v>4439</v>
      </c>
      <c r="F1606" s="139">
        <v>9000</v>
      </c>
      <c r="G1606" s="140" t="s">
        <v>436</v>
      </c>
      <c r="H1606" s="140" t="s">
        <v>2356</v>
      </c>
      <c r="I1606" s="140" t="s">
        <v>7758</v>
      </c>
      <c r="J1606" s="140" t="s">
        <v>14288</v>
      </c>
      <c r="K1606" s="140" t="s">
        <v>8031</v>
      </c>
      <c r="L1606" s="140" t="s">
        <v>7761</v>
      </c>
      <c r="M1606" s="140" t="s">
        <v>6825</v>
      </c>
      <c r="N1606" s="140" t="s">
        <v>8722</v>
      </c>
      <c r="O1606" s="139">
        <v>120949</v>
      </c>
      <c r="P1606" s="139">
        <v>21006</v>
      </c>
      <c r="Q1606" s="140" t="s">
        <v>6926</v>
      </c>
      <c r="R1606" s="139">
        <v>968081</v>
      </c>
      <c r="S1606" s="139">
        <v>0</v>
      </c>
      <c r="T1606" s="140" t="s">
        <v>7758</v>
      </c>
      <c r="U1606" s="141">
        <v>367</v>
      </c>
      <c r="V1606" s="140" t="s">
        <v>14289</v>
      </c>
      <c r="W1606" s="140" t="s">
        <v>8245</v>
      </c>
      <c r="X1606" s="140" t="s">
        <v>7765</v>
      </c>
      <c r="Y1606" s="140" t="s">
        <v>7766</v>
      </c>
      <c r="Z1606" s="140" t="s">
        <v>8739</v>
      </c>
      <c r="AA1606" s="139">
        <v>2</v>
      </c>
      <c r="AB1606" s="141">
        <v>45322</v>
      </c>
      <c r="AC1606" s="141">
        <v>45322</v>
      </c>
      <c r="AD1606" s="140" t="s">
        <v>8470</v>
      </c>
      <c r="AE1606" s="140" t="s">
        <v>8471</v>
      </c>
      <c r="AF1606" s="140" t="s">
        <v>8472</v>
      </c>
      <c r="AG1606" s="140" t="s">
        <v>8473</v>
      </c>
      <c r="AH1606" s="140" t="s">
        <v>9894</v>
      </c>
      <c r="AI1606" s="140" t="s">
        <v>7773</v>
      </c>
      <c r="AJ1606" s="140" t="s">
        <v>9895</v>
      </c>
      <c r="AK1606" s="140" t="s">
        <v>9896</v>
      </c>
      <c r="AL1606" s="139">
        <v>9000</v>
      </c>
      <c r="AM1606" s="140" t="s">
        <v>436</v>
      </c>
      <c r="AN1606" s="140" t="s">
        <v>9897</v>
      </c>
    </row>
    <row r="1607" spans="1:40" ht="28.8" x14ac:dyDescent="0.25">
      <c r="A1607" s="139" t="s">
        <v>7756</v>
      </c>
      <c r="B1607" s="140" t="s">
        <v>7757</v>
      </c>
      <c r="C1607" s="139">
        <v>21031</v>
      </c>
      <c r="D1607" s="140" t="s">
        <v>5930</v>
      </c>
      <c r="E1607" s="140" t="s">
        <v>4440</v>
      </c>
      <c r="F1607" s="139">
        <v>9000</v>
      </c>
      <c r="G1607" s="140" t="s">
        <v>436</v>
      </c>
      <c r="H1607" s="140" t="s">
        <v>2357</v>
      </c>
      <c r="I1607" s="140" t="s">
        <v>7758</v>
      </c>
      <c r="J1607" s="140" t="s">
        <v>14290</v>
      </c>
      <c r="K1607" s="140" t="s">
        <v>8031</v>
      </c>
      <c r="L1607" s="140" t="s">
        <v>7761</v>
      </c>
      <c r="M1607" s="140" t="s">
        <v>6825</v>
      </c>
      <c r="N1607" s="140" t="s">
        <v>8722</v>
      </c>
      <c r="O1607" s="139">
        <v>139014</v>
      </c>
      <c r="P1607" s="139">
        <v>21031</v>
      </c>
      <c r="Q1607" s="140" t="s">
        <v>5930</v>
      </c>
      <c r="R1607" s="139">
        <v>139741</v>
      </c>
      <c r="S1607" s="139">
        <v>0</v>
      </c>
      <c r="T1607" s="140" t="s">
        <v>7758</v>
      </c>
      <c r="U1607" s="141">
        <v>367</v>
      </c>
      <c r="V1607" s="140" t="s">
        <v>14291</v>
      </c>
      <c r="W1607" s="140" t="s">
        <v>11841</v>
      </c>
      <c r="X1607" s="140" t="s">
        <v>7972</v>
      </c>
      <c r="Y1607" s="140" t="s">
        <v>7973</v>
      </c>
      <c r="Z1607" s="140" t="s">
        <v>8899</v>
      </c>
      <c r="AA1607" s="139">
        <v>2</v>
      </c>
      <c r="AB1607" s="141">
        <v>45322</v>
      </c>
      <c r="AC1607" s="141">
        <v>45322</v>
      </c>
      <c r="AD1607" s="140" t="s">
        <v>8470</v>
      </c>
      <c r="AE1607" s="140" t="s">
        <v>8471</v>
      </c>
      <c r="AF1607" s="140" t="s">
        <v>8472</v>
      </c>
      <c r="AG1607" s="140" t="s">
        <v>8473</v>
      </c>
      <c r="AH1607" s="140" t="s">
        <v>14284</v>
      </c>
      <c r="AI1607" s="140" t="s">
        <v>7943</v>
      </c>
      <c r="AJ1607" s="140" t="s">
        <v>14285</v>
      </c>
      <c r="AK1607" s="140" t="s">
        <v>14286</v>
      </c>
      <c r="AL1607" s="139">
        <v>9000</v>
      </c>
      <c r="AM1607" s="140" t="s">
        <v>436</v>
      </c>
      <c r="AN1607" s="140" t="s">
        <v>14287</v>
      </c>
    </row>
    <row r="1608" spans="1:40" ht="28.8" x14ac:dyDescent="0.25">
      <c r="A1608" s="139" t="s">
        <v>7756</v>
      </c>
      <c r="B1608" s="140" t="s">
        <v>7757</v>
      </c>
      <c r="C1608" s="139">
        <v>21048</v>
      </c>
      <c r="D1608" s="140" t="s">
        <v>5779</v>
      </c>
      <c r="E1608" s="140" t="s">
        <v>4441</v>
      </c>
      <c r="F1608" s="139">
        <v>9000</v>
      </c>
      <c r="G1608" s="140" t="s">
        <v>436</v>
      </c>
      <c r="H1608" s="140" t="s">
        <v>2358</v>
      </c>
      <c r="I1608" s="140" t="s">
        <v>7758</v>
      </c>
      <c r="J1608" s="140" t="s">
        <v>14292</v>
      </c>
      <c r="K1608" s="140" t="s">
        <v>8031</v>
      </c>
      <c r="L1608" s="140" t="s">
        <v>7761</v>
      </c>
      <c r="M1608" s="140" t="s">
        <v>6825</v>
      </c>
      <c r="N1608" s="140" t="s">
        <v>8722</v>
      </c>
      <c r="O1608" s="139">
        <v>139014</v>
      </c>
      <c r="P1608" s="139">
        <v>21031</v>
      </c>
      <c r="Q1608" s="140" t="s">
        <v>5930</v>
      </c>
      <c r="R1608" s="139">
        <v>139741</v>
      </c>
      <c r="S1608" s="139">
        <v>0</v>
      </c>
      <c r="T1608" s="140" t="s">
        <v>7758</v>
      </c>
      <c r="U1608" s="141">
        <v>367</v>
      </c>
      <c r="V1608" s="140" t="s">
        <v>14293</v>
      </c>
      <c r="W1608" s="140" t="s">
        <v>8863</v>
      </c>
      <c r="X1608" s="140" t="s">
        <v>8106</v>
      </c>
      <c r="Y1608" s="140" t="s">
        <v>8107</v>
      </c>
      <c r="Z1608" s="140" t="s">
        <v>8724</v>
      </c>
      <c r="AA1608" s="139">
        <v>1</v>
      </c>
      <c r="AB1608" s="141">
        <v>45322</v>
      </c>
      <c r="AC1608" s="141">
        <v>45322</v>
      </c>
      <c r="AD1608" s="140" t="s">
        <v>8470</v>
      </c>
      <c r="AE1608" s="140" t="s">
        <v>8471</v>
      </c>
      <c r="AF1608" s="140" t="s">
        <v>8472</v>
      </c>
      <c r="AG1608" s="140" t="s">
        <v>8473</v>
      </c>
      <c r="AH1608" s="140" t="s">
        <v>14284</v>
      </c>
      <c r="AI1608" s="140" t="s">
        <v>7943</v>
      </c>
      <c r="AJ1608" s="140" t="s">
        <v>14285</v>
      </c>
      <c r="AK1608" s="140" t="s">
        <v>14286</v>
      </c>
      <c r="AL1608" s="139">
        <v>9000</v>
      </c>
      <c r="AM1608" s="140" t="s">
        <v>436</v>
      </c>
      <c r="AN1608" s="140" t="s">
        <v>14287</v>
      </c>
    </row>
    <row r="1609" spans="1:40" ht="28.8" x14ac:dyDescent="0.25">
      <c r="A1609" s="139" t="s">
        <v>7756</v>
      </c>
      <c r="B1609" s="140" t="s">
        <v>7757</v>
      </c>
      <c r="C1609" s="139">
        <v>21055</v>
      </c>
      <c r="D1609" s="140" t="s">
        <v>6708</v>
      </c>
      <c r="E1609" s="140" t="s">
        <v>4442</v>
      </c>
      <c r="F1609" s="139">
        <v>9000</v>
      </c>
      <c r="G1609" s="140" t="s">
        <v>436</v>
      </c>
      <c r="H1609" s="140" t="s">
        <v>2359</v>
      </c>
      <c r="I1609" s="140" t="s">
        <v>7758</v>
      </c>
      <c r="J1609" s="140" t="s">
        <v>14294</v>
      </c>
      <c r="K1609" s="140" t="s">
        <v>8031</v>
      </c>
      <c r="L1609" s="140" t="s">
        <v>7761</v>
      </c>
      <c r="M1609" s="140" t="s">
        <v>6825</v>
      </c>
      <c r="N1609" s="140" t="s">
        <v>8730</v>
      </c>
      <c r="O1609" s="139">
        <v>121798</v>
      </c>
      <c r="P1609" s="139">
        <v>20917</v>
      </c>
      <c r="Q1609" s="140" t="s">
        <v>7319</v>
      </c>
      <c r="R1609" s="139">
        <v>975789</v>
      </c>
      <c r="S1609" s="139">
        <v>0</v>
      </c>
      <c r="T1609" s="140" t="s">
        <v>7758</v>
      </c>
      <c r="U1609" s="141">
        <v>367</v>
      </c>
      <c r="V1609" s="140" t="s">
        <v>14295</v>
      </c>
      <c r="W1609" s="140" t="s">
        <v>12893</v>
      </c>
      <c r="X1609" s="140" t="s">
        <v>7765</v>
      </c>
      <c r="Y1609" s="140" t="s">
        <v>7766</v>
      </c>
      <c r="Z1609" s="140" t="s">
        <v>8732</v>
      </c>
      <c r="AA1609" s="139">
        <v>1</v>
      </c>
      <c r="AB1609" s="141">
        <v>45322</v>
      </c>
      <c r="AC1609" s="141">
        <v>45322</v>
      </c>
      <c r="AD1609" s="140" t="s">
        <v>8379</v>
      </c>
      <c r="AE1609" s="140" t="s">
        <v>8380</v>
      </c>
      <c r="AF1609" s="140" t="s">
        <v>8381</v>
      </c>
      <c r="AG1609" s="140" t="s">
        <v>8382</v>
      </c>
      <c r="AH1609" s="140" t="s">
        <v>14253</v>
      </c>
      <c r="AI1609" s="140" t="s">
        <v>7773</v>
      </c>
      <c r="AJ1609" s="140" t="s">
        <v>14254</v>
      </c>
      <c r="AK1609" s="140" t="s">
        <v>14255</v>
      </c>
      <c r="AL1609" s="139">
        <v>9000</v>
      </c>
      <c r="AM1609" s="140" t="s">
        <v>436</v>
      </c>
      <c r="AN1609" s="140" t="s">
        <v>14256</v>
      </c>
    </row>
    <row r="1610" spans="1:40" ht="28.8" x14ac:dyDescent="0.25">
      <c r="A1610" s="139" t="s">
        <v>7756</v>
      </c>
      <c r="B1610" s="140" t="s">
        <v>7757</v>
      </c>
      <c r="C1610" s="139">
        <v>21063</v>
      </c>
      <c r="D1610" s="140" t="s">
        <v>6709</v>
      </c>
      <c r="E1610" s="140" t="s">
        <v>4443</v>
      </c>
      <c r="F1610" s="139">
        <v>9000</v>
      </c>
      <c r="G1610" s="140" t="s">
        <v>436</v>
      </c>
      <c r="H1610" s="140" t="s">
        <v>6710</v>
      </c>
      <c r="I1610" s="140" t="s">
        <v>7758</v>
      </c>
      <c r="J1610" s="140" t="s">
        <v>14296</v>
      </c>
      <c r="K1610" s="140" t="s">
        <v>8031</v>
      </c>
      <c r="L1610" s="140" t="s">
        <v>7761</v>
      </c>
      <c r="M1610" s="140" t="s">
        <v>6825</v>
      </c>
      <c r="N1610" s="140" t="s">
        <v>8730</v>
      </c>
      <c r="O1610" s="139">
        <v>121798</v>
      </c>
      <c r="P1610" s="139">
        <v>20917</v>
      </c>
      <c r="Q1610" s="140" t="s">
        <v>7319</v>
      </c>
      <c r="R1610" s="139">
        <v>975789</v>
      </c>
      <c r="S1610" s="139">
        <v>0</v>
      </c>
      <c r="T1610" s="140" t="s">
        <v>7758</v>
      </c>
      <c r="U1610" s="141">
        <v>367</v>
      </c>
      <c r="V1610" s="140" t="s">
        <v>12416</v>
      </c>
      <c r="W1610" s="140" t="s">
        <v>7847</v>
      </c>
      <c r="X1610" s="140" t="s">
        <v>8106</v>
      </c>
      <c r="Y1610" s="140" t="s">
        <v>8107</v>
      </c>
      <c r="Z1610" s="140" t="s">
        <v>9256</v>
      </c>
      <c r="AA1610" s="139">
        <v>2</v>
      </c>
      <c r="AB1610" s="141">
        <v>45322</v>
      </c>
      <c r="AC1610" s="141">
        <v>45322</v>
      </c>
      <c r="AD1610" s="140" t="s">
        <v>8379</v>
      </c>
      <c r="AE1610" s="140" t="s">
        <v>8380</v>
      </c>
      <c r="AF1610" s="140" t="s">
        <v>8381</v>
      </c>
      <c r="AG1610" s="140" t="s">
        <v>8382</v>
      </c>
      <c r="AH1610" s="140" t="s">
        <v>14253</v>
      </c>
      <c r="AI1610" s="140" t="s">
        <v>7773</v>
      </c>
      <c r="AJ1610" s="140" t="s">
        <v>14254</v>
      </c>
      <c r="AK1610" s="140" t="s">
        <v>14255</v>
      </c>
      <c r="AL1610" s="139">
        <v>9000</v>
      </c>
      <c r="AM1610" s="140" t="s">
        <v>436</v>
      </c>
      <c r="AN1610" s="140" t="s">
        <v>14256</v>
      </c>
    </row>
    <row r="1611" spans="1:40" ht="28.8" x14ac:dyDescent="0.25">
      <c r="A1611" s="139" t="s">
        <v>7756</v>
      </c>
      <c r="B1611" s="140" t="s">
        <v>7757</v>
      </c>
      <c r="C1611" s="139">
        <v>21071</v>
      </c>
      <c r="D1611" s="140" t="s">
        <v>7321</v>
      </c>
      <c r="E1611" s="140" t="s">
        <v>4444</v>
      </c>
      <c r="F1611" s="139">
        <v>9000</v>
      </c>
      <c r="G1611" s="140" t="s">
        <v>436</v>
      </c>
      <c r="H1611" s="140" t="s">
        <v>2360</v>
      </c>
      <c r="I1611" s="140" t="s">
        <v>7758</v>
      </c>
      <c r="J1611" s="140" t="s">
        <v>14297</v>
      </c>
      <c r="K1611" s="140" t="s">
        <v>8031</v>
      </c>
      <c r="L1611" s="140" t="s">
        <v>7761</v>
      </c>
      <c r="M1611" s="140" t="s">
        <v>6825</v>
      </c>
      <c r="N1611" s="140" t="s">
        <v>8722</v>
      </c>
      <c r="O1611" s="139">
        <v>121772</v>
      </c>
      <c r="P1611" s="139">
        <v>21154</v>
      </c>
      <c r="Q1611" s="140" t="s">
        <v>5781</v>
      </c>
      <c r="R1611" s="139">
        <v>970038</v>
      </c>
      <c r="S1611" s="139">
        <v>0</v>
      </c>
      <c r="T1611" s="140" t="s">
        <v>7758</v>
      </c>
      <c r="U1611" s="141">
        <v>367</v>
      </c>
      <c r="V1611" s="140" t="s">
        <v>14298</v>
      </c>
      <c r="W1611" s="140" t="s">
        <v>8214</v>
      </c>
      <c r="X1611" s="140" t="s">
        <v>7765</v>
      </c>
      <c r="Y1611" s="140" t="s">
        <v>7766</v>
      </c>
      <c r="Z1611" s="140" t="s">
        <v>8739</v>
      </c>
      <c r="AA1611" s="139">
        <v>1</v>
      </c>
      <c r="AB1611" s="141">
        <v>45322</v>
      </c>
      <c r="AC1611" s="141">
        <v>45322</v>
      </c>
      <c r="AD1611" s="140" t="s">
        <v>8470</v>
      </c>
      <c r="AE1611" s="140" t="s">
        <v>8471</v>
      </c>
      <c r="AF1611" s="140" t="s">
        <v>8472</v>
      </c>
      <c r="AG1611" s="140" t="s">
        <v>8473</v>
      </c>
      <c r="AH1611" s="140" t="s">
        <v>14299</v>
      </c>
      <c r="AI1611" s="140" t="s">
        <v>7943</v>
      </c>
      <c r="AJ1611" s="140" t="s">
        <v>9165</v>
      </c>
      <c r="AK1611" s="140" t="s">
        <v>14300</v>
      </c>
      <c r="AL1611" s="139">
        <v>9000</v>
      </c>
      <c r="AM1611" s="140" t="s">
        <v>436</v>
      </c>
      <c r="AN1611" s="140" t="s">
        <v>14301</v>
      </c>
    </row>
    <row r="1612" spans="1:40" ht="28.8" x14ac:dyDescent="0.25">
      <c r="A1612" s="139" t="s">
        <v>7756</v>
      </c>
      <c r="B1612" s="140" t="s">
        <v>7757</v>
      </c>
      <c r="C1612" s="139">
        <v>21089</v>
      </c>
      <c r="D1612" s="140" t="s">
        <v>5780</v>
      </c>
      <c r="E1612" s="140" t="s">
        <v>4445</v>
      </c>
      <c r="F1612" s="139">
        <v>9000</v>
      </c>
      <c r="G1612" s="140" t="s">
        <v>436</v>
      </c>
      <c r="H1612" s="140" t="s">
        <v>2361</v>
      </c>
      <c r="I1612" s="140" t="s">
        <v>7758</v>
      </c>
      <c r="J1612" s="140" t="s">
        <v>14302</v>
      </c>
      <c r="K1612" s="140" t="s">
        <v>7899</v>
      </c>
      <c r="L1612" s="140" t="s">
        <v>7761</v>
      </c>
      <c r="M1612" s="140" t="s">
        <v>6823</v>
      </c>
      <c r="N1612" s="140" t="s">
        <v>8722</v>
      </c>
      <c r="O1612" s="139">
        <v>125591</v>
      </c>
      <c r="P1612" s="139">
        <v>117556</v>
      </c>
      <c r="Q1612" s="140" t="s">
        <v>7418</v>
      </c>
      <c r="R1612" s="139">
        <v>968156</v>
      </c>
      <c r="S1612" s="139">
        <v>0</v>
      </c>
      <c r="T1612" s="140" t="s">
        <v>7758</v>
      </c>
      <c r="U1612" s="141">
        <v>367</v>
      </c>
      <c r="V1612" s="140" t="s">
        <v>14303</v>
      </c>
      <c r="W1612" s="140" t="s">
        <v>8378</v>
      </c>
      <c r="X1612" s="140" t="s">
        <v>7765</v>
      </c>
      <c r="Y1612" s="140" t="s">
        <v>7766</v>
      </c>
      <c r="Z1612" s="140" t="s">
        <v>8739</v>
      </c>
      <c r="AA1612" s="139">
        <v>2</v>
      </c>
      <c r="AB1612" s="141">
        <v>45322</v>
      </c>
      <c r="AC1612" s="141">
        <v>45322</v>
      </c>
      <c r="AD1612" s="140" t="s">
        <v>8470</v>
      </c>
      <c r="AE1612" s="140" t="s">
        <v>8471</v>
      </c>
      <c r="AF1612" s="140" t="s">
        <v>8472</v>
      </c>
      <c r="AG1612" s="140" t="s">
        <v>8473</v>
      </c>
      <c r="AH1612" s="140" t="s">
        <v>14304</v>
      </c>
      <c r="AI1612" s="140" t="s">
        <v>14305</v>
      </c>
      <c r="AJ1612" s="140" t="s">
        <v>14306</v>
      </c>
      <c r="AK1612" s="140" t="s">
        <v>4445</v>
      </c>
      <c r="AL1612" s="139">
        <v>9000</v>
      </c>
      <c r="AM1612" s="140" t="s">
        <v>436</v>
      </c>
      <c r="AN1612" s="140" t="s">
        <v>14307</v>
      </c>
    </row>
    <row r="1613" spans="1:40" ht="28.8" x14ac:dyDescent="0.25">
      <c r="A1613" s="139" t="s">
        <v>7756</v>
      </c>
      <c r="B1613" s="140" t="s">
        <v>7757</v>
      </c>
      <c r="C1613" s="139">
        <v>21121</v>
      </c>
      <c r="D1613" s="140" t="s">
        <v>6711</v>
      </c>
      <c r="E1613" s="140" t="s">
        <v>4446</v>
      </c>
      <c r="F1613" s="139">
        <v>9000</v>
      </c>
      <c r="G1613" s="140" t="s">
        <v>436</v>
      </c>
      <c r="H1613" s="140" t="s">
        <v>14308</v>
      </c>
      <c r="I1613" s="140" t="s">
        <v>7758</v>
      </c>
      <c r="J1613" s="140" t="s">
        <v>14309</v>
      </c>
      <c r="K1613" s="140" t="s">
        <v>8031</v>
      </c>
      <c r="L1613" s="140" t="s">
        <v>7761</v>
      </c>
      <c r="M1613" s="140" t="s">
        <v>6825</v>
      </c>
      <c r="N1613" s="140" t="s">
        <v>8730</v>
      </c>
      <c r="O1613" s="139">
        <v>121798</v>
      </c>
      <c r="P1613" s="139">
        <v>20917</v>
      </c>
      <c r="Q1613" s="140" t="s">
        <v>7319</v>
      </c>
      <c r="R1613" s="139">
        <v>975789</v>
      </c>
      <c r="S1613" s="139">
        <v>0</v>
      </c>
      <c r="T1613" s="140" t="s">
        <v>7758</v>
      </c>
      <c r="U1613" s="141">
        <v>367</v>
      </c>
      <c r="V1613" s="140" t="s">
        <v>14310</v>
      </c>
      <c r="W1613" s="140" t="s">
        <v>14311</v>
      </c>
      <c r="X1613" s="140" t="s">
        <v>7765</v>
      </c>
      <c r="Y1613" s="140" t="s">
        <v>7766</v>
      </c>
      <c r="Z1613" s="140" t="s">
        <v>8732</v>
      </c>
      <c r="AA1613" s="139">
        <v>1</v>
      </c>
      <c r="AB1613" s="141">
        <v>45322</v>
      </c>
      <c r="AC1613" s="141">
        <v>45322</v>
      </c>
      <c r="AD1613" s="140" t="s">
        <v>8379</v>
      </c>
      <c r="AE1613" s="140" t="s">
        <v>8380</v>
      </c>
      <c r="AF1613" s="140" t="s">
        <v>8381</v>
      </c>
      <c r="AG1613" s="140" t="s">
        <v>8382</v>
      </c>
      <c r="AH1613" s="140" t="s">
        <v>14253</v>
      </c>
      <c r="AI1613" s="140" t="s">
        <v>7773</v>
      </c>
      <c r="AJ1613" s="140" t="s">
        <v>14254</v>
      </c>
      <c r="AK1613" s="140" t="s">
        <v>14255</v>
      </c>
      <c r="AL1613" s="139">
        <v>9000</v>
      </c>
      <c r="AM1613" s="140" t="s">
        <v>436</v>
      </c>
      <c r="AN1613" s="140" t="s">
        <v>14256</v>
      </c>
    </row>
    <row r="1614" spans="1:40" ht="28.8" x14ac:dyDescent="0.25">
      <c r="A1614" s="139" t="s">
        <v>7756</v>
      </c>
      <c r="B1614" s="140" t="s">
        <v>7757</v>
      </c>
      <c r="C1614" s="139">
        <v>21147</v>
      </c>
      <c r="D1614" s="140" t="s">
        <v>6712</v>
      </c>
      <c r="E1614" s="140" t="s">
        <v>4447</v>
      </c>
      <c r="F1614" s="139">
        <v>9000</v>
      </c>
      <c r="G1614" s="140" t="s">
        <v>436</v>
      </c>
      <c r="H1614" s="140" t="s">
        <v>7322</v>
      </c>
      <c r="I1614" s="140" t="s">
        <v>7758</v>
      </c>
      <c r="J1614" s="140" t="s">
        <v>14312</v>
      </c>
      <c r="K1614" s="140" t="s">
        <v>8031</v>
      </c>
      <c r="L1614" s="140" t="s">
        <v>7761</v>
      </c>
      <c r="M1614" s="140" t="s">
        <v>6825</v>
      </c>
      <c r="N1614" s="140" t="s">
        <v>8730</v>
      </c>
      <c r="O1614" s="139">
        <v>121798</v>
      </c>
      <c r="P1614" s="139">
        <v>20917</v>
      </c>
      <c r="Q1614" s="140" t="s">
        <v>7319</v>
      </c>
      <c r="R1614" s="139">
        <v>975789</v>
      </c>
      <c r="S1614" s="139">
        <v>0</v>
      </c>
      <c r="T1614" s="140" t="s">
        <v>7758</v>
      </c>
      <c r="U1614" s="141">
        <v>367</v>
      </c>
      <c r="V1614" s="140" t="s">
        <v>14313</v>
      </c>
      <c r="W1614" s="140" t="s">
        <v>9296</v>
      </c>
      <c r="X1614" s="140" t="s">
        <v>7765</v>
      </c>
      <c r="Y1614" s="140" t="s">
        <v>7766</v>
      </c>
      <c r="Z1614" s="140" t="s">
        <v>8732</v>
      </c>
      <c r="AA1614" s="139">
        <v>1</v>
      </c>
      <c r="AB1614" s="141">
        <v>45322</v>
      </c>
      <c r="AC1614" s="141">
        <v>45322</v>
      </c>
      <c r="AD1614" s="140" t="s">
        <v>8379</v>
      </c>
      <c r="AE1614" s="140" t="s">
        <v>8380</v>
      </c>
      <c r="AF1614" s="140" t="s">
        <v>8381</v>
      </c>
      <c r="AG1614" s="140" t="s">
        <v>8382</v>
      </c>
      <c r="AH1614" s="140" t="s">
        <v>14253</v>
      </c>
      <c r="AI1614" s="140" t="s">
        <v>7773</v>
      </c>
      <c r="AJ1614" s="140" t="s">
        <v>14254</v>
      </c>
      <c r="AK1614" s="140" t="s">
        <v>14255</v>
      </c>
      <c r="AL1614" s="139">
        <v>9000</v>
      </c>
      <c r="AM1614" s="140" t="s">
        <v>436</v>
      </c>
      <c r="AN1614" s="140" t="s">
        <v>14256</v>
      </c>
    </row>
    <row r="1615" spans="1:40" ht="28.8" x14ac:dyDescent="0.25">
      <c r="A1615" s="139" t="s">
        <v>7756</v>
      </c>
      <c r="B1615" s="140" t="s">
        <v>7757</v>
      </c>
      <c r="C1615" s="139">
        <v>21154</v>
      </c>
      <c r="D1615" s="140" t="s">
        <v>5781</v>
      </c>
      <c r="E1615" s="140" t="s">
        <v>4448</v>
      </c>
      <c r="F1615" s="139">
        <v>9000</v>
      </c>
      <c r="G1615" s="140" t="s">
        <v>436</v>
      </c>
      <c r="H1615" s="140" t="s">
        <v>2362</v>
      </c>
      <c r="I1615" s="140" t="s">
        <v>7758</v>
      </c>
      <c r="J1615" s="140" t="s">
        <v>14314</v>
      </c>
      <c r="K1615" s="140" t="s">
        <v>8031</v>
      </c>
      <c r="L1615" s="140" t="s">
        <v>7761</v>
      </c>
      <c r="M1615" s="140" t="s">
        <v>6825</v>
      </c>
      <c r="N1615" s="140" t="s">
        <v>8722</v>
      </c>
      <c r="O1615" s="139">
        <v>121772</v>
      </c>
      <c r="P1615" s="139">
        <v>21154</v>
      </c>
      <c r="Q1615" s="140" t="s">
        <v>5781</v>
      </c>
      <c r="R1615" s="139">
        <v>968164</v>
      </c>
      <c r="S1615" s="139">
        <v>0</v>
      </c>
      <c r="T1615" s="140" t="s">
        <v>7758</v>
      </c>
      <c r="U1615" s="141">
        <v>367</v>
      </c>
      <c r="V1615" s="140" t="s">
        <v>14315</v>
      </c>
      <c r="W1615" s="140" t="s">
        <v>9149</v>
      </c>
      <c r="X1615" s="140" t="s">
        <v>7765</v>
      </c>
      <c r="Y1615" s="140" t="s">
        <v>7766</v>
      </c>
      <c r="Z1615" s="140" t="s">
        <v>8739</v>
      </c>
      <c r="AA1615" s="139">
        <v>1</v>
      </c>
      <c r="AB1615" s="141">
        <v>45322</v>
      </c>
      <c r="AC1615" s="141">
        <v>45322</v>
      </c>
      <c r="AD1615" s="140" t="s">
        <v>8470</v>
      </c>
      <c r="AE1615" s="140" t="s">
        <v>8471</v>
      </c>
      <c r="AF1615" s="140" t="s">
        <v>8472</v>
      </c>
      <c r="AG1615" s="140" t="s">
        <v>8473</v>
      </c>
      <c r="AH1615" s="140" t="s">
        <v>14316</v>
      </c>
      <c r="AI1615" s="140" t="s">
        <v>7943</v>
      </c>
      <c r="AJ1615" s="140" t="s">
        <v>14317</v>
      </c>
      <c r="AK1615" s="140" t="s">
        <v>4448</v>
      </c>
      <c r="AL1615" s="139">
        <v>9000</v>
      </c>
      <c r="AM1615" s="140" t="s">
        <v>436</v>
      </c>
      <c r="AN1615" s="140" t="s">
        <v>14318</v>
      </c>
    </row>
    <row r="1616" spans="1:40" ht="28.8" x14ac:dyDescent="0.25">
      <c r="A1616" s="139" t="s">
        <v>7756</v>
      </c>
      <c r="B1616" s="140" t="s">
        <v>7757</v>
      </c>
      <c r="C1616" s="139">
        <v>21162</v>
      </c>
      <c r="D1616" s="140" t="s">
        <v>5782</v>
      </c>
      <c r="E1616" s="140" t="s">
        <v>4449</v>
      </c>
      <c r="F1616" s="139">
        <v>9000</v>
      </c>
      <c r="G1616" s="140" t="s">
        <v>436</v>
      </c>
      <c r="H1616" s="140" t="s">
        <v>2363</v>
      </c>
      <c r="I1616" s="140" t="s">
        <v>7758</v>
      </c>
      <c r="J1616" s="140" t="s">
        <v>14319</v>
      </c>
      <c r="K1616" s="140" t="s">
        <v>8031</v>
      </c>
      <c r="L1616" s="140" t="s">
        <v>7761</v>
      </c>
      <c r="M1616" s="140" t="s">
        <v>6825</v>
      </c>
      <c r="N1616" s="140" t="s">
        <v>8722</v>
      </c>
      <c r="O1616" s="139">
        <v>121772</v>
      </c>
      <c r="P1616" s="139">
        <v>21154</v>
      </c>
      <c r="Q1616" s="140" t="s">
        <v>5781</v>
      </c>
      <c r="R1616" s="139">
        <v>970038</v>
      </c>
      <c r="S1616" s="139">
        <v>0</v>
      </c>
      <c r="T1616" s="140" t="s">
        <v>7758</v>
      </c>
      <c r="U1616" s="141">
        <v>367</v>
      </c>
      <c r="V1616" s="140" t="s">
        <v>14320</v>
      </c>
      <c r="W1616" s="140" t="s">
        <v>8974</v>
      </c>
      <c r="X1616" s="140" t="s">
        <v>7765</v>
      </c>
      <c r="Y1616" s="140" t="s">
        <v>7766</v>
      </c>
      <c r="Z1616" s="140" t="s">
        <v>8739</v>
      </c>
      <c r="AA1616" s="139">
        <v>1</v>
      </c>
      <c r="AB1616" s="141">
        <v>45322</v>
      </c>
      <c r="AC1616" s="141">
        <v>45322</v>
      </c>
      <c r="AD1616" s="140" t="s">
        <v>8470</v>
      </c>
      <c r="AE1616" s="140" t="s">
        <v>8471</v>
      </c>
      <c r="AF1616" s="140" t="s">
        <v>8472</v>
      </c>
      <c r="AG1616" s="140" t="s">
        <v>8473</v>
      </c>
      <c r="AH1616" s="140" t="s">
        <v>14321</v>
      </c>
      <c r="AI1616" s="140" t="s">
        <v>7943</v>
      </c>
      <c r="AJ1616" s="140" t="s">
        <v>14322</v>
      </c>
      <c r="AK1616" s="140" t="s">
        <v>4449</v>
      </c>
      <c r="AL1616" s="139">
        <v>9000</v>
      </c>
      <c r="AM1616" s="140" t="s">
        <v>436</v>
      </c>
      <c r="AN1616" s="140" t="s">
        <v>14301</v>
      </c>
    </row>
    <row r="1617" spans="1:40" ht="28.8" x14ac:dyDescent="0.25">
      <c r="A1617" s="139" t="s">
        <v>7756</v>
      </c>
      <c r="B1617" s="140" t="s">
        <v>7757</v>
      </c>
      <c r="C1617" s="139">
        <v>21171</v>
      </c>
      <c r="D1617" s="140" t="s">
        <v>7597</v>
      </c>
      <c r="E1617" s="140" t="s">
        <v>4450</v>
      </c>
      <c r="F1617" s="139">
        <v>9000</v>
      </c>
      <c r="G1617" s="140" t="s">
        <v>436</v>
      </c>
      <c r="H1617" s="140" t="s">
        <v>2364</v>
      </c>
      <c r="I1617" s="140" t="s">
        <v>7758</v>
      </c>
      <c r="J1617" s="140" t="s">
        <v>14323</v>
      </c>
      <c r="K1617" s="140" t="s">
        <v>8031</v>
      </c>
      <c r="L1617" s="140" t="s">
        <v>7761</v>
      </c>
      <c r="M1617" s="140" t="s">
        <v>6825</v>
      </c>
      <c r="N1617" s="140" t="s">
        <v>8722</v>
      </c>
      <c r="O1617" s="139">
        <v>121772</v>
      </c>
      <c r="P1617" s="139">
        <v>21154</v>
      </c>
      <c r="Q1617" s="140" t="s">
        <v>5781</v>
      </c>
      <c r="R1617" s="139">
        <v>112649</v>
      </c>
      <c r="S1617" s="139">
        <v>0</v>
      </c>
      <c r="T1617" s="140" t="s">
        <v>7758</v>
      </c>
      <c r="U1617" s="141">
        <v>367</v>
      </c>
      <c r="V1617" s="140" t="s">
        <v>14324</v>
      </c>
      <c r="W1617" s="140" t="s">
        <v>8170</v>
      </c>
      <c r="X1617" s="140" t="s">
        <v>7765</v>
      </c>
      <c r="Y1617" s="140" t="s">
        <v>7766</v>
      </c>
      <c r="Z1617" s="140" t="s">
        <v>8739</v>
      </c>
      <c r="AA1617" s="139">
        <v>1</v>
      </c>
      <c r="AB1617" s="141">
        <v>45322</v>
      </c>
      <c r="AC1617" s="141">
        <v>45322</v>
      </c>
      <c r="AD1617" s="140" t="s">
        <v>8470</v>
      </c>
      <c r="AE1617" s="140" t="s">
        <v>8471</v>
      </c>
      <c r="AF1617" s="140" t="s">
        <v>8472</v>
      </c>
      <c r="AG1617" s="140" t="s">
        <v>8473</v>
      </c>
      <c r="AH1617" s="140" t="s">
        <v>14325</v>
      </c>
      <c r="AI1617" s="140" t="s">
        <v>7943</v>
      </c>
      <c r="AJ1617" s="140" t="s">
        <v>14326</v>
      </c>
      <c r="AK1617" s="140" t="s">
        <v>4450</v>
      </c>
      <c r="AL1617" s="139">
        <v>9000</v>
      </c>
      <c r="AM1617" s="140" t="s">
        <v>436</v>
      </c>
      <c r="AN1617" s="140" t="s">
        <v>14327</v>
      </c>
    </row>
    <row r="1618" spans="1:40" ht="28.8" x14ac:dyDescent="0.25">
      <c r="A1618" s="139" t="s">
        <v>7756</v>
      </c>
      <c r="B1618" s="140" t="s">
        <v>7757</v>
      </c>
      <c r="C1618" s="139">
        <v>21196</v>
      </c>
      <c r="D1618" s="140" t="s">
        <v>5549</v>
      </c>
      <c r="E1618" s="140" t="s">
        <v>4451</v>
      </c>
      <c r="F1618" s="139">
        <v>9000</v>
      </c>
      <c r="G1618" s="140" t="s">
        <v>436</v>
      </c>
      <c r="H1618" s="140" t="s">
        <v>2365</v>
      </c>
      <c r="I1618" s="140" t="s">
        <v>7758</v>
      </c>
      <c r="J1618" s="140" t="s">
        <v>14328</v>
      </c>
      <c r="K1618" s="140" t="s">
        <v>8031</v>
      </c>
      <c r="L1618" s="140" t="s">
        <v>7761</v>
      </c>
      <c r="M1618" s="140" t="s">
        <v>6825</v>
      </c>
      <c r="N1618" s="140" t="s">
        <v>8722</v>
      </c>
      <c r="O1618" s="139">
        <v>121772</v>
      </c>
      <c r="P1618" s="139">
        <v>21154</v>
      </c>
      <c r="Q1618" s="140" t="s">
        <v>5781</v>
      </c>
      <c r="R1618" s="139">
        <v>112649</v>
      </c>
      <c r="S1618" s="139">
        <v>0</v>
      </c>
      <c r="T1618" s="140" t="s">
        <v>7758</v>
      </c>
      <c r="U1618" s="141">
        <v>367</v>
      </c>
      <c r="V1618" s="140" t="s">
        <v>14329</v>
      </c>
      <c r="W1618" s="140" t="s">
        <v>7847</v>
      </c>
      <c r="X1618" s="140" t="s">
        <v>7765</v>
      </c>
      <c r="Y1618" s="140" t="s">
        <v>7766</v>
      </c>
      <c r="Z1618" s="140" t="s">
        <v>8739</v>
      </c>
      <c r="AA1618" s="139">
        <v>1</v>
      </c>
      <c r="AB1618" s="141">
        <v>45322</v>
      </c>
      <c r="AC1618" s="141">
        <v>45322</v>
      </c>
      <c r="AD1618" s="140" t="s">
        <v>8470</v>
      </c>
      <c r="AE1618" s="140" t="s">
        <v>8471</v>
      </c>
      <c r="AF1618" s="140" t="s">
        <v>8472</v>
      </c>
      <c r="AG1618" s="140" t="s">
        <v>8473</v>
      </c>
      <c r="AH1618" s="140" t="s">
        <v>14330</v>
      </c>
      <c r="AI1618" s="140" t="s">
        <v>7943</v>
      </c>
      <c r="AJ1618" s="140" t="s">
        <v>9165</v>
      </c>
      <c r="AK1618" s="140" t="s">
        <v>4451</v>
      </c>
      <c r="AL1618" s="139">
        <v>9000</v>
      </c>
      <c r="AM1618" s="140" t="s">
        <v>436</v>
      </c>
      <c r="AN1618" s="140" t="s">
        <v>14327</v>
      </c>
    </row>
    <row r="1619" spans="1:40" ht="28.8" x14ac:dyDescent="0.25">
      <c r="A1619" s="139" t="s">
        <v>7756</v>
      </c>
      <c r="B1619" s="140" t="s">
        <v>7757</v>
      </c>
      <c r="C1619" s="139">
        <v>21204</v>
      </c>
      <c r="D1619" s="140" t="s">
        <v>6713</v>
      </c>
      <c r="E1619" s="140" t="s">
        <v>4452</v>
      </c>
      <c r="F1619" s="139">
        <v>9000</v>
      </c>
      <c r="G1619" s="140" t="s">
        <v>436</v>
      </c>
      <c r="H1619" s="140" t="s">
        <v>2366</v>
      </c>
      <c r="I1619" s="140" t="s">
        <v>7758</v>
      </c>
      <c r="J1619" s="140" t="s">
        <v>14331</v>
      </c>
      <c r="K1619" s="140" t="s">
        <v>7899</v>
      </c>
      <c r="L1619" s="140" t="s">
        <v>7761</v>
      </c>
      <c r="M1619" s="140" t="s">
        <v>6823</v>
      </c>
      <c r="N1619" s="140" t="s">
        <v>8722</v>
      </c>
      <c r="O1619" s="139">
        <v>122127</v>
      </c>
      <c r="P1619" s="139">
        <v>106138</v>
      </c>
      <c r="Q1619" s="140" t="s">
        <v>5921</v>
      </c>
      <c r="R1619" s="139">
        <v>968611</v>
      </c>
      <c r="S1619" s="139">
        <v>0</v>
      </c>
      <c r="T1619" s="140" t="s">
        <v>7758</v>
      </c>
      <c r="U1619" s="141">
        <v>367</v>
      </c>
      <c r="V1619" s="140" t="s">
        <v>14332</v>
      </c>
      <c r="W1619" s="140" t="s">
        <v>9558</v>
      </c>
      <c r="X1619" s="140" t="s">
        <v>7765</v>
      </c>
      <c r="Y1619" s="140" t="s">
        <v>7766</v>
      </c>
      <c r="Z1619" s="140" t="s">
        <v>8739</v>
      </c>
      <c r="AA1619" s="139">
        <v>1</v>
      </c>
      <c r="AB1619" s="141">
        <v>45322</v>
      </c>
      <c r="AC1619" s="141">
        <v>45322</v>
      </c>
      <c r="AD1619" s="140" t="s">
        <v>8470</v>
      </c>
      <c r="AE1619" s="140" t="s">
        <v>8471</v>
      </c>
      <c r="AF1619" s="140" t="s">
        <v>8472</v>
      </c>
      <c r="AG1619" s="140" t="s">
        <v>8473</v>
      </c>
      <c r="AH1619" s="140" t="s">
        <v>14333</v>
      </c>
      <c r="AI1619" s="140" t="s">
        <v>7943</v>
      </c>
      <c r="AJ1619" s="140" t="s">
        <v>14334</v>
      </c>
      <c r="AK1619" s="140" t="s">
        <v>4452</v>
      </c>
      <c r="AL1619" s="139">
        <v>9000</v>
      </c>
      <c r="AM1619" s="140" t="s">
        <v>436</v>
      </c>
      <c r="AN1619" s="140" t="s">
        <v>14335</v>
      </c>
    </row>
    <row r="1620" spans="1:40" ht="28.8" x14ac:dyDescent="0.25">
      <c r="A1620" s="139" t="s">
        <v>7756</v>
      </c>
      <c r="B1620" s="140" t="s">
        <v>7757</v>
      </c>
      <c r="C1620" s="139">
        <v>21212</v>
      </c>
      <c r="D1620" s="140" t="s">
        <v>5783</v>
      </c>
      <c r="E1620" s="140" t="s">
        <v>4453</v>
      </c>
      <c r="F1620" s="139">
        <v>9000</v>
      </c>
      <c r="G1620" s="140" t="s">
        <v>436</v>
      </c>
      <c r="H1620" s="140" t="s">
        <v>2367</v>
      </c>
      <c r="I1620" s="140" t="s">
        <v>7758</v>
      </c>
      <c r="J1620" s="140" t="s">
        <v>14336</v>
      </c>
      <c r="K1620" s="140" t="s">
        <v>8031</v>
      </c>
      <c r="L1620" s="140" t="s">
        <v>7761</v>
      </c>
      <c r="M1620" s="140" t="s">
        <v>6825</v>
      </c>
      <c r="N1620" s="140" t="s">
        <v>8722</v>
      </c>
      <c r="O1620" s="139">
        <v>120949</v>
      </c>
      <c r="P1620" s="139">
        <v>21006</v>
      </c>
      <c r="Q1620" s="140" t="s">
        <v>6926</v>
      </c>
      <c r="R1620" s="139">
        <v>968081</v>
      </c>
      <c r="S1620" s="139">
        <v>0</v>
      </c>
      <c r="T1620" s="140" t="s">
        <v>7758</v>
      </c>
      <c r="U1620" s="141">
        <v>367</v>
      </c>
      <c r="V1620" s="140" t="s">
        <v>14337</v>
      </c>
      <c r="W1620" s="140" t="s">
        <v>8063</v>
      </c>
      <c r="X1620" s="140" t="s">
        <v>7765</v>
      </c>
      <c r="Y1620" s="140" t="s">
        <v>7766</v>
      </c>
      <c r="Z1620" s="140" t="s">
        <v>8739</v>
      </c>
      <c r="AA1620" s="139">
        <v>1</v>
      </c>
      <c r="AB1620" s="141">
        <v>45322</v>
      </c>
      <c r="AC1620" s="141">
        <v>45322</v>
      </c>
      <c r="AD1620" s="140" t="s">
        <v>8470</v>
      </c>
      <c r="AE1620" s="140" t="s">
        <v>8471</v>
      </c>
      <c r="AF1620" s="140" t="s">
        <v>8472</v>
      </c>
      <c r="AG1620" s="140" t="s">
        <v>8473</v>
      </c>
      <c r="AH1620" s="140" t="s">
        <v>9894</v>
      </c>
      <c r="AI1620" s="140" t="s">
        <v>7773</v>
      </c>
      <c r="AJ1620" s="140" t="s">
        <v>9895</v>
      </c>
      <c r="AK1620" s="140" t="s">
        <v>9896</v>
      </c>
      <c r="AL1620" s="139">
        <v>9000</v>
      </c>
      <c r="AM1620" s="140" t="s">
        <v>436</v>
      </c>
      <c r="AN1620" s="140" t="s">
        <v>9897</v>
      </c>
    </row>
    <row r="1621" spans="1:40" ht="28.8" x14ac:dyDescent="0.25">
      <c r="A1621" s="139" t="s">
        <v>7756</v>
      </c>
      <c r="B1621" s="140" t="s">
        <v>7757</v>
      </c>
      <c r="C1621" s="139">
        <v>21221</v>
      </c>
      <c r="D1621" s="140" t="s">
        <v>5382</v>
      </c>
      <c r="E1621" s="140" t="s">
        <v>4454</v>
      </c>
      <c r="F1621" s="139">
        <v>9000</v>
      </c>
      <c r="G1621" s="140" t="s">
        <v>436</v>
      </c>
      <c r="H1621" s="140" t="s">
        <v>2368</v>
      </c>
      <c r="I1621" s="140" t="s">
        <v>7758</v>
      </c>
      <c r="J1621" s="140" t="s">
        <v>14338</v>
      </c>
      <c r="K1621" s="140" t="s">
        <v>7899</v>
      </c>
      <c r="L1621" s="140" t="s">
        <v>7761</v>
      </c>
      <c r="M1621" s="140" t="s">
        <v>6823</v>
      </c>
      <c r="N1621" s="140" t="s">
        <v>8722</v>
      </c>
      <c r="O1621" s="139">
        <v>138867</v>
      </c>
      <c r="P1621" s="139">
        <v>21857</v>
      </c>
      <c r="Q1621" s="140" t="s">
        <v>5541</v>
      </c>
      <c r="R1621" s="139">
        <v>962217</v>
      </c>
      <c r="S1621" s="139">
        <v>0</v>
      </c>
      <c r="T1621" s="140" t="s">
        <v>7758</v>
      </c>
      <c r="U1621" s="141">
        <v>367</v>
      </c>
      <c r="V1621" s="140" t="s">
        <v>14339</v>
      </c>
      <c r="W1621" s="140" t="s">
        <v>8707</v>
      </c>
      <c r="X1621" s="140" t="s">
        <v>7765</v>
      </c>
      <c r="Y1621" s="140" t="s">
        <v>7766</v>
      </c>
      <c r="Z1621" s="140" t="s">
        <v>8739</v>
      </c>
      <c r="AA1621" s="139">
        <v>1</v>
      </c>
      <c r="AB1621" s="141">
        <v>45322</v>
      </c>
      <c r="AC1621" s="141">
        <v>45322</v>
      </c>
      <c r="AD1621" s="140" t="s">
        <v>8470</v>
      </c>
      <c r="AE1621" s="140" t="s">
        <v>8471</v>
      </c>
      <c r="AF1621" s="140" t="s">
        <v>8472</v>
      </c>
      <c r="AG1621" s="140" t="s">
        <v>8473</v>
      </c>
      <c r="AH1621" s="140" t="s">
        <v>14340</v>
      </c>
      <c r="AI1621" s="140" t="s">
        <v>7943</v>
      </c>
      <c r="AJ1621" s="140" t="s">
        <v>14341</v>
      </c>
      <c r="AK1621" s="140" t="s">
        <v>4454</v>
      </c>
      <c r="AL1621" s="139">
        <v>9000</v>
      </c>
      <c r="AM1621" s="140" t="s">
        <v>436</v>
      </c>
      <c r="AN1621" s="140" t="s">
        <v>9120</v>
      </c>
    </row>
    <row r="1622" spans="1:40" ht="28.8" x14ac:dyDescent="0.25">
      <c r="A1622" s="139" t="s">
        <v>7756</v>
      </c>
      <c r="B1622" s="140" t="s">
        <v>7757</v>
      </c>
      <c r="C1622" s="139">
        <v>21238</v>
      </c>
      <c r="D1622" s="140" t="s">
        <v>7323</v>
      </c>
      <c r="E1622" s="140" t="s">
        <v>4455</v>
      </c>
      <c r="F1622" s="139">
        <v>9000</v>
      </c>
      <c r="G1622" s="140" t="s">
        <v>436</v>
      </c>
      <c r="H1622" s="140" t="s">
        <v>2369</v>
      </c>
      <c r="I1622" s="140" t="s">
        <v>7758</v>
      </c>
      <c r="J1622" s="140" t="s">
        <v>14342</v>
      </c>
      <c r="K1622" s="140" t="s">
        <v>8031</v>
      </c>
      <c r="L1622" s="140" t="s">
        <v>7761</v>
      </c>
      <c r="M1622" s="140" t="s">
        <v>6825</v>
      </c>
      <c r="N1622" s="140" t="s">
        <v>8722</v>
      </c>
      <c r="O1622" s="139">
        <v>125526</v>
      </c>
      <c r="P1622" s="139">
        <v>2626</v>
      </c>
      <c r="Q1622" s="140" t="s">
        <v>7126</v>
      </c>
      <c r="R1622" s="139">
        <v>968181</v>
      </c>
      <c r="S1622" s="139">
        <v>0</v>
      </c>
      <c r="T1622" s="140" t="s">
        <v>7758</v>
      </c>
      <c r="U1622" s="141">
        <v>367</v>
      </c>
      <c r="V1622" s="140" t="s">
        <v>14343</v>
      </c>
      <c r="W1622" s="140" t="s">
        <v>14344</v>
      </c>
      <c r="X1622" s="140" t="s">
        <v>7765</v>
      </c>
      <c r="Y1622" s="140" t="s">
        <v>7766</v>
      </c>
      <c r="Z1622" s="140" t="s">
        <v>8739</v>
      </c>
      <c r="AA1622" s="139">
        <v>1</v>
      </c>
      <c r="AB1622" s="141">
        <v>45322</v>
      </c>
      <c r="AC1622" s="141">
        <v>45322</v>
      </c>
      <c r="AD1622" s="140" t="s">
        <v>8470</v>
      </c>
      <c r="AE1622" s="140" t="s">
        <v>8471</v>
      </c>
      <c r="AF1622" s="140" t="s">
        <v>8472</v>
      </c>
      <c r="AG1622" s="140" t="s">
        <v>8473</v>
      </c>
      <c r="AH1622" s="140" t="s">
        <v>14345</v>
      </c>
      <c r="AI1622" s="140" t="s">
        <v>7943</v>
      </c>
      <c r="AJ1622" s="140" t="s">
        <v>14346</v>
      </c>
      <c r="AK1622" s="140" t="s">
        <v>4455</v>
      </c>
      <c r="AL1622" s="139">
        <v>9000</v>
      </c>
      <c r="AM1622" s="140" t="s">
        <v>436</v>
      </c>
      <c r="AN1622" s="140" t="s">
        <v>14347</v>
      </c>
    </row>
    <row r="1623" spans="1:40" ht="28.8" x14ac:dyDescent="0.25">
      <c r="A1623" s="139" t="s">
        <v>7756</v>
      </c>
      <c r="B1623" s="140" t="s">
        <v>7757</v>
      </c>
      <c r="C1623" s="139">
        <v>21246</v>
      </c>
      <c r="D1623" s="140" t="s">
        <v>5784</v>
      </c>
      <c r="E1623" s="140" t="s">
        <v>4456</v>
      </c>
      <c r="F1623" s="139">
        <v>9000</v>
      </c>
      <c r="G1623" s="140" t="s">
        <v>436</v>
      </c>
      <c r="H1623" s="140" t="s">
        <v>2370</v>
      </c>
      <c r="I1623" s="140" t="s">
        <v>7758</v>
      </c>
      <c r="J1623" s="140" t="s">
        <v>14348</v>
      </c>
      <c r="K1623" s="140" t="s">
        <v>8031</v>
      </c>
      <c r="L1623" s="140" t="s">
        <v>7761</v>
      </c>
      <c r="M1623" s="140" t="s">
        <v>6825</v>
      </c>
      <c r="N1623" s="140" t="s">
        <v>8722</v>
      </c>
      <c r="O1623" s="139">
        <v>120915</v>
      </c>
      <c r="P1623" s="139">
        <v>24273</v>
      </c>
      <c r="Q1623" s="140" t="s">
        <v>6938</v>
      </c>
      <c r="R1623" s="139">
        <v>968107</v>
      </c>
      <c r="S1623" s="139">
        <v>0</v>
      </c>
      <c r="T1623" s="140" t="s">
        <v>7758</v>
      </c>
      <c r="U1623" s="141">
        <v>367</v>
      </c>
      <c r="V1623" s="140" t="s">
        <v>14349</v>
      </c>
      <c r="W1623" s="140" t="s">
        <v>8931</v>
      </c>
      <c r="X1623" s="140" t="s">
        <v>7765</v>
      </c>
      <c r="Y1623" s="140" t="s">
        <v>7766</v>
      </c>
      <c r="Z1623" s="140" t="s">
        <v>8739</v>
      </c>
      <c r="AA1623" s="139">
        <v>3</v>
      </c>
      <c r="AB1623" s="141">
        <v>45322</v>
      </c>
      <c r="AC1623" s="141">
        <v>45322</v>
      </c>
      <c r="AD1623" s="140" t="s">
        <v>8470</v>
      </c>
      <c r="AE1623" s="140" t="s">
        <v>8471</v>
      </c>
      <c r="AF1623" s="140" t="s">
        <v>8472</v>
      </c>
      <c r="AG1623" s="140" t="s">
        <v>8473</v>
      </c>
      <c r="AH1623" s="140" t="s">
        <v>14350</v>
      </c>
      <c r="AI1623" s="140" t="s">
        <v>7773</v>
      </c>
      <c r="AJ1623" s="140" t="s">
        <v>14351</v>
      </c>
      <c r="AK1623" s="140" t="s">
        <v>14352</v>
      </c>
      <c r="AL1623" s="139">
        <v>9000</v>
      </c>
      <c r="AM1623" s="140" t="s">
        <v>436</v>
      </c>
      <c r="AN1623" s="140" t="s">
        <v>14353</v>
      </c>
    </row>
    <row r="1624" spans="1:40" ht="28.8" x14ac:dyDescent="0.25">
      <c r="A1624" s="139" t="s">
        <v>7756</v>
      </c>
      <c r="B1624" s="140" t="s">
        <v>7757</v>
      </c>
      <c r="C1624" s="139">
        <v>21261</v>
      </c>
      <c r="D1624" s="140" t="s">
        <v>5785</v>
      </c>
      <c r="E1624" s="140" t="s">
        <v>4457</v>
      </c>
      <c r="F1624" s="139">
        <v>9000</v>
      </c>
      <c r="G1624" s="140" t="s">
        <v>436</v>
      </c>
      <c r="H1624" s="140" t="s">
        <v>2371</v>
      </c>
      <c r="I1624" s="140" t="s">
        <v>7758</v>
      </c>
      <c r="J1624" s="140" t="s">
        <v>14354</v>
      </c>
      <c r="K1624" s="140" t="s">
        <v>8031</v>
      </c>
      <c r="L1624" s="140" t="s">
        <v>7761</v>
      </c>
      <c r="M1624" s="140" t="s">
        <v>6825</v>
      </c>
      <c r="N1624" s="140" t="s">
        <v>8722</v>
      </c>
      <c r="O1624" s="139">
        <v>139014</v>
      </c>
      <c r="P1624" s="139">
        <v>21031</v>
      </c>
      <c r="Q1624" s="140" t="s">
        <v>5930</v>
      </c>
      <c r="R1624" s="139">
        <v>139741</v>
      </c>
      <c r="S1624" s="139">
        <v>0</v>
      </c>
      <c r="T1624" s="140" t="s">
        <v>7758</v>
      </c>
      <c r="U1624" s="141">
        <v>367</v>
      </c>
      <c r="V1624" s="140" t="s">
        <v>14355</v>
      </c>
      <c r="W1624" s="140" t="s">
        <v>8029</v>
      </c>
      <c r="X1624" s="140" t="s">
        <v>7765</v>
      </c>
      <c r="Y1624" s="140" t="s">
        <v>7766</v>
      </c>
      <c r="Z1624" s="140" t="s">
        <v>8739</v>
      </c>
      <c r="AA1624" s="139">
        <v>1</v>
      </c>
      <c r="AB1624" s="141">
        <v>45322</v>
      </c>
      <c r="AC1624" s="141">
        <v>45322</v>
      </c>
      <c r="AD1624" s="140" t="s">
        <v>8470</v>
      </c>
      <c r="AE1624" s="140" t="s">
        <v>8471</v>
      </c>
      <c r="AF1624" s="140" t="s">
        <v>8472</v>
      </c>
      <c r="AG1624" s="140" t="s">
        <v>8473</v>
      </c>
      <c r="AH1624" s="140" t="s">
        <v>14284</v>
      </c>
      <c r="AI1624" s="140" t="s">
        <v>7943</v>
      </c>
      <c r="AJ1624" s="140" t="s">
        <v>14285</v>
      </c>
      <c r="AK1624" s="140" t="s">
        <v>14286</v>
      </c>
      <c r="AL1624" s="139">
        <v>9000</v>
      </c>
      <c r="AM1624" s="140" t="s">
        <v>436</v>
      </c>
      <c r="AN1624" s="140" t="s">
        <v>14287</v>
      </c>
    </row>
    <row r="1625" spans="1:40" ht="28.8" x14ac:dyDescent="0.25">
      <c r="A1625" s="139" t="s">
        <v>7756</v>
      </c>
      <c r="B1625" s="140" t="s">
        <v>7757</v>
      </c>
      <c r="C1625" s="139">
        <v>21287</v>
      </c>
      <c r="D1625" s="140" t="s">
        <v>5786</v>
      </c>
      <c r="E1625" s="140" t="s">
        <v>4458</v>
      </c>
      <c r="F1625" s="139">
        <v>9032</v>
      </c>
      <c r="G1625" s="140" t="s">
        <v>817</v>
      </c>
      <c r="H1625" s="140" t="s">
        <v>2372</v>
      </c>
      <c r="I1625" s="140" t="s">
        <v>7758</v>
      </c>
      <c r="J1625" s="140" t="s">
        <v>14356</v>
      </c>
      <c r="K1625" s="140" t="s">
        <v>8031</v>
      </c>
      <c r="L1625" s="140" t="s">
        <v>7761</v>
      </c>
      <c r="M1625" s="140" t="s">
        <v>6825</v>
      </c>
      <c r="N1625" s="140" t="s">
        <v>8722</v>
      </c>
      <c r="O1625" s="139">
        <v>120949</v>
      </c>
      <c r="P1625" s="139">
        <v>21006</v>
      </c>
      <c r="Q1625" s="140" t="s">
        <v>6926</v>
      </c>
      <c r="R1625" s="139">
        <v>968081</v>
      </c>
      <c r="S1625" s="139">
        <v>0</v>
      </c>
      <c r="T1625" s="140" t="s">
        <v>7758</v>
      </c>
      <c r="U1625" s="141">
        <v>367</v>
      </c>
      <c r="V1625" s="140" t="s">
        <v>14357</v>
      </c>
      <c r="W1625" s="140" t="s">
        <v>8214</v>
      </c>
      <c r="X1625" s="140" t="s">
        <v>7765</v>
      </c>
      <c r="Y1625" s="140" t="s">
        <v>7766</v>
      </c>
      <c r="Z1625" s="140" t="s">
        <v>8739</v>
      </c>
      <c r="AA1625" s="139">
        <v>1</v>
      </c>
      <c r="AB1625" s="141">
        <v>45322</v>
      </c>
      <c r="AC1625" s="141">
        <v>45322</v>
      </c>
      <c r="AD1625" s="140" t="s">
        <v>8470</v>
      </c>
      <c r="AE1625" s="140" t="s">
        <v>8471</v>
      </c>
      <c r="AF1625" s="140" t="s">
        <v>8472</v>
      </c>
      <c r="AG1625" s="140" t="s">
        <v>8473</v>
      </c>
      <c r="AH1625" s="140" t="s">
        <v>9894</v>
      </c>
      <c r="AI1625" s="140" t="s">
        <v>7773</v>
      </c>
      <c r="AJ1625" s="140" t="s">
        <v>9895</v>
      </c>
      <c r="AK1625" s="140" t="s">
        <v>9896</v>
      </c>
      <c r="AL1625" s="139">
        <v>9000</v>
      </c>
      <c r="AM1625" s="140" t="s">
        <v>436</v>
      </c>
      <c r="AN1625" s="140" t="s">
        <v>9897</v>
      </c>
    </row>
    <row r="1626" spans="1:40" ht="28.8" x14ac:dyDescent="0.25">
      <c r="A1626" s="139" t="s">
        <v>7756</v>
      </c>
      <c r="B1626" s="140" t="s">
        <v>7757</v>
      </c>
      <c r="C1626" s="139">
        <v>21295</v>
      </c>
      <c r="D1626" s="140" t="s">
        <v>6714</v>
      </c>
      <c r="E1626" s="140" t="s">
        <v>4459</v>
      </c>
      <c r="F1626" s="139">
        <v>9032</v>
      </c>
      <c r="G1626" s="140" t="s">
        <v>817</v>
      </c>
      <c r="H1626" s="140" t="s">
        <v>2373</v>
      </c>
      <c r="I1626" s="140" t="s">
        <v>7758</v>
      </c>
      <c r="J1626" s="140" t="s">
        <v>14358</v>
      </c>
      <c r="K1626" s="140" t="s">
        <v>8031</v>
      </c>
      <c r="L1626" s="140" t="s">
        <v>7761</v>
      </c>
      <c r="M1626" s="140" t="s">
        <v>6825</v>
      </c>
      <c r="N1626" s="140" t="s">
        <v>8730</v>
      </c>
      <c r="O1626" s="139">
        <v>121798</v>
      </c>
      <c r="P1626" s="139">
        <v>20917</v>
      </c>
      <c r="Q1626" s="140" t="s">
        <v>7319</v>
      </c>
      <c r="R1626" s="139">
        <v>975789</v>
      </c>
      <c r="S1626" s="139">
        <v>0</v>
      </c>
      <c r="T1626" s="140" t="s">
        <v>7758</v>
      </c>
      <c r="U1626" s="141">
        <v>367</v>
      </c>
      <c r="V1626" s="140" t="s">
        <v>14359</v>
      </c>
      <c r="W1626" s="140" t="s">
        <v>14360</v>
      </c>
      <c r="X1626" s="140" t="s">
        <v>7765</v>
      </c>
      <c r="Y1626" s="140" t="s">
        <v>7766</v>
      </c>
      <c r="Z1626" s="140" t="s">
        <v>8732</v>
      </c>
      <c r="AA1626" s="139">
        <v>1</v>
      </c>
      <c r="AB1626" s="141">
        <v>45322</v>
      </c>
      <c r="AC1626" s="141">
        <v>45322</v>
      </c>
      <c r="AD1626" s="140" t="s">
        <v>8379</v>
      </c>
      <c r="AE1626" s="140" t="s">
        <v>8380</v>
      </c>
      <c r="AF1626" s="140" t="s">
        <v>8381</v>
      </c>
      <c r="AG1626" s="140" t="s">
        <v>8382</v>
      </c>
      <c r="AH1626" s="140" t="s">
        <v>14253</v>
      </c>
      <c r="AI1626" s="140" t="s">
        <v>7773</v>
      </c>
      <c r="AJ1626" s="140" t="s">
        <v>14254</v>
      </c>
      <c r="AK1626" s="140" t="s">
        <v>14255</v>
      </c>
      <c r="AL1626" s="139">
        <v>9000</v>
      </c>
      <c r="AM1626" s="140" t="s">
        <v>436</v>
      </c>
      <c r="AN1626" s="140" t="s">
        <v>14256</v>
      </c>
    </row>
    <row r="1627" spans="1:40" ht="28.8" x14ac:dyDescent="0.25">
      <c r="A1627" s="139" t="s">
        <v>7756</v>
      </c>
      <c r="B1627" s="140" t="s">
        <v>7757</v>
      </c>
      <c r="C1627" s="139">
        <v>21303</v>
      </c>
      <c r="D1627" s="140" t="s">
        <v>5787</v>
      </c>
      <c r="E1627" s="140" t="s">
        <v>4460</v>
      </c>
      <c r="F1627" s="139">
        <v>9041</v>
      </c>
      <c r="G1627" s="140" t="s">
        <v>437</v>
      </c>
      <c r="H1627" s="140" t="s">
        <v>2374</v>
      </c>
      <c r="I1627" s="140" t="s">
        <v>7758</v>
      </c>
      <c r="J1627" s="140" t="s">
        <v>14361</v>
      </c>
      <c r="K1627" s="140" t="s">
        <v>8031</v>
      </c>
      <c r="L1627" s="140" t="s">
        <v>7761</v>
      </c>
      <c r="M1627" s="140" t="s">
        <v>6825</v>
      </c>
      <c r="N1627" s="140" t="s">
        <v>8722</v>
      </c>
      <c r="O1627" s="139">
        <v>120964</v>
      </c>
      <c r="P1627" s="139">
        <v>21311</v>
      </c>
      <c r="Q1627" s="140" t="s">
        <v>5736</v>
      </c>
      <c r="R1627" s="139">
        <v>108845</v>
      </c>
      <c r="S1627" s="139">
        <v>0</v>
      </c>
      <c r="T1627" s="140" t="s">
        <v>7758</v>
      </c>
      <c r="U1627" s="141">
        <v>367</v>
      </c>
      <c r="V1627" s="140" t="s">
        <v>14362</v>
      </c>
      <c r="W1627" s="140" t="s">
        <v>14363</v>
      </c>
      <c r="X1627" s="140" t="s">
        <v>7972</v>
      </c>
      <c r="Y1627" s="140" t="s">
        <v>7973</v>
      </c>
      <c r="Z1627" s="140" t="s">
        <v>8899</v>
      </c>
      <c r="AA1627" s="139">
        <v>1</v>
      </c>
      <c r="AB1627" s="141">
        <v>45322</v>
      </c>
      <c r="AC1627" s="141">
        <v>45322</v>
      </c>
      <c r="AD1627" s="140" t="s">
        <v>8470</v>
      </c>
      <c r="AE1627" s="140" t="s">
        <v>8471</v>
      </c>
      <c r="AF1627" s="140" t="s">
        <v>8472</v>
      </c>
      <c r="AG1627" s="140" t="s">
        <v>8473</v>
      </c>
      <c r="AH1627" s="140" t="s">
        <v>14364</v>
      </c>
      <c r="AI1627" s="140" t="s">
        <v>7943</v>
      </c>
      <c r="AJ1627" s="140" t="s">
        <v>14365</v>
      </c>
      <c r="AK1627" s="140" t="s">
        <v>14366</v>
      </c>
      <c r="AL1627" s="139">
        <v>9041</v>
      </c>
      <c r="AM1627" s="140" t="s">
        <v>437</v>
      </c>
      <c r="AN1627" s="140" t="s">
        <v>14367</v>
      </c>
    </row>
    <row r="1628" spans="1:40" ht="28.8" x14ac:dyDescent="0.25">
      <c r="A1628" s="139" t="s">
        <v>7756</v>
      </c>
      <c r="B1628" s="140" t="s">
        <v>7757</v>
      </c>
      <c r="C1628" s="139">
        <v>21311</v>
      </c>
      <c r="D1628" s="140" t="s">
        <v>5736</v>
      </c>
      <c r="E1628" s="140" t="s">
        <v>4461</v>
      </c>
      <c r="F1628" s="139">
        <v>9041</v>
      </c>
      <c r="G1628" s="140" t="s">
        <v>437</v>
      </c>
      <c r="H1628" s="140" t="s">
        <v>2375</v>
      </c>
      <c r="I1628" s="140" t="s">
        <v>7758</v>
      </c>
      <c r="J1628" s="140" t="s">
        <v>14368</v>
      </c>
      <c r="K1628" s="140" t="s">
        <v>8031</v>
      </c>
      <c r="L1628" s="140" t="s">
        <v>7761</v>
      </c>
      <c r="M1628" s="140" t="s">
        <v>6825</v>
      </c>
      <c r="N1628" s="140" t="s">
        <v>8722</v>
      </c>
      <c r="O1628" s="139">
        <v>120964</v>
      </c>
      <c r="P1628" s="139">
        <v>21311</v>
      </c>
      <c r="Q1628" s="140" t="s">
        <v>5736</v>
      </c>
      <c r="R1628" s="139">
        <v>108845</v>
      </c>
      <c r="S1628" s="139">
        <v>0</v>
      </c>
      <c r="T1628" s="140" t="s">
        <v>7758</v>
      </c>
      <c r="U1628" s="141">
        <v>367</v>
      </c>
      <c r="V1628" s="140" t="s">
        <v>14369</v>
      </c>
      <c r="W1628" s="140" t="s">
        <v>8022</v>
      </c>
      <c r="X1628" s="140" t="s">
        <v>7765</v>
      </c>
      <c r="Y1628" s="140" t="s">
        <v>7766</v>
      </c>
      <c r="Z1628" s="140" t="s">
        <v>8739</v>
      </c>
      <c r="AA1628" s="139">
        <v>2</v>
      </c>
      <c r="AB1628" s="141">
        <v>45322</v>
      </c>
      <c r="AC1628" s="141">
        <v>45322</v>
      </c>
      <c r="AD1628" s="140" t="s">
        <v>8470</v>
      </c>
      <c r="AE1628" s="140" t="s">
        <v>8471</v>
      </c>
      <c r="AF1628" s="140" t="s">
        <v>8472</v>
      </c>
      <c r="AG1628" s="140" t="s">
        <v>8473</v>
      </c>
      <c r="AH1628" s="140" t="s">
        <v>14370</v>
      </c>
      <c r="AI1628" s="140" t="s">
        <v>7943</v>
      </c>
      <c r="AJ1628" s="140" t="s">
        <v>14371</v>
      </c>
      <c r="AK1628" s="140" t="s">
        <v>14372</v>
      </c>
      <c r="AL1628" s="139">
        <v>9041</v>
      </c>
      <c r="AM1628" s="140" t="s">
        <v>437</v>
      </c>
      <c r="AN1628" s="140" t="s">
        <v>14367</v>
      </c>
    </row>
    <row r="1629" spans="1:40" ht="28.8" x14ac:dyDescent="0.25">
      <c r="A1629" s="139" t="s">
        <v>7756</v>
      </c>
      <c r="B1629" s="140" t="s">
        <v>7757</v>
      </c>
      <c r="C1629" s="139">
        <v>21329</v>
      </c>
      <c r="D1629" s="140" t="s">
        <v>5788</v>
      </c>
      <c r="E1629" s="140" t="s">
        <v>4462</v>
      </c>
      <c r="F1629" s="139">
        <v>9041</v>
      </c>
      <c r="G1629" s="140" t="s">
        <v>437</v>
      </c>
      <c r="H1629" s="140" t="s">
        <v>2376</v>
      </c>
      <c r="I1629" s="140" t="s">
        <v>7758</v>
      </c>
      <c r="J1629" s="140" t="s">
        <v>14373</v>
      </c>
      <c r="K1629" s="140" t="s">
        <v>8031</v>
      </c>
      <c r="L1629" s="140" t="s">
        <v>7761</v>
      </c>
      <c r="M1629" s="140" t="s">
        <v>6825</v>
      </c>
      <c r="N1629" s="140" t="s">
        <v>8722</v>
      </c>
      <c r="O1629" s="139">
        <v>120964</v>
      </c>
      <c r="P1629" s="139">
        <v>21311</v>
      </c>
      <c r="Q1629" s="140" t="s">
        <v>5736</v>
      </c>
      <c r="R1629" s="139">
        <v>108845</v>
      </c>
      <c r="S1629" s="139">
        <v>0</v>
      </c>
      <c r="T1629" s="140" t="s">
        <v>7758</v>
      </c>
      <c r="U1629" s="141">
        <v>367</v>
      </c>
      <c r="V1629" s="140" t="s">
        <v>14374</v>
      </c>
      <c r="W1629" s="140" t="s">
        <v>7853</v>
      </c>
      <c r="X1629" s="140" t="s">
        <v>8106</v>
      </c>
      <c r="Y1629" s="140" t="s">
        <v>8107</v>
      </c>
      <c r="Z1629" s="140" t="s">
        <v>8724</v>
      </c>
      <c r="AA1629" s="139">
        <v>2</v>
      </c>
      <c r="AB1629" s="141">
        <v>45322</v>
      </c>
      <c r="AC1629" s="141">
        <v>45322</v>
      </c>
      <c r="AD1629" s="140" t="s">
        <v>8470</v>
      </c>
      <c r="AE1629" s="140" t="s">
        <v>8471</v>
      </c>
      <c r="AF1629" s="140" t="s">
        <v>8472</v>
      </c>
      <c r="AG1629" s="140" t="s">
        <v>8473</v>
      </c>
      <c r="AH1629" s="140" t="s">
        <v>14375</v>
      </c>
      <c r="AI1629" s="140" t="s">
        <v>7943</v>
      </c>
      <c r="AJ1629" s="140" t="s">
        <v>14376</v>
      </c>
      <c r="AK1629" s="140" t="s">
        <v>4462</v>
      </c>
      <c r="AL1629" s="139">
        <v>9041</v>
      </c>
      <c r="AM1629" s="140" t="s">
        <v>437</v>
      </c>
      <c r="AN1629" s="140" t="s">
        <v>14367</v>
      </c>
    </row>
    <row r="1630" spans="1:40" ht="28.8" x14ac:dyDescent="0.25">
      <c r="A1630" s="139" t="s">
        <v>7756</v>
      </c>
      <c r="B1630" s="140" t="s">
        <v>7757</v>
      </c>
      <c r="C1630" s="139">
        <v>21337</v>
      </c>
      <c r="D1630" s="140" t="s">
        <v>6323</v>
      </c>
      <c r="E1630" s="140" t="s">
        <v>4463</v>
      </c>
      <c r="F1630" s="139">
        <v>9000</v>
      </c>
      <c r="G1630" s="140" t="s">
        <v>436</v>
      </c>
      <c r="H1630" s="140" t="s">
        <v>2377</v>
      </c>
      <c r="I1630" s="140" t="s">
        <v>7758</v>
      </c>
      <c r="J1630" s="140" t="s">
        <v>14377</v>
      </c>
      <c r="K1630" s="140" t="s">
        <v>8031</v>
      </c>
      <c r="L1630" s="140" t="s">
        <v>7761</v>
      </c>
      <c r="M1630" s="140" t="s">
        <v>6825</v>
      </c>
      <c r="N1630" s="140" t="s">
        <v>8730</v>
      </c>
      <c r="O1630" s="139">
        <v>121798</v>
      </c>
      <c r="P1630" s="139">
        <v>20917</v>
      </c>
      <c r="Q1630" s="140" t="s">
        <v>7319</v>
      </c>
      <c r="R1630" s="139">
        <v>975789</v>
      </c>
      <c r="S1630" s="139">
        <v>0</v>
      </c>
      <c r="T1630" s="140" t="s">
        <v>7758</v>
      </c>
      <c r="U1630" s="141">
        <v>367</v>
      </c>
      <c r="V1630" s="140" t="s">
        <v>14378</v>
      </c>
      <c r="W1630" s="140" t="s">
        <v>12216</v>
      </c>
      <c r="X1630" s="140" t="s">
        <v>7765</v>
      </c>
      <c r="Y1630" s="140" t="s">
        <v>7766</v>
      </c>
      <c r="Z1630" s="140" t="s">
        <v>8732</v>
      </c>
      <c r="AA1630" s="139">
        <v>1</v>
      </c>
      <c r="AB1630" s="141">
        <v>45322</v>
      </c>
      <c r="AC1630" s="141">
        <v>45322</v>
      </c>
      <c r="AD1630" s="140" t="s">
        <v>8379</v>
      </c>
      <c r="AE1630" s="140" t="s">
        <v>8380</v>
      </c>
      <c r="AF1630" s="140" t="s">
        <v>8381</v>
      </c>
      <c r="AG1630" s="140" t="s">
        <v>8382</v>
      </c>
      <c r="AH1630" s="140" t="s">
        <v>14253</v>
      </c>
      <c r="AI1630" s="140" t="s">
        <v>7773</v>
      </c>
      <c r="AJ1630" s="140" t="s">
        <v>14254</v>
      </c>
      <c r="AK1630" s="140" t="s">
        <v>14255</v>
      </c>
      <c r="AL1630" s="139">
        <v>9000</v>
      </c>
      <c r="AM1630" s="140" t="s">
        <v>436</v>
      </c>
      <c r="AN1630" s="140" t="s">
        <v>14256</v>
      </c>
    </row>
    <row r="1631" spans="1:40" ht="28.8" x14ac:dyDescent="0.25">
      <c r="A1631" s="139" t="s">
        <v>7756</v>
      </c>
      <c r="B1631" s="140" t="s">
        <v>7757</v>
      </c>
      <c r="C1631" s="139">
        <v>21352</v>
      </c>
      <c r="D1631" s="140" t="s">
        <v>6927</v>
      </c>
      <c r="E1631" s="140" t="s">
        <v>4464</v>
      </c>
      <c r="F1631" s="139">
        <v>9940</v>
      </c>
      <c r="G1631" s="140" t="s">
        <v>438</v>
      </c>
      <c r="H1631" s="140" t="s">
        <v>6324</v>
      </c>
      <c r="I1631" s="140" t="s">
        <v>7758</v>
      </c>
      <c r="J1631" s="140" t="s">
        <v>14379</v>
      </c>
      <c r="K1631" s="140" t="s">
        <v>8031</v>
      </c>
      <c r="L1631" s="140" t="s">
        <v>7761</v>
      </c>
      <c r="M1631" s="140" t="s">
        <v>6825</v>
      </c>
      <c r="N1631" s="140" t="s">
        <v>8730</v>
      </c>
      <c r="O1631" s="139">
        <v>121376</v>
      </c>
      <c r="P1631" s="139">
        <v>129114</v>
      </c>
      <c r="Q1631" s="140" t="s">
        <v>6973</v>
      </c>
      <c r="R1631" s="139">
        <v>975797</v>
      </c>
      <c r="S1631" s="139">
        <v>0</v>
      </c>
      <c r="T1631" s="140" t="s">
        <v>7758</v>
      </c>
      <c r="U1631" s="141">
        <v>367</v>
      </c>
      <c r="V1631" s="140" t="s">
        <v>14380</v>
      </c>
      <c r="W1631" s="140" t="s">
        <v>9657</v>
      </c>
      <c r="X1631" s="140" t="s">
        <v>7765</v>
      </c>
      <c r="Y1631" s="140" t="s">
        <v>7766</v>
      </c>
      <c r="Z1631" s="140" t="s">
        <v>8732</v>
      </c>
      <c r="AA1631" s="139">
        <v>1</v>
      </c>
      <c r="AB1631" s="141">
        <v>45322</v>
      </c>
      <c r="AC1631" s="141">
        <v>45322</v>
      </c>
      <c r="AD1631" s="140" t="s">
        <v>8379</v>
      </c>
      <c r="AE1631" s="140" t="s">
        <v>8380</v>
      </c>
      <c r="AF1631" s="140" t="s">
        <v>8381</v>
      </c>
      <c r="AG1631" s="140" t="s">
        <v>8382</v>
      </c>
      <c r="AH1631" s="140" t="s">
        <v>14381</v>
      </c>
      <c r="AI1631" s="140" t="s">
        <v>7773</v>
      </c>
      <c r="AJ1631" s="140" t="s">
        <v>14382</v>
      </c>
      <c r="AK1631" s="140" t="s">
        <v>14383</v>
      </c>
      <c r="AL1631" s="139">
        <v>9940</v>
      </c>
      <c r="AM1631" s="140" t="s">
        <v>438</v>
      </c>
      <c r="AN1631" s="140" t="s">
        <v>14384</v>
      </c>
    </row>
    <row r="1632" spans="1:40" ht="28.8" x14ac:dyDescent="0.25">
      <c r="A1632" s="139" t="s">
        <v>7756</v>
      </c>
      <c r="B1632" s="140" t="s">
        <v>7757</v>
      </c>
      <c r="C1632" s="139">
        <v>21361</v>
      </c>
      <c r="D1632" s="140" t="s">
        <v>5789</v>
      </c>
      <c r="E1632" s="140" t="s">
        <v>4465</v>
      </c>
      <c r="F1632" s="139">
        <v>9940</v>
      </c>
      <c r="G1632" s="140" t="s">
        <v>438</v>
      </c>
      <c r="H1632" s="140" t="s">
        <v>2378</v>
      </c>
      <c r="I1632" s="140" t="s">
        <v>7758</v>
      </c>
      <c r="J1632" s="140" t="s">
        <v>14385</v>
      </c>
      <c r="K1632" s="140" t="s">
        <v>8031</v>
      </c>
      <c r="L1632" s="140" t="s">
        <v>7761</v>
      </c>
      <c r="M1632" s="140" t="s">
        <v>6825</v>
      </c>
      <c r="N1632" s="140" t="s">
        <v>8722</v>
      </c>
      <c r="O1632" s="139">
        <v>119156</v>
      </c>
      <c r="P1632" s="139">
        <v>25007</v>
      </c>
      <c r="Q1632" s="140" t="s">
        <v>488</v>
      </c>
      <c r="R1632" s="139">
        <v>108845</v>
      </c>
      <c r="S1632" s="139">
        <v>0</v>
      </c>
      <c r="T1632" s="140" t="s">
        <v>7758</v>
      </c>
      <c r="U1632" s="141">
        <v>367</v>
      </c>
      <c r="V1632" s="140" t="s">
        <v>14386</v>
      </c>
      <c r="W1632" s="140" t="s">
        <v>14387</v>
      </c>
      <c r="X1632" s="140" t="s">
        <v>7765</v>
      </c>
      <c r="Y1632" s="140" t="s">
        <v>7766</v>
      </c>
      <c r="Z1632" s="140" t="s">
        <v>8739</v>
      </c>
      <c r="AA1632" s="139">
        <v>1</v>
      </c>
      <c r="AB1632" s="141">
        <v>45322</v>
      </c>
      <c r="AC1632" s="141">
        <v>45322</v>
      </c>
      <c r="AD1632" s="140" t="s">
        <v>8379</v>
      </c>
      <c r="AE1632" s="140" t="s">
        <v>8380</v>
      </c>
      <c r="AF1632" s="140" t="s">
        <v>8381</v>
      </c>
      <c r="AG1632" s="140" t="s">
        <v>8382</v>
      </c>
      <c r="AH1632" s="140" t="s">
        <v>14388</v>
      </c>
      <c r="AI1632" s="140" t="s">
        <v>7943</v>
      </c>
      <c r="AJ1632" s="140" t="s">
        <v>14389</v>
      </c>
      <c r="AK1632" s="140" t="s">
        <v>4465</v>
      </c>
      <c r="AL1632" s="139">
        <v>9940</v>
      </c>
      <c r="AM1632" s="140" t="s">
        <v>438</v>
      </c>
      <c r="AN1632" s="140" t="s">
        <v>14367</v>
      </c>
    </row>
    <row r="1633" spans="1:40" ht="28.8" x14ac:dyDescent="0.25">
      <c r="A1633" s="139" t="s">
        <v>7756</v>
      </c>
      <c r="B1633" s="140" t="s">
        <v>7757</v>
      </c>
      <c r="C1633" s="139">
        <v>21378</v>
      </c>
      <c r="D1633" s="140" t="s">
        <v>6928</v>
      </c>
      <c r="E1633" s="140" t="s">
        <v>4466</v>
      </c>
      <c r="F1633" s="139">
        <v>9940</v>
      </c>
      <c r="G1633" s="140" t="s">
        <v>438</v>
      </c>
      <c r="H1633" s="140" t="s">
        <v>2379</v>
      </c>
      <c r="I1633" s="140" t="s">
        <v>7758</v>
      </c>
      <c r="J1633" s="140" t="s">
        <v>14390</v>
      </c>
      <c r="K1633" s="140" t="s">
        <v>8031</v>
      </c>
      <c r="L1633" s="140" t="s">
        <v>7761</v>
      </c>
      <c r="M1633" s="140" t="s">
        <v>6825</v>
      </c>
      <c r="N1633" s="140" t="s">
        <v>8722</v>
      </c>
      <c r="O1633" s="139">
        <v>119156</v>
      </c>
      <c r="P1633" s="139">
        <v>25007</v>
      </c>
      <c r="Q1633" s="140" t="s">
        <v>488</v>
      </c>
      <c r="R1633" s="139">
        <v>108845</v>
      </c>
      <c r="S1633" s="139">
        <v>0</v>
      </c>
      <c r="T1633" s="140" t="s">
        <v>7758</v>
      </c>
      <c r="U1633" s="141">
        <v>367</v>
      </c>
      <c r="V1633" s="140" t="s">
        <v>14391</v>
      </c>
      <c r="W1633" s="140" t="s">
        <v>8719</v>
      </c>
      <c r="X1633" s="140" t="s">
        <v>7765</v>
      </c>
      <c r="Y1633" s="140" t="s">
        <v>7766</v>
      </c>
      <c r="Z1633" s="140" t="s">
        <v>8739</v>
      </c>
      <c r="AA1633" s="139">
        <v>2</v>
      </c>
      <c r="AB1633" s="141">
        <v>45322</v>
      </c>
      <c r="AC1633" s="141">
        <v>45322</v>
      </c>
      <c r="AD1633" s="140" t="s">
        <v>8379</v>
      </c>
      <c r="AE1633" s="140" t="s">
        <v>8380</v>
      </c>
      <c r="AF1633" s="140" t="s">
        <v>8381</v>
      </c>
      <c r="AG1633" s="140" t="s">
        <v>8382</v>
      </c>
      <c r="AH1633" s="140" t="s">
        <v>14392</v>
      </c>
      <c r="AI1633" s="140" t="s">
        <v>7943</v>
      </c>
      <c r="AJ1633" s="140" t="s">
        <v>14393</v>
      </c>
      <c r="AK1633" s="140" t="s">
        <v>14394</v>
      </c>
      <c r="AL1633" s="139">
        <v>9040</v>
      </c>
      <c r="AM1633" s="140" t="s">
        <v>445</v>
      </c>
      <c r="AN1633" s="140" t="s">
        <v>14367</v>
      </c>
    </row>
    <row r="1634" spans="1:40" ht="28.8" x14ac:dyDescent="0.25">
      <c r="A1634" s="139" t="s">
        <v>7756</v>
      </c>
      <c r="B1634" s="140" t="s">
        <v>7757</v>
      </c>
      <c r="C1634" s="139">
        <v>21386</v>
      </c>
      <c r="D1634" s="140" t="s">
        <v>6929</v>
      </c>
      <c r="E1634" s="140" t="s">
        <v>4467</v>
      </c>
      <c r="F1634" s="139">
        <v>9060</v>
      </c>
      <c r="G1634" s="140" t="s">
        <v>439</v>
      </c>
      <c r="H1634" s="140" t="s">
        <v>2380</v>
      </c>
      <c r="I1634" s="140" t="s">
        <v>7758</v>
      </c>
      <c r="J1634" s="140" t="s">
        <v>14395</v>
      </c>
      <c r="K1634" s="140" t="s">
        <v>8031</v>
      </c>
      <c r="L1634" s="140" t="s">
        <v>7761</v>
      </c>
      <c r="M1634" s="140" t="s">
        <v>6825</v>
      </c>
      <c r="N1634" s="140" t="s">
        <v>8730</v>
      </c>
      <c r="O1634" s="139">
        <v>121236</v>
      </c>
      <c r="P1634" s="139">
        <v>25148</v>
      </c>
      <c r="Q1634" s="140" t="s">
        <v>5249</v>
      </c>
      <c r="R1634" s="139">
        <v>975805</v>
      </c>
      <c r="S1634" s="139">
        <v>0</v>
      </c>
      <c r="T1634" s="140" t="s">
        <v>7758</v>
      </c>
      <c r="U1634" s="141">
        <v>367</v>
      </c>
      <c r="V1634" s="140" t="s">
        <v>14396</v>
      </c>
      <c r="W1634" s="140" t="s">
        <v>8776</v>
      </c>
      <c r="X1634" s="140" t="s">
        <v>7765</v>
      </c>
      <c r="Y1634" s="140" t="s">
        <v>7766</v>
      </c>
      <c r="Z1634" s="140" t="s">
        <v>8732</v>
      </c>
      <c r="AA1634" s="139">
        <v>2</v>
      </c>
      <c r="AB1634" s="141">
        <v>45322</v>
      </c>
      <c r="AC1634" s="141">
        <v>45322</v>
      </c>
      <c r="AD1634" s="140" t="s">
        <v>8379</v>
      </c>
      <c r="AE1634" s="140" t="s">
        <v>8380</v>
      </c>
      <c r="AF1634" s="140" t="s">
        <v>8381</v>
      </c>
      <c r="AG1634" s="140" t="s">
        <v>8382</v>
      </c>
      <c r="AH1634" s="140" t="s">
        <v>14397</v>
      </c>
      <c r="AI1634" s="140" t="s">
        <v>7773</v>
      </c>
      <c r="AJ1634" s="140" t="s">
        <v>14398</v>
      </c>
      <c r="AK1634" s="140" t="s">
        <v>9423</v>
      </c>
      <c r="AL1634" s="139">
        <v>9060</v>
      </c>
      <c r="AM1634" s="140" t="s">
        <v>439</v>
      </c>
      <c r="AN1634" s="140" t="s">
        <v>14399</v>
      </c>
    </row>
    <row r="1635" spans="1:40" ht="28.8" x14ac:dyDescent="0.25">
      <c r="A1635" s="139" t="s">
        <v>7756</v>
      </c>
      <c r="B1635" s="140" t="s">
        <v>7757</v>
      </c>
      <c r="C1635" s="139">
        <v>21411</v>
      </c>
      <c r="D1635" s="140" t="s">
        <v>7324</v>
      </c>
      <c r="E1635" s="140" t="s">
        <v>4468</v>
      </c>
      <c r="F1635" s="139">
        <v>9060</v>
      </c>
      <c r="G1635" s="140" t="s">
        <v>439</v>
      </c>
      <c r="H1635" s="140" t="s">
        <v>2381</v>
      </c>
      <c r="I1635" s="140" t="s">
        <v>7758</v>
      </c>
      <c r="J1635" s="140" t="s">
        <v>14400</v>
      </c>
      <c r="K1635" s="140" t="s">
        <v>7899</v>
      </c>
      <c r="L1635" s="140" t="s">
        <v>7761</v>
      </c>
      <c r="M1635" s="140" t="s">
        <v>6823</v>
      </c>
      <c r="N1635" s="140" t="s">
        <v>8722</v>
      </c>
      <c r="O1635" s="139">
        <v>121418</v>
      </c>
      <c r="P1635" s="139">
        <v>21411</v>
      </c>
      <c r="Q1635" s="140" t="s">
        <v>7324</v>
      </c>
      <c r="R1635" s="139">
        <v>968081</v>
      </c>
      <c r="S1635" s="139">
        <v>0</v>
      </c>
      <c r="T1635" s="140" t="s">
        <v>7758</v>
      </c>
      <c r="U1635" s="141">
        <v>367</v>
      </c>
      <c r="V1635" s="140" t="s">
        <v>14401</v>
      </c>
      <c r="W1635" s="140" t="s">
        <v>14402</v>
      </c>
      <c r="X1635" s="140" t="s">
        <v>7765</v>
      </c>
      <c r="Y1635" s="140" t="s">
        <v>7766</v>
      </c>
      <c r="Z1635" s="140" t="s">
        <v>8739</v>
      </c>
      <c r="AA1635" s="139">
        <v>2</v>
      </c>
      <c r="AB1635" s="141">
        <v>45322</v>
      </c>
      <c r="AC1635" s="141">
        <v>45322</v>
      </c>
      <c r="AD1635" s="140" t="s">
        <v>8379</v>
      </c>
      <c r="AE1635" s="140" t="s">
        <v>8380</v>
      </c>
      <c r="AF1635" s="140" t="s">
        <v>8381</v>
      </c>
      <c r="AG1635" s="140" t="s">
        <v>8382</v>
      </c>
      <c r="AH1635" s="140" t="s">
        <v>9894</v>
      </c>
      <c r="AI1635" s="140" t="s">
        <v>7773</v>
      </c>
      <c r="AJ1635" s="140" t="s">
        <v>9895</v>
      </c>
      <c r="AK1635" s="140" t="s">
        <v>9896</v>
      </c>
      <c r="AL1635" s="139">
        <v>9000</v>
      </c>
      <c r="AM1635" s="140" t="s">
        <v>436</v>
      </c>
      <c r="AN1635" s="140" t="s">
        <v>9897</v>
      </c>
    </row>
    <row r="1636" spans="1:40" ht="28.8" x14ac:dyDescent="0.25">
      <c r="A1636" s="139" t="s">
        <v>7756</v>
      </c>
      <c r="B1636" s="140" t="s">
        <v>7757</v>
      </c>
      <c r="C1636" s="139">
        <v>21451</v>
      </c>
      <c r="D1636" s="140" t="s">
        <v>5790</v>
      </c>
      <c r="E1636" s="140" t="s">
        <v>4469</v>
      </c>
      <c r="F1636" s="139">
        <v>9940</v>
      </c>
      <c r="G1636" s="140" t="s">
        <v>440</v>
      </c>
      <c r="H1636" s="140" t="s">
        <v>2382</v>
      </c>
      <c r="I1636" s="140" t="s">
        <v>7758</v>
      </c>
      <c r="J1636" s="140" t="s">
        <v>14403</v>
      </c>
      <c r="K1636" s="140" t="s">
        <v>8031</v>
      </c>
      <c r="L1636" s="140" t="s">
        <v>7761</v>
      </c>
      <c r="M1636" s="140" t="s">
        <v>6825</v>
      </c>
      <c r="N1636" s="140" t="s">
        <v>8722</v>
      </c>
      <c r="O1636" s="139">
        <v>119156</v>
      </c>
      <c r="P1636" s="139">
        <v>25007</v>
      </c>
      <c r="Q1636" s="140" t="s">
        <v>488</v>
      </c>
      <c r="R1636" s="139">
        <v>108845</v>
      </c>
      <c r="S1636" s="139">
        <v>0</v>
      </c>
      <c r="T1636" s="140" t="s">
        <v>7758</v>
      </c>
      <c r="U1636" s="141">
        <v>367</v>
      </c>
      <c r="V1636" s="140" t="s">
        <v>14404</v>
      </c>
      <c r="W1636" s="140" t="s">
        <v>14405</v>
      </c>
      <c r="X1636" s="140" t="s">
        <v>7765</v>
      </c>
      <c r="Y1636" s="140" t="s">
        <v>7766</v>
      </c>
      <c r="Z1636" s="140" t="s">
        <v>8739</v>
      </c>
      <c r="AA1636" s="139">
        <v>2</v>
      </c>
      <c r="AB1636" s="141">
        <v>45322</v>
      </c>
      <c r="AC1636" s="141">
        <v>45322</v>
      </c>
      <c r="AD1636" s="140" t="s">
        <v>8379</v>
      </c>
      <c r="AE1636" s="140" t="s">
        <v>8380</v>
      </c>
      <c r="AF1636" s="140" t="s">
        <v>8381</v>
      </c>
      <c r="AG1636" s="140" t="s">
        <v>8382</v>
      </c>
      <c r="AH1636" s="140" t="s">
        <v>14406</v>
      </c>
      <c r="AI1636" s="140" t="s">
        <v>14305</v>
      </c>
      <c r="AJ1636" s="140" t="s">
        <v>14407</v>
      </c>
      <c r="AK1636" s="140" t="s">
        <v>4469</v>
      </c>
      <c r="AL1636" s="139">
        <v>9940</v>
      </c>
      <c r="AM1636" s="140" t="s">
        <v>438</v>
      </c>
      <c r="AN1636" s="140" t="s">
        <v>14367</v>
      </c>
    </row>
    <row r="1637" spans="1:40" ht="28.8" x14ac:dyDescent="0.25">
      <c r="A1637" s="139" t="s">
        <v>7756</v>
      </c>
      <c r="B1637" s="140" t="s">
        <v>7757</v>
      </c>
      <c r="C1637" s="139">
        <v>21469</v>
      </c>
      <c r="D1637" s="140" t="s">
        <v>5267</v>
      </c>
      <c r="E1637" s="140" t="s">
        <v>4089</v>
      </c>
      <c r="F1637" s="139">
        <v>9940</v>
      </c>
      <c r="G1637" s="140" t="s">
        <v>818</v>
      </c>
      <c r="H1637" s="140" t="s">
        <v>2383</v>
      </c>
      <c r="I1637" s="140" t="s">
        <v>7758</v>
      </c>
      <c r="J1637" s="140" t="s">
        <v>14408</v>
      </c>
      <c r="K1637" s="140" t="s">
        <v>8031</v>
      </c>
      <c r="L1637" s="140" t="s">
        <v>7761</v>
      </c>
      <c r="M1637" s="140" t="s">
        <v>6825</v>
      </c>
      <c r="N1637" s="140" t="s">
        <v>8722</v>
      </c>
      <c r="O1637" s="139">
        <v>119479</v>
      </c>
      <c r="P1637" s="139">
        <v>25072</v>
      </c>
      <c r="Q1637" s="140" t="s">
        <v>5864</v>
      </c>
      <c r="R1637" s="139">
        <v>969261</v>
      </c>
      <c r="S1637" s="139">
        <v>0</v>
      </c>
      <c r="T1637" s="140" t="s">
        <v>7758</v>
      </c>
      <c r="U1637" s="141">
        <v>367</v>
      </c>
      <c r="V1637" s="140" t="s">
        <v>14409</v>
      </c>
      <c r="W1637" s="140" t="s">
        <v>9743</v>
      </c>
      <c r="X1637" s="140" t="s">
        <v>7765</v>
      </c>
      <c r="Y1637" s="140" t="s">
        <v>7766</v>
      </c>
      <c r="Z1637" s="140" t="s">
        <v>8739</v>
      </c>
      <c r="AA1637" s="139">
        <v>1</v>
      </c>
      <c r="AB1637" s="141">
        <v>45322</v>
      </c>
      <c r="AC1637" s="141">
        <v>45322</v>
      </c>
      <c r="AD1637" s="140" t="s">
        <v>8379</v>
      </c>
      <c r="AE1637" s="140" t="s">
        <v>8380</v>
      </c>
      <c r="AF1637" s="140" t="s">
        <v>8381</v>
      </c>
      <c r="AG1637" s="140" t="s">
        <v>8382</v>
      </c>
      <c r="AH1637" s="140" t="s">
        <v>14410</v>
      </c>
      <c r="AI1637" s="140" t="s">
        <v>7943</v>
      </c>
      <c r="AJ1637" s="140" t="s">
        <v>14411</v>
      </c>
      <c r="AK1637" s="140" t="s">
        <v>14412</v>
      </c>
      <c r="AL1637" s="139">
        <v>9940</v>
      </c>
      <c r="AM1637" s="140" t="s">
        <v>818</v>
      </c>
      <c r="AN1637" s="140" t="s">
        <v>14413</v>
      </c>
    </row>
    <row r="1638" spans="1:40" ht="28.8" x14ac:dyDescent="0.25">
      <c r="A1638" s="139" t="s">
        <v>7756</v>
      </c>
      <c r="B1638" s="140" t="s">
        <v>7757</v>
      </c>
      <c r="C1638" s="139">
        <v>21477</v>
      </c>
      <c r="D1638" s="140" t="s">
        <v>488</v>
      </c>
      <c r="E1638" s="140" t="s">
        <v>4470</v>
      </c>
      <c r="F1638" s="139">
        <v>9185</v>
      </c>
      <c r="G1638" s="140" t="s">
        <v>441</v>
      </c>
      <c r="H1638" s="140" t="s">
        <v>2384</v>
      </c>
      <c r="I1638" s="140" t="s">
        <v>7758</v>
      </c>
      <c r="J1638" s="140" t="s">
        <v>14414</v>
      </c>
      <c r="K1638" s="140" t="s">
        <v>7899</v>
      </c>
      <c r="L1638" s="140" t="s">
        <v>7761</v>
      </c>
      <c r="M1638" s="140" t="s">
        <v>6823</v>
      </c>
      <c r="N1638" s="140" t="s">
        <v>8722</v>
      </c>
      <c r="O1638" s="139">
        <v>121418</v>
      </c>
      <c r="P1638" s="139">
        <v>21411</v>
      </c>
      <c r="Q1638" s="140" t="s">
        <v>7324</v>
      </c>
      <c r="R1638" s="139">
        <v>968081</v>
      </c>
      <c r="S1638" s="139">
        <v>0</v>
      </c>
      <c r="T1638" s="140" t="s">
        <v>7758</v>
      </c>
      <c r="U1638" s="141">
        <v>367</v>
      </c>
      <c r="V1638" s="140" t="s">
        <v>14415</v>
      </c>
      <c r="W1638" s="140" t="s">
        <v>8931</v>
      </c>
      <c r="X1638" s="140" t="s">
        <v>7765</v>
      </c>
      <c r="Y1638" s="140" t="s">
        <v>7766</v>
      </c>
      <c r="Z1638" s="140" t="s">
        <v>8739</v>
      </c>
      <c r="AA1638" s="139">
        <v>1</v>
      </c>
      <c r="AB1638" s="141">
        <v>45322</v>
      </c>
      <c r="AC1638" s="141">
        <v>45322</v>
      </c>
      <c r="AD1638" s="140" t="s">
        <v>8379</v>
      </c>
      <c r="AE1638" s="140" t="s">
        <v>8380</v>
      </c>
      <c r="AF1638" s="140" t="s">
        <v>8381</v>
      </c>
      <c r="AG1638" s="140" t="s">
        <v>8382</v>
      </c>
      <c r="AH1638" s="140" t="s">
        <v>9894</v>
      </c>
      <c r="AI1638" s="140" t="s">
        <v>7773</v>
      </c>
      <c r="AJ1638" s="140" t="s">
        <v>9895</v>
      </c>
      <c r="AK1638" s="140" t="s">
        <v>9896</v>
      </c>
      <c r="AL1638" s="139">
        <v>9000</v>
      </c>
      <c r="AM1638" s="140" t="s">
        <v>436</v>
      </c>
      <c r="AN1638" s="140" t="s">
        <v>9897</v>
      </c>
    </row>
    <row r="1639" spans="1:40" ht="28.8" x14ac:dyDescent="0.25">
      <c r="A1639" s="139" t="s">
        <v>7756</v>
      </c>
      <c r="B1639" s="140" t="s">
        <v>7757</v>
      </c>
      <c r="C1639" s="139">
        <v>21485</v>
      </c>
      <c r="D1639" s="140" t="s">
        <v>5791</v>
      </c>
      <c r="E1639" s="140" t="s">
        <v>4471</v>
      </c>
      <c r="F1639" s="139">
        <v>9185</v>
      </c>
      <c r="G1639" s="140" t="s">
        <v>441</v>
      </c>
      <c r="H1639" s="140" t="s">
        <v>2385</v>
      </c>
      <c r="I1639" s="140" t="s">
        <v>7758</v>
      </c>
      <c r="J1639" s="140" t="s">
        <v>14416</v>
      </c>
      <c r="K1639" s="140" t="s">
        <v>7899</v>
      </c>
      <c r="L1639" s="140" t="s">
        <v>7761</v>
      </c>
      <c r="M1639" s="140" t="s">
        <v>6823</v>
      </c>
      <c r="N1639" s="140" t="s">
        <v>8722</v>
      </c>
      <c r="O1639" s="139">
        <v>121418</v>
      </c>
      <c r="P1639" s="139">
        <v>21411</v>
      </c>
      <c r="Q1639" s="140" t="s">
        <v>7324</v>
      </c>
      <c r="R1639" s="139">
        <v>968081</v>
      </c>
      <c r="S1639" s="139">
        <v>0</v>
      </c>
      <c r="T1639" s="140" t="s">
        <v>7758</v>
      </c>
      <c r="U1639" s="141">
        <v>367</v>
      </c>
      <c r="V1639" s="140" t="s">
        <v>14417</v>
      </c>
      <c r="W1639" s="140" t="s">
        <v>14418</v>
      </c>
      <c r="X1639" s="140" t="s">
        <v>8106</v>
      </c>
      <c r="Y1639" s="140" t="s">
        <v>8107</v>
      </c>
      <c r="Z1639" s="140" t="s">
        <v>8724</v>
      </c>
      <c r="AA1639" s="139">
        <v>2</v>
      </c>
      <c r="AB1639" s="141">
        <v>45322</v>
      </c>
      <c r="AC1639" s="141">
        <v>45322</v>
      </c>
      <c r="AD1639" s="140" t="s">
        <v>8379</v>
      </c>
      <c r="AE1639" s="140" t="s">
        <v>8380</v>
      </c>
      <c r="AF1639" s="140" t="s">
        <v>8381</v>
      </c>
      <c r="AG1639" s="140" t="s">
        <v>8382</v>
      </c>
      <c r="AH1639" s="140" t="s">
        <v>9894</v>
      </c>
      <c r="AI1639" s="140" t="s">
        <v>7773</v>
      </c>
      <c r="AJ1639" s="140" t="s">
        <v>9895</v>
      </c>
      <c r="AK1639" s="140" t="s">
        <v>9896</v>
      </c>
      <c r="AL1639" s="139">
        <v>9000</v>
      </c>
      <c r="AM1639" s="140" t="s">
        <v>436</v>
      </c>
      <c r="AN1639" s="140" t="s">
        <v>9897</v>
      </c>
    </row>
    <row r="1640" spans="1:40" ht="28.8" x14ac:dyDescent="0.25">
      <c r="A1640" s="139" t="s">
        <v>7756</v>
      </c>
      <c r="B1640" s="140" t="s">
        <v>7757</v>
      </c>
      <c r="C1640" s="139">
        <v>21493</v>
      </c>
      <c r="D1640" s="140" t="s">
        <v>488</v>
      </c>
      <c r="E1640" s="140" t="s">
        <v>4472</v>
      </c>
      <c r="F1640" s="139">
        <v>9185</v>
      </c>
      <c r="G1640" s="140" t="s">
        <v>441</v>
      </c>
      <c r="H1640" s="140" t="s">
        <v>2386</v>
      </c>
      <c r="I1640" s="140" t="s">
        <v>7758</v>
      </c>
      <c r="J1640" s="140" t="s">
        <v>14419</v>
      </c>
      <c r="K1640" s="140" t="s">
        <v>7899</v>
      </c>
      <c r="L1640" s="140" t="s">
        <v>7761</v>
      </c>
      <c r="M1640" s="140" t="s">
        <v>6823</v>
      </c>
      <c r="N1640" s="140" t="s">
        <v>8722</v>
      </c>
      <c r="O1640" s="139">
        <v>124181</v>
      </c>
      <c r="P1640" s="139">
        <v>21881</v>
      </c>
      <c r="Q1640" s="140" t="s">
        <v>5807</v>
      </c>
      <c r="R1640" s="139">
        <v>108845</v>
      </c>
      <c r="S1640" s="139">
        <v>0</v>
      </c>
      <c r="T1640" s="140" t="s">
        <v>7758</v>
      </c>
      <c r="U1640" s="141">
        <v>367</v>
      </c>
      <c r="V1640" s="140" t="s">
        <v>14420</v>
      </c>
      <c r="W1640" s="140" t="s">
        <v>14421</v>
      </c>
      <c r="X1640" s="140" t="s">
        <v>7765</v>
      </c>
      <c r="Y1640" s="140" t="s">
        <v>7766</v>
      </c>
      <c r="Z1640" s="140" t="s">
        <v>8739</v>
      </c>
      <c r="AA1640" s="139">
        <v>1</v>
      </c>
      <c r="AB1640" s="141">
        <v>45322</v>
      </c>
      <c r="AC1640" s="141">
        <v>45322</v>
      </c>
      <c r="AD1640" s="140" t="s">
        <v>8379</v>
      </c>
      <c r="AE1640" s="140" t="s">
        <v>8380</v>
      </c>
      <c r="AF1640" s="140" t="s">
        <v>8381</v>
      </c>
      <c r="AG1640" s="140" t="s">
        <v>8382</v>
      </c>
      <c r="AH1640" s="140" t="s">
        <v>14422</v>
      </c>
      <c r="AI1640" s="140" t="s">
        <v>7943</v>
      </c>
      <c r="AJ1640" s="140" t="s">
        <v>14423</v>
      </c>
      <c r="AK1640" s="140" t="s">
        <v>4472</v>
      </c>
      <c r="AL1640" s="139">
        <v>9185</v>
      </c>
      <c r="AM1640" s="140" t="s">
        <v>441</v>
      </c>
      <c r="AN1640" s="140" t="s">
        <v>14367</v>
      </c>
    </row>
    <row r="1641" spans="1:40" ht="28.8" x14ac:dyDescent="0.25">
      <c r="A1641" s="139" t="s">
        <v>7756</v>
      </c>
      <c r="B1641" s="140" t="s">
        <v>7757</v>
      </c>
      <c r="C1641" s="139">
        <v>21501</v>
      </c>
      <c r="D1641" s="140" t="s">
        <v>7325</v>
      </c>
      <c r="E1641" s="140" t="s">
        <v>7711</v>
      </c>
      <c r="F1641" s="139">
        <v>9185</v>
      </c>
      <c r="G1641" s="140" t="s">
        <v>441</v>
      </c>
      <c r="H1641" s="140" t="s">
        <v>2387</v>
      </c>
      <c r="I1641" s="140" t="s">
        <v>7758</v>
      </c>
      <c r="J1641" s="140" t="s">
        <v>14424</v>
      </c>
      <c r="K1641" s="140" t="s">
        <v>7899</v>
      </c>
      <c r="L1641" s="140" t="s">
        <v>7761</v>
      </c>
      <c r="M1641" s="140" t="s">
        <v>6823</v>
      </c>
      <c r="N1641" s="140" t="s">
        <v>8722</v>
      </c>
      <c r="O1641" s="139">
        <v>121418</v>
      </c>
      <c r="P1641" s="139">
        <v>21411</v>
      </c>
      <c r="Q1641" s="140" t="s">
        <v>7324</v>
      </c>
      <c r="R1641" s="139">
        <v>968081</v>
      </c>
      <c r="S1641" s="139">
        <v>0</v>
      </c>
      <c r="T1641" s="140" t="s">
        <v>7758</v>
      </c>
      <c r="U1641" s="141">
        <v>367</v>
      </c>
      <c r="V1641" s="140" t="s">
        <v>14415</v>
      </c>
      <c r="W1641" s="140" t="s">
        <v>8931</v>
      </c>
      <c r="X1641" s="140" t="s">
        <v>7972</v>
      </c>
      <c r="Y1641" s="140" t="s">
        <v>7973</v>
      </c>
      <c r="Z1641" s="140" t="s">
        <v>8899</v>
      </c>
      <c r="AA1641" s="139">
        <v>3</v>
      </c>
      <c r="AB1641" s="141">
        <v>45322</v>
      </c>
      <c r="AC1641" s="141">
        <v>45322</v>
      </c>
      <c r="AD1641" s="140" t="s">
        <v>8379</v>
      </c>
      <c r="AE1641" s="140" t="s">
        <v>8380</v>
      </c>
      <c r="AF1641" s="140" t="s">
        <v>8381</v>
      </c>
      <c r="AG1641" s="140" t="s">
        <v>8382</v>
      </c>
      <c r="AH1641" s="140" t="s">
        <v>9894</v>
      </c>
      <c r="AI1641" s="140" t="s">
        <v>7773</v>
      </c>
      <c r="AJ1641" s="140" t="s">
        <v>9895</v>
      </c>
      <c r="AK1641" s="140" t="s">
        <v>9896</v>
      </c>
      <c r="AL1641" s="139">
        <v>9000</v>
      </c>
      <c r="AM1641" s="140" t="s">
        <v>436</v>
      </c>
      <c r="AN1641" s="140" t="s">
        <v>9897</v>
      </c>
    </row>
    <row r="1642" spans="1:40" ht="28.8" x14ac:dyDescent="0.25">
      <c r="A1642" s="139" t="s">
        <v>7756</v>
      </c>
      <c r="B1642" s="140" t="s">
        <v>7757</v>
      </c>
      <c r="C1642" s="139">
        <v>21527</v>
      </c>
      <c r="D1642" s="140" t="s">
        <v>5792</v>
      </c>
      <c r="E1642" s="140" t="s">
        <v>4473</v>
      </c>
      <c r="F1642" s="139">
        <v>9080</v>
      </c>
      <c r="G1642" s="140" t="s">
        <v>819</v>
      </c>
      <c r="H1642" s="140" t="s">
        <v>2388</v>
      </c>
      <c r="I1642" s="140" t="s">
        <v>7758</v>
      </c>
      <c r="J1642" s="140" t="s">
        <v>14425</v>
      </c>
      <c r="K1642" s="140" t="s">
        <v>8031</v>
      </c>
      <c r="L1642" s="140" t="s">
        <v>7761</v>
      </c>
      <c r="M1642" s="140" t="s">
        <v>6825</v>
      </c>
      <c r="N1642" s="140" t="s">
        <v>8722</v>
      </c>
      <c r="O1642" s="139">
        <v>121772</v>
      </c>
      <c r="P1642" s="139">
        <v>21154</v>
      </c>
      <c r="Q1642" s="140" t="s">
        <v>5781</v>
      </c>
      <c r="R1642" s="139">
        <v>968347</v>
      </c>
      <c r="S1642" s="139">
        <v>0</v>
      </c>
      <c r="T1642" s="140" t="s">
        <v>7758</v>
      </c>
      <c r="U1642" s="141">
        <v>367</v>
      </c>
      <c r="V1642" s="140" t="s">
        <v>14426</v>
      </c>
      <c r="W1642" s="140" t="s">
        <v>8375</v>
      </c>
      <c r="X1642" s="140" t="s">
        <v>7765</v>
      </c>
      <c r="Y1642" s="140" t="s">
        <v>7766</v>
      </c>
      <c r="Z1642" s="140" t="s">
        <v>8739</v>
      </c>
      <c r="AA1642" s="139">
        <v>2</v>
      </c>
      <c r="AB1642" s="141">
        <v>45322</v>
      </c>
      <c r="AC1642" s="141">
        <v>45322</v>
      </c>
      <c r="AD1642" s="140" t="s">
        <v>8470</v>
      </c>
      <c r="AE1642" s="140" t="s">
        <v>8471</v>
      </c>
      <c r="AF1642" s="140" t="s">
        <v>8472</v>
      </c>
      <c r="AG1642" s="140" t="s">
        <v>8473</v>
      </c>
      <c r="AH1642" s="140" t="s">
        <v>14427</v>
      </c>
      <c r="AI1642" s="140" t="s">
        <v>7943</v>
      </c>
      <c r="AJ1642" s="140" t="s">
        <v>14428</v>
      </c>
      <c r="AK1642" s="140" t="s">
        <v>4473</v>
      </c>
      <c r="AL1642" s="139">
        <v>9080</v>
      </c>
      <c r="AM1642" s="140" t="s">
        <v>820</v>
      </c>
      <c r="AN1642" s="140" t="s">
        <v>14429</v>
      </c>
    </row>
    <row r="1643" spans="1:40" ht="28.8" x14ac:dyDescent="0.25">
      <c r="A1643" s="139" t="s">
        <v>7756</v>
      </c>
      <c r="B1643" s="140" t="s">
        <v>7757</v>
      </c>
      <c r="C1643" s="139">
        <v>21535</v>
      </c>
      <c r="D1643" s="140" t="s">
        <v>5793</v>
      </c>
      <c r="E1643" s="140" t="s">
        <v>6428</v>
      </c>
      <c r="F1643" s="139">
        <v>9080</v>
      </c>
      <c r="G1643" s="140" t="s">
        <v>820</v>
      </c>
      <c r="H1643" s="140" t="s">
        <v>2389</v>
      </c>
      <c r="I1643" s="140" t="s">
        <v>7758</v>
      </c>
      <c r="J1643" s="140" t="s">
        <v>14430</v>
      </c>
      <c r="K1643" s="140" t="s">
        <v>8031</v>
      </c>
      <c r="L1643" s="140" t="s">
        <v>7761</v>
      </c>
      <c r="M1643" s="140" t="s">
        <v>6825</v>
      </c>
      <c r="N1643" s="140" t="s">
        <v>8722</v>
      </c>
      <c r="O1643" s="139">
        <v>121772</v>
      </c>
      <c r="P1643" s="139">
        <v>21154</v>
      </c>
      <c r="Q1643" s="140" t="s">
        <v>5781</v>
      </c>
      <c r="R1643" s="139">
        <v>968347</v>
      </c>
      <c r="S1643" s="139">
        <v>0</v>
      </c>
      <c r="T1643" s="140" t="s">
        <v>7758</v>
      </c>
      <c r="U1643" s="141">
        <v>367</v>
      </c>
      <c r="V1643" s="140" t="s">
        <v>14431</v>
      </c>
      <c r="W1643" s="140" t="s">
        <v>14432</v>
      </c>
      <c r="X1643" s="140" t="s">
        <v>7765</v>
      </c>
      <c r="Y1643" s="140" t="s">
        <v>7766</v>
      </c>
      <c r="Z1643" s="140" t="s">
        <v>8739</v>
      </c>
      <c r="AA1643" s="139">
        <v>2</v>
      </c>
      <c r="AB1643" s="141">
        <v>45322</v>
      </c>
      <c r="AC1643" s="141">
        <v>45322</v>
      </c>
      <c r="AD1643" s="140" t="s">
        <v>8470</v>
      </c>
      <c r="AE1643" s="140" t="s">
        <v>8471</v>
      </c>
      <c r="AF1643" s="140" t="s">
        <v>8472</v>
      </c>
      <c r="AG1643" s="140" t="s">
        <v>8473</v>
      </c>
      <c r="AH1643" s="140" t="s">
        <v>14433</v>
      </c>
      <c r="AI1643" s="140" t="s">
        <v>7943</v>
      </c>
      <c r="AJ1643" s="140" t="s">
        <v>14434</v>
      </c>
      <c r="AK1643" s="140" t="s">
        <v>14435</v>
      </c>
      <c r="AL1643" s="139">
        <v>9080</v>
      </c>
      <c r="AM1643" s="140" t="s">
        <v>820</v>
      </c>
      <c r="AN1643" s="140" t="s">
        <v>14429</v>
      </c>
    </row>
    <row r="1644" spans="1:40" ht="28.8" x14ac:dyDescent="0.25">
      <c r="A1644" s="139" t="s">
        <v>7756</v>
      </c>
      <c r="B1644" s="140" t="s">
        <v>7757</v>
      </c>
      <c r="C1644" s="139">
        <v>21543</v>
      </c>
      <c r="D1644" s="140" t="s">
        <v>6429</v>
      </c>
      <c r="E1644" s="140" t="s">
        <v>4474</v>
      </c>
      <c r="F1644" s="139">
        <v>9180</v>
      </c>
      <c r="G1644" s="140" t="s">
        <v>821</v>
      </c>
      <c r="H1644" s="140" t="s">
        <v>5794</v>
      </c>
      <c r="I1644" s="140" t="s">
        <v>7758</v>
      </c>
      <c r="J1644" s="140" t="s">
        <v>14436</v>
      </c>
      <c r="K1644" s="140" t="s">
        <v>7899</v>
      </c>
      <c r="L1644" s="140" t="s">
        <v>7761</v>
      </c>
      <c r="M1644" s="140" t="s">
        <v>6823</v>
      </c>
      <c r="N1644" s="140" t="s">
        <v>8722</v>
      </c>
      <c r="O1644" s="139">
        <v>120998</v>
      </c>
      <c r="P1644" s="139">
        <v>21717</v>
      </c>
      <c r="Q1644" s="140" t="s">
        <v>5802</v>
      </c>
      <c r="R1644" s="139">
        <v>122333</v>
      </c>
      <c r="S1644" s="139">
        <v>0</v>
      </c>
      <c r="T1644" s="140" t="s">
        <v>7758</v>
      </c>
      <c r="U1644" s="141">
        <v>367</v>
      </c>
      <c r="V1644" s="140" t="s">
        <v>14437</v>
      </c>
      <c r="W1644" s="140" t="s">
        <v>7952</v>
      </c>
      <c r="X1644" s="140" t="s">
        <v>7765</v>
      </c>
      <c r="Y1644" s="140" t="s">
        <v>7766</v>
      </c>
      <c r="Z1644" s="140" t="s">
        <v>8739</v>
      </c>
      <c r="AA1644" s="139">
        <v>1</v>
      </c>
      <c r="AB1644" s="141">
        <v>45322</v>
      </c>
      <c r="AC1644" s="141">
        <v>45322</v>
      </c>
      <c r="AD1644" s="140" t="s">
        <v>8379</v>
      </c>
      <c r="AE1644" s="140" t="s">
        <v>8380</v>
      </c>
      <c r="AF1644" s="140" t="s">
        <v>8381</v>
      </c>
      <c r="AG1644" s="140" t="s">
        <v>8382</v>
      </c>
      <c r="AH1644" s="140" t="s">
        <v>14438</v>
      </c>
      <c r="AI1644" s="140" t="s">
        <v>7943</v>
      </c>
      <c r="AJ1644" s="140" t="s">
        <v>14439</v>
      </c>
      <c r="AK1644" s="140" t="s">
        <v>14440</v>
      </c>
      <c r="AL1644" s="139">
        <v>9160</v>
      </c>
      <c r="AM1644" s="140" t="s">
        <v>443</v>
      </c>
      <c r="AN1644" s="140" t="s">
        <v>14441</v>
      </c>
    </row>
    <row r="1645" spans="1:40" ht="28.8" x14ac:dyDescent="0.25">
      <c r="A1645" s="139" t="s">
        <v>7756</v>
      </c>
      <c r="B1645" s="140" t="s">
        <v>7757</v>
      </c>
      <c r="C1645" s="139">
        <v>21551</v>
      </c>
      <c r="D1645" s="140" t="s">
        <v>5795</v>
      </c>
      <c r="E1645" s="140" t="s">
        <v>6325</v>
      </c>
      <c r="F1645" s="139">
        <v>9180</v>
      </c>
      <c r="G1645" s="140" t="s">
        <v>821</v>
      </c>
      <c r="H1645" s="140" t="s">
        <v>2390</v>
      </c>
      <c r="I1645" s="140" t="s">
        <v>7758</v>
      </c>
      <c r="J1645" s="140" t="s">
        <v>14442</v>
      </c>
      <c r="K1645" s="140" t="s">
        <v>7899</v>
      </c>
      <c r="L1645" s="140" t="s">
        <v>7761</v>
      </c>
      <c r="M1645" s="140" t="s">
        <v>6823</v>
      </c>
      <c r="N1645" s="140" t="s">
        <v>8730</v>
      </c>
      <c r="O1645" s="139">
        <v>121426</v>
      </c>
      <c r="P1645" s="139">
        <v>21873</v>
      </c>
      <c r="Q1645" s="140" t="s">
        <v>490</v>
      </c>
      <c r="R1645" s="139">
        <v>975813</v>
      </c>
      <c r="S1645" s="139">
        <v>0</v>
      </c>
      <c r="T1645" s="140" t="s">
        <v>7758</v>
      </c>
      <c r="U1645" s="141">
        <v>367</v>
      </c>
      <c r="V1645" s="140" t="s">
        <v>14443</v>
      </c>
      <c r="W1645" s="140" t="s">
        <v>9362</v>
      </c>
      <c r="X1645" s="140" t="s">
        <v>7765</v>
      </c>
      <c r="Y1645" s="140" t="s">
        <v>7766</v>
      </c>
      <c r="Z1645" s="140" t="s">
        <v>8732</v>
      </c>
      <c r="AA1645" s="139">
        <v>1</v>
      </c>
      <c r="AB1645" s="141">
        <v>45322</v>
      </c>
      <c r="AC1645" s="141">
        <v>45322</v>
      </c>
      <c r="AD1645" s="140" t="s">
        <v>8379</v>
      </c>
      <c r="AE1645" s="140" t="s">
        <v>8380</v>
      </c>
      <c r="AF1645" s="140" t="s">
        <v>8381</v>
      </c>
      <c r="AG1645" s="140" t="s">
        <v>8382</v>
      </c>
      <c r="AH1645" s="140" t="s">
        <v>14444</v>
      </c>
      <c r="AI1645" s="140" t="s">
        <v>7773</v>
      </c>
      <c r="AJ1645" s="140" t="s">
        <v>14445</v>
      </c>
      <c r="AK1645" s="140" t="s">
        <v>7758</v>
      </c>
      <c r="AL1645" s="139">
        <v>9180</v>
      </c>
      <c r="AM1645" s="140" t="s">
        <v>821</v>
      </c>
      <c r="AN1645" s="140" t="s">
        <v>14446</v>
      </c>
    </row>
    <row r="1646" spans="1:40" ht="28.8" x14ac:dyDescent="0.25">
      <c r="A1646" s="139" t="s">
        <v>7756</v>
      </c>
      <c r="B1646" s="140" t="s">
        <v>7757</v>
      </c>
      <c r="C1646" s="139">
        <v>21584</v>
      </c>
      <c r="D1646" s="140" t="s">
        <v>5796</v>
      </c>
      <c r="E1646" s="140" t="s">
        <v>4475</v>
      </c>
      <c r="F1646" s="139">
        <v>9190</v>
      </c>
      <c r="G1646" s="140" t="s">
        <v>442</v>
      </c>
      <c r="H1646" s="140" t="s">
        <v>2391</v>
      </c>
      <c r="I1646" s="140" t="s">
        <v>7758</v>
      </c>
      <c r="J1646" s="140" t="s">
        <v>14447</v>
      </c>
      <c r="K1646" s="140" t="s">
        <v>7899</v>
      </c>
      <c r="L1646" s="140" t="s">
        <v>7761</v>
      </c>
      <c r="M1646" s="140" t="s">
        <v>6823</v>
      </c>
      <c r="N1646" s="140" t="s">
        <v>8722</v>
      </c>
      <c r="O1646" s="139">
        <v>119149</v>
      </c>
      <c r="P1646" s="139">
        <v>21592</v>
      </c>
      <c r="Q1646" s="140" t="s">
        <v>5797</v>
      </c>
      <c r="R1646" s="139">
        <v>968371</v>
      </c>
      <c r="S1646" s="139">
        <v>0</v>
      </c>
      <c r="T1646" s="140" t="s">
        <v>7758</v>
      </c>
      <c r="U1646" s="141">
        <v>367</v>
      </c>
      <c r="V1646" s="140" t="s">
        <v>14448</v>
      </c>
      <c r="W1646" s="140" t="s">
        <v>9362</v>
      </c>
      <c r="X1646" s="140" t="s">
        <v>7765</v>
      </c>
      <c r="Y1646" s="140" t="s">
        <v>7766</v>
      </c>
      <c r="Z1646" s="140" t="s">
        <v>8739</v>
      </c>
      <c r="AA1646" s="139">
        <v>3</v>
      </c>
      <c r="AB1646" s="141">
        <v>45322</v>
      </c>
      <c r="AC1646" s="141">
        <v>45322</v>
      </c>
      <c r="AD1646" s="140" t="s">
        <v>8081</v>
      </c>
      <c r="AE1646" s="140" t="s">
        <v>8082</v>
      </c>
      <c r="AF1646" s="140" t="s">
        <v>8083</v>
      </c>
      <c r="AG1646" s="140" t="s">
        <v>8084</v>
      </c>
      <c r="AH1646" s="140" t="s">
        <v>14449</v>
      </c>
      <c r="AI1646" s="140" t="s">
        <v>7943</v>
      </c>
      <c r="AJ1646" s="140" t="s">
        <v>14450</v>
      </c>
      <c r="AK1646" s="140" t="s">
        <v>14451</v>
      </c>
      <c r="AL1646" s="139">
        <v>9190</v>
      </c>
      <c r="AM1646" s="140" t="s">
        <v>442</v>
      </c>
      <c r="AN1646" s="140" t="s">
        <v>11290</v>
      </c>
    </row>
    <row r="1647" spans="1:40" ht="28.8" x14ac:dyDescent="0.25">
      <c r="A1647" s="139" t="s">
        <v>7756</v>
      </c>
      <c r="B1647" s="140" t="s">
        <v>7757</v>
      </c>
      <c r="C1647" s="139">
        <v>21592</v>
      </c>
      <c r="D1647" s="140" t="s">
        <v>5797</v>
      </c>
      <c r="E1647" s="140" t="s">
        <v>4476</v>
      </c>
      <c r="F1647" s="139">
        <v>9190</v>
      </c>
      <c r="G1647" s="140" t="s">
        <v>442</v>
      </c>
      <c r="H1647" s="140" t="s">
        <v>2391</v>
      </c>
      <c r="I1647" s="140" t="s">
        <v>7758</v>
      </c>
      <c r="J1647" s="140" t="s">
        <v>14447</v>
      </c>
      <c r="K1647" s="140" t="s">
        <v>7899</v>
      </c>
      <c r="L1647" s="140" t="s">
        <v>7761</v>
      </c>
      <c r="M1647" s="140" t="s">
        <v>6823</v>
      </c>
      <c r="N1647" s="140" t="s">
        <v>8722</v>
      </c>
      <c r="O1647" s="139">
        <v>119149</v>
      </c>
      <c r="P1647" s="139">
        <v>21592</v>
      </c>
      <c r="Q1647" s="140" t="s">
        <v>5797</v>
      </c>
      <c r="R1647" s="139">
        <v>968371</v>
      </c>
      <c r="S1647" s="139">
        <v>0</v>
      </c>
      <c r="T1647" s="140" t="s">
        <v>7758</v>
      </c>
      <c r="U1647" s="141">
        <v>367</v>
      </c>
      <c r="V1647" s="140" t="s">
        <v>14452</v>
      </c>
      <c r="W1647" s="140" t="s">
        <v>8666</v>
      </c>
      <c r="X1647" s="140" t="s">
        <v>7765</v>
      </c>
      <c r="Y1647" s="140" t="s">
        <v>7766</v>
      </c>
      <c r="Z1647" s="140" t="s">
        <v>8739</v>
      </c>
      <c r="AA1647" s="139">
        <v>2</v>
      </c>
      <c r="AB1647" s="141">
        <v>45322</v>
      </c>
      <c r="AC1647" s="141">
        <v>45322</v>
      </c>
      <c r="AD1647" s="140" t="s">
        <v>8081</v>
      </c>
      <c r="AE1647" s="140" t="s">
        <v>8082</v>
      </c>
      <c r="AF1647" s="140" t="s">
        <v>8083</v>
      </c>
      <c r="AG1647" s="140" t="s">
        <v>8084</v>
      </c>
      <c r="AH1647" s="140" t="s">
        <v>14449</v>
      </c>
      <c r="AI1647" s="140" t="s">
        <v>7943</v>
      </c>
      <c r="AJ1647" s="140" t="s">
        <v>14450</v>
      </c>
      <c r="AK1647" s="140" t="s">
        <v>14451</v>
      </c>
      <c r="AL1647" s="139">
        <v>9190</v>
      </c>
      <c r="AM1647" s="140" t="s">
        <v>442</v>
      </c>
      <c r="AN1647" s="140" t="s">
        <v>11290</v>
      </c>
    </row>
    <row r="1648" spans="1:40" ht="28.8" x14ac:dyDescent="0.25">
      <c r="A1648" s="139" t="s">
        <v>7756</v>
      </c>
      <c r="B1648" s="140" t="s">
        <v>7757</v>
      </c>
      <c r="C1648" s="139">
        <v>21601</v>
      </c>
      <c r="D1648" s="140" t="s">
        <v>5798</v>
      </c>
      <c r="E1648" s="140" t="s">
        <v>4477</v>
      </c>
      <c r="F1648" s="139">
        <v>9190</v>
      </c>
      <c r="G1648" s="140" t="s">
        <v>442</v>
      </c>
      <c r="H1648" s="140" t="s">
        <v>2392</v>
      </c>
      <c r="I1648" s="140" t="s">
        <v>7758</v>
      </c>
      <c r="J1648" s="140" t="s">
        <v>14453</v>
      </c>
      <c r="K1648" s="140" t="s">
        <v>7899</v>
      </c>
      <c r="L1648" s="140" t="s">
        <v>7761</v>
      </c>
      <c r="M1648" s="140" t="s">
        <v>6823</v>
      </c>
      <c r="N1648" s="140" t="s">
        <v>8722</v>
      </c>
      <c r="O1648" s="139">
        <v>119149</v>
      </c>
      <c r="P1648" s="139">
        <v>21592</v>
      </c>
      <c r="Q1648" s="140" t="s">
        <v>5797</v>
      </c>
      <c r="R1648" s="139">
        <v>968371</v>
      </c>
      <c r="S1648" s="139">
        <v>0</v>
      </c>
      <c r="T1648" s="140" t="s">
        <v>7758</v>
      </c>
      <c r="U1648" s="141">
        <v>367</v>
      </c>
      <c r="V1648" s="140" t="s">
        <v>14454</v>
      </c>
      <c r="W1648" s="140" t="s">
        <v>8512</v>
      </c>
      <c r="X1648" s="140" t="s">
        <v>7765</v>
      </c>
      <c r="Y1648" s="140" t="s">
        <v>7766</v>
      </c>
      <c r="Z1648" s="140" t="s">
        <v>8739</v>
      </c>
      <c r="AA1648" s="139">
        <v>1</v>
      </c>
      <c r="AB1648" s="141">
        <v>45322</v>
      </c>
      <c r="AC1648" s="141">
        <v>45322</v>
      </c>
      <c r="AD1648" s="140" t="s">
        <v>8081</v>
      </c>
      <c r="AE1648" s="140" t="s">
        <v>8082</v>
      </c>
      <c r="AF1648" s="140" t="s">
        <v>8083</v>
      </c>
      <c r="AG1648" s="140" t="s">
        <v>8084</v>
      </c>
      <c r="AH1648" s="140" t="s">
        <v>14455</v>
      </c>
      <c r="AI1648" s="140" t="s">
        <v>7943</v>
      </c>
      <c r="AJ1648" s="140" t="s">
        <v>14450</v>
      </c>
      <c r="AK1648" s="140" t="s">
        <v>14456</v>
      </c>
      <c r="AL1648" s="139">
        <v>9190</v>
      </c>
      <c r="AM1648" s="140" t="s">
        <v>442</v>
      </c>
      <c r="AN1648" s="140" t="s">
        <v>11290</v>
      </c>
    </row>
    <row r="1649" spans="1:40" ht="28.8" x14ac:dyDescent="0.25">
      <c r="A1649" s="139" t="s">
        <v>7756</v>
      </c>
      <c r="B1649" s="140" t="s">
        <v>7757</v>
      </c>
      <c r="C1649" s="139">
        <v>21618</v>
      </c>
      <c r="D1649" s="140" t="s">
        <v>5799</v>
      </c>
      <c r="E1649" s="140" t="s">
        <v>4478</v>
      </c>
      <c r="F1649" s="139">
        <v>9190</v>
      </c>
      <c r="G1649" s="140" t="s">
        <v>822</v>
      </c>
      <c r="H1649" s="140" t="s">
        <v>2393</v>
      </c>
      <c r="I1649" s="140" t="s">
        <v>7758</v>
      </c>
      <c r="J1649" s="140" t="s">
        <v>14457</v>
      </c>
      <c r="K1649" s="140" t="s">
        <v>7899</v>
      </c>
      <c r="L1649" s="140" t="s">
        <v>7761</v>
      </c>
      <c r="M1649" s="140" t="s">
        <v>6823</v>
      </c>
      <c r="N1649" s="140" t="s">
        <v>8722</v>
      </c>
      <c r="O1649" s="139">
        <v>119149</v>
      </c>
      <c r="P1649" s="139">
        <v>21592</v>
      </c>
      <c r="Q1649" s="140" t="s">
        <v>5797</v>
      </c>
      <c r="R1649" s="139">
        <v>968371</v>
      </c>
      <c r="S1649" s="139">
        <v>0</v>
      </c>
      <c r="T1649" s="140" t="s">
        <v>7758</v>
      </c>
      <c r="U1649" s="141">
        <v>367</v>
      </c>
      <c r="V1649" s="140" t="s">
        <v>14458</v>
      </c>
      <c r="W1649" s="140" t="s">
        <v>9169</v>
      </c>
      <c r="X1649" s="140" t="s">
        <v>7765</v>
      </c>
      <c r="Y1649" s="140" t="s">
        <v>7766</v>
      </c>
      <c r="Z1649" s="140" t="s">
        <v>8739</v>
      </c>
      <c r="AA1649" s="139">
        <v>1</v>
      </c>
      <c r="AB1649" s="141">
        <v>45322</v>
      </c>
      <c r="AC1649" s="141">
        <v>45322</v>
      </c>
      <c r="AD1649" s="140" t="s">
        <v>8081</v>
      </c>
      <c r="AE1649" s="140" t="s">
        <v>8082</v>
      </c>
      <c r="AF1649" s="140" t="s">
        <v>8083</v>
      </c>
      <c r="AG1649" s="140" t="s">
        <v>8084</v>
      </c>
      <c r="AH1649" s="140" t="s">
        <v>14459</v>
      </c>
      <c r="AI1649" s="140" t="s">
        <v>7943</v>
      </c>
      <c r="AJ1649" s="140" t="s">
        <v>14460</v>
      </c>
      <c r="AK1649" s="140" t="s">
        <v>4478</v>
      </c>
      <c r="AL1649" s="139">
        <v>9190</v>
      </c>
      <c r="AM1649" s="140" t="s">
        <v>442</v>
      </c>
      <c r="AN1649" s="140" t="s">
        <v>11290</v>
      </c>
    </row>
    <row r="1650" spans="1:40" ht="28.8" x14ac:dyDescent="0.25">
      <c r="A1650" s="139" t="s">
        <v>7756</v>
      </c>
      <c r="B1650" s="140" t="s">
        <v>7757</v>
      </c>
      <c r="C1650" s="139">
        <v>21626</v>
      </c>
      <c r="D1650" s="140" t="s">
        <v>5800</v>
      </c>
      <c r="E1650" s="140" t="s">
        <v>4479</v>
      </c>
      <c r="F1650" s="139">
        <v>9190</v>
      </c>
      <c r="G1650" s="140" t="s">
        <v>442</v>
      </c>
      <c r="H1650" s="140" t="s">
        <v>2394</v>
      </c>
      <c r="I1650" s="140" t="s">
        <v>7758</v>
      </c>
      <c r="J1650" s="140" t="s">
        <v>14461</v>
      </c>
      <c r="K1650" s="140" t="s">
        <v>7899</v>
      </c>
      <c r="L1650" s="140" t="s">
        <v>7761</v>
      </c>
      <c r="M1650" s="140" t="s">
        <v>6823</v>
      </c>
      <c r="N1650" s="140" t="s">
        <v>8722</v>
      </c>
      <c r="O1650" s="139">
        <v>119149</v>
      </c>
      <c r="P1650" s="139">
        <v>21592</v>
      </c>
      <c r="Q1650" s="140" t="s">
        <v>5797</v>
      </c>
      <c r="R1650" s="139">
        <v>968371</v>
      </c>
      <c r="S1650" s="139">
        <v>0</v>
      </c>
      <c r="T1650" s="140" t="s">
        <v>7758</v>
      </c>
      <c r="U1650" s="141">
        <v>367</v>
      </c>
      <c r="V1650" s="140" t="s">
        <v>14462</v>
      </c>
      <c r="W1650" s="140" t="s">
        <v>14463</v>
      </c>
      <c r="X1650" s="140" t="s">
        <v>7765</v>
      </c>
      <c r="Y1650" s="140" t="s">
        <v>7766</v>
      </c>
      <c r="Z1650" s="140" t="s">
        <v>8739</v>
      </c>
      <c r="AA1650" s="139">
        <v>1</v>
      </c>
      <c r="AB1650" s="141">
        <v>45322</v>
      </c>
      <c r="AC1650" s="141">
        <v>45322</v>
      </c>
      <c r="AD1650" s="140" t="s">
        <v>8081</v>
      </c>
      <c r="AE1650" s="140" t="s">
        <v>8082</v>
      </c>
      <c r="AF1650" s="140" t="s">
        <v>8083</v>
      </c>
      <c r="AG1650" s="140" t="s">
        <v>8084</v>
      </c>
      <c r="AH1650" s="140" t="s">
        <v>14449</v>
      </c>
      <c r="AI1650" s="140" t="s">
        <v>7943</v>
      </c>
      <c r="AJ1650" s="140" t="s">
        <v>14450</v>
      </c>
      <c r="AK1650" s="140" t="s">
        <v>14451</v>
      </c>
      <c r="AL1650" s="139">
        <v>9190</v>
      </c>
      <c r="AM1650" s="140" t="s">
        <v>442</v>
      </c>
      <c r="AN1650" s="140" t="s">
        <v>11290</v>
      </c>
    </row>
    <row r="1651" spans="1:40" ht="28.8" x14ac:dyDescent="0.25">
      <c r="A1651" s="139" t="s">
        <v>7756</v>
      </c>
      <c r="B1651" s="140" t="s">
        <v>7757</v>
      </c>
      <c r="C1651" s="139">
        <v>21634</v>
      </c>
      <c r="D1651" s="140" t="s">
        <v>5566</v>
      </c>
      <c r="E1651" s="140" t="s">
        <v>4480</v>
      </c>
      <c r="F1651" s="139">
        <v>9190</v>
      </c>
      <c r="G1651" s="140" t="s">
        <v>442</v>
      </c>
      <c r="H1651" s="140" t="s">
        <v>2395</v>
      </c>
      <c r="I1651" s="140" t="s">
        <v>7758</v>
      </c>
      <c r="J1651" s="140" t="s">
        <v>14464</v>
      </c>
      <c r="K1651" s="140" t="s">
        <v>7899</v>
      </c>
      <c r="L1651" s="140" t="s">
        <v>7761</v>
      </c>
      <c r="M1651" s="140" t="s">
        <v>6823</v>
      </c>
      <c r="N1651" s="140" t="s">
        <v>8722</v>
      </c>
      <c r="O1651" s="139">
        <v>119149</v>
      </c>
      <c r="P1651" s="139">
        <v>21592</v>
      </c>
      <c r="Q1651" s="140" t="s">
        <v>5797</v>
      </c>
      <c r="R1651" s="139">
        <v>968371</v>
      </c>
      <c r="S1651" s="139">
        <v>0</v>
      </c>
      <c r="T1651" s="140" t="s">
        <v>7758</v>
      </c>
      <c r="U1651" s="141">
        <v>367</v>
      </c>
      <c r="V1651" s="140" t="s">
        <v>14465</v>
      </c>
      <c r="W1651" s="140" t="s">
        <v>14466</v>
      </c>
      <c r="X1651" s="140" t="s">
        <v>7765</v>
      </c>
      <c r="Y1651" s="140" t="s">
        <v>7766</v>
      </c>
      <c r="Z1651" s="140" t="s">
        <v>8739</v>
      </c>
      <c r="AA1651" s="139">
        <v>2</v>
      </c>
      <c r="AB1651" s="141">
        <v>45322</v>
      </c>
      <c r="AC1651" s="141">
        <v>45322</v>
      </c>
      <c r="AD1651" s="140" t="s">
        <v>8081</v>
      </c>
      <c r="AE1651" s="140" t="s">
        <v>8082</v>
      </c>
      <c r="AF1651" s="140" t="s">
        <v>8083</v>
      </c>
      <c r="AG1651" s="140" t="s">
        <v>8084</v>
      </c>
      <c r="AH1651" s="140" t="s">
        <v>14467</v>
      </c>
      <c r="AI1651" s="140" t="s">
        <v>7943</v>
      </c>
      <c r="AJ1651" s="140" t="s">
        <v>14468</v>
      </c>
      <c r="AK1651" s="140" t="s">
        <v>14469</v>
      </c>
      <c r="AL1651" s="139">
        <v>9190</v>
      </c>
      <c r="AM1651" s="140" t="s">
        <v>442</v>
      </c>
      <c r="AN1651" s="140" t="s">
        <v>11290</v>
      </c>
    </row>
    <row r="1652" spans="1:40" ht="28.8" x14ac:dyDescent="0.25">
      <c r="A1652" s="139" t="s">
        <v>7756</v>
      </c>
      <c r="B1652" s="140" t="s">
        <v>7757</v>
      </c>
      <c r="C1652" s="139">
        <v>21642</v>
      </c>
      <c r="D1652" s="140" t="s">
        <v>7326</v>
      </c>
      <c r="E1652" s="140" t="s">
        <v>4481</v>
      </c>
      <c r="F1652" s="139">
        <v>9160</v>
      </c>
      <c r="G1652" s="140" t="s">
        <v>823</v>
      </c>
      <c r="H1652" s="140" t="s">
        <v>2396</v>
      </c>
      <c r="I1652" s="140" t="s">
        <v>7758</v>
      </c>
      <c r="J1652" s="140" t="s">
        <v>14470</v>
      </c>
      <c r="K1652" s="140" t="s">
        <v>7899</v>
      </c>
      <c r="L1652" s="140" t="s">
        <v>7761</v>
      </c>
      <c r="M1652" s="140" t="s">
        <v>6823</v>
      </c>
      <c r="N1652" s="140" t="s">
        <v>8722</v>
      </c>
      <c r="O1652" s="139">
        <v>120998</v>
      </c>
      <c r="P1652" s="139">
        <v>21717</v>
      </c>
      <c r="Q1652" s="140" t="s">
        <v>5802</v>
      </c>
      <c r="R1652" s="139">
        <v>122333</v>
      </c>
      <c r="S1652" s="139">
        <v>0</v>
      </c>
      <c r="T1652" s="140" t="s">
        <v>7758</v>
      </c>
      <c r="U1652" s="141">
        <v>367</v>
      </c>
      <c r="V1652" s="140" t="s">
        <v>14471</v>
      </c>
      <c r="W1652" s="140" t="s">
        <v>8337</v>
      </c>
      <c r="X1652" s="140" t="s">
        <v>7765</v>
      </c>
      <c r="Y1652" s="140" t="s">
        <v>7766</v>
      </c>
      <c r="Z1652" s="140" t="s">
        <v>8739</v>
      </c>
      <c r="AA1652" s="139">
        <v>2</v>
      </c>
      <c r="AB1652" s="141">
        <v>45322</v>
      </c>
      <c r="AC1652" s="141">
        <v>45322</v>
      </c>
      <c r="AD1652" s="140" t="s">
        <v>8081</v>
      </c>
      <c r="AE1652" s="140" t="s">
        <v>8082</v>
      </c>
      <c r="AF1652" s="140" t="s">
        <v>8083</v>
      </c>
      <c r="AG1652" s="140" t="s">
        <v>8084</v>
      </c>
      <c r="AH1652" s="140" t="s">
        <v>14472</v>
      </c>
      <c r="AI1652" s="140" t="s">
        <v>7773</v>
      </c>
      <c r="AJ1652" s="140" t="s">
        <v>14473</v>
      </c>
      <c r="AK1652" s="140" t="s">
        <v>14440</v>
      </c>
      <c r="AL1652" s="139">
        <v>9160</v>
      </c>
      <c r="AM1652" s="140" t="s">
        <v>443</v>
      </c>
      <c r="AN1652" s="140" t="s">
        <v>14441</v>
      </c>
    </row>
    <row r="1653" spans="1:40" ht="28.8" x14ac:dyDescent="0.25">
      <c r="A1653" s="139" t="s">
        <v>7756</v>
      </c>
      <c r="B1653" s="140" t="s">
        <v>7757</v>
      </c>
      <c r="C1653" s="139">
        <v>21667</v>
      </c>
      <c r="D1653" s="140" t="s">
        <v>5801</v>
      </c>
      <c r="E1653" s="140" t="s">
        <v>4482</v>
      </c>
      <c r="F1653" s="139">
        <v>9160</v>
      </c>
      <c r="G1653" s="140" t="s">
        <v>443</v>
      </c>
      <c r="H1653" s="140" t="s">
        <v>2397</v>
      </c>
      <c r="I1653" s="140" t="s">
        <v>7758</v>
      </c>
      <c r="J1653" s="140" t="s">
        <v>14474</v>
      </c>
      <c r="K1653" s="140" t="s">
        <v>7899</v>
      </c>
      <c r="L1653" s="140" t="s">
        <v>7761</v>
      </c>
      <c r="M1653" s="140" t="s">
        <v>6823</v>
      </c>
      <c r="N1653" s="140" t="s">
        <v>8722</v>
      </c>
      <c r="O1653" s="139">
        <v>120998</v>
      </c>
      <c r="P1653" s="139">
        <v>21717</v>
      </c>
      <c r="Q1653" s="140" t="s">
        <v>5802</v>
      </c>
      <c r="R1653" s="139">
        <v>122333</v>
      </c>
      <c r="S1653" s="139">
        <v>0</v>
      </c>
      <c r="T1653" s="140" t="s">
        <v>7758</v>
      </c>
      <c r="U1653" s="141">
        <v>367</v>
      </c>
      <c r="V1653" s="140" t="s">
        <v>14475</v>
      </c>
      <c r="W1653" s="140" t="s">
        <v>9436</v>
      </c>
      <c r="X1653" s="140" t="s">
        <v>8106</v>
      </c>
      <c r="Y1653" s="140" t="s">
        <v>8107</v>
      </c>
      <c r="Z1653" s="140" t="s">
        <v>8724</v>
      </c>
      <c r="AA1653" s="139">
        <v>1</v>
      </c>
      <c r="AB1653" s="141">
        <v>45322</v>
      </c>
      <c r="AC1653" s="141">
        <v>45322</v>
      </c>
      <c r="AD1653" s="140" t="s">
        <v>8081</v>
      </c>
      <c r="AE1653" s="140" t="s">
        <v>8082</v>
      </c>
      <c r="AF1653" s="140" t="s">
        <v>8083</v>
      </c>
      <c r="AG1653" s="140" t="s">
        <v>8084</v>
      </c>
      <c r="AH1653" s="140" t="s">
        <v>14476</v>
      </c>
      <c r="AI1653" s="140" t="s">
        <v>7943</v>
      </c>
      <c r="AJ1653" s="140" t="s">
        <v>14477</v>
      </c>
      <c r="AK1653" s="140" t="s">
        <v>14440</v>
      </c>
      <c r="AL1653" s="139">
        <v>9160</v>
      </c>
      <c r="AM1653" s="140" t="s">
        <v>443</v>
      </c>
      <c r="AN1653" s="140" t="s">
        <v>14441</v>
      </c>
    </row>
    <row r="1654" spans="1:40" ht="28.8" x14ac:dyDescent="0.25">
      <c r="A1654" s="139" t="s">
        <v>7756</v>
      </c>
      <c r="B1654" s="140" t="s">
        <v>7757</v>
      </c>
      <c r="C1654" s="139">
        <v>21675</v>
      </c>
      <c r="D1654" s="140" t="s">
        <v>6430</v>
      </c>
      <c r="E1654" s="140" t="s">
        <v>4483</v>
      </c>
      <c r="F1654" s="139">
        <v>9160</v>
      </c>
      <c r="G1654" s="140" t="s">
        <v>443</v>
      </c>
      <c r="H1654" s="140" t="s">
        <v>2398</v>
      </c>
      <c r="I1654" s="140" t="s">
        <v>7758</v>
      </c>
      <c r="J1654" s="140" t="s">
        <v>14478</v>
      </c>
      <c r="K1654" s="140" t="s">
        <v>7899</v>
      </c>
      <c r="L1654" s="140" t="s">
        <v>7761</v>
      </c>
      <c r="M1654" s="140" t="s">
        <v>6823</v>
      </c>
      <c r="N1654" s="140" t="s">
        <v>8722</v>
      </c>
      <c r="O1654" s="139">
        <v>120998</v>
      </c>
      <c r="P1654" s="139">
        <v>21717</v>
      </c>
      <c r="Q1654" s="140" t="s">
        <v>5802</v>
      </c>
      <c r="R1654" s="139">
        <v>122333</v>
      </c>
      <c r="S1654" s="139">
        <v>0</v>
      </c>
      <c r="T1654" s="140" t="s">
        <v>7758</v>
      </c>
      <c r="U1654" s="141">
        <v>367</v>
      </c>
      <c r="V1654" s="140" t="s">
        <v>14479</v>
      </c>
      <c r="W1654" s="140" t="s">
        <v>14480</v>
      </c>
      <c r="X1654" s="140" t="s">
        <v>7765</v>
      </c>
      <c r="Y1654" s="140" t="s">
        <v>7766</v>
      </c>
      <c r="Z1654" s="140" t="s">
        <v>8739</v>
      </c>
      <c r="AA1654" s="139">
        <v>2</v>
      </c>
      <c r="AB1654" s="141">
        <v>45322</v>
      </c>
      <c r="AC1654" s="141">
        <v>45322</v>
      </c>
      <c r="AD1654" s="140" t="s">
        <v>8081</v>
      </c>
      <c r="AE1654" s="140" t="s">
        <v>8082</v>
      </c>
      <c r="AF1654" s="140" t="s">
        <v>8083</v>
      </c>
      <c r="AG1654" s="140" t="s">
        <v>8084</v>
      </c>
      <c r="AH1654" s="140" t="s">
        <v>14481</v>
      </c>
      <c r="AI1654" s="140" t="s">
        <v>7773</v>
      </c>
      <c r="AJ1654" s="140" t="s">
        <v>14482</v>
      </c>
      <c r="AK1654" s="140" t="s">
        <v>14440</v>
      </c>
      <c r="AL1654" s="139">
        <v>9160</v>
      </c>
      <c r="AM1654" s="140" t="s">
        <v>443</v>
      </c>
      <c r="AN1654" s="140" t="s">
        <v>14441</v>
      </c>
    </row>
    <row r="1655" spans="1:40" ht="28.8" x14ac:dyDescent="0.25">
      <c r="A1655" s="139" t="s">
        <v>7756</v>
      </c>
      <c r="B1655" s="140" t="s">
        <v>7757</v>
      </c>
      <c r="C1655" s="139">
        <v>21683</v>
      </c>
      <c r="D1655" s="140" t="s">
        <v>6431</v>
      </c>
      <c r="E1655" s="140" t="s">
        <v>4484</v>
      </c>
      <c r="F1655" s="139">
        <v>9160</v>
      </c>
      <c r="G1655" s="140" t="s">
        <v>443</v>
      </c>
      <c r="H1655" s="140" t="s">
        <v>2399</v>
      </c>
      <c r="I1655" s="140" t="s">
        <v>7758</v>
      </c>
      <c r="J1655" s="140" t="s">
        <v>14483</v>
      </c>
      <c r="K1655" s="140" t="s">
        <v>7899</v>
      </c>
      <c r="L1655" s="140" t="s">
        <v>7761</v>
      </c>
      <c r="M1655" s="140" t="s">
        <v>6823</v>
      </c>
      <c r="N1655" s="140" t="s">
        <v>8722</v>
      </c>
      <c r="O1655" s="139">
        <v>120998</v>
      </c>
      <c r="P1655" s="139">
        <v>21717</v>
      </c>
      <c r="Q1655" s="140" t="s">
        <v>5802</v>
      </c>
      <c r="R1655" s="139">
        <v>122333</v>
      </c>
      <c r="S1655" s="139">
        <v>0</v>
      </c>
      <c r="T1655" s="140" t="s">
        <v>7758</v>
      </c>
      <c r="U1655" s="141">
        <v>367</v>
      </c>
      <c r="V1655" s="140" t="s">
        <v>14484</v>
      </c>
      <c r="W1655" s="140" t="s">
        <v>8102</v>
      </c>
      <c r="X1655" s="140" t="s">
        <v>7765</v>
      </c>
      <c r="Y1655" s="140" t="s">
        <v>7766</v>
      </c>
      <c r="Z1655" s="140" t="s">
        <v>8739</v>
      </c>
      <c r="AA1655" s="139">
        <v>1</v>
      </c>
      <c r="AB1655" s="141">
        <v>45322</v>
      </c>
      <c r="AC1655" s="141">
        <v>45322</v>
      </c>
      <c r="AD1655" s="140" t="s">
        <v>8081</v>
      </c>
      <c r="AE1655" s="140" t="s">
        <v>8082</v>
      </c>
      <c r="AF1655" s="140" t="s">
        <v>8083</v>
      </c>
      <c r="AG1655" s="140" t="s">
        <v>8084</v>
      </c>
      <c r="AH1655" s="140" t="s">
        <v>14485</v>
      </c>
      <c r="AI1655" s="140" t="s">
        <v>7773</v>
      </c>
      <c r="AJ1655" s="140" t="s">
        <v>14486</v>
      </c>
      <c r="AK1655" s="140" t="s">
        <v>14440</v>
      </c>
      <c r="AL1655" s="139">
        <v>9160</v>
      </c>
      <c r="AM1655" s="140" t="s">
        <v>443</v>
      </c>
      <c r="AN1655" s="140" t="s">
        <v>14441</v>
      </c>
    </row>
    <row r="1656" spans="1:40" ht="28.8" x14ac:dyDescent="0.25">
      <c r="A1656" s="139" t="s">
        <v>7756</v>
      </c>
      <c r="B1656" s="140" t="s">
        <v>7757</v>
      </c>
      <c r="C1656" s="139">
        <v>21691</v>
      </c>
      <c r="D1656" s="140" t="s">
        <v>7327</v>
      </c>
      <c r="E1656" s="140" t="s">
        <v>4485</v>
      </c>
      <c r="F1656" s="139">
        <v>9160</v>
      </c>
      <c r="G1656" s="140" t="s">
        <v>443</v>
      </c>
      <c r="H1656" s="140" t="s">
        <v>2400</v>
      </c>
      <c r="I1656" s="140" t="s">
        <v>7758</v>
      </c>
      <c r="J1656" s="140" t="s">
        <v>14487</v>
      </c>
      <c r="K1656" s="140" t="s">
        <v>7899</v>
      </c>
      <c r="L1656" s="140" t="s">
        <v>7761</v>
      </c>
      <c r="M1656" s="140" t="s">
        <v>6823</v>
      </c>
      <c r="N1656" s="140" t="s">
        <v>8722</v>
      </c>
      <c r="O1656" s="139">
        <v>120998</v>
      </c>
      <c r="P1656" s="139">
        <v>21717</v>
      </c>
      <c r="Q1656" s="140" t="s">
        <v>5802</v>
      </c>
      <c r="R1656" s="139">
        <v>122333</v>
      </c>
      <c r="S1656" s="139">
        <v>0</v>
      </c>
      <c r="T1656" s="140" t="s">
        <v>7758</v>
      </c>
      <c r="U1656" s="141">
        <v>367</v>
      </c>
      <c r="V1656" s="140" t="s">
        <v>14488</v>
      </c>
      <c r="W1656" s="140" t="s">
        <v>9640</v>
      </c>
      <c r="X1656" s="140" t="s">
        <v>7765</v>
      </c>
      <c r="Y1656" s="140" t="s">
        <v>7766</v>
      </c>
      <c r="Z1656" s="140" t="s">
        <v>8739</v>
      </c>
      <c r="AA1656" s="139">
        <v>1</v>
      </c>
      <c r="AB1656" s="141">
        <v>45322</v>
      </c>
      <c r="AC1656" s="141">
        <v>45322</v>
      </c>
      <c r="AD1656" s="140" t="s">
        <v>8081</v>
      </c>
      <c r="AE1656" s="140" t="s">
        <v>8082</v>
      </c>
      <c r="AF1656" s="140" t="s">
        <v>8083</v>
      </c>
      <c r="AG1656" s="140" t="s">
        <v>8084</v>
      </c>
      <c r="AH1656" s="140" t="s">
        <v>14489</v>
      </c>
      <c r="AI1656" s="140" t="s">
        <v>7773</v>
      </c>
      <c r="AJ1656" s="140" t="s">
        <v>14490</v>
      </c>
      <c r="AK1656" s="140" t="s">
        <v>14440</v>
      </c>
      <c r="AL1656" s="139">
        <v>9160</v>
      </c>
      <c r="AM1656" s="140" t="s">
        <v>443</v>
      </c>
      <c r="AN1656" s="140" t="s">
        <v>14441</v>
      </c>
    </row>
    <row r="1657" spans="1:40" ht="28.8" x14ac:dyDescent="0.25">
      <c r="A1657" s="139" t="s">
        <v>7756</v>
      </c>
      <c r="B1657" s="140" t="s">
        <v>7757</v>
      </c>
      <c r="C1657" s="139">
        <v>21709</v>
      </c>
      <c r="D1657" s="140" t="s">
        <v>6432</v>
      </c>
      <c r="E1657" s="140" t="s">
        <v>4486</v>
      </c>
      <c r="F1657" s="139">
        <v>9160</v>
      </c>
      <c r="G1657" s="140" t="s">
        <v>443</v>
      </c>
      <c r="H1657" s="140" t="s">
        <v>2823</v>
      </c>
      <c r="I1657" s="140" t="s">
        <v>7758</v>
      </c>
      <c r="J1657" s="140" t="s">
        <v>14491</v>
      </c>
      <c r="K1657" s="140" t="s">
        <v>7899</v>
      </c>
      <c r="L1657" s="140" t="s">
        <v>7761</v>
      </c>
      <c r="M1657" s="140" t="s">
        <v>6823</v>
      </c>
      <c r="N1657" s="140" t="s">
        <v>8722</v>
      </c>
      <c r="O1657" s="139">
        <v>120998</v>
      </c>
      <c r="P1657" s="139">
        <v>21717</v>
      </c>
      <c r="Q1657" s="140" t="s">
        <v>5802</v>
      </c>
      <c r="R1657" s="139">
        <v>122333</v>
      </c>
      <c r="S1657" s="139">
        <v>0</v>
      </c>
      <c r="T1657" s="140" t="s">
        <v>7758</v>
      </c>
      <c r="U1657" s="141">
        <v>367</v>
      </c>
      <c r="V1657" s="140" t="s">
        <v>14492</v>
      </c>
      <c r="W1657" s="140" t="s">
        <v>8718</v>
      </c>
      <c r="X1657" s="140" t="s">
        <v>7765</v>
      </c>
      <c r="Y1657" s="140" t="s">
        <v>7766</v>
      </c>
      <c r="Z1657" s="140" t="s">
        <v>8739</v>
      </c>
      <c r="AA1657" s="139">
        <v>1</v>
      </c>
      <c r="AB1657" s="141">
        <v>45322</v>
      </c>
      <c r="AC1657" s="141">
        <v>45322</v>
      </c>
      <c r="AD1657" s="140" t="s">
        <v>8081</v>
      </c>
      <c r="AE1657" s="140" t="s">
        <v>8082</v>
      </c>
      <c r="AF1657" s="140" t="s">
        <v>8083</v>
      </c>
      <c r="AG1657" s="140" t="s">
        <v>8084</v>
      </c>
      <c r="AH1657" s="140" t="s">
        <v>14493</v>
      </c>
      <c r="AI1657" s="140" t="s">
        <v>7773</v>
      </c>
      <c r="AJ1657" s="140" t="s">
        <v>14486</v>
      </c>
      <c r="AK1657" s="140" t="s">
        <v>14440</v>
      </c>
      <c r="AL1657" s="139">
        <v>9160</v>
      </c>
      <c r="AM1657" s="140" t="s">
        <v>443</v>
      </c>
      <c r="AN1657" s="140" t="s">
        <v>14441</v>
      </c>
    </row>
    <row r="1658" spans="1:40" ht="28.8" x14ac:dyDescent="0.25">
      <c r="A1658" s="139" t="s">
        <v>7756</v>
      </c>
      <c r="B1658" s="140" t="s">
        <v>7757</v>
      </c>
      <c r="C1658" s="139">
        <v>21717</v>
      </c>
      <c r="D1658" s="140" t="s">
        <v>5802</v>
      </c>
      <c r="E1658" s="140" t="s">
        <v>4487</v>
      </c>
      <c r="F1658" s="139">
        <v>9160</v>
      </c>
      <c r="G1658" s="140" t="s">
        <v>443</v>
      </c>
      <c r="H1658" s="140" t="s">
        <v>2401</v>
      </c>
      <c r="I1658" s="140" t="s">
        <v>7758</v>
      </c>
      <c r="J1658" s="140" t="s">
        <v>14494</v>
      </c>
      <c r="K1658" s="140" t="s">
        <v>7899</v>
      </c>
      <c r="L1658" s="140" t="s">
        <v>7761</v>
      </c>
      <c r="M1658" s="140" t="s">
        <v>6823</v>
      </c>
      <c r="N1658" s="140" t="s">
        <v>8722</v>
      </c>
      <c r="O1658" s="139">
        <v>120998</v>
      </c>
      <c r="P1658" s="139">
        <v>21717</v>
      </c>
      <c r="Q1658" s="140" t="s">
        <v>5802</v>
      </c>
      <c r="R1658" s="139">
        <v>122333</v>
      </c>
      <c r="S1658" s="139">
        <v>0</v>
      </c>
      <c r="T1658" s="140" t="s">
        <v>7758</v>
      </c>
      <c r="U1658" s="141">
        <v>367</v>
      </c>
      <c r="V1658" s="140" t="s">
        <v>14495</v>
      </c>
      <c r="W1658" s="140" t="s">
        <v>12596</v>
      </c>
      <c r="X1658" s="140" t="s">
        <v>7765</v>
      </c>
      <c r="Y1658" s="140" t="s">
        <v>7766</v>
      </c>
      <c r="Z1658" s="140" t="s">
        <v>8739</v>
      </c>
      <c r="AA1658" s="139">
        <v>1</v>
      </c>
      <c r="AB1658" s="141">
        <v>45322</v>
      </c>
      <c r="AC1658" s="141">
        <v>45322</v>
      </c>
      <c r="AD1658" s="140" t="s">
        <v>8081</v>
      </c>
      <c r="AE1658" s="140" t="s">
        <v>8082</v>
      </c>
      <c r="AF1658" s="140" t="s">
        <v>8083</v>
      </c>
      <c r="AG1658" s="140" t="s">
        <v>8084</v>
      </c>
      <c r="AH1658" s="140" t="s">
        <v>14496</v>
      </c>
      <c r="AI1658" s="140" t="s">
        <v>7885</v>
      </c>
      <c r="AJ1658" s="140" t="s">
        <v>14497</v>
      </c>
      <c r="AK1658" s="140" t="s">
        <v>14440</v>
      </c>
      <c r="AL1658" s="139">
        <v>9160</v>
      </c>
      <c r="AM1658" s="140" t="s">
        <v>443</v>
      </c>
      <c r="AN1658" s="140" t="s">
        <v>14441</v>
      </c>
    </row>
    <row r="1659" spans="1:40" ht="28.8" x14ac:dyDescent="0.25">
      <c r="A1659" s="139" t="s">
        <v>7756</v>
      </c>
      <c r="B1659" s="140" t="s">
        <v>7757</v>
      </c>
      <c r="C1659" s="139">
        <v>21725</v>
      </c>
      <c r="D1659" s="140" t="s">
        <v>7328</v>
      </c>
      <c r="E1659" s="140" t="s">
        <v>4488</v>
      </c>
      <c r="F1659" s="139">
        <v>9160</v>
      </c>
      <c r="G1659" s="140" t="s">
        <v>443</v>
      </c>
      <c r="H1659" s="140" t="s">
        <v>2402</v>
      </c>
      <c r="I1659" s="140" t="s">
        <v>7758</v>
      </c>
      <c r="J1659" s="140" t="s">
        <v>14498</v>
      </c>
      <c r="K1659" s="140" t="s">
        <v>7899</v>
      </c>
      <c r="L1659" s="140" t="s">
        <v>7761</v>
      </c>
      <c r="M1659" s="140" t="s">
        <v>6823</v>
      </c>
      <c r="N1659" s="140" t="s">
        <v>8722</v>
      </c>
      <c r="O1659" s="139">
        <v>120998</v>
      </c>
      <c r="P1659" s="139">
        <v>21717</v>
      </c>
      <c r="Q1659" s="140" t="s">
        <v>5802</v>
      </c>
      <c r="R1659" s="139">
        <v>122333</v>
      </c>
      <c r="S1659" s="139">
        <v>0</v>
      </c>
      <c r="T1659" s="140" t="s">
        <v>7758</v>
      </c>
      <c r="U1659" s="141">
        <v>367</v>
      </c>
      <c r="V1659" s="140" t="s">
        <v>14499</v>
      </c>
      <c r="W1659" s="140" t="s">
        <v>14500</v>
      </c>
      <c r="X1659" s="140" t="s">
        <v>7972</v>
      </c>
      <c r="Y1659" s="140" t="s">
        <v>7973</v>
      </c>
      <c r="Z1659" s="140" t="s">
        <v>8899</v>
      </c>
      <c r="AA1659" s="139">
        <v>1</v>
      </c>
      <c r="AB1659" s="141">
        <v>45322</v>
      </c>
      <c r="AC1659" s="141">
        <v>45322</v>
      </c>
      <c r="AD1659" s="140" t="s">
        <v>8081</v>
      </c>
      <c r="AE1659" s="140" t="s">
        <v>8082</v>
      </c>
      <c r="AF1659" s="140" t="s">
        <v>8083</v>
      </c>
      <c r="AG1659" s="140" t="s">
        <v>8084</v>
      </c>
      <c r="AH1659" s="140" t="s">
        <v>14501</v>
      </c>
      <c r="AI1659" s="140" t="s">
        <v>7943</v>
      </c>
      <c r="AJ1659" s="140" t="s">
        <v>14486</v>
      </c>
      <c r="AK1659" s="140" t="s">
        <v>14440</v>
      </c>
      <c r="AL1659" s="139">
        <v>9160</v>
      </c>
      <c r="AM1659" s="140" t="s">
        <v>443</v>
      </c>
      <c r="AN1659" s="140" t="s">
        <v>14441</v>
      </c>
    </row>
    <row r="1660" spans="1:40" ht="28.8" x14ac:dyDescent="0.25">
      <c r="A1660" s="139" t="s">
        <v>7756</v>
      </c>
      <c r="B1660" s="140" t="s">
        <v>7757</v>
      </c>
      <c r="C1660" s="139">
        <v>21758</v>
      </c>
      <c r="D1660" s="140" t="s">
        <v>5664</v>
      </c>
      <c r="E1660" s="140" t="s">
        <v>4489</v>
      </c>
      <c r="F1660" s="139">
        <v>9160</v>
      </c>
      <c r="G1660" s="140" t="s">
        <v>823</v>
      </c>
      <c r="H1660" s="140" t="s">
        <v>2403</v>
      </c>
      <c r="I1660" s="140" t="s">
        <v>7758</v>
      </c>
      <c r="J1660" s="140" t="s">
        <v>14502</v>
      </c>
      <c r="K1660" s="140" t="s">
        <v>7899</v>
      </c>
      <c r="L1660" s="140" t="s">
        <v>7761</v>
      </c>
      <c r="M1660" s="140" t="s">
        <v>6823</v>
      </c>
      <c r="N1660" s="140" t="s">
        <v>8722</v>
      </c>
      <c r="O1660" s="139">
        <v>120998</v>
      </c>
      <c r="P1660" s="139">
        <v>21717</v>
      </c>
      <c r="Q1660" s="140" t="s">
        <v>5802</v>
      </c>
      <c r="R1660" s="139">
        <v>122333</v>
      </c>
      <c r="S1660" s="139">
        <v>0</v>
      </c>
      <c r="T1660" s="140" t="s">
        <v>7758</v>
      </c>
      <c r="U1660" s="141">
        <v>367</v>
      </c>
      <c r="V1660" s="140" t="s">
        <v>14503</v>
      </c>
      <c r="W1660" s="140" t="s">
        <v>9072</v>
      </c>
      <c r="X1660" s="140" t="s">
        <v>7765</v>
      </c>
      <c r="Y1660" s="140" t="s">
        <v>7766</v>
      </c>
      <c r="Z1660" s="140" t="s">
        <v>8739</v>
      </c>
      <c r="AA1660" s="139">
        <v>1</v>
      </c>
      <c r="AB1660" s="141">
        <v>45322</v>
      </c>
      <c r="AC1660" s="141">
        <v>45322</v>
      </c>
      <c r="AD1660" s="140" t="s">
        <v>8081</v>
      </c>
      <c r="AE1660" s="140" t="s">
        <v>8082</v>
      </c>
      <c r="AF1660" s="140" t="s">
        <v>8083</v>
      </c>
      <c r="AG1660" s="140" t="s">
        <v>8084</v>
      </c>
      <c r="AH1660" s="140" t="s">
        <v>14504</v>
      </c>
      <c r="AI1660" s="140" t="s">
        <v>7773</v>
      </c>
      <c r="AJ1660" s="140" t="s">
        <v>14486</v>
      </c>
      <c r="AK1660" s="140" t="s">
        <v>14440</v>
      </c>
      <c r="AL1660" s="139">
        <v>9160</v>
      </c>
      <c r="AM1660" s="140" t="s">
        <v>443</v>
      </c>
      <c r="AN1660" s="140" t="s">
        <v>14441</v>
      </c>
    </row>
    <row r="1661" spans="1:40" ht="28.8" x14ac:dyDescent="0.25">
      <c r="A1661" s="139" t="s">
        <v>7756</v>
      </c>
      <c r="B1661" s="140" t="s">
        <v>7757</v>
      </c>
      <c r="C1661" s="139">
        <v>21766</v>
      </c>
      <c r="D1661" s="140" t="s">
        <v>5803</v>
      </c>
      <c r="E1661" s="140" t="s">
        <v>4490</v>
      </c>
      <c r="F1661" s="139">
        <v>9040</v>
      </c>
      <c r="G1661" s="140" t="s">
        <v>445</v>
      </c>
      <c r="H1661" s="140" t="s">
        <v>2404</v>
      </c>
      <c r="I1661" s="140" t="s">
        <v>7758</v>
      </c>
      <c r="J1661" s="140" t="s">
        <v>14505</v>
      </c>
      <c r="K1661" s="140" t="s">
        <v>8031</v>
      </c>
      <c r="L1661" s="140" t="s">
        <v>7761</v>
      </c>
      <c r="M1661" s="140" t="s">
        <v>6825</v>
      </c>
      <c r="N1661" s="140" t="s">
        <v>8722</v>
      </c>
      <c r="O1661" s="139">
        <v>121053</v>
      </c>
      <c r="P1661" s="139">
        <v>21766</v>
      </c>
      <c r="Q1661" s="140" t="s">
        <v>5803</v>
      </c>
      <c r="R1661" s="139">
        <v>968412</v>
      </c>
      <c r="S1661" s="139">
        <v>0</v>
      </c>
      <c r="T1661" s="140" t="s">
        <v>7758</v>
      </c>
      <c r="U1661" s="141">
        <v>367</v>
      </c>
      <c r="V1661" s="140" t="s">
        <v>14506</v>
      </c>
      <c r="W1661" s="140" t="s">
        <v>14507</v>
      </c>
      <c r="X1661" s="140" t="s">
        <v>7765</v>
      </c>
      <c r="Y1661" s="140" t="s">
        <v>7766</v>
      </c>
      <c r="Z1661" s="140" t="s">
        <v>8739</v>
      </c>
      <c r="AA1661" s="139">
        <v>1</v>
      </c>
      <c r="AB1661" s="141">
        <v>45322</v>
      </c>
      <c r="AC1661" s="141">
        <v>45322</v>
      </c>
      <c r="AD1661" s="140" t="s">
        <v>8470</v>
      </c>
      <c r="AE1661" s="140" t="s">
        <v>8471</v>
      </c>
      <c r="AF1661" s="140" t="s">
        <v>8472</v>
      </c>
      <c r="AG1661" s="140" t="s">
        <v>8473</v>
      </c>
      <c r="AH1661" s="140" t="s">
        <v>14508</v>
      </c>
      <c r="AI1661" s="140" t="s">
        <v>14305</v>
      </c>
      <c r="AJ1661" s="140" t="s">
        <v>14509</v>
      </c>
      <c r="AK1661" s="140" t="s">
        <v>14510</v>
      </c>
      <c r="AL1661" s="139">
        <v>9040</v>
      </c>
      <c r="AM1661" s="140" t="s">
        <v>445</v>
      </c>
      <c r="AN1661" s="140" t="s">
        <v>14511</v>
      </c>
    </row>
    <row r="1662" spans="1:40" ht="28.8" x14ac:dyDescent="0.25">
      <c r="A1662" s="139" t="s">
        <v>7756</v>
      </c>
      <c r="B1662" s="140" t="s">
        <v>7757</v>
      </c>
      <c r="C1662" s="139">
        <v>21774</v>
      </c>
      <c r="D1662" s="140" t="s">
        <v>7598</v>
      </c>
      <c r="E1662" s="140" t="s">
        <v>7712</v>
      </c>
      <c r="F1662" s="139">
        <v>9040</v>
      </c>
      <c r="G1662" s="140" t="s">
        <v>445</v>
      </c>
      <c r="H1662" s="140" t="s">
        <v>2405</v>
      </c>
      <c r="I1662" s="140" t="s">
        <v>7758</v>
      </c>
      <c r="J1662" s="140" t="s">
        <v>14512</v>
      </c>
      <c r="K1662" s="140" t="s">
        <v>8031</v>
      </c>
      <c r="L1662" s="140" t="s">
        <v>7761</v>
      </c>
      <c r="M1662" s="140" t="s">
        <v>6825</v>
      </c>
      <c r="N1662" s="140" t="s">
        <v>8730</v>
      </c>
      <c r="O1662" s="139">
        <v>121798</v>
      </c>
      <c r="P1662" s="139">
        <v>20917</v>
      </c>
      <c r="Q1662" s="140" t="s">
        <v>7319</v>
      </c>
      <c r="R1662" s="139">
        <v>975789</v>
      </c>
      <c r="S1662" s="139">
        <v>0</v>
      </c>
      <c r="T1662" s="140" t="s">
        <v>7758</v>
      </c>
      <c r="U1662" s="141">
        <v>367</v>
      </c>
      <c r="V1662" s="140" t="s">
        <v>14513</v>
      </c>
      <c r="W1662" s="140" t="s">
        <v>8063</v>
      </c>
      <c r="X1662" s="140" t="s">
        <v>7765</v>
      </c>
      <c r="Y1662" s="140" t="s">
        <v>7766</v>
      </c>
      <c r="Z1662" s="140" t="s">
        <v>8732</v>
      </c>
      <c r="AA1662" s="139">
        <v>1</v>
      </c>
      <c r="AB1662" s="141">
        <v>45322</v>
      </c>
      <c r="AC1662" s="141">
        <v>45322</v>
      </c>
      <c r="AD1662" s="140" t="s">
        <v>8379</v>
      </c>
      <c r="AE1662" s="140" t="s">
        <v>8380</v>
      </c>
      <c r="AF1662" s="140" t="s">
        <v>8381</v>
      </c>
      <c r="AG1662" s="140" t="s">
        <v>8382</v>
      </c>
      <c r="AH1662" s="140" t="s">
        <v>14253</v>
      </c>
      <c r="AI1662" s="140" t="s">
        <v>7773</v>
      </c>
      <c r="AJ1662" s="140" t="s">
        <v>14254</v>
      </c>
      <c r="AK1662" s="140" t="s">
        <v>14255</v>
      </c>
      <c r="AL1662" s="139">
        <v>9000</v>
      </c>
      <c r="AM1662" s="140" t="s">
        <v>436</v>
      </c>
      <c r="AN1662" s="140" t="s">
        <v>14256</v>
      </c>
    </row>
    <row r="1663" spans="1:40" ht="28.8" x14ac:dyDescent="0.25">
      <c r="A1663" s="139" t="s">
        <v>7756</v>
      </c>
      <c r="B1663" s="140" t="s">
        <v>7757</v>
      </c>
      <c r="C1663" s="139">
        <v>21782</v>
      </c>
      <c r="D1663" s="140" t="s">
        <v>5804</v>
      </c>
      <c r="E1663" s="140" t="s">
        <v>913</v>
      </c>
      <c r="F1663" s="139">
        <v>9040</v>
      </c>
      <c r="G1663" s="140" t="s">
        <v>445</v>
      </c>
      <c r="H1663" s="140" t="s">
        <v>2406</v>
      </c>
      <c r="I1663" s="140" t="s">
        <v>7758</v>
      </c>
      <c r="J1663" s="140" t="s">
        <v>14514</v>
      </c>
      <c r="K1663" s="140" t="s">
        <v>8031</v>
      </c>
      <c r="L1663" s="140" t="s">
        <v>7761</v>
      </c>
      <c r="M1663" s="140" t="s">
        <v>6825</v>
      </c>
      <c r="N1663" s="140" t="s">
        <v>8722</v>
      </c>
      <c r="O1663" s="139">
        <v>121053</v>
      </c>
      <c r="P1663" s="139">
        <v>21766</v>
      </c>
      <c r="Q1663" s="140" t="s">
        <v>5803</v>
      </c>
      <c r="R1663" s="139">
        <v>968412</v>
      </c>
      <c r="S1663" s="139">
        <v>0</v>
      </c>
      <c r="T1663" s="140" t="s">
        <v>7758</v>
      </c>
      <c r="U1663" s="141">
        <v>367</v>
      </c>
      <c r="V1663" s="140" t="s">
        <v>14515</v>
      </c>
      <c r="W1663" s="140" t="s">
        <v>9149</v>
      </c>
      <c r="X1663" s="140" t="s">
        <v>7765</v>
      </c>
      <c r="Y1663" s="140" t="s">
        <v>7766</v>
      </c>
      <c r="Z1663" s="140" t="s">
        <v>8739</v>
      </c>
      <c r="AA1663" s="139">
        <v>1</v>
      </c>
      <c r="AB1663" s="141">
        <v>45322</v>
      </c>
      <c r="AC1663" s="141">
        <v>45322</v>
      </c>
      <c r="AD1663" s="140" t="s">
        <v>8470</v>
      </c>
      <c r="AE1663" s="140" t="s">
        <v>8471</v>
      </c>
      <c r="AF1663" s="140" t="s">
        <v>8472</v>
      </c>
      <c r="AG1663" s="140" t="s">
        <v>8473</v>
      </c>
      <c r="AH1663" s="140" t="s">
        <v>14516</v>
      </c>
      <c r="AI1663" s="140" t="s">
        <v>14305</v>
      </c>
      <c r="AJ1663" s="140" t="s">
        <v>14517</v>
      </c>
      <c r="AK1663" s="140" t="s">
        <v>14518</v>
      </c>
      <c r="AL1663" s="139">
        <v>9040</v>
      </c>
      <c r="AM1663" s="140" t="s">
        <v>445</v>
      </c>
      <c r="AN1663" s="140" t="s">
        <v>14511</v>
      </c>
    </row>
    <row r="1664" spans="1:40" ht="28.8" x14ac:dyDescent="0.25">
      <c r="A1664" s="139" t="s">
        <v>7756</v>
      </c>
      <c r="B1664" s="140" t="s">
        <v>7757</v>
      </c>
      <c r="C1664" s="139">
        <v>21791</v>
      </c>
      <c r="D1664" s="140" t="s">
        <v>5805</v>
      </c>
      <c r="E1664" s="140" t="s">
        <v>4491</v>
      </c>
      <c r="F1664" s="139">
        <v>9040</v>
      </c>
      <c r="G1664" s="140" t="s">
        <v>445</v>
      </c>
      <c r="H1664" s="140" t="s">
        <v>2407</v>
      </c>
      <c r="I1664" s="140" t="s">
        <v>7758</v>
      </c>
      <c r="J1664" s="140" t="s">
        <v>14519</v>
      </c>
      <c r="K1664" s="140" t="s">
        <v>8031</v>
      </c>
      <c r="L1664" s="140" t="s">
        <v>7761</v>
      </c>
      <c r="M1664" s="140" t="s">
        <v>6825</v>
      </c>
      <c r="N1664" s="140" t="s">
        <v>8722</v>
      </c>
      <c r="O1664" s="139">
        <v>121053</v>
      </c>
      <c r="P1664" s="139">
        <v>21766</v>
      </c>
      <c r="Q1664" s="140" t="s">
        <v>5803</v>
      </c>
      <c r="R1664" s="139">
        <v>968412</v>
      </c>
      <c r="S1664" s="139">
        <v>0</v>
      </c>
      <c r="T1664" s="140" t="s">
        <v>7758</v>
      </c>
      <c r="U1664" s="141">
        <v>367</v>
      </c>
      <c r="V1664" s="140" t="s">
        <v>14520</v>
      </c>
      <c r="W1664" s="140" t="s">
        <v>8006</v>
      </c>
      <c r="X1664" s="140" t="s">
        <v>7765</v>
      </c>
      <c r="Y1664" s="140" t="s">
        <v>7766</v>
      </c>
      <c r="Z1664" s="140" t="s">
        <v>8739</v>
      </c>
      <c r="AA1664" s="139">
        <v>2</v>
      </c>
      <c r="AB1664" s="141">
        <v>45322</v>
      </c>
      <c r="AC1664" s="141">
        <v>45322</v>
      </c>
      <c r="AD1664" s="140" t="s">
        <v>8470</v>
      </c>
      <c r="AE1664" s="140" t="s">
        <v>8471</v>
      </c>
      <c r="AF1664" s="140" t="s">
        <v>8472</v>
      </c>
      <c r="AG1664" s="140" t="s">
        <v>8473</v>
      </c>
      <c r="AH1664" s="140" t="s">
        <v>14521</v>
      </c>
      <c r="AI1664" s="140" t="s">
        <v>14305</v>
      </c>
      <c r="AJ1664" s="140" t="s">
        <v>14522</v>
      </c>
      <c r="AK1664" s="140" t="s">
        <v>4491</v>
      </c>
      <c r="AL1664" s="139">
        <v>9040</v>
      </c>
      <c r="AM1664" s="140" t="s">
        <v>445</v>
      </c>
      <c r="AN1664" s="140" t="s">
        <v>14511</v>
      </c>
    </row>
    <row r="1665" spans="1:40" ht="28.8" x14ac:dyDescent="0.25">
      <c r="A1665" s="139" t="s">
        <v>7756</v>
      </c>
      <c r="B1665" s="140" t="s">
        <v>7757</v>
      </c>
      <c r="C1665" s="139">
        <v>21841</v>
      </c>
      <c r="D1665" s="140" t="s">
        <v>490</v>
      </c>
      <c r="E1665" s="140" t="s">
        <v>4492</v>
      </c>
      <c r="F1665" s="139">
        <v>9070</v>
      </c>
      <c r="G1665" s="140" t="s">
        <v>450</v>
      </c>
      <c r="H1665" s="140" t="s">
        <v>2408</v>
      </c>
      <c r="I1665" s="140" t="s">
        <v>7758</v>
      </c>
      <c r="J1665" s="140" t="s">
        <v>14523</v>
      </c>
      <c r="K1665" s="140" t="s">
        <v>7899</v>
      </c>
      <c r="L1665" s="140" t="s">
        <v>7761</v>
      </c>
      <c r="M1665" s="140" t="s">
        <v>6823</v>
      </c>
      <c r="N1665" s="140" t="s">
        <v>8730</v>
      </c>
      <c r="O1665" s="139">
        <v>121426</v>
      </c>
      <c r="P1665" s="139">
        <v>21873</v>
      </c>
      <c r="Q1665" s="140" t="s">
        <v>490</v>
      </c>
      <c r="R1665" s="139">
        <v>975847</v>
      </c>
      <c r="S1665" s="139">
        <v>0</v>
      </c>
      <c r="T1665" s="140" t="s">
        <v>7758</v>
      </c>
      <c r="U1665" s="141">
        <v>367</v>
      </c>
      <c r="V1665" s="140" t="s">
        <v>14524</v>
      </c>
      <c r="W1665" s="140" t="s">
        <v>7847</v>
      </c>
      <c r="X1665" s="140" t="s">
        <v>7765</v>
      </c>
      <c r="Y1665" s="140" t="s">
        <v>7766</v>
      </c>
      <c r="Z1665" s="140" t="s">
        <v>8732</v>
      </c>
      <c r="AA1665" s="139">
        <v>1</v>
      </c>
      <c r="AB1665" s="141">
        <v>45322</v>
      </c>
      <c r="AC1665" s="141">
        <v>45322</v>
      </c>
      <c r="AD1665" s="140" t="s">
        <v>8470</v>
      </c>
      <c r="AE1665" s="140" t="s">
        <v>8471</v>
      </c>
      <c r="AF1665" s="140" t="s">
        <v>8472</v>
      </c>
      <c r="AG1665" s="140" t="s">
        <v>8473</v>
      </c>
      <c r="AH1665" s="140" t="s">
        <v>14525</v>
      </c>
      <c r="AI1665" s="140" t="s">
        <v>7773</v>
      </c>
      <c r="AJ1665" s="140" t="s">
        <v>14526</v>
      </c>
      <c r="AK1665" s="140" t="s">
        <v>14527</v>
      </c>
      <c r="AL1665" s="139">
        <v>9070</v>
      </c>
      <c r="AM1665" s="140" t="s">
        <v>450</v>
      </c>
      <c r="AN1665" s="140" t="s">
        <v>14528</v>
      </c>
    </row>
    <row r="1666" spans="1:40" ht="28.8" x14ac:dyDescent="0.25">
      <c r="A1666" s="139" t="s">
        <v>7756</v>
      </c>
      <c r="B1666" s="140" t="s">
        <v>7757</v>
      </c>
      <c r="C1666" s="139">
        <v>21857</v>
      </c>
      <c r="D1666" s="140" t="s">
        <v>5541</v>
      </c>
      <c r="E1666" s="140" t="s">
        <v>4493</v>
      </c>
      <c r="F1666" s="139">
        <v>9070</v>
      </c>
      <c r="G1666" s="140" t="s">
        <v>450</v>
      </c>
      <c r="H1666" s="140" t="s">
        <v>2409</v>
      </c>
      <c r="I1666" s="140" t="s">
        <v>7758</v>
      </c>
      <c r="J1666" s="140" t="s">
        <v>14529</v>
      </c>
      <c r="K1666" s="140" t="s">
        <v>7899</v>
      </c>
      <c r="L1666" s="140" t="s">
        <v>7761</v>
      </c>
      <c r="M1666" s="140" t="s">
        <v>6823</v>
      </c>
      <c r="N1666" s="140" t="s">
        <v>8722</v>
      </c>
      <c r="O1666" s="139">
        <v>138867</v>
      </c>
      <c r="P1666" s="139">
        <v>21857</v>
      </c>
      <c r="Q1666" s="140" t="s">
        <v>5541</v>
      </c>
      <c r="R1666" s="139">
        <v>968438</v>
      </c>
      <c r="S1666" s="139">
        <v>0</v>
      </c>
      <c r="T1666" s="140" t="s">
        <v>7758</v>
      </c>
      <c r="U1666" s="141">
        <v>367</v>
      </c>
      <c r="V1666" s="140" t="s">
        <v>14530</v>
      </c>
      <c r="W1666" s="140" t="s">
        <v>12213</v>
      </c>
      <c r="X1666" s="140" t="s">
        <v>7765</v>
      </c>
      <c r="Y1666" s="140" t="s">
        <v>7766</v>
      </c>
      <c r="Z1666" s="140" t="s">
        <v>8739</v>
      </c>
      <c r="AA1666" s="139">
        <v>2</v>
      </c>
      <c r="AB1666" s="141">
        <v>45322</v>
      </c>
      <c r="AC1666" s="141">
        <v>45322</v>
      </c>
      <c r="AD1666" s="140" t="s">
        <v>8470</v>
      </c>
      <c r="AE1666" s="140" t="s">
        <v>8471</v>
      </c>
      <c r="AF1666" s="140" t="s">
        <v>8472</v>
      </c>
      <c r="AG1666" s="140" t="s">
        <v>8473</v>
      </c>
      <c r="AH1666" s="140" t="s">
        <v>14531</v>
      </c>
      <c r="AI1666" s="140" t="s">
        <v>14305</v>
      </c>
      <c r="AJ1666" s="140" t="s">
        <v>14532</v>
      </c>
      <c r="AK1666" s="140" t="s">
        <v>4493</v>
      </c>
      <c r="AL1666" s="139">
        <v>9070</v>
      </c>
      <c r="AM1666" s="140" t="s">
        <v>450</v>
      </c>
      <c r="AN1666" s="140" t="s">
        <v>14533</v>
      </c>
    </row>
    <row r="1667" spans="1:40" ht="28.8" x14ac:dyDescent="0.25">
      <c r="A1667" s="139" t="s">
        <v>7756</v>
      </c>
      <c r="B1667" s="140" t="s">
        <v>7757</v>
      </c>
      <c r="C1667" s="139">
        <v>21865</v>
      </c>
      <c r="D1667" s="140" t="s">
        <v>5709</v>
      </c>
      <c r="E1667" s="140" t="s">
        <v>4494</v>
      </c>
      <c r="F1667" s="139">
        <v>9070</v>
      </c>
      <c r="G1667" s="140" t="s">
        <v>450</v>
      </c>
      <c r="H1667" s="140" t="s">
        <v>14534</v>
      </c>
      <c r="I1667" s="140" t="s">
        <v>7758</v>
      </c>
      <c r="J1667" s="140" t="s">
        <v>14535</v>
      </c>
      <c r="K1667" s="140" t="s">
        <v>7899</v>
      </c>
      <c r="L1667" s="140" t="s">
        <v>7761</v>
      </c>
      <c r="M1667" s="140" t="s">
        <v>6823</v>
      </c>
      <c r="N1667" s="140" t="s">
        <v>8722</v>
      </c>
      <c r="O1667" s="139">
        <v>138867</v>
      </c>
      <c r="P1667" s="139">
        <v>21857</v>
      </c>
      <c r="Q1667" s="140" t="s">
        <v>5541</v>
      </c>
      <c r="R1667" s="139">
        <v>968438</v>
      </c>
      <c r="S1667" s="139">
        <v>0</v>
      </c>
      <c r="T1667" s="140" t="s">
        <v>7758</v>
      </c>
      <c r="U1667" s="141">
        <v>367</v>
      </c>
      <c r="V1667" s="140" t="s">
        <v>14536</v>
      </c>
      <c r="W1667" s="140" t="s">
        <v>7902</v>
      </c>
      <c r="X1667" s="140" t="s">
        <v>7765</v>
      </c>
      <c r="Y1667" s="140" t="s">
        <v>7766</v>
      </c>
      <c r="Z1667" s="140" t="s">
        <v>8739</v>
      </c>
      <c r="AA1667" s="139">
        <v>1</v>
      </c>
      <c r="AB1667" s="141">
        <v>45322</v>
      </c>
      <c r="AC1667" s="141">
        <v>45322</v>
      </c>
      <c r="AD1667" s="140" t="s">
        <v>8470</v>
      </c>
      <c r="AE1667" s="140" t="s">
        <v>8471</v>
      </c>
      <c r="AF1667" s="140" t="s">
        <v>8472</v>
      </c>
      <c r="AG1667" s="140" t="s">
        <v>8473</v>
      </c>
      <c r="AH1667" s="140" t="s">
        <v>14537</v>
      </c>
      <c r="AI1667" s="140" t="s">
        <v>14305</v>
      </c>
      <c r="AJ1667" s="140" t="s">
        <v>14538</v>
      </c>
      <c r="AK1667" s="140" t="s">
        <v>4494</v>
      </c>
      <c r="AL1667" s="139">
        <v>9070</v>
      </c>
      <c r="AM1667" s="140" t="s">
        <v>450</v>
      </c>
      <c r="AN1667" s="140" t="s">
        <v>14533</v>
      </c>
    </row>
    <row r="1668" spans="1:40" ht="28.8" x14ac:dyDescent="0.25">
      <c r="A1668" s="139" t="s">
        <v>7756</v>
      </c>
      <c r="B1668" s="140" t="s">
        <v>7757</v>
      </c>
      <c r="C1668" s="139">
        <v>21873</v>
      </c>
      <c r="D1668" s="140" t="s">
        <v>490</v>
      </c>
      <c r="E1668" s="140" t="s">
        <v>4020</v>
      </c>
      <c r="F1668" s="139">
        <v>9080</v>
      </c>
      <c r="G1668" s="140" t="s">
        <v>824</v>
      </c>
      <c r="H1668" s="140" t="s">
        <v>5806</v>
      </c>
      <c r="I1668" s="140" t="s">
        <v>7758</v>
      </c>
      <c r="J1668" s="140" t="s">
        <v>14539</v>
      </c>
      <c r="K1668" s="140" t="s">
        <v>7899</v>
      </c>
      <c r="L1668" s="140" t="s">
        <v>7761</v>
      </c>
      <c r="M1668" s="140" t="s">
        <v>6823</v>
      </c>
      <c r="N1668" s="140" t="s">
        <v>8730</v>
      </c>
      <c r="O1668" s="139">
        <v>121426</v>
      </c>
      <c r="P1668" s="139">
        <v>21873</v>
      </c>
      <c r="Q1668" s="140" t="s">
        <v>490</v>
      </c>
      <c r="R1668" s="139">
        <v>975854</v>
      </c>
      <c r="S1668" s="139">
        <v>0</v>
      </c>
      <c r="T1668" s="140" t="s">
        <v>7758</v>
      </c>
      <c r="U1668" s="141">
        <v>367</v>
      </c>
      <c r="V1668" s="140" t="s">
        <v>14540</v>
      </c>
      <c r="W1668" s="140" t="s">
        <v>8718</v>
      </c>
      <c r="X1668" s="140" t="s">
        <v>7765</v>
      </c>
      <c r="Y1668" s="140" t="s">
        <v>7766</v>
      </c>
      <c r="Z1668" s="140" t="s">
        <v>8732</v>
      </c>
      <c r="AA1668" s="139">
        <v>3</v>
      </c>
      <c r="AB1668" s="141">
        <v>45322</v>
      </c>
      <c r="AC1668" s="141">
        <v>45322</v>
      </c>
      <c r="AD1668" s="140" t="s">
        <v>8470</v>
      </c>
      <c r="AE1668" s="140" t="s">
        <v>8471</v>
      </c>
      <c r="AF1668" s="140" t="s">
        <v>8472</v>
      </c>
      <c r="AG1668" s="140" t="s">
        <v>8473</v>
      </c>
      <c r="AH1668" s="140" t="s">
        <v>14541</v>
      </c>
      <c r="AI1668" s="140" t="s">
        <v>7773</v>
      </c>
      <c r="AJ1668" s="140" t="s">
        <v>14542</v>
      </c>
      <c r="AK1668" s="140" t="s">
        <v>14543</v>
      </c>
      <c r="AL1668" s="139">
        <v>9080</v>
      </c>
      <c r="AM1668" s="140" t="s">
        <v>824</v>
      </c>
      <c r="AN1668" s="140" t="s">
        <v>14544</v>
      </c>
    </row>
    <row r="1669" spans="1:40" ht="28.8" x14ac:dyDescent="0.25">
      <c r="A1669" s="139" t="s">
        <v>7756</v>
      </c>
      <c r="B1669" s="140" t="s">
        <v>7757</v>
      </c>
      <c r="C1669" s="139">
        <v>21881</v>
      </c>
      <c r="D1669" s="140" t="s">
        <v>5807</v>
      </c>
      <c r="E1669" s="140" t="s">
        <v>4495</v>
      </c>
      <c r="F1669" s="139">
        <v>9080</v>
      </c>
      <c r="G1669" s="140" t="s">
        <v>824</v>
      </c>
      <c r="H1669" s="140" t="s">
        <v>2410</v>
      </c>
      <c r="I1669" s="140" t="s">
        <v>7758</v>
      </c>
      <c r="J1669" s="140" t="s">
        <v>14545</v>
      </c>
      <c r="K1669" s="140" t="s">
        <v>7899</v>
      </c>
      <c r="L1669" s="140" t="s">
        <v>7761</v>
      </c>
      <c r="M1669" s="140" t="s">
        <v>6823</v>
      </c>
      <c r="N1669" s="140" t="s">
        <v>8722</v>
      </c>
      <c r="O1669" s="139">
        <v>124181</v>
      </c>
      <c r="P1669" s="139">
        <v>21881</v>
      </c>
      <c r="Q1669" s="140" t="s">
        <v>5807</v>
      </c>
      <c r="R1669" s="139">
        <v>108845</v>
      </c>
      <c r="S1669" s="139">
        <v>0</v>
      </c>
      <c r="T1669" s="140" t="s">
        <v>7758</v>
      </c>
      <c r="U1669" s="141">
        <v>367</v>
      </c>
      <c r="V1669" s="140" t="s">
        <v>14546</v>
      </c>
      <c r="W1669" s="140" t="s">
        <v>8214</v>
      </c>
      <c r="X1669" s="140" t="s">
        <v>7765</v>
      </c>
      <c r="Y1669" s="140" t="s">
        <v>7766</v>
      </c>
      <c r="Z1669" s="140" t="s">
        <v>8739</v>
      </c>
      <c r="AA1669" s="139">
        <v>1</v>
      </c>
      <c r="AB1669" s="141">
        <v>45322</v>
      </c>
      <c r="AC1669" s="141">
        <v>45322</v>
      </c>
      <c r="AD1669" s="140" t="s">
        <v>8470</v>
      </c>
      <c r="AE1669" s="140" t="s">
        <v>8471</v>
      </c>
      <c r="AF1669" s="140" t="s">
        <v>8472</v>
      </c>
      <c r="AG1669" s="140" t="s">
        <v>8473</v>
      </c>
      <c r="AH1669" s="140" t="s">
        <v>14547</v>
      </c>
      <c r="AI1669" s="140" t="s">
        <v>7943</v>
      </c>
      <c r="AJ1669" s="140" t="s">
        <v>14111</v>
      </c>
      <c r="AK1669" s="140" t="s">
        <v>14548</v>
      </c>
      <c r="AL1669" s="139">
        <v>9080</v>
      </c>
      <c r="AM1669" s="140" t="s">
        <v>824</v>
      </c>
      <c r="AN1669" s="140" t="s">
        <v>14367</v>
      </c>
    </row>
    <row r="1670" spans="1:40" ht="28.8" x14ac:dyDescent="0.25">
      <c r="A1670" s="139" t="s">
        <v>7756</v>
      </c>
      <c r="B1670" s="140" t="s">
        <v>7757</v>
      </c>
      <c r="C1670" s="139">
        <v>21899</v>
      </c>
      <c r="D1670" s="140" t="s">
        <v>5808</v>
      </c>
      <c r="E1670" s="140" t="s">
        <v>4496</v>
      </c>
      <c r="F1670" s="139">
        <v>9080</v>
      </c>
      <c r="G1670" s="140" t="s">
        <v>444</v>
      </c>
      <c r="H1670" s="140" t="s">
        <v>2411</v>
      </c>
      <c r="I1670" s="140" t="s">
        <v>7758</v>
      </c>
      <c r="J1670" s="140" t="s">
        <v>14549</v>
      </c>
      <c r="K1670" s="140" t="s">
        <v>7899</v>
      </c>
      <c r="L1670" s="140" t="s">
        <v>7761</v>
      </c>
      <c r="M1670" s="140" t="s">
        <v>6823</v>
      </c>
      <c r="N1670" s="140" t="s">
        <v>8722</v>
      </c>
      <c r="O1670" s="139">
        <v>124181</v>
      </c>
      <c r="P1670" s="139">
        <v>21881</v>
      </c>
      <c r="Q1670" s="140" t="s">
        <v>5807</v>
      </c>
      <c r="R1670" s="139">
        <v>108845</v>
      </c>
      <c r="S1670" s="139">
        <v>0</v>
      </c>
      <c r="T1670" s="140" t="s">
        <v>7758</v>
      </c>
      <c r="U1670" s="141">
        <v>367</v>
      </c>
      <c r="V1670" s="140" t="s">
        <v>14550</v>
      </c>
      <c r="W1670" s="140" t="s">
        <v>8270</v>
      </c>
      <c r="X1670" s="140" t="s">
        <v>7765</v>
      </c>
      <c r="Y1670" s="140" t="s">
        <v>7766</v>
      </c>
      <c r="Z1670" s="140" t="s">
        <v>8739</v>
      </c>
      <c r="AA1670" s="139">
        <v>1</v>
      </c>
      <c r="AB1670" s="141">
        <v>45322</v>
      </c>
      <c r="AC1670" s="141">
        <v>45322</v>
      </c>
      <c r="AD1670" s="140" t="s">
        <v>8470</v>
      </c>
      <c r="AE1670" s="140" t="s">
        <v>8471</v>
      </c>
      <c r="AF1670" s="140" t="s">
        <v>8472</v>
      </c>
      <c r="AG1670" s="140" t="s">
        <v>8473</v>
      </c>
      <c r="AH1670" s="140" t="s">
        <v>14551</v>
      </c>
      <c r="AI1670" s="140" t="s">
        <v>7943</v>
      </c>
      <c r="AJ1670" s="140" t="s">
        <v>14552</v>
      </c>
      <c r="AK1670" s="140" t="s">
        <v>4496</v>
      </c>
      <c r="AL1670" s="139">
        <v>9080</v>
      </c>
      <c r="AM1670" s="140" t="s">
        <v>824</v>
      </c>
      <c r="AN1670" s="140" t="s">
        <v>14367</v>
      </c>
    </row>
    <row r="1671" spans="1:40" ht="28.8" x14ac:dyDescent="0.25">
      <c r="A1671" s="139" t="s">
        <v>7756</v>
      </c>
      <c r="B1671" s="140" t="s">
        <v>7757</v>
      </c>
      <c r="C1671" s="139">
        <v>21907</v>
      </c>
      <c r="D1671" s="140" t="s">
        <v>6433</v>
      </c>
      <c r="E1671" s="140" t="s">
        <v>4497</v>
      </c>
      <c r="F1671" s="139">
        <v>9240</v>
      </c>
      <c r="G1671" s="140" t="s">
        <v>825</v>
      </c>
      <c r="H1671" s="140" t="s">
        <v>2412</v>
      </c>
      <c r="I1671" s="140" t="s">
        <v>7758</v>
      </c>
      <c r="J1671" s="140" t="s">
        <v>14553</v>
      </c>
      <c r="K1671" s="140" t="s">
        <v>7899</v>
      </c>
      <c r="L1671" s="140" t="s">
        <v>7761</v>
      </c>
      <c r="M1671" s="140" t="s">
        <v>6823</v>
      </c>
      <c r="N1671" s="140" t="s">
        <v>8722</v>
      </c>
      <c r="O1671" s="139">
        <v>119263</v>
      </c>
      <c r="P1671" s="139">
        <v>107938</v>
      </c>
      <c r="Q1671" s="140" t="s">
        <v>5933</v>
      </c>
      <c r="R1671" s="139">
        <v>973966</v>
      </c>
      <c r="S1671" s="139">
        <v>0</v>
      </c>
      <c r="T1671" s="140" t="s">
        <v>7758</v>
      </c>
      <c r="U1671" s="141">
        <v>367</v>
      </c>
      <c r="V1671" s="140" t="s">
        <v>14554</v>
      </c>
      <c r="W1671" s="140" t="s">
        <v>9592</v>
      </c>
      <c r="X1671" s="140" t="s">
        <v>7765</v>
      </c>
      <c r="Y1671" s="140" t="s">
        <v>7766</v>
      </c>
      <c r="Z1671" s="140" t="s">
        <v>8739</v>
      </c>
      <c r="AA1671" s="139">
        <v>2</v>
      </c>
      <c r="AB1671" s="141">
        <v>45322</v>
      </c>
      <c r="AC1671" s="141">
        <v>45322</v>
      </c>
      <c r="AD1671" s="140" t="s">
        <v>8081</v>
      </c>
      <c r="AE1671" s="140" t="s">
        <v>8082</v>
      </c>
      <c r="AF1671" s="140" t="s">
        <v>8083</v>
      </c>
      <c r="AG1671" s="140" t="s">
        <v>8084</v>
      </c>
      <c r="AH1671" s="140" t="s">
        <v>14555</v>
      </c>
      <c r="AI1671" s="140" t="s">
        <v>14305</v>
      </c>
      <c r="AJ1671" s="140" t="s">
        <v>14556</v>
      </c>
      <c r="AK1671" s="140" t="s">
        <v>4497</v>
      </c>
      <c r="AL1671" s="139">
        <v>9240</v>
      </c>
      <c r="AM1671" s="140" t="s">
        <v>825</v>
      </c>
      <c r="AN1671" s="140" t="s">
        <v>14557</v>
      </c>
    </row>
    <row r="1672" spans="1:40" ht="28.8" x14ac:dyDescent="0.25">
      <c r="A1672" s="139" t="s">
        <v>7756</v>
      </c>
      <c r="B1672" s="140" t="s">
        <v>7757</v>
      </c>
      <c r="C1672" s="139">
        <v>21931</v>
      </c>
      <c r="D1672" s="140" t="s">
        <v>6434</v>
      </c>
      <c r="E1672" s="140" t="s">
        <v>4498</v>
      </c>
      <c r="F1672" s="139">
        <v>9240</v>
      </c>
      <c r="G1672" s="140" t="s">
        <v>825</v>
      </c>
      <c r="H1672" s="140" t="s">
        <v>2413</v>
      </c>
      <c r="I1672" s="140" t="s">
        <v>7758</v>
      </c>
      <c r="J1672" s="140" t="s">
        <v>14558</v>
      </c>
      <c r="K1672" s="140" t="s">
        <v>7899</v>
      </c>
      <c r="L1672" s="140" t="s">
        <v>7761</v>
      </c>
      <c r="M1672" s="140" t="s">
        <v>6823</v>
      </c>
      <c r="N1672" s="140" t="s">
        <v>8722</v>
      </c>
      <c r="O1672" s="139">
        <v>119263</v>
      </c>
      <c r="P1672" s="139">
        <v>107938</v>
      </c>
      <c r="Q1672" s="140" t="s">
        <v>5933</v>
      </c>
      <c r="R1672" s="139">
        <v>968495</v>
      </c>
      <c r="S1672" s="139">
        <v>0</v>
      </c>
      <c r="T1672" s="140" t="s">
        <v>7758</v>
      </c>
      <c r="U1672" s="141">
        <v>367</v>
      </c>
      <c r="V1672" s="140" t="s">
        <v>14559</v>
      </c>
      <c r="W1672" s="140" t="s">
        <v>9775</v>
      </c>
      <c r="X1672" s="140" t="s">
        <v>7765</v>
      </c>
      <c r="Y1672" s="140" t="s">
        <v>7766</v>
      </c>
      <c r="Z1672" s="140" t="s">
        <v>8739</v>
      </c>
      <c r="AA1672" s="139">
        <v>1</v>
      </c>
      <c r="AB1672" s="141">
        <v>45322</v>
      </c>
      <c r="AC1672" s="141">
        <v>45322</v>
      </c>
      <c r="AD1672" s="140" t="s">
        <v>8081</v>
      </c>
      <c r="AE1672" s="140" t="s">
        <v>8082</v>
      </c>
      <c r="AF1672" s="140" t="s">
        <v>8083</v>
      </c>
      <c r="AG1672" s="140" t="s">
        <v>8084</v>
      </c>
      <c r="AH1672" s="140" t="s">
        <v>14560</v>
      </c>
      <c r="AI1672" s="140" t="s">
        <v>7773</v>
      </c>
      <c r="AJ1672" s="140" t="s">
        <v>9165</v>
      </c>
      <c r="AK1672" s="140" t="s">
        <v>4498</v>
      </c>
      <c r="AL1672" s="139">
        <v>9240</v>
      </c>
      <c r="AM1672" s="140" t="s">
        <v>825</v>
      </c>
      <c r="AN1672" s="140" t="s">
        <v>14561</v>
      </c>
    </row>
    <row r="1673" spans="1:40" ht="28.8" x14ac:dyDescent="0.25">
      <c r="A1673" s="139" t="s">
        <v>7756</v>
      </c>
      <c r="B1673" s="140" t="s">
        <v>7757</v>
      </c>
      <c r="C1673" s="139">
        <v>21972</v>
      </c>
      <c r="D1673" s="140" t="s">
        <v>6435</v>
      </c>
      <c r="E1673" s="140" t="s">
        <v>4499</v>
      </c>
      <c r="F1673" s="139">
        <v>9240</v>
      </c>
      <c r="G1673" s="140" t="s">
        <v>825</v>
      </c>
      <c r="H1673" s="140" t="s">
        <v>2414</v>
      </c>
      <c r="I1673" s="140" t="s">
        <v>7758</v>
      </c>
      <c r="J1673" s="140" t="s">
        <v>14562</v>
      </c>
      <c r="K1673" s="140" t="s">
        <v>7899</v>
      </c>
      <c r="L1673" s="140" t="s">
        <v>7761</v>
      </c>
      <c r="M1673" s="140" t="s">
        <v>6823</v>
      </c>
      <c r="N1673" s="140" t="s">
        <v>8722</v>
      </c>
      <c r="O1673" s="139">
        <v>119263</v>
      </c>
      <c r="P1673" s="139">
        <v>107938</v>
      </c>
      <c r="Q1673" s="140" t="s">
        <v>5933</v>
      </c>
      <c r="R1673" s="139">
        <v>968495</v>
      </c>
      <c r="S1673" s="139">
        <v>0</v>
      </c>
      <c r="T1673" s="140" t="s">
        <v>7758</v>
      </c>
      <c r="U1673" s="141">
        <v>367</v>
      </c>
      <c r="V1673" s="140" t="s">
        <v>14563</v>
      </c>
      <c r="W1673" s="140" t="s">
        <v>8717</v>
      </c>
      <c r="X1673" s="140" t="s">
        <v>8106</v>
      </c>
      <c r="Y1673" s="140" t="s">
        <v>8107</v>
      </c>
      <c r="Z1673" s="140" t="s">
        <v>8724</v>
      </c>
      <c r="AA1673" s="139">
        <v>2</v>
      </c>
      <c r="AB1673" s="141">
        <v>45322</v>
      </c>
      <c r="AC1673" s="141">
        <v>45322</v>
      </c>
      <c r="AD1673" s="140" t="s">
        <v>8081</v>
      </c>
      <c r="AE1673" s="140" t="s">
        <v>8082</v>
      </c>
      <c r="AF1673" s="140" t="s">
        <v>8083</v>
      </c>
      <c r="AG1673" s="140" t="s">
        <v>8084</v>
      </c>
      <c r="AH1673" s="140" t="s">
        <v>14564</v>
      </c>
      <c r="AI1673" s="140" t="s">
        <v>7773</v>
      </c>
      <c r="AJ1673" s="140" t="s">
        <v>14565</v>
      </c>
      <c r="AK1673" s="140" t="s">
        <v>4499</v>
      </c>
      <c r="AL1673" s="139">
        <v>9240</v>
      </c>
      <c r="AM1673" s="140" t="s">
        <v>825</v>
      </c>
      <c r="AN1673" s="140" t="s">
        <v>14561</v>
      </c>
    </row>
    <row r="1674" spans="1:40" ht="28.8" x14ac:dyDescent="0.25">
      <c r="A1674" s="139" t="s">
        <v>7756</v>
      </c>
      <c r="B1674" s="140" t="s">
        <v>7757</v>
      </c>
      <c r="C1674" s="139">
        <v>21981</v>
      </c>
      <c r="D1674" s="140" t="s">
        <v>14566</v>
      </c>
      <c r="E1674" s="140" t="s">
        <v>4500</v>
      </c>
      <c r="F1674" s="139">
        <v>9240</v>
      </c>
      <c r="G1674" s="140" t="s">
        <v>825</v>
      </c>
      <c r="H1674" s="140" t="s">
        <v>2415</v>
      </c>
      <c r="I1674" s="140" t="s">
        <v>7758</v>
      </c>
      <c r="J1674" s="140" t="s">
        <v>14567</v>
      </c>
      <c r="K1674" s="140" t="s">
        <v>7899</v>
      </c>
      <c r="L1674" s="140" t="s">
        <v>7761</v>
      </c>
      <c r="M1674" s="140" t="s">
        <v>6823</v>
      </c>
      <c r="N1674" s="140" t="s">
        <v>8730</v>
      </c>
      <c r="O1674" s="139">
        <v>119289</v>
      </c>
      <c r="P1674" s="139">
        <v>128132</v>
      </c>
      <c r="Q1674" s="140" t="s">
        <v>6017</v>
      </c>
      <c r="R1674" s="139">
        <v>975862</v>
      </c>
      <c r="S1674" s="139">
        <v>0</v>
      </c>
      <c r="T1674" s="140" t="s">
        <v>7758</v>
      </c>
      <c r="U1674" s="141">
        <v>367</v>
      </c>
      <c r="V1674" s="140" t="s">
        <v>14568</v>
      </c>
      <c r="W1674" s="140" t="s">
        <v>7825</v>
      </c>
      <c r="X1674" s="140" t="s">
        <v>7765</v>
      </c>
      <c r="Y1674" s="140" t="s">
        <v>7766</v>
      </c>
      <c r="Z1674" s="140" t="s">
        <v>8732</v>
      </c>
      <c r="AA1674" s="139">
        <v>1</v>
      </c>
      <c r="AB1674" s="141">
        <v>45322</v>
      </c>
      <c r="AC1674" s="141">
        <v>45322</v>
      </c>
      <c r="AD1674" s="140" t="s">
        <v>8081</v>
      </c>
      <c r="AE1674" s="140" t="s">
        <v>8082</v>
      </c>
      <c r="AF1674" s="140" t="s">
        <v>8083</v>
      </c>
      <c r="AG1674" s="140" t="s">
        <v>8084</v>
      </c>
      <c r="AH1674" s="140" t="s">
        <v>14569</v>
      </c>
      <c r="AI1674" s="140" t="s">
        <v>7773</v>
      </c>
      <c r="AJ1674" s="140" t="s">
        <v>14570</v>
      </c>
      <c r="AK1674" s="140" t="s">
        <v>14571</v>
      </c>
      <c r="AL1674" s="139">
        <v>9240</v>
      </c>
      <c r="AM1674" s="140" t="s">
        <v>825</v>
      </c>
      <c r="AN1674" s="140" t="s">
        <v>14572</v>
      </c>
    </row>
    <row r="1675" spans="1:40" ht="28.8" x14ac:dyDescent="0.25">
      <c r="A1675" s="139" t="s">
        <v>7756</v>
      </c>
      <c r="B1675" s="140" t="s">
        <v>7757</v>
      </c>
      <c r="C1675" s="139">
        <v>21998</v>
      </c>
      <c r="D1675" s="140" t="s">
        <v>488</v>
      </c>
      <c r="E1675" s="140" t="s">
        <v>4501</v>
      </c>
      <c r="F1675" s="139">
        <v>9200</v>
      </c>
      <c r="G1675" s="140" t="s">
        <v>446</v>
      </c>
      <c r="H1675" s="140" t="s">
        <v>2416</v>
      </c>
      <c r="I1675" s="140" t="s">
        <v>7758</v>
      </c>
      <c r="J1675" s="140" t="s">
        <v>14573</v>
      </c>
      <c r="K1675" s="140" t="s">
        <v>8031</v>
      </c>
      <c r="L1675" s="140" t="s">
        <v>7761</v>
      </c>
      <c r="M1675" s="140" t="s">
        <v>6825</v>
      </c>
      <c r="N1675" s="140" t="s">
        <v>8722</v>
      </c>
      <c r="O1675" s="139">
        <v>120501</v>
      </c>
      <c r="P1675" s="139">
        <v>22988</v>
      </c>
      <c r="Q1675" s="140" t="s">
        <v>6576</v>
      </c>
      <c r="R1675" s="139">
        <v>103366</v>
      </c>
      <c r="S1675" s="139">
        <v>0</v>
      </c>
      <c r="T1675" s="140" t="s">
        <v>7758</v>
      </c>
      <c r="U1675" s="141">
        <v>367</v>
      </c>
      <c r="V1675" s="140" t="s">
        <v>14574</v>
      </c>
      <c r="W1675" s="140" t="s">
        <v>14575</v>
      </c>
      <c r="X1675" s="140" t="s">
        <v>7765</v>
      </c>
      <c r="Y1675" s="140" t="s">
        <v>7766</v>
      </c>
      <c r="Z1675" s="140" t="s">
        <v>8739</v>
      </c>
      <c r="AA1675" s="139">
        <v>1</v>
      </c>
      <c r="AB1675" s="141">
        <v>45322</v>
      </c>
      <c r="AC1675" s="141">
        <v>45322</v>
      </c>
      <c r="AD1675" s="140" t="s">
        <v>8081</v>
      </c>
      <c r="AE1675" s="140" t="s">
        <v>8082</v>
      </c>
      <c r="AF1675" s="140" t="s">
        <v>8083</v>
      </c>
      <c r="AG1675" s="140" t="s">
        <v>8084</v>
      </c>
      <c r="AH1675" s="140" t="s">
        <v>14576</v>
      </c>
      <c r="AI1675" s="140" t="s">
        <v>7773</v>
      </c>
      <c r="AJ1675" s="140" t="s">
        <v>14577</v>
      </c>
      <c r="AK1675" s="140" t="s">
        <v>4501</v>
      </c>
      <c r="AL1675" s="139">
        <v>9200</v>
      </c>
      <c r="AM1675" s="140" t="s">
        <v>446</v>
      </c>
      <c r="AN1675" s="140" t="s">
        <v>14578</v>
      </c>
    </row>
    <row r="1676" spans="1:40" ht="28.8" x14ac:dyDescent="0.25">
      <c r="A1676" s="139" t="s">
        <v>7756</v>
      </c>
      <c r="B1676" s="140" t="s">
        <v>7757</v>
      </c>
      <c r="C1676" s="139">
        <v>22004</v>
      </c>
      <c r="D1676" s="140" t="s">
        <v>7599</v>
      </c>
      <c r="E1676" s="140" t="s">
        <v>4502</v>
      </c>
      <c r="F1676" s="139">
        <v>9200</v>
      </c>
      <c r="G1676" s="140" t="s">
        <v>446</v>
      </c>
      <c r="H1676" s="140" t="s">
        <v>1513</v>
      </c>
      <c r="I1676" s="140" t="s">
        <v>7758</v>
      </c>
      <c r="J1676" s="140" t="s">
        <v>14579</v>
      </c>
      <c r="K1676" s="140" t="s">
        <v>8031</v>
      </c>
      <c r="L1676" s="140" t="s">
        <v>7761</v>
      </c>
      <c r="M1676" s="140" t="s">
        <v>6825</v>
      </c>
      <c r="N1676" s="140" t="s">
        <v>8730</v>
      </c>
      <c r="O1676" s="139">
        <v>119966</v>
      </c>
      <c r="P1676" s="139">
        <v>23002</v>
      </c>
      <c r="Q1676" s="140" t="s">
        <v>7608</v>
      </c>
      <c r="R1676" s="139">
        <v>975987</v>
      </c>
      <c r="S1676" s="139">
        <v>0</v>
      </c>
      <c r="T1676" s="140" t="s">
        <v>7758</v>
      </c>
      <c r="U1676" s="141">
        <v>367</v>
      </c>
      <c r="V1676" s="140" t="s">
        <v>14580</v>
      </c>
      <c r="W1676" s="140" t="s">
        <v>8980</v>
      </c>
      <c r="X1676" s="140" t="s">
        <v>7765</v>
      </c>
      <c r="Y1676" s="140" t="s">
        <v>7766</v>
      </c>
      <c r="Z1676" s="140" t="s">
        <v>8732</v>
      </c>
      <c r="AA1676" s="139">
        <v>1</v>
      </c>
      <c r="AB1676" s="141">
        <v>45322</v>
      </c>
      <c r="AC1676" s="141">
        <v>45322</v>
      </c>
      <c r="AD1676" s="140" t="s">
        <v>8081</v>
      </c>
      <c r="AE1676" s="140" t="s">
        <v>8082</v>
      </c>
      <c r="AF1676" s="140" t="s">
        <v>8083</v>
      </c>
      <c r="AG1676" s="140" t="s">
        <v>8084</v>
      </c>
      <c r="AH1676" s="140" t="s">
        <v>14581</v>
      </c>
      <c r="AI1676" s="140" t="s">
        <v>7773</v>
      </c>
      <c r="AJ1676" s="140" t="s">
        <v>14582</v>
      </c>
      <c r="AK1676" s="140" t="s">
        <v>14583</v>
      </c>
      <c r="AL1676" s="139">
        <v>9200</v>
      </c>
      <c r="AM1676" s="140" t="s">
        <v>458</v>
      </c>
      <c r="AN1676" s="140" t="s">
        <v>14584</v>
      </c>
    </row>
    <row r="1677" spans="1:40" ht="28.8" x14ac:dyDescent="0.25">
      <c r="A1677" s="139" t="s">
        <v>7756</v>
      </c>
      <c r="B1677" s="140" t="s">
        <v>7757</v>
      </c>
      <c r="C1677" s="139">
        <v>22012</v>
      </c>
      <c r="D1677" s="140" t="s">
        <v>5809</v>
      </c>
      <c r="E1677" s="140" t="s">
        <v>4503</v>
      </c>
      <c r="F1677" s="139">
        <v>9220</v>
      </c>
      <c r="G1677" s="140" t="s">
        <v>447</v>
      </c>
      <c r="H1677" s="140" t="s">
        <v>1514</v>
      </c>
      <c r="I1677" s="140" t="s">
        <v>7758</v>
      </c>
      <c r="J1677" s="140" t="s">
        <v>14585</v>
      </c>
      <c r="K1677" s="140" t="s">
        <v>8031</v>
      </c>
      <c r="L1677" s="140" t="s">
        <v>7761</v>
      </c>
      <c r="M1677" s="140" t="s">
        <v>6825</v>
      </c>
      <c r="N1677" s="140" t="s">
        <v>8722</v>
      </c>
      <c r="O1677" s="139">
        <v>121285</v>
      </c>
      <c r="P1677" s="139">
        <v>48744</v>
      </c>
      <c r="Q1677" s="140" t="s">
        <v>5890</v>
      </c>
      <c r="R1677" s="139">
        <v>968511</v>
      </c>
      <c r="S1677" s="139">
        <v>0</v>
      </c>
      <c r="T1677" s="140" t="s">
        <v>7758</v>
      </c>
      <c r="U1677" s="141">
        <v>367</v>
      </c>
      <c r="V1677" s="140" t="s">
        <v>14586</v>
      </c>
      <c r="W1677" s="140" t="s">
        <v>8006</v>
      </c>
      <c r="X1677" s="140" t="s">
        <v>7765</v>
      </c>
      <c r="Y1677" s="140" t="s">
        <v>7766</v>
      </c>
      <c r="Z1677" s="140" t="s">
        <v>8739</v>
      </c>
      <c r="AA1677" s="139">
        <v>2</v>
      </c>
      <c r="AB1677" s="141">
        <v>45322</v>
      </c>
      <c r="AC1677" s="141">
        <v>45322</v>
      </c>
      <c r="AD1677" s="140" t="s">
        <v>8081</v>
      </c>
      <c r="AE1677" s="140" t="s">
        <v>8082</v>
      </c>
      <c r="AF1677" s="140" t="s">
        <v>8083</v>
      </c>
      <c r="AG1677" s="140" t="s">
        <v>8084</v>
      </c>
      <c r="AH1677" s="140" t="s">
        <v>14587</v>
      </c>
      <c r="AI1677" s="140" t="s">
        <v>7943</v>
      </c>
      <c r="AJ1677" s="140" t="s">
        <v>14588</v>
      </c>
      <c r="AK1677" s="140" t="s">
        <v>14589</v>
      </c>
      <c r="AL1677" s="139">
        <v>9220</v>
      </c>
      <c r="AM1677" s="140" t="s">
        <v>447</v>
      </c>
      <c r="AN1677" s="140" t="s">
        <v>14590</v>
      </c>
    </row>
    <row r="1678" spans="1:40" ht="28.8" x14ac:dyDescent="0.25">
      <c r="A1678" s="139" t="s">
        <v>7756</v>
      </c>
      <c r="B1678" s="140" t="s">
        <v>7757</v>
      </c>
      <c r="C1678" s="139">
        <v>22021</v>
      </c>
      <c r="D1678" s="140" t="s">
        <v>5810</v>
      </c>
      <c r="E1678" s="140" t="s">
        <v>4504</v>
      </c>
      <c r="F1678" s="139">
        <v>9220</v>
      </c>
      <c r="G1678" s="140" t="s">
        <v>447</v>
      </c>
      <c r="H1678" s="140" t="s">
        <v>1515</v>
      </c>
      <c r="I1678" s="140" t="s">
        <v>7758</v>
      </c>
      <c r="J1678" s="140" t="s">
        <v>14591</v>
      </c>
      <c r="K1678" s="140" t="s">
        <v>8031</v>
      </c>
      <c r="L1678" s="140" t="s">
        <v>7761</v>
      </c>
      <c r="M1678" s="140" t="s">
        <v>6825</v>
      </c>
      <c r="N1678" s="140" t="s">
        <v>8722</v>
      </c>
      <c r="O1678" s="139">
        <v>121285</v>
      </c>
      <c r="P1678" s="139">
        <v>48744</v>
      </c>
      <c r="Q1678" s="140" t="s">
        <v>5890</v>
      </c>
      <c r="R1678" s="139">
        <v>968511</v>
      </c>
      <c r="S1678" s="139">
        <v>0</v>
      </c>
      <c r="T1678" s="140" t="s">
        <v>7758</v>
      </c>
      <c r="U1678" s="141">
        <v>367</v>
      </c>
      <c r="V1678" s="140" t="s">
        <v>14592</v>
      </c>
      <c r="W1678" s="140" t="s">
        <v>8003</v>
      </c>
      <c r="X1678" s="140" t="s">
        <v>7765</v>
      </c>
      <c r="Y1678" s="140" t="s">
        <v>7766</v>
      </c>
      <c r="Z1678" s="140" t="s">
        <v>8739</v>
      </c>
      <c r="AA1678" s="139">
        <v>2</v>
      </c>
      <c r="AB1678" s="141">
        <v>45322</v>
      </c>
      <c r="AC1678" s="141">
        <v>45322</v>
      </c>
      <c r="AD1678" s="140" t="s">
        <v>8081</v>
      </c>
      <c r="AE1678" s="140" t="s">
        <v>8082</v>
      </c>
      <c r="AF1678" s="140" t="s">
        <v>8083</v>
      </c>
      <c r="AG1678" s="140" t="s">
        <v>8084</v>
      </c>
      <c r="AH1678" s="140" t="s">
        <v>14593</v>
      </c>
      <c r="AI1678" s="140" t="s">
        <v>7943</v>
      </c>
      <c r="AJ1678" s="140" t="s">
        <v>14594</v>
      </c>
      <c r="AK1678" s="140" t="s">
        <v>4504</v>
      </c>
      <c r="AL1678" s="139">
        <v>9220</v>
      </c>
      <c r="AM1678" s="140" t="s">
        <v>447</v>
      </c>
      <c r="AN1678" s="140" t="s">
        <v>14590</v>
      </c>
    </row>
    <row r="1679" spans="1:40" ht="28.8" x14ac:dyDescent="0.25">
      <c r="A1679" s="139" t="s">
        <v>7756</v>
      </c>
      <c r="B1679" s="140" t="s">
        <v>7757</v>
      </c>
      <c r="C1679" s="139">
        <v>22038</v>
      </c>
      <c r="D1679" s="140" t="s">
        <v>5811</v>
      </c>
      <c r="E1679" s="140" t="s">
        <v>4505</v>
      </c>
      <c r="F1679" s="139">
        <v>9220</v>
      </c>
      <c r="G1679" s="140" t="s">
        <v>447</v>
      </c>
      <c r="H1679" s="140" t="s">
        <v>1516</v>
      </c>
      <c r="I1679" s="140" t="s">
        <v>7758</v>
      </c>
      <c r="J1679" s="140" t="s">
        <v>14595</v>
      </c>
      <c r="K1679" s="140" t="s">
        <v>8031</v>
      </c>
      <c r="L1679" s="140" t="s">
        <v>7761</v>
      </c>
      <c r="M1679" s="140" t="s">
        <v>6825</v>
      </c>
      <c r="N1679" s="140" t="s">
        <v>8722</v>
      </c>
      <c r="O1679" s="139">
        <v>121285</v>
      </c>
      <c r="P1679" s="139">
        <v>48744</v>
      </c>
      <c r="Q1679" s="140" t="s">
        <v>5890</v>
      </c>
      <c r="R1679" s="139">
        <v>968511</v>
      </c>
      <c r="S1679" s="139">
        <v>0</v>
      </c>
      <c r="T1679" s="140" t="s">
        <v>7758</v>
      </c>
      <c r="U1679" s="141">
        <v>367</v>
      </c>
      <c r="V1679" s="140" t="s">
        <v>14596</v>
      </c>
      <c r="W1679" s="140" t="s">
        <v>9729</v>
      </c>
      <c r="X1679" s="140" t="s">
        <v>7765</v>
      </c>
      <c r="Y1679" s="140" t="s">
        <v>7766</v>
      </c>
      <c r="Z1679" s="140" t="s">
        <v>8739</v>
      </c>
      <c r="AA1679" s="139">
        <v>2</v>
      </c>
      <c r="AB1679" s="141">
        <v>45322</v>
      </c>
      <c r="AC1679" s="141">
        <v>45322</v>
      </c>
      <c r="AD1679" s="140" t="s">
        <v>8081</v>
      </c>
      <c r="AE1679" s="140" t="s">
        <v>8082</v>
      </c>
      <c r="AF1679" s="140" t="s">
        <v>8083</v>
      </c>
      <c r="AG1679" s="140" t="s">
        <v>8084</v>
      </c>
      <c r="AH1679" s="140" t="s">
        <v>14597</v>
      </c>
      <c r="AI1679" s="140" t="s">
        <v>7943</v>
      </c>
      <c r="AJ1679" s="140" t="s">
        <v>5811</v>
      </c>
      <c r="AK1679" s="140" t="s">
        <v>4505</v>
      </c>
      <c r="AL1679" s="139">
        <v>9220</v>
      </c>
      <c r="AM1679" s="140" t="s">
        <v>447</v>
      </c>
      <c r="AN1679" s="140" t="s">
        <v>14590</v>
      </c>
    </row>
    <row r="1680" spans="1:40" ht="28.8" x14ac:dyDescent="0.25">
      <c r="A1680" s="139" t="s">
        <v>7756</v>
      </c>
      <c r="B1680" s="140" t="s">
        <v>7757</v>
      </c>
      <c r="C1680" s="139">
        <v>22046</v>
      </c>
      <c r="D1680" s="140" t="s">
        <v>5812</v>
      </c>
      <c r="E1680" s="140" t="s">
        <v>4506</v>
      </c>
      <c r="F1680" s="139">
        <v>9220</v>
      </c>
      <c r="G1680" s="140" t="s">
        <v>447</v>
      </c>
      <c r="H1680" s="140" t="s">
        <v>1517</v>
      </c>
      <c r="I1680" s="140" t="s">
        <v>7758</v>
      </c>
      <c r="J1680" s="140" t="s">
        <v>14598</v>
      </c>
      <c r="K1680" s="140" t="s">
        <v>8031</v>
      </c>
      <c r="L1680" s="140" t="s">
        <v>7761</v>
      </c>
      <c r="M1680" s="140" t="s">
        <v>6825</v>
      </c>
      <c r="N1680" s="140" t="s">
        <v>8722</v>
      </c>
      <c r="O1680" s="139">
        <v>121285</v>
      </c>
      <c r="P1680" s="139">
        <v>48744</v>
      </c>
      <c r="Q1680" s="140" t="s">
        <v>5890</v>
      </c>
      <c r="R1680" s="139">
        <v>968511</v>
      </c>
      <c r="S1680" s="139">
        <v>0</v>
      </c>
      <c r="T1680" s="140" t="s">
        <v>7758</v>
      </c>
      <c r="U1680" s="141">
        <v>367</v>
      </c>
      <c r="V1680" s="140" t="s">
        <v>14599</v>
      </c>
      <c r="W1680" s="140" t="s">
        <v>8424</v>
      </c>
      <c r="X1680" s="140" t="s">
        <v>7765</v>
      </c>
      <c r="Y1680" s="140" t="s">
        <v>7766</v>
      </c>
      <c r="Z1680" s="140" t="s">
        <v>8739</v>
      </c>
      <c r="AA1680" s="139">
        <v>2</v>
      </c>
      <c r="AB1680" s="141">
        <v>45322</v>
      </c>
      <c r="AC1680" s="141">
        <v>45322</v>
      </c>
      <c r="AD1680" s="140" t="s">
        <v>8081</v>
      </c>
      <c r="AE1680" s="140" t="s">
        <v>8082</v>
      </c>
      <c r="AF1680" s="140" t="s">
        <v>8083</v>
      </c>
      <c r="AG1680" s="140" t="s">
        <v>8084</v>
      </c>
      <c r="AH1680" s="140" t="s">
        <v>14600</v>
      </c>
      <c r="AI1680" s="140" t="s">
        <v>7943</v>
      </c>
      <c r="AJ1680" s="140" t="s">
        <v>14601</v>
      </c>
      <c r="AK1680" s="140" t="s">
        <v>4506</v>
      </c>
      <c r="AL1680" s="139">
        <v>9220</v>
      </c>
      <c r="AM1680" s="140" t="s">
        <v>447</v>
      </c>
      <c r="AN1680" s="140" t="s">
        <v>14590</v>
      </c>
    </row>
    <row r="1681" spans="1:40" ht="28.8" x14ac:dyDescent="0.25">
      <c r="A1681" s="139" t="s">
        <v>7756</v>
      </c>
      <c r="B1681" s="140" t="s">
        <v>7757</v>
      </c>
      <c r="C1681" s="139">
        <v>22061</v>
      </c>
      <c r="D1681" s="140" t="s">
        <v>6573</v>
      </c>
      <c r="E1681" s="140" t="s">
        <v>4507</v>
      </c>
      <c r="F1681" s="139">
        <v>9220</v>
      </c>
      <c r="G1681" s="140" t="s">
        <v>447</v>
      </c>
      <c r="H1681" s="140" t="s">
        <v>1518</v>
      </c>
      <c r="I1681" s="140" t="s">
        <v>7758</v>
      </c>
      <c r="J1681" s="140" t="s">
        <v>14602</v>
      </c>
      <c r="K1681" s="140" t="s">
        <v>8031</v>
      </c>
      <c r="L1681" s="140" t="s">
        <v>7761</v>
      </c>
      <c r="M1681" s="140" t="s">
        <v>6825</v>
      </c>
      <c r="N1681" s="140" t="s">
        <v>8730</v>
      </c>
      <c r="O1681" s="139">
        <v>120972</v>
      </c>
      <c r="P1681" s="139">
        <v>22301</v>
      </c>
      <c r="Q1681" s="140" t="s">
        <v>6327</v>
      </c>
      <c r="R1681" s="139">
        <v>975871</v>
      </c>
      <c r="S1681" s="139">
        <v>0</v>
      </c>
      <c r="T1681" s="140" t="s">
        <v>7758</v>
      </c>
      <c r="U1681" s="141">
        <v>367</v>
      </c>
      <c r="V1681" s="140" t="s">
        <v>14603</v>
      </c>
      <c r="W1681" s="140" t="s">
        <v>8214</v>
      </c>
      <c r="X1681" s="140" t="s">
        <v>8106</v>
      </c>
      <c r="Y1681" s="140" t="s">
        <v>8107</v>
      </c>
      <c r="Z1681" s="140" t="s">
        <v>9256</v>
      </c>
      <c r="AA1681" s="139">
        <v>1</v>
      </c>
      <c r="AB1681" s="141">
        <v>45322</v>
      </c>
      <c r="AC1681" s="141">
        <v>45322</v>
      </c>
      <c r="AD1681" s="140" t="s">
        <v>8081</v>
      </c>
      <c r="AE1681" s="140" t="s">
        <v>8082</v>
      </c>
      <c r="AF1681" s="140" t="s">
        <v>8083</v>
      </c>
      <c r="AG1681" s="140" t="s">
        <v>8084</v>
      </c>
      <c r="AH1681" s="140" t="s">
        <v>14604</v>
      </c>
      <c r="AI1681" s="140" t="s">
        <v>7773</v>
      </c>
      <c r="AJ1681" s="140" t="s">
        <v>14605</v>
      </c>
      <c r="AK1681" s="140" t="s">
        <v>14606</v>
      </c>
      <c r="AL1681" s="139">
        <v>9220</v>
      </c>
      <c r="AM1681" s="140" t="s">
        <v>447</v>
      </c>
      <c r="AN1681" s="140" t="s">
        <v>14607</v>
      </c>
    </row>
    <row r="1682" spans="1:40" ht="28.8" x14ac:dyDescent="0.25">
      <c r="A1682" s="139" t="s">
        <v>7756</v>
      </c>
      <c r="B1682" s="140" t="s">
        <v>7757</v>
      </c>
      <c r="C1682" s="139">
        <v>22079</v>
      </c>
      <c r="D1682" s="140" t="s">
        <v>14608</v>
      </c>
      <c r="E1682" s="140" t="s">
        <v>4508</v>
      </c>
      <c r="F1682" s="139">
        <v>9140</v>
      </c>
      <c r="G1682" s="140" t="s">
        <v>826</v>
      </c>
      <c r="H1682" s="140" t="s">
        <v>1519</v>
      </c>
      <c r="I1682" s="140" t="s">
        <v>7758</v>
      </c>
      <c r="J1682" s="140" t="s">
        <v>14609</v>
      </c>
      <c r="K1682" s="140" t="s">
        <v>7899</v>
      </c>
      <c r="L1682" s="140" t="s">
        <v>7761</v>
      </c>
      <c r="M1682" s="140" t="s">
        <v>6823</v>
      </c>
      <c r="N1682" s="140" t="s">
        <v>8722</v>
      </c>
      <c r="O1682" s="139">
        <v>121228</v>
      </c>
      <c r="P1682" s="139">
        <v>10595</v>
      </c>
      <c r="Q1682" s="140" t="s">
        <v>5427</v>
      </c>
      <c r="R1682" s="139">
        <v>963918</v>
      </c>
      <c r="S1682" s="139">
        <v>0</v>
      </c>
      <c r="T1682" s="140" t="s">
        <v>7758</v>
      </c>
      <c r="U1682" s="141">
        <v>367</v>
      </c>
      <c r="V1682" s="140" t="s">
        <v>14610</v>
      </c>
      <c r="W1682" s="140" t="s">
        <v>8350</v>
      </c>
      <c r="X1682" s="140" t="s">
        <v>7765</v>
      </c>
      <c r="Y1682" s="140" t="s">
        <v>7766</v>
      </c>
      <c r="Z1682" s="140" t="s">
        <v>8739</v>
      </c>
      <c r="AA1682" s="139">
        <v>1</v>
      </c>
      <c r="AB1682" s="141">
        <v>45322</v>
      </c>
      <c r="AC1682" s="141">
        <v>45322</v>
      </c>
      <c r="AD1682" s="140" t="s">
        <v>8081</v>
      </c>
      <c r="AE1682" s="140" t="s">
        <v>8082</v>
      </c>
      <c r="AF1682" s="140" t="s">
        <v>8083</v>
      </c>
      <c r="AG1682" s="140" t="s">
        <v>8084</v>
      </c>
      <c r="AH1682" s="140" t="s">
        <v>14611</v>
      </c>
      <c r="AI1682" s="140" t="s">
        <v>7773</v>
      </c>
      <c r="AJ1682" s="140" t="s">
        <v>9932</v>
      </c>
      <c r="AK1682" s="140" t="s">
        <v>4508</v>
      </c>
      <c r="AL1682" s="139">
        <v>9140</v>
      </c>
      <c r="AM1682" s="140" t="s">
        <v>325</v>
      </c>
      <c r="AN1682" s="140" t="s">
        <v>11041</v>
      </c>
    </row>
    <row r="1683" spans="1:40" ht="28.8" x14ac:dyDescent="0.25">
      <c r="A1683" s="139" t="s">
        <v>7756</v>
      </c>
      <c r="B1683" s="140" t="s">
        <v>7757</v>
      </c>
      <c r="C1683" s="139">
        <v>22087</v>
      </c>
      <c r="D1683" s="140" t="s">
        <v>5813</v>
      </c>
      <c r="E1683" s="140" t="s">
        <v>4509</v>
      </c>
      <c r="F1683" s="139">
        <v>9220</v>
      </c>
      <c r="G1683" s="140" t="s">
        <v>827</v>
      </c>
      <c r="H1683" s="140" t="s">
        <v>1520</v>
      </c>
      <c r="I1683" s="140" t="s">
        <v>7758</v>
      </c>
      <c r="J1683" s="140" t="s">
        <v>14612</v>
      </c>
      <c r="K1683" s="140" t="s">
        <v>8031</v>
      </c>
      <c r="L1683" s="140" t="s">
        <v>7761</v>
      </c>
      <c r="M1683" s="140" t="s">
        <v>6825</v>
      </c>
      <c r="N1683" s="140" t="s">
        <v>8722</v>
      </c>
      <c r="O1683" s="139">
        <v>121285</v>
      </c>
      <c r="P1683" s="139">
        <v>48744</v>
      </c>
      <c r="Q1683" s="140" t="s">
        <v>5890</v>
      </c>
      <c r="R1683" s="139">
        <v>968511</v>
      </c>
      <c r="S1683" s="139">
        <v>0</v>
      </c>
      <c r="T1683" s="140" t="s">
        <v>7758</v>
      </c>
      <c r="U1683" s="141">
        <v>367</v>
      </c>
      <c r="V1683" s="140" t="s">
        <v>14613</v>
      </c>
      <c r="W1683" s="140" t="s">
        <v>9436</v>
      </c>
      <c r="X1683" s="140" t="s">
        <v>7765</v>
      </c>
      <c r="Y1683" s="140" t="s">
        <v>7766</v>
      </c>
      <c r="Z1683" s="140" t="s">
        <v>8739</v>
      </c>
      <c r="AA1683" s="139">
        <v>2</v>
      </c>
      <c r="AB1683" s="141">
        <v>45322</v>
      </c>
      <c r="AC1683" s="141">
        <v>45322</v>
      </c>
      <c r="AD1683" s="140" t="s">
        <v>8081</v>
      </c>
      <c r="AE1683" s="140" t="s">
        <v>8082</v>
      </c>
      <c r="AF1683" s="140" t="s">
        <v>8083</v>
      </c>
      <c r="AG1683" s="140" t="s">
        <v>8084</v>
      </c>
      <c r="AH1683" s="140" t="s">
        <v>14614</v>
      </c>
      <c r="AI1683" s="140" t="s">
        <v>7943</v>
      </c>
      <c r="AJ1683" s="140" t="s">
        <v>14615</v>
      </c>
      <c r="AK1683" s="140" t="s">
        <v>4509</v>
      </c>
      <c r="AL1683" s="139">
        <v>9220</v>
      </c>
      <c r="AM1683" s="140" t="s">
        <v>827</v>
      </c>
      <c r="AN1683" s="140" t="s">
        <v>14590</v>
      </c>
    </row>
    <row r="1684" spans="1:40" ht="28.8" x14ac:dyDescent="0.25">
      <c r="A1684" s="139" t="s">
        <v>7756</v>
      </c>
      <c r="B1684" s="140" t="s">
        <v>7757</v>
      </c>
      <c r="C1684" s="139">
        <v>22095</v>
      </c>
      <c r="D1684" s="140" t="s">
        <v>6326</v>
      </c>
      <c r="E1684" s="140" t="s">
        <v>4510</v>
      </c>
      <c r="F1684" s="139">
        <v>9220</v>
      </c>
      <c r="G1684" s="140" t="s">
        <v>827</v>
      </c>
      <c r="H1684" s="140" t="s">
        <v>1521</v>
      </c>
      <c r="I1684" s="140" t="s">
        <v>7758</v>
      </c>
      <c r="J1684" s="140" t="s">
        <v>14616</v>
      </c>
      <c r="K1684" s="140" t="s">
        <v>8031</v>
      </c>
      <c r="L1684" s="140" t="s">
        <v>7761</v>
      </c>
      <c r="M1684" s="140" t="s">
        <v>6825</v>
      </c>
      <c r="N1684" s="140" t="s">
        <v>8730</v>
      </c>
      <c r="O1684" s="139">
        <v>120972</v>
      </c>
      <c r="P1684" s="139">
        <v>22301</v>
      </c>
      <c r="Q1684" s="140" t="s">
        <v>6327</v>
      </c>
      <c r="R1684" s="139">
        <v>975871</v>
      </c>
      <c r="S1684" s="139">
        <v>0</v>
      </c>
      <c r="T1684" s="140" t="s">
        <v>7758</v>
      </c>
      <c r="U1684" s="141">
        <v>367</v>
      </c>
      <c r="V1684" s="140" t="s">
        <v>14617</v>
      </c>
      <c r="W1684" s="140" t="s">
        <v>14618</v>
      </c>
      <c r="X1684" s="140" t="s">
        <v>7765</v>
      </c>
      <c r="Y1684" s="140" t="s">
        <v>7766</v>
      </c>
      <c r="Z1684" s="140" t="s">
        <v>8732</v>
      </c>
      <c r="AA1684" s="139">
        <v>1</v>
      </c>
      <c r="AB1684" s="141">
        <v>45322</v>
      </c>
      <c r="AC1684" s="141">
        <v>45322</v>
      </c>
      <c r="AD1684" s="140" t="s">
        <v>8081</v>
      </c>
      <c r="AE1684" s="140" t="s">
        <v>8082</v>
      </c>
      <c r="AF1684" s="140" t="s">
        <v>8083</v>
      </c>
      <c r="AG1684" s="140" t="s">
        <v>8084</v>
      </c>
      <c r="AH1684" s="140" t="s">
        <v>14604</v>
      </c>
      <c r="AI1684" s="140" t="s">
        <v>7773</v>
      </c>
      <c r="AJ1684" s="140" t="s">
        <v>14605</v>
      </c>
      <c r="AK1684" s="140" t="s">
        <v>14606</v>
      </c>
      <c r="AL1684" s="139">
        <v>9220</v>
      </c>
      <c r="AM1684" s="140" t="s">
        <v>447</v>
      </c>
      <c r="AN1684" s="140" t="s">
        <v>14607</v>
      </c>
    </row>
    <row r="1685" spans="1:40" ht="28.8" x14ac:dyDescent="0.25">
      <c r="A1685" s="139" t="s">
        <v>7756</v>
      </c>
      <c r="B1685" s="140" t="s">
        <v>7757</v>
      </c>
      <c r="C1685" s="139">
        <v>22103</v>
      </c>
      <c r="D1685" s="140" t="s">
        <v>5814</v>
      </c>
      <c r="E1685" s="140" t="s">
        <v>3064</v>
      </c>
      <c r="F1685" s="139">
        <v>9250</v>
      </c>
      <c r="G1685" s="140" t="s">
        <v>448</v>
      </c>
      <c r="H1685" s="140" t="s">
        <v>1522</v>
      </c>
      <c r="I1685" s="140" t="s">
        <v>7758</v>
      </c>
      <c r="J1685" s="140" t="s">
        <v>14619</v>
      </c>
      <c r="K1685" s="140" t="s">
        <v>7899</v>
      </c>
      <c r="L1685" s="140" t="s">
        <v>7761</v>
      </c>
      <c r="M1685" s="140" t="s">
        <v>6823</v>
      </c>
      <c r="N1685" s="140" t="s">
        <v>8722</v>
      </c>
      <c r="O1685" s="139">
        <v>120956</v>
      </c>
      <c r="P1685" s="139">
        <v>10975</v>
      </c>
      <c r="Q1685" s="140" t="s">
        <v>488</v>
      </c>
      <c r="R1685" s="139">
        <v>968529</v>
      </c>
      <c r="S1685" s="139">
        <v>0</v>
      </c>
      <c r="T1685" s="140" t="s">
        <v>7758</v>
      </c>
      <c r="U1685" s="141">
        <v>367</v>
      </c>
      <c r="V1685" s="140" t="s">
        <v>14620</v>
      </c>
      <c r="W1685" s="140" t="s">
        <v>8257</v>
      </c>
      <c r="X1685" s="140" t="s">
        <v>7765</v>
      </c>
      <c r="Y1685" s="140" t="s">
        <v>7766</v>
      </c>
      <c r="Z1685" s="140" t="s">
        <v>8739</v>
      </c>
      <c r="AA1685" s="139">
        <v>4</v>
      </c>
      <c r="AB1685" s="141">
        <v>45322</v>
      </c>
      <c r="AC1685" s="141">
        <v>45322</v>
      </c>
      <c r="AD1685" s="140" t="s">
        <v>8081</v>
      </c>
      <c r="AE1685" s="140" t="s">
        <v>8082</v>
      </c>
      <c r="AF1685" s="140" t="s">
        <v>8083</v>
      </c>
      <c r="AG1685" s="140" t="s">
        <v>8084</v>
      </c>
      <c r="AH1685" s="140" t="s">
        <v>14621</v>
      </c>
      <c r="AI1685" s="140" t="s">
        <v>9607</v>
      </c>
      <c r="AJ1685" s="140" t="s">
        <v>14622</v>
      </c>
      <c r="AK1685" s="140" t="s">
        <v>3064</v>
      </c>
      <c r="AL1685" s="139">
        <v>9250</v>
      </c>
      <c r="AM1685" s="140" t="s">
        <v>448</v>
      </c>
      <c r="AN1685" s="140" t="s">
        <v>14623</v>
      </c>
    </row>
    <row r="1686" spans="1:40" ht="28.8" x14ac:dyDescent="0.25">
      <c r="A1686" s="139" t="s">
        <v>7756</v>
      </c>
      <c r="B1686" s="140" t="s">
        <v>7757</v>
      </c>
      <c r="C1686" s="139">
        <v>22137</v>
      </c>
      <c r="D1686" s="140" t="s">
        <v>5583</v>
      </c>
      <c r="E1686" s="140" t="s">
        <v>4511</v>
      </c>
      <c r="F1686" s="139">
        <v>9111</v>
      </c>
      <c r="G1686" s="140" t="s">
        <v>610</v>
      </c>
      <c r="H1686" s="140" t="s">
        <v>1523</v>
      </c>
      <c r="I1686" s="140" t="s">
        <v>7758</v>
      </c>
      <c r="J1686" s="140" t="s">
        <v>14624</v>
      </c>
      <c r="K1686" s="140" t="s">
        <v>7899</v>
      </c>
      <c r="L1686" s="140" t="s">
        <v>7761</v>
      </c>
      <c r="M1686" s="140" t="s">
        <v>6823</v>
      </c>
      <c r="N1686" s="140" t="s">
        <v>8722</v>
      </c>
      <c r="O1686" s="139">
        <v>130856</v>
      </c>
      <c r="P1686" s="139">
        <v>107839</v>
      </c>
      <c r="Q1686" s="140" t="s">
        <v>5932</v>
      </c>
      <c r="R1686" s="139">
        <v>963934</v>
      </c>
      <c r="S1686" s="139">
        <v>0</v>
      </c>
      <c r="T1686" s="140" t="s">
        <v>7758</v>
      </c>
      <c r="U1686" s="141">
        <v>367</v>
      </c>
      <c r="V1686" s="140" t="s">
        <v>14625</v>
      </c>
      <c r="W1686" s="140" t="s">
        <v>7952</v>
      </c>
      <c r="X1686" s="140" t="s">
        <v>7765</v>
      </c>
      <c r="Y1686" s="140" t="s">
        <v>7766</v>
      </c>
      <c r="Z1686" s="140" t="s">
        <v>8739</v>
      </c>
      <c r="AA1686" s="139">
        <v>1</v>
      </c>
      <c r="AB1686" s="141">
        <v>45322</v>
      </c>
      <c r="AC1686" s="141">
        <v>45322</v>
      </c>
      <c r="AD1686" s="140" t="s">
        <v>8081</v>
      </c>
      <c r="AE1686" s="140" t="s">
        <v>8082</v>
      </c>
      <c r="AF1686" s="140" t="s">
        <v>8083</v>
      </c>
      <c r="AG1686" s="140" t="s">
        <v>8084</v>
      </c>
      <c r="AH1686" s="140" t="s">
        <v>14626</v>
      </c>
      <c r="AI1686" s="140" t="s">
        <v>7943</v>
      </c>
      <c r="AJ1686" s="140" t="s">
        <v>11171</v>
      </c>
      <c r="AK1686" s="140" t="s">
        <v>11172</v>
      </c>
      <c r="AL1686" s="139">
        <v>9100</v>
      </c>
      <c r="AM1686" s="140" t="s">
        <v>326</v>
      </c>
      <c r="AN1686" s="140" t="s">
        <v>11173</v>
      </c>
    </row>
    <row r="1687" spans="1:40" ht="28.8" x14ac:dyDescent="0.25">
      <c r="A1687" s="139" t="s">
        <v>7756</v>
      </c>
      <c r="B1687" s="140" t="s">
        <v>7757</v>
      </c>
      <c r="C1687" s="139">
        <v>22145</v>
      </c>
      <c r="D1687" s="140" t="s">
        <v>5943</v>
      </c>
      <c r="E1687" s="140" t="s">
        <v>6715</v>
      </c>
      <c r="F1687" s="139">
        <v>9100</v>
      </c>
      <c r="G1687" s="140" t="s">
        <v>326</v>
      </c>
      <c r="H1687" s="140" t="s">
        <v>6716</v>
      </c>
      <c r="I1687" s="140" t="s">
        <v>7758</v>
      </c>
      <c r="J1687" s="140" t="s">
        <v>14627</v>
      </c>
      <c r="K1687" s="140" t="s">
        <v>7899</v>
      </c>
      <c r="L1687" s="140" t="s">
        <v>7761</v>
      </c>
      <c r="M1687" s="140" t="s">
        <v>6823</v>
      </c>
      <c r="N1687" s="140" t="s">
        <v>8722</v>
      </c>
      <c r="O1687" s="139">
        <v>120956</v>
      </c>
      <c r="P1687" s="139">
        <v>10975</v>
      </c>
      <c r="Q1687" s="140" t="s">
        <v>488</v>
      </c>
      <c r="R1687" s="139">
        <v>970781</v>
      </c>
      <c r="S1687" s="139">
        <v>0</v>
      </c>
      <c r="T1687" s="140" t="s">
        <v>7758</v>
      </c>
      <c r="U1687" s="141">
        <v>367</v>
      </c>
      <c r="V1687" s="140" t="s">
        <v>14628</v>
      </c>
      <c r="W1687" s="140" t="s">
        <v>14629</v>
      </c>
      <c r="X1687" s="140" t="s">
        <v>7765</v>
      </c>
      <c r="Y1687" s="140" t="s">
        <v>7766</v>
      </c>
      <c r="Z1687" s="140" t="s">
        <v>8739</v>
      </c>
      <c r="AA1687" s="139">
        <v>1</v>
      </c>
      <c r="AB1687" s="141">
        <v>45322</v>
      </c>
      <c r="AC1687" s="141">
        <v>45322</v>
      </c>
      <c r="AD1687" s="140" t="s">
        <v>8081</v>
      </c>
      <c r="AE1687" s="140" t="s">
        <v>8082</v>
      </c>
      <c r="AF1687" s="140" t="s">
        <v>8083</v>
      </c>
      <c r="AG1687" s="140" t="s">
        <v>8084</v>
      </c>
      <c r="AH1687" s="140" t="s">
        <v>14630</v>
      </c>
      <c r="AI1687" s="140" t="s">
        <v>7885</v>
      </c>
      <c r="AJ1687" s="140" t="s">
        <v>14631</v>
      </c>
      <c r="AK1687" s="140" t="s">
        <v>6715</v>
      </c>
      <c r="AL1687" s="139">
        <v>9100</v>
      </c>
      <c r="AM1687" s="140" t="s">
        <v>326</v>
      </c>
      <c r="AN1687" s="140" t="s">
        <v>11167</v>
      </c>
    </row>
    <row r="1688" spans="1:40" ht="28.8" x14ac:dyDescent="0.25">
      <c r="A1688" s="139" t="s">
        <v>7756</v>
      </c>
      <c r="B1688" s="140" t="s">
        <v>7757</v>
      </c>
      <c r="C1688" s="139">
        <v>22152</v>
      </c>
      <c r="D1688" s="140" t="s">
        <v>487</v>
      </c>
      <c r="E1688" s="140" t="s">
        <v>4513</v>
      </c>
      <c r="F1688" s="139">
        <v>9112</v>
      </c>
      <c r="G1688" s="140" t="s">
        <v>828</v>
      </c>
      <c r="H1688" s="140" t="s">
        <v>1525</v>
      </c>
      <c r="I1688" s="140" t="s">
        <v>7758</v>
      </c>
      <c r="J1688" s="140" t="s">
        <v>14632</v>
      </c>
      <c r="K1688" s="140" t="s">
        <v>7899</v>
      </c>
      <c r="L1688" s="140" t="s">
        <v>7761</v>
      </c>
      <c r="M1688" s="140" t="s">
        <v>6823</v>
      </c>
      <c r="N1688" s="140" t="s">
        <v>8722</v>
      </c>
      <c r="O1688" s="139">
        <v>120956</v>
      </c>
      <c r="P1688" s="139">
        <v>10975</v>
      </c>
      <c r="Q1688" s="140" t="s">
        <v>488</v>
      </c>
      <c r="R1688" s="139">
        <v>104653</v>
      </c>
      <c r="S1688" s="139">
        <v>0</v>
      </c>
      <c r="T1688" s="140" t="s">
        <v>7758</v>
      </c>
      <c r="U1688" s="141">
        <v>367</v>
      </c>
      <c r="V1688" s="140" t="s">
        <v>14633</v>
      </c>
      <c r="W1688" s="140" t="s">
        <v>8711</v>
      </c>
      <c r="X1688" s="140" t="s">
        <v>8106</v>
      </c>
      <c r="Y1688" s="140" t="s">
        <v>8107</v>
      </c>
      <c r="Z1688" s="140" t="s">
        <v>8724</v>
      </c>
      <c r="AA1688" s="139">
        <v>1</v>
      </c>
      <c r="AB1688" s="141">
        <v>45322</v>
      </c>
      <c r="AC1688" s="141">
        <v>45322</v>
      </c>
      <c r="AD1688" s="140" t="s">
        <v>8081</v>
      </c>
      <c r="AE1688" s="140" t="s">
        <v>8082</v>
      </c>
      <c r="AF1688" s="140" t="s">
        <v>8083</v>
      </c>
      <c r="AG1688" s="140" t="s">
        <v>8084</v>
      </c>
      <c r="AH1688" s="140" t="s">
        <v>14634</v>
      </c>
      <c r="AI1688" s="140" t="s">
        <v>7943</v>
      </c>
      <c r="AJ1688" s="140" t="s">
        <v>14635</v>
      </c>
      <c r="AK1688" s="140" t="s">
        <v>14636</v>
      </c>
      <c r="AL1688" s="139">
        <v>9112</v>
      </c>
      <c r="AM1688" s="140" t="s">
        <v>828</v>
      </c>
      <c r="AN1688" s="140" t="s">
        <v>14637</v>
      </c>
    </row>
    <row r="1689" spans="1:40" ht="28.8" x14ac:dyDescent="0.25">
      <c r="A1689" s="139" t="s">
        <v>7756</v>
      </c>
      <c r="B1689" s="140" t="s">
        <v>7757</v>
      </c>
      <c r="C1689" s="139">
        <v>22161</v>
      </c>
      <c r="D1689" s="140" t="s">
        <v>899</v>
      </c>
      <c r="E1689" s="140" t="s">
        <v>7600</v>
      </c>
      <c r="F1689" s="139">
        <v>9112</v>
      </c>
      <c r="G1689" s="140" t="s">
        <v>828</v>
      </c>
      <c r="H1689" s="140" t="s">
        <v>1526</v>
      </c>
      <c r="I1689" s="140" t="s">
        <v>7758</v>
      </c>
      <c r="J1689" s="140" t="s">
        <v>14638</v>
      </c>
      <c r="K1689" s="140" t="s">
        <v>7899</v>
      </c>
      <c r="L1689" s="140" t="s">
        <v>7761</v>
      </c>
      <c r="M1689" s="140" t="s">
        <v>6823</v>
      </c>
      <c r="N1689" s="140" t="s">
        <v>8722</v>
      </c>
      <c r="O1689" s="139">
        <v>120956</v>
      </c>
      <c r="P1689" s="139">
        <v>10975</v>
      </c>
      <c r="Q1689" s="140" t="s">
        <v>488</v>
      </c>
      <c r="R1689" s="139">
        <v>104653</v>
      </c>
      <c r="S1689" s="139">
        <v>0</v>
      </c>
      <c r="T1689" s="140" t="s">
        <v>7758</v>
      </c>
      <c r="U1689" s="141">
        <v>367</v>
      </c>
      <c r="V1689" s="140" t="s">
        <v>14639</v>
      </c>
      <c r="W1689" s="140" t="s">
        <v>14640</v>
      </c>
      <c r="X1689" s="140" t="s">
        <v>7972</v>
      </c>
      <c r="Y1689" s="140" t="s">
        <v>7973</v>
      </c>
      <c r="Z1689" s="140" t="s">
        <v>8899</v>
      </c>
      <c r="AA1689" s="139">
        <v>1</v>
      </c>
      <c r="AB1689" s="141">
        <v>45322</v>
      </c>
      <c r="AC1689" s="141">
        <v>45322</v>
      </c>
      <c r="AD1689" s="140" t="s">
        <v>8081</v>
      </c>
      <c r="AE1689" s="140" t="s">
        <v>8082</v>
      </c>
      <c r="AF1689" s="140" t="s">
        <v>8083</v>
      </c>
      <c r="AG1689" s="140" t="s">
        <v>8084</v>
      </c>
      <c r="AH1689" s="140" t="s">
        <v>14634</v>
      </c>
      <c r="AI1689" s="140" t="s">
        <v>7943</v>
      </c>
      <c r="AJ1689" s="140" t="s">
        <v>14635</v>
      </c>
      <c r="AK1689" s="140" t="s">
        <v>14636</v>
      </c>
      <c r="AL1689" s="139">
        <v>9112</v>
      </c>
      <c r="AM1689" s="140" t="s">
        <v>828</v>
      </c>
      <c r="AN1689" s="140" t="s">
        <v>14637</v>
      </c>
    </row>
    <row r="1690" spans="1:40" ht="28.8" x14ac:dyDescent="0.25">
      <c r="A1690" s="139" t="s">
        <v>7756</v>
      </c>
      <c r="B1690" s="140" t="s">
        <v>7757</v>
      </c>
      <c r="C1690" s="139">
        <v>22186</v>
      </c>
      <c r="D1690" s="140" t="s">
        <v>6574</v>
      </c>
      <c r="E1690" s="140" t="s">
        <v>4514</v>
      </c>
      <c r="F1690" s="139">
        <v>9230</v>
      </c>
      <c r="G1690" s="140" t="s">
        <v>449</v>
      </c>
      <c r="H1690" s="140" t="s">
        <v>1527</v>
      </c>
      <c r="I1690" s="140" t="s">
        <v>7758</v>
      </c>
      <c r="J1690" s="140" t="s">
        <v>14641</v>
      </c>
      <c r="K1690" s="140" t="s">
        <v>8031</v>
      </c>
      <c r="L1690" s="140" t="s">
        <v>7761</v>
      </c>
      <c r="M1690" s="140" t="s">
        <v>6825</v>
      </c>
      <c r="N1690" s="140" t="s">
        <v>8730</v>
      </c>
      <c r="O1690" s="139">
        <v>120972</v>
      </c>
      <c r="P1690" s="139">
        <v>22301</v>
      </c>
      <c r="Q1690" s="140" t="s">
        <v>6327</v>
      </c>
      <c r="R1690" s="139">
        <v>975896</v>
      </c>
      <c r="S1690" s="139">
        <v>0</v>
      </c>
      <c r="T1690" s="140" t="s">
        <v>7758</v>
      </c>
      <c r="U1690" s="141">
        <v>367</v>
      </c>
      <c r="V1690" s="140" t="s">
        <v>14642</v>
      </c>
      <c r="W1690" s="140" t="s">
        <v>8257</v>
      </c>
      <c r="X1690" s="140" t="s">
        <v>8106</v>
      </c>
      <c r="Y1690" s="140" t="s">
        <v>8107</v>
      </c>
      <c r="Z1690" s="140" t="s">
        <v>9256</v>
      </c>
      <c r="AA1690" s="139">
        <v>1</v>
      </c>
      <c r="AB1690" s="141">
        <v>45322</v>
      </c>
      <c r="AC1690" s="141">
        <v>45322</v>
      </c>
      <c r="AD1690" s="140" t="s">
        <v>8470</v>
      </c>
      <c r="AE1690" s="140" t="s">
        <v>8471</v>
      </c>
      <c r="AF1690" s="140" t="s">
        <v>8472</v>
      </c>
      <c r="AG1690" s="140" t="s">
        <v>8473</v>
      </c>
      <c r="AH1690" s="140" t="s">
        <v>14643</v>
      </c>
      <c r="AI1690" s="140" t="s">
        <v>7773</v>
      </c>
      <c r="AJ1690" s="140" t="s">
        <v>14644</v>
      </c>
      <c r="AK1690" s="140" t="s">
        <v>14645</v>
      </c>
      <c r="AL1690" s="139">
        <v>9230</v>
      </c>
      <c r="AM1690" s="140" t="s">
        <v>449</v>
      </c>
      <c r="AN1690" s="140" t="s">
        <v>14646</v>
      </c>
    </row>
    <row r="1691" spans="1:40" ht="28.8" x14ac:dyDescent="0.25">
      <c r="A1691" s="139" t="s">
        <v>7756</v>
      </c>
      <c r="B1691" s="140" t="s">
        <v>7757</v>
      </c>
      <c r="C1691" s="139">
        <v>22194</v>
      </c>
      <c r="D1691" s="140" t="s">
        <v>488</v>
      </c>
      <c r="E1691" s="140" t="s">
        <v>4515</v>
      </c>
      <c r="F1691" s="139">
        <v>9230</v>
      </c>
      <c r="G1691" s="140" t="s">
        <v>449</v>
      </c>
      <c r="H1691" s="140" t="s">
        <v>1528</v>
      </c>
      <c r="I1691" s="140" t="s">
        <v>7758</v>
      </c>
      <c r="J1691" s="140" t="s">
        <v>14647</v>
      </c>
      <c r="K1691" s="140" t="s">
        <v>7899</v>
      </c>
      <c r="L1691" s="140" t="s">
        <v>7761</v>
      </c>
      <c r="M1691" s="140" t="s">
        <v>6823</v>
      </c>
      <c r="N1691" s="140" t="s">
        <v>8722</v>
      </c>
      <c r="O1691" s="139">
        <v>121161</v>
      </c>
      <c r="P1691" s="139">
        <v>22194</v>
      </c>
      <c r="Q1691" s="140" t="s">
        <v>488</v>
      </c>
      <c r="R1691" s="139">
        <v>104646</v>
      </c>
      <c r="S1691" s="139">
        <v>0</v>
      </c>
      <c r="T1691" s="140" t="s">
        <v>7758</v>
      </c>
      <c r="U1691" s="141">
        <v>367</v>
      </c>
      <c r="V1691" s="140" t="s">
        <v>14648</v>
      </c>
      <c r="W1691" s="140" t="s">
        <v>9436</v>
      </c>
      <c r="X1691" s="140" t="s">
        <v>7765</v>
      </c>
      <c r="Y1691" s="140" t="s">
        <v>7766</v>
      </c>
      <c r="Z1691" s="140" t="s">
        <v>8739</v>
      </c>
      <c r="AA1691" s="139">
        <v>2</v>
      </c>
      <c r="AB1691" s="141">
        <v>45322</v>
      </c>
      <c r="AC1691" s="141">
        <v>45322</v>
      </c>
      <c r="AD1691" s="140" t="s">
        <v>8470</v>
      </c>
      <c r="AE1691" s="140" t="s">
        <v>8471</v>
      </c>
      <c r="AF1691" s="140" t="s">
        <v>8472</v>
      </c>
      <c r="AG1691" s="140" t="s">
        <v>8473</v>
      </c>
      <c r="AH1691" s="140" t="s">
        <v>14649</v>
      </c>
      <c r="AI1691" s="140" t="s">
        <v>7943</v>
      </c>
      <c r="AJ1691" s="140" t="s">
        <v>14650</v>
      </c>
      <c r="AK1691" s="140" t="s">
        <v>14651</v>
      </c>
      <c r="AL1691" s="139">
        <v>9230</v>
      </c>
      <c r="AM1691" s="140" t="s">
        <v>449</v>
      </c>
      <c r="AN1691" s="140" t="s">
        <v>14652</v>
      </c>
    </row>
    <row r="1692" spans="1:40" ht="28.8" x14ac:dyDescent="0.25">
      <c r="A1692" s="139" t="s">
        <v>7756</v>
      </c>
      <c r="B1692" s="140" t="s">
        <v>7757</v>
      </c>
      <c r="C1692" s="139">
        <v>22236</v>
      </c>
      <c r="D1692" s="140" t="s">
        <v>14653</v>
      </c>
      <c r="E1692" s="140" t="s">
        <v>4516</v>
      </c>
      <c r="F1692" s="139">
        <v>9230</v>
      </c>
      <c r="G1692" s="140" t="s">
        <v>449</v>
      </c>
      <c r="H1692" s="140" t="s">
        <v>1529</v>
      </c>
      <c r="I1692" s="140" t="s">
        <v>7758</v>
      </c>
      <c r="J1692" s="140" t="s">
        <v>14654</v>
      </c>
      <c r="K1692" s="140" t="s">
        <v>7899</v>
      </c>
      <c r="L1692" s="140" t="s">
        <v>7761</v>
      </c>
      <c r="M1692" s="140" t="s">
        <v>6823</v>
      </c>
      <c r="N1692" s="140" t="s">
        <v>8722</v>
      </c>
      <c r="O1692" s="139">
        <v>121277</v>
      </c>
      <c r="P1692" s="139">
        <v>22244</v>
      </c>
      <c r="Q1692" s="140" t="s">
        <v>6276</v>
      </c>
      <c r="R1692" s="139">
        <v>968578</v>
      </c>
      <c r="S1692" s="139">
        <v>0</v>
      </c>
      <c r="T1692" s="140" t="s">
        <v>7758</v>
      </c>
      <c r="U1692" s="141">
        <v>367</v>
      </c>
      <c r="V1692" s="140" t="s">
        <v>14655</v>
      </c>
      <c r="W1692" s="140" t="s">
        <v>8251</v>
      </c>
      <c r="X1692" s="140" t="s">
        <v>7972</v>
      </c>
      <c r="Y1692" s="140" t="s">
        <v>7973</v>
      </c>
      <c r="Z1692" s="140" t="s">
        <v>8899</v>
      </c>
      <c r="AA1692" s="139">
        <v>1</v>
      </c>
      <c r="AB1692" s="141">
        <v>45322</v>
      </c>
      <c r="AC1692" s="141">
        <v>45322</v>
      </c>
      <c r="AD1692" s="140" t="s">
        <v>8470</v>
      </c>
      <c r="AE1692" s="140" t="s">
        <v>8471</v>
      </c>
      <c r="AF1692" s="140" t="s">
        <v>8472</v>
      </c>
      <c r="AG1692" s="140" t="s">
        <v>8473</v>
      </c>
      <c r="AH1692" s="140" t="s">
        <v>14656</v>
      </c>
      <c r="AI1692" s="140" t="s">
        <v>7943</v>
      </c>
      <c r="AJ1692" s="140" t="s">
        <v>14657</v>
      </c>
      <c r="AK1692" s="140" t="s">
        <v>4516</v>
      </c>
      <c r="AL1692" s="139">
        <v>9230</v>
      </c>
      <c r="AM1692" s="140" t="s">
        <v>449</v>
      </c>
      <c r="AN1692" s="140" t="s">
        <v>14658</v>
      </c>
    </row>
    <row r="1693" spans="1:40" ht="28.8" x14ac:dyDescent="0.25">
      <c r="A1693" s="139" t="s">
        <v>7756</v>
      </c>
      <c r="B1693" s="140" t="s">
        <v>7757</v>
      </c>
      <c r="C1693" s="139">
        <v>22244</v>
      </c>
      <c r="D1693" s="140" t="s">
        <v>6276</v>
      </c>
      <c r="E1693" s="140" t="s">
        <v>4517</v>
      </c>
      <c r="F1693" s="139">
        <v>9230</v>
      </c>
      <c r="G1693" s="140" t="s">
        <v>449</v>
      </c>
      <c r="H1693" s="140" t="s">
        <v>1530</v>
      </c>
      <c r="I1693" s="140" t="s">
        <v>7758</v>
      </c>
      <c r="J1693" s="140" t="s">
        <v>14659</v>
      </c>
      <c r="K1693" s="140" t="s">
        <v>7899</v>
      </c>
      <c r="L1693" s="140" t="s">
        <v>7761</v>
      </c>
      <c r="M1693" s="140" t="s">
        <v>6823</v>
      </c>
      <c r="N1693" s="140" t="s">
        <v>8722</v>
      </c>
      <c r="O1693" s="139">
        <v>121277</v>
      </c>
      <c r="P1693" s="139">
        <v>22244</v>
      </c>
      <c r="Q1693" s="140" t="s">
        <v>6276</v>
      </c>
      <c r="R1693" s="139">
        <v>968578</v>
      </c>
      <c r="S1693" s="139">
        <v>0</v>
      </c>
      <c r="T1693" s="140" t="s">
        <v>7758</v>
      </c>
      <c r="U1693" s="141">
        <v>367</v>
      </c>
      <c r="V1693" s="140" t="s">
        <v>14660</v>
      </c>
      <c r="W1693" s="140" t="s">
        <v>8090</v>
      </c>
      <c r="X1693" s="140" t="s">
        <v>7765</v>
      </c>
      <c r="Y1693" s="140" t="s">
        <v>7766</v>
      </c>
      <c r="Z1693" s="140" t="s">
        <v>8739</v>
      </c>
      <c r="AA1693" s="139">
        <v>1</v>
      </c>
      <c r="AB1693" s="141">
        <v>45322</v>
      </c>
      <c r="AC1693" s="141">
        <v>45322</v>
      </c>
      <c r="AD1693" s="140" t="s">
        <v>8470</v>
      </c>
      <c r="AE1693" s="140" t="s">
        <v>8471</v>
      </c>
      <c r="AF1693" s="140" t="s">
        <v>8472</v>
      </c>
      <c r="AG1693" s="140" t="s">
        <v>8473</v>
      </c>
      <c r="AH1693" s="140" t="s">
        <v>14661</v>
      </c>
      <c r="AI1693" s="140" t="s">
        <v>7943</v>
      </c>
      <c r="AJ1693" s="140" t="s">
        <v>14662</v>
      </c>
      <c r="AK1693" s="140" t="s">
        <v>14663</v>
      </c>
      <c r="AL1693" s="139">
        <v>9230</v>
      </c>
      <c r="AM1693" s="140" t="s">
        <v>449</v>
      </c>
      <c r="AN1693" s="140" t="s">
        <v>14658</v>
      </c>
    </row>
    <row r="1694" spans="1:40" ht="28.8" x14ac:dyDescent="0.25">
      <c r="A1694" s="139" t="s">
        <v>7756</v>
      </c>
      <c r="B1694" s="140" t="s">
        <v>7757</v>
      </c>
      <c r="C1694" s="139">
        <v>22251</v>
      </c>
      <c r="D1694" s="140" t="s">
        <v>5816</v>
      </c>
      <c r="E1694" s="140" t="s">
        <v>4518</v>
      </c>
      <c r="F1694" s="139">
        <v>9230</v>
      </c>
      <c r="G1694" s="140" t="s">
        <v>449</v>
      </c>
      <c r="H1694" s="140" t="s">
        <v>1531</v>
      </c>
      <c r="I1694" s="140" t="s">
        <v>7758</v>
      </c>
      <c r="J1694" s="140" t="s">
        <v>14664</v>
      </c>
      <c r="K1694" s="140" t="s">
        <v>7899</v>
      </c>
      <c r="L1694" s="140" t="s">
        <v>7761</v>
      </c>
      <c r="M1694" s="140" t="s">
        <v>6823</v>
      </c>
      <c r="N1694" s="140" t="s">
        <v>8722</v>
      </c>
      <c r="O1694" s="139">
        <v>121277</v>
      </c>
      <c r="P1694" s="139">
        <v>22244</v>
      </c>
      <c r="Q1694" s="140" t="s">
        <v>6276</v>
      </c>
      <c r="R1694" s="139">
        <v>968578</v>
      </c>
      <c r="S1694" s="139">
        <v>0</v>
      </c>
      <c r="T1694" s="140" t="s">
        <v>7758</v>
      </c>
      <c r="U1694" s="141">
        <v>367</v>
      </c>
      <c r="V1694" s="140" t="s">
        <v>14665</v>
      </c>
      <c r="W1694" s="140" t="s">
        <v>8604</v>
      </c>
      <c r="X1694" s="140" t="s">
        <v>8106</v>
      </c>
      <c r="Y1694" s="140" t="s">
        <v>8107</v>
      </c>
      <c r="Z1694" s="140" t="s">
        <v>8724</v>
      </c>
      <c r="AA1694" s="139">
        <v>1</v>
      </c>
      <c r="AB1694" s="141">
        <v>45322</v>
      </c>
      <c r="AC1694" s="141">
        <v>45322</v>
      </c>
      <c r="AD1694" s="140" t="s">
        <v>8470</v>
      </c>
      <c r="AE1694" s="140" t="s">
        <v>8471</v>
      </c>
      <c r="AF1694" s="140" t="s">
        <v>8472</v>
      </c>
      <c r="AG1694" s="140" t="s">
        <v>8473</v>
      </c>
      <c r="AH1694" s="140" t="s">
        <v>14666</v>
      </c>
      <c r="AI1694" s="140" t="s">
        <v>7943</v>
      </c>
      <c r="AJ1694" s="140" t="s">
        <v>14667</v>
      </c>
      <c r="AK1694" s="140" t="s">
        <v>4518</v>
      </c>
      <c r="AL1694" s="139">
        <v>9230</v>
      </c>
      <c r="AM1694" s="140" t="s">
        <v>449</v>
      </c>
      <c r="AN1694" s="140" t="s">
        <v>14658</v>
      </c>
    </row>
    <row r="1695" spans="1:40" ht="28.8" x14ac:dyDescent="0.25">
      <c r="A1695" s="139" t="s">
        <v>7756</v>
      </c>
      <c r="B1695" s="140" t="s">
        <v>7757</v>
      </c>
      <c r="C1695" s="139">
        <v>22285</v>
      </c>
      <c r="D1695" s="140" t="s">
        <v>488</v>
      </c>
      <c r="E1695" s="140" t="s">
        <v>3687</v>
      </c>
      <c r="F1695" s="139">
        <v>9260</v>
      </c>
      <c r="G1695" s="140" t="s">
        <v>829</v>
      </c>
      <c r="H1695" s="140" t="s">
        <v>1532</v>
      </c>
      <c r="I1695" s="140" t="s">
        <v>7758</v>
      </c>
      <c r="J1695" s="140" t="s">
        <v>14668</v>
      </c>
      <c r="K1695" s="140" t="s">
        <v>7899</v>
      </c>
      <c r="L1695" s="140" t="s">
        <v>7761</v>
      </c>
      <c r="M1695" s="140" t="s">
        <v>6823</v>
      </c>
      <c r="N1695" s="140" t="s">
        <v>8722</v>
      </c>
      <c r="O1695" s="139">
        <v>121161</v>
      </c>
      <c r="P1695" s="139">
        <v>22194</v>
      </c>
      <c r="Q1695" s="140" t="s">
        <v>488</v>
      </c>
      <c r="R1695" s="139">
        <v>968727</v>
      </c>
      <c r="S1695" s="139">
        <v>0</v>
      </c>
      <c r="T1695" s="140" t="s">
        <v>7758</v>
      </c>
      <c r="U1695" s="141">
        <v>367</v>
      </c>
      <c r="V1695" s="140" t="s">
        <v>14669</v>
      </c>
      <c r="W1695" s="140" t="s">
        <v>7828</v>
      </c>
      <c r="X1695" s="140" t="s">
        <v>7765</v>
      </c>
      <c r="Y1695" s="140" t="s">
        <v>7766</v>
      </c>
      <c r="Z1695" s="140" t="s">
        <v>8739</v>
      </c>
      <c r="AA1695" s="139">
        <v>1</v>
      </c>
      <c r="AB1695" s="141">
        <v>45322</v>
      </c>
      <c r="AC1695" s="141">
        <v>45322</v>
      </c>
      <c r="AD1695" s="140" t="s">
        <v>7938</v>
      </c>
      <c r="AE1695" s="140" t="s">
        <v>7939</v>
      </c>
      <c r="AF1695" s="140" t="s">
        <v>7940</v>
      </c>
      <c r="AG1695" s="140" t="s">
        <v>7941</v>
      </c>
      <c r="AH1695" s="140" t="s">
        <v>14670</v>
      </c>
      <c r="AI1695" s="140" t="s">
        <v>7943</v>
      </c>
      <c r="AJ1695" s="140" t="s">
        <v>13226</v>
      </c>
      <c r="AK1695" s="140" t="s">
        <v>3687</v>
      </c>
      <c r="AL1695" s="139">
        <v>9260</v>
      </c>
      <c r="AM1695" s="140" t="s">
        <v>122</v>
      </c>
      <c r="AN1695" s="140" t="s">
        <v>14671</v>
      </c>
    </row>
    <row r="1696" spans="1:40" ht="28.8" x14ac:dyDescent="0.25">
      <c r="A1696" s="139" t="s">
        <v>7756</v>
      </c>
      <c r="B1696" s="140" t="s">
        <v>7757</v>
      </c>
      <c r="C1696" s="139">
        <v>22293</v>
      </c>
      <c r="D1696" s="140" t="s">
        <v>487</v>
      </c>
      <c r="E1696" s="140" t="s">
        <v>4519</v>
      </c>
      <c r="F1696" s="139">
        <v>9260</v>
      </c>
      <c r="G1696" s="140" t="s">
        <v>830</v>
      </c>
      <c r="H1696" s="140" t="s">
        <v>1533</v>
      </c>
      <c r="I1696" s="140" t="s">
        <v>7758</v>
      </c>
      <c r="J1696" s="140" t="s">
        <v>14672</v>
      </c>
      <c r="K1696" s="140" t="s">
        <v>7899</v>
      </c>
      <c r="L1696" s="140" t="s">
        <v>7761</v>
      </c>
      <c r="M1696" s="140" t="s">
        <v>6823</v>
      </c>
      <c r="N1696" s="140" t="s">
        <v>8722</v>
      </c>
      <c r="O1696" s="139">
        <v>121161</v>
      </c>
      <c r="P1696" s="139">
        <v>22194</v>
      </c>
      <c r="Q1696" s="140" t="s">
        <v>488</v>
      </c>
      <c r="R1696" s="139">
        <v>968727</v>
      </c>
      <c r="S1696" s="139">
        <v>0</v>
      </c>
      <c r="T1696" s="140" t="s">
        <v>7758</v>
      </c>
      <c r="U1696" s="141">
        <v>367</v>
      </c>
      <c r="V1696" s="140" t="s">
        <v>14673</v>
      </c>
      <c r="W1696" s="140" t="s">
        <v>8097</v>
      </c>
      <c r="X1696" s="140" t="s">
        <v>8106</v>
      </c>
      <c r="Y1696" s="140" t="s">
        <v>8107</v>
      </c>
      <c r="Z1696" s="140" t="s">
        <v>8724</v>
      </c>
      <c r="AA1696" s="139">
        <v>1</v>
      </c>
      <c r="AB1696" s="141">
        <v>45322</v>
      </c>
      <c r="AC1696" s="141">
        <v>45322</v>
      </c>
      <c r="AD1696" s="140" t="s">
        <v>7938</v>
      </c>
      <c r="AE1696" s="140" t="s">
        <v>7939</v>
      </c>
      <c r="AF1696" s="140" t="s">
        <v>7940</v>
      </c>
      <c r="AG1696" s="140" t="s">
        <v>7941</v>
      </c>
      <c r="AH1696" s="140" t="s">
        <v>14674</v>
      </c>
      <c r="AI1696" s="140" t="s">
        <v>7943</v>
      </c>
      <c r="AJ1696" s="140" t="s">
        <v>14675</v>
      </c>
      <c r="AK1696" s="140" t="s">
        <v>14676</v>
      </c>
      <c r="AL1696" s="139">
        <v>9260</v>
      </c>
      <c r="AM1696" s="140" t="s">
        <v>122</v>
      </c>
      <c r="AN1696" s="140" t="s">
        <v>14671</v>
      </c>
    </row>
    <row r="1697" spans="1:40" ht="28.8" x14ac:dyDescent="0.25">
      <c r="A1697" s="139" t="s">
        <v>7756</v>
      </c>
      <c r="B1697" s="140" t="s">
        <v>7757</v>
      </c>
      <c r="C1697" s="139">
        <v>22301</v>
      </c>
      <c r="D1697" s="140" t="s">
        <v>6327</v>
      </c>
      <c r="E1697" s="140" t="s">
        <v>3195</v>
      </c>
      <c r="F1697" s="139">
        <v>9260</v>
      </c>
      <c r="G1697" s="140" t="s">
        <v>830</v>
      </c>
      <c r="H1697" s="140" t="s">
        <v>1534</v>
      </c>
      <c r="I1697" s="140" t="s">
        <v>7758</v>
      </c>
      <c r="J1697" s="140" t="s">
        <v>14677</v>
      </c>
      <c r="K1697" s="140" t="s">
        <v>8031</v>
      </c>
      <c r="L1697" s="140" t="s">
        <v>7761</v>
      </c>
      <c r="M1697" s="140" t="s">
        <v>6825</v>
      </c>
      <c r="N1697" s="140" t="s">
        <v>8730</v>
      </c>
      <c r="O1697" s="139">
        <v>120972</v>
      </c>
      <c r="P1697" s="139">
        <v>22301</v>
      </c>
      <c r="Q1697" s="140" t="s">
        <v>6327</v>
      </c>
      <c r="R1697" s="139">
        <v>975961</v>
      </c>
      <c r="S1697" s="139">
        <v>0</v>
      </c>
      <c r="T1697" s="140" t="s">
        <v>7758</v>
      </c>
      <c r="U1697" s="141">
        <v>367</v>
      </c>
      <c r="V1697" s="140" t="s">
        <v>14678</v>
      </c>
      <c r="W1697" s="140" t="s">
        <v>8152</v>
      </c>
      <c r="X1697" s="140" t="s">
        <v>7765</v>
      </c>
      <c r="Y1697" s="140" t="s">
        <v>7766</v>
      </c>
      <c r="Z1697" s="140" t="s">
        <v>8732</v>
      </c>
      <c r="AA1697" s="139">
        <v>4</v>
      </c>
      <c r="AB1697" s="141">
        <v>45322</v>
      </c>
      <c r="AC1697" s="141">
        <v>45322</v>
      </c>
      <c r="AD1697" s="140" t="s">
        <v>7938</v>
      </c>
      <c r="AE1697" s="140" t="s">
        <v>7939</v>
      </c>
      <c r="AF1697" s="140" t="s">
        <v>7940</v>
      </c>
      <c r="AG1697" s="140" t="s">
        <v>7941</v>
      </c>
      <c r="AH1697" s="140" t="s">
        <v>14679</v>
      </c>
      <c r="AI1697" s="140" t="s">
        <v>7773</v>
      </c>
      <c r="AJ1697" s="140" t="s">
        <v>14680</v>
      </c>
      <c r="AK1697" s="140" t="s">
        <v>14681</v>
      </c>
      <c r="AL1697" s="139">
        <v>9260</v>
      </c>
      <c r="AM1697" s="140" t="s">
        <v>122</v>
      </c>
      <c r="AN1697" s="140" t="s">
        <v>14682</v>
      </c>
    </row>
    <row r="1698" spans="1:40" ht="28.8" x14ac:dyDescent="0.25">
      <c r="A1698" s="139" t="s">
        <v>7756</v>
      </c>
      <c r="B1698" s="140" t="s">
        <v>7757</v>
      </c>
      <c r="C1698" s="139">
        <v>22319</v>
      </c>
      <c r="D1698" s="140" t="s">
        <v>14683</v>
      </c>
      <c r="E1698" s="140" t="s">
        <v>4520</v>
      </c>
      <c r="F1698" s="139">
        <v>9070</v>
      </c>
      <c r="G1698" s="140" t="s">
        <v>360</v>
      </c>
      <c r="H1698" s="140" t="s">
        <v>1535</v>
      </c>
      <c r="I1698" s="140" t="s">
        <v>7758</v>
      </c>
      <c r="J1698" s="140" t="s">
        <v>14684</v>
      </c>
      <c r="K1698" s="140" t="s">
        <v>7899</v>
      </c>
      <c r="L1698" s="140" t="s">
        <v>7761</v>
      </c>
      <c r="M1698" s="140" t="s">
        <v>6823</v>
      </c>
      <c r="N1698" s="140" t="s">
        <v>8730</v>
      </c>
      <c r="O1698" s="139">
        <v>121426</v>
      </c>
      <c r="P1698" s="139">
        <v>21873</v>
      </c>
      <c r="Q1698" s="140" t="s">
        <v>490</v>
      </c>
      <c r="R1698" s="139">
        <v>975847</v>
      </c>
      <c r="S1698" s="139">
        <v>0</v>
      </c>
      <c r="T1698" s="140" t="s">
        <v>7758</v>
      </c>
      <c r="U1698" s="141">
        <v>367</v>
      </c>
      <c r="V1698" s="140" t="s">
        <v>14685</v>
      </c>
      <c r="W1698" s="140" t="s">
        <v>8102</v>
      </c>
      <c r="X1698" s="140" t="s">
        <v>7765</v>
      </c>
      <c r="Y1698" s="140" t="s">
        <v>7766</v>
      </c>
      <c r="Z1698" s="140" t="s">
        <v>8732</v>
      </c>
      <c r="AA1698" s="139">
        <v>1</v>
      </c>
      <c r="AB1698" s="141">
        <v>45322</v>
      </c>
      <c r="AC1698" s="141">
        <v>45322</v>
      </c>
      <c r="AD1698" s="140" t="s">
        <v>8470</v>
      </c>
      <c r="AE1698" s="140" t="s">
        <v>8471</v>
      </c>
      <c r="AF1698" s="140" t="s">
        <v>8472</v>
      </c>
      <c r="AG1698" s="140" t="s">
        <v>8473</v>
      </c>
      <c r="AH1698" s="140" t="s">
        <v>14525</v>
      </c>
      <c r="AI1698" s="140" t="s">
        <v>7773</v>
      </c>
      <c r="AJ1698" s="140" t="s">
        <v>14526</v>
      </c>
      <c r="AK1698" s="140" t="s">
        <v>14527</v>
      </c>
      <c r="AL1698" s="139">
        <v>9070</v>
      </c>
      <c r="AM1698" s="140" t="s">
        <v>450</v>
      </c>
      <c r="AN1698" s="140" t="s">
        <v>14528</v>
      </c>
    </row>
    <row r="1699" spans="1:40" ht="28.8" x14ac:dyDescent="0.25">
      <c r="A1699" s="139" t="s">
        <v>7756</v>
      </c>
      <c r="B1699" s="140" t="s">
        <v>7757</v>
      </c>
      <c r="C1699" s="139">
        <v>22327</v>
      </c>
      <c r="D1699" s="140" t="s">
        <v>5867</v>
      </c>
      <c r="E1699" s="140" t="s">
        <v>4521</v>
      </c>
      <c r="F1699" s="139">
        <v>9070</v>
      </c>
      <c r="G1699" s="140" t="s">
        <v>360</v>
      </c>
      <c r="H1699" s="140" t="s">
        <v>1536</v>
      </c>
      <c r="I1699" s="140" t="s">
        <v>7758</v>
      </c>
      <c r="J1699" s="140" t="s">
        <v>14686</v>
      </c>
      <c r="K1699" s="140" t="s">
        <v>7899</v>
      </c>
      <c r="L1699" s="140" t="s">
        <v>7761</v>
      </c>
      <c r="M1699" s="140" t="s">
        <v>6823</v>
      </c>
      <c r="N1699" s="140" t="s">
        <v>8722</v>
      </c>
      <c r="O1699" s="139">
        <v>138867</v>
      </c>
      <c r="P1699" s="139">
        <v>21857</v>
      </c>
      <c r="Q1699" s="140" t="s">
        <v>5541</v>
      </c>
      <c r="R1699" s="139">
        <v>968438</v>
      </c>
      <c r="S1699" s="139">
        <v>0</v>
      </c>
      <c r="T1699" s="140" t="s">
        <v>7758</v>
      </c>
      <c r="U1699" s="141">
        <v>367</v>
      </c>
      <c r="V1699" s="140" t="s">
        <v>14687</v>
      </c>
      <c r="W1699" s="140" t="s">
        <v>8718</v>
      </c>
      <c r="X1699" s="140" t="s">
        <v>7765</v>
      </c>
      <c r="Y1699" s="140" t="s">
        <v>7766</v>
      </c>
      <c r="Z1699" s="140" t="s">
        <v>8739</v>
      </c>
      <c r="AA1699" s="139">
        <v>2</v>
      </c>
      <c r="AB1699" s="141">
        <v>45322</v>
      </c>
      <c r="AC1699" s="141">
        <v>45322</v>
      </c>
      <c r="AD1699" s="140" t="s">
        <v>8470</v>
      </c>
      <c r="AE1699" s="140" t="s">
        <v>8471</v>
      </c>
      <c r="AF1699" s="140" t="s">
        <v>8472</v>
      </c>
      <c r="AG1699" s="140" t="s">
        <v>8473</v>
      </c>
      <c r="AH1699" s="140" t="s">
        <v>14688</v>
      </c>
      <c r="AI1699" s="140" t="s">
        <v>14305</v>
      </c>
      <c r="AJ1699" s="140" t="s">
        <v>14538</v>
      </c>
      <c r="AK1699" s="140" t="s">
        <v>14689</v>
      </c>
      <c r="AL1699" s="139">
        <v>9070</v>
      </c>
      <c r="AM1699" s="140" t="s">
        <v>450</v>
      </c>
      <c r="AN1699" s="140" t="s">
        <v>14533</v>
      </c>
    </row>
    <row r="1700" spans="1:40" ht="28.8" x14ac:dyDescent="0.25">
      <c r="A1700" s="139" t="s">
        <v>7756</v>
      </c>
      <c r="B1700" s="140" t="s">
        <v>7757</v>
      </c>
      <c r="C1700" s="139">
        <v>22335</v>
      </c>
      <c r="D1700" s="140" t="s">
        <v>6328</v>
      </c>
      <c r="E1700" s="140" t="s">
        <v>4522</v>
      </c>
      <c r="F1700" s="139">
        <v>9050</v>
      </c>
      <c r="G1700" s="140" t="s">
        <v>112</v>
      </c>
      <c r="H1700" s="140" t="s">
        <v>1537</v>
      </c>
      <c r="I1700" s="140" t="s">
        <v>7758</v>
      </c>
      <c r="J1700" s="140" t="s">
        <v>14690</v>
      </c>
      <c r="K1700" s="140" t="s">
        <v>8031</v>
      </c>
      <c r="L1700" s="140" t="s">
        <v>7761</v>
      </c>
      <c r="M1700" s="140" t="s">
        <v>6825</v>
      </c>
      <c r="N1700" s="140" t="s">
        <v>8730</v>
      </c>
      <c r="O1700" s="139">
        <v>121798</v>
      </c>
      <c r="P1700" s="139">
        <v>20917</v>
      </c>
      <c r="Q1700" s="140" t="s">
        <v>7319</v>
      </c>
      <c r="R1700" s="139">
        <v>975789</v>
      </c>
      <c r="S1700" s="139">
        <v>0</v>
      </c>
      <c r="T1700" s="140" t="s">
        <v>7758</v>
      </c>
      <c r="U1700" s="141">
        <v>367</v>
      </c>
      <c r="V1700" s="140" t="s">
        <v>14691</v>
      </c>
      <c r="W1700" s="140" t="s">
        <v>8493</v>
      </c>
      <c r="X1700" s="140" t="s">
        <v>7765</v>
      </c>
      <c r="Y1700" s="140" t="s">
        <v>7766</v>
      </c>
      <c r="Z1700" s="140" t="s">
        <v>8732</v>
      </c>
      <c r="AA1700" s="139">
        <v>1</v>
      </c>
      <c r="AB1700" s="141">
        <v>45322</v>
      </c>
      <c r="AC1700" s="141">
        <v>45322</v>
      </c>
      <c r="AD1700" s="140" t="s">
        <v>8379</v>
      </c>
      <c r="AE1700" s="140" t="s">
        <v>8380</v>
      </c>
      <c r="AF1700" s="140" t="s">
        <v>8381</v>
      </c>
      <c r="AG1700" s="140" t="s">
        <v>8382</v>
      </c>
      <c r="AH1700" s="140" t="s">
        <v>14253</v>
      </c>
      <c r="AI1700" s="140" t="s">
        <v>7773</v>
      </c>
      <c r="AJ1700" s="140" t="s">
        <v>14254</v>
      </c>
      <c r="AK1700" s="140" t="s">
        <v>14255</v>
      </c>
      <c r="AL1700" s="139">
        <v>9000</v>
      </c>
      <c r="AM1700" s="140" t="s">
        <v>436</v>
      </c>
      <c r="AN1700" s="140" t="s">
        <v>14256</v>
      </c>
    </row>
    <row r="1701" spans="1:40" ht="28.8" x14ac:dyDescent="0.25">
      <c r="A1701" s="139" t="s">
        <v>7756</v>
      </c>
      <c r="B1701" s="140" t="s">
        <v>7757</v>
      </c>
      <c r="C1701" s="139">
        <v>22351</v>
      </c>
      <c r="D1701" s="140" t="s">
        <v>5321</v>
      </c>
      <c r="E1701" s="140" t="s">
        <v>4523</v>
      </c>
      <c r="F1701" s="139">
        <v>9050</v>
      </c>
      <c r="G1701" s="140" t="s">
        <v>112</v>
      </c>
      <c r="H1701" s="140" t="s">
        <v>5817</v>
      </c>
      <c r="I1701" s="140" t="s">
        <v>7758</v>
      </c>
      <c r="J1701" s="140" t="s">
        <v>14692</v>
      </c>
      <c r="K1701" s="140" t="s">
        <v>8031</v>
      </c>
      <c r="L1701" s="140" t="s">
        <v>7761</v>
      </c>
      <c r="M1701" s="140" t="s">
        <v>6825</v>
      </c>
      <c r="N1701" s="140" t="s">
        <v>8722</v>
      </c>
      <c r="O1701" s="139">
        <v>139014</v>
      </c>
      <c r="P1701" s="139">
        <v>21031</v>
      </c>
      <c r="Q1701" s="140" t="s">
        <v>5930</v>
      </c>
      <c r="R1701" s="139">
        <v>139741</v>
      </c>
      <c r="S1701" s="139">
        <v>0</v>
      </c>
      <c r="T1701" s="140" t="s">
        <v>7758</v>
      </c>
      <c r="U1701" s="141">
        <v>367</v>
      </c>
      <c r="V1701" s="140" t="s">
        <v>14693</v>
      </c>
      <c r="W1701" s="140" t="s">
        <v>8362</v>
      </c>
      <c r="X1701" s="140" t="s">
        <v>7765</v>
      </c>
      <c r="Y1701" s="140" t="s">
        <v>7766</v>
      </c>
      <c r="Z1701" s="140" t="s">
        <v>8739</v>
      </c>
      <c r="AA1701" s="139">
        <v>1</v>
      </c>
      <c r="AB1701" s="141">
        <v>45322</v>
      </c>
      <c r="AC1701" s="141">
        <v>45322</v>
      </c>
      <c r="AD1701" s="140" t="s">
        <v>8470</v>
      </c>
      <c r="AE1701" s="140" t="s">
        <v>8471</v>
      </c>
      <c r="AF1701" s="140" t="s">
        <v>8472</v>
      </c>
      <c r="AG1701" s="140" t="s">
        <v>8473</v>
      </c>
      <c r="AH1701" s="140" t="s">
        <v>14284</v>
      </c>
      <c r="AI1701" s="140" t="s">
        <v>7943</v>
      </c>
      <c r="AJ1701" s="140" t="s">
        <v>14285</v>
      </c>
      <c r="AK1701" s="140" t="s">
        <v>14286</v>
      </c>
      <c r="AL1701" s="139">
        <v>9000</v>
      </c>
      <c r="AM1701" s="140" t="s">
        <v>436</v>
      </c>
      <c r="AN1701" s="140" t="s">
        <v>14287</v>
      </c>
    </row>
    <row r="1702" spans="1:40" ht="28.8" x14ac:dyDescent="0.25">
      <c r="A1702" s="139" t="s">
        <v>7756</v>
      </c>
      <c r="B1702" s="140" t="s">
        <v>7757</v>
      </c>
      <c r="C1702" s="139">
        <v>22368</v>
      </c>
      <c r="D1702" s="140" t="s">
        <v>5343</v>
      </c>
      <c r="E1702" s="140" t="s">
        <v>4524</v>
      </c>
      <c r="F1702" s="139">
        <v>9050</v>
      </c>
      <c r="G1702" s="140" t="s">
        <v>451</v>
      </c>
      <c r="H1702" s="140" t="s">
        <v>1538</v>
      </c>
      <c r="I1702" s="140" t="s">
        <v>7758</v>
      </c>
      <c r="J1702" s="140" t="s">
        <v>14694</v>
      </c>
      <c r="K1702" s="140" t="s">
        <v>8031</v>
      </c>
      <c r="L1702" s="140" t="s">
        <v>7761</v>
      </c>
      <c r="M1702" s="140" t="s">
        <v>6825</v>
      </c>
      <c r="N1702" s="140" t="s">
        <v>8722</v>
      </c>
      <c r="O1702" s="139">
        <v>139014</v>
      </c>
      <c r="P1702" s="139">
        <v>21031</v>
      </c>
      <c r="Q1702" s="140" t="s">
        <v>5930</v>
      </c>
      <c r="R1702" s="139">
        <v>139741</v>
      </c>
      <c r="S1702" s="139">
        <v>0</v>
      </c>
      <c r="T1702" s="140" t="s">
        <v>7758</v>
      </c>
      <c r="U1702" s="141">
        <v>367</v>
      </c>
      <c r="V1702" s="140" t="s">
        <v>14695</v>
      </c>
      <c r="W1702" s="140" t="s">
        <v>11277</v>
      </c>
      <c r="X1702" s="140" t="s">
        <v>7765</v>
      </c>
      <c r="Y1702" s="140" t="s">
        <v>7766</v>
      </c>
      <c r="Z1702" s="140" t="s">
        <v>8739</v>
      </c>
      <c r="AA1702" s="139">
        <v>2</v>
      </c>
      <c r="AB1702" s="141">
        <v>45322</v>
      </c>
      <c r="AC1702" s="141">
        <v>45322</v>
      </c>
      <c r="AD1702" s="140" t="s">
        <v>8470</v>
      </c>
      <c r="AE1702" s="140" t="s">
        <v>8471</v>
      </c>
      <c r="AF1702" s="140" t="s">
        <v>8472</v>
      </c>
      <c r="AG1702" s="140" t="s">
        <v>8473</v>
      </c>
      <c r="AH1702" s="140" t="s">
        <v>14284</v>
      </c>
      <c r="AI1702" s="140" t="s">
        <v>7943</v>
      </c>
      <c r="AJ1702" s="140" t="s">
        <v>14285</v>
      </c>
      <c r="AK1702" s="140" t="s">
        <v>14286</v>
      </c>
      <c r="AL1702" s="139">
        <v>9000</v>
      </c>
      <c r="AM1702" s="140" t="s">
        <v>436</v>
      </c>
      <c r="AN1702" s="140" t="s">
        <v>14287</v>
      </c>
    </row>
    <row r="1703" spans="1:40" ht="28.8" x14ac:dyDescent="0.25">
      <c r="A1703" s="139" t="s">
        <v>7756</v>
      </c>
      <c r="B1703" s="140" t="s">
        <v>7757</v>
      </c>
      <c r="C1703" s="139">
        <v>22384</v>
      </c>
      <c r="D1703" s="140" t="s">
        <v>7329</v>
      </c>
      <c r="E1703" s="140" t="s">
        <v>4525</v>
      </c>
      <c r="F1703" s="139">
        <v>9050</v>
      </c>
      <c r="G1703" s="140" t="s">
        <v>451</v>
      </c>
      <c r="H1703" s="140" t="s">
        <v>1539</v>
      </c>
      <c r="I1703" s="140" t="s">
        <v>7758</v>
      </c>
      <c r="J1703" s="140" t="s">
        <v>14696</v>
      </c>
      <c r="K1703" s="140" t="s">
        <v>8031</v>
      </c>
      <c r="L1703" s="140" t="s">
        <v>7761</v>
      </c>
      <c r="M1703" s="140" t="s">
        <v>6825</v>
      </c>
      <c r="N1703" s="140" t="s">
        <v>8722</v>
      </c>
      <c r="O1703" s="139">
        <v>121319</v>
      </c>
      <c r="P1703" s="139">
        <v>22434</v>
      </c>
      <c r="Q1703" s="140" t="s">
        <v>5808</v>
      </c>
      <c r="R1703" s="139">
        <v>968081</v>
      </c>
      <c r="S1703" s="139">
        <v>0</v>
      </c>
      <c r="T1703" s="140" t="s">
        <v>7758</v>
      </c>
      <c r="U1703" s="141">
        <v>367</v>
      </c>
      <c r="V1703" s="140" t="s">
        <v>14697</v>
      </c>
      <c r="W1703" s="140" t="s">
        <v>10852</v>
      </c>
      <c r="X1703" s="140" t="s">
        <v>7765</v>
      </c>
      <c r="Y1703" s="140" t="s">
        <v>7766</v>
      </c>
      <c r="Z1703" s="140" t="s">
        <v>8739</v>
      </c>
      <c r="AA1703" s="139">
        <v>2</v>
      </c>
      <c r="AB1703" s="141">
        <v>45322</v>
      </c>
      <c r="AC1703" s="141">
        <v>45322</v>
      </c>
      <c r="AD1703" s="140" t="s">
        <v>8470</v>
      </c>
      <c r="AE1703" s="140" t="s">
        <v>8471</v>
      </c>
      <c r="AF1703" s="140" t="s">
        <v>8472</v>
      </c>
      <c r="AG1703" s="140" t="s">
        <v>8473</v>
      </c>
      <c r="AH1703" s="140" t="s">
        <v>14698</v>
      </c>
      <c r="AI1703" s="140" t="s">
        <v>9607</v>
      </c>
      <c r="AJ1703" s="140" t="s">
        <v>14699</v>
      </c>
      <c r="AK1703" s="140" t="s">
        <v>9896</v>
      </c>
      <c r="AL1703" s="139">
        <v>9000</v>
      </c>
      <c r="AM1703" s="140" t="s">
        <v>436</v>
      </c>
      <c r="AN1703" s="140" t="s">
        <v>9897</v>
      </c>
    </row>
    <row r="1704" spans="1:40" ht="28.8" x14ac:dyDescent="0.25">
      <c r="A1704" s="139" t="s">
        <v>7756</v>
      </c>
      <c r="B1704" s="140" t="s">
        <v>7757</v>
      </c>
      <c r="C1704" s="139">
        <v>22392</v>
      </c>
      <c r="D1704" s="140" t="s">
        <v>6329</v>
      </c>
      <c r="E1704" s="140" t="s">
        <v>4526</v>
      </c>
      <c r="F1704" s="139">
        <v>9050</v>
      </c>
      <c r="G1704" s="140" t="s">
        <v>451</v>
      </c>
      <c r="H1704" s="140" t="s">
        <v>7330</v>
      </c>
      <c r="I1704" s="140" t="s">
        <v>7758</v>
      </c>
      <c r="J1704" s="140" t="s">
        <v>14700</v>
      </c>
      <c r="K1704" s="140" t="s">
        <v>8031</v>
      </c>
      <c r="L1704" s="140" t="s">
        <v>7761</v>
      </c>
      <c r="M1704" s="140" t="s">
        <v>6825</v>
      </c>
      <c r="N1704" s="140" t="s">
        <v>8730</v>
      </c>
      <c r="O1704" s="139">
        <v>121798</v>
      </c>
      <c r="P1704" s="139">
        <v>20917</v>
      </c>
      <c r="Q1704" s="140" t="s">
        <v>7319</v>
      </c>
      <c r="R1704" s="139">
        <v>975789</v>
      </c>
      <c r="S1704" s="139">
        <v>0</v>
      </c>
      <c r="T1704" s="140" t="s">
        <v>7758</v>
      </c>
      <c r="U1704" s="141">
        <v>367</v>
      </c>
      <c r="V1704" s="140" t="s">
        <v>14701</v>
      </c>
      <c r="W1704" s="140" t="s">
        <v>8245</v>
      </c>
      <c r="X1704" s="140" t="s">
        <v>7765</v>
      </c>
      <c r="Y1704" s="140" t="s">
        <v>7766</v>
      </c>
      <c r="Z1704" s="140" t="s">
        <v>8732</v>
      </c>
      <c r="AA1704" s="139">
        <v>3</v>
      </c>
      <c r="AB1704" s="141">
        <v>45322</v>
      </c>
      <c r="AC1704" s="141">
        <v>45322</v>
      </c>
      <c r="AD1704" s="140" t="s">
        <v>8379</v>
      </c>
      <c r="AE1704" s="140" t="s">
        <v>8380</v>
      </c>
      <c r="AF1704" s="140" t="s">
        <v>8381</v>
      </c>
      <c r="AG1704" s="140" t="s">
        <v>8382</v>
      </c>
      <c r="AH1704" s="140" t="s">
        <v>14253</v>
      </c>
      <c r="AI1704" s="140" t="s">
        <v>7773</v>
      </c>
      <c r="AJ1704" s="140" t="s">
        <v>14254</v>
      </c>
      <c r="AK1704" s="140" t="s">
        <v>14255</v>
      </c>
      <c r="AL1704" s="139">
        <v>9000</v>
      </c>
      <c r="AM1704" s="140" t="s">
        <v>436</v>
      </c>
      <c r="AN1704" s="140" t="s">
        <v>14256</v>
      </c>
    </row>
    <row r="1705" spans="1:40" ht="28.8" x14ac:dyDescent="0.25">
      <c r="A1705" s="139" t="s">
        <v>7756</v>
      </c>
      <c r="B1705" s="140" t="s">
        <v>7757</v>
      </c>
      <c r="C1705" s="139">
        <v>22401</v>
      </c>
      <c r="D1705" s="140" t="s">
        <v>6717</v>
      </c>
      <c r="E1705" s="140" t="s">
        <v>4527</v>
      </c>
      <c r="F1705" s="139">
        <v>9050</v>
      </c>
      <c r="G1705" s="140" t="s">
        <v>451</v>
      </c>
      <c r="H1705" s="140" t="s">
        <v>7331</v>
      </c>
      <c r="I1705" s="140" t="s">
        <v>7758</v>
      </c>
      <c r="J1705" s="140" t="s">
        <v>14702</v>
      </c>
      <c r="K1705" s="140" t="s">
        <v>8031</v>
      </c>
      <c r="L1705" s="140" t="s">
        <v>7761</v>
      </c>
      <c r="M1705" s="140" t="s">
        <v>6825</v>
      </c>
      <c r="N1705" s="140" t="s">
        <v>8730</v>
      </c>
      <c r="O1705" s="139">
        <v>121798</v>
      </c>
      <c r="P1705" s="139">
        <v>20917</v>
      </c>
      <c r="Q1705" s="140" t="s">
        <v>7319</v>
      </c>
      <c r="R1705" s="139">
        <v>975789</v>
      </c>
      <c r="S1705" s="139">
        <v>0</v>
      </c>
      <c r="T1705" s="140" t="s">
        <v>7758</v>
      </c>
      <c r="U1705" s="141">
        <v>367</v>
      </c>
      <c r="V1705" s="140" t="s">
        <v>14703</v>
      </c>
      <c r="W1705" s="140" t="s">
        <v>12069</v>
      </c>
      <c r="X1705" s="140" t="s">
        <v>7765</v>
      </c>
      <c r="Y1705" s="140" t="s">
        <v>7766</v>
      </c>
      <c r="Z1705" s="140" t="s">
        <v>8732</v>
      </c>
      <c r="AA1705" s="139">
        <v>1</v>
      </c>
      <c r="AB1705" s="141">
        <v>45322</v>
      </c>
      <c r="AC1705" s="141">
        <v>45322</v>
      </c>
      <c r="AD1705" s="140" t="s">
        <v>8379</v>
      </c>
      <c r="AE1705" s="140" t="s">
        <v>8380</v>
      </c>
      <c r="AF1705" s="140" t="s">
        <v>8381</v>
      </c>
      <c r="AG1705" s="140" t="s">
        <v>8382</v>
      </c>
      <c r="AH1705" s="140" t="s">
        <v>14253</v>
      </c>
      <c r="AI1705" s="140" t="s">
        <v>7773</v>
      </c>
      <c r="AJ1705" s="140" t="s">
        <v>14254</v>
      </c>
      <c r="AK1705" s="140" t="s">
        <v>14255</v>
      </c>
      <c r="AL1705" s="139">
        <v>9000</v>
      </c>
      <c r="AM1705" s="140" t="s">
        <v>436</v>
      </c>
      <c r="AN1705" s="140" t="s">
        <v>14256</v>
      </c>
    </row>
    <row r="1706" spans="1:40" ht="28.8" x14ac:dyDescent="0.25">
      <c r="A1706" s="139" t="s">
        <v>7756</v>
      </c>
      <c r="B1706" s="140" t="s">
        <v>7757</v>
      </c>
      <c r="C1706" s="139">
        <v>22418</v>
      </c>
      <c r="D1706" s="140" t="s">
        <v>5818</v>
      </c>
      <c r="E1706" s="140" t="s">
        <v>4528</v>
      </c>
      <c r="F1706" s="139">
        <v>9820</v>
      </c>
      <c r="G1706" s="140" t="s">
        <v>452</v>
      </c>
      <c r="H1706" s="140" t="s">
        <v>1540</v>
      </c>
      <c r="I1706" s="140" t="s">
        <v>7758</v>
      </c>
      <c r="J1706" s="140" t="s">
        <v>14704</v>
      </c>
      <c r="K1706" s="140" t="s">
        <v>8031</v>
      </c>
      <c r="L1706" s="140" t="s">
        <v>7761</v>
      </c>
      <c r="M1706" s="140" t="s">
        <v>6825</v>
      </c>
      <c r="N1706" s="140" t="s">
        <v>8722</v>
      </c>
      <c r="O1706" s="139">
        <v>121319</v>
      </c>
      <c r="P1706" s="139">
        <v>22434</v>
      </c>
      <c r="Q1706" s="140" t="s">
        <v>5808</v>
      </c>
      <c r="R1706" s="139">
        <v>968081</v>
      </c>
      <c r="S1706" s="139">
        <v>0</v>
      </c>
      <c r="T1706" s="140" t="s">
        <v>7758</v>
      </c>
      <c r="U1706" s="141">
        <v>367</v>
      </c>
      <c r="V1706" s="140" t="s">
        <v>14705</v>
      </c>
      <c r="W1706" s="140" t="s">
        <v>8341</v>
      </c>
      <c r="X1706" s="140" t="s">
        <v>7765</v>
      </c>
      <c r="Y1706" s="140" t="s">
        <v>7766</v>
      </c>
      <c r="Z1706" s="140" t="s">
        <v>8739</v>
      </c>
      <c r="AA1706" s="139">
        <v>1</v>
      </c>
      <c r="AB1706" s="141">
        <v>45322</v>
      </c>
      <c r="AC1706" s="141">
        <v>45322</v>
      </c>
      <c r="AD1706" s="140" t="s">
        <v>8470</v>
      </c>
      <c r="AE1706" s="140" t="s">
        <v>8471</v>
      </c>
      <c r="AF1706" s="140" t="s">
        <v>8472</v>
      </c>
      <c r="AG1706" s="140" t="s">
        <v>8473</v>
      </c>
      <c r="AH1706" s="140" t="s">
        <v>14698</v>
      </c>
      <c r="AI1706" s="140" t="s">
        <v>9607</v>
      </c>
      <c r="AJ1706" s="140" t="s">
        <v>14699</v>
      </c>
      <c r="AK1706" s="140" t="s">
        <v>9896</v>
      </c>
      <c r="AL1706" s="139">
        <v>9000</v>
      </c>
      <c r="AM1706" s="140" t="s">
        <v>436</v>
      </c>
      <c r="AN1706" s="140" t="s">
        <v>9897</v>
      </c>
    </row>
    <row r="1707" spans="1:40" ht="28.8" x14ac:dyDescent="0.25">
      <c r="A1707" s="139" t="s">
        <v>7756</v>
      </c>
      <c r="B1707" s="140" t="s">
        <v>7757</v>
      </c>
      <c r="C1707" s="139">
        <v>22426</v>
      </c>
      <c r="D1707" s="140" t="s">
        <v>5819</v>
      </c>
      <c r="E1707" s="140" t="s">
        <v>4529</v>
      </c>
      <c r="F1707" s="139">
        <v>9820</v>
      </c>
      <c r="G1707" s="140" t="s">
        <v>452</v>
      </c>
      <c r="H1707" s="140" t="s">
        <v>1541</v>
      </c>
      <c r="I1707" s="140" t="s">
        <v>7758</v>
      </c>
      <c r="J1707" s="140" t="s">
        <v>14706</v>
      </c>
      <c r="K1707" s="140" t="s">
        <v>8031</v>
      </c>
      <c r="L1707" s="140" t="s">
        <v>7761</v>
      </c>
      <c r="M1707" s="140" t="s">
        <v>6825</v>
      </c>
      <c r="N1707" s="140" t="s">
        <v>8722</v>
      </c>
      <c r="O1707" s="139">
        <v>121319</v>
      </c>
      <c r="P1707" s="139">
        <v>22434</v>
      </c>
      <c r="Q1707" s="140" t="s">
        <v>5808</v>
      </c>
      <c r="R1707" s="139">
        <v>968081</v>
      </c>
      <c r="S1707" s="139">
        <v>0</v>
      </c>
      <c r="T1707" s="140" t="s">
        <v>7758</v>
      </c>
      <c r="U1707" s="141">
        <v>367</v>
      </c>
      <c r="V1707" s="140" t="s">
        <v>14707</v>
      </c>
      <c r="W1707" s="140" t="s">
        <v>8931</v>
      </c>
      <c r="X1707" s="140" t="s">
        <v>7765</v>
      </c>
      <c r="Y1707" s="140" t="s">
        <v>7766</v>
      </c>
      <c r="Z1707" s="140" t="s">
        <v>8739</v>
      </c>
      <c r="AA1707" s="139">
        <v>1</v>
      </c>
      <c r="AB1707" s="141">
        <v>45322</v>
      </c>
      <c r="AC1707" s="141">
        <v>45322</v>
      </c>
      <c r="AD1707" s="140" t="s">
        <v>8470</v>
      </c>
      <c r="AE1707" s="140" t="s">
        <v>8471</v>
      </c>
      <c r="AF1707" s="140" t="s">
        <v>8472</v>
      </c>
      <c r="AG1707" s="140" t="s">
        <v>8473</v>
      </c>
      <c r="AH1707" s="140" t="s">
        <v>14698</v>
      </c>
      <c r="AI1707" s="140" t="s">
        <v>9607</v>
      </c>
      <c r="AJ1707" s="140" t="s">
        <v>14699</v>
      </c>
      <c r="AK1707" s="140" t="s">
        <v>9896</v>
      </c>
      <c r="AL1707" s="139">
        <v>9000</v>
      </c>
      <c r="AM1707" s="140" t="s">
        <v>436</v>
      </c>
      <c r="AN1707" s="140" t="s">
        <v>9897</v>
      </c>
    </row>
    <row r="1708" spans="1:40" ht="28.8" x14ac:dyDescent="0.25">
      <c r="A1708" s="139" t="s">
        <v>7756</v>
      </c>
      <c r="B1708" s="140" t="s">
        <v>7757</v>
      </c>
      <c r="C1708" s="139">
        <v>22434</v>
      </c>
      <c r="D1708" s="140" t="s">
        <v>5808</v>
      </c>
      <c r="E1708" s="140" t="s">
        <v>4530</v>
      </c>
      <c r="F1708" s="139">
        <v>9820</v>
      </c>
      <c r="G1708" s="140" t="s">
        <v>452</v>
      </c>
      <c r="H1708" s="140" t="s">
        <v>1542</v>
      </c>
      <c r="I1708" s="140" t="s">
        <v>7758</v>
      </c>
      <c r="J1708" s="140" t="s">
        <v>14708</v>
      </c>
      <c r="K1708" s="140" t="s">
        <v>8031</v>
      </c>
      <c r="L1708" s="140" t="s">
        <v>7761</v>
      </c>
      <c r="M1708" s="140" t="s">
        <v>6825</v>
      </c>
      <c r="N1708" s="140" t="s">
        <v>8722</v>
      </c>
      <c r="O1708" s="139">
        <v>121319</v>
      </c>
      <c r="P1708" s="139">
        <v>22434</v>
      </c>
      <c r="Q1708" s="140" t="s">
        <v>5808</v>
      </c>
      <c r="R1708" s="139">
        <v>968081</v>
      </c>
      <c r="S1708" s="139">
        <v>0</v>
      </c>
      <c r="T1708" s="140" t="s">
        <v>7758</v>
      </c>
      <c r="U1708" s="141">
        <v>367</v>
      </c>
      <c r="V1708" s="140" t="s">
        <v>14709</v>
      </c>
      <c r="W1708" s="140" t="s">
        <v>8346</v>
      </c>
      <c r="X1708" s="140" t="s">
        <v>7765</v>
      </c>
      <c r="Y1708" s="140" t="s">
        <v>7766</v>
      </c>
      <c r="Z1708" s="140" t="s">
        <v>8739</v>
      </c>
      <c r="AA1708" s="139">
        <v>1</v>
      </c>
      <c r="AB1708" s="141">
        <v>45322</v>
      </c>
      <c r="AC1708" s="141">
        <v>45322</v>
      </c>
      <c r="AD1708" s="140" t="s">
        <v>8470</v>
      </c>
      <c r="AE1708" s="140" t="s">
        <v>8471</v>
      </c>
      <c r="AF1708" s="140" t="s">
        <v>8472</v>
      </c>
      <c r="AG1708" s="140" t="s">
        <v>8473</v>
      </c>
      <c r="AH1708" s="140" t="s">
        <v>14698</v>
      </c>
      <c r="AI1708" s="140" t="s">
        <v>9607</v>
      </c>
      <c r="AJ1708" s="140" t="s">
        <v>14699</v>
      </c>
      <c r="AK1708" s="140" t="s">
        <v>9896</v>
      </c>
      <c r="AL1708" s="139">
        <v>9000</v>
      </c>
      <c r="AM1708" s="140" t="s">
        <v>436</v>
      </c>
      <c r="AN1708" s="140" t="s">
        <v>9897</v>
      </c>
    </row>
    <row r="1709" spans="1:40" ht="28.8" x14ac:dyDescent="0.25">
      <c r="A1709" s="139" t="s">
        <v>7756</v>
      </c>
      <c r="B1709" s="140" t="s">
        <v>7757</v>
      </c>
      <c r="C1709" s="139">
        <v>22442</v>
      </c>
      <c r="D1709" s="140" t="s">
        <v>5820</v>
      </c>
      <c r="E1709" s="140" t="s">
        <v>4531</v>
      </c>
      <c r="F1709" s="139">
        <v>9820</v>
      </c>
      <c r="G1709" s="140" t="s">
        <v>452</v>
      </c>
      <c r="H1709" s="140" t="s">
        <v>1543</v>
      </c>
      <c r="I1709" s="140" t="s">
        <v>7758</v>
      </c>
      <c r="J1709" s="140" t="s">
        <v>14710</v>
      </c>
      <c r="K1709" s="140" t="s">
        <v>8031</v>
      </c>
      <c r="L1709" s="140" t="s">
        <v>7761</v>
      </c>
      <c r="M1709" s="140" t="s">
        <v>6825</v>
      </c>
      <c r="N1709" s="140" t="s">
        <v>8730</v>
      </c>
      <c r="O1709" s="139">
        <v>119487</v>
      </c>
      <c r="P1709" s="139">
        <v>24349</v>
      </c>
      <c r="Q1709" s="140" t="s">
        <v>5850</v>
      </c>
      <c r="R1709" s="139">
        <v>975904</v>
      </c>
      <c r="S1709" s="139">
        <v>0</v>
      </c>
      <c r="T1709" s="140" t="s">
        <v>7758</v>
      </c>
      <c r="U1709" s="141">
        <v>367</v>
      </c>
      <c r="V1709" s="140" t="s">
        <v>14711</v>
      </c>
      <c r="W1709" s="140" t="s">
        <v>8493</v>
      </c>
      <c r="X1709" s="140" t="s">
        <v>7765</v>
      </c>
      <c r="Y1709" s="140" t="s">
        <v>7766</v>
      </c>
      <c r="Z1709" s="140" t="s">
        <v>8732</v>
      </c>
      <c r="AA1709" s="139">
        <v>1</v>
      </c>
      <c r="AB1709" s="141">
        <v>45322</v>
      </c>
      <c r="AC1709" s="141">
        <v>45322</v>
      </c>
      <c r="AD1709" s="140" t="s">
        <v>7926</v>
      </c>
      <c r="AE1709" s="140" t="s">
        <v>7927</v>
      </c>
      <c r="AF1709" s="140" t="s">
        <v>7928</v>
      </c>
      <c r="AG1709" s="140" t="s">
        <v>7929</v>
      </c>
      <c r="AH1709" s="140" t="s">
        <v>14712</v>
      </c>
      <c r="AI1709" s="140" t="s">
        <v>7773</v>
      </c>
      <c r="AJ1709" s="140" t="s">
        <v>14713</v>
      </c>
      <c r="AK1709" s="140" t="s">
        <v>7758</v>
      </c>
      <c r="AL1709" s="139">
        <v>9820</v>
      </c>
      <c r="AM1709" s="140" t="s">
        <v>452</v>
      </c>
      <c r="AN1709" s="140" t="s">
        <v>14714</v>
      </c>
    </row>
    <row r="1710" spans="1:40" ht="28.8" x14ac:dyDescent="0.25">
      <c r="A1710" s="139" t="s">
        <v>7756</v>
      </c>
      <c r="B1710" s="140" t="s">
        <v>7757</v>
      </c>
      <c r="C1710" s="139">
        <v>22459</v>
      </c>
      <c r="D1710" s="140" t="s">
        <v>5821</v>
      </c>
      <c r="E1710" s="140" t="s">
        <v>4532</v>
      </c>
      <c r="F1710" s="139">
        <v>9090</v>
      </c>
      <c r="G1710" s="140" t="s">
        <v>113</v>
      </c>
      <c r="H1710" s="140" t="s">
        <v>1544</v>
      </c>
      <c r="I1710" s="140" t="s">
        <v>7758</v>
      </c>
      <c r="J1710" s="140" t="s">
        <v>14715</v>
      </c>
      <c r="K1710" s="140" t="s">
        <v>7899</v>
      </c>
      <c r="L1710" s="140" t="s">
        <v>7761</v>
      </c>
      <c r="M1710" s="140" t="s">
        <v>6823</v>
      </c>
      <c r="N1710" s="140" t="s">
        <v>8722</v>
      </c>
      <c r="O1710" s="139">
        <v>138867</v>
      </c>
      <c r="P1710" s="139">
        <v>21857</v>
      </c>
      <c r="Q1710" s="140" t="s">
        <v>5541</v>
      </c>
      <c r="R1710" s="139">
        <v>968636</v>
      </c>
      <c r="S1710" s="139">
        <v>0</v>
      </c>
      <c r="T1710" s="140" t="s">
        <v>7758</v>
      </c>
      <c r="U1710" s="141">
        <v>367</v>
      </c>
      <c r="V1710" s="140" t="s">
        <v>14716</v>
      </c>
      <c r="W1710" s="140" t="s">
        <v>7828</v>
      </c>
      <c r="X1710" s="140" t="s">
        <v>7765</v>
      </c>
      <c r="Y1710" s="140" t="s">
        <v>7766</v>
      </c>
      <c r="Z1710" s="140" t="s">
        <v>8739</v>
      </c>
      <c r="AA1710" s="139">
        <v>3</v>
      </c>
      <c r="AB1710" s="141">
        <v>45322</v>
      </c>
      <c r="AC1710" s="141">
        <v>45322</v>
      </c>
      <c r="AD1710" s="140" t="s">
        <v>8470</v>
      </c>
      <c r="AE1710" s="140" t="s">
        <v>8471</v>
      </c>
      <c r="AF1710" s="140" t="s">
        <v>8472</v>
      </c>
      <c r="AG1710" s="140" t="s">
        <v>8473</v>
      </c>
      <c r="AH1710" s="140" t="s">
        <v>14717</v>
      </c>
      <c r="AI1710" s="140" t="s">
        <v>7943</v>
      </c>
      <c r="AJ1710" s="140" t="s">
        <v>9165</v>
      </c>
      <c r="AK1710" s="140" t="s">
        <v>4532</v>
      </c>
      <c r="AL1710" s="139">
        <v>9090</v>
      </c>
      <c r="AM1710" s="140" t="s">
        <v>113</v>
      </c>
      <c r="AN1710" s="140" t="s">
        <v>14718</v>
      </c>
    </row>
    <row r="1711" spans="1:40" ht="28.8" x14ac:dyDescent="0.25">
      <c r="A1711" s="139" t="s">
        <v>7756</v>
      </c>
      <c r="B1711" s="140" t="s">
        <v>7757</v>
      </c>
      <c r="C1711" s="139">
        <v>22475</v>
      </c>
      <c r="D1711" s="140" t="s">
        <v>7332</v>
      </c>
      <c r="E1711" s="140" t="s">
        <v>4533</v>
      </c>
      <c r="F1711" s="139">
        <v>9090</v>
      </c>
      <c r="G1711" s="140" t="s">
        <v>113</v>
      </c>
      <c r="H1711" s="140" t="s">
        <v>1545</v>
      </c>
      <c r="I1711" s="140" t="s">
        <v>7758</v>
      </c>
      <c r="J1711" s="140" t="s">
        <v>14719</v>
      </c>
      <c r="K1711" s="140" t="s">
        <v>7899</v>
      </c>
      <c r="L1711" s="140" t="s">
        <v>7761</v>
      </c>
      <c r="M1711" s="140" t="s">
        <v>6823</v>
      </c>
      <c r="N1711" s="140" t="s">
        <v>8722</v>
      </c>
      <c r="O1711" s="139">
        <v>138867</v>
      </c>
      <c r="P1711" s="139">
        <v>21857</v>
      </c>
      <c r="Q1711" s="140" t="s">
        <v>5541</v>
      </c>
      <c r="R1711" s="139">
        <v>139741</v>
      </c>
      <c r="S1711" s="139">
        <v>0</v>
      </c>
      <c r="T1711" s="140" t="s">
        <v>7758</v>
      </c>
      <c r="U1711" s="141">
        <v>367</v>
      </c>
      <c r="V1711" s="140" t="s">
        <v>14720</v>
      </c>
      <c r="W1711" s="140" t="s">
        <v>11737</v>
      </c>
      <c r="X1711" s="140" t="s">
        <v>7765</v>
      </c>
      <c r="Y1711" s="140" t="s">
        <v>7766</v>
      </c>
      <c r="Z1711" s="140" t="s">
        <v>8739</v>
      </c>
      <c r="AA1711" s="139">
        <v>1</v>
      </c>
      <c r="AB1711" s="141">
        <v>45322</v>
      </c>
      <c r="AC1711" s="141">
        <v>45322</v>
      </c>
      <c r="AD1711" s="140" t="s">
        <v>8470</v>
      </c>
      <c r="AE1711" s="140" t="s">
        <v>8471</v>
      </c>
      <c r="AF1711" s="140" t="s">
        <v>8472</v>
      </c>
      <c r="AG1711" s="140" t="s">
        <v>8473</v>
      </c>
      <c r="AH1711" s="140" t="s">
        <v>14284</v>
      </c>
      <c r="AI1711" s="140" t="s">
        <v>7943</v>
      </c>
      <c r="AJ1711" s="140" t="s">
        <v>14285</v>
      </c>
      <c r="AK1711" s="140" t="s">
        <v>14286</v>
      </c>
      <c r="AL1711" s="139">
        <v>9000</v>
      </c>
      <c r="AM1711" s="140" t="s">
        <v>436</v>
      </c>
      <c r="AN1711" s="140" t="s">
        <v>14287</v>
      </c>
    </row>
    <row r="1712" spans="1:40" ht="28.8" x14ac:dyDescent="0.25">
      <c r="A1712" s="139" t="s">
        <v>7756</v>
      </c>
      <c r="B1712" s="140" t="s">
        <v>7757</v>
      </c>
      <c r="C1712" s="139">
        <v>22483</v>
      </c>
      <c r="D1712" s="140" t="s">
        <v>7333</v>
      </c>
      <c r="E1712" s="140" t="s">
        <v>4534</v>
      </c>
      <c r="F1712" s="139">
        <v>9090</v>
      </c>
      <c r="G1712" s="140" t="s">
        <v>113</v>
      </c>
      <c r="H1712" s="140" t="s">
        <v>1546</v>
      </c>
      <c r="I1712" s="140" t="s">
        <v>7758</v>
      </c>
      <c r="J1712" s="140" t="s">
        <v>14721</v>
      </c>
      <c r="K1712" s="140" t="s">
        <v>7899</v>
      </c>
      <c r="L1712" s="140" t="s">
        <v>7761</v>
      </c>
      <c r="M1712" s="140" t="s">
        <v>6823</v>
      </c>
      <c r="N1712" s="140" t="s">
        <v>8722</v>
      </c>
      <c r="O1712" s="139">
        <v>138867</v>
      </c>
      <c r="P1712" s="139">
        <v>21857</v>
      </c>
      <c r="Q1712" s="140" t="s">
        <v>5541</v>
      </c>
      <c r="R1712" s="139">
        <v>53835</v>
      </c>
      <c r="S1712" s="139">
        <v>0</v>
      </c>
      <c r="T1712" s="140" t="s">
        <v>7758</v>
      </c>
      <c r="U1712" s="141">
        <v>367</v>
      </c>
      <c r="V1712" s="140" t="s">
        <v>14722</v>
      </c>
      <c r="W1712" s="140" t="s">
        <v>7856</v>
      </c>
      <c r="X1712" s="140" t="s">
        <v>7972</v>
      </c>
      <c r="Y1712" s="140" t="s">
        <v>7973</v>
      </c>
      <c r="Z1712" s="140" t="s">
        <v>8899</v>
      </c>
      <c r="AA1712" s="139">
        <v>1</v>
      </c>
      <c r="AB1712" s="141">
        <v>45322</v>
      </c>
      <c r="AC1712" s="141">
        <v>45322</v>
      </c>
      <c r="AD1712" s="140" t="s">
        <v>8470</v>
      </c>
      <c r="AE1712" s="140" t="s">
        <v>8471</v>
      </c>
      <c r="AF1712" s="140" t="s">
        <v>8472</v>
      </c>
      <c r="AG1712" s="140" t="s">
        <v>8473</v>
      </c>
      <c r="AH1712" s="140" t="s">
        <v>14723</v>
      </c>
      <c r="AI1712" s="140" t="s">
        <v>7885</v>
      </c>
      <c r="AJ1712" s="140" t="s">
        <v>14724</v>
      </c>
      <c r="AK1712" s="140" t="s">
        <v>4534</v>
      </c>
      <c r="AL1712" s="139">
        <v>9090</v>
      </c>
      <c r="AM1712" s="140" t="s">
        <v>113</v>
      </c>
      <c r="AN1712" s="140" t="s">
        <v>14725</v>
      </c>
    </row>
    <row r="1713" spans="1:40" ht="28.8" x14ac:dyDescent="0.25">
      <c r="A1713" s="139" t="s">
        <v>7756</v>
      </c>
      <c r="B1713" s="140" t="s">
        <v>7757</v>
      </c>
      <c r="C1713" s="139">
        <v>22491</v>
      </c>
      <c r="D1713" s="140" t="s">
        <v>7334</v>
      </c>
      <c r="E1713" s="140" t="s">
        <v>7601</v>
      </c>
      <c r="F1713" s="139">
        <v>9090</v>
      </c>
      <c r="G1713" s="140" t="s">
        <v>113</v>
      </c>
      <c r="H1713" s="140" t="s">
        <v>6575</v>
      </c>
      <c r="I1713" s="140" t="s">
        <v>7758</v>
      </c>
      <c r="J1713" s="140" t="s">
        <v>14726</v>
      </c>
      <c r="K1713" s="140" t="s">
        <v>7899</v>
      </c>
      <c r="L1713" s="140" t="s">
        <v>7761</v>
      </c>
      <c r="M1713" s="140" t="s">
        <v>6823</v>
      </c>
      <c r="N1713" s="140" t="s">
        <v>8730</v>
      </c>
      <c r="O1713" s="139">
        <v>121426</v>
      </c>
      <c r="P1713" s="139">
        <v>21873</v>
      </c>
      <c r="Q1713" s="140" t="s">
        <v>490</v>
      </c>
      <c r="R1713" s="139">
        <v>975912</v>
      </c>
      <c r="S1713" s="139">
        <v>0</v>
      </c>
      <c r="T1713" s="140" t="s">
        <v>7758</v>
      </c>
      <c r="U1713" s="141">
        <v>367</v>
      </c>
      <c r="V1713" s="140" t="s">
        <v>14727</v>
      </c>
      <c r="W1713" s="140" t="s">
        <v>8102</v>
      </c>
      <c r="X1713" s="140" t="s">
        <v>7765</v>
      </c>
      <c r="Y1713" s="140" t="s">
        <v>7766</v>
      </c>
      <c r="Z1713" s="140" t="s">
        <v>8732</v>
      </c>
      <c r="AA1713" s="139">
        <v>1</v>
      </c>
      <c r="AB1713" s="141">
        <v>45322</v>
      </c>
      <c r="AC1713" s="141">
        <v>45322</v>
      </c>
      <c r="AD1713" s="140" t="s">
        <v>8470</v>
      </c>
      <c r="AE1713" s="140" t="s">
        <v>8471</v>
      </c>
      <c r="AF1713" s="140" t="s">
        <v>8472</v>
      </c>
      <c r="AG1713" s="140" t="s">
        <v>8473</v>
      </c>
      <c r="AH1713" s="140" t="s">
        <v>14728</v>
      </c>
      <c r="AI1713" s="140" t="s">
        <v>7773</v>
      </c>
      <c r="AJ1713" s="140" t="s">
        <v>14729</v>
      </c>
      <c r="AK1713" s="140" t="s">
        <v>9285</v>
      </c>
      <c r="AL1713" s="139">
        <v>9090</v>
      </c>
      <c r="AM1713" s="140" t="s">
        <v>113</v>
      </c>
      <c r="AN1713" s="140" t="s">
        <v>14730</v>
      </c>
    </row>
    <row r="1714" spans="1:40" ht="28.8" x14ac:dyDescent="0.25">
      <c r="A1714" s="139" t="s">
        <v>7756</v>
      </c>
      <c r="B1714" s="140" t="s">
        <v>7757</v>
      </c>
      <c r="C1714" s="139">
        <v>22509</v>
      </c>
      <c r="D1714" s="140" t="s">
        <v>5822</v>
      </c>
      <c r="E1714" s="140" t="s">
        <v>4535</v>
      </c>
      <c r="F1714" s="139">
        <v>9820</v>
      </c>
      <c r="G1714" s="140" t="s">
        <v>114</v>
      </c>
      <c r="H1714" s="140" t="s">
        <v>1547</v>
      </c>
      <c r="I1714" s="140" t="s">
        <v>7758</v>
      </c>
      <c r="J1714" s="140" t="s">
        <v>14731</v>
      </c>
      <c r="K1714" s="140" t="s">
        <v>8031</v>
      </c>
      <c r="L1714" s="140" t="s">
        <v>7761</v>
      </c>
      <c r="M1714" s="140" t="s">
        <v>6825</v>
      </c>
      <c r="N1714" s="140" t="s">
        <v>8722</v>
      </c>
      <c r="O1714" s="139">
        <v>121053</v>
      </c>
      <c r="P1714" s="139">
        <v>21766</v>
      </c>
      <c r="Q1714" s="140" t="s">
        <v>5803</v>
      </c>
      <c r="R1714" s="139">
        <v>968412</v>
      </c>
      <c r="S1714" s="139">
        <v>0</v>
      </c>
      <c r="T1714" s="140" t="s">
        <v>7758</v>
      </c>
      <c r="U1714" s="141">
        <v>367</v>
      </c>
      <c r="V1714" s="140" t="s">
        <v>14732</v>
      </c>
      <c r="W1714" s="140" t="s">
        <v>8592</v>
      </c>
      <c r="X1714" s="140" t="s">
        <v>7765</v>
      </c>
      <c r="Y1714" s="140" t="s">
        <v>7766</v>
      </c>
      <c r="Z1714" s="140" t="s">
        <v>8739</v>
      </c>
      <c r="AA1714" s="139">
        <v>1</v>
      </c>
      <c r="AB1714" s="141">
        <v>45322</v>
      </c>
      <c r="AC1714" s="141">
        <v>45322</v>
      </c>
      <c r="AD1714" s="140" t="s">
        <v>8470</v>
      </c>
      <c r="AE1714" s="140" t="s">
        <v>8471</v>
      </c>
      <c r="AF1714" s="140" t="s">
        <v>8472</v>
      </c>
      <c r="AG1714" s="140" t="s">
        <v>8473</v>
      </c>
      <c r="AH1714" s="140" t="s">
        <v>14733</v>
      </c>
      <c r="AI1714" s="140" t="s">
        <v>14305</v>
      </c>
      <c r="AJ1714" s="140" t="s">
        <v>14734</v>
      </c>
      <c r="AK1714" s="140" t="s">
        <v>14735</v>
      </c>
      <c r="AL1714" s="139">
        <v>9820</v>
      </c>
      <c r="AM1714" s="140" t="s">
        <v>114</v>
      </c>
      <c r="AN1714" s="140" t="s">
        <v>14511</v>
      </c>
    </row>
    <row r="1715" spans="1:40" ht="28.8" x14ac:dyDescent="0.25">
      <c r="A1715" s="139" t="s">
        <v>7756</v>
      </c>
      <c r="B1715" s="140" t="s">
        <v>7757</v>
      </c>
      <c r="C1715" s="139">
        <v>22517</v>
      </c>
      <c r="D1715" s="140" t="s">
        <v>7335</v>
      </c>
      <c r="E1715" s="140" t="s">
        <v>4536</v>
      </c>
      <c r="F1715" s="139">
        <v>9820</v>
      </c>
      <c r="G1715" s="140" t="s">
        <v>115</v>
      </c>
      <c r="H1715" s="140" t="s">
        <v>1548</v>
      </c>
      <c r="I1715" s="140" t="s">
        <v>7758</v>
      </c>
      <c r="J1715" s="140" t="s">
        <v>14736</v>
      </c>
      <c r="K1715" s="140" t="s">
        <v>8031</v>
      </c>
      <c r="L1715" s="140" t="s">
        <v>7761</v>
      </c>
      <c r="M1715" s="140" t="s">
        <v>6825</v>
      </c>
      <c r="N1715" s="140" t="s">
        <v>8722</v>
      </c>
      <c r="O1715" s="139">
        <v>121319</v>
      </c>
      <c r="P1715" s="139">
        <v>22434</v>
      </c>
      <c r="Q1715" s="140" t="s">
        <v>5808</v>
      </c>
      <c r="R1715" s="139">
        <v>968081</v>
      </c>
      <c r="S1715" s="139">
        <v>0</v>
      </c>
      <c r="T1715" s="140" t="s">
        <v>7758</v>
      </c>
      <c r="U1715" s="141">
        <v>367</v>
      </c>
      <c r="V1715" s="140" t="s">
        <v>14737</v>
      </c>
      <c r="W1715" s="140" t="s">
        <v>14738</v>
      </c>
      <c r="X1715" s="140" t="s">
        <v>7765</v>
      </c>
      <c r="Y1715" s="140" t="s">
        <v>7766</v>
      </c>
      <c r="Z1715" s="140" t="s">
        <v>8739</v>
      </c>
      <c r="AA1715" s="139">
        <v>2</v>
      </c>
      <c r="AB1715" s="141">
        <v>45322</v>
      </c>
      <c r="AC1715" s="141">
        <v>45322</v>
      </c>
      <c r="AD1715" s="140" t="s">
        <v>8470</v>
      </c>
      <c r="AE1715" s="140" t="s">
        <v>8471</v>
      </c>
      <c r="AF1715" s="140" t="s">
        <v>8472</v>
      </c>
      <c r="AG1715" s="140" t="s">
        <v>8473</v>
      </c>
      <c r="AH1715" s="140" t="s">
        <v>14698</v>
      </c>
      <c r="AI1715" s="140" t="s">
        <v>9607</v>
      </c>
      <c r="AJ1715" s="140" t="s">
        <v>14699</v>
      </c>
      <c r="AK1715" s="140" t="s">
        <v>9896</v>
      </c>
      <c r="AL1715" s="139">
        <v>9000</v>
      </c>
      <c r="AM1715" s="140" t="s">
        <v>436</v>
      </c>
      <c r="AN1715" s="140" t="s">
        <v>9897</v>
      </c>
    </row>
    <row r="1716" spans="1:40" ht="28.8" x14ac:dyDescent="0.25">
      <c r="A1716" s="139" t="s">
        <v>7756</v>
      </c>
      <c r="B1716" s="140" t="s">
        <v>7757</v>
      </c>
      <c r="C1716" s="139">
        <v>22525</v>
      </c>
      <c r="D1716" s="140" t="s">
        <v>7336</v>
      </c>
      <c r="E1716" s="140" t="s">
        <v>3331</v>
      </c>
      <c r="F1716" s="139">
        <v>9860</v>
      </c>
      <c r="G1716" s="140" t="s">
        <v>453</v>
      </c>
      <c r="H1716" s="140" t="s">
        <v>1549</v>
      </c>
      <c r="I1716" s="140" t="s">
        <v>7758</v>
      </c>
      <c r="J1716" s="140" t="s">
        <v>14739</v>
      </c>
      <c r="K1716" s="140" t="s">
        <v>7899</v>
      </c>
      <c r="L1716" s="140" t="s">
        <v>7761</v>
      </c>
      <c r="M1716" s="140" t="s">
        <v>6823</v>
      </c>
      <c r="N1716" s="140" t="s">
        <v>8722</v>
      </c>
      <c r="O1716" s="139">
        <v>121277</v>
      </c>
      <c r="P1716" s="139">
        <v>22244</v>
      </c>
      <c r="Q1716" s="140" t="s">
        <v>6276</v>
      </c>
      <c r="R1716" s="139">
        <v>968644</v>
      </c>
      <c r="S1716" s="139">
        <v>0</v>
      </c>
      <c r="T1716" s="140" t="s">
        <v>7758</v>
      </c>
      <c r="U1716" s="141">
        <v>367</v>
      </c>
      <c r="V1716" s="140" t="s">
        <v>14740</v>
      </c>
      <c r="W1716" s="140" t="s">
        <v>9630</v>
      </c>
      <c r="X1716" s="140" t="s">
        <v>7765</v>
      </c>
      <c r="Y1716" s="140" t="s">
        <v>7766</v>
      </c>
      <c r="Z1716" s="140" t="s">
        <v>8739</v>
      </c>
      <c r="AA1716" s="139">
        <v>3</v>
      </c>
      <c r="AB1716" s="141">
        <v>45322</v>
      </c>
      <c r="AC1716" s="141">
        <v>45322</v>
      </c>
      <c r="AD1716" s="140" t="s">
        <v>8470</v>
      </c>
      <c r="AE1716" s="140" t="s">
        <v>8471</v>
      </c>
      <c r="AF1716" s="140" t="s">
        <v>8472</v>
      </c>
      <c r="AG1716" s="140" t="s">
        <v>8473</v>
      </c>
      <c r="AH1716" s="140" t="s">
        <v>14741</v>
      </c>
      <c r="AI1716" s="140" t="s">
        <v>7943</v>
      </c>
      <c r="AJ1716" s="140" t="s">
        <v>14742</v>
      </c>
      <c r="AK1716" s="140" t="s">
        <v>3331</v>
      </c>
      <c r="AL1716" s="139">
        <v>9860</v>
      </c>
      <c r="AM1716" s="140" t="s">
        <v>453</v>
      </c>
      <c r="AN1716" s="140" t="s">
        <v>14743</v>
      </c>
    </row>
    <row r="1717" spans="1:40" ht="28.8" x14ac:dyDescent="0.25">
      <c r="A1717" s="139" t="s">
        <v>7756</v>
      </c>
      <c r="B1717" s="140" t="s">
        <v>7757</v>
      </c>
      <c r="C1717" s="139">
        <v>22533</v>
      </c>
      <c r="D1717" s="140" t="s">
        <v>490</v>
      </c>
      <c r="E1717" s="140" t="s">
        <v>4537</v>
      </c>
      <c r="F1717" s="139">
        <v>9860</v>
      </c>
      <c r="G1717" s="140" t="s">
        <v>453</v>
      </c>
      <c r="H1717" s="140" t="s">
        <v>1550</v>
      </c>
      <c r="I1717" s="140" t="s">
        <v>7758</v>
      </c>
      <c r="J1717" s="140" t="s">
        <v>14744</v>
      </c>
      <c r="K1717" s="140" t="s">
        <v>8031</v>
      </c>
      <c r="L1717" s="140" t="s">
        <v>7761</v>
      </c>
      <c r="M1717" s="140" t="s">
        <v>6825</v>
      </c>
      <c r="N1717" s="140" t="s">
        <v>8730</v>
      </c>
      <c r="O1717" s="139">
        <v>125583</v>
      </c>
      <c r="P1717" s="139">
        <v>23689</v>
      </c>
      <c r="Q1717" s="140" t="s">
        <v>490</v>
      </c>
      <c r="R1717" s="139">
        <v>975938</v>
      </c>
      <c r="S1717" s="139">
        <v>0</v>
      </c>
      <c r="T1717" s="140" t="s">
        <v>7758</v>
      </c>
      <c r="U1717" s="141">
        <v>367</v>
      </c>
      <c r="V1717" s="140" t="s">
        <v>14745</v>
      </c>
      <c r="W1717" s="140" t="s">
        <v>8102</v>
      </c>
      <c r="X1717" s="140" t="s">
        <v>7765</v>
      </c>
      <c r="Y1717" s="140" t="s">
        <v>7766</v>
      </c>
      <c r="Z1717" s="140" t="s">
        <v>8732</v>
      </c>
      <c r="AA1717" s="139">
        <v>3</v>
      </c>
      <c r="AB1717" s="141">
        <v>45322</v>
      </c>
      <c r="AC1717" s="141">
        <v>45322</v>
      </c>
      <c r="AD1717" s="140" t="s">
        <v>8470</v>
      </c>
      <c r="AE1717" s="140" t="s">
        <v>8471</v>
      </c>
      <c r="AF1717" s="140" t="s">
        <v>8472</v>
      </c>
      <c r="AG1717" s="140" t="s">
        <v>8473</v>
      </c>
      <c r="AH1717" s="140" t="s">
        <v>14746</v>
      </c>
      <c r="AI1717" s="140" t="s">
        <v>7773</v>
      </c>
      <c r="AJ1717" s="140" t="s">
        <v>14747</v>
      </c>
      <c r="AK1717" s="140" t="s">
        <v>10630</v>
      </c>
      <c r="AL1717" s="139">
        <v>9860</v>
      </c>
      <c r="AM1717" s="140" t="s">
        <v>453</v>
      </c>
      <c r="AN1717" s="140" t="s">
        <v>14748</v>
      </c>
    </row>
    <row r="1718" spans="1:40" ht="28.8" x14ac:dyDescent="0.25">
      <c r="A1718" s="139" t="s">
        <v>7756</v>
      </c>
      <c r="B1718" s="140" t="s">
        <v>7757</v>
      </c>
      <c r="C1718" s="139">
        <v>22541</v>
      </c>
      <c r="D1718" s="140" t="s">
        <v>7337</v>
      </c>
      <c r="E1718" s="140" t="s">
        <v>4538</v>
      </c>
      <c r="F1718" s="139">
        <v>9860</v>
      </c>
      <c r="G1718" s="140" t="s">
        <v>116</v>
      </c>
      <c r="H1718" s="140" t="s">
        <v>1551</v>
      </c>
      <c r="I1718" s="140" t="s">
        <v>7758</v>
      </c>
      <c r="J1718" s="140" t="s">
        <v>14749</v>
      </c>
      <c r="K1718" s="140" t="s">
        <v>7899</v>
      </c>
      <c r="L1718" s="140" t="s">
        <v>7761</v>
      </c>
      <c r="M1718" s="140" t="s">
        <v>6823</v>
      </c>
      <c r="N1718" s="140" t="s">
        <v>8722</v>
      </c>
      <c r="O1718" s="139">
        <v>121277</v>
      </c>
      <c r="P1718" s="139">
        <v>22244</v>
      </c>
      <c r="Q1718" s="140" t="s">
        <v>6276</v>
      </c>
      <c r="R1718" s="139">
        <v>968651</v>
      </c>
      <c r="S1718" s="139">
        <v>0</v>
      </c>
      <c r="T1718" s="140" t="s">
        <v>7758</v>
      </c>
      <c r="U1718" s="141">
        <v>367</v>
      </c>
      <c r="V1718" s="140" t="s">
        <v>14750</v>
      </c>
      <c r="W1718" s="140" t="s">
        <v>12877</v>
      </c>
      <c r="X1718" s="140" t="s">
        <v>7765</v>
      </c>
      <c r="Y1718" s="140" t="s">
        <v>7766</v>
      </c>
      <c r="Z1718" s="140" t="s">
        <v>8739</v>
      </c>
      <c r="AA1718" s="139">
        <v>2</v>
      </c>
      <c r="AB1718" s="141">
        <v>45322</v>
      </c>
      <c r="AC1718" s="141">
        <v>45322</v>
      </c>
      <c r="AD1718" s="140" t="s">
        <v>8470</v>
      </c>
      <c r="AE1718" s="140" t="s">
        <v>8471</v>
      </c>
      <c r="AF1718" s="140" t="s">
        <v>8472</v>
      </c>
      <c r="AG1718" s="140" t="s">
        <v>8473</v>
      </c>
      <c r="AH1718" s="140" t="s">
        <v>14751</v>
      </c>
      <c r="AI1718" s="140" t="s">
        <v>7885</v>
      </c>
      <c r="AJ1718" s="140" t="s">
        <v>14752</v>
      </c>
      <c r="AK1718" s="140" t="s">
        <v>4538</v>
      </c>
      <c r="AL1718" s="139">
        <v>9860</v>
      </c>
      <c r="AM1718" s="140" t="s">
        <v>116</v>
      </c>
      <c r="AN1718" s="140" t="s">
        <v>14753</v>
      </c>
    </row>
    <row r="1719" spans="1:40" ht="28.8" x14ac:dyDescent="0.25">
      <c r="A1719" s="139" t="s">
        <v>7756</v>
      </c>
      <c r="B1719" s="140" t="s">
        <v>7757</v>
      </c>
      <c r="C1719" s="139">
        <v>22558</v>
      </c>
      <c r="D1719" s="140" t="s">
        <v>5250</v>
      </c>
      <c r="E1719" s="140" t="s">
        <v>4539</v>
      </c>
      <c r="F1719" s="139">
        <v>9860</v>
      </c>
      <c r="G1719" s="140" t="s">
        <v>117</v>
      </c>
      <c r="H1719" s="140" t="s">
        <v>1552</v>
      </c>
      <c r="I1719" s="140" t="s">
        <v>7758</v>
      </c>
      <c r="J1719" s="140" t="s">
        <v>14754</v>
      </c>
      <c r="K1719" s="140" t="s">
        <v>7899</v>
      </c>
      <c r="L1719" s="140" t="s">
        <v>7761</v>
      </c>
      <c r="M1719" s="140" t="s">
        <v>6823</v>
      </c>
      <c r="N1719" s="140" t="s">
        <v>8722</v>
      </c>
      <c r="O1719" s="139">
        <v>121277</v>
      </c>
      <c r="P1719" s="139">
        <v>22244</v>
      </c>
      <c r="Q1719" s="140" t="s">
        <v>6276</v>
      </c>
      <c r="R1719" s="139">
        <v>968669</v>
      </c>
      <c r="S1719" s="139">
        <v>0</v>
      </c>
      <c r="T1719" s="140" t="s">
        <v>7758</v>
      </c>
      <c r="U1719" s="141">
        <v>367</v>
      </c>
      <c r="V1719" s="140" t="s">
        <v>14755</v>
      </c>
      <c r="W1719" s="140" t="s">
        <v>8022</v>
      </c>
      <c r="X1719" s="140" t="s">
        <v>7765</v>
      </c>
      <c r="Y1719" s="140" t="s">
        <v>7766</v>
      </c>
      <c r="Z1719" s="140" t="s">
        <v>8739</v>
      </c>
      <c r="AA1719" s="139">
        <v>2</v>
      </c>
      <c r="AB1719" s="141">
        <v>45322</v>
      </c>
      <c r="AC1719" s="141">
        <v>45322</v>
      </c>
      <c r="AD1719" s="140" t="s">
        <v>8470</v>
      </c>
      <c r="AE1719" s="140" t="s">
        <v>8471</v>
      </c>
      <c r="AF1719" s="140" t="s">
        <v>8472</v>
      </c>
      <c r="AG1719" s="140" t="s">
        <v>8473</v>
      </c>
      <c r="AH1719" s="140" t="s">
        <v>14756</v>
      </c>
      <c r="AI1719" s="140" t="s">
        <v>14305</v>
      </c>
      <c r="AJ1719" s="140" t="s">
        <v>9932</v>
      </c>
      <c r="AK1719" s="140" t="s">
        <v>4539</v>
      </c>
      <c r="AL1719" s="139">
        <v>9860</v>
      </c>
      <c r="AM1719" s="140" t="s">
        <v>117</v>
      </c>
      <c r="AN1719" s="140" t="s">
        <v>14757</v>
      </c>
    </row>
    <row r="1720" spans="1:40" ht="28.8" x14ac:dyDescent="0.25">
      <c r="A1720" s="139" t="s">
        <v>7756</v>
      </c>
      <c r="B1720" s="140" t="s">
        <v>7757</v>
      </c>
      <c r="C1720" s="139">
        <v>22566</v>
      </c>
      <c r="D1720" s="140" t="s">
        <v>7338</v>
      </c>
      <c r="E1720" s="140" t="s">
        <v>4540</v>
      </c>
      <c r="F1720" s="139">
        <v>9340</v>
      </c>
      <c r="G1720" s="140" t="s">
        <v>118</v>
      </c>
      <c r="H1720" s="140" t="s">
        <v>1553</v>
      </c>
      <c r="I1720" s="140" t="s">
        <v>7758</v>
      </c>
      <c r="J1720" s="140" t="s">
        <v>14758</v>
      </c>
      <c r="K1720" s="140" t="s">
        <v>8031</v>
      </c>
      <c r="L1720" s="140" t="s">
        <v>7761</v>
      </c>
      <c r="M1720" s="140" t="s">
        <v>6825</v>
      </c>
      <c r="N1720" s="140" t="s">
        <v>8722</v>
      </c>
      <c r="O1720" s="139">
        <v>121194</v>
      </c>
      <c r="P1720" s="139">
        <v>45237</v>
      </c>
      <c r="Q1720" s="140" t="s">
        <v>7357</v>
      </c>
      <c r="R1720" s="139">
        <v>968784</v>
      </c>
      <c r="S1720" s="139">
        <v>0</v>
      </c>
      <c r="T1720" s="140" t="s">
        <v>7758</v>
      </c>
      <c r="U1720" s="141">
        <v>367</v>
      </c>
      <c r="V1720" s="140" t="s">
        <v>14759</v>
      </c>
      <c r="W1720" s="140" t="s">
        <v>14760</v>
      </c>
      <c r="X1720" s="140" t="s">
        <v>7765</v>
      </c>
      <c r="Y1720" s="140" t="s">
        <v>7766</v>
      </c>
      <c r="Z1720" s="140" t="s">
        <v>8739</v>
      </c>
      <c r="AA1720" s="139">
        <v>2</v>
      </c>
      <c r="AB1720" s="141">
        <v>45322</v>
      </c>
      <c r="AC1720" s="141">
        <v>45322</v>
      </c>
      <c r="AD1720" s="140" t="s">
        <v>7938</v>
      </c>
      <c r="AE1720" s="140" t="s">
        <v>7939</v>
      </c>
      <c r="AF1720" s="140" t="s">
        <v>7940</v>
      </c>
      <c r="AG1720" s="140" t="s">
        <v>7941</v>
      </c>
      <c r="AH1720" s="140" t="s">
        <v>14761</v>
      </c>
      <c r="AI1720" s="140" t="s">
        <v>7773</v>
      </c>
      <c r="AJ1720" s="140" t="s">
        <v>14762</v>
      </c>
      <c r="AK1720" s="140" t="s">
        <v>14763</v>
      </c>
      <c r="AL1720" s="139">
        <v>9340</v>
      </c>
      <c r="AM1720" s="140" t="s">
        <v>118</v>
      </c>
      <c r="AN1720" s="140" t="s">
        <v>14764</v>
      </c>
    </row>
    <row r="1721" spans="1:40" ht="28.8" x14ac:dyDescent="0.25">
      <c r="A1721" s="139" t="s">
        <v>7756</v>
      </c>
      <c r="B1721" s="140" t="s">
        <v>7757</v>
      </c>
      <c r="C1721" s="139">
        <v>22574</v>
      </c>
      <c r="D1721" s="140" t="s">
        <v>6718</v>
      </c>
      <c r="E1721" s="140" t="s">
        <v>4541</v>
      </c>
      <c r="F1721" s="139">
        <v>9520</v>
      </c>
      <c r="G1721" s="140" t="s">
        <v>119</v>
      </c>
      <c r="H1721" s="140" t="s">
        <v>1554</v>
      </c>
      <c r="I1721" s="140" t="s">
        <v>7758</v>
      </c>
      <c r="J1721" s="140" t="s">
        <v>14765</v>
      </c>
      <c r="K1721" s="140" t="s">
        <v>8031</v>
      </c>
      <c r="L1721" s="140" t="s">
        <v>7761</v>
      </c>
      <c r="M1721" s="140" t="s">
        <v>6825</v>
      </c>
      <c r="N1721" s="140" t="s">
        <v>8730</v>
      </c>
      <c r="O1721" s="139">
        <v>125583</v>
      </c>
      <c r="P1721" s="139">
        <v>23689</v>
      </c>
      <c r="Q1721" s="140" t="s">
        <v>490</v>
      </c>
      <c r="R1721" s="139">
        <v>976068</v>
      </c>
      <c r="S1721" s="139">
        <v>0</v>
      </c>
      <c r="T1721" s="140" t="s">
        <v>7758</v>
      </c>
      <c r="U1721" s="141">
        <v>367</v>
      </c>
      <c r="V1721" s="140" t="s">
        <v>14766</v>
      </c>
      <c r="W1721" s="140" t="s">
        <v>7792</v>
      </c>
      <c r="X1721" s="140" t="s">
        <v>7765</v>
      </c>
      <c r="Y1721" s="140" t="s">
        <v>7766</v>
      </c>
      <c r="Z1721" s="140" t="s">
        <v>8732</v>
      </c>
      <c r="AA1721" s="139">
        <v>2</v>
      </c>
      <c r="AB1721" s="141">
        <v>45322</v>
      </c>
      <c r="AC1721" s="141">
        <v>45322</v>
      </c>
      <c r="AD1721" s="140" t="s">
        <v>8470</v>
      </c>
      <c r="AE1721" s="140" t="s">
        <v>8471</v>
      </c>
      <c r="AF1721" s="140" t="s">
        <v>8472</v>
      </c>
      <c r="AG1721" s="140" t="s">
        <v>8473</v>
      </c>
      <c r="AH1721" s="140" t="s">
        <v>14767</v>
      </c>
      <c r="AI1721" s="140" t="s">
        <v>7773</v>
      </c>
      <c r="AJ1721" s="140" t="s">
        <v>14768</v>
      </c>
      <c r="AK1721" s="140" t="s">
        <v>14769</v>
      </c>
      <c r="AL1721" s="139">
        <v>9520</v>
      </c>
      <c r="AM1721" s="140" t="s">
        <v>470</v>
      </c>
      <c r="AN1721" s="140" t="s">
        <v>14770</v>
      </c>
    </row>
    <row r="1722" spans="1:40" ht="28.8" x14ac:dyDescent="0.25">
      <c r="A1722" s="139" t="s">
        <v>7756</v>
      </c>
      <c r="B1722" s="140" t="s">
        <v>7757</v>
      </c>
      <c r="C1722" s="139">
        <v>22582</v>
      </c>
      <c r="D1722" s="140" t="s">
        <v>7339</v>
      </c>
      <c r="E1722" s="140" t="s">
        <v>4542</v>
      </c>
      <c r="F1722" s="139">
        <v>9340</v>
      </c>
      <c r="G1722" s="140" t="s">
        <v>1555</v>
      </c>
      <c r="H1722" s="140" t="s">
        <v>2824</v>
      </c>
      <c r="I1722" s="140" t="s">
        <v>7758</v>
      </c>
      <c r="J1722" s="140" t="s">
        <v>14771</v>
      </c>
      <c r="K1722" s="140" t="s">
        <v>8031</v>
      </c>
      <c r="L1722" s="140" t="s">
        <v>7761</v>
      </c>
      <c r="M1722" s="140" t="s">
        <v>6825</v>
      </c>
      <c r="N1722" s="140" t="s">
        <v>8722</v>
      </c>
      <c r="O1722" s="139">
        <v>121194</v>
      </c>
      <c r="P1722" s="139">
        <v>45237</v>
      </c>
      <c r="Q1722" s="140" t="s">
        <v>7357</v>
      </c>
      <c r="R1722" s="139">
        <v>968784</v>
      </c>
      <c r="S1722" s="139">
        <v>0</v>
      </c>
      <c r="T1722" s="140" t="s">
        <v>7758</v>
      </c>
      <c r="U1722" s="141">
        <v>367</v>
      </c>
      <c r="V1722" s="140" t="s">
        <v>14772</v>
      </c>
      <c r="W1722" s="140" t="s">
        <v>8214</v>
      </c>
      <c r="X1722" s="140" t="s">
        <v>7765</v>
      </c>
      <c r="Y1722" s="140" t="s">
        <v>7766</v>
      </c>
      <c r="Z1722" s="140" t="s">
        <v>8739</v>
      </c>
      <c r="AA1722" s="139">
        <v>1</v>
      </c>
      <c r="AB1722" s="141">
        <v>45322</v>
      </c>
      <c r="AC1722" s="141">
        <v>45322</v>
      </c>
      <c r="AD1722" s="140" t="s">
        <v>7938</v>
      </c>
      <c r="AE1722" s="140" t="s">
        <v>7939</v>
      </c>
      <c r="AF1722" s="140" t="s">
        <v>7940</v>
      </c>
      <c r="AG1722" s="140" t="s">
        <v>7941</v>
      </c>
      <c r="AH1722" s="140" t="s">
        <v>14773</v>
      </c>
      <c r="AI1722" s="140" t="s">
        <v>7943</v>
      </c>
      <c r="AJ1722" s="140" t="s">
        <v>14774</v>
      </c>
      <c r="AK1722" s="140" t="s">
        <v>14775</v>
      </c>
      <c r="AL1722" s="139">
        <v>9340</v>
      </c>
      <c r="AM1722" s="140" t="s">
        <v>457</v>
      </c>
      <c r="AN1722" s="140" t="s">
        <v>14764</v>
      </c>
    </row>
    <row r="1723" spans="1:40" ht="28.8" x14ac:dyDescent="0.25">
      <c r="A1723" s="139" t="s">
        <v>7756</v>
      </c>
      <c r="B1723" s="140" t="s">
        <v>7757</v>
      </c>
      <c r="C1723" s="139">
        <v>22608</v>
      </c>
      <c r="D1723" s="140" t="s">
        <v>5823</v>
      </c>
      <c r="E1723" s="140" t="s">
        <v>4103</v>
      </c>
      <c r="F1723" s="139">
        <v>9270</v>
      </c>
      <c r="G1723" s="140" t="s">
        <v>120</v>
      </c>
      <c r="H1723" s="140" t="s">
        <v>2447</v>
      </c>
      <c r="I1723" s="140" t="s">
        <v>7758</v>
      </c>
      <c r="J1723" s="140" t="s">
        <v>14776</v>
      </c>
      <c r="K1723" s="140" t="s">
        <v>8031</v>
      </c>
      <c r="L1723" s="140" t="s">
        <v>7761</v>
      </c>
      <c r="M1723" s="140" t="s">
        <v>6825</v>
      </c>
      <c r="N1723" s="140" t="s">
        <v>8730</v>
      </c>
      <c r="O1723" s="139">
        <v>120972</v>
      </c>
      <c r="P1723" s="139">
        <v>22301</v>
      </c>
      <c r="Q1723" s="140" t="s">
        <v>6327</v>
      </c>
      <c r="R1723" s="139">
        <v>975946</v>
      </c>
      <c r="S1723" s="139">
        <v>0</v>
      </c>
      <c r="T1723" s="140" t="s">
        <v>7758</v>
      </c>
      <c r="U1723" s="141">
        <v>367</v>
      </c>
      <c r="V1723" s="140" t="s">
        <v>14777</v>
      </c>
      <c r="W1723" s="140" t="s">
        <v>8185</v>
      </c>
      <c r="X1723" s="140" t="s">
        <v>7765</v>
      </c>
      <c r="Y1723" s="140" t="s">
        <v>7766</v>
      </c>
      <c r="Z1723" s="140" t="s">
        <v>8732</v>
      </c>
      <c r="AA1723" s="139">
        <v>2</v>
      </c>
      <c r="AB1723" s="141">
        <v>45322</v>
      </c>
      <c r="AC1723" s="141">
        <v>45322</v>
      </c>
      <c r="AD1723" s="140" t="s">
        <v>8470</v>
      </c>
      <c r="AE1723" s="140" t="s">
        <v>8471</v>
      </c>
      <c r="AF1723" s="140" t="s">
        <v>8472</v>
      </c>
      <c r="AG1723" s="140" t="s">
        <v>8473</v>
      </c>
      <c r="AH1723" s="140" t="s">
        <v>14778</v>
      </c>
      <c r="AI1723" s="140" t="s">
        <v>7773</v>
      </c>
      <c r="AJ1723" s="140" t="s">
        <v>14779</v>
      </c>
      <c r="AK1723" s="140" t="s">
        <v>14780</v>
      </c>
      <c r="AL1723" s="139">
        <v>9270</v>
      </c>
      <c r="AM1723" s="140" t="s">
        <v>120</v>
      </c>
      <c r="AN1723" s="140" t="s">
        <v>14781</v>
      </c>
    </row>
    <row r="1724" spans="1:40" ht="28.8" x14ac:dyDescent="0.25">
      <c r="A1724" s="139" t="s">
        <v>7756</v>
      </c>
      <c r="B1724" s="140" t="s">
        <v>7757</v>
      </c>
      <c r="C1724" s="139">
        <v>22616</v>
      </c>
      <c r="D1724" s="140" t="s">
        <v>6436</v>
      </c>
      <c r="E1724" s="140" t="s">
        <v>4543</v>
      </c>
      <c r="F1724" s="139">
        <v>9270</v>
      </c>
      <c r="G1724" s="140" t="s">
        <v>120</v>
      </c>
      <c r="H1724" s="140" t="s">
        <v>2448</v>
      </c>
      <c r="I1724" s="140" t="s">
        <v>7758</v>
      </c>
      <c r="J1724" s="140" t="s">
        <v>14782</v>
      </c>
      <c r="K1724" s="140" t="s">
        <v>7899</v>
      </c>
      <c r="L1724" s="140" t="s">
        <v>7761</v>
      </c>
      <c r="M1724" s="140" t="s">
        <v>6823</v>
      </c>
      <c r="N1724" s="140" t="s">
        <v>8722</v>
      </c>
      <c r="O1724" s="139">
        <v>121277</v>
      </c>
      <c r="P1724" s="139">
        <v>22244</v>
      </c>
      <c r="Q1724" s="140" t="s">
        <v>6276</v>
      </c>
      <c r="R1724" s="139">
        <v>970186</v>
      </c>
      <c r="S1724" s="139">
        <v>0</v>
      </c>
      <c r="T1724" s="140" t="s">
        <v>7758</v>
      </c>
      <c r="U1724" s="141">
        <v>367</v>
      </c>
      <c r="V1724" s="140" t="s">
        <v>14783</v>
      </c>
      <c r="W1724" s="140" t="s">
        <v>8209</v>
      </c>
      <c r="X1724" s="140" t="s">
        <v>7765</v>
      </c>
      <c r="Y1724" s="140" t="s">
        <v>7766</v>
      </c>
      <c r="Z1724" s="140" t="s">
        <v>8739</v>
      </c>
      <c r="AA1724" s="139">
        <v>2</v>
      </c>
      <c r="AB1724" s="141">
        <v>45322</v>
      </c>
      <c r="AC1724" s="141">
        <v>45322</v>
      </c>
      <c r="AD1724" s="140" t="s">
        <v>8470</v>
      </c>
      <c r="AE1724" s="140" t="s">
        <v>8471</v>
      </c>
      <c r="AF1724" s="140" t="s">
        <v>8472</v>
      </c>
      <c r="AG1724" s="140" t="s">
        <v>8473</v>
      </c>
      <c r="AH1724" s="140" t="s">
        <v>14784</v>
      </c>
      <c r="AI1724" s="140" t="s">
        <v>7943</v>
      </c>
      <c r="AJ1724" s="140" t="s">
        <v>14785</v>
      </c>
      <c r="AK1724" s="140" t="s">
        <v>4543</v>
      </c>
      <c r="AL1724" s="139">
        <v>9270</v>
      </c>
      <c r="AM1724" s="140" t="s">
        <v>120</v>
      </c>
      <c r="AN1724" s="140" t="s">
        <v>14786</v>
      </c>
    </row>
    <row r="1725" spans="1:40" ht="28.8" x14ac:dyDescent="0.25">
      <c r="A1725" s="139" t="s">
        <v>7756</v>
      </c>
      <c r="B1725" s="140" t="s">
        <v>7757</v>
      </c>
      <c r="C1725" s="139">
        <v>22632</v>
      </c>
      <c r="D1725" s="140" t="s">
        <v>5220</v>
      </c>
      <c r="E1725" s="140" t="s">
        <v>3631</v>
      </c>
      <c r="F1725" s="139">
        <v>9290</v>
      </c>
      <c r="G1725" s="140" t="s">
        <v>121</v>
      </c>
      <c r="H1725" s="140" t="s">
        <v>2449</v>
      </c>
      <c r="I1725" s="140" t="s">
        <v>7758</v>
      </c>
      <c r="J1725" s="140" t="s">
        <v>14787</v>
      </c>
      <c r="K1725" s="140" t="s">
        <v>7899</v>
      </c>
      <c r="L1725" s="140" t="s">
        <v>7761</v>
      </c>
      <c r="M1725" s="140" t="s">
        <v>6823</v>
      </c>
      <c r="N1725" s="140" t="s">
        <v>8722</v>
      </c>
      <c r="O1725" s="139">
        <v>121277</v>
      </c>
      <c r="P1725" s="139">
        <v>22244</v>
      </c>
      <c r="Q1725" s="140" t="s">
        <v>6276</v>
      </c>
      <c r="R1725" s="139">
        <v>62109</v>
      </c>
      <c r="S1725" s="139">
        <v>0</v>
      </c>
      <c r="T1725" s="140" t="s">
        <v>7758</v>
      </c>
      <c r="U1725" s="141">
        <v>367</v>
      </c>
      <c r="V1725" s="140" t="s">
        <v>14788</v>
      </c>
      <c r="W1725" s="140" t="s">
        <v>8073</v>
      </c>
      <c r="X1725" s="140" t="s">
        <v>7765</v>
      </c>
      <c r="Y1725" s="140" t="s">
        <v>7766</v>
      </c>
      <c r="Z1725" s="140" t="s">
        <v>8739</v>
      </c>
      <c r="AA1725" s="139">
        <v>1</v>
      </c>
      <c r="AB1725" s="141">
        <v>45322</v>
      </c>
      <c r="AC1725" s="141">
        <v>45322</v>
      </c>
      <c r="AD1725" s="140" t="s">
        <v>7938</v>
      </c>
      <c r="AE1725" s="140" t="s">
        <v>7939</v>
      </c>
      <c r="AF1725" s="140" t="s">
        <v>7940</v>
      </c>
      <c r="AG1725" s="140" t="s">
        <v>7941</v>
      </c>
      <c r="AH1725" s="140" t="s">
        <v>14789</v>
      </c>
      <c r="AI1725" s="140" t="s">
        <v>7943</v>
      </c>
      <c r="AJ1725" s="140" t="s">
        <v>488</v>
      </c>
      <c r="AK1725" s="140" t="s">
        <v>3631</v>
      </c>
      <c r="AL1725" s="139">
        <v>9290</v>
      </c>
      <c r="AM1725" s="140" t="s">
        <v>121</v>
      </c>
      <c r="AN1725" s="140" t="s">
        <v>14790</v>
      </c>
    </row>
    <row r="1726" spans="1:40" ht="28.8" x14ac:dyDescent="0.25">
      <c r="A1726" s="139" t="s">
        <v>7756</v>
      </c>
      <c r="B1726" s="140" t="s">
        <v>7757</v>
      </c>
      <c r="C1726" s="139">
        <v>22657</v>
      </c>
      <c r="D1726" s="140" t="s">
        <v>5824</v>
      </c>
      <c r="E1726" s="140" t="s">
        <v>4544</v>
      </c>
      <c r="F1726" s="139">
        <v>9270</v>
      </c>
      <c r="G1726" s="140" t="s">
        <v>454</v>
      </c>
      <c r="H1726" s="140" t="s">
        <v>2450</v>
      </c>
      <c r="I1726" s="140" t="s">
        <v>7758</v>
      </c>
      <c r="J1726" s="140" t="s">
        <v>14791</v>
      </c>
      <c r="K1726" s="140" t="s">
        <v>7899</v>
      </c>
      <c r="L1726" s="140" t="s">
        <v>7761</v>
      </c>
      <c r="M1726" s="140" t="s">
        <v>6823</v>
      </c>
      <c r="N1726" s="140" t="s">
        <v>8722</v>
      </c>
      <c r="O1726" s="139">
        <v>121277</v>
      </c>
      <c r="P1726" s="139">
        <v>22244</v>
      </c>
      <c r="Q1726" s="140" t="s">
        <v>6276</v>
      </c>
      <c r="R1726" s="139">
        <v>968719</v>
      </c>
      <c r="S1726" s="139">
        <v>0</v>
      </c>
      <c r="T1726" s="140" t="s">
        <v>7758</v>
      </c>
      <c r="U1726" s="141">
        <v>367</v>
      </c>
      <c r="V1726" s="140" t="s">
        <v>14792</v>
      </c>
      <c r="W1726" s="140" t="s">
        <v>8427</v>
      </c>
      <c r="X1726" s="140" t="s">
        <v>7765</v>
      </c>
      <c r="Y1726" s="140" t="s">
        <v>7766</v>
      </c>
      <c r="Z1726" s="140" t="s">
        <v>8739</v>
      </c>
      <c r="AA1726" s="139">
        <v>2</v>
      </c>
      <c r="AB1726" s="141">
        <v>45322</v>
      </c>
      <c r="AC1726" s="141">
        <v>45322</v>
      </c>
      <c r="AD1726" s="140" t="s">
        <v>8470</v>
      </c>
      <c r="AE1726" s="140" t="s">
        <v>8471</v>
      </c>
      <c r="AF1726" s="140" t="s">
        <v>8472</v>
      </c>
      <c r="AG1726" s="140" t="s">
        <v>8473</v>
      </c>
      <c r="AH1726" s="140" t="s">
        <v>14793</v>
      </c>
      <c r="AI1726" s="140" t="s">
        <v>7943</v>
      </c>
      <c r="AJ1726" s="140" t="s">
        <v>14794</v>
      </c>
      <c r="AK1726" s="140" t="s">
        <v>4544</v>
      </c>
      <c r="AL1726" s="139">
        <v>9270</v>
      </c>
      <c r="AM1726" s="140" t="s">
        <v>454</v>
      </c>
      <c r="AN1726" s="140" t="s">
        <v>14795</v>
      </c>
    </row>
    <row r="1727" spans="1:40" ht="28.8" x14ac:dyDescent="0.25">
      <c r="A1727" s="139" t="s">
        <v>7756</v>
      </c>
      <c r="B1727" s="140" t="s">
        <v>7757</v>
      </c>
      <c r="C1727" s="139">
        <v>22673</v>
      </c>
      <c r="D1727" s="140" t="s">
        <v>6330</v>
      </c>
      <c r="E1727" s="140" t="s">
        <v>4545</v>
      </c>
      <c r="F1727" s="139">
        <v>9290</v>
      </c>
      <c r="G1727" s="140" t="s">
        <v>455</v>
      </c>
      <c r="H1727" s="140" t="s">
        <v>2451</v>
      </c>
      <c r="I1727" s="140" t="s">
        <v>7758</v>
      </c>
      <c r="J1727" s="140" t="s">
        <v>14796</v>
      </c>
      <c r="K1727" s="140" t="s">
        <v>8031</v>
      </c>
      <c r="L1727" s="140" t="s">
        <v>7761</v>
      </c>
      <c r="M1727" s="140" t="s">
        <v>6825</v>
      </c>
      <c r="N1727" s="140" t="s">
        <v>8722</v>
      </c>
      <c r="O1727" s="139">
        <v>120501</v>
      </c>
      <c r="P1727" s="139">
        <v>22988</v>
      </c>
      <c r="Q1727" s="140" t="s">
        <v>6576</v>
      </c>
      <c r="R1727" s="139">
        <v>968842</v>
      </c>
      <c r="S1727" s="139">
        <v>0</v>
      </c>
      <c r="T1727" s="140" t="s">
        <v>7758</v>
      </c>
      <c r="U1727" s="141">
        <v>367</v>
      </c>
      <c r="V1727" s="140" t="s">
        <v>14797</v>
      </c>
      <c r="W1727" s="140" t="s">
        <v>10886</v>
      </c>
      <c r="X1727" s="140" t="s">
        <v>7765</v>
      </c>
      <c r="Y1727" s="140" t="s">
        <v>7766</v>
      </c>
      <c r="Z1727" s="140" t="s">
        <v>8739</v>
      </c>
      <c r="AA1727" s="139">
        <v>2</v>
      </c>
      <c r="AB1727" s="141">
        <v>45322</v>
      </c>
      <c r="AC1727" s="141">
        <v>45322</v>
      </c>
      <c r="AD1727" s="140" t="s">
        <v>7938</v>
      </c>
      <c r="AE1727" s="140" t="s">
        <v>7939</v>
      </c>
      <c r="AF1727" s="140" t="s">
        <v>7940</v>
      </c>
      <c r="AG1727" s="140" t="s">
        <v>7941</v>
      </c>
      <c r="AH1727" s="140" t="s">
        <v>14798</v>
      </c>
      <c r="AI1727" s="140" t="s">
        <v>7943</v>
      </c>
      <c r="AJ1727" s="140" t="s">
        <v>14799</v>
      </c>
      <c r="AK1727" s="140" t="s">
        <v>14800</v>
      </c>
      <c r="AL1727" s="139">
        <v>9200</v>
      </c>
      <c r="AM1727" s="140" t="s">
        <v>458</v>
      </c>
      <c r="AN1727" s="140" t="s">
        <v>14801</v>
      </c>
    </row>
    <row r="1728" spans="1:40" ht="28.8" x14ac:dyDescent="0.25">
      <c r="A1728" s="139" t="s">
        <v>7756</v>
      </c>
      <c r="B1728" s="140" t="s">
        <v>7757</v>
      </c>
      <c r="C1728" s="139">
        <v>22699</v>
      </c>
      <c r="D1728" s="140" t="s">
        <v>7340</v>
      </c>
      <c r="E1728" s="140" t="s">
        <v>4546</v>
      </c>
      <c r="F1728" s="139">
        <v>9260</v>
      </c>
      <c r="G1728" s="140" t="s">
        <v>122</v>
      </c>
      <c r="H1728" s="140" t="s">
        <v>2452</v>
      </c>
      <c r="I1728" s="140" t="s">
        <v>7758</v>
      </c>
      <c r="J1728" s="140" t="s">
        <v>14802</v>
      </c>
      <c r="K1728" s="140" t="s">
        <v>7899</v>
      </c>
      <c r="L1728" s="140" t="s">
        <v>7761</v>
      </c>
      <c r="M1728" s="140" t="s">
        <v>6823</v>
      </c>
      <c r="N1728" s="140" t="s">
        <v>8722</v>
      </c>
      <c r="O1728" s="139">
        <v>121161</v>
      </c>
      <c r="P1728" s="139">
        <v>22194</v>
      </c>
      <c r="Q1728" s="140" t="s">
        <v>488</v>
      </c>
      <c r="R1728" s="139">
        <v>968727</v>
      </c>
      <c r="S1728" s="139">
        <v>0</v>
      </c>
      <c r="T1728" s="140" t="s">
        <v>7758</v>
      </c>
      <c r="U1728" s="141">
        <v>367</v>
      </c>
      <c r="V1728" s="140" t="s">
        <v>14803</v>
      </c>
      <c r="W1728" s="140" t="s">
        <v>9743</v>
      </c>
      <c r="X1728" s="140" t="s">
        <v>7765</v>
      </c>
      <c r="Y1728" s="140" t="s">
        <v>7766</v>
      </c>
      <c r="Z1728" s="140" t="s">
        <v>8739</v>
      </c>
      <c r="AA1728" s="139">
        <v>2</v>
      </c>
      <c r="AB1728" s="141">
        <v>45322</v>
      </c>
      <c r="AC1728" s="141">
        <v>45322</v>
      </c>
      <c r="AD1728" s="140" t="s">
        <v>7938</v>
      </c>
      <c r="AE1728" s="140" t="s">
        <v>7939</v>
      </c>
      <c r="AF1728" s="140" t="s">
        <v>7940</v>
      </c>
      <c r="AG1728" s="140" t="s">
        <v>7941</v>
      </c>
      <c r="AH1728" s="140" t="s">
        <v>14804</v>
      </c>
      <c r="AI1728" s="140" t="s">
        <v>7943</v>
      </c>
      <c r="AJ1728" s="140" t="s">
        <v>9165</v>
      </c>
      <c r="AK1728" s="140" t="s">
        <v>4546</v>
      </c>
      <c r="AL1728" s="139">
        <v>9260</v>
      </c>
      <c r="AM1728" s="140" t="s">
        <v>122</v>
      </c>
      <c r="AN1728" s="140" t="s">
        <v>14671</v>
      </c>
    </row>
    <row r="1729" spans="1:40" ht="28.8" x14ac:dyDescent="0.25">
      <c r="A1729" s="139" t="s">
        <v>7756</v>
      </c>
      <c r="B1729" s="140" t="s">
        <v>7757</v>
      </c>
      <c r="C1729" s="139">
        <v>22715</v>
      </c>
      <c r="D1729" s="140" t="s">
        <v>6719</v>
      </c>
      <c r="E1729" s="140" t="s">
        <v>4547</v>
      </c>
      <c r="F1729" s="139">
        <v>9300</v>
      </c>
      <c r="G1729" s="140" t="s">
        <v>456</v>
      </c>
      <c r="H1729" s="140" t="s">
        <v>2453</v>
      </c>
      <c r="I1729" s="140" t="s">
        <v>7758</v>
      </c>
      <c r="J1729" s="140" t="s">
        <v>14805</v>
      </c>
      <c r="K1729" s="140" t="s">
        <v>8031</v>
      </c>
      <c r="L1729" s="140" t="s">
        <v>7761</v>
      </c>
      <c r="M1729" s="140" t="s">
        <v>6825</v>
      </c>
      <c r="N1729" s="140" t="s">
        <v>8722</v>
      </c>
      <c r="O1729" s="139">
        <v>121368</v>
      </c>
      <c r="P1729" s="139">
        <v>107995</v>
      </c>
      <c r="Q1729" s="140" t="s">
        <v>6306</v>
      </c>
      <c r="R1729" s="139">
        <v>138164</v>
      </c>
      <c r="S1729" s="139">
        <v>0</v>
      </c>
      <c r="T1729" s="140" t="s">
        <v>7758</v>
      </c>
      <c r="U1729" s="141">
        <v>367</v>
      </c>
      <c r="V1729" s="140" t="s">
        <v>14806</v>
      </c>
      <c r="W1729" s="140" t="s">
        <v>8776</v>
      </c>
      <c r="X1729" s="140" t="s">
        <v>8106</v>
      </c>
      <c r="Y1729" s="140" t="s">
        <v>8107</v>
      </c>
      <c r="Z1729" s="140" t="s">
        <v>8724</v>
      </c>
      <c r="AA1729" s="139">
        <v>3</v>
      </c>
      <c r="AB1729" s="141">
        <v>45322</v>
      </c>
      <c r="AC1729" s="141">
        <v>45322</v>
      </c>
      <c r="AD1729" s="140" t="s">
        <v>8411</v>
      </c>
      <c r="AE1729" s="140" t="s">
        <v>8412</v>
      </c>
      <c r="AF1729" s="140" t="s">
        <v>8413</v>
      </c>
      <c r="AG1729" s="140" t="s">
        <v>8414</v>
      </c>
      <c r="AH1729" s="140" t="s">
        <v>14807</v>
      </c>
      <c r="AI1729" s="140" t="s">
        <v>7773</v>
      </c>
      <c r="AJ1729" s="140" t="s">
        <v>14808</v>
      </c>
      <c r="AK1729" s="140" t="s">
        <v>14809</v>
      </c>
      <c r="AL1729" s="139">
        <v>9300</v>
      </c>
      <c r="AM1729" s="140" t="s">
        <v>456</v>
      </c>
      <c r="AN1729" s="140" t="s">
        <v>14810</v>
      </c>
    </row>
    <row r="1730" spans="1:40" ht="28.8" x14ac:dyDescent="0.25">
      <c r="A1730" s="139" t="s">
        <v>7756</v>
      </c>
      <c r="B1730" s="140" t="s">
        <v>7757</v>
      </c>
      <c r="C1730" s="139">
        <v>22723</v>
      </c>
      <c r="D1730" s="140" t="s">
        <v>6306</v>
      </c>
      <c r="E1730" s="140" t="s">
        <v>4548</v>
      </c>
      <c r="F1730" s="139">
        <v>9310</v>
      </c>
      <c r="G1730" s="140" t="s">
        <v>462</v>
      </c>
      <c r="H1730" s="140" t="s">
        <v>2454</v>
      </c>
      <c r="I1730" s="140" t="s">
        <v>7758</v>
      </c>
      <c r="J1730" s="140" t="s">
        <v>14811</v>
      </c>
      <c r="K1730" s="140" t="s">
        <v>8031</v>
      </c>
      <c r="L1730" s="140" t="s">
        <v>7761</v>
      </c>
      <c r="M1730" s="140" t="s">
        <v>6825</v>
      </c>
      <c r="N1730" s="140" t="s">
        <v>8722</v>
      </c>
      <c r="O1730" s="139">
        <v>121368</v>
      </c>
      <c r="P1730" s="139">
        <v>107995</v>
      </c>
      <c r="Q1730" s="140" t="s">
        <v>6306</v>
      </c>
      <c r="R1730" s="139">
        <v>138164</v>
      </c>
      <c r="S1730" s="139">
        <v>0</v>
      </c>
      <c r="T1730" s="140" t="s">
        <v>7758</v>
      </c>
      <c r="U1730" s="141">
        <v>367</v>
      </c>
      <c r="V1730" s="140" t="s">
        <v>14812</v>
      </c>
      <c r="W1730" s="140" t="s">
        <v>7952</v>
      </c>
      <c r="X1730" s="140" t="s">
        <v>7765</v>
      </c>
      <c r="Y1730" s="140" t="s">
        <v>7766</v>
      </c>
      <c r="Z1730" s="140" t="s">
        <v>8739</v>
      </c>
      <c r="AA1730" s="139">
        <v>2</v>
      </c>
      <c r="AB1730" s="141">
        <v>45322</v>
      </c>
      <c r="AC1730" s="141">
        <v>45322</v>
      </c>
      <c r="AD1730" s="140" t="s">
        <v>8411</v>
      </c>
      <c r="AE1730" s="140" t="s">
        <v>8412</v>
      </c>
      <c r="AF1730" s="140" t="s">
        <v>8413</v>
      </c>
      <c r="AG1730" s="140" t="s">
        <v>8414</v>
      </c>
      <c r="AH1730" s="140" t="s">
        <v>14813</v>
      </c>
      <c r="AI1730" s="140" t="s">
        <v>7773</v>
      </c>
      <c r="AJ1730" s="140" t="s">
        <v>14814</v>
      </c>
      <c r="AK1730" s="140" t="s">
        <v>4548</v>
      </c>
      <c r="AL1730" s="139">
        <v>9310</v>
      </c>
      <c r="AM1730" s="140" t="s">
        <v>462</v>
      </c>
      <c r="AN1730" s="140" t="s">
        <v>14810</v>
      </c>
    </row>
    <row r="1731" spans="1:40" ht="28.8" x14ac:dyDescent="0.25">
      <c r="A1731" s="139" t="s">
        <v>7756</v>
      </c>
      <c r="B1731" s="140" t="s">
        <v>7757</v>
      </c>
      <c r="C1731" s="139">
        <v>22764</v>
      </c>
      <c r="D1731" s="140" t="s">
        <v>7341</v>
      </c>
      <c r="E1731" s="140" t="s">
        <v>6930</v>
      </c>
      <c r="F1731" s="139">
        <v>9300</v>
      </c>
      <c r="G1731" s="140" t="s">
        <v>456</v>
      </c>
      <c r="H1731" s="140" t="s">
        <v>2455</v>
      </c>
      <c r="I1731" s="140" t="s">
        <v>7758</v>
      </c>
      <c r="J1731" s="140" t="s">
        <v>14815</v>
      </c>
      <c r="K1731" s="140" t="s">
        <v>8031</v>
      </c>
      <c r="L1731" s="140" t="s">
        <v>7761</v>
      </c>
      <c r="M1731" s="140" t="s">
        <v>6825</v>
      </c>
      <c r="N1731" s="140" t="s">
        <v>8722</v>
      </c>
      <c r="O1731" s="139">
        <v>138735</v>
      </c>
      <c r="P1731" s="139">
        <v>22764</v>
      </c>
      <c r="Q1731" s="140" t="s">
        <v>7341</v>
      </c>
      <c r="R1731" s="139">
        <v>968751</v>
      </c>
      <c r="S1731" s="139">
        <v>0</v>
      </c>
      <c r="T1731" s="140" t="s">
        <v>7758</v>
      </c>
      <c r="U1731" s="141">
        <v>367</v>
      </c>
      <c r="V1731" s="140" t="s">
        <v>14816</v>
      </c>
      <c r="W1731" s="140" t="s">
        <v>14817</v>
      </c>
      <c r="X1731" s="140" t="s">
        <v>7765</v>
      </c>
      <c r="Y1731" s="140" t="s">
        <v>7766</v>
      </c>
      <c r="Z1731" s="140" t="s">
        <v>8739</v>
      </c>
      <c r="AA1731" s="139">
        <v>1</v>
      </c>
      <c r="AB1731" s="141">
        <v>45322</v>
      </c>
      <c r="AC1731" s="141">
        <v>45322</v>
      </c>
      <c r="AD1731" s="140" t="s">
        <v>8411</v>
      </c>
      <c r="AE1731" s="140" t="s">
        <v>8412</v>
      </c>
      <c r="AF1731" s="140" t="s">
        <v>8413</v>
      </c>
      <c r="AG1731" s="140" t="s">
        <v>8414</v>
      </c>
      <c r="AH1731" s="140" t="s">
        <v>9408</v>
      </c>
      <c r="AI1731" s="140" t="s">
        <v>7943</v>
      </c>
      <c r="AJ1731" s="140" t="s">
        <v>9409</v>
      </c>
      <c r="AK1731" s="140" t="s">
        <v>9410</v>
      </c>
      <c r="AL1731" s="139">
        <v>9300</v>
      </c>
      <c r="AM1731" s="140" t="s">
        <v>456</v>
      </c>
      <c r="AN1731" s="140" t="s">
        <v>9411</v>
      </c>
    </row>
    <row r="1732" spans="1:40" ht="28.8" x14ac:dyDescent="0.25">
      <c r="A1732" s="139" t="s">
        <v>7756</v>
      </c>
      <c r="B1732" s="140" t="s">
        <v>7757</v>
      </c>
      <c r="C1732" s="139">
        <v>22772</v>
      </c>
      <c r="D1732" s="140" t="s">
        <v>6931</v>
      </c>
      <c r="E1732" s="140" t="s">
        <v>4549</v>
      </c>
      <c r="F1732" s="139">
        <v>9300</v>
      </c>
      <c r="G1732" s="140" t="s">
        <v>456</v>
      </c>
      <c r="H1732" s="140" t="s">
        <v>2456</v>
      </c>
      <c r="I1732" s="140" t="s">
        <v>7758</v>
      </c>
      <c r="J1732" s="140" t="s">
        <v>14818</v>
      </c>
      <c r="K1732" s="140" t="s">
        <v>8031</v>
      </c>
      <c r="L1732" s="140" t="s">
        <v>7761</v>
      </c>
      <c r="M1732" s="140" t="s">
        <v>6825</v>
      </c>
      <c r="N1732" s="140" t="s">
        <v>8722</v>
      </c>
      <c r="O1732" s="139">
        <v>138735</v>
      </c>
      <c r="P1732" s="139">
        <v>22764</v>
      </c>
      <c r="Q1732" s="140" t="s">
        <v>7341</v>
      </c>
      <c r="R1732" s="139">
        <v>968751</v>
      </c>
      <c r="S1732" s="139">
        <v>0</v>
      </c>
      <c r="T1732" s="140" t="s">
        <v>7758</v>
      </c>
      <c r="U1732" s="141">
        <v>367</v>
      </c>
      <c r="V1732" s="140" t="s">
        <v>14819</v>
      </c>
      <c r="W1732" s="140" t="s">
        <v>7949</v>
      </c>
      <c r="X1732" s="140" t="s">
        <v>7972</v>
      </c>
      <c r="Y1732" s="140" t="s">
        <v>7973</v>
      </c>
      <c r="Z1732" s="140" t="s">
        <v>8899</v>
      </c>
      <c r="AA1732" s="139">
        <v>1</v>
      </c>
      <c r="AB1732" s="141">
        <v>45322</v>
      </c>
      <c r="AC1732" s="141">
        <v>45322</v>
      </c>
      <c r="AD1732" s="140" t="s">
        <v>8411</v>
      </c>
      <c r="AE1732" s="140" t="s">
        <v>8412</v>
      </c>
      <c r="AF1732" s="140" t="s">
        <v>8413</v>
      </c>
      <c r="AG1732" s="140" t="s">
        <v>8414</v>
      </c>
      <c r="AH1732" s="140" t="s">
        <v>9408</v>
      </c>
      <c r="AI1732" s="140" t="s">
        <v>7943</v>
      </c>
      <c r="AJ1732" s="140" t="s">
        <v>9409</v>
      </c>
      <c r="AK1732" s="140" t="s">
        <v>9410</v>
      </c>
      <c r="AL1732" s="139">
        <v>9300</v>
      </c>
      <c r="AM1732" s="140" t="s">
        <v>456</v>
      </c>
      <c r="AN1732" s="140" t="s">
        <v>9411</v>
      </c>
    </row>
    <row r="1733" spans="1:40" ht="28.8" x14ac:dyDescent="0.25">
      <c r="A1733" s="139" t="s">
        <v>7756</v>
      </c>
      <c r="B1733" s="140" t="s">
        <v>7757</v>
      </c>
      <c r="C1733" s="139">
        <v>22781</v>
      </c>
      <c r="D1733" s="140" t="s">
        <v>5825</v>
      </c>
      <c r="E1733" s="140" t="s">
        <v>6932</v>
      </c>
      <c r="F1733" s="139">
        <v>9300</v>
      </c>
      <c r="G1733" s="140" t="s">
        <v>456</v>
      </c>
      <c r="H1733" s="140" t="s">
        <v>2457</v>
      </c>
      <c r="I1733" s="140" t="s">
        <v>7758</v>
      </c>
      <c r="J1733" s="140" t="s">
        <v>14820</v>
      </c>
      <c r="K1733" s="140" t="s">
        <v>8031</v>
      </c>
      <c r="L1733" s="140" t="s">
        <v>7761</v>
      </c>
      <c r="M1733" s="140" t="s">
        <v>6825</v>
      </c>
      <c r="N1733" s="140" t="s">
        <v>8722</v>
      </c>
      <c r="O1733" s="139">
        <v>138735</v>
      </c>
      <c r="P1733" s="139">
        <v>22764</v>
      </c>
      <c r="Q1733" s="140" t="s">
        <v>7341</v>
      </c>
      <c r="R1733" s="139">
        <v>968751</v>
      </c>
      <c r="S1733" s="139">
        <v>0</v>
      </c>
      <c r="T1733" s="140" t="s">
        <v>7758</v>
      </c>
      <c r="U1733" s="141">
        <v>367</v>
      </c>
      <c r="V1733" s="140" t="s">
        <v>14821</v>
      </c>
      <c r="W1733" s="140" t="s">
        <v>14822</v>
      </c>
      <c r="X1733" s="140" t="s">
        <v>7765</v>
      </c>
      <c r="Y1733" s="140" t="s">
        <v>7766</v>
      </c>
      <c r="Z1733" s="140" t="s">
        <v>8739</v>
      </c>
      <c r="AA1733" s="139">
        <v>1</v>
      </c>
      <c r="AB1733" s="141">
        <v>45322</v>
      </c>
      <c r="AC1733" s="141">
        <v>45322</v>
      </c>
      <c r="AD1733" s="140" t="s">
        <v>8411</v>
      </c>
      <c r="AE1733" s="140" t="s">
        <v>8412</v>
      </c>
      <c r="AF1733" s="140" t="s">
        <v>8413</v>
      </c>
      <c r="AG1733" s="140" t="s">
        <v>8414</v>
      </c>
      <c r="AH1733" s="140" t="s">
        <v>9408</v>
      </c>
      <c r="AI1733" s="140" t="s">
        <v>7943</v>
      </c>
      <c r="AJ1733" s="140" t="s">
        <v>9409</v>
      </c>
      <c r="AK1733" s="140" t="s">
        <v>9410</v>
      </c>
      <c r="AL1733" s="139">
        <v>9300</v>
      </c>
      <c r="AM1733" s="140" t="s">
        <v>456</v>
      </c>
      <c r="AN1733" s="140" t="s">
        <v>9411</v>
      </c>
    </row>
    <row r="1734" spans="1:40" ht="28.8" x14ac:dyDescent="0.25">
      <c r="A1734" s="139" t="s">
        <v>7756</v>
      </c>
      <c r="B1734" s="140" t="s">
        <v>7757</v>
      </c>
      <c r="C1734" s="139">
        <v>22798</v>
      </c>
      <c r="D1734" s="140" t="s">
        <v>6933</v>
      </c>
      <c r="E1734" s="140" t="s">
        <v>4550</v>
      </c>
      <c r="F1734" s="139">
        <v>9300</v>
      </c>
      <c r="G1734" s="140" t="s">
        <v>456</v>
      </c>
      <c r="H1734" s="140" t="s">
        <v>2458</v>
      </c>
      <c r="I1734" s="140" t="s">
        <v>7758</v>
      </c>
      <c r="J1734" s="140" t="s">
        <v>14823</v>
      </c>
      <c r="K1734" s="140" t="s">
        <v>8031</v>
      </c>
      <c r="L1734" s="140" t="s">
        <v>7761</v>
      </c>
      <c r="M1734" s="140" t="s">
        <v>6825</v>
      </c>
      <c r="N1734" s="140" t="s">
        <v>8722</v>
      </c>
      <c r="O1734" s="139">
        <v>121368</v>
      </c>
      <c r="P1734" s="139">
        <v>107995</v>
      </c>
      <c r="Q1734" s="140" t="s">
        <v>6306</v>
      </c>
      <c r="R1734" s="139">
        <v>138164</v>
      </c>
      <c r="S1734" s="139">
        <v>0</v>
      </c>
      <c r="T1734" s="140" t="s">
        <v>7758</v>
      </c>
      <c r="U1734" s="141">
        <v>367</v>
      </c>
      <c r="V1734" s="140" t="s">
        <v>14824</v>
      </c>
      <c r="W1734" s="140" t="s">
        <v>9726</v>
      </c>
      <c r="X1734" s="140" t="s">
        <v>7765</v>
      </c>
      <c r="Y1734" s="140" t="s">
        <v>7766</v>
      </c>
      <c r="Z1734" s="140" t="s">
        <v>8739</v>
      </c>
      <c r="AA1734" s="139">
        <v>1</v>
      </c>
      <c r="AB1734" s="141">
        <v>45322</v>
      </c>
      <c r="AC1734" s="141">
        <v>45322</v>
      </c>
      <c r="AD1734" s="140" t="s">
        <v>8411</v>
      </c>
      <c r="AE1734" s="140" t="s">
        <v>8412</v>
      </c>
      <c r="AF1734" s="140" t="s">
        <v>8413</v>
      </c>
      <c r="AG1734" s="140" t="s">
        <v>8414</v>
      </c>
      <c r="AH1734" s="140" t="s">
        <v>14825</v>
      </c>
      <c r="AI1734" s="140" t="s">
        <v>7773</v>
      </c>
      <c r="AJ1734" s="140" t="s">
        <v>14826</v>
      </c>
      <c r="AK1734" s="140" t="s">
        <v>4550</v>
      </c>
      <c r="AL1734" s="139">
        <v>9300</v>
      </c>
      <c r="AM1734" s="140" t="s">
        <v>456</v>
      </c>
      <c r="AN1734" s="140" t="s">
        <v>14810</v>
      </c>
    </row>
    <row r="1735" spans="1:40" ht="28.8" x14ac:dyDescent="0.25">
      <c r="A1735" s="139" t="s">
        <v>7756</v>
      </c>
      <c r="B1735" s="140" t="s">
        <v>7757</v>
      </c>
      <c r="C1735" s="139">
        <v>22806</v>
      </c>
      <c r="D1735" s="140" t="s">
        <v>6720</v>
      </c>
      <c r="E1735" s="140" t="s">
        <v>4551</v>
      </c>
      <c r="F1735" s="139">
        <v>9300</v>
      </c>
      <c r="G1735" s="140" t="s">
        <v>456</v>
      </c>
      <c r="H1735" s="140" t="s">
        <v>2459</v>
      </c>
      <c r="I1735" s="140" t="s">
        <v>7758</v>
      </c>
      <c r="J1735" s="140" t="s">
        <v>14827</v>
      </c>
      <c r="K1735" s="140" t="s">
        <v>8031</v>
      </c>
      <c r="L1735" s="140" t="s">
        <v>7761</v>
      </c>
      <c r="M1735" s="140" t="s">
        <v>6825</v>
      </c>
      <c r="N1735" s="140" t="s">
        <v>8722</v>
      </c>
      <c r="O1735" s="139">
        <v>121368</v>
      </c>
      <c r="P1735" s="139">
        <v>107995</v>
      </c>
      <c r="Q1735" s="140" t="s">
        <v>6306</v>
      </c>
      <c r="R1735" s="139">
        <v>138164</v>
      </c>
      <c r="S1735" s="139">
        <v>0</v>
      </c>
      <c r="T1735" s="140" t="s">
        <v>7758</v>
      </c>
      <c r="U1735" s="141">
        <v>367</v>
      </c>
      <c r="V1735" s="140" t="s">
        <v>14828</v>
      </c>
      <c r="W1735" s="140" t="s">
        <v>14432</v>
      </c>
      <c r="X1735" s="140" t="s">
        <v>7972</v>
      </c>
      <c r="Y1735" s="140" t="s">
        <v>7973</v>
      </c>
      <c r="Z1735" s="140" t="s">
        <v>8899</v>
      </c>
      <c r="AA1735" s="139">
        <v>1</v>
      </c>
      <c r="AB1735" s="141">
        <v>45322</v>
      </c>
      <c r="AC1735" s="141">
        <v>45322</v>
      </c>
      <c r="AD1735" s="140" t="s">
        <v>8411</v>
      </c>
      <c r="AE1735" s="140" t="s">
        <v>8412</v>
      </c>
      <c r="AF1735" s="140" t="s">
        <v>8413</v>
      </c>
      <c r="AG1735" s="140" t="s">
        <v>8414</v>
      </c>
      <c r="AH1735" s="140" t="s">
        <v>14829</v>
      </c>
      <c r="AI1735" s="140" t="s">
        <v>7773</v>
      </c>
      <c r="AJ1735" s="140" t="s">
        <v>14830</v>
      </c>
      <c r="AK1735" s="140" t="s">
        <v>4551</v>
      </c>
      <c r="AL1735" s="139">
        <v>9300</v>
      </c>
      <c r="AM1735" s="140" t="s">
        <v>456</v>
      </c>
      <c r="AN1735" s="140" t="s">
        <v>14810</v>
      </c>
    </row>
    <row r="1736" spans="1:40" ht="28.8" x14ac:dyDescent="0.25">
      <c r="A1736" s="139" t="s">
        <v>7756</v>
      </c>
      <c r="B1736" s="140" t="s">
        <v>7757</v>
      </c>
      <c r="C1736" s="139">
        <v>22822</v>
      </c>
      <c r="D1736" s="140" t="s">
        <v>7602</v>
      </c>
      <c r="E1736" s="140" t="s">
        <v>7603</v>
      </c>
      <c r="F1736" s="139">
        <v>9300</v>
      </c>
      <c r="G1736" s="140" t="s">
        <v>456</v>
      </c>
      <c r="H1736" s="140" t="s">
        <v>7604</v>
      </c>
      <c r="I1736" s="140" t="s">
        <v>7758</v>
      </c>
      <c r="J1736" s="140" t="s">
        <v>14831</v>
      </c>
      <c r="K1736" s="140" t="s">
        <v>8031</v>
      </c>
      <c r="L1736" s="140" t="s">
        <v>7761</v>
      </c>
      <c r="M1736" s="140" t="s">
        <v>6825</v>
      </c>
      <c r="N1736" s="140" t="s">
        <v>8730</v>
      </c>
      <c r="O1736" s="139">
        <v>119503</v>
      </c>
      <c r="P1736" s="139">
        <v>23358</v>
      </c>
      <c r="Q1736" s="140" t="s">
        <v>6714</v>
      </c>
      <c r="R1736" s="139">
        <v>975979</v>
      </c>
      <c r="S1736" s="139">
        <v>0</v>
      </c>
      <c r="T1736" s="140" t="s">
        <v>7758</v>
      </c>
      <c r="U1736" s="141">
        <v>367</v>
      </c>
      <c r="V1736" s="140" t="s">
        <v>14832</v>
      </c>
      <c r="W1736" s="140" t="s">
        <v>13077</v>
      </c>
      <c r="X1736" s="140" t="s">
        <v>7765</v>
      </c>
      <c r="Y1736" s="140" t="s">
        <v>7766</v>
      </c>
      <c r="Z1736" s="140" t="s">
        <v>8732</v>
      </c>
      <c r="AA1736" s="139">
        <v>3</v>
      </c>
      <c r="AB1736" s="141">
        <v>45322</v>
      </c>
      <c r="AC1736" s="141">
        <v>45322</v>
      </c>
      <c r="AD1736" s="140" t="s">
        <v>8411</v>
      </c>
      <c r="AE1736" s="140" t="s">
        <v>8412</v>
      </c>
      <c r="AF1736" s="140" t="s">
        <v>8413</v>
      </c>
      <c r="AG1736" s="140" t="s">
        <v>8414</v>
      </c>
      <c r="AH1736" s="140" t="s">
        <v>14833</v>
      </c>
      <c r="AI1736" s="140" t="s">
        <v>8982</v>
      </c>
      <c r="AJ1736" s="140" t="s">
        <v>14834</v>
      </c>
      <c r="AK1736" s="140" t="s">
        <v>14835</v>
      </c>
      <c r="AL1736" s="139">
        <v>9300</v>
      </c>
      <c r="AM1736" s="140" t="s">
        <v>456</v>
      </c>
      <c r="AN1736" s="140" t="s">
        <v>14836</v>
      </c>
    </row>
    <row r="1737" spans="1:40" ht="28.8" x14ac:dyDescent="0.25">
      <c r="A1737" s="139" t="s">
        <v>7756</v>
      </c>
      <c r="B1737" s="140" t="s">
        <v>7757</v>
      </c>
      <c r="C1737" s="139">
        <v>22831</v>
      </c>
      <c r="D1737" s="140" t="s">
        <v>6721</v>
      </c>
      <c r="E1737" s="140" t="s">
        <v>4552</v>
      </c>
      <c r="F1737" s="139">
        <v>9300</v>
      </c>
      <c r="G1737" s="140" t="s">
        <v>456</v>
      </c>
      <c r="H1737" s="140" t="s">
        <v>2941</v>
      </c>
      <c r="I1737" s="140" t="s">
        <v>7758</v>
      </c>
      <c r="J1737" s="140" t="s">
        <v>14837</v>
      </c>
      <c r="K1737" s="140" t="s">
        <v>8031</v>
      </c>
      <c r="L1737" s="140" t="s">
        <v>7761</v>
      </c>
      <c r="M1737" s="140" t="s">
        <v>6825</v>
      </c>
      <c r="N1737" s="140" t="s">
        <v>8730</v>
      </c>
      <c r="O1737" s="139">
        <v>119503</v>
      </c>
      <c r="P1737" s="139">
        <v>23358</v>
      </c>
      <c r="Q1737" s="140" t="s">
        <v>6714</v>
      </c>
      <c r="R1737" s="139">
        <v>975979</v>
      </c>
      <c r="S1737" s="139">
        <v>0</v>
      </c>
      <c r="T1737" s="140" t="s">
        <v>7758</v>
      </c>
      <c r="U1737" s="141">
        <v>367</v>
      </c>
      <c r="V1737" s="140" t="s">
        <v>14838</v>
      </c>
      <c r="W1737" s="140" t="s">
        <v>8138</v>
      </c>
      <c r="X1737" s="140" t="s">
        <v>7765</v>
      </c>
      <c r="Y1737" s="140" t="s">
        <v>7766</v>
      </c>
      <c r="Z1737" s="140" t="s">
        <v>8732</v>
      </c>
      <c r="AA1737" s="139">
        <v>1</v>
      </c>
      <c r="AB1737" s="141">
        <v>45322</v>
      </c>
      <c r="AC1737" s="141">
        <v>45322</v>
      </c>
      <c r="AD1737" s="140" t="s">
        <v>8411</v>
      </c>
      <c r="AE1737" s="140" t="s">
        <v>8412</v>
      </c>
      <c r="AF1737" s="140" t="s">
        <v>8413</v>
      </c>
      <c r="AG1737" s="140" t="s">
        <v>8414</v>
      </c>
      <c r="AH1737" s="140" t="s">
        <v>14833</v>
      </c>
      <c r="AI1737" s="140" t="s">
        <v>8982</v>
      </c>
      <c r="AJ1737" s="140" t="s">
        <v>14834</v>
      </c>
      <c r="AK1737" s="140" t="s">
        <v>14835</v>
      </c>
      <c r="AL1737" s="139">
        <v>9300</v>
      </c>
      <c r="AM1737" s="140" t="s">
        <v>456</v>
      </c>
      <c r="AN1737" s="140" t="s">
        <v>14836</v>
      </c>
    </row>
    <row r="1738" spans="1:40" ht="28.8" x14ac:dyDescent="0.25">
      <c r="A1738" s="139" t="s">
        <v>7756</v>
      </c>
      <c r="B1738" s="140" t="s">
        <v>7757</v>
      </c>
      <c r="C1738" s="139">
        <v>22863</v>
      </c>
      <c r="D1738" s="140" t="s">
        <v>6722</v>
      </c>
      <c r="E1738" s="140" t="s">
        <v>4553</v>
      </c>
      <c r="F1738" s="139">
        <v>9300</v>
      </c>
      <c r="G1738" s="140" t="s">
        <v>456</v>
      </c>
      <c r="H1738" s="140" t="s">
        <v>7605</v>
      </c>
      <c r="I1738" s="140" t="s">
        <v>7758</v>
      </c>
      <c r="J1738" s="140" t="s">
        <v>14839</v>
      </c>
      <c r="K1738" s="140" t="s">
        <v>8031</v>
      </c>
      <c r="L1738" s="140" t="s">
        <v>7761</v>
      </c>
      <c r="M1738" s="140" t="s">
        <v>6825</v>
      </c>
      <c r="N1738" s="140" t="s">
        <v>8730</v>
      </c>
      <c r="O1738" s="139">
        <v>119503</v>
      </c>
      <c r="P1738" s="139">
        <v>23358</v>
      </c>
      <c r="Q1738" s="140" t="s">
        <v>6714</v>
      </c>
      <c r="R1738" s="139">
        <v>975979</v>
      </c>
      <c r="S1738" s="139">
        <v>0</v>
      </c>
      <c r="T1738" s="140" t="s">
        <v>7758</v>
      </c>
      <c r="U1738" s="141">
        <v>367</v>
      </c>
      <c r="V1738" s="140" t="s">
        <v>14840</v>
      </c>
      <c r="W1738" s="140" t="s">
        <v>14841</v>
      </c>
      <c r="X1738" s="140" t="s">
        <v>7765</v>
      </c>
      <c r="Y1738" s="140" t="s">
        <v>7766</v>
      </c>
      <c r="Z1738" s="140" t="s">
        <v>8732</v>
      </c>
      <c r="AA1738" s="139">
        <v>3</v>
      </c>
      <c r="AB1738" s="141">
        <v>45322</v>
      </c>
      <c r="AC1738" s="141">
        <v>45322</v>
      </c>
      <c r="AD1738" s="140" t="s">
        <v>8411</v>
      </c>
      <c r="AE1738" s="140" t="s">
        <v>8412</v>
      </c>
      <c r="AF1738" s="140" t="s">
        <v>8413</v>
      </c>
      <c r="AG1738" s="140" t="s">
        <v>8414</v>
      </c>
      <c r="AH1738" s="140" t="s">
        <v>14833</v>
      </c>
      <c r="AI1738" s="140" t="s">
        <v>8982</v>
      </c>
      <c r="AJ1738" s="140" t="s">
        <v>14834</v>
      </c>
      <c r="AK1738" s="140" t="s">
        <v>14835</v>
      </c>
      <c r="AL1738" s="139">
        <v>9300</v>
      </c>
      <c r="AM1738" s="140" t="s">
        <v>456</v>
      </c>
      <c r="AN1738" s="140" t="s">
        <v>14836</v>
      </c>
    </row>
    <row r="1739" spans="1:40" ht="28.8" x14ac:dyDescent="0.25">
      <c r="A1739" s="139" t="s">
        <v>7756</v>
      </c>
      <c r="B1739" s="140" t="s">
        <v>7757</v>
      </c>
      <c r="C1739" s="139">
        <v>22871</v>
      </c>
      <c r="D1739" s="140" t="s">
        <v>5736</v>
      </c>
      <c r="E1739" s="140" t="s">
        <v>4554</v>
      </c>
      <c r="F1739" s="139">
        <v>9308</v>
      </c>
      <c r="G1739" s="140" t="s">
        <v>123</v>
      </c>
      <c r="H1739" s="140" t="s">
        <v>2460</v>
      </c>
      <c r="I1739" s="140" t="s">
        <v>7758</v>
      </c>
      <c r="J1739" s="140" t="s">
        <v>14842</v>
      </c>
      <c r="K1739" s="140" t="s">
        <v>8031</v>
      </c>
      <c r="L1739" s="140" t="s">
        <v>7761</v>
      </c>
      <c r="M1739" s="140" t="s">
        <v>6825</v>
      </c>
      <c r="N1739" s="140" t="s">
        <v>8722</v>
      </c>
      <c r="O1739" s="139">
        <v>139139</v>
      </c>
      <c r="P1739" s="139">
        <v>22889</v>
      </c>
      <c r="Q1739" s="140" t="s">
        <v>6354</v>
      </c>
      <c r="R1739" s="139">
        <v>968818</v>
      </c>
      <c r="S1739" s="139">
        <v>0</v>
      </c>
      <c r="T1739" s="140" t="s">
        <v>7758</v>
      </c>
      <c r="U1739" s="141">
        <v>367</v>
      </c>
      <c r="V1739" s="140" t="s">
        <v>14843</v>
      </c>
      <c r="W1739" s="140" t="s">
        <v>14844</v>
      </c>
      <c r="X1739" s="140" t="s">
        <v>7765</v>
      </c>
      <c r="Y1739" s="140" t="s">
        <v>7766</v>
      </c>
      <c r="Z1739" s="140" t="s">
        <v>8739</v>
      </c>
      <c r="AA1739" s="139">
        <v>1</v>
      </c>
      <c r="AB1739" s="141">
        <v>45322</v>
      </c>
      <c r="AC1739" s="141">
        <v>45322</v>
      </c>
      <c r="AD1739" s="140" t="s">
        <v>8411</v>
      </c>
      <c r="AE1739" s="140" t="s">
        <v>8412</v>
      </c>
      <c r="AF1739" s="140" t="s">
        <v>8413</v>
      </c>
      <c r="AG1739" s="140" t="s">
        <v>8414</v>
      </c>
      <c r="AH1739" s="140" t="s">
        <v>14845</v>
      </c>
      <c r="AI1739" s="140" t="s">
        <v>7773</v>
      </c>
      <c r="AJ1739" s="140" t="s">
        <v>14846</v>
      </c>
      <c r="AK1739" s="140" t="s">
        <v>14847</v>
      </c>
      <c r="AL1739" s="139">
        <v>9308</v>
      </c>
      <c r="AM1739" s="140" t="s">
        <v>123</v>
      </c>
      <c r="AN1739" s="140" t="s">
        <v>14848</v>
      </c>
    </row>
    <row r="1740" spans="1:40" ht="28.8" x14ac:dyDescent="0.25">
      <c r="A1740" s="139" t="s">
        <v>7756</v>
      </c>
      <c r="B1740" s="140" t="s">
        <v>7757</v>
      </c>
      <c r="C1740" s="139">
        <v>22889</v>
      </c>
      <c r="D1740" s="140" t="s">
        <v>6354</v>
      </c>
      <c r="E1740" s="140" t="s">
        <v>4555</v>
      </c>
      <c r="F1740" s="139">
        <v>9308</v>
      </c>
      <c r="G1740" s="140" t="s">
        <v>337</v>
      </c>
      <c r="H1740" s="140" t="s">
        <v>2461</v>
      </c>
      <c r="I1740" s="140" t="s">
        <v>7758</v>
      </c>
      <c r="J1740" s="140" t="s">
        <v>14849</v>
      </c>
      <c r="K1740" s="140" t="s">
        <v>8031</v>
      </c>
      <c r="L1740" s="140" t="s">
        <v>7761</v>
      </c>
      <c r="M1740" s="140" t="s">
        <v>6825</v>
      </c>
      <c r="N1740" s="140" t="s">
        <v>8722</v>
      </c>
      <c r="O1740" s="139">
        <v>139139</v>
      </c>
      <c r="P1740" s="139">
        <v>22889</v>
      </c>
      <c r="Q1740" s="140" t="s">
        <v>6354</v>
      </c>
      <c r="R1740" s="139">
        <v>968768</v>
      </c>
      <c r="S1740" s="139">
        <v>0</v>
      </c>
      <c r="T1740" s="140" t="s">
        <v>7758</v>
      </c>
      <c r="U1740" s="141">
        <v>367</v>
      </c>
      <c r="V1740" s="140" t="s">
        <v>14850</v>
      </c>
      <c r="W1740" s="140" t="s">
        <v>7822</v>
      </c>
      <c r="X1740" s="140" t="s">
        <v>7765</v>
      </c>
      <c r="Y1740" s="140" t="s">
        <v>7766</v>
      </c>
      <c r="Z1740" s="140" t="s">
        <v>8739</v>
      </c>
      <c r="AA1740" s="139">
        <v>1</v>
      </c>
      <c r="AB1740" s="141">
        <v>45322</v>
      </c>
      <c r="AC1740" s="141">
        <v>45322</v>
      </c>
      <c r="AD1740" s="140" t="s">
        <v>8411</v>
      </c>
      <c r="AE1740" s="140" t="s">
        <v>8412</v>
      </c>
      <c r="AF1740" s="140" t="s">
        <v>8413</v>
      </c>
      <c r="AG1740" s="140" t="s">
        <v>8414</v>
      </c>
      <c r="AH1740" s="140" t="s">
        <v>14851</v>
      </c>
      <c r="AI1740" s="140" t="s">
        <v>7885</v>
      </c>
      <c r="AJ1740" s="140" t="s">
        <v>488</v>
      </c>
      <c r="AK1740" s="140" t="s">
        <v>4555</v>
      </c>
      <c r="AL1740" s="139">
        <v>9308</v>
      </c>
      <c r="AM1740" s="140" t="s">
        <v>337</v>
      </c>
      <c r="AN1740" s="140" t="s">
        <v>14852</v>
      </c>
    </row>
    <row r="1741" spans="1:40" ht="28.8" x14ac:dyDescent="0.25">
      <c r="A1741" s="139" t="s">
        <v>7756</v>
      </c>
      <c r="B1741" s="140" t="s">
        <v>7757</v>
      </c>
      <c r="C1741" s="139">
        <v>22897</v>
      </c>
      <c r="D1741" s="140" t="s">
        <v>6723</v>
      </c>
      <c r="E1741" s="140" t="s">
        <v>4556</v>
      </c>
      <c r="F1741" s="139">
        <v>9308</v>
      </c>
      <c r="G1741" s="140" t="s">
        <v>337</v>
      </c>
      <c r="H1741" s="140" t="s">
        <v>7606</v>
      </c>
      <c r="I1741" s="140" t="s">
        <v>7758</v>
      </c>
      <c r="J1741" s="140" t="s">
        <v>14853</v>
      </c>
      <c r="K1741" s="140" t="s">
        <v>8031</v>
      </c>
      <c r="L1741" s="140" t="s">
        <v>7761</v>
      </c>
      <c r="M1741" s="140" t="s">
        <v>6825</v>
      </c>
      <c r="N1741" s="140" t="s">
        <v>8730</v>
      </c>
      <c r="O1741" s="139">
        <v>119503</v>
      </c>
      <c r="P1741" s="139">
        <v>23358</v>
      </c>
      <c r="Q1741" s="140" t="s">
        <v>6714</v>
      </c>
      <c r="R1741" s="139">
        <v>975979</v>
      </c>
      <c r="S1741" s="139">
        <v>0</v>
      </c>
      <c r="T1741" s="140" t="s">
        <v>7758</v>
      </c>
      <c r="U1741" s="141">
        <v>367</v>
      </c>
      <c r="V1741" s="140" t="s">
        <v>14854</v>
      </c>
      <c r="W1741" s="140" t="s">
        <v>8596</v>
      </c>
      <c r="X1741" s="140" t="s">
        <v>7765</v>
      </c>
      <c r="Y1741" s="140" t="s">
        <v>7766</v>
      </c>
      <c r="Z1741" s="140" t="s">
        <v>8732</v>
      </c>
      <c r="AA1741" s="139">
        <v>1</v>
      </c>
      <c r="AB1741" s="141">
        <v>45322</v>
      </c>
      <c r="AC1741" s="141">
        <v>45322</v>
      </c>
      <c r="AD1741" s="140" t="s">
        <v>8411</v>
      </c>
      <c r="AE1741" s="140" t="s">
        <v>8412</v>
      </c>
      <c r="AF1741" s="140" t="s">
        <v>8413</v>
      </c>
      <c r="AG1741" s="140" t="s">
        <v>8414</v>
      </c>
      <c r="AH1741" s="140" t="s">
        <v>14833</v>
      </c>
      <c r="AI1741" s="140" t="s">
        <v>8982</v>
      </c>
      <c r="AJ1741" s="140" t="s">
        <v>14834</v>
      </c>
      <c r="AK1741" s="140" t="s">
        <v>14835</v>
      </c>
      <c r="AL1741" s="139">
        <v>9300</v>
      </c>
      <c r="AM1741" s="140" t="s">
        <v>456</v>
      </c>
      <c r="AN1741" s="140" t="s">
        <v>14836</v>
      </c>
    </row>
    <row r="1742" spans="1:40" ht="28.8" x14ac:dyDescent="0.25">
      <c r="A1742" s="139" t="s">
        <v>7756</v>
      </c>
      <c r="B1742" s="140" t="s">
        <v>7757</v>
      </c>
      <c r="C1742" s="139">
        <v>22921</v>
      </c>
      <c r="D1742" s="140" t="s">
        <v>7342</v>
      </c>
      <c r="E1742" s="140" t="s">
        <v>4557</v>
      </c>
      <c r="F1742" s="139">
        <v>9340</v>
      </c>
      <c r="G1742" s="140" t="s">
        <v>457</v>
      </c>
      <c r="H1742" s="140" t="s">
        <v>2462</v>
      </c>
      <c r="I1742" s="140" t="s">
        <v>7758</v>
      </c>
      <c r="J1742" s="140" t="s">
        <v>14855</v>
      </c>
      <c r="K1742" s="140" t="s">
        <v>8031</v>
      </c>
      <c r="L1742" s="140" t="s">
        <v>7761</v>
      </c>
      <c r="M1742" s="140" t="s">
        <v>6825</v>
      </c>
      <c r="N1742" s="140" t="s">
        <v>8722</v>
      </c>
      <c r="O1742" s="139">
        <v>121194</v>
      </c>
      <c r="P1742" s="139">
        <v>45237</v>
      </c>
      <c r="Q1742" s="140" t="s">
        <v>7357</v>
      </c>
      <c r="R1742" s="139">
        <v>968784</v>
      </c>
      <c r="S1742" s="139">
        <v>0</v>
      </c>
      <c r="T1742" s="140" t="s">
        <v>7758</v>
      </c>
      <c r="U1742" s="141">
        <v>367</v>
      </c>
      <c r="V1742" s="140" t="s">
        <v>14856</v>
      </c>
      <c r="W1742" s="140" t="s">
        <v>7949</v>
      </c>
      <c r="X1742" s="140" t="s">
        <v>8106</v>
      </c>
      <c r="Y1742" s="140" t="s">
        <v>8107</v>
      </c>
      <c r="Z1742" s="140" t="s">
        <v>8724</v>
      </c>
      <c r="AA1742" s="139">
        <v>3</v>
      </c>
      <c r="AB1742" s="141">
        <v>45322</v>
      </c>
      <c r="AC1742" s="141">
        <v>45322</v>
      </c>
      <c r="AD1742" s="140" t="s">
        <v>7938</v>
      </c>
      <c r="AE1742" s="140" t="s">
        <v>7939</v>
      </c>
      <c r="AF1742" s="140" t="s">
        <v>7940</v>
      </c>
      <c r="AG1742" s="140" t="s">
        <v>7941</v>
      </c>
      <c r="AH1742" s="140" t="s">
        <v>14857</v>
      </c>
      <c r="AI1742" s="140" t="s">
        <v>7773</v>
      </c>
      <c r="AJ1742" s="140" t="s">
        <v>14675</v>
      </c>
      <c r="AK1742" s="140" t="s">
        <v>4557</v>
      </c>
      <c r="AL1742" s="139">
        <v>9340</v>
      </c>
      <c r="AM1742" s="140" t="s">
        <v>457</v>
      </c>
      <c r="AN1742" s="140" t="s">
        <v>14764</v>
      </c>
    </row>
    <row r="1743" spans="1:40" ht="28.8" x14ac:dyDescent="0.25">
      <c r="A1743" s="139" t="s">
        <v>7756</v>
      </c>
      <c r="B1743" s="140" t="s">
        <v>7757</v>
      </c>
      <c r="C1743" s="139">
        <v>22947</v>
      </c>
      <c r="D1743" s="140" t="s">
        <v>7607</v>
      </c>
      <c r="E1743" s="140" t="s">
        <v>4558</v>
      </c>
      <c r="F1743" s="139">
        <v>9200</v>
      </c>
      <c r="G1743" s="140" t="s">
        <v>125</v>
      </c>
      <c r="H1743" s="140" t="s">
        <v>2463</v>
      </c>
      <c r="I1743" s="140" t="s">
        <v>7758</v>
      </c>
      <c r="J1743" s="140" t="s">
        <v>14858</v>
      </c>
      <c r="K1743" s="140" t="s">
        <v>8031</v>
      </c>
      <c r="L1743" s="140" t="s">
        <v>7761</v>
      </c>
      <c r="M1743" s="140" t="s">
        <v>6825</v>
      </c>
      <c r="N1743" s="140" t="s">
        <v>8730</v>
      </c>
      <c r="O1743" s="139">
        <v>119966</v>
      </c>
      <c r="P1743" s="139">
        <v>23002</v>
      </c>
      <c r="Q1743" s="140" t="s">
        <v>7608</v>
      </c>
      <c r="R1743" s="139">
        <v>975987</v>
      </c>
      <c r="S1743" s="139">
        <v>0</v>
      </c>
      <c r="T1743" s="140" t="s">
        <v>7758</v>
      </c>
      <c r="U1743" s="141">
        <v>367</v>
      </c>
      <c r="V1743" s="140" t="s">
        <v>14859</v>
      </c>
      <c r="W1743" s="140" t="s">
        <v>9551</v>
      </c>
      <c r="X1743" s="140" t="s">
        <v>7765</v>
      </c>
      <c r="Y1743" s="140" t="s">
        <v>7766</v>
      </c>
      <c r="Z1743" s="140" t="s">
        <v>8732</v>
      </c>
      <c r="AA1743" s="139">
        <v>2</v>
      </c>
      <c r="AB1743" s="141">
        <v>45322</v>
      </c>
      <c r="AC1743" s="141">
        <v>45322</v>
      </c>
      <c r="AD1743" s="140" t="s">
        <v>8081</v>
      </c>
      <c r="AE1743" s="140" t="s">
        <v>8082</v>
      </c>
      <c r="AF1743" s="140" t="s">
        <v>8083</v>
      </c>
      <c r="AG1743" s="140" t="s">
        <v>8084</v>
      </c>
      <c r="AH1743" s="140" t="s">
        <v>14581</v>
      </c>
      <c r="AI1743" s="140" t="s">
        <v>7773</v>
      </c>
      <c r="AJ1743" s="140" t="s">
        <v>14582</v>
      </c>
      <c r="AK1743" s="140" t="s">
        <v>14583</v>
      </c>
      <c r="AL1743" s="139">
        <v>9200</v>
      </c>
      <c r="AM1743" s="140" t="s">
        <v>458</v>
      </c>
      <c r="AN1743" s="140" t="s">
        <v>14584</v>
      </c>
    </row>
    <row r="1744" spans="1:40" ht="28.8" x14ac:dyDescent="0.25">
      <c r="A1744" s="139" t="s">
        <v>7756</v>
      </c>
      <c r="B1744" s="140" t="s">
        <v>7757</v>
      </c>
      <c r="C1744" s="139">
        <v>22954</v>
      </c>
      <c r="D1744" s="140" t="s">
        <v>5826</v>
      </c>
      <c r="E1744" s="140" t="s">
        <v>4559</v>
      </c>
      <c r="F1744" s="139">
        <v>9200</v>
      </c>
      <c r="G1744" s="140" t="s">
        <v>458</v>
      </c>
      <c r="H1744" s="140" t="s">
        <v>2464</v>
      </c>
      <c r="I1744" s="140" t="s">
        <v>7758</v>
      </c>
      <c r="J1744" s="140" t="s">
        <v>14860</v>
      </c>
      <c r="K1744" s="140" t="s">
        <v>8031</v>
      </c>
      <c r="L1744" s="140" t="s">
        <v>7761</v>
      </c>
      <c r="M1744" s="140" t="s">
        <v>6825</v>
      </c>
      <c r="N1744" s="140" t="s">
        <v>8722</v>
      </c>
      <c r="O1744" s="139">
        <v>120501</v>
      </c>
      <c r="P1744" s="139">
        <v>22988</v>
      </c>
      <c r="Q1744" s="140" t="s">
        <v>6576</v>
      </c>
      <c r="R1744" s="139">
        <v>968842</v>
      </c>
      <c r="S1744" s="139">
        <v>0</v>
      </c>
      <c r="T1744" s="140" t="s">
        <v>7758</v>
      </c>
      <c r="U1744" s="141">
        <v>367</v>
      </c>
      <c r="V1744" s="140" t="s">
        <v>14861</v>
      </c>
      <c r="W1744" s="140" t="s">
        <v>8479</v>
      </c>
      <c r="X1744" s="140" t="s">
        <v>7765</v>
      </c>
      <c r="Y1744" s="140" t="s">
        <v>7766</v>
      </c>
      <c r="Z1744" s="140" t="s">
        <v>8739</v>
      </c>
      <c r="AA1744" s="139">
        <v>3</v>
      </c>
      <c r="AB1744" s="141">
        <v>45322</v>
      </c>
      <c r="AC1744" s="141">
        <v>45322</v>
      </c>
      <c r="AD1744" s="140" t="s">
        <v>8081</v>
      </c>
      <c r="AE1744" s="140" t="s">
        <v>8082</v>
      </c>
      <c r="AF1744" s="140" t="s">
        <v>8083</v>
      </c>
      <c r="AG1744" s="140" t="s">
        <v>8084</v>
      </c>
      <c r="AH1744" s="140" t="s">
        <v>14798</v>
      </c>
      <c r="AI1744" s="140" t="s">
        <v>7943</v>
      </c>
      <c r="AJ1744" s="140" t="s">
        <v>14799</v>
      </c>
      <c r="AK1744" s="140" t="s">
        <v>14800</v>
      </c>
      <c r="AL1744" s="139">
        <v>9200</v>
      </c>
      <c r="AM1744" s="140" t="s">
        <v>458</v>
      </c>
      <c r="AN1744" s="140" t="s">
        <v>14801</v>
      </c>
    </row>
    <row r="1745" spans="1:40" ht="28.8" x14ac:dyDescent="0.25">
      <c r="A1745" s="139" t="s">
        <v>7756</v>
      </c>
      <c r="B1745" s="140" t="s">
        <v>7757</v>
      </c>
      <c r="C1745" s="139">
        <v>22962</v>
      </c>
      <c r="D1745" s="140" t="s">
        <v>14862</v>
      </c>
      <c r="E1745" s="140" t="s">
        <v>4560</v>
      </c>
      <c r="F1745" s="139">
        <v>9200</v>
      </c>
      <c r="G1745" s="140" t="s">
        <v>126</v>
      </c>
      <c r="H1745" s="140" t="s">
        <v>2465</v>
      </c>
      <c r="I1745" s="140" t="s">
        <v>7758</v>
      </c>
      <c r="J1745" s="140" t="s">
        <v>14863</v>
      </c>
      <c r="K1745" s="140" t="s">
        <v>8031</v>
      </c>
      <c r="L1745" s="140" t="s">
        <v>7761</v>
      </c>
      <c r="M1745" s="140" t="s">
        <v>6825</v>
      </c>
      <c r="N1745" s="140" t="s">
        <v>8722</v>
      </c>
      <c r="O1745" s="139">
        <v>120501</v>
      </c>
      <c r="P1745" s="139">
        <v>22988</v>
      </c>
      <c r="Q1745" s="140" t="s">
        <v>6576</v>
      </c>
      <c r="R1745" s="139">
        <v>968842</v>
      </c>
      <c r="S1745" s="139">
        <v>0</v>
      </c>
      <c r="T1745" s="140" t="s">
        <v>7758</v>
      </c>
      <c r="U1745" s="141">
        <v>367</v>
      </c>
      <c r="V1745" s="140" t="s">
        <v>14864</v>
      </c>
      <c r="W1745" s="140" t="s">
        <v>7792</v>
      </c>
      <c r="X1745" s="140" t="s">
        <v>7765</v>
      </c>
      <c r="Y1745" s="140" t="s">
        <v>7766</v>
      </c>
      <c r="Z1745" s="140" t="s">
        <v>8739</v>
      </c>
      <c r="AA1745" s="139">
        <v>1</v>
      </c>
      <c r="AB1745" s="141">
        <v>45322</v>
      </c>
      <c r="AC1745" s="141">
        <v>45322</v>
      </c>
      <c r="AD1745" s="140" t="s">
        <v>8081</v>
      </c>
      <c r="AE1745" s="140" t="s">
        <v>8082</v>
      </c>
      <c r="AF1745" s="140" t="s">
        <v>8083</v>
      </c>
      <c r="AG1745" s="140" t="s">
        <v>8084</v>
      </c>
      <c r="AH1745" s="140" t="s">
        <v>14798</v>
      </c>
      <c r="AI1745" s="140" t="s">
        <v>7943</v>
      </c>
      <c r="AJ1745" s="140" t="s">
        <v>14799</v>
      </c>
      <c r="AK1745" s="140" t="s">
        <v>14800</v>
      </c>
      <c r="AL1745" s="139">
        <v>9200</v>
      </c>
      <c r="AM1745" s="140" t="s">
        <v>458</v>
      </c>
      <c r="AN1745" s="140" t="s">
        <v>14801</v>
      </c>
    </row>
    <row r="1746" spans="1:40" ht="28.8" x14ac:dyDescent="0.25">
      <c r="A1746" s="139" t="s">
        <v>7756</v>
      </c>
      <c r="B1746" s="140" t="s">
        <v>7757</v>
      </c>
      <c r="C1746" s="139">
        <v>22988</v>
      </c>
      <c r="D1746" s="140" t="s">
        <v>6576</v>
      </c>
      <c r="E1746" s="140" t="s">
        <v>4561</v>
      </c>
      <c r="F1746" s="139">
        <v>9200</v>
      </c>
      <c r="G1746" s="140" t="s">
        <v>459</v>
      </c>
      <c r="H1746" s="140" t="s">
        <v>2466</v>
      </c>
      <c r="I1746" s="140" t="s">
        <v>7758</v>
      </c>
      <c r="J1746" s="140" t="s">
        <v>14865</v>
      </c>
      <c r="K1746" s="140" t="s">
        <v>8031</v>
      </c>
      <c r="L1746" s="140" t="s">
        <v>7761</v>
      </c>
      <c r="M1746" s="140" t="s">
        <v>6825</v>
      </c>
      <c r="N1746" s="140" t="s">
        <v>8722</v>
      </c>
      <c r="O1746" s="139">
        <v>120501</v>
      </c>
      <c r="P1746" s="139">
        <v>22988</v>
      </c>
      <c r="Q1746" s="140" t="s">
        <v>6576</v>
      </c>
      <c r="R1746" s="139">
        <v>968842</v>
      </c>
      <c r="S1746" s="139">
        <v>0</v>
      </c>
      <c r="T1746" s="140" t="s">
        <v>7758</v>
      </c>
      <c r="U1746" s="141">
        <v>367</v>
      </c>
      <c r="V1746" s="140" t="s">
        <v>14866</v>
      </c>
      <c r="W1746" s="140" t="s">
        <v>8209</v>
      </c>
      <c r="X1746" s="140" t="s">
        <v>7765</v>
      </c>
      <c r="Y1746" s="140" t="s">
        <v>7766</v>
      </c>
      <c r="Z1746" s="140" t="s">
        <v>8739</v>
      </c>
      <c r="AA1746" s="139">
        <v>3</v>
      </c>
      <c r="AB1746" s="141">
        <v>45322</v>
      </c>
      <c r="AC1746" s="141">
        <v>45322</v>
      </c>
      <c r="AD1746" s="140" t="s">
        <v>8081</v>
      </c>
      <c r="AE1746" s="140" t="s">
        <v>8082</v>
      </c>
      <c r="AF1746" s="140" t="s">
        <v>8083</v>
      </c>
      <c r="AG1746" s="140" t="s">
        <v>8084</v>
      </c>
      <c r="AH1746" s="140" t="s">
        <v>14798</v>
      </c>
      <c r="AI1746" s="140" t="s">
        <v>7943</v>
      </c>
      <c r="AJ1746" s="140" t="s">
        <v>14799</v>
      </c>
      <c r="AK1746" s="140" t="s">
        <v>14800</v>
      </c>
      <c r="AL1746" s="139">
        <v>9200</v>
      </c>
      <c r="AM1746" s="140" t="s">
        <v>458</v>
      </c>
      <c r="AN1746" s="140" t="s">
        <v>14801</v>
      </c>
    </row>
    <row r="1747" spans="1:40" ht="28.8" x14ac:dyDescent="0.25">
      <c r="A1747" s="139" t="s">
        <v>7756</v>
      </c>
      <c r="B1747" s="140" t="s">
        <v>7757</v>
      </c>
      <c r="C1747" s="139">
        <v>22996</v>
      </c>
      <c r="D1747" s="140" t="s">
        <v>5827</v>
      </c>
      <c r="E1747" s="140" t="s">
        <v>6934</v>
      </c>
      <c r="F1747" s="139">
        <v>9200</v>
      </c>
      <c r="G1747" s="140" t="s">
        <v>458</v>
      </c>
      <c r="H1747" s="140" t="s">
        <v>2467</v>
      </c>
      <c r="I1747" s="140" t="s">
        <v>7758</v>
      </c>
      <c r="J1747" s="140" t="s">
        <v>14860</v>
      </c>
      <c r="K1747" s="140" t="s">
        <v>8031</v>
      </c>
      <c r="L1747" s="140" t="s">
        <v>7761</v>
      </c>
      <c r="M1747" s="140" t="s">
        <v>6825</v>
      </c>
      <c r="N1747" s="140" t="s">
        <v>8722</v>
      </c>
      <c r="O1747" s="139">
        <v>120501</v>
      </c>
      <c r="P1747" s="139">
        <v>22988</v>
      </c>
      <c r="Q1747" s="140" t="s">
        <v>6576</v>
      </c>
      <c r="R1747" s="139">
        <v>968842</v>
      </c>
      <c r="S1747" s="139">
        <v>0</v>
      </c>
      <c r="T1747" s="140" t="s">
        <v>7758</v>
      </c>
      <c r="U1747" s="141">
        <v>367</v>
      </c>
      <c r="V1747" s="140" t="s">
        <v>14861</v>
      </c>
      <c r="W1747" s="140" t="s">
        <v>8479</v>
      </c>
      <c r="X1747" s="140" t="s">
        <v>7972</v>
      </c>
      <c r="Y1747" s="140" t="s">
        <v>7973</v>
      </c>
      <c r="Z1747" s="140" t="s">
        <v>8899</v>
      </c>
      <c r="AA1747" s="139">
        <v>2</v>
      </c>
      <c r="AB1747" s="141">
        <v>45322</v>
      </c>
      <c r="AC1747" s="141">
        <v>45322</v>
      </c>
      <c r="AD1747" s="140" t="s">
        <v>8081</v>
      </c>
      <c r="AE1747" s="140" t="s">
        <v>8082</v>
      </c>
      <c r="AF1747" s="140" t="s">
        <v>8083</v>
      </c>
      <c r="AG1747" s="140" t="s">
        <v>8084</v>
      </c>
      <c r="AH1747" s="140" t="s">
        <v>14798</v>
      </c>
      <c r="AI1747" s="140" t="s">
        <v>7943</v>
      </c>
      <c r="AJ1747" s="140" t="s">
        <v>14799</v>
      </c>
      <c r="AK1747" s="140" t="s">
        <v>14800</v>
      </c>
      <c r="AL1747" s="139">
        <v>9200</v>
      </c>
      <c r="AM1747" s="140" t="s">
        <v>458</v>
      </c>
      <c r="AN1747" s="140" t="s">
        <v>14801</v>
      </c>
    </row>
    <row r="1748" spans="1:40" ht="28.8" x14ac:dyDescent="0.25">
      <c r="A1748" s="139" t="s">
        <v>7756</v>
      </c>
      <c r="B1748" s="140" t="s">
        <v>7757</v>
      </c>
      <c r="C1748" s="139">
        <v>23002</v>
      </c>
      <c r="D1748" s="140" t="s">
        <v>7608</v>
      </c>
      <c r="E1748" s="140" t="s">
        <v>4562</v>
      </c>
      <c r="F1748" s="139">
        <v>9200</v>
      </c>
      <c r="G1748" s="140" t="s">
        <v>127</v>
      </c>
      <c r="H1748" s="140" t="s">
        <v>2468</v>
      </c>
      <c r="I1748" s="140" t="s">
        <v>7758</v>
      </c>
      <c r="J1748" s="140" t="s">
        <v>14867</v>
      </c>
      <c r="K1748" s="140" t="s">
        <v>8031</v>
      </c>
      <c r="L1748" s="140" t="s">
        <v>7761</v>
      </c>
      <c r="M1748" s="140" t="s">
        <v>6825</v>
      </c>
      <c r="N1748" s="140" t="s">
        <v>8730</v>
      </c>
      <c r="O1748" s="139">
        <v>119966</v>
      </c>
      <c r="P1748" s="139">
        <v>23002</v>
      </c>
      <c r="Q1748" s="140" t="s">
        <v>7608</v>
      </c>
      <c r="R1748" s="139">
        <v>975987</v>
      </c>
      <c r="S1748" s="139">
        <v>0</v>
      </c>
      <c r="T1748" s="140" t="s">
        <v>7758</v>
      </c>
      <c r="U1748" s="141">
        <v>367</v>
      </c>
      <c r="V1748" s="140" t="s">
        <v>14868</v>
      </c>
      <c r="W1748" s="140" t="s">
        <v>7891</v>
      </c>
      <c r="X1748" s="140" t="s">
        <v>7765</v>
      </c>
      <c r="Y1748" s="140" t="s">
        <v>7766</v>
      </c>
      <c r="Z1748" s="140" t="s">
        <v>8732</v>
      </c>
      <c r="AA1748" s="139">
        <v>2</v>
      </c>
      <c r="AB1748" s="141">
        <v>45322</v>
      </c>
      <c r="AC1748" s="141">
        <v>45322</v>
      </c>
      <c r="AD1748" s="140" t="s">
        <v>8081</v>
      </c>
      <c r="AE1748" s="140" t="s">
        <v>8082</v>
      </c>
      <c r="AF1748" s="140" t="s">
        <v>8083</v>
      </c>
      <c r="AG1748" s="140" t="s">
        <v>8084</v>
      </c>
      <c r="AH1748" s="140" t="s">
        <v>14581</v>
      </c>
      <c r="AI1748" s="140" t="s">
        <v>7773</v>
      </c>
      <c r="AJ1748" s="140" t="s">
        <v>14582</v>
      </c>
      <c r="AK1748" s="140" t="s">
        <v>14583</v>
      </c>
      <c r="AL1748" s="139">
        <v>9200</v>
      </c>
      <c r="AM1748" s="140" t="s">
        <v>458</v>
      </c>
      <c r="AN1748" s="140" t="s">
        <v>14584</v>
      </c>
    </row>
    <row r="1749" spans="1:40" ht="28.8" x14ac:dyDescent="0.25">
      <c r="A1749" s="139" t="s">
        <v>7756</v>
      </c>
      <c r="B1749" s="140" t="s">
        <v>7757</v>
      </c>
      <c r="C1749" s="139">
        <v>23011</v>
      </c>
      <c r="D1749" s="140" t="s">
        <v>5828</v>
      </c>
      <c r="E1749" s="140" t="s">
        <v>4563</v>
      </c>
      <c r="F1749" s="139">
        <v>9200</v>
      </c>
      <c r="G1749" s="140" t="s">
        <v>127</v>
      </c>
      <c r="H1749" s="140" t="s">
        <v>2469</v>
      </c>
      <c r="I1749" s="140" t="s">
        <v>7758</v>
      </c>
      <c r="J1749" s="140" t="s">
        <v>14869</v>
      </c>
      <c r="K1749" s="140" t="s">
        <v>8031</v>
      </c>
      <c r="L1749" s="140" t="s">
        <v>7761</v>
      </c>
      <c r="M1749" s="140" t="s">
        <v>6825</v>
      </c>
      <c r="N1749" s="140" t="s">
        <v>8722</v>
      </c>
      <c r="O1749" s="139">
        <v>120501</v>
      </c>
      <c r="P1749" s="139">
        <v>22988</v>
      </c>
      <c r="Q1749" s="140" t="s">
        <v>6576</v>
      </c>
      <c r="R1749" s="139">
        <v>968842</v>
      </c>
      <c r="S1749" s="139">
        <v>0</v>
      </c>
      <c r="T1749" s="140" t="s">
        <v>7758</v>
      </c>
      <c r="U1749" s="141">
        <v>367</v>
      </c>
      <c r="V1749" s="140" t="s">
        <v>14870</v>
      </c>
      <c r="W1749" s="140" t="s">
        <v>7828</v>
      </c>
      <c r="X1749" s="140" t="s">
        <v>7765</v>
      </c>
      <c r="Y1749" s="140" t="s">
        <v>7766</v>
      </c>
      <c r="Z1749" s="140" t="s">
        <v>8739</v>
      </c>
      <c r="AA1749" s="139">
        <v>2</v>
      </c>
      <c r="AB1749" s="141">
        <v>45322</v>
      </c>
      <c r="AC1749" s="141">
        <v>45322</v>
      </c>
      <c r="AD1749" s="140" t="s">
        <v>8081</v>
      </c>
      <c r="AE1749" s="140" t="s">
        <v>8082</v>
      </c>
      <c r="AF1749" s="140" t="s">
        <v>8083</v>
      </c>
      <c r="AG1749" s="140" t="s">
        <v>8084</v>
      </c>
      <c r="AH1749" s="140" t="s">
        <v>14798</v>
      </c>
      <c r="AI1749" s="140" t="s">
        <v>7943</v>
      </c>
      <c r="AJ1749" s="140" t="s">
        <v>14799</v>
      </c>
      <c r="AK1749" s="140" t="s">
        <v>14800</v>
      </c>
      <c r="AL1749" s="139">
        <v>9200</v>
      </c>
      <c r="AM1749" s="140" t="s">
        <v>458</v>
      </c>
      <c r="AN1749" s="140" t="s">
        <v>14801</v>
      </c>
    </row>
    <row r="1750" spans="1:40" ht="28.8" x14ac:dyDescent="0.25">
      <c r="A1750" s="139" t="s">
        <v>7756</v>
      </c>
      <c r="B1750" s="140" t="s">
        <v>7757</v>
      </c>
      <c r="C1750" s="139">
        <v>23028</v>
      </c>
      <c r="D1750" s="140" t="s">
        <v>5736</v>
      </c>
      <c r="E1750" s="140" t="s">
        <v>4564</v>
      </c>
      <c r="F1750" s="139">
        <v>9255</v>
      </c>
      <c r="G1750" s="140" t="s">
        <v>460</v>
      </c>
      <c r="H1750" s="140" t="s">
        <v>2470</v>
      </c>
      <c r="I1750" s="140" t="s">
        <v>7758</v>
      </c>
      <c r="J1750" s="140" t="s">
        <v>14871</v>
      </c>
      <c r="K1750" s="140" t="s">
        <v>8031</v>
      </c>
      <c r="L1750" s="140" t="s">
        <v>7761</v>
      </c>
      <c r="M1750" s="140" t="s">
        <v>6825</v>
      </c>
      <c r="N1750" s="140" t="s">
        <v>8722</v>
      </c>
      <c r="O1750" s="139">
        <v>121335</v>
      </c>
      <c r="P1750" s="139">
        <v>23093</v>
      </c>
      <c r="Q1750" s="140" t="s">
        <v>6332</v>
      </c>
      <c r="R1750" s="139">
        <v>974816</v>
      </c>
      <c r="S1750" s="139">
        <v>0</v>
      </c>
      <c r="T1750" s="140" t="s">
        <v>7758</v>
      </c>
      <c r="U1750" s="141">
        <v>367</v>
      </c>
      <c r="V1750" s="140" t="s">
        <v>14872</v>
      </c>
      <c r="W1750" s="140" t="s">
        <v>7853</v>
      </c>
      <c r="X1750" s="140" t="s">
        <v>7765</v>
      </c>
      <c r="Y1750" s="140" t="s">
        <v>7766</v>
      </c>
      <c r="Z1750" s="140" t="s">
        <v>8739</v>
      </c>
      <c r="AA1750" s="139">
        <v>3</v>
      </c>
      <c r="AB1750" s="141">
        <v>45322</v>
      </c>
      <c r="AC1750" s="141">
        <v>45322</v>
      </c>
      <c r="AD1750" s="140" t="s">
        <v>8081</v>
      </c>
      <c r="AE1750" s="140" t="s">
        <v>8082</v>
      </c>
      <c r="AF1750" s="140" t="s">
        <v>8083</v>
      </c>
      <c r="AG1750" s="140" t="s">
        <v>8084</v>
      </c>
      <c r="AH1750" s="140" t="s">
        <v>14873</v>
      </c>
      <c r="AI1750" s="140" t="s">
        <v>9607</v>
      </c>
      <c r="AJ1750" s="140" t="s">
        <v>14874</v>
      </c>
      <c r="AK1750" s="140" t="s">
        <v>14875</v>
      </c>
      <c r="AL1750" s="139">
        <v>9255</v>
      </c>
      <c r="AM1750" s="140" t="s">
        <v>460</v>
      </c>
      <c r="AN1750" s="140" t="s">
        <v>14876</v>
      </c>
    </row>
    <row r="1751" spans="1:40" ht="28.8" x14ac:dyDescent="0.25">
      <c r="A1751" s="139" t="s">
        <v>7756</v>
      </c>
      <c r="B1751" s="140" t="s">
        <v>7757</v>
      </c>
      <c r="C1751" s="139">
        <v>23036</v>
      </c>
      <c r="D1751" s="140" t="s">
        <v>5829</v>
      </c>
      <c r="E1751" s="140" t="s">
        <v>4565</v>
      </c>
      <c r="F1751" s="139">
        <v>9255</v>
      </c>
      <c r="G1751" s="140" t="s">
        <v>460</v>
      </c>
      <c r="H1751" s="140" t="s">
        <v>2471</v>
      </c>
      <c r="I1751" s="140" t="s">
        <v>7758</v>
      </c>
      <c r="J1751" s="140" t="s">
        <v>14877</v>
      </c>
      <c r="K1751" s="140" t="s">
        <v>8031</v>
      </c>
      <c r="L1751" s="140" t="s">
        <v>7761</v>
      </c>
      <c r="M1751" s="140" t="s">
        <v>6825</v>
      </c>
      <c r="N1751" s="140" t="s">
        <v>8722</v>
      </c>
      <c r="O1751" s="139">
        <v>121335</v>
      </c>
      <c r="P1751" s="139">
        <v>23093</v>
      </c>
      <c r="Q1751" s="140" t="s">
        <v>6332</v>
      </c>
      <c r="R1751" s="139">
        <v>974816</v>
      </c>
      <c r="S1751" s="139">
        <v>0</v>
      </c>
      <c r="T1751" s="140" t="s">
        <v>7758</v>
      </c>
      <c r="U1751" s="141">
        <v>367</v>
      </c>
      <c r="V1751" s="140" t="s">
        <v>14878</v>
      </c>
      <c r="W1751" s="140" t="s">
        <v>11622</v>
      </c>
      <c r="X1751" s="140" t="s">
        <v>7765</v>
      </c>
      <c r="Y1751" s="140" t="s">
        <v>7766</v>
      </c>
      <c r="Z1751" s="140" t="s">
        <v>8739</v>
      </c>
      <c r="AA1751" s="139">
        <v>2</v>
      </c>
      <c r="AB1751" s="141">
        <v>45322</v>
      </c>
      <c r="AC1751" s="141">
        <v>45322</v>
      </c>
      <c r="AD1751" s="140" t="s">
        <v>8081</v>
      </c>
      <c r="AE1751" s="140" t="s">
        <v>8082</v>
      </c>
      <c r="AF1751" s="140" t="s">
        <v>8083</v>
      </c>
      <c r="AG1751" s="140" t="s">
        <v>8084</v>
      </c>
      <c r="AH1751" s="140" t="s">
        <v>14873</v>
      </c>
      <c r="AI1751" s="140" t="s">
        <v>9607</v>
      </c>
      <c r="AJ1751" s="140" t="s">
        <v>14874</v>
      </c>
      <c r="AK1751" s="140" t="s">
        <v>14875</v>
      </c>
      <c r="AL1751" s="139">
        <v>9255</v>
      </c>
      <c r="AM1751" s="140" t="s">
        <v>460</v>
      </c>
      <c r="AN1751" s="140" t="s">
        <v>14876</v>
      </c>
    </row>
    <row r="1752" spans="1:40" ht="28.8" x14ac:dyDescent="0.25">
      <c r="A1752" s="139" t="s">
        <v>7756</v>
      </c>
      <c r="B1752" s="140" t="s">
        <v>7757</v>
      </c>
      <c r="C1752" s="139">
        <v>23044</v>
      </c>
      <c r="D1752" s="140" t="s">
        <v>6437</v>
      </c>
      <c r="E1752" s="140" t="s">
        <v>4566</v>
      </c>
      <c r="F1752" s="139">
        <v>9255</v>
      </c>
      <c r="G1752" s="140" t="s">
        <v>128</v>
      </c>
      <c r="H1752" s="140" t="s">
        <v>2472</v>
      </c>
      <c r="I1752" s="140" t="s">
        <v>7758</v>
      </c>
      <c r="J1752" s="140" t="s">
        <v>14879</v>
      </c>
      <c r="K1752" s="140" t="s">
        <v>8031</v>
      </c>
      <c r="L1752" s="140" t="s">
        <v>7761</v>
      </c>
      <c r="M1752" s="140" t="s">
        <v>6825</v>
      </c>
      <c r="N1752" s="140" t="s">
        <v>8722</v>
      </c>
      <c r="O1752" s="139">
        <v>121335</v>
      </c>
      <c r="P1752" s="139">
        <v>23093</v>
      </c>
      <c r="Q1752" s="140" t="s">
        <v>6332</v>
      </c>
      <c r="R1752" s="139">
        <v>974816</v>
      </c>
      <c r="S1752" s="139">
        <v>0</v>
      </c>
      <c r="T1752" s="140" t="s">
        <v>7758</v>
      </c>
      <c r="U1752" s="141">
        <v>367</v>
      </c>
      <c r="V1752" s="140" t="s">
        <v>14880</v>
      </c>
      <c r="W1752" s="140" t="s">
        <v>8105</v>
      </c>
      <c r="X1752" s="140" t="s">
        <v>8106</v>
      </c>
      <c r="Y1752" s="140" t="s">
        <v>8107</v>
      </c>
      <c r="Z1752" s="140" t="s">
        <v>8724</v>
      </c>
      <c r="AA1752" s="139">
        <v>1</v>
      </c>
      <c r="AB1752" s="141">
        <v>45322</v>
      </c>
      <c r="AC1752" s="141">
        <v>45322</v>
      </c>
      <c r="AD1752" s="140" t="s">
        <v>8081</v>
      </c>
      <c r="AE1752" s="140" t="s">
        <v>8082</v>
      </c>
      <c r="AF1752" s="140" t="s">
        <v>8083</v>
      </c>
      <c r="AG1752" s="140" t="s">
        <v>8084</v>
      </c>
      <c r="AH1752" s="140" t="s">
        <v>14873</v>
      </c>
      <c r="AI1752" s="140" t="s">
        <v>9607</v>
      </c>
      <c r="AJ1752" s="140" t="s">
        <v>14874</v>
      </c>
      <c r="AK1752" s="140" t="s">
        <v>14875</v>
      </c>
      <c r="AL1752" s="139">
        <v>9255</v>
      </c>
      <c r="AM1752" s="140" t="s">
        <v>460</v>
      </c>
      <c r="AN1752" s="140" t="s">
        <v>14876</v>
      </c>
    </row>
    <row r="1753" spans="1:40" ht="28.8" x14ac:dyDescent="0.25">
      <c r="A1753" s="139" t="s">
        <v>7756</v>
      </c>
      <c r="B1753" s="140" t="s">
        <v>7757</v>
      </c>
      <c r="C1753" s="139">
        <v>23051</v>
      </c>
      <c r="D1753" s="140" t="s">
        <v>5830</v>
      </c>
      <c r="E1753" s="140" t="s">
        <v>3723</v>
      </c>
      <c r="F1753" s="139">
        <v>9255</v>
      </c>
      <c r="G1753" s="140" t="s">
        <v>460</v>
      </c>
      <c r="H1753" s="140" t="s">
        <v>5831</v>
      </c>
      <c r="I1753" s="140" t="s">
        <v>7758</v>
      </c>
      <c r="J1753" s="140" t="s">
        <v>14881</v>
      </c>
      <c r="K1753" s="140" t="s">
        <v>7899</v>
      </c>
      <c r="L1753" s="140" t="s">
        <v>7761</v>
      </c>
      <c r="M1753" s="140" t="s">
        <v>6823</v>
      </c>
      <c r="N1753" s="140" t="s">
        <v>8730</v>
      </c>
      <c r="O1753" s="139">
        <v>121921</v>
      </c>
      <c r="P1753" s="139">
        <v>5785</v>
      </c>
      <c r="Q1753" s="140" t="s">
        <v>5308</v>
      </c>
      <c r="R1753" s="139">
        <v>975995</v>
      </c>
      <c r="S1753" s="139">
        <v>0</v>
      </c>
      <c r="T1753" s="140" t="s">
        <v>7758</v>
      </c>
      <c r="U1753" s="141">
        <v>367</v>
      </c>
      <c r="V1753" s="140" t="s">
        <v>14882</v>
      </c>
      <c r="W1753" s="140" t="s">
        <v>8251</v>
      </c>
      <c r="X1753" s="140" t="s">
        <v>7972</v>
      </c>
      <c r="Y1753" s="140" t="s">
        <v>7973</v>
      </c>
      <c r="Z1753" s="140" t="s">
        <v>8773</v>
      </c>
      <c r="AA1753" s="139">
        <v>1</v>
      </c>
      <c r="AB1753" s="141">
        <v>45322</v>
      </c>
      <c r="AC1753" s="141">
        <v>45322</v>
      </c>
      <c r="AD1753" s="140" t="s">
        <v>8081</v>
      </c>
      <c r="AE1753" s="140" t="s">
        <v>8082</v>
      </c>
      <c r="AF1753" s="140" t="s">
        <v>8083</v>
      </c>
      <c r="AG1753" s="140" t="s">
        <v>8084</v>
      </c>
      <c r="AH1753" s="140" t="s">
        <v>14883</v>
      </c>
      <c r="AI1753" s="140" t="s">
        <v>7773</v>
      </c>
      <c r="AJ1753" s="140" t="s">
        <v>14884</v>
      </c>
      <c r="AK1753" s="140" t="s">
        <v>14885</v>
      </c>
      <c r="AL1753" s="139">
        <v>9255</v>
      </c>
      <c r="AM1753" s="140" t="s">
        <v>460</v>
      </c>
      <c r="AN1753" s="140" t="s">
        <v>14886</v>
      </c>
    </row>
    <row r="1754" spans="1:40" ht="28.8" x14ac:dyDescent="0.25">
      <c r="A1754" s="139" t="s">
        <v>7756</v>
      </c>
      <c r="B1754" s="140" t="s">
        <v>7757</v>
      </c>
      <c r="C1754" s="139">
        <v>23069</v>
      </c>
      <c r="D1754" s="140" t="s">
        <v>5290</v>
      </c>
      <c r="E1754" s="140" t="s">
        <v>4567</v>
      </c>
      <c r="F1754" s="139">
        <v>9280</v>
      </c>
      <c r="G1754" s="140" t="s">
        <v>461</v>
      </c>
      <c r="H1754" s="140" t="s">
        <v>4568</v>
      </c>
      <c r="I1754" s="140" t="s">
        <v>7758</v>
      </c>
      <c r="J1754" s="140" t="s">
        <v>14887</v>
      </c>
      <c r="K1754" s="140" t="s">
        <v>7899</v>
      </c>
      <c r="L1754" s="140" t="s">
        <v>7761</v>
      </c>
      <c r="M1754" s="140" t="s">
        <v>6823</v>
      </c>
      <c r="N1754" s="140" t="s">
        <v>8730</v>
      </c>
      <c r="O1754" s="139">
        <v>121921</v>
      </c>
      <c r="P1754" s="139">
        <v>5785</v>
      </c>
      <c r="Q1754" s="140" t="s">
        <v>5308</v>
      </c>
      <c r="R1754" s="139">
        <v>976001</v>
      </c>
      <c r="S1754" s="139">
        <v>0</v>
      </c>
      <c r="T1754" s="140" t="s">
        <v>7758</v>
      </c>
      <c r="U1754" s="141">
        <v>367</v>
      </c>
      <c r="V1754" s="140" t="s">
        <v>14888</v>
      </c>
      <c r="W1754" s="140" t="s">
        <v>14274</v>
      </c>
      <c r="X1754" s="140" t="s">
        <v>7765</v>
      </c>
      <c r="Y1754" s="140" t="s">
        <v>7766</v>
      </c>
      <c r="Z1754" s="140" t="s">
        <v>8732</v>
      </c>
      <c r="AA1754" s="139">
        <v>2</v>
      </c>
      <c r="AB1754" s="141">
        <v>45322</v>
      </c>
      <c r="AC1754" s="141">
        <v>45322</v>
      </c>
      <c r="AD1754" s="140" t="s">
        <v>7938</v>
      </c>
      <c r="AE1754" s="140" t="s">
        <v>7939</v>
      </c>
      <c r="AF1754" s="140" t="s">
        <v>7940</v>
      </c>
      <c r="AG1754" s="140" t="s">
        <v>7941</v>
      </c>
      <c r="AH1754" s="140" t="s">
        <v>14889</v>
      </c>
      <c r="AI1754" s="140" t="s">
        <v>7773</v>
      </c>
      <c r="AJ1754" s="140" t="s">
        <v>14890</v>
      </c>
      <c r="AK1754" s="140" t="s">
        <v>14891</v>
      </c>
      <c r="AL1754" s="139">
        <v>9280</v>
      </c>
      <c r="AM1754" s="140" t="s">
        <v>461</v>
      </c>
      <c r="AN1754" s="140" t="s">
        <v>14892</v>
      </c>
    </row>
    <row r="1755" spans="1:40" ht="28.8" x14ac:dyDescent="0.25">
      <c r="A1755" s="139" t="s">
        <v>7756</v>
      </c>
      <c r="B1755" s="140" t="s">
        <v>7757</v>
      </c>
      <c r="C1755" s="139">
        <v>23077</v>
      </c>
      <c r="D1755" s="140" t="s">
        <v>6331</v>
      </c>
      <c r="E1755" s="140" t="s">
        <v>4570</v>
      </c>
      <c r="F1755" s="139">
        <v>9280</v>
      </c>
      <c r="G1755" s="140" t="s">
        <v>461</v>
      </c>
      <c r="H1755" s="140" t="s">
        <v>2474</v>
      </c>
      <c r="I1755" s="140" t="s">
        <v>7758</v>
      </c>
      <c r="J1755" s="140" t="s">
        <v>14893</v>
      </c>
      <c r="K1755" s="140" t="s">
        <v>8031</v>
      </c>
      <c r="L1755" s="140" t="s">
        <v>7761</v>
      </c>
      <c r="M1755" s="140" t="s">
        <v>6825</v>
      </c>
      <c r="N1755" s="140" t="s">
        <v>8722</v>
      </c>
      <c r="O1755" s="139">
        <v>121335</v>
      </c>
      <c r="P1755" s="139">
        <v>23093</v>
      </c>
      <c r="Q1755" s="140" t="s">
        <v>6332</v>
      </c>
      <c r="R1755" s="139">
        <v>968842</v>
      </c>
      <c r="S1755" s="139">
        <v>0</v>
      </c>
      <c r="T1755" s="140" t="s">
        <v>7758</v>
      </c>
      <c r="U1755" s="141">
        <v>367</v>
      </c>
      <c r="V1755" s="140" t="s">
        <v>14894</v>
      </c>
      <c r="W1755" s="140" t="s">
        <v>9342</v>
      </c>
      <c r="X1755" s="140" t="s">
        <v>7765</v>
      </c>
      <c r="Y1755" s="140" t="s">
        <v>7766</v>
      </c>
      <c r="Z1755" s="140" t="s">
        <v>8739</v>
      </c>
      <c r="AA1755" s="139">
        <v>1</v>
      </c>
      <c r="AB1755" s="141">
        <v>45322</v>
      </c>
      <c r="AC1755" s="141">
        <v>45322</v>
      </c>
      <c r="AD1755" s="140" t="s">
        <v>7938</v>
      </c>
      <c r="AE1755" s="140" t="s">
        <v>7939</v>
      </c>
      <c r="AF1755" s="140" t="s">
        <v>7940</v>
      </c>
      <c r="AG1755" s="140" t="s">
        <v>7941</v>
      </c>
      <c r="AH1755" s="140" t="s">
        <v>14798</v>
      </c>
      <c r="AI1755" s="140" t="s">
        <v>7943</v>
      </c>
      <c r="AJ1755" s="140" t="s">
        <v>14799</v>
      </c>
      <c r="AK1755" s="140" t="s">
        <v>14800</v>
      </c>
      <c r="AL1755" s="139">
        <v>9200</v>
      </c>
      <c r="AM1755" s="140" t="s">
        <v>458</v>
      </c>
      <c r="AN1755" s="140" t="s">
        <v>14801</v>
      </c>
    </row>
    <row r="1756" spans="1:40" ht="28.8" x14ac:dyDescent="0.25">
      <c r="A1756" s="139" t="s">
        <v>7756</v>
      </c>
      <c r="B1756" s="140" t="s">
        <v>7757</v>
      </c>
      <c r="C1756" s="139">
        <v>23085</v>
      </c>
      <c r="D1756" s="140" t="s">
        <v>488</v>
      </c>
      <c r="E1756" s="140" t="s">
        <v>4569</v>
      </c>
      <c r="F1756" s="139">
        <v>9280</v>
      </c>
      <c r="G1756" s="140" t="s">
        <v>461</v>
      </c>
      <c r="H1756" s="140" t="s">
        <v>2475</v>
      </c>
      <c r="I1756" s="140" t="s">
        <v>7758</v>
      </c>
      <c r="J1756" s="140" t="s">
        <v>14895</v>
      </c>
      <c r="K1756" s="140" t="s">
        <v>8031</v>
      </c>
      <c r="L1756" s="140" t="s">
        <v>7761</v>
      </c>
      <c r="M1756" s="140" t="s">
        <v>6825</v>
      </c>
      <c r="N1756" s="140" t="s">
        <v>8722</v>
      </c>
      <c r="O1756" s="139">
        <v>121335</v>
      </c>
      <c r="P1756" s="139">
        <v>23093</v>
      </c>
      <c r="Q1756" s="140" t="s">
        <v>6332</v>
      </c>
      <c r="R1756" s="139">
        <v>968842</v>
      </c>
      <c r="S1756" s="139">
        <v>0</v>
      </c>
      <c r="T1756" s="140" t="s">
        <v>7758</v>
      </c>
      <c r="U1756" s="141">
        <v>367</v>
      </c>
      <c r="V1756" s="140" t="s">
        <v>14896</v>
      </c>
      <c r="W1756" s="140" t="s">
        <v>8273</v>
      </c>
      <c r="X1756" s="140" t="s">
        <v>7765</v>
      </c>
      <c r="Y1756" s="140" t="s">
        <v>7766</v>
      </c>
      <c r="Z1756" s="140" t="s">
        <v>8739</v>
      </c>
      <c r="AA1756" s="139">
        <v>1</v>
      </c>
      <c r="AB1756" s="141">
        <v>45322</v>
      </c>
      <c r="AC1756" s="141">
        <v>45322</v>
      </c>
      <c r="AD1756" s="140" t="s">
        <v>7938</v>
      </c>
      <c r="AE1756" s="140" t="s">
        <v>7939</v>
      </c>
      <c r="AF1756" s="140" t="s">
        <v>7940</v>
      </c>
      <c r="AG1756" s="140" t="s">
        <v>7941</v>
      </c>
      <c r="AH1756" s="140" t="s">
        <v>14798</v>
      </c>
      <c r="AI1756" s="140" t="s">
        <v>7943</v>
      </c>
      <c r="AJ1756" s="140" t="s">
        <v>14799</v>
      </c>
      <c r="AK1756" s="140" t="s">
        <v>14800</v>
      </c>
      <c r="AL1756" s="139">
        <v>9200</v>
      </c>
      <c r="AM1756" s="140" t="s">
        <v>458</v>
      </c>
      <c r="AN1756" s="140" t="s">
        <v>14801</v>
      </c>
    </row>
    <row r="1757" spans="1:40" ht="28.8" x14ac:dyDescent="0.25">
      <c r="A1757" s="139" t="s">
        <v>7756</v>
      </c>
      <c r="B1757" s="140" t="s">
        <v>7757</v>
      </c>
      <c r="C1757" s="139">
        <v>23093</v>
      </c>
      <c r="D1757" s="140" t="s">
        <v>6332</v>
      </c>
      <c r="E1757" s="140" t="s">
        <v>4570</v>
      </c>
      <c r="F1757" s="139">
        <v>9280</v>
      </c>
      <c r="G1757" s="140" t="s">
        <v>461</v>
      </c>
      <c r="H1757" s="140" t="s">
        <v>2474</v>
      </c>
      <c r="I1757" s="140" t="s">
        <v>7758</v>
      </c>
      <c r="J1757" s="140" t="s">
        <v>14893</v>
      </c>
      <c r="K1757" s="140" t="s">
        <v>8031</v>
      </c>
      <c r="L1757" s="140" t="s">
        <v>7761</v>
      </c>
      <c r="M1757" s="140" t="s">
        <v>6825</v>
      </c>
      <c r="N1757" s="140" t="s">
        <v>8722</v>
      </c>
      <c r="O1757" s="139">
        <v>121335</v>
      </c>
      <c r="P1757" s="139">
        <v>23093</v>
      </c>
      <c r="Q1757" s="140" t="s">
        <v>6332</v>
      </c>
      <c r="R1757" s="139">
        <v>968842</v>
      </c>
      <c r="S1757" s="139">
        <v>0</v>
      </c>
      <c r="T1757" s="140" t="s">
        <v>7758</v>
      </c>
      <c r="U1757" s="141">
        <v>367</v>
      </c>
      <c r="V1757" s="140" t="s">
        <v>14897</v>
      </c>
      <c r="W1757" s="140" t="s">
        <v>12108</v>
      </c>
      <c r="X1757" s="140" t="s">
        <v>7765</v>
      </c>
      <c r="Y1757" s="140" t="s">
        <v>7766</v>
      </c>
      <c r="Z1757" s="140" t="s">
        <v>8739</v>
      </c>
      <c r="AA1757" s="139">
        <v>2</v>
      </c>
      <c r="AB1757" s="141">
        <v>45322</v>
      </c>
      <c r="AC1757" s="141">
        <v>45322</v>
      </c>
      <c r="AD1757" s="140" t="s">
        <v>7938</v>
      </c>
      <c r="AE1757" s="140" t="s">
        <v>7939</v>
      </c>
      <c r="AF1757" s="140" t="s">
        <v>7940</v>
      </c>
      <c r="AG1757" s="140" t="s">
        <v>7941</v>
      </c>
      <c r="AH1757" s="140" t="s">
        <v>14798</v>
      </c>
      <c r="AI1757" s="140" t="s">
        <v>7943</v>
      </c>
      <c r="AJ1757" s="140" t="s">
        <v>14799</v>
      </c>
      <c r="AK1757" s="140" t="s">
        <v>14800</v>
      </c>
      <c r="AL1757" s="139">
        <v>9200</v>
      </c>
      <c r="AM1757" s="140" t="s">
        <v>458</v>
      </c>
      <c r="AN1757" s="140" t="s">
        <v>14801</v>
      </c>
    </row>
    <row r="1758" spans="1:40" ht="28.8" x14ac:dyDescent="0.25">
      <c r="A1758" s="139" t="s">
        <v>7756</v>
      </c>
      <c r="B1758" s="140" t="s">
        <v>7757</v>
      </c>
      <c r="C1758" s="139">
        <v>23119</v>
      </c>
      <c r="D1758" s="140" t="s">
        <v>5421</v>
      </c>
      <c r="E1758" s="140" t="s">
        <v>4571</v>
      </c>
      <c r="F1758" s="139">
        <v>9280</v>
      </c>
      <c r="G1758" s="140" t="s">
        <v>129</v>
      </c>
      <c r="H1758" s="140" t="s">
        <v>2476</v>
      </c>
      <c r="I1758" s="140" t="s">
        <v>7758</v>
      </c>
      <c r="J1758" s="140" t="s">
        <v>14898</v>
      </c>
      <c r="K1758" s="140" t="s">
        <v>8031</v>
      </c>
      <c r="L1758" s="140" t="s">
        <v>7761</v>
      </c>
      <c r="M1758" s="140" t="s">
        <v>6825</v>
      </c>
      <c r="N1758" s="140" t="s">
        <v>8722</v>
      </c>
      <c r="O1758" s="139">
        <v>121335</v>
      </c>
      <c r="P1758" s="139">
        <v>23093</v>
      </c>
      <c r="Q1758" s="140" t="s">
        <v>6332</v>
      </c>
      <c r="R1758" s="139">
        <v>968842</v>
      </c>
      <c r="S1758" s="139">
        <v>0</v>
      </c>
      <c r="T1758" s="140" t="s">
        <v>7758</v>
      </c>
      <c r="U1758" s="141">
        <v>367</v>
      </c>
      <c r="V1758" s="140" t="s">
        <v>14899</v>
      </c>
      <c r="W1758" s="140" t="s">
        <v>8988</v>
      </c>
      <c r="X1758" s="140" t="s">
        <v>7765</v>
      </c>
      <c r="Y1758" s="140" t="s">
        <v>7766</v>
      </c>
      <c r="Z1758" s="140" t="s">
        <v>8739</v>
      </c>
      <c r="AA1758" s="139">
        <v>1</v>
      </c>
      <c r="AB1758" s="141">
        <v>45322</v>
      </c>
      <c r="AC1758" s="141">
        <v>45322</v>
      </c>
      <c r="AD1758" s="140" t="s">
        <v>7938</v>
      </c>
      <c r="AE1758" s="140" t="s">
        <v>7939</v>
      </c>
      <c r="AF1758" s="140" t="s">
        <v>7940</v>
      </c>
      <c r="AG1758" s="140" t="s">
        <v>7941</v>
      </c>
      <c r="AH1758" s="140" t="s">
        <v>14798</v>
      </c>
      <c r="AI1758" s="140" t="s">
        <v>7943</v>
      </c>
      <c r="AJ1758" s="140" t="s">
        <v>14799</v>
      </c>
      <c r="AK1758" s="140" t="s">
        <v>14800</v>
      </c>
      <c r="AL1758" s="139">
        <v>9200</v>
      </c>
      <c r="AM1758" s="140" t="s">
        <v>458</v>
      </c>
      <c r="AN1758" s="140" t="s">
        <v>14801</v>
      </c>
    </row>
    <row r="1759" spans="1:40" ht="28.8" x14ac:dyDescent="0.25">
      <c r="A1759" s="139" t="s">
        <v>7756</v>
      </c>
      <c r="B1759" s="140" t="s">
        <v>7757</v>
      </c>
      <c r="C1759" s="139">
        <v>23127</v>
      </c>
      <c r="D1759" s="140" t="s">
        <v>6724</v>
      </c>
      <c r="E1759" s="140" t="s">
        <v>4572</v>
      </c>
      <c r="F1759" s="139">
        <v>9310</v>
      </c>
      <c r="G1759" s="140" t="s">
        <v>130</v>
      </c>
      <c r="H1759" s="140" t="s">
        <v>2942</v>
      </c>
      <c r="I1759" s="140" t="s">
        <v>7758</v>
      </c>
      <c r="J1759" s="140" t="s">
        <v>14900</v>
      </c>
      <c r="K1759" s="140" t="s">
        <v>8031</v>
      </c>
      <c r="L1759" s="140" t="s">
        <v>7761</v>
      </c>
      <c r="M1759" s="140" t="s">
        <v>6825</v>
      </c>
      <c r="N1759" s="140" t="s">
        <v>8730</v>
      </c>
      <c r="O1759" s="139">
        <v>119503</v>
      </c>
      <c r="P1759" s="139">
        <v>23358</v>
      </c>
      <c r="Q1759" s="140" t="s">
        <v>6714</v>
      </c>
      <c r="R1759" s="139">
        <v>975979</v>
      </c>
      <c r="S1759" s="139">
        <v>0</v>
      </c>
      <c r="T1759" s="140" t="s">
        <v>7758</v>
      </c>
      <c r="U1759" s="141">
        <v>367</v>
      </c>
      <c r="V1759" s="140" t="s">
        <v>14901</v>
      </c>
      <c r="W1759" s="140" t="s">
        <v>7847</v>
      </c>
      <c r="X1759" s="140" t="s">
        <v>7765</v>
      </c>
      <c r="Y1759" s="140" t="s">
        <v>7766</v>
      </c>
      <c r="Z1759" s="140" t="s">
        <v>8732</v>
      </c>
      <c r="AA1759" s="139">
        <v>2</v>
      </c>
      <c r="AB1759" s="141">
        <v>45322</v>
      </c>
      <c r="AC1759" s="141">
        <v>45322</v>
      </c>
      <c r="AD1759" s="140" t="s">
        <v>8411</v>
      </c>
      <c r="AE1759" s="140" t="s">
        <v>8412</v>
      </c>
      <c r="AF1759" s="140" t="s">
        <v>8413</v>
      </c>
      <c r="AG1759" s="140" t="s">
        <v>8414</v>
      </c>
      <c r="AH1759" s="140" t="s">
        <v>14833</v>
      </c>
      <c r="AI1759" s="140" t="s">
        <v>8982</v>
      </c>
      <c r="AJ1759" s="140" t="s">
        <v>14834</v>
      </c>
      <c r="AK1759" s="140" t="s">
        <v>14835</v>
      </c>
      <c r="AL1759" s="139">
        <v>9300</v>
      </c>
      <c r="AM1759" s="140" t="s">
        <v>456</v>
      </c>
      <c r="AN1759" s="140" t="s">
        <v>14836</v>
      </c>
    </row>
    <row r="1760" spans="1:40" ht="28.8" x14ac:dyDescent="0.25">
      <c r="A1760" s="139" t="s">
        <v>7756</v>
      </c>
      <c r="B1760" s="140" t="s">
        <v>7757</v>
      </c>
      <c r="C1760" s="139">
        <v>23135</v>
      </c>
      <c r="D1760" s="140" t="s">
        <v>6577</v>
      </c>
      <c r="E1760" s="140" t="s">
        <v>4573</v>
      </c>
      <c r="F1760" s="139">
        <v>9310</v>
      </c>
      <c r="G1760" s="140" t="s">
        <v>130</v>
      </c>
      <c r="H1760" s="140" t="s">
        <v>2477</v>
      </c>
      <c r="I1760" s="140" t="s">
        <v>7758</v>
      </c>
      <c r="J1760" s="140" t="s">
        <v>14902</v>
      </c>
      <c r="K1760" s="140" t="s">
        <v>8031</v>
      </c>
      <c r="L1760" s="140" t="s">
        <v>7761</v>
      </c>
      <c r="M1760" s="140" t="s">
        <v>6825</v>
      </c>
      <c r="N1760" s="140" t="s">
        <v>8722</v>
      </c>
      <c r="O1760" s="139">
        <v>138735</v>
      </c>
      <c r="P1760" s="139">
        <v>22764</v>
      </c>
      <c r="Q1760" s="140" t="s">
        <v>7341</v>
      </c>
      <c r="R1760" s="139">
        <v>968751</v>
      </c>
      <c r="S1760" s="139">
        <v>0</v>
      </c>
      <c r="T1760" s="140" t="s">
        <v>7758</v>
      </c>
      <c r="U1760" s="141">
        <v>367</v>
      </c>
      <c r="V1760" s="140" t="s">
        <v>14903</v>
      </c>
      <c r="W1760" s="140" t="s">
        <v>8102</v>
      </c>
      <c r="X1760" s="140" t="s">
        <v>7765</v>
      </c>
      <c r="Y1760" s="140" t="s">
        <v>7766</v>
      </c>
      <c r="Z1760" s="140" t="s">
        <v>8739</v>
      </c>
      <c r="AA1760" s="139">
        <v>1</v>
      </c>
      <c r="AB1760" s="141">
        <v>45322</v>
      </c>
      <c r="AC1760" s="141">
        <v>45322</v>
      </c>
      <c r="AD1760" s="140" t="s">
        <v>8411</v>
      </c>
      <c r="AE1760" s="140" t="s">
        <v>8412</v>
      </c>
      <c r="AF1760" s="140" t="s">
        <v>8413</v>
      </c>
      <c r="AG1760" s="140" t="s">
        <v>8414</v>
      </c>
      <c r="AH1760" s="140" t="s">
        <v>9408</v>
      </c>
      <c r="AI1760" s="140" t="s">
        <v>7943</v>
      </c>
      <c r="AJ1760" s="140" t="s">
        <v>9409</v>
      </c>
      <c r="AK1760" s="140" t="s">
        <v>9410</v>
      </c>
      <c r="AL1760" s="139">
        <v>9300</v>
      </c>
      <c r="AM1760" s="140" t="s">
        <v>456</v>
      </c>
      <c r="AN1760" s="140" t="s">
        <v>9411</v>
      </c>
    </row>
    <row r="1761" spans="1:40" ht="28.8" x14ac:dyDescent="0.25">
      <c r="A1761" s="139" t="s">
        <v>7756</v>
      </c>
      <c r="B1761" s="140" t="s">
        <v>7757</v>
      </c>
      <c r="C1761" s="139">
        <v>23151</v>
      </c>
      <c r="D1761" s="140" t="s">
        <v>6725</v>
      </c>
      <c r="E1761" s="140" t="s">
        <v>4574</v>
      </c>
      <c r="F1761" s="139">
        <v>9310</v>
      </c>
      <c r="G1761" s="140" t="s">
        <v>462</v>
      </c>
      <c r="H1761" s="140" t="s">
        <v>2943</v>
      </c>
      <c r="I1761" s="140" t="s">
        <v>7758</v>
      </c>
      <c r="J1761" s="140" t="s">
        <v>14904</v>
      </c>
      <c r="K1761" s="140" t="s">
        <v>8031</v>
      </c>
      <c r="L1761" s="140" t="s">
        <v>7761</v>
      </c>
      <c r="M1761" s="140" t="s">
        <v>6825</v>
      </c>
      <c r="N1761" s="140" t="s">
        <v>8730</v>
      </c>
      <c r="O1761" s="139">
        <v>119503</v>
      </c>
      <c r="P1761" s="139">
        <v>23358</v>
      </c>
      <c r="Q1761" s="140" t="s">
        <v>6714</v>
      </c>
      <c r="R1761" s="139">
        <v>975979</v>
      </c>
      <c r="S1761" s="139">
        <v>0</v>
      </c>
      <c r="T1761" s="140" t="s">
        <v>7758</v>
      </c>
      <c r="U1761" s="141">
        <v>367</v>
      </c>
      <c r="V1761" s="140" t="s">
        <v>14905</v>
      </c>
      <c r="W1761" s="140" t="s">
        <v>7798</v>
      </c>
      <c r="X1761" s="140" t="s">
        <v>7765</v>
      </c>
      <c r="Y1761" s="140" t="s">
        <v>7766</v>
      </c>
      <c r="Z1761" s="140" t="s">
        <v>8732</v>
      </c>
      <c r="AA1761" s="139">
        <v>1</v>
      </c>
      <c r="AB1761" s="141">
        <v>45322</v>
      </c>
      <c r="AC1761" s="141">
        <v>45322</v>
      </c>
      <c r="AD1761" s="140" t="s">
        <v>8411</v>
      </c>
      <c r="AE1761" s="140" t="s">
        <v>8412</v>
      </c>
      <c r="AF1761" s="140" t="s">
        <v>8413</v>
      </c>
      <c r="AG1761" s="140" t="s">
        <v>8414</v>
      </c>
      <c r="AH1761" s="140" t="s">
        <v>14833</v>
      </c>
      <c r="AI1761" s="140" t="s">
        <v>8982</v>
      </c>
      <c r="AJ1761" s="140" t="s">
        <v>14834</v>
      </c>
      <c r="AK1761" s="140" t="s">
        <v>14835</v>
      </c>
      <c r="AL1761" s="139">
        <v>9300</v>
      </c>
      <c r="AM1761" s="140" t="s">
        <v>456</v>
      </c>
      <c r="AN1761" s="140" t="s">
        <v>14836</v>
      </c>
    </row>
    <row r="1762" spans="1:40" ht="28.8" x14ac:dyDescent="0.25">
      <c r="A1762" s="139" t="s">
        <v>7756</v>
      </c>
      <c r="B1762" s="140" t="s">
        <v>7757</v>
      </c>
      <c r="C1762" s="139">
        <v>23218</v>
      </c>
      <c r="D1762" s="140" t="s">
        <v>7609</v>
      </c>
      <c r="E1762" s="140" t="s">
        <v>4575</v>
      </c>
      <c r="F1762" s="139">
        <v>9400</v>
      </c>
      <c r="G1762" s="140" t="s">
        <v>463</v>
      </c>
      <c r="H1762" s="140" t="s">
        <v>2478</v>
      </c>
      <c r="I1762" s="140" t="s">
        <v>7758</v>
      </c>
      <c r="J1762" s="140" t="s">
        <v>14906</v>
      </c>
      <c r="K1762" s="140" t="s">
        <v>8031</v>
      </c>
      <c r="L1762" s="140" t="s">
        <v>7761</v>
      </c>
      <c r="M1762" s="140" t="s">
        <v>6825</v>
      </c>
      <c r="N1762" s="140" t="s">
        <v>8730</v>
      </c>
      <c r="O1762" s="139">
        <v>120981</v>
      </c>
      <c r="P1762" s="139">
        <v>23523</v>
      </c>
      <c r="Q1762" s="140" t="s">
        <v>7615</v>
      </c>
      <c r="R1762" s="139">
        <v>976019</v>
      </c>
      <c r="S1762" s="139">
        <v>0</v>
      </c>
      <c r="T1762" s="140" t="s">
        <v>7758</v>
      </c>
      <c r="U1762" s="141">
        <v>367</v>
      </c>
      <c r="V1762" s="140" t="s">
        <v>14907</v>
      </c>
      <c r="W1762" s="140" t="s">
        <v>9900</v>
      </c>
      <c r="X1762" s="140" t="s">
        <v>7765</v>
      </c>
      <c r="Y1762" s="140" t="s">
        <v>7766</v>
      </c>
      <c r="Z1762" s="140" t="s">
        <v>8732</v>
      </c>
      <c r="AA1762" s="139">
        <v>2</v>
      </c>
      <c r="AB1762" s="141">
        <v>45322</v>
      </c>
      <c r="AC1762" s="141">
        <v>45322</v>
      </c>
      <c r="AD1762" s="140" t="s">
        <v>7938</v>
      </c>
      <c r="AE1762" s="140" t="s">
        <v>7939</v>
      </c>
      <c r="AF1762" s="140" t="s">
        <v>7940</v>
      </c>
      <c r="AG1762" s="140" t="s">
        <v>7941</v>
      </c>
      <c r="AH1762" s="140" t="s">
        <v>14908</v>
      </c>
      <c r="AI1762" s="140" t="s">
        <v>7773</v>
      </c>
      <c r="AJ1762" s="140" t="s">
        <v>14909</v>
      </c>
      <c r="AK1762" s="140" t="s">
        <v>14910</v>
      </c>
      <c r="AL1762" s="139">
        <v>9400</v>
      </c>
      <c r="AM1762" s="140" t="s">
        <v>463</v>
      </c>
      <c r="AN1762" s="140" t="s">
        <v>14911</v>
      </c>
    </row>
    <row r="1763" spans="1:40" ht="28.8" x14ac:dyDescent="0.25">
      <c r="A1763" s="139" t="s">
        <v>7756</v>
      </c>
      <c r="B1763" s="140" t="s">
        <v>7757</v>
      </c>
      <c r="C1763" s="139">
        <v>23226</v>
      </c>
      <c r="D1763" s="140" t="s">
        <v>7610</v>
      </c>
      <c r="E1763" s="140" t="s">
        <v>4576</v>
      </c>
      <c r="F1763" s="139">
        <v>9400</v>
      </c>
      <c r="G1763" s="140" t="s">
        <v>2853</v>
      </c>
      <c r="H1763" s="140" t="s">
        <v>2944</v>
      </c>
      <c r="I1763" s="140" t="s">
        <v>7758</v>
      </c>
      <c r="J1763" s="140" t="s">
        <v>14912</v>
      </c>
      <c r="K1763" s="140" t="s">
        <v>8031</v>
      </c>
      <c r="L1763" s="140" t="s">
        <v>7761</v>
      </c>
      <c r="M1763" s="140" t="s">
        <v>6825</v>
      </c>
      <c r="N1763" s="140" t="s">
        <v>8730</v>
      </c>
      <c r="O1763" s="139">
        <v>120981</v>
      </c>
      <c r="P1763" s="139">
        <v>23523</v>
      </c>
      <c r="Q1763" s="140" t="s">
        <v>7615</v>
      </c>
      <c r="R1763" s="139">
        <v>976019</v>
      </c>
      <c r="S1763" s="139">
        <v>0</v>
      </c>
      <c r="T1763" s="140" t="s">
        <v>7758</v>
      </c>
      <c r="U1763" s="141">
        <v>367</v>
      </c>
      <c r="V1763" s="140" t="s">
        <v>14913</v>
      </c>
      <c r="W1763" s="140" t="s">
        <v>9322</v>
      </c>
      <c r="X1763" s="140" t="s">
        <v>7765</v>
      </c>
      <c r="Y1763" s="140" t="s">
        <v>7766</v>
      </c>
      <c r="Z1763" s="140" t="s">
        <v>8732</v>
      </c>
      <c r="AA1763" s="139">
        <v>2</v>
      </c>
      <c r="AB1763" s="141">
        <v>45322</v>
      </c>
      <c r="AC1763" s="141">
        <v>45322</v>
      </c>
      <c r="AD1763" s="140" t="s">
        <v>7938</v>
      </c>
      <c r="AE1763" s="140" t="s">
        <v>7939</v>
      </c>
      <c r="AF1763" s="140" t="s">
        <v>7940</v>
      </c>
      <c r="AG1763" s="140" t="s">
        <v>7941</v>
      </c>
      <c r="AH1763" s="140" t="s">
        <v>14908</v>
      </c>
      <c r="AI1763" s="140" t="s">
        <v>7773</v>
      </c>
      <c r="AJ1763" s="140" t="s">
        <v>14909</v>
      </c>
      <c r="AK1763" s="140" t="s">
        <v>14910</v>
      </c>
      <c r="AL1763" s="139">
        <v>9400</v>
      </c>
      <c r="AM1763" s="140" t="s">
        <v>463</v>
      </c>
      <c r="AN1763" s="140" t="s">
        <v>14911</v>
      </c>
    </row>
    <row r="1764" spans="1:40" ht="28.8" x14ac:dyDescent="0.25">
      <c r="A1764" s="139" t="s">
        <v>7756</v>
      </c>
      <c r="B1764" s="140" t="s">
        <v>7757</v>
      </c>
      <c r="C1764" s="139">
        <v>23242</v>
      </c>
      <c r="D1764" s="140" t="s">
        <v>7611</v>
      </c>
      <c r="E1764" s="140" t="s">
        <v>4577</v>
      </c>
      <c r="F1764" s="139">
        <v>9400</v>
      </c>
      <c r="G1764" s="140" t="s">
        <v>463</v>
      </c>
      <c r="H1764" s="140" t="s">
        <v>2479</v>
      </c>
      <c r="I1764" s="140" t="s">
        <v>7758</v>
      </c>
      <c r="J1764" s="140" t="s">
        <v>14914</v>
      </c>
      <c r="K1764" s="140" t="s">
        <v>8031</v>
      </c>
      <c r="L1764" s="140" t="s">
        <v>7761</v>
      </c>
      <c r="M1764" s="140" t="s">
        <v>6825</v>
      </c>
      <c r="N1764" s="140" t="s">
        <v>8722</v>
      </c>
      <c r="O1764" s="139">
        <v>121343</v>
      </c>
      <c r="P1764" s="139">
        <v>23242</v>
      </c>
      <c r="Q1764" s="140" t="s">
        <v>7611</v>
      </c>
      <c r="R1764" s="139">
        <v>960021</v>
      </c>
      <c r="S1764" s="139">
        <v>0</v>
      </c>
      <c r="T1764" s="140" t="s">
        <v>7758</v>
      </c>
      <c r="U1764" s="141">
        <v>367</v>
      </c>
      <c r="V1764" s="140" t="s">
        <v>14915</v>
      </c>
      <c r="W1764" s="140" t="s">
        <v>8063</v>
      </c>
      <c r="X1764" s="140" t="s">
        <v>7765</v>
      </c>
      <c r="Y1764" s="140" t="s">
        <v>7766</v>
      </c>
      <c r="Z1764" s="140" t="s">
        <v>8739</v>
      </c>
      <c r="AA1764" s="139">
        <v>1</v>
      </c>
      <c r="AB1764" s="141">
        <v>45322</v>
      </c>
      <c r="AC1764" s="141">
        <v>45322</v>
      </c>
      <c r="AD1764" s="140" t="s">
        <v>7938</v>
      </c>
      <c r="AE1764" s="140" t="s">
        <v>7939</v>
      </c>
      <c r="AF1764" s="140" t="s">
        <v>7940</v>
      </c>
      <c r="AG1764" s="140" t="s">
        <v>7941</v>
      </c>
      <c r="AH1764" s="140" t="s">
        <v>14916</v>
      </c>
      <c r="AI1764" s="140" t="s">
        <v>9607</v>
      </c>
      <c r="AJ1764" s="140" t="s">
        <v>14917</v>
      </c>
      <c r="AK1764" s="140" t="s">
        <v>14918</v>
      </c>
      <c r="AL1764" s="139">
        <v>9400</v>
      </c>
      <c r="AM1764" s="140" t="s">
        <v>463</v>
      </c>
      <c r="AN1764" s="140" t="s">
        <v>14919</v>
      </c>
    </row>
    <row r="1765" spans="1:40" ht="28.8" x14ac:dyDescent="0.25">
      <c r="A1765" s="139" t="s">
        <v>7756</v>
      </c>
      <c r="B1765" s="140" t="s">
        <v>7757</v>
      </c>
      <c r="C1765" s="139">
        <v>23259</v>
      </c>
      <c r="D1765" s="140" t="s">
        <v>6578</v>
      </c>
      <c r="E1765" s="140" t="s">
        <v>4578</v>
      </c>
      <c r="F1765" s="139">
        <v>9400</v>
      </c>
      <c r="G1765" s="140" t="s">
        <v>463</v>
      </c>
      <c r="H1765" s="140" t="s">
        <v>1589</v>
      </c>
      <c r="I1765" s="140" t="s">
        <v>7758</v>
      </c>
      <c r="J1765" s="140" t="s">
        <v>14920</v>
      </c>
      <c r="K1765" s="140" t="s">
        <v>8031</v>
      </c>
      <c r="L1765" s="140" t="s">
        <v>7761</v>
      </c>
      <c r="M1765" s="140" t="s">
        <v>6825</v>
      </c>
      <c r="N1765" s="140" t="s">
        <v>8722</v>
      </c>
      <c r="O1765" s="139">
        <v>121343</v>
      </c>
      <c r="P1765" s="139">
        <v>23242</v>
      </c>
      <c r="Q1765" s="140" t="s">
        <v>7611</v>
      </c>
      <c r="R1765" s="139">
        <v>960021</v>
      </c>
      <c r="S1765" s="139">
        <v>0</v>
      </c>
      <c r="T1765" s="140" t="s">
        <v>7758</v>
      </c>
      <c r="U1765" s="141">
        <v>367</v>
      </c>
      <c r="V1765" s="140" t="s">
        <v>14921</v>
      </c>
      <c r="W1765" s="140" t="s">
        <v>11101</v>
      </c>
      <c r="X1765" s="140" t="s">
        <v>7765</v>
      </c>
      <c r="Y1765" s="140" t="s">
        <v>7766</v>
      </c>
      <c r="Z1765" s="140" t="s">
        <v>8739</v>
      </c>
      <c r="AA1765" s="139">
        <v>1</v>
      </c>
      <c r="AB1765" s="141">
        <v>45322</v>
      </c>
      <c r="AC1765" s="141">
        <v>45322</v>
      </c>
      <c r="AD1765" s="140" t="s">
        <v>7938</v>
      </c>
      <c r="AE1765" s="140" t="s">
        <v>7939</v>
      </c>
      <c r="AF1765" s="140" t="s">
        <v>7940</v>
      </c>
      <c r="AG1765" s="140" t="s">
        <v>7941</v>
      </c>
      <c r="AH1765" s="140" t="s">
        <v>14916</v>
      </c>
      <c r="AI1765" s="140" t="s">
        <v>9607</v>
      </c>
      <c r="AJ1765" s="140" t="s">
        <v>14917</v>
      </c>
      <c r="AK1765" s="140" t="s">
        <v>14918</v>
      </c>
      <c r="AL1765" s="139">
        <v>9400</v>
      </c>
      <c r="AM1765" s="140" t="s">
        <v>463</v>
      </c>
      <c r="AN1765" s="140" t="s">
        <v>14919</v>
      </c>
    </row>
    <row r="1766" spans="1:40" ht="28.8" x14ac:dyDescent="0.25">
      <c r="A1766" s="139" t="s">
        <v>7756</v>
      </c>
      <c r="B1766" s="140" t="s">
        <v>7757</v>
      </c>
      <c r="C1766" s="139">
        <v>23267</v>
      </c>
      <c r="D1766" s="140" t="s">
        <v>6579</v>
      </c>
      <c r="E1766" s="140" t="s">
        <v>4579</v>
      </c>
      <c r="F1766" s="139">
        <v>9402</v>
      </c>
      <c r="G1766" s="140" t="s">
        <v>464</v>
      </c>
      <c r="H1766" s="140" t="s">
        <v>1590</v>
      </c>
      <c r="I1766" s="140" t="s">
        <v>7758</v>
      </c>
      <c r="J1766" s="140" t="s">
        <v>14922</v>
      </c>
      <c r="K1766" s="140" t="s">
        <v>8031</v>
      </c>
      <c r="L1766" s="140" t="s">
        <v>7761</v>
      </c>
      <c r="M1766" s="140" t="s">
        <v>6825</v>
      </c>
      <c r="N1766" s="140" t="s">
        <v>8722</v>
      </c>
      <c r="O1766" s="139">
        <v>121343</v>
      </c>
      <c r="P1766" s="139">
        <v>23242</v>
      </c>
      <c r="Q1766" s="140" t="s">
        <v>7611</v>
      </c>
      <c r="R1766" s="139">
        <v>960021</v>
      </c>
      <c r="S1766" s="139">
        <v>0</v>
      </c>
      <c r="T1766" s="140" t="s">
        <v>7758</v>
      </c>
      <c r="U1766" s="141">
        <v>367</v>
      </c>
      <c r="V1766" s="140" t="s">
        <v>14923</v>
      </c>
      <c r="W1766" s="140" t="s">
        <v>9420</v>
      </c>
      <c r="X1766" s="140" t="s">
        <v>7765</v>
      </c>
      <c r="Y1766" s="140" t="s">
        <v>7766</v>
      </c>
      <c r="Z1766" s="140" t="s">
        <v>8739</v>
      </c>
      <c r="AA1766" s="139">
        <v>2</v>
      </c>
      <c r="AB1766" s="141">
        <v>45322</v>
      </c>
      <c r="AC1766" s="141">
        <v>45322</v>
      </c>
      <c r="AD1766" s="140" t="s">
        <v>7938</v>
      </c>
      <c r="AE1766" s="140" t="s">
        <v>7939</v>
      </c>
      <c r="AF1766" s="140" t="s">
        <v>7940</v>
      </c>
      <c r="AG1766" s="140" t="s">
        <v>7941</v>
      </c>
      <c r="AH1766" s="140" t="s">
        <v>14916</v>
      </c>
      <c r="AI1766" s="140" t="s">
        <v>9607</v>
      </c>
      <c r="AJ1766" s="140" t="s">
        <v>14917</v>
      </c>
      <c r="AK1766" s="140" t="s">
        <v>14918</v>
      </c>
      <c r="AL1766" s="139">
        <v>9400</v>
      </c>
      <c r="AM1766" s="140" t="s">
        <v>463</v>
      </c>
      <c r="AN1766" s="140" t="s">
        <v>14919</v>
      </c>
    </row>
    <row r="1767" spans="1:40" ht="28.8" x14ac:dyDescent="0.25">
      <c r="A1767" s="139" t="s">
        <v>7756</v>
      </c>
      <c r="B1767" s="140" t="s">
        <v>7757</v>
      </c>
      <c r="C1767" s="139">
        <v>23283</v>
      </c>
      <c r="D1767" s="140" t="s">
        <v>7612</v>
      </c>
      <c r="E1767" s="140" t="s">
        <v>4580</v>
      </c>
      <c r="F1767" s="139">
        <v>9404</v>
      </c>
      <c r="G1767" s="140" t="s">
        <v>131</v>
      </c>
      <c r="H1767" s="140" t="s">
        <v>1591</v>
      </c>
      <c r="I1767" s="140" t="s">
        <v>7758</v>
      </c>
      <c r="J1767" s="140" t="s">
        <v>14924</v>
      </c>
      <c r="K1767" s="140" t="s">
        <v>8031</v>
      </c>
      <c r="L1767" s="140" t="s">
        <v>7761</v>
      </c>
      <c r="M1767" s="140" t="s">
        <v>6825</v>
      </c>
      <c r="N1767" s="140" t="s">
        <v>8722</v>
      </c>
      <c r="O1767" s="139">
        <v>121343</v>
      </c>
      <c r="P1767" s="139">
        <v>23242</v>
      </c>
      <c r="Q1767" s="140" t="s">
        <v>7611</v>
      </c>
      <c r="R1767" s="139">
        <v>960021</v>
      </c>
      <c r="S1767" s="139">
        <v>0</v>
      </c>
      <c r="T1767" s="140" t="s">
        <v>7758</v>
      </c>
      <c r="U1767" s="141">
        <v>367</v>
      </c>
      <c r="V1767" s="140" t="s">
        <v>14925</v>
      </c>
      <c r="W1767" s="140" t="s">
        <v>10127</v>
      </c>
      <c r="X1767" s="140" t="s">
        <v>7765</v>
      </c>
      <c r="Y1767" s="140" t="s">
        <v>7766</v>
      </c>
      <c r="Z1767" s="140" t="s">
        <v>8739</v>
      </c>
      <c r="AA1767" s="139">
        <v>1</v>
      </c>
      <c r="AB1767" s="141">
        <v>45322</v>
      </c>
      <c r="AC1767" s="141">
        <v>45322</v>
      </c>
      <c r="AD1767" s="140" t="s">
        <v>7938</v>
      </c>
      <c r="AE1767" s="140" t="s">
        <v>7939</v>
      </c>
      <c r="AF1767" s="140" t="s">
        <v>7940</v>
      </c>
      <c r="AG1767" s="140" t="s">
        <v>7941</v>
      </c>
      <c r="AH1767" s="140" t="s">
        <v>14916</v>
      </c>
      <c r="AI1767" s="140" t="s">
        <v>9607</v>
      </c>
      <c r="AJ1767" s="140" t="s">
        <v>14917</v>
      </c>
      <c r="AK1767" s="140" t="s">
        <v>14918</v>
      </c>
      <c r="AL1767" s="139">
        <v>9400</v>
      </c>
      <c r="AM1767" s="140" t="s">
        <v>463</v>
      </c>
      <c r="AN1767" s="140" t="s">
        <v>14919</v>
      </c>
    </row>
    <row r="1768" spans="1:40" ht="28.8" x14ac:dyDescent="0.25">
      <c r="A1768" s="139" t="s">
        <v>7756</v>
      </c>
      <c r="B1768" s="140" t="s">
        <v>7757</v>
      </c>
      <c r="C1768" s="139">
        <v>23317</v>
      </c>
      <c r="D1768" s="140" t="s">
        <v>6438</v>
      </c>
      <c r="E1768" s="140" t="s">
        <v>4581</v>
      </c>
      <c r="F1768" s="139">
        <v>9420</v>
      </c>
      <c r="G1768" s="140" t="s">
        <v>132</v>
      </c>
      <c r="H1768" s="140" t="s">
        <v>1592</v>
      </c>
      <c r="I1768" s="140" t="s">
        <v>7758</v>
      </c>
      <c r="J1768" s="140" t="s">
        <v>14926</v>
      </c>
      <c r="K1768" s="140" t="s">
        <v>8031</v>
      </c>
      <c r="L1768" s="140" t="s">
        <v>7761</v>
      </c>
      <c r="M1768" s="140" t="s">
        <v>6825</v>
      </c>
      <c r="N1768" s="140" t="s">
        <v>8722</v>
      </c>
      <c r="O1768" s="139">
        <v>138735</v>
      </c>
      <c r="P1768" s="139">
        <v>22764</v>
      </c>
      <c r="Q1768" s="140" t="s">
        <v>7341</v>
      </c>
      <c r="R1768" s="139">
        <v>968751</v>
      </c>
      <c r="S1768" s="139">
        <v>0</v>
      </c>
      <c r="T1768" s="140" t="s">
        <v>7758</v>
      </c>
      <c r="U1768" s="141">
        <v>367</v>
      </c>
      <c r="V1768" s="140" t="s">
        <v>14927</v>
      </c>
      <c r="W1768" s="140" t="s">
        <v>8080</v>
      </c>
      <c r="X1768" s="140" t="s">
        <v>7765</v>
      </c>
      <c r="Y1768" s="140" t="s">
        <v>7766</v>
      </c>
      <c r="Z1768" s="140" t="s">
        <v>8739</v>
      </c>
      <c r="AA1768" s="139">
        <v>2</v>
      </c>
      <c r="AB1768" s="141">
        <v>45322</v>
      </c>
      <c r="AC1768" s="141">
        <v>45322</v>
      </c>
      <c r="AD1768" s="140" t="s">
        <v>7938</v>
      </c>
      <c r="AE1768" s="140" t="s">
        <v>7939</v>
      </c>
      <c r="AF1768" s="140" t="s">
        <v>7940</v>
      </c>
      <c r="AG1768" s="140" t="s">
        <v>7941</v>
      </c>
      <c r="AH1768" s="140" t="s">
        <v>9408</v>
      </c>
      <c r="AI1768" s="140" t="s">
        <v>7943</v>
      </c>
      <c r="AJ1768" s="140" t="s">
        <v>9409</v>
      </c>
      <c r="AK1768" s="140" t="s">
        <v>9410</v>
      </c>
      <c r="AL1768" s="139">
        <v>9300</v>
      </c>
      <c r="AM1768" s="140" t="s">
        <v>456</v>
      </c>
      <c r="AN1768" s="140" t="s">
        <v>9411</v>
      </c>
    </row>
    <row r="1769" spans="1:40" ht="28.8" x14ac:dyDescent="0.25">
      <c r="A1769" s="139" t="s">
        <v>7756</v>
      </c>
      <c r="B1769" s="140" t="s">
        <v>7757</v>
      </c>
      <c r="C1769" s="139">
        <v>23333</v>
      </c>
      <c r="D1769" s="140" t="s">
        <v>5220</v>
      </c>
      <c r="E1769" s="140" t="s">
        <v>4582</v>
      </c>
      <c r="F1769" s="139">
        <v>9420</v>
      </c>
      <c r="G1769" s="140" t="s">
        <v>133</v>
      </c>
      <c r="H1769" s="140" t="s">
        <v>1593</v>
      </c>
      <c r="I1769" s="140" t="s">
        <v>7758</v>
      </c>
      <c r="J1769" s="140" t="s">
        <v>14928</v>
      </c>
      <c r="K1769" s="140" t="s">
        <v>8031</v>
      </c>
      <c r="L1769" s="140" t="s">
        <v>7761</v>
      </c>
      <c r="M1769" s="140" t="s">
        <v>6825</v>
      </c>
      <c r="N1769" s="140" t="s">
        <v>8722</v>
      </c>
      <c r="O1769" s="139">
        <v>139139</v>
      </c>
      <c r="P1769" s="139">
        <v>22889</v>
      </c>
      <c r="Q1769" s="140" t="s">
        <v>6354</v>
      </c>
      <c r="R1769" s="139">
        <v>974824</v>
      </c>
      <c r="S1769" s="139">
        <v>0</v>
      </c>
      <c r="T1769" s="140" t="s">
        <v>7758</v>
      </c>
      <c r="U1769" s="141">
        <v>367</v>
      </c>
      <c r="V1769" s="140" t="s">
        <v>14929</v>
      </c>
      <c r="W1769" s="140" t="s">
        <v>10107</v>
      </c>
      <c r="X1769" s="140" t="s">
        <v>7765</v>
      </c>
      <c r="Y1769" s="140" t="s">
        <v>7766</v>
      </c>
      <c r="Z1769" s="140" t="s">
        <v>8739</v>
      </c>
      <c r="AA1769" s="139">
        <v>3</v>
      </c>
      <c r="AB1769" s="141">
        <v>45322</v>
      </c>
      <c r="AC1769" s="141">
        <v>45322</v>
      </c>
      <c r="AD1769" s="140" t="s">
        <v>7938</v>
      </c>
      <c r="AE1769" s="140" t="s">
        <v>7939</v>
      </c>
      <c r="AF1769" s="140" t="s">
        <v>7940</v>
      </c>
      <c r="AG1769" s="140" t="s">
        <v>7941</v>
      </c>
      <c r="AH1769" s="140" t="s">
        <v>14930</v>
      </c>
      <c r="AI1769" s="140" t="s">
        <v>7943</v>
      </c>
      <c r="AJ1769" s="140" t="s">
        <v>14931</v>
      </c>
      <c r="AK1769" s="140" t="s">
        <v>14932</v>
      </c>
      <c r="AL1769" s="139">
        <v>9300</v>
      </c>
      <c r="AM1769" s="140" t="s">
        <v>456</v>
      </c>
      <c r="AN1769" s="140" t="s">
        <v>14933</v>
      </c>
    </row>
    <row r="1770" spans="1:40" ht="28.8" x14ac:dyDescent="0.25">
      <c r="A1770" s="139" t="s">
        <v>7756</v>
      </c>
      <c r="B1770" s="140" t="s">
        <v>7757</v>
      </c>
      <c r="C1770" s="139">
        <v>23341</v>
      </c>
      <c r="D1770" s="140" t="s">
        <v>5363</v>
      </c>
      <c r="E1770" s="140" t="s">
        <v>4583</v>
      </c>
      <c r="F1770" s="139">
        <v>9320</v>
      </c>
      <c r="G1770" s="140" t="s">
        <v>14</v>
      </c>
      <c r="H1770" s="140" t="s">
        <v>1594</v>
      </c>
      <c r="I1770" s="140" t="s">
        <v>7758</v>
      </c>
      <c r="J1770" s="140" t="s">
        <v>14934</v>
      </c>
      <c r="K1770" s="140" t="s">
        <v>8031</v>
      </c>
      <c r="L1770" s="140" t="s">
        <v>7761</v>
      </c>
      <c r="M1770" s="140" t="s">
        <v>6825</v>
      </c>
      <c r="N1770" s="140" t="s">
        <v>8722</v>
      </c>
      <c r="O1770" s="139">
        <v>139139</v>
      </c>
      <c r="P1770" s="139">
        <v>22889</v>
      </c>
      <c r="Q1770" s="140" t="s">
        <v>6354</v>
      </c>
      <c r="R1770" s="139">
        <v>974824</v>
      </c>
      <c r="S1770" s="139">
        <v>0</v>
      </c>
      <c r="T1770" s="140" t="s">
        <v>7758</v>
      </c>
      <c r="U1770" s="141">
        <v>367</v>
      </c>
      <c r="V1770" s="140" t="s">
        <v>14935</v>
      </c>
      <c r="W1770" s="140" t="s">
        <v>10113</v>
      </c>
      <c r="X1770" s="140" t="s">
        <v>7765</v>
      </c>
      <c r="Y1770" s="140" t="s">
        <v>7766</v>
      </c>
      <c r="Z1770" s="140" t="s">
        <v>8739</v>
      </c>
      <c r="AA1770" s="139">
        <v>1</v>
      </c>
      <c r="AB1770" s="141">
        <v>45322</v>
      </c>
      <c r="AC1770" s="141">
        <v>45322</v>
      </c>
      <c r="AD1770" s="140" t="s">
        <v>8411</v>
      </c>
      <c r="AE1770" s="140" t="s">
        <v>8412</v>
      </c>
      <c r="AF1770" s="140" t="s">
        <v>8413</v>
      </c>
      <c r="AG1770" s="140" t="s">
        <v>8414</v>
      </c>
      <c r="AH1770" s="140" t="s">
        <v>14936</v>
      </c>
      <c r="AI1770" s="140" t="s">
        <v>7885</v>
      </c>
      <c r="AJ1770" s="140" t="s">
        <v>13987</v>
      </c>
      <c r="AK1770" s="140" t="s">
        <v>4583</v>
      </c>
      <c r="AL1770" s="139">
        <v>9320</v>
      </c>
      <c r="AM1770" s="140" t="s">
        <v>14</v>
      </c>
      <c r="AN1770" s="140" t="s">
        <v>14933</v>
      </c>
    </row>
    <row r="1771" spans="1:40" ht="28.8" x14ac:dyDescent="0.25">
      <c r="A1771" s="139" t="s">
        <v>7756</v>
      </c>
      <c r="B1771" s="140" t="s">
        <v>7757</v>
      </c>
      <c r="C1771" s="139">
        <v>23358</v>
      </c>
      <c r="D1771" s="140" t="s">
        <v>6714</v>
      </c>
      <c r="E1771" s="140" t="s">
        <v>4584</v>
      </c>
      <c r="F1771" s="139">
        <v>9320</v>
      </c>
      <c r="G1771" s="140" t="s">
        <v>465</v>
      </c>
      <c r="H1771" s="140" t="s">
        <v>5832</v>
      </c>
      <c r="I1771" s="140" t="s">
        <v>7758</v>
      </c>
      <c r="J1771" s="140" t="s">
        <v>14937</v>
      </c>
      <c r="K1771" s="140" t="s">
        <v>8031</v>
      </c>
      <c r="L1771" s="140" t="s">
        <v>7761</v>
      </c>
      <c r="M1771" s="140" t="s">
        <v>6825</v>
      </c>
      <c r="N1771" s="140" t="s">
        <v>8730</v>
      </c>
      <c r="O1771" s="139">
        <v>119503</v>
      </c>
      <c r="P1771" s="139">
        <v>23358</v>
      </c>
      <c r="Q1771" s="140" t="s">
        <v>6714</v>
      </c>
      <c r="R1771" s="139">
        <v>975979</v>
      </c>
      <c r="S1771" s="139">
        <v>0</v>
      </c>
      <c r="T1771" s="140" t="s">
        <v>7758</v>
      </c>
      <c r="U1771" s="141">
        <v>367</v>
      </c>
      <c r="V1771" s="140" t="s">
        <v>14938</v>
      </c>
      <c r="W1771" s="140" t="s">
        <v>13827</v>
      </c>
      <c r="X1771" s="140" t="s">
        <v>7765</v>
      </c>
      <c r="Y1771" s="140" t="s">
        <v>7766</v>
      </c>
      <c r="Z1771" s="140" t="s">
        <v>8732</v>
      </c>
      <c r="AA1771" s="139">
        <v>2</v>
      </c>
      <c r="AB1771" s="141">
        <v>45322</v>
      </c>
      <c r="AC1771" s="141">
        <v>45322</v>
      </c>
      <c r="AD1771" s="140" t="s">
        <v>8411</v>
      </c>
      <c r="AE1771" s="140" t="s">
        <v>8412</v>
      </c>
      <c r="AF1771" s="140" t="s">
        <v>8413</v>
      </c>
      <c r="AG1771" s="140" t="s">
        <v>8414</v>
      </c>
      <c r="AH1771" s="140" t="s">
        <v>14833</v>
      </c>
      <c r="AI1771" s="140" t="s">
        <v>8982</v>
      </c>
      <c r="AJ1771" s="140" t="s">
        <v>14834</v>
      </c>
      <c r="AK1771" s="140" t="s">
        <v>14835</v>
      </c>
      <c r="AL1771" s="139">
        <v>9300</v>
      </c>
      <c r="AM1771" s="140" t="s">
        <v>456</v>
      </c>
      <c r="AN1771" s="140" t="s">
        <v>14836</v>
      </c>
    </row>
    <row r="1772" spans="1:40" ht="28.8" x14ac:dyDescent="0.25">
      <c r="A1772" s="139" t="s">
        <v>7756</v>
      </c>
      <c r="B1772" s="140" t="s">
        <v>7757</v>
      </c>
      <c r="C1772" s="139">
        <v>23366</v>
      </c>
      <c r="D1772" s="140" t="s">
        <v>6439</v>
      </c>
      <c r="E1772" s="140" t="s">
        <v>4585</v>
      </c>
      <c r="F1772" s="139">
        <v>9320</v>
      </c>
      <c r="G1772" s="140" t="s">
        <v>465</v>
      </c>
      <c r="H1772" s="140" t="s">
        <v>1595</v>
      </c>
      <c r="I1772" s="140" t="s">
        <v>7758</v>
      </c>
      <c r="J1772" s="140" t="s">
        <v>14939</v>
      </c>
      <c r="K1772" s="140" t="s">
        <v>8031</v>
      </c>
      <c r="L1772" s="140" t="s">
        <v>7761</v>
      </c>
      <c r="M1772" s="140" t="s">
        <v>6825</v>
      </c>
      <c r="N1772" s="140" t="s">
        <v>8722</v>
      </c>
      <c r="O1772" s="139">
        <v>139139</v>
      </c>
      <c r="P1772" s="139">
        <v>22889</v>
      </c>
      <c r="Q1772" s="140" t="s">
        <v>6354</v>
      </c>
      <c r="R1772" s="139">
        <v>973974</v>
      </c>
      <c r="S1772" s="139">
        <v>0</v>
      </c>
      <c r="T1772" s="140" t="s">
        <v>7758</v>
      </c>
      <c r="U1772" s="141">
        <v>367</v>
      </c>
      <c r="V1772" s="140" t="s">
        <v>14940</v>
      </c>
      <c r="W1772" s="140" t="s">
        <v>7909</v>
      </c>
      <c r="X1772" s="140" t="s">
        <v>7765</v>
      </c>
      <c r="Y1772" s="140" t="s">
        <v>7766</v>
      </c>
      <c r="Z1772" s="140" t="s">
        <v>8739</v>
      </c>
      <c r="AA1772" s="139">
        <v>2</v>
      </c>
      <c r="AB1772" s="141">
        <v>45322</v>
      </c>
      <c r="AC1772" s="141">
        <v>45322</v>
      </c>
      <c r="AD1772" s="140" t="s">
        <v>8411</v>
      </c>
      <c r="AE1772" s="140" t="s">
        <v>8412</v>
      </c>
      <c r="AF1772" s="140" t="s">
        <v>8413</v>
      </c>
      <c r="AG1772" s="140" t="s">
        <v>8414</v>
      </c>
      <c r="AH1772" s="140" t="s">
        <v>14941</v>
      </c>
      <c r="AI1772" s="140" t="s">
        <v>7773</v>
      </c>
      <c r="AJ1772" s="140" t="s">
        <v>14942</v>
      </c>
      <c r="AK1772" s="140" t="s">
        <v>4585</v>
      </c>
      <c r="AL1772" s="139">
        <v>9320</v>
      </c>
      <c r="AM1772" s="140" t="s">
        <v>465</v>
      </c>
      <c r="AN1772" s="140" t="s">
        <v>14943</v>
      </c>
    </row>
    <row r="1773" spans="1:40" ht="28.8" x14ac:dyDescent="0.25">
      <c r="A1773" s="139" t="s">
        <v>7756</v>
      </c>
      <c r="B1773" s="140" t="s">
        <v>7757</v>
      </c>
      <c r="C1773" s="139">
        <v>23374</v>
      </c>
      <c r="D1773" s="140" t="s">
        <v>7343</v>
      </c>
      <c r="E1773" s="140" t="s">
        <v>4586</v>
      </c>
      <c r="F1773" s="139">
        <v>9320</v>
      </c>
      <c r="G1773" s="140" t="s">
        <v>465</v>
      </c>
      <c r="H1773" s="140" t="s">
        <v>1596</v>
      </c>
      <c r="I1773" s="140" t="s">
        <v>7758</v>
      </c>
      <c r="J1773" s="140" t="s">
        <v>14944</v>
      </c>
      <c r="K1773" s="140" t="s">
        <v>8031</v>
      </c>
      <c r="L1773" s="140" t="s">
        <v>7761</v>
      </c>
      <c r="M1773" s="140" t="s">
        <v>6825</v>
      </c>
      <c r="N1773" s="140" t="s">
        <v>8722</v>
      </c>
      <c r="O1773" s="139">
        <v>139139</v>
      </c>
      <c r="P1773" s="139">
        <v>22889</v>
      </c>
      <c r="Q1773" s="140" t="s">
        <v>6354</v>
      </c>
      <c r="R1773" s="139">
        <v>107961</v>
      </c>
      <c r="S1773" s="139">
        <v>0</v>
      </c>
      <c r="T1773" s="140" t="s">
        <v>7758</v>
      </c>
      <c r="U1773" s="141">
        <v>367</v>
      </c>
      <c r="V1773" s="140" t="s">
        <v>14945</v>
      </c>
      <c r="W1773" s="140" t="s">
        <v>8214</v>
      </c>
      <c r="X1773" s="140" t="s">
        <v>7765</v>
      </c>
      <c r="Y1773" s="140" t="s">
        <v>7766</v>
      </c>
      <c r="Z1773" s="140" t="s">
        <v>8739</v>
      </c>
      <c r="AA1773" s="139">
        <v>2</v>
      </c>
      <c r="AB1773" s="141">
        <v>45322</v>
      </c>
      <c r="AC1773" s="141">
        <v>45322</v>
      </c>
      <c r="AD1773" s="140" t="s">
        <v>8411</v>
      </c>
      <c r="AE1773" s="140" t="s">
        <v>8412</v>
      </c>
      <c r="AF1773" s="140" t="s">
        <v>8413</v>
      </c>
      <c r="AG1773" s="140" t="s">
        <v>8414</v>
      </c>
      <c r="AH1773" s="140" t="s">
        <v>14946</v>
      </c>
      <c r="AI1773" s="140" t="s">
        <v>9777</v>
      </c>
      <c r="AJ1773" s="140" t="s">
        <v>12226</v>
      </c>
      <c r="AK1773" s="140" t="s">
        <v>4586</v>
      </c>
      <c r="AL1773" s="139">
        <v>9320</v>
      </c>
      <c r="AM1773" s="140" t="s">
        <v>465</v>
      </c>
      <c r="AN1773" s="140" t="s">
        <v>14947</v>
      </c>
    </row>
    <row r="1774" spans="1:40" ht="28.8" x14ac:dyDescent="0.25">
      <c r="A1774" s="139" t="s">
        <v>7756</v>
      </c>
      <c r="B1774" s="140" t="s">
        <v>7757</v>
      </c>
      <c r="C1774" s="139">
        <v>23382</v>
      </c>
      <c r="D1774" s="140" t="s">
        <v>7613</v>
      </c>
      <c r="E1774" s="140" t="s">
        <v>4587</v>
      </c>
      <c r="F1774" s="139">
        <v>9450</v>
      </c>
      <c r="G1774" s="140" t="s">
        <v>466</v>
      </c>
      <c r="H1774" s="140" t="s">
        <v>1597</v>
      </c>
      <c r="I1774" s="140" t="s">
        <v>7758</v>
      </c>
      <c r="J1774" s="140" t="s">
        <v>14948</v>
      </c>
      <c r="K1774" s="140" t="s">
        <v>8031</v>
      </c>
      <c r="L1774" s="140" t="s">
        <v>7761</v>
      </c>
      <c r="M1774" s="140" t="s">
        <v>6825</v>
      </c>
      <c r="N1774" s="140" t="s">
        <v>7762</v>
      </c>
      <c r="O1774" s="139">
        <v>121012</v>
      </c>
      <c r="P1774" s="139">
        <v>299</v>
      </c>
      <c r="Q1774" s="140" t="s">
        <v>7049</v>
      </c>
      <c r="R1774" s="139">
        <v>113985</v>
      </c>
      <c r="S1774" s="139">
        <v>113985</v>
      </c>
      <c r="T1774" s="140" t="s">
        <v>7935</v>
      </c>
      <c r="U1774" s="141">
        <v>367</v>
      </c>
      <c r="V1774" s="140" t="s">
        <v>14949</v>
      </c>
      <c r="W1774" s="140" t="s">
        <v>14950</v>
      </c>
      <c r="X1774" s="140" t="s">
        <v>7765</v>
      </c>
      <c r="Y1774" s="140" t="s">
        <v>7766</v>
      </c>
      <c r="Z1774" s="140" t="s">
        <v>7767</v>
      </c>
      <c r="AA1774" s="139">
        <v>1</v>
      </c>
      <c r="AB1774" s="141">
        <v>45322</v>
      </c>
      <c r="AC1774" s="141">
        <v>45322</v>
      </c>
      <c r="AD1774" s="140" t="s">
        <v>7938</v>
      </c>
      <c r="AE1774" s="140" t="s">
        <v>7939</v>
      </c>
      <c r="AF1774" s="140" t="s">
        <v>7940</v>
      </c>
      <c r="AG1774" s="140" t="s">
        <v>7941</v>
      </c>
      <c r="AH1774" s="140" t="s">
        <v>8034</v>
      </c>
      <c r="AI1774" s="140" t="s">
        <v>7773</v>
      </c>
      <c r="AJ1774" s="140" t="s">
        <v>8035</v>
      </c>
      <c r="AK1774" s="140" t="s">
        <v>8036</v>
      </c>
      <c r="AL1774" s="139">
        <v>9300</v>
      </c>
      <c r="AM1774" s="140" t="s">
        <v>456</v>
      </c>
      <c r="AN1774" s="140" t="s">
        <v>8037</v>
      </c>
    </row>
    <row r="1775" spans="1:40" ht="28.8" x14ac:dyDescent="0.25">
      <c r="A1775" s="139" t="s">
        <v>7756</v>
      </c>
      <c r="B1775" s="140" t="s">
        <v>7757</v>
      </c>
      <c r="C1775" s="139">
        <v>23416</v>
      </c>
      <c r="D1775" s="140" t="s">
        <v>5250</v>
      </c>
      <c r="E1775" s="140" t="s">
        <v>4588</v>
      </c>
      <c r="F1775" s="139">
        <v>9451</v>
      </c>
      <c r="G1775" s="140" t="s">
        <v>134</v>
      </c>
      <c r="H1775" s="140" t="s">
        <v>1598</v>
      </c>
      <c r="I1775" s="140" t="s">
        <v>7758</v>
      </c>
      <c r="J1775" s="140" t="s">
        <v>14951</v>
      </c>
      <c r="K1775" s="140" t="s">
        <v>8031</v>
      </c>
      <c r="L1775" s="140" t="s">
        <v>7761</v>
      </c>
      <c r="M1775" s="140" t="s">
        <v>6825</v>
      </c>
      <c r="N1775" s="140" t="s">
        <v>8722</v>
      </c>
      <c r="O1775" s="139">
        <v>121368</v>
      </c>
      <c r="P1775" s="139">
        <v>107995</v>
      </c>
      <c r="Q1775" s="140" t="s">
        <v>6306</v>
      </c>
      <c r="R1775" s="139">
        <v>138164</v>
      </c>
      <c r="S1775" s="139">
        <v>0</v>
      </c>
      <c r="T1775" s="140" t="s">
        <v>7758</v>
      </c>
      <c r="U1775" s="141">
        <v>367</v>
      </c>
      <c r="V1775" s="140" t="s">
        <v>14952</v>
      </c>
      <c r="W1775" s="140" t="s">
        <v>10299</v>
      </c>
      <c r="X1775" s="140" t="s">
        <v>7765</v>
      </c>
      <c r="Y1775" s="140" t="s">
        <v>7766</v>
      </c>
      <c r="Z1775" s="140" t="s">
        <v>8739</v>
      </c>
      <c r="AA1775" s="139">
        <v>1</v>
      </c>
      <c r="AB1775" s="141">
        <v>45322</v>
      </c>
      <c r="AC1775" s="141">
        <v>45322</v>
      </c>
      <c r="AD1775" s="140" t="s">
        <v>7938</v>
      </c>
      <c r="AE1775" s="140" t="s">
        <v>7939</v>
      </c>
      <c r="AF1775" s="140" t="s">
        <v>7940</v>
      </c>
      <c r="AG1775" s="140" t="s">
        <v>7941</v>
      </c>
      <c r="AH1775" s="140" t="s">
        <v>14953</v>
      </c>
      <c r="AI1775" s="140" t="s">
        <v>7773</v>
      </c>
      <c r="AJ1775" s="140" t="s">
        <v>14954</v>
      </c>
      <c r="AK1775" s="140" t="s">
        <v>4551</v>
      </c>
      <c r="AL1775" s="139">
        <v>9300</v>
      </c>
      <c r="AM1775" s="140" t="s">
        <v>456</v>
      </c>
      <c r="AN1775" s="140" t="s">
        <v>14810</v>
      </c>
    </row>
    <row r="1776" spans="1:40" ht="28.8" x14ac:dyDescent="0.25">
      <c r="A1776" s="139" t="s">
        <v>7756</v>
      </c>
      <c r="B1776" s="140" t="s">
        <v>7757</v>
      </c>
      <c r="C1776" s="139">
        <v>23424</v>
      </c>
      <c r="D1776" s="140" t="s">
        <v>5736</v>
      </c>
      <c r="E1776" s="140" t="s">
        <v>4589</v>
      </c>
      <c r="F1776" s="139">
        <v>9420</v>
      </c>
      <c r="G1776" s="140" t="s">
        <v>135</v>
      </c>
      <c r="H1776" s="140" t="s">
        <v>1599</v>
      </c>
      <c r="I1776" s="140" t="s">
        <v>7758</v>
      </c>
      <c r="J1776" s="140" t="s">
        <v>14955</v>
      </c>
      <c r="K1776" s="140" t="s">
        <v>8031</v>
      </c>
      <c r="L1776" s="140" t="s">
        <v>7761</v>
      </c>
      <c r="M1776" s="140" t="s">
        <v>6825</v>
      </c>
      <c r="N1776" s="140" t="s">
        <v>8722</v>
      </c>
      <c r="O1776" s="139">
        <v>139139</v>
      </c>
      <c r="P1776" s="139">
        <v>22889</v>
      </c>
      <c r="Q1776" s="140" t="s">
        <v>6354</v>
      </c>
      <c r="R1776" s="139">
        <v>55038</v>
      </c>
      <c r="S1776" s="139">
        <v>0</v>
      </c>
      <c r="T1776" s="140" t="s">
        <v>7758</v>
      </c>
      <c r="U1776" s="141">
        <v>367</v>
      </c>
      <c r="V1776" s="140" t="s">
        <v>14956</v>
      </c>
      <c r="W1776" s="140" t="s">
        <v>8105</v>
      </c>
      <c r="X1776" s="140" t="s">
        <v>7765</v>
      </c>
      <c r="Y1776" s="140" t="s">
        <v>7766</v>
      </c>
      <c r="Z1776" s="140" t="s">
        <v>8739</v>
      </c>
      <c r="AA1776" s="139">
        <v>1</v>
      </c>
      <c r="AB1776" s="141">
        <v>45322</v>
      </c>
      <c r="AC1776" s="141">
        <v>45322</v>
      </c>
      <c r="AD1776" s="140" t="s">
        <v>7938</v>
      </c>
      <c r="AE1776" s="140" t="s">
        <v>7939</v>
      </c>
      <c r="AF1776" s="140" t="s">
        <v>7940</v>
      </c>
      <c r="AG1776" s="140" t="s">
        <v>7941</v>
      </c>
      <c r="AH1776" s="140" t="s">
        <v>14957</v>
      </c>
      <c r="AI1776" s="140" t="s">
        <v>7773</v>
      </c>
      <c r="AJ1776" s="140" t="s">
        <v>14958</v>
      </c>
      <c r="AK1776" s="140" t="s">
        <v>4589</v>
      </c>
      <c r="AL1776" s="139">
        <v>9420</v>
      </c>
      <c r="AM1776" s="140" t="s">
        <v>135</v>
      </c>
      <c r="AN1776" s="140" t="s">
        <v>14959</v>
      </c>
    </row>
    <row r="1777" spans="1:40" ht="28.8" x14ac:dyDescent="0.25">
      <c r="A1777" s="139" t="s">
        <v>7756</v>
      </c>
      <c r="B1777" s="140" t="s">
        <v>7757</v>
      </c>
      <c r="C1777" s="139">
        <v>23457</v>
      </c>
      <c r="D1777" s="140" t="s">
        <v>6440</v>
      </c>
      <c r="E1777" s="140" t="s">
        <v>4590</v>
      </c>
      <c r="F1777" s="139">
        <v>9470</v>
      </c>
      <c r="G1777" s="140" t="s">
        <v>467</v>
      </c>
      <c r="H1777" s="140" t="s">
        <v>1600</v>
      </c>
      <c r="I1777" s="140" t="s">
        <v>7758</v>
      </c>
      <c r="J1777" s="140" t="s">
        <v>14960</v>
      </c>
      <c r="K1777" s="140" t="s">
        <v>8031</v>
      </c>
      <c r="L1777" s="140" t="s">
        <v>7761</v>
      </c>
      <c r="M1777" s="140" t="s">
        <v>6825</v>
      </c>
      <c r="N1777" s="140" t="s">
        <v>8722</v>
      </c>
      <c r="O1777" s="139">
        <v>121038</v>
      </c>
      <c r="P1777" s="139">
        <v>61267</v>
      </c>
      <c r="Q1777" s="140" t="s">
        <v>6453</v>
      </c>
      <c r="R1777" s="139">
        <v>974832</v>
      </c>
      <c r="S1777" s="139">
        <v>0</v>
      </c>
      <c r="T1777" s="140" t="s">
        <v>7758</v>
      </c>
      <c r="U1777" s="141">
        <v>367</v>
      </c>
      <c r="V1777" s="140" t="s">
        <v>14961</v>
      </c>
      <c r="W1777" s="140" t="s">
        <v>14962</v>
      </c>
      <c r="X1777" s="140" t="s">
        <v>7765</v>
      </c>
      <c r="Y1777" s="140" t="s">
        <v>7766</v>
      </c>
      <c r="Z1777" s="140" t="s">
        <v>8739</v>
      </c>
      <c r="AA1777" s="139">
        <v>2</v>
      </c>
      <c r="AB1777" s="141">
        <v>45322</v>
      </c>
      <c r="AC1777" s="141">
        <v>45322</v>
      </c>
      <c r="AD1777" s="140" t="s">
        <v>7938</v>
      </c>
      <c r="AE1777" s="140" t="s">
        <v>7939</v>
      </c>
      <c r="AF1777" s="140" t="s">
        <v>7940</v>
      </c>
      <c r="AG1777" s="140" t="s">
        <v>7941</v>
      </c>
      <c r="AH1777" s="140" t="s">
        <v>14963</v>
      </c>
      <c r="AI1777" s="140" t="s">
        <v>7885</v>
      </c>
      <c r="AJ1777" s="140" t="s">
        <v>14964</v>
      </c>
      <c r="AK1777" s="140" t="s">
        <v>14965</v>
      </c>
      <c r="AL1777" s="139">
        <v>9470</v>
      </c>
      <c r="AM1777" s="140" t="s">
        <v>467</v>
      </c>
      <c r="AN1777" s="140" t="s">
        <v>14966</v>
      </c>
    </row>
    <row r="1778" spans="1:40" ht="28.8" x14ac:dyDescent="0.25">
      <c r="A1778" s="139" t="s">
        <v>7756</v>
      </c>
      <c r="B1778" s="140" t="s">
        <v>7757</v>
      </c>
      <c r="C1778" s="139">
        <v>23481</v>
      </c>
      <c r="D1778" s="140" t="s">
        <v>5833</v>
      </c>
      <c r="E1778" s="140" t="s">
        <v>4591</v>
      </c>
      <c r="F1778" s="139">
        <v>9473</v>
      </c>
      <c r="G1778" s="140" t="s">
        <v>136</v>
      </c>
      <c r="H1778" s="140" t="s">
        <v>1601</v>
      </c>
      <c r="I1778" s="140" t="s">
        <v>7758</v>
      </c>
      <c r="J1778" s="140" t="s">
        <v>14967</v>
      </c>
      <c r="K1778" s="140" t="s">
        <v>8031</v>
      </c>
      <c r="L1778" s="140" t="s">
        <v>7761</v>
      </c>
      <c r="M1778" s="140" t="s">
        <v>6825</v>
      </c>
      <c r="N1778" s="140" t="s">
        <v>8722</v>
      </c>
      <c r="O1778" s="139">
        <v>121038</v>
      </c>
      <c r="P1778" s="139">
        <v>61267</v>
      </c>
      <c r="Q1778" s="140" t="s">
        <v>6453</v>
      </c>
      <c r="R1778" s="139">
        <v>974832</v>
      </c>
      <c r="S1778" s="139">
        <v>0</v>
      </c>
      <c r="T1778" s="140" t="s">
        <v>7758</v>
      </c>
      <c r="U1778" s="141">
        <v>367</v>
      </c>
      <c r="V1778" s="140" t="s">
        <v>14968</v>
      </c>
      <c r="W1778" s="140" t="s">
        <v>8776</v>
      </c>
      <c r="X1778" s="140" t="s">
        <v>7765</v>
      </c>
      <c r="Y1778" s="140" t="s">
        <v>7766</v>
      </c>
      <c r="Z1778" s="140" t="s">
        <v>8739</v>
      </c>
      <c r="AA1778" s="139">
        <v>1</v>
      </c>
      <c r="AB1778" s="141">
        <v>45322</v>
      </c>
      <c r="AC1778" s="141">
        <v>45322</v>
      </c>
      <c r="AD1778" s="140" t="s">
        <v>7938</v>
      </c>
      <c r="AE1778" s="140" t="s">
        <v>7939</v>
      </c>
      <c r="AF1778" s="140" t="s">
        <v>7940</v>
      </c>
      <c r="AG1778" s="140" t="s">
        <v>7941</v>
      </c>
      <c r="AH1778" s="140" t="s">
        <v>14969</v>
      </c>
      <c r="AI1778" s="140" t="s">
        <v>7885</v>
      </c>
      <c r="AJ1778" s="140" t="s">
        <v>14970</v>
      </c>
      <c r="AK1778" s="140" t="s">
        <v>4591</v>
      </c>
      <c r="AL1778" s="139">
        <v>9473</v>
      </c>
      <c r="AM1778" s="140" t="s">
        <v>136</v>
      </c>
      <c r="AN1778" s="140" t="s">
        <v>14966</v>
      </c>
    </row>
    <row r="1779" spans="1:40" ht="28.8" x14ac:dyDescent="0.25">
      <c r="A1779" s="139" t="s">
        <v>7756</v>
      </c>
      <c r="B1779" s="140" t="s">
        <v>7757</v>
      </c>
      <c r="C1779" s="139">
        <v>23499</v>
      </c>
      <c r="D1779" s="140" t="s">
        <v>7614</v>
      </c>
      <c r="E1779" s="140" t="s">
        <v>7344</v>
      </c>
      <c r="F1779" s="139">
        <v>9473</v>
      </c>
      <c r="G1779" s="140" t="s">
        <v>136</v>
      </c>
      <c r="H1779" s="140" t="s">
        <v>1602</v>
      </c>
      <c r="I1779" s="140" t="s">
        <v>7758</v>
      </c>
      <c r="J1779" s="140" t="s">
        <v>14971</v>
      </c>
      <c r="K1779" s="140" t="s">
        <v>8031</v>
      </c>
      <c r="L1779" s="140" t="s">
        <v>7761</v>
      </c>
      <c r="M1779" s="140" t="s">
        <v>6825</v>
      </c>
      <c r="N1779" s="140" t="s">
        <v>8730</v>
      </c>
      <c r="O1779" s="139">
        <v>125583</v>
      </c>
      <c r="P1779" s="139">
        <v>23689</v>
      </c>
      <c r="Q1779" s="140" t="s">
        <v>490</v>
      </c>
      <c r="R1779" s="139">
        <v>976043</v>
      </c>
      <c r="S1779" s="139">
        <v>0</v>
      </c>
      <c r="T1779" s="140" t="s">
        <v>7758</v>
      </c>
      <c r="U1779" s="141">
        <v>367</v>
      </c>
      <c r="V1779" s="140" t="s">
        <v>14972</v>
      </c>
      <c r="W1779" s="140" t="s">
        <v>9149</v>
      </c>
      <c r="X1779" s="140" t="s">
        <v>7765</v>
      </c>
      <c r="Y1779" s="140" t="s">
        <v>7766</v>
      </c>
      <c r="Z1779" s="140" t="s">
        <v>8732</v>
      </c>
      <c r="AA1779" s="139">
        <v>1</v>
      </c>
      <c r="AB1779" s="141">
        <v>45322</v>
      </c>
      <c r="AC1779" s="141">
        <v>45322</v>
      </c>
      <c r="AD1779" s="140" t="s">
        <v>7938</v>
      </c>
      <c r="AE1779" s="140" t="s">
        <v>7939</v>
      </c>
      <c r="AF1779" s="140" t="s">
        <v>7940</v>
      </c>
      <c r="AG1779" s="140" t="s">
        <v>7941</v>
      </c>
      <c r="AH1779" s="140" t="s">
        <v>14973</v>
      </c>
      <c r="AI1779" s="140" t="s">
        <v>7773</v>
      </c>
      <c r="AJ1779" s="140" t="s">
        <v>14974</v>
      </c>
      <c r="AK1779" s="140" t="s">
        <v>14975</v>
      </c>
      <c r="AL1779" s="139">
        <v>9470</v>
      </c>
      <c r="AM1779" s="140" t="s">
        <v>467</v>
      </c>
      <c r="AN1779" s="140" t="s">
        <v>14976</v>
      </c>
    </row>
    <row r="1780" spans="1:40" ht="28.8" x14ac:dyDescent="0.25">
      <c r="A1780" s="139" t="s">
        <v>7756</v>
      </c>
      <c r="B1780" s="140" t="s">
        <v>7757</v>
      </c>
      <c r="C1780" s="139">
        <v>23523</v>
      </c>
      <c r="D1780" s="140" t="s">
        <v>7615</v>
      </c>
      <c r="E1780" s="140" t="s">
        <v>4592</v>
      </c>
      <c r="F1780" s="139">
        <v>9400</v>
      </c>
      <c r="G1780" s="140" t="s">
        <v>901</v>
      </c>
      <c r="H1780" s="140" t="s">
        <v>1603</v>
      </c>
      <c r="I1780" s="140" t="s">
        <v>7758</v>
      </c>
      <c r="J1780" s="140" t="s">
        <v>14977</v>
      </c>
      <c r="K1780" s="140" t="s">
        <v>8031</v>
      </c>
      <c r="L1780" s="140" t="s">
        <v>7761</v>
      </c>
      <c r="M1780" s="140" t="s">
        <v>6825</v>
      </c>
      <c r="N1780" s="140" t="s">
        <v>8730</v>
      </c>
      <c r="O1780" s="139">
        <v>120981</v>
      </c>
      <c r="P1780" s="139">
        <v>23523</v>
      </c>
      <c r="Q1780" s="140" t="s">
        <v>7615</v>
      </c>
      <c r="R1780" s="139">
        <v>976019</v>
      </c>
      <c r="S1780" s="139">
        <v>0</v>
      </c>
      <c r="T1780" s="140" t="s">
        <v>7758</v>
      </c>
      <c r="U1780" s="141">
        <v>367</v>
      </c>
      <c r="V1780" s="140" t="s">
        <v>14978</v>
      </c>
      <c r="W1780" s="140" t="s">
        <v>12578</v>
      </c>
      <c r="X1780" s="140" t="s">
        <v>7765</v>
      </c>
      <c r="Y1780" s="140" t="s">
        <v>7766</v>
      </c>
      <c r="Z1780" s="140" t="s">
        <v>8732</v>
      </c>
      <c r="AA1780" s="139">
        <v>1</v>
      </c>
      <c r="AB1780" s="141">
        <v>45322</v>
      </c>
      <c r="AC1780" s="141">
        <v>45322</v>
      </c>
      <c r="AD1780" s="140" t="s">
        <v>7938</v>
      </c>
      <c r="AE1780" s="140" t="s">
        <v>7939</v>
      </c>
      <c r="AF1780" s="140" t="s">
        <v>7940</v>
      </c>
      <c r="AG1780" s="140" t="s">
        <v>7941</v>
      </c>
      <c r="AH1780" s="140" t="s">
        <v>14908</v>
      </c>
      <c r="AI1780" s="140" t="s">
        <v>7773</v>
      </c>
      <c r="AJ1780" s="140" t="s">
        <v>14909</v>
      </c>
      <c r="AK1780" s="140" t="s">
        <v>14910</v>
      </c>
      <c r="AL1780" s="139">
        <v>9400</v>
      </c>
      <c r="AM1780" s="140" t="s">
        <v>463</v>
      </c>
      <c r="AN1780" s="140" t="s">
        <v>14911</v>
      </c>
    </row>
    <row r="1781" spans="1:40" ht="28.8" x14ac:dyDescent="0.25">
      <c r="A1781" s="139" t="s">
        <v>7756</v>
      </c>
      <c r="B1781" s="140" t="s">
        <v>7757</v>
      </c>
      <c r="C1781" s="139">
        <v>23556</v>
      </c>
      <c r="D1781" s="140" t="s">
        <v>488</v>
      </c>
      <c r="E1781" s="140" t="s">
        <v>4593</v>
      </c>
      <c r="F1781" s="139">
        <v>9500</v>
      </c>
      <c r="G1781" s="140" t="s">
        <v>469</v>
      </c>
      <c r="H1781" s="140" t="s">
        <v>1604</v>
      </c>
      <c r="I1781" s="140" t="s">
        <v>7758</v>
      </c>
      <c r="J1781" s="140" t="s">
        <v>14979</v>
      </c>
      <c r="K1781" s="140" t="s">
        <v>8031</v>
      </c>
      <c r="L1781" s="140" t="s">
        <v>7761</v>
      </c>
      <c r="M1781" s="140" t="s">
        <v>6825</v>
      </c>
      <c r="N1781" s="140" t="s">
        <v>8722</v>
      </c>
      <c r="O1781" s="139">
        <v>119974</v>
      </c>
      <c r="P1781" s="139">
        <v>23556</v>
      </c>
      <c r="Q1781" s="140" t="s">
        <v>488</v>
      </c>
      <c r="R1781" s="139">
        <v>53711</v>
      </c>
      <c r="S1781" s="139">
        <v>0</v>
      </c>
      <c r="T1781" s="140" t="s">
        <v>7758</v>
      </c>
      <c r="U1781" s="141">
        <v>367</v>
      </c>
      <c r="V1781" s="140" t="s">
        <v>14980</v>
      </c>
      <c r="W1781" s="140" t="s">
        <v>8204</v>
      </c>
      <c r="X1781" s="140" t="s">
        <v>7765</v>
      </c>
      <c r="Y1781" s="140" t="s">
        <v>7766</v>
      </c>
      <c r="Z1781" s="140" t="s">
        <v>8739</v>
      </c>
      <c r="AA1781" s="139">
        <v>1</v>
      </c>
      <c r="AB1781" s="141">
        <v>45322</v>
      </c>
      <c r="AC1781" s="141">
        <v>45322</v>
      </c>
      <c r="AD1781" s="140" t="s">
        <v>7938</v>
      </c>
      <c r="AE1781" s="140" t="s">
        <v>7939</v>
      </c>
      <c r="AF1781" s="140" t="s">
        <v>7940</v>
      </c>
      <c r="AG1781" s="140" t="s">
        <v>7941</v>
      </c>
      <c r="AH1781" s="140" t="s">
        <v>14981</v>
      </c>
      <c r="AI1781" s="140" t="s">
        <v>7943</v>
      </c>
      <c r="AJ1781" s="140" t="s">
        <v>14982</v>
      </c>
      <c r="AK1781" s="140" t="s">
        <v>14983</v>
      </c>
      <c r="AL1781" s="139">
        <v>9500</v>
      </c>
      <c r="AM1781" s="140" t="s">
        <v>469</v>
      </c>
      <c r="AN1781" s="140" t="s">
        <v>14984</v>
      </c>
    </row>
    <row r="1782" spans="1:40" ht="28.8" x14ac:dyDescent="0.25">
      <c r="A1782" s="139" t="s">
        <v>7756</v>
      </c>
      <c r="B1782" s="140" t="s">
        <v>7757</v>
      </c>
      <c r="C1782" s="139">
        <v>23564</v>
      </c>
      <c r="D1782" s="140" t="s">
        <v>488</v>
      </c>
      <c r="E1782" s="140" t="s">
        <v>4594</v>
      </c>
      <c r="F1782" s="139">
        <v>9500</v>
      </c>
      <c r="G1782" s="140" t="s">
        <v>469</v>
      </c>
      <c r="H1782" s="140" t="s">
        <v>1605</v>
      </c>
      <c r="I1782" s="140" t="s">
        <v>7758</v>
      </c>
      <c r="J1782" s="140" t="s">
        <v>14985</v>
      </c>
      <c r="K1782" s="140" t="s">
        <v>8031</v>
      </c>
      <c r="L1782" s="140" t="s">
        <v>7761</v>
      </c>
      <c r="M1782" s="140" t="s">
        <v>6825</v>
      </c>
      <c r="N1782" s="140" t="s">
        <v>8722</v>
      </c>
      <c r="O1782" s="139">
        <v>119974</v>
      </c>
      <c r="P1782" s="139">
        <v>23556</v>
      </c>
      <c r="Q1782" s="140" t="s">
        <v>488</v>
      </c>
      <c r="R1782" s="139">
        <v>969071</v>
      </c>
      <c r="S1782" s="139">
        <v>0</v>
      </c>
      <c r="T1782" s="140" t="s">
        <v>7758</v>
      </c>
      <c r="U1782" s="141">
        <v>367</v>
      </c>
      <c r="V1782" s="140" t="s">
        <v>14986</v>
      </c>
      <c r="W1782" s="140" t="s">
        <v>12319</v>
      </c>
      <c r="X1782" s="140" t="s">
        <v>7765</v>
      </c>
      <c r="Y1782" s="140" t="s">
        <v>7766</v>
      </c>
      <c r="Z1782" s="140" t="s">
        <v>8739</v>
      </c>
      <c r="AA1782" s="139">
        <v>3</v>
      </c>
      <c r="AB1782" s="141">
        <v>45322</v>
      </c>
      <c r="AC1782" s="141">
        <v>45322</v>
      </c>
      <c r="AD1782" s="140" t="s">
        <v>7938</v>
      </c>
      <c r="AE1782" s="140" t="s">
        <v>7939</v>
      </c>
      <c r="AF1782" s="140" t="s">
        <v>7940</v>
      </c>
      <c r="AG1782" s="140" t="s">
        <v>7941</v>
      </c>
      <c r="AH1782" s="140" t="s">
        <v>14987</v>
      </c>
      <c r="AI1782" s="140" t="s">
        <v>7885</v>
      </c>
      <c r="AJ1782" s="140" t="s">
        <v>14988</v>
      </c>
      <c r="AK1782" s="140" t="s">
        <v>4594</v>
      </c>
      <c r="AL1782" s="139">
        <v>9500</v>
      </c>
      <c r="AM1782" s="140" t="s">
        <v>469</v>
      </c>
      <c r="AN1782" s="140" t="s">
        <v>9166</v>
      </c>
    </row>
    <row r="1783" spans="1:40" ht="28.8" x14ac:dyDescent="0.25">
      <c r="A1783" s="139" t="s">
        <v>7756</v>
      </c>
      <c r="B1783" s="140" t="s">
        <v>7757</v>
      </c>
      <c r="C1783" s="139">
        <v>23614</v>
      </c>
      <c r="D1783" s="140" t="s">
        <v>14989</v>
      </c>
      <c r="E1783" s="140" t="s">
        <v>4595</v>
      </c>
      <c r="F1783" s="139">
        <v>9570</v>
      </c>
      <c r="G1783" s="140" t="s">
        <v>137</v>
      </c>
      <c r="H1783" s="140" t="s">
        <v>1606</v>
      </c>
      <c r="I1783" s="140" t="s">
        <v>7758</v>
      </c>
      <c r="J1783" s="140" t="s">
        <v>14990</v>
      </c>
      <c r="K1783" s="140" t="s">
        <v>8031</v>
      </c>
      <c r="L1783" s="140" t="s">
        <v>7761</v>
      </c>
      <c r="M1783" s="140" t="s">
        <v>6825</v>
      </c>
      <c r="N1783" s="140" t="s">
        <v>8722</v>
      </c>
      <c r="O1783" s="139">
        <v>119974</v>
      </c>
      <c r="P1783" s="139">
        <v>23556</v>
      </c>
      <c r="Q1783" s="140" t="s">
        <v>488</v>
      </c>
      <c r="R1783" s="139">
        <v>54643</v>
      </c>
      <c r="S1783" s="139">
        <v>0</v>
      </c>
      <c r="T1783" s="140" t="s">
        <v>7758</v>
      </c>
      <c r="U1783" s="141">
        <v>367</v>
      </c>
      <c r="V1783" s="140" t="s">
        <v>14991</v>
      </c>
      <c r="W1783" s="140" t="s">
        <v>7801</v>
      </c>
      <c r="X1783" s="140" t="s">
        <v>7765</v>
      </c>
      <c r="Y1783" s="140" t="s">
        <v>7766</v>
      </c>
      <c r="Z1783" s="140" t="s">
        <v>8739</v>
      </c>
      <c r="AA1783" s="139">
        <v>2</v>
      </c>
      <c r="AB1783" s="141">
        <v>45322</v>
      </c>
      <c r="AC1783" s="141">
        <v>45322</v>
      </c>
      <c r="AD1783" s="140" t="s">
        <v>8470</v>
      </c>
      <c r="AE1783" s="140" t="s">
        <v>8471</v>
      </c>
      <c r="AF1783" s="140" t="s">
        <v>8472</v>
      </c>
      <c r="AG1783" s="140" t="s">
        <v>8473</v>
      </c>
      <c r="AH1783" s="140" t="s">
        <v>14992</v>
      </c>
      <c r="AI1783" s="140" t="s">
        <v>7885</v>
      </c>
      <c r="AJ1783" s="140" t="s">
        <v>14993</v>
      </c>
      <c r="AK1783" s="140" t="s">
        <v>4595</v>
      </c>
      <c r="AL1783" s="139">
        <v>9570</v>
      </c>
      <c r="AM1783" s="140" t="s">
        <v>137</v>
      </c>
      <c r="AN1783" s="140" t="s">
        <v>14994</v>
      </c>
    </row>
    <row r="1784" spans="1:40" ht="28.8" x14ac:dyDescent="0.25">
      <c r="A1784" s="139" t="s">
        <v>7756</v>
      </c>
      <c r="B1784" s="140" t="s">
        <v>7757</v>
      </c>
      <c r="C1784" s="139">
        <v>23622</v>
      </c>
      <c r="D1784" s="140" t="s">
        <v>5397</v>
      </c>
      <c r="E1784" s="140" t="s">
        <v>4596</v>
      </c>
      <c r="F1784" s="139">
        <v>9860</v>
      </c>
      <c r="G1784" s="140" t="s">
        <v>138</v>
      </c>
      <c r="H1784" s="140" t="s">
        <v>1607</v>
      </c>
      <c r="I1784" s="140" t="s">
        <v>7758</v>
      </c>
      <c r="J1784" s="140" t="s">
        <v>14995</v>
      </c>
      <c r="K1784" s="140" t="s">
        <v>7899</v>
      </c>
      <c r="L1784" s="140" t="s">
        <v>7761</v>
      </c>
      <c r="M1784" s="140" t="s">
        <v>6823</v>
      </c>
      <c r="N1784" s="140" t="s">
        <v>8722</v>
      </c>
      <c r="O1784" s="139">
        <v>121277</v>
      </c>
      <c r="P1784" s="139">
        <v>22244</v>
      </c>
      <c r="Q1784" s="140" t="s">
        <v>6276</v>
      </c>
      <c r="R1784" s="139">
        <v>968669</v>
      </c>
      <c r="S1784" s="139">
        <v>0</v>
      </c>
      <c r="T1784" s="140" t="s">
        <v>7758</v>
      </c>
      <c r="U1784" s="141">
        <v>367</v>
      </c>
      <c r="V1784" s="140" t="s">
        <v>14996</v>
      </c>
      <c r="W1784" s="140" t="s">
        <v>10402</v>
      </c>
      <c r="X1784" s="140" t="s">
        <v>7765</v>
      </c>
      <c r="Y1784" s="140" t="s">
        <v>7766</v>
      </c>
      <c r="Z1784" s="140" t="s">
        <v>8739</v>
      </c>
      <c r="AA1784" s="139">
        <v>1</v>
      </c>
      <c r="AB1784" s="141">
        <v>45322</v>
      </c>
      <c r="AC1784" s="141">
        <v>45322</v>
      </c>
      <c r="AD1784" s="140" t="s">
        <v>8470</v>
      </c>
      <c r="AE1784" s="140" t="s">
        <v>8471</v>
      </c>
      <c r="AF1784" s="140" t="s">
        <v>8472</v>
      </c>
      <c r="AG1784" s="140" t="s">
        <v>8473</v>
      </c>
      <c r="AH1784" s="140" t="s">
        <v>14997</v>
      </c>
      <c r="AI1784" s="140" t="s">
        <v>7885</v>
      </c>
      <c r="AJ1784" s="140" t="s">
        <v>14998</v>
      </c>
      <c r="AK1784" s="140" t="s">
        <v>14999</v>
      </c>
      <c r="AL1784" s="139">
        <v>9860</v>
      </c>
      <c r="AM1784" s="140" t="s">
        <v>453</v>
      </c>
      <c r="AN1784" s="140" t="s">
        <v>14757</v>
      </c>
    </row>
    <row r="1785" spans="1:40" ht="28.8" x14ac:dyDescent="0.25">
      <c r="A1785" s="139" t="s">
        <v>7756</v>
      </c>
      <c r="B1785" s="140" t="s">
        <v>7757</v>
      </c>
      <c r="C1785" s="139">
        <v>23655</v>
      </c>
      <c r="D1785" s="140" t="s">
        <v>6441</v>
      </c>
      <c r="E1785" s="140" t="s">
        <v>4597</v>
      </c>
      <c r="F1785" s="139">
        <v>9420</v>
      </c>
      <c r="G1785" s="140" t="s">
        <v>139</v>
      </c>
      <c r="H1785" s="140" t="s">
        <v>2945</v>
      </c>
      <c r="I1785" s="140" t="s">
        <v>7758</v>
      </c>
      <c r="J1785" s="140" t="s">
        <v>15000</v>
      </c>
      <c r="K1785" s="140" t="s">
        <v>8031</v>
      </c>
      <c r="L1785" s="140" t="s">
        <v>7761</v>
      </c>
      <c r="M1785" s="140" t="s">
        <v>6825</v>
      </c>
      <c r="N1785" s="140" t="s">
        <v>8730</v>
      </c>
      <c r="O1785" s="139">
        <v>125583</v>
      </c>
      <c r="P1785" s="139">
        <v>23689</v>
      </c>
      <c r="Q1785" s="140" t="s">
        <v>490</v>
      </c>
      <c r="R1785" s="139">
        <v>976027</v>
      </c>
      <c r="S1785" s="139">
        <v>0</v>
      </c>
      <c r="T1785" s="140" t="s">
        <v>7758</v>
      </c>
      <c r="U1785" s="141">
        <v>367</v>
      </c>
      <c r="V1785" s="140" t="s">
        <v>15001</v>
      </c>
      <c r="W1785" s="140" t="s">
        <v>8214</v>
      </c>
      <c r="X1785" s="140" t="s">
        <v>7765</v>
      </c>
      <c r="Y1785" s="140" t="s">
        <v>7766</v>
      </c>
      <c r="Z1785" s="140" t="s">
        <v>8732</v>
      </c>
      <c r="AA1785" s="139">
        <v>2</v>
      </c>
      <c r="AB1785" s="141">
        <v>45322</v>
      </c>
      <c r="AC1785" s="141">
        <v>45322</v>
      </c>
      <c r="AD1785" s="140" t="s">
        <v>7938</v>
      </c>
      <c r="AE1785" s="140" t="s">
        <v>7939</v>
      </c>
      <c r="AF1785" s="140" t="s">
        <v>7940</v>
      </c>
      <c r="AG1785" s="140" t="s">
        <v>7941</v>
      </c>
      <c r="AH1785" s="140" t="s">
        <v>15002</v>
      </c>
      <c r="AI1785" s="140" t="s">
        <v>8982</v>
      </c>
      <c r="AJ1785" s="140" t="s">
        <v>15003</v>
      </c>
      <c r="AK1785" s="140" t="s">
        <v>15004</v>
      </c>
      <c r="AL1785" s="139">
        <v>9420</v>
      </c>
      <c r="AM1785" s="140" t="s">
        <v>133</v>
      </c>
      <c r="AN1785" s="140" t="s">
        <v>15005</v>
      </c>
    </row>
    <row r="1786" spans="1:40" ht="28.8" x14ac:dyDescent="0.25">
      <c r="A1786" s="139" t="s">
        <v>7756</v>
      </c>
      <c r="B1786" s="140" t="s">
        <v>7757</v>
      </c>
      <c r="C1786" s="139">
        <v>23663</v>
      </c>
      <c r="D1786" s="140" t="s">
        <v>6442</v>
      </c>
      <c r="E1786" s="140" t="s">
        <v>6726</v>
      </c>
      <c r="F1786" s="139">
        <v>9420</v>
      </c>
      <c r="G1786" s="140" t="s">
        <v>6727</v>
      </c>
      <c r="H1786" s="140" t="s">
        <v>6935</v>
      </c>
      <c r="I1786" s="140" t="s">
        <v>7758</v>
      </c>
      <c r="J1786" s="140" t="s">
        <v>15006</v>
      </c>
      <c r="K1786" s="140" t="s">
        <v>8031</v>
      </c>
      <c r="L1786" s="140" t="s">
        <v>7761</v>
      </c>
      <c r="M1786" s="140" t="s">
        <v>6825</v>
      </c>
      <c r="N1786" s="140" t="s">
        <v>8722</v>
      </c>
      <c r="O1786" s="139">
        <v>138735</v>
      </c>
      <c r="P1786" s="139">
        <v>22764</v>
      </c>
      <c r="Q1786" s="140" t="s">
        <v>7341</v>
      </c>
      <c r="R1786" s="139">
        <v>968751</v>
      </c>
      <c r="S1786" s="139">
        <v>0</v>
      </c>
      <c r="T1786" s="140" t="s">
        <v>7758</v>
      </c>
      <c r="U1786" s="141">
        <v>367</v>
      </c>
      <c r="V1786" s="140" t="s">
        <v>15007</v>
      </c>
      <c r="W1786" s="140" t="s">
        <v>8185</v>
      </c>
      <c r="X1786" s="140" t="s">
        <v>7765</v>
      </c>
      <c r="Y1786" s="140" t="s">
        <v>7766</v>
      </c>
      <c r="Z1786" s="140" t="s">
        <v>8739</v>
      </c>
      <c r="AA1786" s="139">
        <v>1</v>
      </c>
      <c r="AB1786" s="141">
        <v>45322</v>
      </c>
      <c r="AC1786" s="141">
        <v>45322</v>
      </c>
      <c r="AD1786" s="140" t="s">
        <v>7938</v>
      </c>
      <c r="AE1786" s="140" t="s">
        <v>7939</v>
      </c>
      <c r="AF1786" s="140" t="s">
        <v>7940</v>
      </c>
      <c r="AG1786" s="140" t="s">
        <v>7941</v>
      </c>
      <c r="AH1786" s="140" t="s">
        <v>9408</v>
      </c>
      <c r="AI1786" s="140" t="s">
        <v>7943</v>
      </c>
      <c r="AJ1786" s="140" t="s">
        <v>9409</v>
      </c>
      <c r="AK1786" s="140" t="s">
        <v>9410</v>
      </c>
      <c r="AL1786" s="139">
        <v>9300</v>
      </c>
      <c r="AM1786" s="140" t="s">
        <v>456</v>
      </c>
      <c r="AN1786" s="140" t="s">
        <v>9411</v>
      </c>
    </row>
    <row r="1787" spans="1:40" ht="28.8" x14ac:dyDescent="0.25">
      <c r="A1787" s="139" t="s">
        <v>7756</v>
      </c>
      <c r="B1787" s="140" t="s">
        <v>7757</v>
      </c>
      <c r="C1787" s="139">
        <v>23671</v>
      </c>
      <c r="D1787" s="140" t="s">
        <v>488</v>
      </c>
      <c r="E1787" s="140" t="s">
        <v>4476</v>
      </c>
      <c r="F1787" s="139">
        <v>9550</v>
      </c>
      <c r="G1787" s="140" t="s">
        <v>471</v>
      </c>
      <c r="H1787" s="140" t="s">
        <v>1609</v>
      </c>
      <c r="I1787" s="140" t="s">
        <v>7758</v>
      </c>
      <c r="J1787" s="140" t="s">
        <v>15008</v>
      </c>
      <c r="K1787" s="140" t="s">
        <v>8031</v>
      </c>
      <c r="L1787" s="140" t="s">
        <v>7761</v>
      </c>
      <c r="M1787" s="140" t="s">
        <v>6825</v>
      </c>
      <c r="N1787" s="140" t="s">
        <v>8722</v>
      </c>
      <c r="O1787" s="139">
        <v>138751</v>
      </c>
      <c r="P1787" s="139">
        <v>23945</v>
      </c>
      <c r="Q1787" s="140" t="s">
        <v>6447</v>
      </c>
      <c r="R1787" s="139">
        <v>137166</v>
      </c>
      <c r="S1787" s="139">
        <v>0</v>
      </c>
      <c r="T1787" s="140" t="s">
        <v>7758</v>
      </c>
      <c r="U1787" s="141">
        <v>367</v>
      </c>
      <c r="V1787" s="140" t="s">
        <v>15009</v>
      </c>
      <c r="W1787" s="140" t="s">
        <v>10113</v>
      </c>
      <c r="X1787" s="140" t="s">
        <v>7765</v>
      </c>
      <c r="Y1787" s="140" t="s">
        <v>7766</v>
      </c>
      <c r="Z1787" s="140" t="s">
        <v>8739</v>
      </c>
      <c r="AA1787" s="139">
        <v>3</v>
      </c>
      <c r="AB1787" s="141">
        <v>45322</v>
      </c>
      <c r="AC1787" s="141">
        <v>45322</v>
      </c>
      <c r="AD1787" s="140" t="s">
        <v>8470</v>
      </c>
      <c r="AE1787" s="140" t="s">
        <v>8471</v>
      </c>
      <c r="AF1787" s="140" t="s">
        <v>8472</v>
      </c>
      <c r="AG1787" s="140" t="s">
        <v>8473</v>
      </c>
      <c r="AH1787" s="140" t="s">
        <v>15010</v>
      </c>
      <c r="AI1787" s="140" t="s">
        <v>7773</v>
      </c>
      <c r="AJ1787" s="140" t="s">
        <v>15011</v>
      </c>
      <c r="AK1787" s="140" t="s">
        <v>4476</v>
      </c>
      <c r="AL1787" s="139">
        <v>9550</v>
      </c>
      <c r="AM1787" s="140" t="s">
        <v>471</v>
      </c>
      <c r="AN1787" s="140" t="s">
        <v>15012</v>
      </c>
    </row>
    <row r="1788" spans="1:40" ht="28.8" x14ac:dyDescent="0.25">
      <c r="A1788" s="139" t="s">
        <v>7756</v>
      </c>
      <c r="B1788" s="140" t="s">
        <v>7757</v>
      </c>
      <c r="C1788" s="139">
        <v>23689</v>
      </c>
      <c r="D1788" s="140" t="s">
        <v>490</v>
      </c>
      <c r="E1788" s="140" t="s">
        <v>6936</v>
      </c>
      <c r="F1788" s="139">
        <v>9552</v>
      </c>
      <c r="G1788" s="140" t="s">
        <v>4885</v>
      </c>
      <c r="H1788" s="140" t="s">
        <v>1610</v>
      </c>
      <c r="I1788" s="140" t="s">
        <v>7758</v>
      </c>
      <c r="J1788" s="140" t="s">
        <v>15013</v>
      </c>
      <c r="K1788" s="140" t="s">
        <v>8031</v>
      </c>
      <c r="L1788" s="140" t="s">
        <v>7761</v>
      </c>
      <c r="M1788" s="140" t="s">
        <v>6825</v>
      </c>
      <c r="N1788" s="140" t="s">
        <v>8730</v>
      </c>
      <c r="O1788" s="139">
        <v>125583</v>
      </c>
      <c r="P1788" s="139">
        <v>23689</v>
      </c>
      <c r="Q1788" s="140" t="s">
        <v>490</v>
      </c>
      <c r="R1788" s="139">
        <v>976076</v>
      </c>
      <c r="S1788" s="139">
        <v>0</v>
      </c>
      <c r="T1788" s="140" t="s">
        <v>7758</v>
      </c>
      <c r="U1788" s="141">
        <v>367</v>
      </c>
      <c r="V1788" s="140" t="s">
        <v>15014</v>
      </c>
      <c r="W1788" s="140" t="s">
        <v>8102</v>
      </c>
      <c r="X1788" s="140" t="s">
        <v>7765</v>
      </c>
      <c r="Y1788" s="140" t="s">
        <v>7766</v>
      </c>
      <c r="Z1788" s="140" t="s">
        <v>8732</v>
      </c>
      <c r="AA1788" s="139">
        <v>3</v>
      </c>
      <c r="AB1788" s="141">
        <v>45322</v>
      </c>
      <c r="AC1788" s="141">
        <v>45322</v>
      </c>
      <c r="AD1788" s="140" t="s">
        <v>8470</v>
      </c>
      <c r="AE1788" s="140" t="s">
        <v>8471</v>
      </c>
      <c r="AF1788" s="140" t="s">
        <v>8472</v>
      </c>
      <c r="AG1788" s="140" t="s">
        <v>8473</v>
      </c>
      <c r="AH1788" s="140" t="s">
        <v>15015</v>
      </c>
      <c r="AI1788" s="140" t="s">
        <v>7773</v>
      </c>
      <c r="AJ1788" s="140" t="s">
        <v>15016</v>
      </c>
      <c r="AK1788" s="140" t="s">
        <v>15017</v>
      </c>
      <c r="AL1788" s="139">
        <v>9550</v>
      </c>
      <c r="AM1788" s="140" t="s">
        <v>471</v>
      </c>
      <c r="AN1788" s="140" t="s">
        <v>15018</v>
      </c>
    </row>
    <row r="1789" spans="1:40" ht="28.8" x14ac:dyDescent="0.25">
      <c r="A1789" s="139" t="s">
        <v>7756</v>
      </c>
      <c r="B1789" s="140" t="s">
        <v>7757</v>
      </c>
      <c r="C1789" s="139">
        <v>23739</v>
      </c>
      <c r="D1789" s="140" t="s">
        <v>5834</v>
      </c>
      <c r="E1789" s="140" t="s">
        <v>4600</v>
      </c>
      <c r="F1789" s="139">
        <v>9550</v>
      </c>
      <c r="G1789" s="140" t="s">
        <v>140</v>
      </c>
      <c r="H1789" s="140" t="s">
        <v>1611</v>
      </c>
      <c r="I1789" s="140" t="s">
        <v>7758</v>
      </c>
      <c r="J1789" s="140" t="s">
        <v>15019</v>
      </c>
      <c r="K1789" s="140" t="s">
        <v>8031</v>
      </c>
      <c r="L1789" s="140" t="s">
        <v>7761</v>
      </c>
      <c r="M1789" s="140" t="s">
        <v>6825</v>
      </c>
      <c r="N1789" s="140" t="s">
        <v>8722</v>
      </c>
      <c r="O1789" s="139">
        <v>138751</v>
      </c>
      <c r="P1789" s="139">
        <v>23945</v>
      </c>
      <c r="Q1789" s="140" t="s">
        <v>6447</v>
      </c>
      <c r="R1789" s="139">
        <v>137166</v>
      </c>
      <c r="S1789" s="139">
        <v>0</v>
      </c>
      <c r="T1789" s="140" t="s">
        <v>7758</v>
      </c>
      <c r="U1789" s="141">
        <v>367</v>
      </c>
      <c r="V1789" s="140" t="s">
        <v>15020</v>
      </c>
      <c r="W1789" s="140" t="s">
        <v>7952</v>
      </c>
      <c r="X1789" s="140" t="s">
        <v>7765</v>
      </c>
      <c r="Y1789" s="140" t="s">
        <v>7766</v>
      </c>
      <c r="Z1789" s="140" t="s">
        <v>8739</v>
      </c>
      <c r="AA1789" s="139">
        <v>1</v>
      </c>
      <c r="AB1789" s="141">
        <v>45322</v>
      </c>
      <c r="AC1789" s="141">
        <v>45322</v>
      </c>
      <c r="AD1789" s="140" t="s">
        <v>8470</v>
      </c>
      <c r="AE1789" s="140" t="s">
        <v>8471</v>
      </c>
      <c r="AF1789" s="140" t="s">
        <v>8472</v>
      </c>
      <c r="AG1789" s="140" t="s">
        <v>8473</v>
      </c>
      <c r="AH1789" s="140" t="s">
        <v>15021</v>
      </c>
      <c r="AI1789" s="140" t="s">
        <v>7773</v>
      </c>
      <c r="AJ1789" s="140" t="s">
        <v>15022</v>
      </c>
      <c r="AK1789" s="140" t="s">
        <v>4600</v>
      </c>
      <c r="AL1789" s="139">
        <v>9550</v>
      </c>
      <c r="AM1789" s="140" t="s">
        <v>471</v>
      </c>
      <c r="AN1789" s="140" t="s">
        <v>15012</v>
      </c>
    </row>
    <row r="1790" spans="1:40" ht="28.8" x14ac:dyDescent="0.25">
      <c r="A1790" s="139" t="s">
        <v>7756</v>
      </c>
      <c r="B1790" s="140" t="s">
        <v>7757</v>
      </c>
      <c r="C1790" s="139">
        <v>23762</v>
      </c>
      <c r="D1790" s="140" t="s">
        <v>5835</v>
      </c>
      <c r="E1790" s="140" t="s">
        <v>4601</v>
      </c>
      <c r="F1790" s="139">
        <v>9571</v>
      </c>
      <c r="G1790" s="140" t="s">
        <v>141</v>
      </c>
      <c r="H1790" s="140" t="s">
        <v>1612</v>
      </c>
      <c r="I1790" s="140" t="s">
        <v>7758</v>
      </c>
      <c r="J1790" s="140" t="s">
        <v>15023</v>
      </c>
      <c r="K1790" s="140" t="s">
        <v>8031</v>
      </c>
      <c r="L1790" s="140" t="s">
        <v>7761</v>
      </c>
      <c r="M1790" s="140" t="s">
        <v>6825</v>
      </c>
      <c r="N1790" s="140" t="s">
        <v>8730</v>
      </c>
      <c r="O1790" s="139">
        <v>125583</v>
      </c>
      <c r="P1790" s="139">
        <v>23689</v>
      </c>
      <c r="Q1790" s="140" t="s">
        <v>490</v>
      </c>
      <c r="R1790" s="139">
        <v>976092</v>
      </c>
      <c r="S1790" s="139">
        <v>0</v>
      </c>
      <c r="T1790" s="140" t="s">
        <v>7758</v>
      </c>
      <c r="U1790" s="141">
        <v>367</v>
      </c>
      <c r="V1790" s="140" t="s">
        <v>15024</v>
      </c>
      <c r="W1790" s="140" t="s">
        <v>15025</v>
      </c>
      <c r="X1790" s="140" t="s">
        <v>8106</v>
      </c>
      <c r="Y1790" s="140" t="s">
        <v>8107</v>
      </c>
      <c r="Z1790" s="140" t="s">
        <v>9256</v>
      </c>
      <c r="AA1790" s="139">
        <v>1</v>
      </c>
      <c r="AB1790" s="141">
        <v>45322</v>
      </c>
      <c r="AC1790" s="141">
        <v>45322</v>
      </c>
      <c r="AD1790" s="140" t="s">
        <v>8470</v>
      </c>
      <c r="AE1790" s="140" t="s">
        <v>8471</v>
      </c>
      <c r="AF1790" s="140" t="s">
        <v>8472</v>
      </c>
      <c r="AG1790" s="140" t="s">
        <v>8473</v>
      </c>
      <c r="AH1790" s="140" t="s">
        <v>15026</v>
      </c>
      <c r="AI1790" s="140" t="s">
        <v>7773</v>
      </c>
      <c r="AJ1790" s="140" t="s">
        <v>15027</v>
      </c>
      <c r="AK1790" s="140" t="s">
        <v>15028</v>
      </c>
      <c r="AL1790" s="139">
        <v>9570</v>
      </c>
      <c r="AM1790" s="140" t="s">
        <v>15029</v>
      </c>
      <c r="AN1790" s="140" t="s">
        <v>15030</v>
      </c>
    </row>
    <row r="1791" spans="1:40" ht="28.8" x14ac:dyDescent="0.25">
      <c r="A1791" s="139" t="s">
        <v>7756</v>
      </c>
      <c r="B1791" s="140" t="s">
        <v>7757</v>
      </c>
      <c r="C1791" s="139">
        <v>23771</v>
      </c>
      <c r="D1791" s="140" t="s">
        <v>5578</v>
      </c>
      <c r="E1791" s="140" t="s">
        <v>4602</v>
      </c>
      <c r="F1791" s="139">
        <v>9570</v>
      </c>
      <c r="G1791" s="140" t="s">
        <v>142</v>
      </c>
      <c r="H1791" s="140" t="s">
        <v>1613</v>
      </c>
      <c r="I1791" s="140" t="s">
        <v>7758</v>
      </c>
      <c r="J1791" s="140" t="s">
        <v>15031</v>
      </c>
      <c r="K1791" s="140" t="s">
        <v>8031</v>
      </c>
      <c r="L1791" s="140" t="s">
        <v>7761</v>
      </c>
      <c r="M1791" s="140" t="s">
        <v>6825</v>
      </c>
      <c r="N1791" s="140" t="s">
        <v>8722</v>
      </c>
      <c r="O1791" s="139">
        <v>121392</v>
      </c>
      <c r="P1791" s="139">
        <v>23978</v>
      </c>
      <c r="Q1791" s="140" t="s">
        <v>6448</v>
      </c>
      <c r="R1791" s="139">
        <v>968081</v>
      </c>
      <c r="S1791" s="139">
        <v>0</v>
      </c>
      <c r="T1791" s="140" t="s">
        <v>7758</v>
      </c>
      <c r="U1791" s="141">
        <v>367</v>
      </c>
      <c r="V1791" s="140" t="s">
        <v>15032</v>
      </c>
      <c r="W1791" s="140" t="s">
        <v>9445</v>
      </c>
      <c r="X1791" s="140" t="s">
        <v>7765</v>
      </c>
      <c r="Y1791" s="140" t="s">
        <v>7766</v>
      </c>
      <c r="Z1791" s="140" t="s">
        <v>8739</v>
      </c>
      <c r="AA1791" s="139">
        <v>1</v>
      </c>
      <c r="AB1791" s="141">
        <v>45322</v>
      </c>
      <c r="AC1791" s="141">
        <v>45322</v>
      </c>
      <c r="AD1791" s="140" t="s">
        <v>8470</v>
      </c>
      <c r="AE1791" s="140" t="s">
        <v>8471</v>
      </c>
      <c r="AF1791" s="140" t="s">
        <v>8472</v>
      </c>
      <c r="AG1791" s="140" t="s">
        <v>8473</v>
      </c>
      <c r="AH1791" s="140" t="s">
        <v>9894</v>
      </c>
      <c r="AI1791" s="140" t="s">
        <v>7773</v>
      </c>
      <c r="AJ1791" s="140" t="s">
        <v>9895</v>
      </c>
      <c r="AK1791" s="140" t="s">
        <v>9896</v>
      </c>
      <c r="AL1791" s="139">
        <v>9000</v>
      </c>
      <c r="AM1791" s="140" t="s">
        <v>436</v>
      </c>
      <c r="AN1791" s="140" t="s">
        <v>9897</v>
      </c>
    </row>
    <row r="1792" spans="1:40" ht="28.8" x14ac:dyDescent="0.25">
      <c r="A1792" s="139" t="s">
        <v>7756</v>
      </c>
      <c r="B1792" s="140" t="s">
        <v>7757</v>
      </c>
      <c r="C1792" s="139">
        <v>23788</v>
      </c>
      <c r="D1792" s="140" t="s">
        <v>488</v>
      </c>
      <c r="E1792" s="140" t="s">
        <v>4603</v>
      </c>
      <c r="F1792" s="139">
        <v>9500</v>
      </c>
      <c r="G1792" s="140" t="s">
        <v>143</v>
      </c>
      <c r="H1792" s="140" t="s">
        <v>1614</v>
      </c>
      <c r="I1792" s="140" t="s">
        <v>7758</v>
      </c>
      <c r="J1792" s="140" t="s">
        <v>15033</v>
      </c>
      <c r="K1792" s="140" t="s">
        <v>8031</v>
      </c>
      <c r="L1792" s="140" t="s">
        <v>7761</v>
      </c>
      <c r="M1792" s="140" t="s">
        <v>6825</v>
      </c>
      <c r="N1792" s="140" t="s">
        <v>8722</v>
      </c>
      <c r="O1792" s="139">
        <v>138751</v>
      </c>
      <c r="P1792" s="139">
        <v>23945</v>
      </c>
      <c r="Q1792" s="140" t="s">
        <v>6447</v>
      </c>
      <c r="R1792" s="139">
        <v>969221</v>
      </c>
      <c r="S1792" s="139">
        <v>0</v>
      </c>
      <c r="T1792" s="140" t="s">
        <v>7758</v>
      </c>
      <c r="U1792" s="141">
        <v>367</v>
      </c>
      <c r="V1792" s="140" t="s">
        <v>15034</v>
      </c>
      <c r="W1792" s="140" t="s">
        <v>7828</v>
      </c>
      <c r="X1792" s="140" t="s">
        <v>7765</v>
      </c>
      <c r="Y1792" s="140" t="s">
        <v>7766</v>
      </c>
      <c r="Z1792" s="140" t="s">
        <v>8739</v>
      </c>
      <c r="AA1792" s="139">
        <v>1</v>
      </c>
      <c r="AB1792" s="141">
        <v>45322</v>
      </c>
      <c r="AC1792" s="141">
        <v>45322</v>
      </c>
      <c r="AD1792" s="140" t="s">
        <v>7938</v>
      </c>
      <c r="AE1792" s="140" t="s">
        <v>7939</v>
      </c>
      <c r="AF1792" s="140" t="s">
        <v>7940</v>
      </c>
      <c r="AG1792" s="140" t="s">
        <v>7941</v>
      </c>
      <c r="AH1792" s="140" t="s">
        <v>15035</v>
      </c>
      <c r="AI1792" s="140" t="s">
        <v>7943</v>
      </c>
      <c r="AJ1792" s="140" t="s">
        <v>15036</v>
      </c>
      <c r="AK1792" s="140" t="s">
        <v>4603</v>
      </c>
      <c r="AL1792" s="139">
        <v>9500</v>
      </c>
      <c r="AM1792" s="140" t="s">
        <v>469</v>
      </c>
      <c r="AN1792" s="140" t="s">
        <v>15037</v>
      </c>
    </row>
    <row r="1793" spans="1:40" ht="28.8" x14ac:dyDescent="0.25">
      <c r="A1793" s="139" t="s">
        <v>7756</v>
      </c>
      <c r="B1793" s="140" t="s">
        <v>7757</v>
      </c>
      <c r="C1793" s="139">
        <v>23804</v>
      </c>
      <c r="D1793" s="140" t="s">
        <v>7345</v>
      </c>
      <c r="E1793" s="140" t="s">
        <v>4604</v>
      </c>
      <c r="F1793" s="139">
        <v>9506</v>
      </c>
      <c r="G1793" s="140" t="s">
        <v>144</v>
      </c>
      <c r="H1793" s="140" t="s">
        <v>1615</v>
      </c>
      <c r="I1793" s="140" t="s">
        <v>7758</v>
      </c>
      <c r="J1793" s="140" t="s">
        <v>15038</v>
      </c>
      <c r="K1793" s="140" t="s">
        <v>8031</v>
      </c>
      <c r="L1793" s="140" t="s">
        <v>7761</v>
      </c>
      <c r="M1793" s="140" t="s">
        <v>6825</v>
      </c>
      <c r="N1793" s="140" t="s">
        <v>8722</v>
      </c>
      <c r="O1793" s="139">
        <v>119974</v>
      </c>
      <c r="P1793" s="139">
        <v>23556</v>
      </c>
      <c r="Q1793" s="140" t="s">
        <v>488</v>
      </c>
      <c r="R1793" s="139">
        <v>969071</v>
      </c>
      <c r="S1793" s="139">
        <v>0</v>
      </c>
      <c r="T1793" s="140" t="s">
        <v>7758</v>
      </c>
      <c r="U1793" s="141">
        <v>367</v>
      </c>
      <c r="V1793" s="140" t="s">
        <v>15039</v>
      </c>
      <c r="W1793" s="140" t="s">
        <v>7717</v>
      </c>
      <c r="X1793" s="140" t="s">
        <v>8106</v>
      </c>
      <c r="Y1793" s="140" t="s">
        <v>8107</v>
      </c>
      <c r="Z1793" s="140" t="s">
        <v>8724</v>
      </c>
      <c r="AA1793" s="139">
        <v>1</v>
      </c>
      <c r="AB1793" s="141">
        <v>45322</v>
      </c>
      <c r="AC1793" s="141">
        <v>45322</v>
      </c>
      <c r="AD1793" s="140" t="s">
        <v>7938</v>
      </c>
      <c r="AE1793" s="140" t="s">
        <v>7939</v>
      </c>
      <c r="AF1793" s="140" t="s">
        <v>7940</v>
      </c>
      <c r="AG1793" s="140" t="s">
        <v>7941</v>
      </c>
      <c r="AH1793" s="140" t="s">
        <v>7758</v>
      </c>
      <c r="AI1793" s="140" t="s">
        <v>7758</v>
      </c>
      <c r="AJ1793" s="140" t="s">
        <v>7758</v>
      </c>
      <c r="AK1793" s="140" t="s">
        <v>7758</v>
      </c>
      <c r="AL1793" s="139"/>
      <c r="AM1793" s="140" t="s">
        <v>7758</v>
      </c>
      <c r="AN1793" s="140" t="s">
        <v>9166</v>
      </c>
    </row>
    <row r="1794" spans="1:40" ht="28.8" x14ac:dyDescent="0.25">
      <c r="A1794" s="139" t="s">
        <v>7756</v>
      </c>
      <c r="B1794" s="140" t="s">
        <v>7757</v>
      </c>
      <c r="C1794" s="139">
        <v>23812</v>
      </c>
      <c r="D1794" s="140" t="s">
        <v>5836</v>
      </c>
      <c r="E1794" s="140" t="s">
        <v>4605</v>
      </c>
      <c r="F1794" s="139">
        <v>9506</v>
      </c>
      <c r="G1794" s="140" t="s">
        <v>472</v>
      </c>
      <c r="H1794" s="140" t="s">
        <v>1616</v>
      </c>
      <c r="I1794" s="140" t="s">
        <v>7758</v>
      </c>
      <c r="J1794" s="140" t="s">
        <v>15040</v>
      </c>
      <c r="K1794" s="140" t="s">
        <v>8031</v>
      </c>
      <c r="L1794" s="140" t="s">
        <v>7761</v>
      </c>
      <c r="M1794" s="140" t="s">
        <v>6825</v>
      </c>
      <c r="N1794" s="140" t="s">
        <v>8722</v>
      </c>
      <c r="O1794" s="139">
        <v>119974</v>
      </c>
      <c r="P1794" s="139">
        <v>23556</v>
      </c>
      <c r="Q1794" s="140" t="s">
        <v>488</v>
      </c>
      <c r="R1794" s="139">
        <v>969188</v>
      </c>
      <c r="S1794" s="139">
        <v>0</v>
      </c>
      <c r="T1794" s="140" t="s">
        <v>7758</v>
      </c>
      <c r="U1794" s="141">
        <v>367</v>
      </c>
      <c r="V1794" s="140" t="s">
        <v>15041</v>
      </c>
      <c r="W1794" s="140" t="s">
        <v>8795</v>
      </c>
      <c r="X1794" s="140" t="s">
        <v>7765</v>
      </c>
      <c r="Y1794" s="140" t="s">
        <v>7766</v>
      </c>
      <c r="Z1794" s="140" t="s">
        <v>8739</v>
      </c>
      <c r="AA1794" s="139">
        <v>1</v>
      </c>
      <c r="AB1794" s="141">
        <v>45322</v>
      </c>
      <c r="AC1794" s="141">
        <v>45322</v>
      </c>
      <c r="AD1794" s="140" t="s">
        <v>7938</v>
      </c>
      <c r="AE1794" s="140" t="s">
        <v>7939</v>
      </c>
      <c r="AF1794" s="140" t="s">
        <v>7940</v>
      </c>
      <c r="AG1794" s="140" t="s">
        <v>7941</v>
      </c>
      <c r="AH1794" s="140" t="s">
        <v>15042</v>
      </c>
      <c r="AI1794" s="140" t="s">
        <v>7943</v>
      </c>
      <c r="AJ1794" s="140" t="s">
        <v>15043</v>
      </c>
      <c r="AK1794" s="140" t="s">
        <v>15044</v>
      </c>
      <c r="AL1794" s="139">
        <v>9506</v>
      </c>
      <c r="AM1794" s="140" t="s">
        <v>472</v>
      </c>
      <c r="AN1794" s="140" t="s">
        <v>15045</v>
      </c>
    </row>
    <row r="1795" spans="1:40" ht="28.8" x14ac:dyDescent="0.25">
      <c r="A1795" s="139" t="s">
        <v>7756</v>
      </c>
      <c r="B1795" s="140" t="s">
        <v>7757</v>
      </c>
      <c r="C1795" s="139">
        <v>23846</v>
      </c>
      <c r="D1795" s="140" t="s">
        <v>6443</v>
      </c>
      <c r="E1795" s="140" t="s">
        <v>4606</v>
      </c>
      <c r="F1795" s="139">
        <v>9600</v>
      </c>
      <c r="G1795" s="140" t="s">
        <v>473</v>
      </c>
      <c r="H1795" s="140" t="s">
        <v>6580</v>
      </c>
      <c r="I1795" s="140" t="s">
        <v>7758</v>
      </c>
      <c r="J1795" s="140" t="s">
        <v>15046</v>
      </c>
      <c r="K1795" s="140" t="s">
        <v>7922</v>
      </c>
      <c r="L1795" s="140" t="s">
        <v>7761</v>
      </c>
      <c r="M1795" s="140" t="s">
        <v>7923</v>
      </c>
      <c r="N1795" s="140" t="s">
        <v>8722</v>
      </c>
      <c r="O1795" s="139">
        <v>121129</v>
      </c>
      <c r="P1795" s="139">
        <v>105379</v>
      </c>
      <c r="Q1795" s="140" t="s">
        <v>7381</v>
      </c>
      <c r="R1795" s="139">
        <v>969204</v>
      </c>
      <c r="S1795" s="139">
        <v>0</v>
      </c>
      <c r="T1795" s="140" t="s">
        <v>7758</v>
      </c>
      <c r="U1795" s="141">
        <v>367</v>
      </c>
      <c r="V1795" s="140" t="s">
        <v>15047</v>
      </c>
      <c r="W1795" s="140" t="s">
        <v>15048</v>
      </c>
      <c r="X1795" s="140" t="s">
        <v>7765</v>
      </c>
      <c r="Y1795" s="140" t="s">
        <v>7766</v>
      </c>
      <c r="Z1795" s="140" t="s">
        <v>8739</v>
      </c>
      <c r="AA1795" s="139">
        <v>3</v>
      </c>
      <c r="AB1795" s="141">
        <v>45322</v>
      </c>
      <c r="AC1795" s="141">
        <v>45322</v>
      </c>
      <c r="AD1795" s="140" t="s">
        <v>8470</v>
      </c>
      <c r="AE1795" s="140" t="s">
        <v>8471</v>
      </c>
      <c r="AF1795" s="140" t="s">
        <v>8472</v>
      </c>
      <c r="AG1795" s="140" t="s">
        <v>8473</v>
      </c>
      <c r="AH1795" s="140" t="s">
        <v>15049</v>
      </c>
      <c r="AI1795" s="140" t="s">
        <v>7943</v>
      </c>
      <c r="AJ1795" s="140" t="s">
        <v>15050</v>
      </c>
      <c r="AK1795" s="140" t="s">
        <v>15051</v>
      </c>
      <c r="AL1795" s="139">
        <v>9600</v>
      </c>
      <c r="AM1795" s="140" t="s">
        <v>473</v>
      </c>
      <c r="AN1795" s="140" t="s">
        <v>15052</v>
      </c>
    </row>
    <row r="1796" spans="1:40" ht="28.8" x14ac:dyDescent="0.25">
      <c r="A1796" s="139" t="s">
        <v>7756</v>
      </c>
      <c r="B1796" s="140" t="s">
        <v>7757</v>
      </c>
      <c r="C1796" s="139">
        <v>23853</v>
      </c>
      <c r="D1796" s="140" t="s">
        <v>6444</v>
      </c>
      <c r="E1796" s="140" t="s">
        <v>4607</v>
      </c>
      <c r="F1796" s="139">
        <v>9600</v>
      </c>
      <c r="G1796" s="140" t="s">
        <v>473</v>
      </c>
      <c r="H1796" s="140" t="s">
        <v>6581</v>
      </c>
      <c r="I1796" s="140" t="s">
        <v>7758</v>
      </c>
      <c r="J1796" s="140" t="s">
        <v>15053</v>
      </c>
      <c r="K1796" s="140" t="s">
        <v>7922</v>
      </c>
      <c r="L1796" s="140" t="s">
        <v>7761</v>
      </c>
      <c r="M1796" s="140" t="s">
        <v>7923</v>
      </c>
      <c r="N1796" s="140" t="s">
        <v>8722</v>
      </c>
      <c r="O1796" s="139">
        <v>121129</v>
      </c>
      <c r="P1796" s="139">
        <v>105379</v>
      </c>
      <c r="Q1796" s="140" t="s">
        <v>7381</v>
      </c>
      <c r="R1796" s="139">
        <v>969204</v>
      </c>
      <c r="S1796" s="139">
        <v>0</v>
      </c>
      <c r="T1796" s="140" t="s">
        <v>7758</v>
      </c>
      <c r="U1796" s="141">
        <v>367</v>
      </c>
      <c r="V1796" s="140" t="s">
        <v>15054</v>
      </c>
      <c r="W1796" s="140" t="s">
        <v>8719</v>
      </c>
      <c r="X1796" s="140" t="s">
        <v>7765</v>
      </c>
      <c r="Y1796" s="140" t="s">
        <v>7766</v>
      </c>
      <c r="Z1796" s="140" t="s">
        <v>8739</v>
      </c>
      <c r="AA1796" s="139">
        <v>2</v>
      </c>
      <c r="AB1796" s="141">
        <v>45322</v>
      </c>
      <c r="AC1796" s="141">
        <v>45322</v>
      </c>
      <c r="AD1796" s="140" t="s">
        <v>8470</v>
      </c>
      <c r="AE1796" s="140" t="s">
        <v>8471</v>
      </c>
      <c r="AF1796" s="140" t="s">
        <v>8472</v>
      </c>
      <c r="AG1796" s="140" t="s">
        <v>8473</v>
      </c>
      <c r="AH1796" s="140" t="s">
        <v>15049</v>
      </c>
      <c r="AI1796" s="140" t="s">
        <v>7943</v>
      </c>
      <c r="AJ1796" s="140" t="s">
        <v>15050</v>
      </c>
      <c r="AK1796" s="140" t="s">
        <v>15051</v>
      </c>
      <c r="AL1796" s="139">
        <v>9600</v>
      </c>
      <c r="AM1796" s="140" t="s">
        <v>473</v>
      </c>
      <c r="AN1796" s="140" t="s">
        <v>15052</v>
      </c>
    </row>
    <row r="1797" spans="1:40" ht="28.8" x14ac:dyDescent="0.25">
      <c r="A1797" s="139" t="s">
        <v>7756</v>
      </c>
      <c r="B1797" s="140" t="s">
        <v>7757</v>
      </c>
      <c r="C1797" s="139">
        <v>23861</v>
      </c>
      <c r="D1797" s="140" t="s">
        <v>7346</v>
      </c>
      <c r="E1797" s="140" t="s">
        <v>4607</v>
      </c>
      <c r="F1797" s="139">
        <v>9600</v>
      </c>
      <c r="G1797" s="140" t="s">
        <v>473</v>
      </c>
      <c r="H1797" s="140" t="s">
        <v>6445</v>
      </c>
      <c r="I1797" s="140" t="s">
        <v>7758</v>
      </c>
      <c r="J1797" s="140" t="s">
        <v>15055</v>
      </c>
      <c r="K1797" s="140" t="s">
        <v>7922</v>
      </c>
      <c r="L1797" s="140" t="s">
        <v>7761</v>
      </c>
      <c r="M1797" s="140" t="s">
        <v>7923</v>
      </c>
      <c r="N1797" s="140" t="s">
        <v>8722</v>
      </c>
      <c r="O1797" s="139">
        <v>121129</v>
      </c>
      <c r="P1797" s="139">
        <v>105379</v>
      </c>
      <c r="Q1797" s="140" t="s">
        <v>7381</v>
      </c>
      <c r="R1797" s="139">
        <v>969204</v>
      </c>
      <c r="S1797" s="139">
        <v>0</v>
      </c>
      <c r="T1797" s="140" t="s">
        <v>7758</v>
      </c>
      <c r="U1797" s="141">
        <v>367</v>
      </c>
      <c r="V1797" s="140" t="s">
        <v>15056</v>
      </c>
      <c r="W1797" s="140" t="s">
        <v>11841</v>
      </c>
      <c r="X1797" s="140" t="s">
        <v>7765</v>
      </c>
      <c r="Y1797" s="140" t="s">
        <v>7766</v>
      </c>
      <c r="Z1797" s="140" t="s">
        <v>8739</v>
      </c>
      <c r="AA1797" s="139">
        <v>2</v>
      </c>
      <c r="AB1797" s="141">
        <v>45322</v>
      </c>
      <c r="AC1797" s="141">
        <v>45322</v>
      </c>
      <c r="AD1797" s="140" t="s">
        <v>8470</v>
      </c>
      <c r="AE1797" s="140" t="s">
        <v>8471</v>
      </c>
      <c r="AF1797" s="140" t="s">
        <v>8472</v>
      </c>
      <c r="AG1797" s="140" t="s">
        <v>8473</v>
      </c>
      <c r="AH1797" s="140" t="s">
        <v>15049</v>
      </c>
      <c r="AI1797" s="140" t="s">
        <v>7943</v>
      </c>
      <c r="AJ1797" s="140" t="s">
        <v>15050</v>
      </c>
      <c r="AK1797" s="140" t="s">
        <v>15051</v>
      </c>
      <c r="AL1797" s="139">
        <v>9600</v>
      </c>
      <c r="AM1797" s="140" t="s">
        <v>473</v>
      </c>
      <c r="AN1797" s="140" t="s">
        <v>15052</v>
      </c>
    </row>
    <row r="1798" spans="1:40" ht="28.8" x14ac:dyDescent="0.25">
      <c r="A1798" s="139" t="s">
        <v>7756</v>
      </c>
      <c r="B1798" s="140" t="s">
        <v>7757</v>
      </c>
      <c r="C1798" s="139">
        <v>23895</v>
      </c>
      <c r="D1798" s="140" t="s">
        <v>6582</v>
      </c>
      <c r="E1798" s="140" t="s">
        <v>6446</v>
      </c>
      <c r="F1798" s="139">
        <v>9620</v>
      </c>
      <c r="G1798" s="140" t="s">
        <v>474</v>
      </c>
      <c r="H1798" s="140" t="s">
        <v>6583</v>
      </c>
      <c r="I1798" s="140" t="s">
        <v>7758</v>
      </c>
      <c r="J1798" s="140" t="s">
        <v>15057</v>
      </c>
      <c r="K1798" s="140" t="s">
        <v>8031</v>
      </c>
      <c r="L1798" s="140" t="s">
        <v>7761</v>
      </c>
      <c r="M1798" s="140" t="s">
        <v>6825</v>
      </c>
      <c r="N1798" s="140" t="s">
        <v>8730</v>
      </c>
      <c r="O1798" s="139">
        <v>125583</v>
      </c>
      <c r="P1798" s="139">
        <v>23689</v>
      </c>
      <c r="Q1798" s="140" t="s">
        <v>490</v>
      </c>
      <c r="R1798" s="139">
        <v>976101</v>
      </c>
      <c r="S1798" s="139">
        <v>0</v>
      </c>
      <c r="T1798" s="140" t="s">
        <v>7758</v>
      </c>
      <c r="U1798" s="141">
        <v>367</v>
      </c>
      <c r="V1798" s="140" t="s">
        <v>15058</v>
      </c>
      <c r="W1798" s="140" t="s">
        <v>7952</v>
      </c>
      <c r="X1798" s="140" t="s">
        <v>7765</v>
      </c>
      <c r="Y1798" s="140" t="s">
        <v>7766</v>
      </c>
      <c r="Z1798" s="140" t="s">
        <v>8732</v>
      </c>
      <c r="AA1798" s="139">
        <v>1</v>
      </c>
      <c r="AB1798" s="141">
        <v>45322</v>
      </c>
      <c r="AC1798" s="141">
        <v>45322</v>
      </c>
      <c r="AD1798" s="140" t="s">
        <v>8470</v>
      </c>
      <c r="AE1798" s="140" t="s">
        <v>8471</v>
      </c>
      <c r="AF1798" s="140" t="s">
        <v>8472</v>
      </c>
      <c r="AG1798" s="140" t="s">
        <v>8473</v>
      </c>
      <c r="AH1798" s="140" t="s">
        <v>15059</v>
      </c>
      <c r="AI1798" s="140" t="s">
        <v>7773</v>
      </c>
      <c r="AJ1798" s="140" t="s">
        <v>15060</v>
      </c>
      <c r="AK1798" s="140" t="s">
        <v>15061</v>
      </c>
      <c r="AL1798" s="139">
        <v>9620</v>
      </c>
      <c r="AM1798" s="140" t="s">
        <v>474</v>
      </c>
      <c r="AN1798" s="140" t="s">
        <v>15062</v>
      </c>
    </row>
    <row r="1799" spans="1:40" ht="28.8" x14ac:dyDescent="0.25">
      <c r="A1799" s="139" t="s">
        <v>7756</v>
      </c>
      <c r="B1799" s="140" t="s">
        <v>7757</v>
      </c>
      <c r="C1799" s="139">
        <v>23945</v>
      </c>
      <c r="D1799" s="140" t="s">
        <v>6447</v>
      </c>
      <c r="E1799" s="140" t="s">
        <v>4608</v>
      </c>
      <c r="F1799" s="139">
        <v>9620</v>
      </c>
      <c r="G1799" s="140" t="s">
        <v>145</v>
      </c>
      <c r="H1799" s="140" t="s">
        <v>1618</v>
      </c>
      <c r="I1799" s="140" t="s">
        <v>7758</v>
      </c>
      <c r="J1799" s="140" t="s">
        <v>15063</v>
      </c>
      <c r="K1799" s="140" t="s">
        <v>8031</v>
      </c>
      <c r="L1799" s="140" t="s">
        <v>7761</v>
      </c>
      <c r="M1799" s="140" t="s">
        <v>6825</v>
      </c>
      <c r="N1799" s="140" t="s">
        <v>8722</v>
      </c>
      <c r="O1799" s="139">
        <v>138751</v>
      </c>
      <c r="P1799" s="139">
        <v>23945</v>
      </c>
      <c r="Q1799" s="140" t="s">
        <v>6447</v>
      </c>
      <c r="R1799" s="139">
        <v>969221</v>
      </c>
      <c r="S1799" s="139">
        <v>0</v>
      </c>
      <c r="T1799" s="140" t="s">
        <v>7758</v>
      </c>
      <c r="U1799" s="141">
        <v>367</v>
      </c>
      <c r="V1799" s="140" t="s">
        <v>15064</v>
      </c>
      <c r="W1799" s="140" t="s">
        <v>15065</v>
      </c>
      <c r="X1799" s="140" t="s">
        <v>7765</v>
      </c>
      <c r="Y1799" s="140" t="s">
        <v>7766</v>
      </c>
      <c r="Z1799" s="140" t="s">
        <v>8739</v>
      </c>
      <c r="AA1799" s="139">
        <v>2</v>
      </c>
      <c r="AB1799" s="141">
        <v>45322</v>
      </c>
      <c r="AC1799" s="141">
        <v>45322</v>
      </c>
      <c r="AD1799" s="140" t="s">
        <v>8470</v>
      </c>
      <c r="AE1799" s="140" t="s">
        <v>8471</v>
      </c>
      <c r="AF1799" s="140" t="s">
        <v>8472</v>
      </c>
      <c r="AG1799" s="140" t="s">
        <v>8473</v>
      </c>
      <c r="AH1799" s="140" t="s">
        <v>15066</v>
      </c>
      <c r="AI1799" s="140" t="s">
        <v>7885</v>
      </c>
      <c r="AJ1799" s="140" t="s">
        <v>15036</v>
      </c>
      <c r="AK1799" s="140" t="s">
        <v>4608</v>
      </c>
      <c r="AL1799" s="139">
        <v>9620</v>
      </c>
      <c r="AM1799" s="140" t="s">
        <v>145</v>
      </c>
      <c r="AN1799" s="140" t="s">
        <v>15037</v>
      </c>
    </row>
    <row r="1800" spans="1:40" ht="28.8" x14ac:dyDescent="0.25">
      <c r="A1800" s="139" t="s">
        <v>7756</v>
      </c>
      <c r="B1800" s="140" t="s">
        <v>7757</v>
      </c>
      <c r="C1800" s="139">
        <v>23952</v>
      </c>
      <c r="D1800" s="140" t="s">
        <v>488</v>
      </c>
      <c r="E1800" s="140" t="s">
        <v>4609</v>
      </c>
      <c r="F1800" s="139">
        <v>9620</v>
      </c>
      <c r="G1800" s="140" t="s">
        <v>474</v>
      </c>
      <c r="H1800" s="140" t="s">
        <v>1619</v>
      </c>
      <c r="I1800" s="140" t="s">
        <v>7758</v>
      </c>
      <c r="J1800" s="140" t="s">
        <v>15067</v>
      </c>
      <c r="K1800" s="140" t="s">
        <v>8031</v>
      </c>
      <c r="L1800" s="140" t="s">
        <v>7761</v>
      </c>
      <c r="M1800" s="140" t="s">
        <v>6825</v>
      </c>
      <c r="N1800" s="140" t="s">
        <v>8722</v>
      </c>
      <c r="O1800" s="139">
        <v>138751</v>
      </c>
      <c r="P1800" s="139">
        <v>23945</v>
      </c>
      <c r="Q1800" s="140" t="s">
        <v>6447</v>
      </c>
      <c r="R1800" s="139">
        <v>969221</v>
      </c>
      <c r="S1800" s="139">
        <v>0</v>
      </c>
      <c r="T1800" s="140" t="s">
        <v>7758</v>
      </c>
      <c r="U1800" s="141">
        <v>367</v>
      </c>
      <c r="V1800" s="140" t="s">
        <v>15068</v>
      </c>
      <c r="W1800" s="140" t="s">
        <v>8596</v>
      </c>
      <c r="X1800" s="140" t="s">
        <v>7765</v>
      </c>
      <c r="Y1800" s="140" t="s">
        <v>7766</v>
      </c>
      <c r="Z1800" s="140" t="s">
        <v>8739</v>
      </c>
      <c r="AA1800" s="139">
        <v>2</v>
      </c>
      <c r="AB1800" s="141">
        <v>45322</v>
      </c>
      <c r="AC1800" s="141">
        <v>45322</v>
      </c>
      <c r="AD1800" s="140" t="s">
        <v>8470</v>
      </c>
      <c r="AE1800" s="140" t="s">
        <v>8471</v>
      </c>
      <c r="AF1800" s="140" t="s">
        <v>8472</v>
      </c>
      <c r="AG1800" s="140" t="s">
        <v>8473</v>
      </c>
      <c r="AH1800" s="140" t="s">
        <v>15069</v>
      </c>
      <c r="AI1800" s="140" t="s">
        <v>7773</v>
      </c>
      <c r="AJ1800" s="140" t="s">
        <v>15036</v>
      </c>
      <c r="AK1800" s="140" t="s">
        <v>4609</v>
      </c>
      <c r="AL1800" s="139">
        <v>9620</v>
      </c>
      <c r="AM1800" s="140" t="s">
        <v>474</v>
      </c>
      <c r="AN1800" s="140" t="s">
        <v>15037</v>
      </c>
    </row>
    <row r="1801" spans="1:40" ht="28.8" x14ac:dyDescent="0.25">
      <c r="A1801" s="139" t="s">
        <v>7756</v>
      </c>
      <c r="B1801" s="140" t="s">
        <v>7757</v>
      </c>
      <c r="C1801" s="139">
        <v>23961</v>
      </c>
      <c r="D1801" s="140" t="s">
        <v>488</v>
      </c>
      <c r="E1801" s="140" t="s">
        <v>4610</v>
      </c>
      <c r="F1801" s="139">
        <v>9620</v>
      </c>
      <c r="G1801" s="140" t="s">
        <v>146</v>
      </c>
      <c r="H1801" s="140" t="s">
        <v>1620</v>
      </c>
      <c r="I1801" s="140" t="s">
        <v>7758</v>
      </c>
      <c r="J1801" s="140" t="s">
        <v>15070</v>
      </c>
      <c r="K1801" s="140" t="s">
        <v>8031</v>
      </c>
      <c r="L1801" s="140" t="s">
        <v>7761</v>
      </c>
      <c r="M1801" s="140" t="s">
        <v>6825</v>
      </c>
      <c r="N1801" s="140" t="s">
        <v>8722</v>
      </c>
      <c r="O1801" s="139">
        <v>138751</v>
      </c>
      <c r="P1801" s="139">
        <v>23945</v>
      </c>
      <c r="Q1801" s="140" t="s">
        <v>6447</v>
      </c>
      <c r="R1801" s="139">
        <v>969221</v>
      </c>
      <c r="S1801" s="139">
        <v>0</v>
      </c>
      <c r="T1801" s="140" t="s">
        <v>7758</v>
      </c>
      <c r="U1801" s="141">
        <v>367</v>
      </c>
      <c r="V1801" s="140" t="s">
        <v>15071</v>
      </c>
      <c r="W1801" s="140" t="s">
        <v>8776</v>
      </c>
      <c r="X1801" s="140" t="s">
        <v>7765</v>
      </c>
      <c r="Y1801" s="140" t="s">
        <v>7766</v>
      </c>
      <c r="Z1801" s="140" t="s">
        <v>8739</v>
      </c>
      <c r="AA1801" s="139">
        <v>3</v>
      </c>
      <c r="AB1801" s="141">
        <v>45322</v>
      </c>
      <c r="AC1801" s="141">
        <v>45322</v>
      </c>
      <c r="AD1801" s="140" t="s">
        <v>8470</v>
      </c>
      <c r="AE1801" s="140" t="s">
        <v>8471</v>
      </c>
      <c r="AF1801" s="140" t="s">
        <v>8472</v>
      </c>
      <c r="AG1801" s="140" t="s">
        <v>8473</v>
      </c>
      <c r="AH1801" s="140" t="s">
        <v>15072</v>
      </c>
      <c r="AI1801" s="140" t="s">
        <v>7943</v>
      </c>
      <c r="AJ1801" s="140" t="s">
        <v>15036</v>
      </c>
      <c r="AK1801" s="140" t="s">
        <v>4610</v>
      </c>
      <c r="AL1801" s="139">
        <v>9620</v>
      </c>
      <c r="AM1801" s="140" t="s">
        <v>474</v>
      </c>
      <c r="AN1801" s="140" t="s">
        <v>15037</v>
      </c>
    </row>
    <row r="1802" spans="1:40" ht="28.8" x14ac:dyDescent="0.25">
      <c r="A1802" s="139" t="s">
        <v>7756</v>
      </c>
      <c r="B1802" s="140" t="s">
        <v>7757</v>
      </c>
      <c r="C1802" s="139">
        <v>23978</v>
      </c>
      <c r="D1802" s="140" t="s">
        <v>6448</v>
      </c>
      <c r="E1802" s="140" t="s">
        <v>4611</v>
      </c>
      <c r="F1802" s="139">
        <v>9630</v>
      </c>
      <c r="G1802" s="140" t="s">
        <v>147</v>
      </c>
      <c r="H1802" s="140" t="s">
        <v>1621</v>
      </c>
      <c r="I1802" s="140" t="s">
        <v>7758</v>
      </c>
      <c r="J1802" s="140" t="s">
        <v>15073</v>
      </c>
      <c r="K1802" s="140" t="s">
        <v>8031</v>
      </c>
      <c r="L1802" s="140" t="s">
        <v>7761</v>
      </c>
      <c r="M1802" s="140" t="s">
        <v>6825</v>
      </c>
      <c r="N1802" s="140" t="s">
        <v>8722</v>
      </c>
      <c r="O1802" s="139">
        <v>121392</v>
      </c>
      <c r="P1802" s="139">
        <v>23978</v>
      </c>
      <c r="Q1802" s="140" t="s">
        <v>6448</v>
      </c>
      <c r="R1802" s="139">
        <v>975151</v>
      </c>
      <c r="S1802" s="139">
        <v>0</v>
      </c>
      <c r="T1802" s="140" t="s">
        <v>7758</v>
      </c>
      <c r="U1802" s="141">
        <v>367</v>
      </c>
      <c r="V1802" s="140" t="s">
        <v>15074</v>
      </c>
      <c r="W1802" s="140" t="s">
        <v>9149</v>
      </c>
      <c r="X1802" s="140" t="s">
        <v>7765</v>
      </c>
      <c r="Y1802" s="140" t="s">
        <v>7766</v>
      </c>
      <c r="Z1802" s="140" t="s">
        <v>8739</v>
      </c>
      <c r="AA1802" s="139">
        <v>2</v>
      </c>
      <c r="AB1802" s="141">
        <v>45322</v>
      </c>
      <c r="AC1802" s="141">
        <v>45322</v>
      </c>
      <c r="AD1802" s="140" t="s">
        <v>8470</v>
      </c>
      <c r="AE1802" s="140" t="s">
        <v>8471</v>
      </c>
      <c r="AF1802" s="140" t="s">
        <v>8472</v>
      </c>
      <c r="AG1802" s="140" t="s">
        <v>8473</v>
      </c>
      <c r="AH1802" s="140" t="s">
        <v>15075</v>
      </c>
      <c r="AI1802" s="140" t="s">
        <v>7773</v>
      </c>
      <c r="AJ1802" s="140" t="s">
        <v>15076</v>
      </c>
      <c r="AK1802" s="140" t="s">
        <v>15077</v>
      </c>
      <c r="AL1802" s="139">
        <v>9630</v>
      </c>
      <c r="AM1802" s="140" t="s">
        <v>147</v>
      </c>
      <c r="AN1802" s="140" t="s">
        <v>15078</v>
      </c>
    </row>
    <row r="1803" spans="1:40" ht="28.8" x14ac:dyDescent="0.25">
      <c r="A1803" s="139" t="s">
        <v>7756</v>
      </c>
      <c r="B1803" s="140" t="s">
        <v>7757</v>
      </c>
      <c r="C1803" s="139">
        <v>23994</v>
      </c>
      <c r="D1803" s="140" t="s">
        <v>5837</v>
      </c>
      <c r="E1803" s="140" t="s">
        <v>4612</v>
      </c>
      <c r="F1803" s="139">
        <v>9630</v>
      </c>
      <c r="G1803" s="140" t="s">
        <v>148</v>
      </c>
      <c r="H1803" s="140" t="s">
        <v>1622</v>
      </c>
      <c r="I1803" s="140" t="s">
        <v>7758</v>
      </c>
      <c r="J1803" s="140" t="s">
        <v>15079</v>
      </c>
      <c r="K1803" s="140" t="s">
        <v>8031</v>
      </c>
      <c r="L1803" s="140" t="s">
        <v>7761</v>
      </c>
      <c r="M1803" s="140" t="s">
        <v>6825</v>
      </c>
      <c r="N1803" s="140" t="s">
        <v>8722</v>
      </c>
      <c r="O1803" s="139">
        <v>121392</v>
      </c>
      <c r="P1803" s="139">
        <v>23978</v>
      </c>
      <c r="Q1803" s="140" t="s">
        <v>6448</v>
      </c>
      <c r="R1803" s="139">
        <v>969303</v>
      </c>
      <c r="S1803" s="139">
        <v>0</v>
      </c>
      <c r="T1803" s="140" t="s">
        <v>7758</v>
      </c>
      <c r="U1803" s="141">
        <v>367</v>
      </c>
      <c r="V1803" s="140" t="s">
        <v>15080</v>
      </c>
      <c r="W1803" s="140" t="s">
        <v>7983</v>
      </c>
      <c r="X1803" s="140" t="s">
        <v>7765</v>
      </c>
      <c r="Y1803" s="140" t="s">
        <v>7766</v>
      </c>
      <c r="Z1803" s="140" t="s">
        <v>8739</v>
      </c>
      <c r="AA1803" s="139">
        <v>1</v>
      </c>
      <c r="AB1803" s="141">
        <v>45322</v>
      </c>
      <c r="AC1803" s="141">
        <v>45322</v>
      </c>
      <c r="AD1803" s="140" t="s">
        <v>8470</v>
      </c>
      <c r="AE1803" s="140" t="s">
        <v>8471</v>
      </c>
      <c r="AF1803" s="140" t="s">
        <v>8472</v>
      </c>
      <c r="AG1803" s="140" t="s">
        <v>8473</v>
      </c>
      <c r="AH1803" s="140" t="s">
        <v>15081</v>
      </c>
      <c r="AI1803" s="140" t="s">
        <v>7773</v>
      </c>
      <c r="AJ1803" s="140" t="s">
        <v>15082</v>
      </c>
      <c r="AK1803" s="140" t="s">
        <v>4612</v>
      </c>
      <c r="AL1803" s="139">
        <v>9630</v>
      </c>
      <c r="AM1803" s="140" t="s">
        <v>148</v>
      </c>
      <c r="AN1803" s="140" t="s">
        <v>15083</v>
      </c>
    </row>
    <row r="1804" spans="1:40" ht="28.8" x14ac:dyDescent="0.25">
      <c r="A1804" s="139" t="s">
        <v>7756</v>
      </c>
      <c r="B1804" s="140" t="s">
        <v>7757</v>
      </c>
      <c r="C1804" s="139">
        <v>24001</v>
      </c>
      <c r="D1804" s="140" t="s">
        <v>5838</v>
      </c>
      <c r="E1804" s="140" t="s">
        <v>4613</v>
      </c>
      <c r="F1804" s="139">
        <v>9630</v>
      </c>
      <c r="G1804" s="140" t="s">
        <v>149</v>
      </c>
      <c r="H1804" s="140" t="s">
        <v>1623</v>
      </c>
      <c r="I1804" s="140" t="s">
        <v>7758</v>
      </c>
      <c r="J1804" s="140" t="s">
        <v>15084</v>
      </c>
      <c r="K1804" s="140" t="s">
        <v>8031</v>
      </c>
      <c r="L1804" s="140" t="s">
        <v>7761</v>
      </c>
      <c r="M1804" s="140" t="s">
        <v>6825</v>
      </c>
      <c r="N1804" s="140" t="s">
        <v>8722</v>
      </c>
      <c r="O1804" s="139">
        <v>120584</v>
      </c>
      <c r="P1804" s="139">
        <v>24059</v>
      </c>
      <c r="Q1804" s="140" t="s">
        <v>7347</v>
      </c>
      <c r="R1804" s="139">
        <v>122374</v>
      </c>
      <c r="S1804" s="139">
        <v>0</v>
      </c>
      <c r="T1804" s="140" t="s">
        <v>7758</v>
      </c>
      <c r="U1804" s="141">
        <v>367</v>
      </c>
      <c r="V1804" s="140" t="s">
        <v>15085</v>
      </c>
      <c r="W1804" s="140" t="s">
        <v>7971</v>
      </c>
      <c r="X1804" s="140" t="s">
        <v>7765</v>
      </c>
      <c r="Y1804" s="140" t="s">
        <v>7766</v>
      </c>
      <c r="Z1804" s="140" t="s">
        <v>8739</v>
      </c>
      <c r="AA1804" s="139">
        <v>3</v>
      </c>
      <c r="AB1804" s="141">
        <v>45322</v>
      </c>
      <c r="AC1804" s="141">
        <v>45322</v>
      </c>
      <c r="AD1804" s="140" t="s">
        <v>8470</v>
      </c>
      <c r="AE1804" s="140" t="s">
        <v>8471</v>
      </c>
      <c r="AF1804" s="140" t="s">
        <v>8472</v>
      </c>
      <c r="AG1804" s="140" t="s">
        <v>8473</v>
      </c>
      <c r="AH1804" s="140" t="s">
        <v>15086</v>
      </c>
      <c r="AI1804" s="140" t="s">
        <v>7943</v>
      </c>
      <c r="AJ1804" s="140" t="s">
        <v>15087</v>
      </c>
      <c r="AK1804" s="140" t="s">
        <v>15088</v>
      </c>
      <c r="AL1804" s="139">
        <v>9660</v>
      </c>
      <c r="AM1804" s="140" t="s">
        <v>476</v>
      </c>
      <c r="AN1804" s="140" t="s">
        <v>15089</v>
      </c>
    </row>
    <row r="1805" spans="1:40" ht="28.8" x14ac:dyDescent="0.25">
      <c r="A1805" s="139" t="s">
        <v>7756</v>
      </c>
      <c r="B1805" s="140" t="s">
        <v>7757</v>
      </c>
      <c r="C1805" s="139">
        <v>24026</v>
      </c>
      <c r="D1805" s="140" t="s">
        <v>5839</v>
      </c>
      <c r="E1805" s="140" t="s">
        <v>4614</v>
      </c>
      <c r="F1805" s="139">
        <v>9620</v>
      </c>
      <c r="G1805" s="140" t="s">
        <v>7616</v>
      </c>
      <c r="H1805" s="140" t="s">
        <v>1624</v>
      </c>
      <c r="I1805" s="140" t="s">
        <v>7758</v>
      </c>
      <c r="J1805" s="140" t="s">
        <v>15090</v>
      </c>
      <c r="K1805" s="140" t="s">
        <v>8031</v>
      </c>
      <c r="L1805" s="140" t="s">
        <v>7761</v>
      </c>
      <c r="M1805" s="140" t="s">
        <v>6825</v>
      </c>
      <c r="N1805" s="140" t="s">
        <v>8722</v>
      </c>
      <c r="O1805" s="139">
        <v>138751</v>
      </c>
      <c r="P1805" s="139">
        <v>23945</v>
      </c>
      <c r="Q1805" s="140" t="s">
        <v>6447</v>
      </c>
      <c r="R1805" s="139">
        <v>969221</v>
      </c>
      <c r="S1805" s="139">
        <v>0</v>
      </c>
      <c r="T1805" s="140" t="s">
        <v>7758</v>
      </c>
      <c r="U1805" s="141">
        <v>367</v>
      </c>
      <c r="V1805" s="140" t="s">
        <v>15091</v>
      </c>
      <c r="W1805" s="140" t="s">
        <v>8214</v>
      </c>
      <c r="X1805" s="140" t="s">
        <v>7765</v>
      </c>
      <c r="Y1805" s="140" t="s">
        <v>7766</v>
      </c>
      <c r="Z1805" s="140" t="s">
        <v>8739</v>
      </c>
      <c r="AA1805" s="139">
        <v>1</v>
      </c>
      <c r="AB1805" s="141">
        <v>45322</v>
      </c>
      <c r="AC1805" s="141">
        <v>45322</v>
      </c>
      <c r="AD1805" s="140" t="s">
        <v>8470</v>
      </c>
      <c r="AE1805" s="140" t="s">
        <v>8471</v>
      </c>
      <c r="AF1805" s="140" t="s">
        <v>8472</v>
      </c>
      <c r="AG1805" s="140" t="s">
        <v>8473</v>
      </c>
      <c r="AH1805" s="140" t="s">
        <v>15092</v>
      </c>
      <c r="AI1805" s="140" t="s">
        <v>7773</v>
      </c>
      <c r="AJ1805" s="140" t="s">
        <v>15093</v>
      </c>
      <c r="AK1805" s="140" t="s">
        <v>4614</v>
      </c>
      <c r="AL1805" s="139">
        <v>9620</v>
      </c>
      <c r="AM1805" s="140" t="s">
        <v>7616</v>
      </c>
      <c r="AN1805" s="140" t="s">
        <v>15037</v>
      </c>
    </row>
    <row r="1806" spans="1:40" ht="28.8" x14ac:dyDescent="0.25">
      <c r="A1806" s="139" t="s">
        <v>7756</v>
      </c>
      <c r="B1806" s="140" t="s">
        <v>7757</v>
      </c>
      <c r="C1806" s="139">
        <v>24059</v>
      </c>
      <c r="D1806" s="140" t="s">
        <v>7347</v>
      </c>
      <c r="E1806" s="140" t="s">
        <v>4615</v>
      </c>
      <c r="F1806" s="139">
        <v>9660</v>
      </c>
      <c r="G1806" s="140" t="s">
        <v>150</v>
      </c>
      <c r="H1806" s="140" t="s">
        <v>1625</v>
      </c>
      <c r="I1806" s="140" t="s">
        <v>7758</v>
      </c>
      <c r="J1806" s="140" t="s">
        <v>15094</v>
      </c>
      <c r="K1806" s="140" t="s">
        <v>8031</v>
      </c>
      <c r="L1806" s="140" t="s">
        <v>7761</v>
      </c>
      <c r="M1806" s="140" t="s">
        <v>6825</v>
      </c>
      <c r="N1806" s="140" t="s">
        <v>8722</v>
      </c>
      <c r="O1806" s="139">
        <v>120584</v>
      </c>
      <c r="P1806" s="139">
        <v>24059</v>
      </c>
      <c r="Q1806" s="140" t="s">
        <v>7347</v>
      </c>
      <c r="R1806" s="139">
        <v>122374</v>
      </c>
      <c r="S1806" s="139">
        <v>0</v>
      </c>
      <c r="T1806" s="140" t="s">
        <v>7758</v>
      </c>
      <c r="U1806" s="141">
        <v>367</v>
      </c>
      <c r="V1806" s="140" t="s">
        <v>15095</v>
      </c>
      <c r="W1806" s="140" t="s">
        <v>15096</v>
      </c>
      <c r="X1806" s="140" t="s">
        <v>7765</v>
      </c>
      <c r="Y1806" s="140" t="s">
        <v>7766</v>
      </c>
      <c r="Z1806" s="140" t="s">
        <v>8739</v>
      </c>
      <c r="AA1806" s="139">
        <v>3</v>
      </c>
      <c r="AB1806" s="141">
        <v>45322</v>
      </c>
      <c r="AC1806" s="141">
        <v>45322</v>
      </c>
      <c r="AD1806" s="140" t="s">
        <v>8470</v>
      </c>
      <c r="AE1806" s="140" t="s">
        <v>8471</v>
      </c>
      <c r="AF1806" s="140" t="s">
        <v>8472</v>
      </c>
      <c r="AG1806" s="140" t="s">
        <v>8473</v>
      </c>
      <c r="AH1806" s="140" t="s">
        <v>15086</v>
      </c>
      <c r="AI1806" s="140" t="s">
        <v>7943</v>
      </c>
      <c r="AJ1806" s="140" t="s">
        <v>15087</v>
      </c>
      <c r="AK1806" s="140" t="s">
        <v>15088</v>
      </c>
      <c r="AL1806" s="139">
        <v>9660</v>
      </c>
      <c r="AM1806" s="140" t="s">
        <v>476</v>
      </c>
      <c r="AN1806" s="140" t="s">
        <v>15089</v>
      </c>
    </row>
    <row r="1807" spans="1:40" ht="28.8" x14ac:dyDescent="0.25">
      <c r="A1807" s="139" t="s">
        <v>7756</v>
      </c>
      <c r="B1807" s="140" t="s">
        <v>7757</v>
      </c>
      <c r="C1807" s="139">
        <v>24075</v>
      </c>
      <c r="D1807" s="140" t="s">
        <v>7617</v>
      </c>
      <c r="E1807" s="140" t="s">
        <v>4038</v>
      </c>
      <c r="F1807" s="139">
        <v>9660</v>
      </c>
      <c r="G1807" s="140" t="s">
        <v>476</v>
      </c>
      <c r="H1807" s="140" t="s">
        <v>1626</v>
      </c>
      <c r="I1807" s="140" t="s">
        <v>7758</v>
      </c>
      <c r="J1807" s="140" t="s">
        <v>15097</v>
      </c>
      <c r="K1807" s="140" t="s">
        <v>8031</v>
      </c>
      <c r="L1807" s="140" t="s">
        <v>7761</v>
      </c>
      <c r="M1807" s="140" t="s">
        <v>6825</v>
      </c>
      <c r="N1807" s="140" t="s">
        <v>8722</v>
      </c>
      <c r="O1807" s="139">
        <v>121392</v>
      </c>
      <c r="P1807" s="139">
        <v>23978</v>
      </c>
      <c r="Q1807" s="140" t="s">
        <v>6448</v>
      </c>
      <c r="R1807" s="139">
        <v>968081</v>
      </c>
      <c r="S1807" s="139">
        <v>0</v>
      </c>
      <c r="T1807" s="140" t="s">
        <v>7758</v>
      </c>
      <c r="U1807" s="141">
        <v>367</v>
      </c>
      <c r="V1807" s="140" t="s">
        <v>15098</v>
      </c>
      <c r="W1807" s="140" t="s">
        <v>15099</v>
      </c>
      <c r="X1807" s="140" t="s">
        <v>8106</v>
      </c>
      <c r="Y1807" s="140" t="s">
        <v>8107</v>
      </c>
      <c r="Z1807" s="140" t="s">
        <v>8724</v>
      </c>
      <c r="AA1807" s="139">
        <v>1</v>
      </c>
      <c r="AB1807" s="141">
        <v>45322</v>
      </c>
      <c r="AC1807" s="141">
        <v>45322</v>
      </c>
      <c r="AD1807" s="140" t="s">
        <v>8470</v>
      </c>
      <c r="AE1807" s="140" t="s">
        <v>8471</v>
      </c>
      <c r="AF1807" s="140" t="s">
        <v>8472</v>
      </c>
      <c r="AG1807" s="140" t="s">
        <v>8473</v>
      </c>
      <c r="AH1807" s="140" t="s">
        <v>9894</v>
      </c>
      <c r="AI1807" s="140" t="s">
        <v>7773</v>
      </c>
      <c r="AJ1807" s="140" t="s">
        <v>9895</v>
      </c>
      <c r="AK1807" s="140" t="s">
        <v>9896</v>
      </c>
      <c r="AL1807" s="139">
        <v>9000</v>
      </c>
      <c r="AM1807" s="140" t="s">
        <v>436</v>
      </c>
      <c r="AN1807" s="140" t="s">
        <v>9897</v>
      </c>
    </row>
    <row r="1808" spans="1:40" ht="28.8" x14ac:dyDescent="0.25">
      <c r="A1808" s="139" t="s">
        <v>7756</v>
      </c>
      <c r="B1808" s="140" t="s">
        <v>7757</v>
      </c>
      <c r="C1808" s="139">
        <v>24083</v>
      </c>
      <c r="D1808" s="140" t="s">
        <v>7618</v>
      </c>
      <c r="E1808" s="140" t="s">
        <v>4616</v>
      </c>
      <c r="F1808" s="139">
        <v>9661</v>
      </c>
      <c r="G1808" s="140" t="s">
        <v>151</v>
      </c>
      <c r="H1808" s="140" t="s">
        <v>1627</v>
      </c>
      <c r="I1808" s="140" t="s">
        <v>7758</v>
      </c>
      <c r="J1808" s="140" t="s">
        <v>15100</v>
      </c>
      <c r="K1808" s="140" t="s">
        <v>8031</v>
      </c>
      <c r="L1808" s="140" t="s">
        <v>7761</v>
      </c>
      <c r="M1808" s="140" t="s">
        <v>6825</v>
      </c>
      <c r="N1808" s="140" t="s">
        <v>8730</v>
      </c>
      <c r="O1808" s="139">
        <v>125583</v>
      </c>
      <c r="P1808" s="139">
        <v>23689</v>
      </c>
      <c r="Q1808" s="140" t="s">
        <v>490</v>
      </c>
      <c r="R1808" s="139">
        <v>976118</v>
      </c>
      <c r="S1808" s="139">
        <v>0</v>
      </c>
      <c r="T1808" s="140" t="s">
        <v>7758</v>
      </c>
      <c r="U1808" s="141">
        <v>367</v>
      </c>
      <c r="V1808" s="140" t="s">
        <v>15101</v>
      </c>
      <c r="W1808" s="140" t="s">
        <v>7780</v>
      </c>
      <c r="X1808" s="140" t="s">
        <v>7765</v>
      </c>
      <c r="Y1808" s="140" t="s">
        <v>7766</v>
      </c>
      <c r="Z1808" s="140" t="s">
        <v>8732</v>
      </c>
      <c r="AA1808" s="139">
        <v>2</v>
      </c>
      <c r="AB1808" s="141">
        <v>45322</v>
      </c>
      <c r="AC1808" s="141">
        <v>45322</v>
      </c>
      <c r="AD1808" s="140" t="s">
        <v>8470</v>
      </c>
      <c r="AE1808" s="140" t="s">
        <v>8471</v>
      </c>
      <c r="AF1808" s="140" t="s">
        <v>8472</v>
      </c>
      <c r="AG1808" s="140" t="s">
        <v>8473</v>
      </c>
      <c r="AH1808" s="140" t="s">
        <v>15102</v>
      </c>
      <c r="AI1808" s="140" t="s">
        <v>7773</v>
      </c>
      <c r="AJ1808" s="140" t="s">
        <v>15103</v>
      </c>
      <c r="AK1808" s="140" t="s">
        <v>15104</v>
      </c>
      <c r="AL1808" s="139">
        <v>9660</v>
      </c>
      <c r="AM1808" s="140" t="s">
        <v>476</v>
      </c>
      <c r="AN1808" s="140" t="s">
        <v>15105</v>
      </c>
    </row>
    <row r="1809" spans="1:40" ht="28.8" x14ac:dyDescent="0.25">
      <c r="A1809" s="139" t="s">
        <v>7756</v>
      </c>
      <c r="B1809" s="140" t="s">
        <v>7757</v>
      </c>
      <c r="C1809" s="139">
        <v>24109</v>
      </c>
      <c r="D1809" s="140" t="s">
        <v>6449</v>
      </c>
      <c r="E1809" s="140" t="s">
        <v>4617</v>
      </c>
      <c r="F1809" s="139">
        <v>9667</v>
      </c>
      <c r="G1809" s="140" t="s">
        <v>152</v>
      </c>
      <c r="H1809" s="140" t="s">
        <v>1628</v>
      </c>
      <c r="I1809" s="140" t="s">
        <v>7758</v>
      </c>
      <c r="J1809" s="140" t="s">
        <v>15106</v>
      </c>
      <c r="K1809" s="140" t="s">
        <v>8031</v>
      </c>
      <c r="L1809" s="140" t="s">
        <v>7761</v>
      </c>
      <c r="M1809" s="140" t="s">
        <v>6825</v>
      </c>
      <c r="N1809" s="140" t="s">
        <v>8722</v>
      </c>
      <c r="O1809" s="139">
        <v>121392</v>
      </c>
      <c r="P1809" s="139">
        <v>23978</v>
      </c>
      <c r="Q1809" s="140" t="s">
        <v>6448</v>
      </c>
      <c r="R1809" s="139">
        <v>973991</v>
      </c>
      <c r="S1809" s="139">
        <v>0</v>
      </c>
      <c r="T1809" s="140" t="s">
        <v>7758</v>
      </c>
      <c r="U1809" s="141">
        <v>367</v>
      </c>
      <c r="V1809" s="140" t="s">
        <v>15107</v>
      </c>
      <c r="W1809" s="140" t="s">
        <v>9743</v>
      </c>
      <c r="X1809" s="140" t="s">
        <v>7765</v>
      </c>
      <c r="Y1809" s="140" t="s">
        <v>7766</v>
      </c>
      <c r="Z1809" s="140" t="s">
        <v>8739</v>
      </c>
      <c r="AA1809" s="139">
        <v>2</v>
      </c>
      <c r="AB1809" s="141">
        <v>45322</v>
      </c>
      <c r="AC1809" s="141">
        <v>45322</v>
      </c>
      <c r="AD1809" s="140" t="s">
        <v>8470</v>
      </c>
      <c r="AE1809" s="140" t="s">
        <v>8471</v>
      </c>
      <c r="AF1809" s="140" t="s">
        <v>8472</v>
      </c>
      <c r="AG1809" s="140" t="s">
        <v>8473</v>
      </c>
      <c r="AH1809" s="140" t="s">
        <v>15108</v>
      </c>
      <c r="AI1809" s="140" t="s">
        <v>7773</v>
      </c>
      <c r="AJ1809" s="140" t="s">
        <v>15109</v>
      </c>
      <c r="AK1809" s="140" t="s">
        <v>4617</v>
      </c>
      <c r="AL1809" s="139">
        <v>9667</v>
      </c>
      <c r="AM1809" s="140" t="s">
        <v>152</v>
      </c>
      <c r="AN1809" s="140" t="s">
        <v>15110</v>
      </c>
    </row>
    <row r="1810" spans="1:40" ht="28.8" x14ac:dyDescent="0.25">
      <c r="A1810" s="139" t="s">
        <v>7756</v>
      </c>
      <c r="B1810" s="140" t="s">
        <v>7757</v>
      </c>
      <c r="C1810" s="139">
        <v>24117</v>
      </c>
      <c r="D1810" s="140" t="s">
        <v>6937</v>
      </c>
      <c r="E1810" s="140" t="s">
        <v>4618</v>
      </c>
      <c r="F1810" s="139">
        <v>9681</v>
      </c>
      <c r="G1810" s="140" t="s">
        <v>153</v>
      </c>
      <c r="H1810" s="140" t="s">
        <v>1629</v>
      </c>
      <c r="I1810" s="140" t="s">
        <v>7758</v>
      </c>
      <c r="J1810" s="140" t="s">
        <v>15111</v>
      </c>
      <c r="K1810" s="140" t="s">
        <v>7922</v>
      </c>
      <c r="L1810" s="140" t="s">
        <v>7761</v>
      </c>
      <c r="M1810" s="140" t="s">
        <v>7923</v>
      </c>
      <c r="N1810" s="140" t="s">
        <v>8722</v>
      </c>
      <c r="O1810" s="139">
        <v>121004</v>
      </c>
      <c r="P1810" s="139">
        <v>24117</v>
      </c>
      <c r="Q1810" s="140" t="s">
        <v>6937</v>
      </c>
      <c r="R1810" s="139">
        <v>969361</v>
      </c>
      <c r="S1810" s="139">
        <v>0</v>
      </c>
      <c r="T1810" s="140" t="s">
        <v>7758</v>
      </c>
      <c r="U1810" s="141">
        <v>367</v>
      </c>
      <c r="V1810" s="140" t="s">
        <v>15112</v>
      </c>
      <c r="W1810" s="140" t="s">
        <v>15113</v>
      </c>
      <c r="X1810" s="140" t="s">
        <v>7765</v>
      </c>
      <c r="Y1810" s="140" t="s">
        <v>7766</v>
      </c>
      <c r="Z1810" s="140" t="s">
        <v>8739</v>
      </c>
      <c r="AA1810" s="139">
        <v>1</v>
      </c>
      <c r="AB1810" s="141">
        <v>45322</v>
      </c>
      <c r="AC1810" s="141">
        <v>45322</v>
      </c>
      <c r="AD1810" s="140" t="s">
        <v>8470</v>
      </c>
      <c r="AE1810" s="140" t="s">
        <v>8471</v>
      </c>
      <c r="AF1810" s="140" t="s">
        <v>8472</v>
      </c>
      <c r="AG1810" s="140" t="s">
        <v>8473</v>
      </c>
      <c r="AH1810" s="140" t="s">
        <v>15114</v>
      </c>
      <c r="AI1810" s="140" t="s">
        <v>7885</v>
      </c>
      <c r="AJ1810" s="140" t="s">
        <v>15115</v>
      </c>
      <c r="AK1810" s="140" t="s">
        <v>5075</v>
      </c>
      <c r="AL1810" s="139">
        <v>9680</v>
      </c>
      <c r="AM1810" s="140" t="s">
        <v>894</v>
      </c>
      <c r="AN1810" s="140" t="s">
        <v>15116</v>
      </c>
    </row>
    <row r="1811" spans="1:40" ht="28.8" x14ac:dyDescent="0.25">
      <c r="A1811" s="139" t="s">
        <v>7756</v>
      </c>
      <c r="B1811" s="140" t="s">
        <v>7757</v>
      </c>
      <c r="C1811" s="139">
        <v>24133</v>
      </c>
      <c r="D1811" s="140" t="s">
        <v>5840</v>
      </c>
      <c r="E1811" s="140" t="s">
        <v>4619</v>
      </c>
      <c r="F1811" s="139">
        <v>9681</v>
      </c>
      <c r="G1811" s="140" t="s">
        <v>153</v>
      </c>
      <c r="H1811" s="140" t="s">
        <v>1630</v>
      </c>
      <c r="I1811" s="140" t="s">
        <v>7758</v>
      </c>
      <c r="J1811" s="140" t="s">
        <v>15117</v>
      </c>
      <c r="K1811" s="140" t="s">
        <v>8031</v>
      </c>
      <c r="L1811" s="140" t="s">
        <v>7761</v>
      </c>
      <c r="M1811" s="140" t="s">
        <v>6825</v>
      </c>
      <c r="N1811" s="140" t="s">
        <v>8730</v>
      </c>
      <c r="O1811" s="139">
        <v>121475</v>
      </c>
      <c r="P1811" s="139">
        <v>24372</v>
      </c>
      <c r="Q1811" s="140" t="s">
        <v>7348</v>
      </c>
      <c r="R1811" s="139">
        <v>976126</v>
      </c>
      <c r="S1811" s="139">
        <v>0</v>
      </c>
      <c r="T1811" s="140" t="s">
        <v>7758</v>
      </c>
      <c r="U1811" s="141">
        <v>367</v>
      </c>
      <c r="V1811" s="140" t="s">
        <v>15118</v>
      </c>
      <c r="W1811" s="140" t="s">
        <v>7828</v>
      </c>
      <c r="X1811" s="140" t="s">
        <v>7765</v>
      </c>
      <c r="Y1811" s="140" t="s">
        <v>7766</v>
      </c>
      <c r="Z1811" s="140" t="s">
        <v>8732</v>
      </c>
      <c r="AA1811" s="139">
        <v>2</v>
      </c>
      <c r="AB1811" s="141">
        <v>45322</v>
      </c>
      <c r="AC1811" s="141">
        <v>45322</v>
      </c>
      <c r="AD1811" s="140" t="s">
        <v>8470</v>
      </c>
      <c r="AE1811" s="140" t="s">
        <v>8471</v>
      </c>
      <c r="AF1811" s="140" t="s">
        <v>8472</v>
      </c>
      <c r="AG1811" s="140" t="s">
        <v>8473</v>
      </c>
      <c r="AH1811" s="140" t="s">
        <v>15119</v>
      </c>
      <c r="AI1811" s="140" t="s">
        <v>7773</v>
      </c>
      <c r="AJ1811" s="140" t="s">
        <v>15120</v>
      </c>
      <c r="AK1811" s="140" t="s">
        <v>15121</v>
      </c>
      <c r="AL1811" s="139">
        <v>9680</v>
      </c>
      <c r="AM1811" s="140" t="s">
        <v>894</v>
      </c>
      <c r="AN1811" s="140" t="s">
        <v>15122</v>
      </c>
    </row>
    <row r="1812" spans="1:40" ht="28.8" x14ac:dyDescent="0.25">
      <c r="A1812" s="139" t="s">
        <v>7756</v>
      </c>
      <c r="B1812" s="140" t="s">
        <v>7757</v>
      </c>
      <c r="C1812" s="139">
        <v>24141</v>
      </c>
      <c r="D1812" s="140" t="s">
        <v>5841</v>
      </c>
      <c r="E1812" s="140" t="s">
        <v>4620</v>
      </c>
      <c r="F1812" s="139">
        <v>9690</v>
      </c>
      <c r="G1812" s="140" t="s">
        <v>154</v>
      </c>
      <c r="H1812" s="140" t="s">
        <v>1631</v>
      </c>
      <c r="I1812" s="140" t="s">
        <v>7758</v>
      </c>
      <c r="J1812" s="140" t="s">
        <v>15123</v>
      </c>
      <c r="K1812" s="140" t="s">
        <v>8031</v>
      </c>
      <c r="L1812" s="140" t="s">
        <v>7761</v>
      </c>
      <c r="M1812" s="140" t="s">
        <v>6825</v>
      </c>
      <c r="N1812" s="140" t="s">
        <v>8730</v>
      </c>
      <c r="O1812" s="139">
        <v>121475</v>
      </c>
      <c r="P1812" s="139">
        <v>24372</v>
      </c>
      <c r="Q1812" s="140" t="s">
        <v>7348</v>
      </c>
      <c r="R1812" s="139">
        <v>976134</v>
      </c>
      <c r="S1812" s="139">
        <v>0</v>
      </c>
      <c r="T1812" s="140" t="s">
        <v>7758</v>
      </c>
      <c r="U1812" s="141">
        <v>367</v>
      </c>
      <c r="V1812" s="140" t="s">
        <v>15124</v>
      </c>
      <c r="W1812" s="140" t="s">
        <v>10063</v>
      </c>
      <c r="X1812" s="140" t="s">
        <v>7765</v>
      </c>
      <c r="Y1812" s="140" t="s">
        <v>7766</v>
      </c>
      <c r="Z1812" s="140" t="s">
        <v>8732</v>
      </c>
      <c r="AA1812" s="139">
        <v>1</v>
      </c>
      <c r="AB1812" s="141">
        <v>45322</v>
      </c>
      <c r="AC1812" s="141">
        <v>45322</v>
      </c>
      <c r="AD1812" s="140" t="s">
        <v>8470</v>
      </c>
      <c r="AE1812" s="140" t="s">
        <v>8471</v>
      </c>
      <c r="AF1812" s="140" t="s">
        <v>8472</v>
      </c>
      <c r="AG1812" s="140" t="s">
        <v>8473</v>
      </c>
      <c r="AH1812" s="140" t="s">
        <v>15125</v>
      </c>
      <c r="AI1812" s="140" t="s">
        <v>7773</v>
      </c>
      <c r="AJ1812" s="140" t="s">
        <v>15126</v>
      </c>
      <c r="AK1812" s="140" t="s">
        <v>15127</v>
      </c>
      <c r="AL1812" s="139">
        <v>9690</v>
      </c>
      <c r="AM1812" s="140" t="s">
        <v>154</v>
      </c>
      <c r="AN1812" s="140" t="s">
        <v>15128</v>
      </c>
    </row>
    <row r="1813" spans="1:40" ht="28.8" x14ac:dyDescent="0.25">
      <c r="A1813" s="139" t="s">
        <v>7756</v>
      </c>
      <c r="B1813" s="140" t="s">
        <v>7757</v>
      </c>
      <c r="C1813" s="139">
        <v>24158</v>
      </c>
      <c r="D1813" s="140" t="s">
        <v>488</v>
      </c>
      <c r="E1813" s="140" t="s">
        <v>914</v>
      </c>
      <c r="F1813" s="139">
        <v>9690</v>
      </c>
      <c r="G1813" s="140" t="s">
        <v>155</v>
      </c>
      <c r="H1813" s="140" t="s">
        <v>1632</v>
      </c>
      <c r="I1813" s="140" t="s">
        <v>7758</v>
      </c>
      <c r="J1813" s="140" t="s">
        <v>15129</v>
      </c>
      <c r="K1813" s="140" t="s">
        <v>7922</v>
      </c>
      <c r="L1813" s="140" t="s">
        <v>7761</v>
      </c>
      <c r="M1813" s="140" t="s">
        <v>7923</v>
      </c>
      <c r="N1813" s="140" t="s">
        <v>8722</v>
      </c>
      <c r="O1813" s="139">
        <v>121004</v>
      </c>
      <c r="P1813" s="139">
        <v>24117</v>
      </c>
      <c r="Q1813" s="140" t="s">
        <v>6937</v>
      </c>
      <c r="R1813" s="139">
        <v>969485</v>
      </c>
      <c r="S1813" s="139">
        <v>0</v>
      </c>
      <c r="T1813" s="140" t="s">
        <v>7758</v>
      </c>
      <c r="U1813" s="141">
        <v>367</v>
      </c>
      <c r="V1813" s="140" t="s">
        <v>15130</v>
      </c>
      <c r="W1813" s="140" t="s">
        <v>8245</v>
      </c>
      <c r="X1813" s="140" t="s">
        <v>7765</v>
      </c>
      <c r="Y1813" s="140" t="s">
        <v>7766</v>
      </c>
      <c r="Z1813" s="140" t="s">
        <v>8739</v>
      </c>
      <c r="AA1813" s="139">
        <v>1</v>
      </c>
      <c r="AB1813" s="141">
        <v>45322</v>
      </c>
      <c r="AC1813" s="141">
        <v>45322</v>
      </c>
      <c r="AD1813" s="140" t="s">
        <v>8470</v>
      </c>
      <c r="AE1813" s="140" t="s">
        <v>8471</v>
      </c>
      <c r="AF1813" s="140" t="s">
        <v>8472</v>
      </c>
      <c r="AG1813" s="140" t="s">
        <v>8473</v>
      </c>
      <c r="AH1813" s="140" t="s">
        <v>15131</v>
      </c>
      <c r="AI1813" s="140" t="s">
        <v>8982</v>
      </c>
      <c r="AJ1813" s="140" t="s">
        <v>488</v>
      </c>
      <c r="AK1813" s="140" t="s">
        <v>15132</v>
      </c>
      <c r="AL1813" s="139">
        <v>9690</v>
      </c>
      <c r="AM1813" s="140" t="s">
        <v>154</v>
      </c>
      <c r="AN1813" s="140" t="s">
        <v>15133</v>
      </c>
    </row>
    <row r="1814" spans="1:40" ht="28.8" x14ac:dyDescent="0.25">
      <c r="A1814" s="139" t="s">
        <v>7756</v>
      </c>
      <c r="B1814" s="140" t="s">
        <v>7757</v>
      </c>
      <c r="C1814" s="139">
        <v>24166</v>
      </c>
      <c r="D1814" s="140" t="s">
        <v>488</v>
      </c>
      <c r="E1814" s="140" t="s">
        <v>4473</v>
      </c>
      <c r="F1814" s="139">
        <v>9690</v>
      </c>
      <c r="G1814" s="140" t="s">
        <v>154</v>
      </c>
      <c r="H1814" s="140" t="s">
        <v>1633</v>
      </c>
      <c r="I1814" s="140" t="s">
        <v>7758</v>
      </c>
      <c r="J1814" s="140" t="s">
        <v>15134</v>
      </c>
      <c r="K1814" s="140" t="s">
        <v>7922</v>
      </c>
      <c r="L1814" s="140" t="s">
        <v>7761</v>
      </c>
      <c r="M1814" s="140" t="s">
        <v>7923</v>
      </c>
      <c r="N1814" s="140" t="s">
        <v>8722</v>
      </c>
      <c r="O1814" s="139">
        <v>121004</v>
      </c>
      <c r="P1814" s="139">
        <v>24117</v>
      </c>
      <c r="Q1814" s="140" t="s">
        <v>6937</v>
      </c>
      <c r="R1814" s="139">
        <v>969485</v>
      </c>
      <c r="S1814" s="139">
        <v>0</v>
      </c>
      <c r="T1814" s="140" t="s">
        <v>7758</v>
      </c>
      <c r="U1814" s="141">
        <v>367</v>
      </c>
      <c r="V1814" s="140" t="s">
        <v>15135</v>
      </c>
      <c r="W1814" s="140" t="s">
        <v>7825</v>
      </c>
      <c r="X1814" s="140" t="s">
        <v>7765</v>
      </c>
      <c r="Y1814" s="140" t="s">
        <v>7766</v>
      </c>
      <c r="Z1814" s="140" t="s">
        <v>8739</v>
      </c>
      <c r="AA1814" s="139">
        <v>2</v>
      </c>
      <c r="AB1814" s="141">
        <v>45322</v>
      </c>
      <c r="AC1814" s="141">
        <v>45322</v>
      </c>
      <c r="AD1814" s="140" t="s">
        <v>8470</v>
      </c>
      <c r="AE1814" s="140" t="s">
        <v>8471</v>
      </c>
      <c r="AF1814" s="140" t="s">
        <v>8472</v>
      </c>
      <c r="AG1814" s="140" t="s">
        <v>8473</v>
      </c>
      <c r="AH1814" s="140" t="s">
        <v>15136</v>
      </c>
      <c r="AI1814" s="140" t="s">
        <v>8982</v>
      </c>
      <c r="AJ1814" s="140" t="s">
        <v>488</v>
      </c>
      <c r="AK1814" s="140" t="s">
        <v>4473</v>
      </c>
      <c r="AL1814" s="139">
        <v>9690</v>
      </c>
      <c r="AM1814" s="140" t="s">
        <v>154</v>
      </c>
      <c r="AN1814" s="140" t="s">
        <v>15133</v>
      </c>
    </row>
    <row r="1815" spans="1:40" ht="28.8" x14ac:dyDescent="0.25">
      <c r="A1815" s="139" t="s">
        <v>7756</v>
      </c>
      <c r="B1815" s="140" t="s">
        <v>7757</v>
      </c>
      <c r="C1815" s="139">
        <v>24174</v>
      </c>
      <c r="D1815" s="140" t="s">
        <v>5842</v>
      </c>
      <c r="E1815" s="140" t="s">
        <v>4621</v>
      </c>
      <c r="F1815" s="139">
        <v>9700</v>
      </c>
      <c r="G1815" s="140" t="s">
        <v>478</v>
      </c>
      <c r="H1815" s="140" t="s">
        <v>1634</v>
      </c>
      <c r="I1815" s="140" t="s">
        <v>7758</v>
      </c>
      <c r="J1815" s="140" t="s">
        <v>15137</v>
      </c>
      <c r="K1815" s="140" t="s">
        <v>7922</v>
      </c>
      <c r="L1815" s="140" t="s">
        <v>7761</v>
      </c>
      <c r="M1815" s="140" t="s">
        <v>7923</v>
      </c>
      <c r="N1815" s="140" t="s">
        <v>8722</v>
      </c>
      <c r="O1815" s="139">
        <v>121046</v>
      </c>
      <c r="P1815" s="139">
        <v>116053</v>
      </c>
      <c r="Q1815" s="140" t="s">
        <v>5982</v>
      </c>
      <c r="R1815" s="139">
        <v>969394</v>
      </c>
      <c r="S1815" s="139">
        <v>0</v>
      </c>
      <c r="T1815" s="140" t="s">
        <v>7758</v>
      </c>
      <c r="U1815" s="141">
        <v>367</v>
      </c>
      <c r="V1815" s="140" t="s">
        <v>15138</v>
      </c>
      <c r="W1815" s="140" t="s">
        <v>8718</v>
      </c>
      <c r="X1815" s="140" t="s">
        <v>7765</v>
      </c>
      <c r="Y1815" s="140" t="s">
        <v>7766</v>
      </c>
      <c r="Z1815" s="140" t="s">
        <v>8739</v>
      </c>
      <c r="AA1815" s="139">
        <v>1</v>
      </c>
      <c r="AB1815" s="141">
        <v>45322</v>
      </c>
      <c r="AC1815" s="141">
        <v>45322</v>
      </c>
      <c r="AD1815" s="140" t="s">
        <v>8470</v>
      </c>
      <c r="AE1815" s="140" t="s">
        <v>8471</v>
      </c>
      <c r="AF1815" s="140" t="s">
        <v>8472</v>
      </c>
      <c r="AG1815" s="140" t="s">
        <v>8473</v>
      </c>
      <c r="AH1815" s="140" t="s">
        <v>15139</v>
      </c>
      <c r="AI1815" s="140" t="s">
        <v>7943</v>
      </c>
      <c r="AJ1815" s="140" t="s">
        <v>9165</v>
      </c>
      <c r="AK1815" s="140" t="s">
        <v>4621</v>
      </c>
      <c r="AL1815" s="139">
        <v>9700</v>
      </c>
      <c r="AM1815" s="140" t="s">
        <v>478</v>
      </c>
      <c r="AN1815" s="140" t="s">
        <v>15140</v>
      </c>
    </row>
    <row r="1816" spans="1:40" ht="28.8" x14ac:dyDescent="0.25">
      <c r="A1816" s="139" t="s">
        <v>7756</v>
      </c>
      <c r="B1816" s="140" t="s">
        <v>7757</v>
      </c>
      <c r="C1816" s="139">
        <v>24182</v>
      </c>
      <c r="D1816" s="140" t="s">
        <v>5843</v>
      </c>
      <c r="E1816" s="140" t="s">
        <v>4622</v>
      </c>
      <c r="F1816" s="139">
        <v>9700</v>
      </c>
      <c r="G1816" s="140" t="s">
        <v>478</v>
      </c>
      <c r="H1816" s="140" t="s">
        <v>1635</v>
      </c>
      <c r="I1816" s="140" t="s">
        <v>7758</v>
      </c>
      <c r="J1816" s="140" t="s">
        <v>15141</v>
      </c>
      <c r="K1816" s="140" t="s">
        <v>7922</v>
      </c>
      <c r="L1816" s="140" t="s">
        <v>7761</v>
      </c>
      <c r="M1816" s="140" t="s">
        <v>7923</v>
      </c>
      <c r="N1816" s="140" t="s">
        <v>8722</v>
      </c>
      <c r="O1816" s="139">
        <v>121046</v>
      </c>
      <c r="P1816" s="139">
        <v>116053</v>
      </c>
      <c r="Q1816" s="140" t="s">
        <v>5982</v>
      </c>
      <c r="R1816" s="139">
        <v>969394</v>
      </c>
      <c r="S1816" s="139">
        <v>0</v>
      </c>
      <c r="T1816" s="140" t="s">
        <v>7758</v>
      </c>
      <c r="U1816" s="141">
        <v>367</v>
      </c>
      <c r="V1816" s="140" t="s">
        <v>15142</v>
      </c>
      <c r="W1816" s="140" t="s">
        <v>11622</v>
      </c>
      <c r="X1816" s="140" t="s">
        <v>7765</v>
      </c>
      <c r="Y1816" s="140" t="s">
        <v>7766</v>
      </c>
      <c r="Z1816" s="140" t="s">
        <v>8739</v>
      </c>
      <c r="AA1816" s="139">
        <v>1</v>
      </c>
      <c r="AB1816" s="141">
        <v>45322</v>
      </c>
      <c r="AC1816" s="141">
        <v>45322</v>
      </c>
      <c r="AD1816" s="140" t="s">
        <v>8470</v>
      </c>
      <c r="AE1816" s="140" t="s">
        <v>8471</v>
      </c>
      <c r="AF1816" s="140" t="s">
        <v>8472</v>
      </c>
      <c r="AG1816" s="140" t="s">
        <v>8473</v>
      </c>
      <c r="AH1816" s="140" t="s">
        <v>15143</v>
      </c>
      <c r="AI1816" s="140" t="s">
        <v>7773</v>
      </c>
      <c r="AJ1816" s="140" t="s">
        <v>15144</v>
      </c>
      <c r="AK1816" s="140" t="s">
        <v>4622</v>
      </c>
      <c r="AL1816" s="139">
        <v>9700</v>
      </c>
      <c r="AM1816" s="140" t="s">
        <v>478</v>
      </c>
      <c r="AN1816" s="140" t="s">
        <v>15140</v>
      </c>
    </row>
    <row r="1817" spans="1:40" ht="28.8" x14ac:dyDescent="0.25">
      <c r="A1817" s="139" t="s">
        <v>7756</v>
      </c>
      <c r="B1817" s="140" t="s">
        <v>7757</v>
      </c>
      <c r="C1817" s="139">
        <v>24191</v>
      </c>
      <c r="D1817" s="140" t="s">
        <v>5844</v>
      </c>
      <c r="E1817" s="140" t="s">
        <v>4623</v>
      </c>
      <c r="F1817" s="139">
        <v>9700</v>
      </c>
      <c r="G1817" s="140" t="s">
        <v>156</v>
      </c>
      <c r="H1817" s="140" t="s">
        <v>2494</v>
      </c>
      <c r="I1817" s="140" t="s">
        <v>7758</v>
      </c>
      <c r="J1817" s="140" t="s">
        <v>15145</v>
      </c>
      <c r="K1817" s="140" t="s">
        <v>7922</v>
      </c>
      <c r="L1817" s="140" t="s">
        <v>7761</v>
      </c>
      <c r="M1817" s="140" t="s">
        <v>7923</v>
      </c>
      <c r="N1817" s="140" t="s">
        <v>8722</v>
      </c>
      <c r="O1817" s="139">
        <v>121046</v>
      </c>
      <c r="P1817" s="139">
        <v>116053</v>
      </c>
      <c r="Q1817" s="140" t="s">
        <v>5982</v>
      </c>
      <c r="R1817" s="139">
        <v>969394</v>
      </c>
      <c r="S1817" s="139">
        <v>0</v>
      </c>
      <c r="T1817" s="140" t="s">
        <v>7758</v>
      </c>
      <c r="U1817" s="141">
        <v>367</v>
      </c>
      <c r="V1817" s="140" t="s">
        <v>15146</v>
      </c>
      <c r="W1817" s="140" t="s">
        <v>7837</v>
      </c>
      <c r="X1817" s="140" t="s">
        <v>7765</v>
      </c>
      <c r="Y1817" s="140" t="s">
        <v>7766</v>
      </c>
      <c r="Z1817" s="140" t="s">
        <v>8739</v>
      </c>
      <c r="AA1817" s="139">
        <v>2</v>
      </c>
      <c r="AB1817" s="141">
        <v>45322</v>
      </c>
      <c r="AC1817" s="141">
        <v>45322</v>
      </c>
      <c r="AD1817" s="140" t="s">
        <v>8470</v>
      </c>
      <c r="AE1817" s="140" t="s">
        <v>8471</v>
      </c>
      <c r="AF1817" s="140" t="s">
        <v>8472</v>
      </c>
      <c r="AG1817" s="140" t="s">
        <v>8473</v>
      </c>
      <c r="AH1817" s="140" t="s">
        <v>15147</v>
      </c>
      <c r="AI1817" s="140" t="s">
        <v>7943</v>
      </c>
      <c r="AJ1817" s="140" t="s">
        <v>15148</v>
      </c>
      <c r="AK1817" s="140" t="s">
        <v>15149</v>
      </c>
      <c r="AL1817" s="139">
        <v>9700</v>
      </c>
      <c r="AM1817" s="140" t="s">
        <v>156</v>
      </c>
      <c r="AN1817" s="140" t="s">
        <v>15140</v>
      </c>
    </row>
    <row r="1818" spans="1:40" ht="28.8" x14ac:dyDescent="0.25">
      <c r="A1818" s="139" t="s">
        <v>7756</v>
      </c>
      <c r="B1818" s="140" t="s">
        <v>7757</v>
      </c>
      <c r="C1818" s="139">
        <v>24208</v>
      </c>
      <c r="D1818" s="140" t="s">
        <v>7619</v>
      </c>
      <c r="E1818" s="140" t="s">
        <v>915</v>
      </c>
      <c r="F1818" s="139">
        <v>9700</v>
      </c>
      <c r="G1818" s="140" t="s">
        <v>157</v>
      </c>
      <c r="H1818" s="140" t="s">
        <v>2495</v>
      </c>
      <c r="I1818" s="140" t="s">
        <v>7758</v>
      </c>
      <c r="J1818" s="140" t="s">
        <v>15150</v>
      </c>
      <c r="K1818" s="140" t="s">
        <v>7922</v>
      </c>
      <c r="L1818" s="140" t="s">
        <v>7761</v>
      </c>
      <c r="M1818" s="140" t="s">
        <v>7923</v>
      </c>
      <c r="N1818" s="140" t="s">
        <v>8722</v>
      </c>
      <c r="O1818" s="139">
        <v>121046</v>
      </c>
      <c r="P1818" s="139">
        <v>116053</v>
      </c>
      <c r="Q1818" s="140" t="s">
        <v>5982</v>
      </c>
      <c r="R1818" s="139">
        <v>969394</v>
      </c>
      <c r="S1818" s="139">
        <v>0</v>
      </c>
      <c r="T1818" s="140" t="s">
        <v>7758</v>
      </c>
      <c r="U1818" s="141">
        <v>367</v>
      </c>
      <c r="V1818" s="140" t="s">
        <v>15151</v>
      </c>
      <c r="W1818" s="140" t="s">
        <v>8330</v>
      </c>
      <c r="X1818" s="140" t="s">
        <v>7765</v>
      </c>
      <c r="Y1818" s="140" t="s">
        <v>7766</v>
      </c>
      <c r="Z1818" s="140" t="s">
        <v>8739</v>
      </c>
      <c r="AA1818" s="139">
        <v>1</v>
      </c>
      <c r="AB1818" s="141">
        <v>45322</v>
      </c>
      <c r="AC1818" s="141">
        <v>45322</v>
      </c>
      <c r="AD1818" s="140" t="s">
        <v>8470</v>
      </c>
      <c r="AE1818" s="140" t="s">
        <v>8471</v>
      </c>
      <c r="AF1818" s="140" t="s">
        <v>8472</v>
      </c>
      <c r="AG1818" s="140" t="s">
        <v>8473</v>
      </c>
      <c r="AH1818" s="140" t="s">
        <v>15152</v>
      </c>
      <c r="AI1818" s="140" t="s">
        <v>7943</v>
      </c>
      <c r="AJ1818" s="140" t="s">
        <v>15153</v>
      </c>
      <c r="AK1818" s="140" t="s">
        <v>15154</v>
      </c>
      <c r="AL1818" s="139">
        <v>9700</v>
      </c>
      <c r="AM1818" s="140" t="s">
        <v>157</v>
      </c>
      <c r="AN1818" s="140" t="s">
        <v>15140</v>
      </c>
    </row>
    <row r="1819" spans="1:40" ht="28.8" x14ac:dyDescent="0.25">
      <c r="A1819" s="139" t="s">
        <v>7756</v>
      </c>
      <c r="B1819" s="140" t="s">
        <v>7757</v>
      </c>
      <c r="C1819" s="139">
        <v>24216</v>
      </c>
      <c r="D1819" s="140" t="s">
        <v>488</v>
      </c>
      <c r="E1819" s="140" t="s">
        <v>4624</v>
      </c>
      <c r="F1819" s="139">
        <v>9700</v>
      </c>
      <c r="G1819" s="140" t="s">
        <v>478</v>
      </c>
      <c r="H1819" s="140" t="s">
        <v>2496</v>
      </c>
      <c r="I1819" s="140" t="s">
        <v>7758</v>
      </c>
      <c r="J1819" s="140" t="s">
        <v>15155</v>
      </c>
      <c r="K1819" s="140" t="s">
        <v>7922</v>
      </c>
      <c r="L1819" s="140" t="s">
        <v>7761</v>
      </c>
      <c r="M1819" s="140" t="s">
        <v>7923</v>
      </c>
      <c r="N1819" s="140" t="s">
        <v>8722</v>
      </c>
      <c r="O1819" s="139">
        <v>121046</v>
      </c>
      <c r="P1819" s="139">
        <v>116053</v>
      </c>
      <c r="Q1819" s="140" t="s">
        <v>5982</v>
      </c>
      <c r="R1819" s="139">
        <v>969394</v>
      </c>
      <c r="S1819" s="139">
        <v>0</v>
      </c>
      <c r="T1819" s="140" t="s">
        <v>7758</v>
      </c>
      <c r="U1819" s="141">
        <v>367</v>
      </c>
      <c r="V1819" s="140" t="s">
        <v>15156</v>
      </c>
      <c r="W1819" s="140" t="s">
        <v>8334</v>
      </c>
      <c r="X1819" s="140" t="s">
        <v>7765</v>
      </c>
      <c r="Y1819" s="140" t="s">
        <v>7766</v>
      </c>
      <c r="Z1819" s="140" t="s">
        <v>8739</v>
      </c>
      <c r="AA1819" s="139">
        <v>1</v>
      </c>
      <c r="AB1819" s="141">
        <v>45322</v>
      </c>
      <c r="AC1819" s="141">
        <v>45322</v>
      </c>
      <c r="AD1819" s="140" t="s">
        <v>8470</v>
      </c>
      <c r="AE1819" s="140" t="s">
        <v>8471</v>
      </c>
      <c r="AF1819" s="140" t="s">
        <v>8472</v>
      </c>
      <c r="AG1819" s="140" t="s">
        <v>8473</v>
      </c>
      <c r="AH1819" s="140" t="s">
        <v>15157</v>
      </c>
      <c r="AI1819" s="140" t="s">
        <v>7943</v>
      </c>
      <c r="AJ1819" s="140" t="s">
        <v>15158</v>
      </c>
      <c r="AK1819" s="140" t="s">
        <v>4624</v>
      </c>
      <c r="AL1819" s="139">
        <v>9700</v>
      </c>
      <c r="AM1819" s="140" t="s">
        <v>478</v>
      </c>
      <c r="AN1819" s="140" t="s">
        <v>15140</v>
      </c>
    </row>
    <row r="1820" spans="1:40" ht="28.8" x14ac:dyDescent="0.25">
      <c r="A1820" s="139" t="s">
        <v>7756</v>
      </c>
      <c r="B1820" s="140" t="s">
        <v>7757</v>
      </c>
      <c r="C1820" s="139">
        <v>24224</v>
      </c>
      <c r="D1820" s="140" t="s">
        <v>488</v>
      </c>
      <c r="E1820" s="140" t="s">
        <v>4625</v>
      </c>
      <c r="F1820" s="139">
        <v>9700</v>
      </c>
      <c r="G1820" s="140" t="s">
        <v>158</v>
      </c>
      <c r="H1820" s="140" t="s">
        <v>2497</v>
      </c>
      <c r="I1820" s="140" t="s">
        <v>7758</v>
      </c>
      <c r="J1820" s="140" t="s">
        <v>15159</v>
      </c>
      <c r="K1820" s="140" t="s">
        <v>7922</v>
      </c>
      <c r="L1820" s="140" t="s">
        <v>7761</v>
      </c>
      <c r="M1820" s="140" t="s">
        <v>7923</v>
      </c>
      <c r="N1820" s="140" t="s">
        <v>8722</v>
      </c>
      <c r="O1820" s="139">
        <v>121046</v>
      </c>
      <c r="P1820" s="139">
        <v>116053</v>
      </c>
      <c r="Q1820" s="140" t="s">
        <v>5982</v>
      </c>
      <c r="R1820" s="139">
        <v>969394</v>
      </c>
      <c r="S1820" s="139">
        <v>0</v>
      </c>
      <c r="T1820" s="140" t="s">
        <v>7758</v>
      </c>
      <c r="U1820" s="141">
        <v>367</v>
      </c>
      <c r="V1820" s="140" t="s">
        <v>15160</v>
      </c>
      <c r="W1820" s="140" t="s">
        <v>8251</v>
      </c>
      <c r="X1820" s="140" t="s">
        <v>7765</v>
      </c>
      <c r="Y1820" s="140" t="s">
        <v>7766</v>
      </c>
      <c r="Z1820" s="140" t="s">
        <v>8739</v>
      </c>
      <c r="AA1820" s="139">
        <v>2</v>
      </c>
      <c r="AB1820" s="141">
        <v>45322</v>
      </c>
      <c r="AC1820" s="141">
        <v>45322</v>
      </c>
      <c r="AD1820" s="140" t="s">
        <v>8470</v>
      </c>
      <c r="AE1820" s="140" t="s">
        <v>8471</v>
      </c>
      <c r="AF1820" s="140" t="s">
        <v>8472</v>
      </c>
      <c r="AG1820" s="140" t="s">
        <v>8473</v>
      </c>
      <c r="AH1820" s="140" t="s">
        <v>15161</v>
      </c>
      <c r="AI1820" s="140" t="s">
        <v>7773</v>
      </c>
      <c r="AJ1820" s="140" t="s">
        <v>15162</v>
      </c>
      <c r="AK1820" s="140" t="s">
        <v>4625</v>
      </c>
      <c r="AL1820" s="139">
        <v>9700</v>
      </c>
      <c r="AM1820" s="140" t="s">
        <v>158</v>
      </c>
      <c r="AN1820" s="140" t="s">
        <v>15140</v>
      </c>
    </row>
    <row r="1821" spans="1:40" ht="28.8" x14ac:dyDescent="0.25">
      <c r="A1821" s="139" t="s">
        <v>7756</v>
      </c>
      <c r="B1821" s="140" t="s">
        <v>7757</v>
      </c>
      <c r="C1821" s="139">
        <v>24232</v>
      </c>
      <c r="D1821" s="140" t="s">
        <v>5845</v>
      </c>
      <c r="E1821" s="140" t="s">
        <v>4626</v>
      </c>
      <c r="F1821" s="139">
        <v>9700</v>
      </c>
      <c r="G1821" s="140" t="s">
        <v>159</v>
      </c>
      <c r="H1821" s="140" t="s">
        <v>2498</v>
      </c>
      <c r="I1821" s="140" t="s">
        <v>7758</v>
      </c>
      <c r="J1821" s="140" t="s">
        <v>15163</v>
      </c>
      <c r="K1821" s="140" t="s">
        <v>7922</v>
      </c>
      <c r="L1821" s="140" t="s">
        <v>7761</v>
      </c>
      <c r="M1821" s="140" t="s">
        <v>7923</v>
      </c>
      <c r="N1821" s="140" t="s">
        <v>8722</v>
      </c>
      <c r="O1821" s="139">
        <v>121046</v>
      </c>
      <c r="P1821" s="139">
        <v>116053</v>
      </c>
      <c r="Q1821" s="140" t="s">
        <v>5982</v>
      </c>
      <c r="R1821" s="139">
        <v>969394</v>
      </c>
      <c r="S1821" s="139">
        <v>0</v>
      </c>
      <c r="T1821" s="140" t="s">
        <v>7758</v>
      </c>
      <c r="U1821" s="141">
        <v>367</v>
      </c>
      <c r="V1821" s="140" t="s">
        <v>15164</v>
      </c>
      <c r="W1821" s="140" t="s">
        <v>9238</v>
      </c>
      <c r="X1821" s="140" t="s">
        <v>7765</v>
      </c>
      <c r="Y1821" s="140" t="s">
        <v>7766</v>
      </c>
      <c r="Z1821" s="140" t="s">
        <v>8739</v>
      </c>
      <c r="AA1821" s="139">
        <v>1</v>
      </c>
      <c r="AB1821" s="141">
        <v>45322</v>
      </c>
      <c r="AC1821" s="141">
        <v>45322</v>
      </c>
      <c r="AD1821" s="140" t="s">
        <v>8470</v>
      </c>
      <c r="AE1821" s="140" t="s">
        <v>8471</v>
      </c>
      <c r="AF1821" s="140" t="s">
        <v>8472</v>
      </c>
      <c r="AG1821" s="140" t="s">
        <v>8473</v>
      </c>
      <c r="AH1821" s="140" t="s">
        <v>15165</v>
      </c>
      <c r="AI1821" s="140" t="s">
        <v>7943</v>
      </c>
      <c r="AJ1821" s="140" t="s">
        <v>15166</v>
      </c>
      <c r="AK1821" s="140" t="s">
        <v>15167</v>
      </c>
      <c r="AL1821">
        <v>9700</v>
      </c>
      <c r="AM1821" s="140" t="s">
        <v>159</v>
      </c>
      <c r="AN1821" s="140" t="s">
        <v>15140</v>
      </c>
    </row>
    <row r="1822" spans="1:40" ht="28.8" x14ac:dyDescent="0.25">
      <c r="A1822" s="139" t="s">
        <v>7756</v>
      </c>
      <c r="B1822" s="140" t="s">
        <v>7757</v>
      </c>
      <c r="C1822" s="139">
        <v>24241</v>
      </c>
      <c r="D1822" s="140" t="s">
        <v>488</v>
      </c>
      <c r="E1822" s="140" t="s">
        <v>4627</v>
      </c>
      <c r="F1822" s="139">
        <v>9700</v>
      </c>
      <c r="G1822" s="140" t="s">
        <v>160</v>
      </c>
      <c r="H1822" s="140" t="s">
        <v>2499</v>
      </c>
      <c r="I1822" s="140" t="s">
        <v>7758</v>
      </c>
      <c r="J1822" s="140" t="s">
        <v>15168</v>
      </c>
      <c r="K1822" s="140" t="s">
        <v>7922</v>
      </c>
      <c r="L1822" s="140" t="s">
        <v>7761</v>
      </c>
      <c r="M1822" s="140" t="s">
        <v>7923</v>
      </c>
      <c r="N1822" s="140" t="s">
        <v>8722</v>
      </c>
      <c r="O1822" s="139">
        <v>121046</v>
      </c>
      <c r="P1822" s="139">
        <v>116053</v>
      </c>
      <c r="Q1822" s="140" t="s">
        <v>5982</v>
      </c>
      <c r="R1822" s="139">
        <v>969394</v>
      </c>
      <c r="S1822" s="139">
        <v>0</v>
      </c>
      <c r="T1822" s="140" t="s">
        <v>7758</v>
      </c>
      <c r="U1822" s="141">
        <v>367</v>
      </c>
      <c r="V1822" s="140" t="s">
        <v>15169</v>
      </c>
      <c r="W1822" s="140" t="s">
        <v>7764</v>
      </c>
      <c r="X1822" s="140" t="s">
        <v>7765</v>
      </c>
      <c r="Y1822" s="140" t="s">
        <v>7766</v>
      </c>
      <c r="Z1822" s="140" t="s">
        <v>8739</v>
      </c>
      <c r="AA1822" s="139">
        <v>2</v>
      </c>
      <c r="AB1822" s="141">
        <v>45322</v>
      </c>
      <c r="AC1822" s="141">
        <v>45322</v>
      </c>
      <c r="AD1822" s="140" t="s">
        <v>8470</v>
      </c>
      <c r="AE1822" s="140" t="s">
        <v>8471</v>
      </c>
      <c r="AF1822" s="140" t="s">
        <v>8472</v>
      </c>
      <c r="AG1822" s="140" t="s">
        <v>8473</v>
      </c>
      <c r="AH1822" s="140" t="s">
        <v>15170</v>
      </c>
      <c r="AI1822" s="140" t="s">
        <v>7943</v>
      </c>
      <c r="AJ1822" s="140" t="s">
        <v>15171</v>
      </c>
      <c r="AK1822" s="140" t="s">
        <v>4627</v>
      </c>
      <c r="AL1822" s="139">
        <v>9700</v>
      </c>
      <c r="AM1822" s="140" t="s">
        <v>160</v>
      </c>
      <c r="AN1822" s="140" t="s">
        <v>15140</v>
      </c>
    </row>
    <row r="1823" spans="1:40" ht="28.8" x14ac:dyDescent="0.25">
      <c r="A1823" s="139" t="s">
        <v>7756</v>
      </c>
      <c r="B1823" s="140" t="s">
        <v>7757</v>
      </c>
      <c r="C1823" s="139">
        <v>24257</v>
      </c>
      <c r="D1823" s="140" t="s">
        <v>5846</v>
      </c>
      <c r="E1823" s="140" t="s">
        <v>4628</v>
      </c>
      <c r="F1823" s="139">
        <v>9700</v>
      </c>
      <c r="G1823" s="140" t="s">
        <v>161</v>
      </c>
      <c r="H1823" s="140" t="s">
        <v>2500</v>
      </c>
      <c r="I1823" s="140" t="s">
        <v>7758</v>
      </c>
      <c r="J1823" s="140" t="s">
        <v>15172</v>
      </c>
      <c r="K1823" s="140" t="s">
        <v>7922</v>
      </c>
      <c r="L1823" s="140" t="s">
        <v>7761</v>
      </c>
      <c r="M1823" s="140" t="s">
        <v>7923</v>
      </c>
      <c r="N1823" s="140" t="s">
        <v>8722</v>
      </c>
      <c r="O1823" s="139">
        <v>121046</v>
      </c>
      <c r="P1823" s="139">
        <v>116053</v>
      </c>
      <c r="Q1823" s="140" t="s">
        <v>5982</v>
      </c>
      <c r="R1823" s="139">
        <v>969394</v>
      </c>
      <c r="S1823" s="139">
        <v>0</v>
      </c>
      <c r="T1823" s="140" t="s">
        <v>7758</v>
      </c>
      <c r="U1823" s="141">
        <v>367</v>
      </c>
      <c r="V1823" s="140" t="s">
        <v>15173</v>
      </c>
      <c r="W1823" s="140" t="s">
        <v>15174</v>
      </c>
      <c r="X1823" s="140" t="s">
        <v>7765</v>
      </c>
      <c r="Y1823" s="140" t="s">
        <v>7766</v>
      </c>
      <c r="Z1823" s="140" t="s">
        <v>8739</v>
      </c>
      <c r="AA1823" s="139">
        <v>1</v>
      </c>
      <c r="AB1823" s="141">
        <v>45322</v>
      </c>
      <c r="AC1823" s="141">
        <v>45322</v>
      </c>
      <c r="AD1823" s="140" t="s">
        <v>8470</v>
      </c>
      <c r="AE1823" s="140" t="s">
        <v>8471</v>
      </c>
      <c r="AF1823" s="140" t="s">
        <v>8472</v>
      </c>
      <c r="AG1823" s="140" t="s">
        <v>8473</v>
      </c>
      <c r="AH1823" s="140" t="s">
        <v>15175</v>
      </c>
      <c r="AI1823" s="140" t="s">
        <v>7943</v>
      </c>
      <c r="AJ1823" s="140" t="s">
        <v>15176</v>
      </c>
      <c r="AK1823" s="140" t="s">
        <v>4628</v>
      </c>
      <c r="AL1823" s="139">
        <v>9700</v>
      </c>
      <c r="AM1823" s="140" t="s">
        <v>161</v>
      </c>
      <c r="AN1823" s="140" t="s">
        <v>15140</v>
      </c>
    </row>
    <row r="1824" spans="1:40" ht="28.8" x14ac:dyDescent="0.25">
      <c r="A1824" s="139" t="s">
        <v>7756</v>
      </c>
      <c r="B1824" s="140" t="s">
        <v>7757</v>
      </c>
      <c r="C1824" s="139">
        <v>24265</v>
      </c>
      <c r="D1824" s="140" t="s">
        <v>5821</v>
      </c>
      <c r="E1824" s="140" t="s">
        <v>4629</v>
      </c>
      <c r="F1824" s="139">
        <v>9052</v>
      </c>
      <c r="G1824" s="140" t="s">
        <v>162</v>
      </c>
      <c r="H1824" s="140" t="s">
        <v>2501</v>
      </c>
      <c r="I1824" s="140" t="s">
        <v>7758</v>
      </c>
      <c r="J1824" s="140" t="s">
        <v>15177</v>
      </c>
      <c r="K1824" s="140" t="s">
        <v>8031</v>
      </c>
      <c r="L1824" s="140" t="s">
        <v>7761</v>
      </c>
      <c r="M1824" s="140" t="s">
        <v>6825</v>
      </c>
      <c r="N1824" s="140" t="s">
        <v>8722</v>
      </c>
      <c r="O1824" s="139">
        <v>120915</v>
      </c>
      <c r="P1824" s="139">
        <v>24273</v>
      </c>
      <c r="Q1824" s="140" t="s">
        <v>6938</v>
      </c>
      <c r="R1824" s="139">
        <v>962217</v>
      </c>
      <c r="S1824" s="139">
        <v>0</v>
      </c>
      <c r="T1824" s="140" t="s">
        <v>7758</v>
      </c>
      <c r="U1824" s="141">
        <v>367</v>
      </c>
      <c r="V1824" s="140" t="s">
        <v>15178</v>
      </c>
      <c r="W1824" s="140" t="s">
        <v>8080</v>
      </c>
      <c r="X1824" s="140" t="s">
        <v>7765</v>
      </c>
      <c r="Y1824" s="140" t="s">
        <v>7766</v>
      </c>
      <c r="Z1824" s="140" t="s">
        <v>8739</v>
      </c>
      <c r="AA1824" s="139">
        <v>1</v>
      </c>
      <c r="AB1824" s="141">
        <v>45322</v>
      </c>
      <c r="AC1824" s="141">
        <v>45322</v>
      </c>
      <c r="AD1824" s="140" t="s">
        <v>8470</v>
      </c>
      <c r="AE1824" s="140" t="s">
        <v>8471</v>
      </c>
      <c r="AF1824" s="140" t="s">
        <v>8472</v>
      </c>
      <c r="AG1824" s="140" t="s">
        <v>8473</v>
      </c>
      <c r="AH1824" s="140" t="s">
        <v>15179</v>
      </c>
      <c r="AI1824" s="140" t="s">
        <v>7943</v>
      </c>
      <c r="AJ1824" s="140" t="s">
        <v>15180</v>
      </c>
      <c r="AK1824" s="140" t="s">
        <v>4629</v>
      </c>
      <c r="AL1824" s="139">
        <v>9052</v>
      </c>
      <c r="AM1824" s="140" t="s">
        <v>162</v>
      </c>
      <c r="AN1824" s="140" t="s">
        <v>9120</v>
      </c>
    </row>
    <row r="1825" spans="1:40" ht="28.8" x14ac:dyDescent="0.25">
      <c r="A1825" s="139" t="s">
        <v>7756</v>
      </c>
      <c r="B1825" s="140" t="s">
        <v>7757</v>
      </c>
      <c r="C1825" s="139">
        <v>24273</v>
      </c>
      <c r="D1825" s="140" t="s">
        <v>6938</v>
      </c>
      <c r="E1825" s="140" t="s">
        <v>4630</v>
      </c>
      <c r="F1825" s="139">
        <v>9840</v>
      </c>
      <c r="G1825" s="140" t="s">
        <v>479</v>
      </c>
      <c r="H1825" s="140" t="s">
        <v>2502</v>
      </c>
      <c r="I1825" s="140" t="s">
        <v>7758</v>
      </c>
      <c r="J1825" s="140" t="s">
        <v>15181</v>
      </c>
      <c r="K1825" s="140" t="s">
        <v>8031</v>
      </c>
      <c r="L1825" s="140" t="s">
        <v>7761</v>
      </c>
      <c r="M1825" s="140" t="s">
        <v>6825</v>
      </c>
      <c r="N1825" s="140" t="s">
        <v>8722</v>
      </c>
      <c r="O1825" s="139">
        <v>120915</v>
      </c>
      <c r="P1825" s="139">
        <v>24273</v>
      </c>
      <c r="Q1825" s="140" t="s">
        <v>6938</v>
      </c>
      <c r="R1825" s="139">
        <v>962217</v>
      </c>
      <c r="S1825" s="139">
        <v>0</v>
      </c>
      <c r="T1825" s="140" t="s">
        <v>7758</v>
      </c>
      <c r="U1825" s="141">
        <v>367</v>
      </c>
      <c r="V1825" s="140" t="s">
        <v>15182</v>
      </c>
      <c r="W1825" s="140" t="s">
        <v>8152</v>
      </c>
      <c r="X1825" s="140" t="s">
        <v>7765</v>
      </c>
      <c r="Y1825" s="140" t="s">
        <v>7766</v>
      </c>
      <c r="Z1825" s="140" t="s">
        <v>8739</v>
      </c>
      <c r="AA1825" s="139">
        <v>1</v>
      </c>
      <c r="AB1825" s="141">
        <v>45322</v>
      </c>
      <c r="AC1825" s="141">
        <v>45322</v>
      </c>
      <c r="AD1825" s="140" t="s">
        <v>8470</v>
      </c>
      <c r="AE1825" s="140" t="s">
        <v>8471</v>
      </c>
      <c r="AF1825" s="140" t="s">
        <v>8472</v>
      </c>
      <c r="AG1825" s="140" t="s">
        <v>8473</v>
      </c>
      <c r="AH1825" s="140" t="s">
        <v>15183</v>
      </c>
      <c r="AI1825" s="140" t="s">
        <v>7943</v>
      </c>
      <c r="AJ1825" s="140" t="s">
        <v>15184</v>
      </c>
      <c r="AK1825" s="140" t="s">
        <v>4630</v>
      </c>
      <c r="AL1825" s="139">
        <v>9840</v>
      </c>
      <c r="AM1825" s="140" t="s">
        <v>479</v>
      </c>
      <c r="AN1825" s="140" t="s">
        <v>9120</v>
      </c>
    </row>
    <row r="1826" spans="1:40" ht="28.8" x14ac:dyDescent="0.25">
      <c r="A1826" s="139" t="s">
        <v>7756</v>
      </c>
      <c r="B1826" s="140" t="s">
        <v>7757</v>
      </c>
      <c r="C1826" s="139">
        <v>24281</v>
      </c>
      <c r="D1826" s="140" t="s">
        <v>490</v>
      </c>
      <c r="E1826" s="140" t="s">
        <v>4631</v>
      </c>
      <c r="F1826" s="139">
        <v>9840</v>
      </c>
      <c r="G1826" s="140" t="s">
        <v>479</v>
      </c>
      <c r="H1826" s="140" t="s">
        <v>2503</v>
      </c>
      <c r="I1826" s="140" t="s">
        <v>7758</v>
      </c>
      <c r="J1826" s="140" t="s">
        <v>15185</v>
      </c>
      <c r="K1826" s="140" t="s">
        <v>8031</v>
      </c>
      <c r="L1826" s="140" t="s">
        <v>7761</v>
      </c>
      <c r="M1826" s="140" t="s">
        <v>6825</v>
      </c>
      <c r="N1826" s="140" t="s">
        <v>8730</v>
      </c>
      <c r="O1826" s="139">
        <v>119991</v>
      </c>
      <c r="P1826" s="139">
        <v>24646</v>
      </c>
      <c r="Q1826" s="140" t="s">
        <v>490</v>
      </c>
      <c r="R1826" s="139">
        <v>976142</v>
      </c>
      <c r="S1826" s="139">
        <v>0</v>
      </c>
      <c r="T1826" s="140" t="s">
        <v>7758</v>
      </c>
      <c r="U1826" s="141">
        <v>367</v>
      </c>
      <c r="V1826" s="140" t="s">
        <v>15186</v>
      </c>
      <c r="W1826" s="140" t="s">
        <v>10467</v>
      </c>
      <c r="X1826" s="140" t="s">
        <v>7765</v>
      </c>
      <c r="Y1826" s="140" t="s">
        <v>7766</v>
      </c>
      <c r="Z1826" s="140" t="s">
        <v>8732</v>
      </c>
      <c r="AA1826" s="139">
        <v>1</v>
      </c>
      <c r="AB1826" s="141">
        <v>45322</v>
      </c>
      <c r="AC1826" s="141">
        <v>45322</v>
      </c>
      <c r="AD1826" s="140" t="s">
        <v>8470</v>
      </c>
      <c r="AE1826" s="140" t="s">
        <v>8471</v>
      </c>
      <c r="AF1826" s="140" t="s">
        <v>8472</v>
      </c>
      <c r="AG1826" s="140" t="s">
        <v>8473</v>
      </c>
      <c r="AH1826" s="140" t="s">
        <v>15187</v>
      </c>
      <c r="AI1826" s="140" t="s">
        <v>7773</v>
      </c>
      <c r="AJ1826" s="140" t="s">
        <v>15188</v>
      </c>
      <c r="AK1826" s="140" t="s">
        <v>15189</v>
      </c>
      <c r="AL1826" s="139">
        <v>9840</v>
      </c>
      <c r="AM1826" s="140" t="s">
        <v>479</v>
      </c>
      <c r="AN1826" s="140" t="s">
        <v>15190</v>
      </c>
    </row>
    <row r="1827" spans="1:40" ht="28.8" x14ac:dyDescent="0.25">
      <c r="A1827" s="139" t="s">
        <v>7756</v>
      </c>
      <c r="B1827" s="140" t="s">
        <v>7757</v>
      </c>
      <c r="C1827" s="139">
        <v>24299</v>
      </c>
      <c r="D1827" s="140" t="s">
        <v>5847</v>
      </c>
      <c r="E1827" s="140" t="s">
        <v>4632</v>
      </c>
      <c r="F1827" s="139">
        <v>9840</v>
      </c>
      <c r="G1827" s="140" t="s">
        <v>163</v>
      </c>
      <c r="H1827" s="140" t="s">
        <v>2504</v>
      </c>
      <c r="I1827" s="140" t="s">
        <v>7758</v>
      </c>
      <c r="J1827" s="140" t="s">
        <v>15191</v>
      </c>
      <c r="K1827" s="140" t="s">
        <v>8031</v>
      </c>
      <c r="L1827" s="140" t="s">
        <v>7761</v>
      </c>
      <c r="M1827" s="140" t="s">
        <v>6825</v>
      </c>
      <c r="N1827" s="140" t="s">
        <v>8722</v>
      </c>
      <c r="O1827" s="139">
        <v>120915</v>
      </c>
      <c r="P1827" s="139">
        <v>24273</v>
      </c>
      <c r="Q1827" s="140" t="s">
        <v>6938</v>
      </c>
      <c r="R1827" s="139">
        <v>962217</v>
      </c>
      <c r="S1827" s="139">
        <v>0</v>
      </c>
      <c r="T1827" s="140" t="s">
        <v>7758</v>
      </c>
      <c r="U1827" s="141">
        <v>367</v>
      </c>
      <c r="V1827" s="140" t="s">
        <v>15192</v>
      </c>
      <c r="W1827" s="140" t="s">
        <v>8334</v>
      </c>
      <c r="X1827" s="140" t="s">
        <v>7765</v>
      </c>
      <c r="Y1827" s="140" t="s">
        <v>7766</v>
      </c>
      <c r="Z1827" s="140" t="s">
        <v>8739</v>
      </c>
      <c r="AA1827" s="139">
        <v>1</v>
      </c>
      <c r="AB1827" s="141">
        <v>45322</v>
      </c>
      <c r="AC1827" s="141">
        <v>45322</v>
      </c>
      <c r="AD1827" s="140" t="s">
        <v>8470</v>
      </c>
      <c r="AE1827" s="140" t="s">
        <v>8471</v>
      </c>
      <c r="AF1827" s="140" t="s">
        <v>8472</v>
      </c>
      <c r="AG1827" s="140" t="s">
        <v>8473</v>
      </c>
      <c r="AH1827" s="140" t="s">
        <v>15193</v>
      </c>
      <c r="AI1827" s="140" t="s">
        <v>7943</v>
      </c>
      <c r="AJ1827" s="140" t="s">
        <v>15194</v>
      </c>
      <c r="AK1827" s="140" t="s">
        <v>4632</v>
      </c>
      <c r="AL1827" s="139">
        <v>9840</v>
      </c>
      <c r="AM1827" s="140" t="s">
        <v>163</v>
      </c>
      <c r="AN1827" s="140" t="s">
        <v>9120</v>
      </c>
    </row>
    <row r="1828" spans="1:40" ht="28.8" x14ac:dyDescent="0.25">
      <c r="A1828" s="139" t="s">
        <v>7756</v>
      </c>
      <c r="B1828" s="140" t="s">
        <v>7757</v>
      </c>
      <c r="C1828" s="139">
        <v>24307</v>
      </c>
      <c r="D1828" s="140" t="s">
        <v>490</v>
      </c>
      <c r="E1828" s="140" t="s">
        <v>6939</v>
      </c>
      <c r="F1828" s="139">
        <v>9810</v>
      </c>
      <c r="G1828" s="140" t="s">
        <v>480</v>
      </c>
      <c r="H1828" s="140" t="s">
        <v>2505</v>
      </c>
      <c r="I1828" s="140" t="s">
        <v>7758</v>
      </c>
      <c r="J1828" s="140" t="s">
        <v>15195</v>
      </c>
      <c r="K1828" s="140" t="s">
        <v>8031</v>
      </c>
      <c r="L1828" s="140" t="s">
        <v>7761</v>
      </c>
      <c r="M1828" s="140" t="s">
        <v>6825</v>
      </c>
      <c r="N1828" s="140" t="s">
        <v>8730</v>
      </c>
      <c r="O1828" s="139">
        <v>121475</v>
      </c>
      <c r="P1828" s="139">
        <v>24372</v>
      </c>
      <c r="Q1828" s="140" t="s">
        <v>7348</v>
      </c>
      <c r="R1828" s="139">
        <v>976159</v>
      </c>
      <c r="S1828" s="139">
        <v>0</v>
      </c>
      <c r="T1828" s="140" t="s">
        <v>7758</v>
      </c>
      <c r="U1828" s="141">
        <v>367</v>
      </c>
      <c r="V1828" s="140" t="s">
        <v>15196</v>
      </c>
      <c r="W1828" s="140" t="s">
        <v>13827</v>
      </c>
      <c r="X1828" s="140" t="s">
        <v>7765</v>
      </c>
      <c r="Y1828" s="140" t="s">
        <v>7766</v>
      </c>
      <c r="Z1828" s="140" t="s">
        <v>8732</v>
      </c>
      <c r="AA1828" s="139">
        <v>1</v>
      </c>
      <c r="AB1828" s="141">
        <v>45322</v>
      </c>
      <c r="AC1828" s="141">
        <v>45322</v>
      </c>
      <c r="AD1828" s="140" t="s">
        <v>8470</v>
      </c>
      <c r="AE1828" s="140" t="s">
        <v>8471</v>
      </c>
      <c r="AF1828" s="140" t="s">
        <v>8472</v>
      </c>
      <c r="AG1828" s="140" t="s">
        <v>8473</v>
      </c>
      <c r="AH1828" s="140" t="s">
        <v>15197</v>
      </c>
      <c r="AI1828" s="140" t="s">
        <v>7773</v>
      </c>
      <c r="AJ1828" s="140" t="s">
        <v>15198</v>
      </c>
      <c r="AK1828" s="140" t="s">
        <v>10630</v>
      </c>
      <c r="AL1828" s="139">
        <v>9810</v>
      </c>
      <c r="AM1828" s="140" t="s">
        <v>480</v>
      </c>
      <c r="AN1828" s="140" t="s">
        <v>15199</v>
      </c>
    </row>
    <row r="1829" spans="1:40" ht="28.8" x14ac:dyDescent="0.25">
      <c r="A1829" s="139" t="s">
        <v>7756</v>
      </c>
      <c r="B1829" s="140" t="s">
        <v>7757</v>
      </c>
      <c r="C1829" s="139">
        <v>24315</v>
      </c>
      <c r="D1829" s="140" t="s">
        <v>5848</v>
      </c>
      <c r="E1829" s="140" t="s">
        <v>4633</v>
      </c>
      <c r="F1829" s="139">
        <v>9810</v>
      </c>
      <c r="G1829" s="140" t="s">
        <v>480</v>
      </c>
      <c r="H1829" s="140" t="s">
        <v>2506</v>
      </c>
      <c r="I1829" s="140" t="s">
        <v>7758</v>
      </c>
      <c r="J1829" s="140" t="s">
        <v>15200</v>
      </c>
      <c r="K1829" s="140" t="s">
        <v>8031</v>
      </c>
      <c r="L1829" s="140" t="s">
        <v>7761</v>
      </c>
      <c r="M1829" s="140" t="s">
        <v>6825</v>
      </c>
      <c r="N1829" s="140" t="s">
        <v>8722</v>
      </c>
      <c r="O1829" s="139">
        <v>121434</v>
      </c>
      <c r="P1829" s="139">
        <v>45211</v>
      </c>
      <c r="Q1829" s="140" t="s">
        <v>5367</v>
      </c>
      <c r="R1829" s="139">
        <v>61879</v>
      </c>
      <c r="S1829" s="139">
        <v>0</v>
      </c>
      <c r="T1829" s="140" t="s">
        <v>7758</v>
      </c>
      <c r="U1829" s="141">
        <v>367</v>
      </c>
      <c r="V1829" s="140" t="s">
        <v>15201</v>
      </c>
      <c r="W1829" s="140" t="s">
        <v>8073</v>
      </c>
      <c r="X1829" s="140" t="s">
        <v>7765</v>
      </c>
      <c r="Y1829" s="140" t="s">
        <v>7766</v>
      </c>
      <c r="Z1829" s="140" t="s">
        <v>8739</v>
      </c>
      <c r="AA1829" s="139">
        <v>1</v>
      </c>
      <c r="AB1829" s="141">
        <v>45322</v>
      </c>
      <c r="AC1829" s="141">
        <v>45322</v>
      </c>
      <c r="AD1829" s="140" t="s">
        <v>8470</v>
      </c>
      <c r="AE1829" s="140" t="s">
        <v>8471</v>
      </c>
      <c r="AF1829" s="140" t="s">
        <v>8472</v>
      </c>
      <c r="AG1829" s="140" t="s">
        <v>8473</v>
      </c>
      <c r="AH1829" s="140" t="s">
        <v>15202</v>
      </c>
      <c r="AI1829" s="140" t="s">
        <v>7885</v>
      </c>
      <c r="AJ1829" s="140" t="s">
        <v>488</v>
      </c>
      <c r="AK1829" s="140" t="s">
        <v>4633</v>
      </c>
      <c r="AL1829" s="139">
        <v>9810</v>
      </c>
      <c r="AM1829" s="140" t="s">
        <v>480</v>
      </c>
      <c r="AN1829" s="140" t="s">
        <v>15203</v>
      </c>
    </row>
    <row r="1830" spans="1:40" ht="28.8" x14ac:dyDescent="0.25">
      <c r="A1830" s="139" t="s">
        <v>7756</v>
      </c>
      <c r="B1830" s="140" t="s">
        <v>7757</v>
      </c>
      <c r="C1830" s="139">
        <v>24323</v>
      </c>
      <c r="D1830" s="140" t="s">
        <v>6728</v>
      </c>
      <c r="E1830" s="140" t="s">
        <v>4634</v>
      </c>
      <c r="F1830" s="139">
        <v>9810</v>
      </c>
      <c r="G1830" s="140" t="s">
        <v>164</v>
      </c>
      <c r="H1830" s="140" t="s">
        <v>2507</v>
      </c>
      <c r="I1830" s="140" t="s">
        <v>7758</v>
      </c>
      <c r="J1830" s="140" t="s">
        <v>15204</v>
      </c>
      <c r="K1830" s="140" t="s">
        <v>8031</v>
      </c>
      <c r="L1830" s="140" t="s">
        <v>7761</v>
      </c>
      <c r="M1830" s="140" t="s">
        <v>6825</v>
      </c>
      <c r="N1830" s="140" t="s">
        <v>8722</v>
      </c>
      <c r="O1830" s="139">
        <v>120915</v>
      </c>
      <c r="P1830" s="139">
        <v>24273</v>
      </c>
      <c r="Q1830" s="140" t="s">
        <v>6938</v>
      </c>
      <c r="R1830" s="139">
        <v>969428</v>
      </c>
      <c r="S1830" s="139">
        <v>0</v>
      </c>
      <c r="T1830" s="140" t="s">
        <v>7758</v>
      </c>
      <c r="U1830" s="141">
        <v>367</v>
      </c>
      <c r="V1830" s="140" t="s">
        <v>15205</v>
      </c>
      <c r="W1830" s="140" t="s">
        <v>8185</v>
      </c>
      <c r="X1830" s="140" t="s">
        <v>7765</v>
      </c>
      <c r="Y1830" s="140" t="s">
        <v>7766</v>
      </c>
      <c r="Z1830" s="140" t="s">
        <v>8739</v>
      </c>
      <c r="AA1830" s="139">
        <v>1</v>
      </c>
      <c r="AB1830" s="141">
        <v>45322</v>
      </c>
      <c r="AC1830" s="141">
        <v>45322</v>
      </c>
      <c r="AD1830" s="140" t="s">
        <v>8470</v>
      </c>
      <c r="AE1830" s="140" t="s">
        <v>8471</v>
      </c>
      <c r="AF1830" s="140" t="s">
        <v>8472</v>
      </c>
      <c r="AG1830" s="140" t="s">
        <v>8473</v>
      </c>
      <c r="AH1830" s="140" t="s">
        <v>15206</v>
      </c>
      <c r="AI1830" s="140" t="s">
        <v>7943</v>
      </c>
      <c r="AJ1830" s="140" t="s">
        <v>15207</v>
      </c>
      <c r="AK1830" s="140" t="s">
        <v>4634</v>
      </c>
      <c r="AL1830" s="139">
        <v>9810</v>
      </c>
      <c r="AM1830" s="140" t="s">
        <v>480</v>
      </c>
      <c r="AN1830" s="140" t="s">
        <v>15208</v>
      </c>
    </row>
    <row r="1831" spans="1:40" ht="28.8" x14ac:dyDescent="0.25">
      <c r="A1831" s="139" t="s">
        <v>7756</v>
      </c>
      <c r="B1831" s="140" t="s">
        <v>7757</v>
      </c>
      <c r="C1831" s="139">
        <v>24331</v>
      </c>
      <c r="D1831" s="140" t="s">
        <v>5849</v>
      </c>
      <c r="E1831" s="140" t="s">
        <v>4635</v>
      </c>
      <c r="F1831" s="139">
        <v>9890</v>
      </c>
      <c r="G1831" s="140" t="s">
        <v>2946</v>
      </c>
      <c r="H1831" s="140" t="s">
        <v>2947</v>
      </c>
      <c r="I1831" s="140" t="s">
        <v>7758</v>
      </c>
      <c r="J1831" s="140" t="s">
        <v>15209</v>
      </c>
      <c r="K1831" s="140" t="s">
        <v>8031</v>
      </c>
      <c r="L1831" s="140" t="s">
        <v>7761</v>
      </c>
      <c r="M1831" s="140" t="s">
        <v>6825</v>
      </c>
      <c r="N1831" s="140" t="s">
        <v>8722</v>
      </c>
      <c r="O1831" s="139">
        <v>121269</v>
      </c>
      <c r="P1831" s="139">
        <v>24331</v>
      </c>
      <c r="Q1831" s="140" t="s">
        <v>5849</v>
      </c>
      <c r="R1831" s="139">
        <v>969436</v>
      </c>
      <c r="S1831" s="139">
        <v>0</v>
      </c>
      <c r="T1831" s="140" t="s">
        <v>7758</v>
      </c>
      <c r="U1831" s="141">
        <v>367</v>
      </c>
      <c r="V1831" s="140" t="s">
        <v>15210</v>
      </c>
      <c r="W1831" s="140" t="s">
        <v>8146</v>
      </c>
      <c r="X1831" s="140" t="s">
        <v>7765</v>
      </c>
      <c r="Y1831" s="140" t="s">
        <v>7766</v>
      </c>
      <c r="Z1831" s="140" t="s">
        <v>8739</v>
      </c>
      <c r="AA1831" s="139">
        <v>1</v>
      </c>
      <c r="AB1831" s="141">
        <v>45322</v>
      </c>
      <c r="AC1831" s="141">
        <v>45322</v>
      </c>
      <c r="AD1831" s="140" t="s">
        <v>8470</v>
      </c>
      <c r="AE1831" s="140" t="s">
        <v>8471</v>
      </c>
      <c r="AF1831" s="140" t="s">
        <v>8472</v>
      </c>
      <c r="AG1831" s="140" t="s">
        <v>8473</v>
      </c>
      <c r="AH1831" s="140" t="s">
        <v>15211</v>
      </c>
      <c r="AI1831" s="140" t="s">
        <v>7773</v>
      </c>
      <c r="AJ1831" s="140" t="s">
        <v>5849</v>
      </c>
      <c r="AK1831" s="140" t="s">
        <v>4635</v>
      </c>
      <c r="AL1831" s="139">
        <v>9890</v>
      </c>
      <c r="AM1831" s="140" t="s">
        <v>165</v>
      </c>
      <c r="AN1831" s="140" t="s">
        <v>15212</v>
      </c>
    </row>
    <row r="1832" spans="1:40" ht="28.8" x14ac:dyDescent="0.25">
      <c r="A1832" s="139" t="s">
        <v>7756</v>
      </c>
      <c r="B1832" s="140" t="s">
        <v>7757</v>
      </c>
      <c r="C1832" s="139">
        <v>24349</v>
      </c>
      <c r="D1832" s="140" t="s">
        <v>5850</v>
      </c>
      <c r="E1832" s="140" t="s">
        <v>4636</v>
      </c>
      <c r="F1832" s="139">
        <v>9890</v>
      </c>
      <c r="G1832" s="140" t="s">
        <v>166</v>
      </c>
      <c r="H1832" s="140" t="s">
        <v>2508</v>
      </c>
      <c r="I1832" s="140" t="s">
        <v>7758</v>
      </c>
      <c r="J1832" s="140" t="s">
        <v>15213</v>
      </c>
      <c r="K1832" s="140" t="s">
        <v>8031</v>
      </c>
      <c r="L1832" s="140" t="s">
        <v>7761</v>
      </c>
      <c r="M1832" s="140" t="s">
        <v>6825</v>
      </c>
      <c r="N1832" s="140" t="s">
        <v>8730</v>
      </c>
      <c r="O1832" s="139">
        <v>119487</v>
      </c>
      <c r="P1832" s="139">
        <v>24349</v>
      </c>
      <c r="Q1832" s="140" t="s">
        <v>5850</v>
      </c>
      <c r="R1832" s="139">
        <v>976167</v>
      </c>
      <c r="S1832" s="139">
        <v>0</v>
      </c>
      <c r="T1832" s="140" t="s">
        <v>7758</v>
      </c>
      <c r="U1832" s="141">
        <v>367</v>
      </c>
      <c r="V1832" s="140" t="s">
        <v>15214</v>
      </c>
      <c r="W1832" s="140" t="s">
        <v>13970</v>
      </c>
      <c r="X1832" s="140" t="s">
        <v>7765</v>
      </c>
      <c r="Y1832" s="140" t="s">
        <v>7766</v>
      </c>
      <c r="Z1832" s="140" t="s">
        <v>8732</v>
      </c>
      <c r="AA1832" s="139">
        <v>1</v>
      </c>
      <c r="AB1832" s="141">
        <v>45322</v>
      </c>
      <c r="AC1832" s="141">
        <v>45322</v>
      </c>
      <c r="AD1832" s="140" t="s">
        <v>8470</v>
      </c>
      <c r="AE1832" s="140" t="s">
        <v>8471</v>
      </c>
      <c r="AF1832" s="140" t="s">
        <v>8472</v>
      </c>
      <c r="AG1832" s="140" t="s">
        <v>8473</v>
      </c>
      <c r="AH1832" s="140" t="s">
        <v>15215</v>
      </c>
      <c r="AI1832" s="140" t="s">
        <v>7773</v>
      </c>
      <c r="AJ1832" s="140" t="s">
        <v>15216</v>
      </c>
      <c r="AK1832" s="140" t="s">
        <v>10462</v>
      </c>
      <c r="AL1832" s="139">
        <v>9890</v>
      </c>
      <c r="AM1832" s="140" t="s">
        <v>165</v>
      </c>
      <c r="AN1832" s="140" t="s">
        <v>15217</v>
      </c>
    </row>
    <row r="1833" spans="1:40" ht="28.8" x14ac:dyDescent="0.25">
      <c r="A1833" s="139" t="s">
        <v>7756</v>
      </c>
      <c r="B1833" s="140" t="s">
        <v>7757</v>
      </c>
      <c r="C1833" s="139">
        <v>24356</v>
      </c>
      <c r="D1833" s="140" t="s">
        <v>488</v>
      </c>
      <c r="E1833" s="140" t="s">
        <v>4637</v>
      </c>
      <c r="F1833" s="139">
        <v>9890</v>
      </c>
      <c r="G1833" s="140" t="s">
        <v>167</v>
      </c>
      <c r="H1833" s="140" t="s">
        <v>2509</v>
      </c>
      <c r="I1833" s="140" t="s">
        <v>7758</v>
      </c>
      <c r="J1833" s="140" t="s">
        <v>15218</v>
      </c>
      <c r="K1833" s="140" t="s">
        <v>8031</v>
      </c>
      <c r="L1833" s="140" t="s">
        <v>7761</v>
      </c>
      <c r="M1833" s="140" t="s">
        <v>6825</v>
      </c>
      <c r="N1833" s="140" t="s">
        <v>8722</v>
      </c>
      <c r="O1833" s="139">
        <v>121269</v>
      </c>
      <c r="P1833" s="139">
        <v>24331</v>
      </c>
      <c r="Q1833" s="140" t="s">
        <v>5849</v>
      </c>
      <c r="R1833" s="139">
        <v>969436</v>
      </c>
      <c r="S1833" s="139">
        <v>0</v>
      </c>
      <c r="T1833" s="140" t="s">
        <v>7758</v>
      </c>
      <c r="U1833" s="141">
        <v>367</v>
      </c>
      <c r="V1833" s="140" t="s">
        <v>15219</v>
      </c>
      <c r="W1833" s="140" t="s">
        <v>8214</v>
      </c>
      <c r="X1833" s="140" t="s">
        <v>7765</v>
      </c>
      <c r="Y1833" s="140" t="s">
        <v>7766</v>
      </c>
      <c r="Z1833" s="140" t="s">
        <v>8739</v>
      </c>
      <c r="AA1833" s="139">
        <v>1</v>
      </c>
      <c r="AB1833" s="141">
        <v>45322</v>
      </c>
      <c r="AC1833" s="141">
        <v>45322</v>
      </c>
      <c r="AD1833" s="140" t="s">
        <v>8470</v>
      </c>
      <c r="AE1833" s="140" t="s">
        <v>8471</v>
      </c>
      <c r="AF1833" s="140" t="s">
        <v>8472</v>
      </c>
      <c r="AG1833" s="140" t="s">
        <v>8473</v>
      </c>
      <c r="AH1833" s="140" t="s">
        <v>15220</v>
      </c>
      <c r="AI1833" s="140" t="s">
        <v>14305</v>
      </c>
      <c r="AJ1833" s="140" t="s">
        <v>15221</v>
      </c>
      <c r="AK1833" s="140" t="s">
        <v>4637</v>
      </c>
      <c r="AL1833" s="139">
        <v>9890</v>
      </c>
      <c r="AM1833" s="140" t="s">
        <v>167</v>
      </c>
      <c r="AN1833" s="140" t="s">
        <v>15212</v>
      </c>
    </row>
    <row r="1834" spans="1:40" ht="28.8" x14ac:dyDescent="0.25">
      <c r="A1834" s="139" t="s">
        <v>7756</v>
      </c>
      <c r="B1834" s="140" t="s">
        <v>7757</v>
      </c>
      <c r="C1834" s="139">
        <v>24364</v>
      </c>
      <c r="D1834" s="140" t="s">
        <v>5400</v>
      </c>
      <c r="E1834" s="140" t="s">
        <v>4638</v>
      </c>
      <c r="F1834" s="139">
        <v>9750</v>
      </c>
      <c r="G1834" s="140" t="s">
        <v>6174</v>
      </c>
      <c r="H1834" s="140" t="s">
        <v>2510</v>
      </c>
      <c r="I1834" s="140" t="s">
        <v>7758</v>
      </c>
      <c r="J1834" s="140" t="s">
        <v>15222</v>
      </c>
      <c r="K1834" s="140" t="s">
        <v>8031</v>
      </c>
      <c r="L1834" s="140" t="s">
        <v>7761</v>
      </c>
      <c r="M1834" s="140" t="s">
        <v>6825</v>
      </c>
      <c r="N1834" s="140" t="s">
        <v>8722</v>
      </c>
      <c r="O1834" s="139">
        <v>121269</v>
      </c>
      <c r="P1834" s="139">
        <v>24331</v>
      </c>
      <c r="Q1834" s="140" t="s">
        <v>5849</v>
      </c>
      <c r="R1834" s="139">
        <v>969444</v>
      </c>
      <c r="S1834" s="139">
        <v>0</v>
      </c>
      <c r="T1834" s="140" t="s">
        <v>7758</v>
      </c>
      <c r="U1834" s="141">
        <v>367</v>
      </c>
      <c r="V1834" s="140" t="s">
        <v>15223</v>
      </c>
      <c r="W1834" s="140" t="s">
        <v>7825</v>
      </c>
      <c r="X1834" s="140" t="s">
        <v>7765</v>
      </c>
      <c r="Y1834" s="140" t="s">
        <v>7766</v>
      </c>
      <c r="Z1834" s="140" t="s">
        <v>8739</v>
      </c>
      <c r="AA1834" s="139">
        <v>1</v>
      </c>
      <c r="AB1834" s="141">
        <v>45322</v>
      </c>
      <c r="AC1834" s="141">
        <v>45322</v>
      </c>
      <c r="AD1834" s="140" t="s">
        <v>8470</v>
      </c>
      <c r="AE1834" s="140" t="s">
        <v>8471</v>
      </c>
      <c r="AF1834" s="140" t="s">
        <v>8472</v>
      </c>
      <c r="AG1834" s="140" t="s">
        <v>8473</v>
      </c>
      <c r="AH1834" s="140" t="s">
        <v>15224</v>
      </c>
      <c r="AI1834" s="140" t="s">
        <v>7773</v>
      </c>
      <c r="AJ1834" s="140" t="s">
        <v>15225</v>
      </c>
      <c r="AK1834" s="140" t="s">
        <v>4638</v>
      </c>
      <c r="AL1834" s="139">
        <v>9750</v>
      </c>
      <c r="AM1834" s="140" t="s">
        <v>6174</v>
      </c>
      <c r="AN1834" s="140" t="s">
        <v>15226</v>
      </c>
    </row>
    <row r="1835" spans="1:40" ht="28.8" x14ac:dyDescent="0.25">
      <c r="A1835" s="139" t="s">
        <v>7756</v>
      </c>
      <c r="B1835" s="140" t="s">
        <v>7757</v>
      </c>
      <c r="C1835" s="139">
        <v>24372</v>
      </c>
      <c r="D1835" s="140" t="s">
        <v>7348</v>
      </c>
      <c r="E1835" s="140" t="s">
        <v>4639</v>
      </c>
      <c r="F1835" s="139">
        <v>9750</v>
      </c>
      <c r="G1835" s="140" t="s">
        <v>6174</v>
      </c>
      <c r="H1835" s="140" t="s">
        <v>2511</v>
      </c>
      <c r="I1835" s="140" t="s">
        <v>7758</v>
      </c>
      <c r="J1835" s="140" t="s">
        <v>15227</v>
      </c>
      <c r="K1835" s="140" t="s">
        <v>8031</v>
      </c>
      <c r="L1835" s="140" t="s">
        <v>7761</v>
      </c>
      <c r="M1835" s="140" t="s">
        <v>6825</v>
      </c>
      <c r="N1835" s="140" t="s">
        <v>8730</v>
      </c>
      <c r="O1835" s="139">
        <v>121475</v>
      </c>
      <c r="P1835" s="139">
        <v>24372</v>
      </c>
      <c r="Q1835" s="140" t="s">
        <v>7348</v>
      </c>
      <c r="R1835" s="139">
        <v>137687</v>
      </c>
      <c r="S1835" s="139">
        <v>0</v>
      </c>
      <c r="T1835" s="140" t="s">
        <v>7758</v>
      </c>
      <c r="U1835" s="141">
        <v>367</v>
      </c>
      <c r="V1835" s="140" t="s">
        <v>15228</v>
      </c>
      <c r="W1835" s="140" t="s">
        <v>15229</v>
      </c>
      <c r="X1835" s="140" t="s">
        <v>7765</v>
      </c>
      <c r="Y1835" s="140" t="s">
        <v>7766</v>
      </c>
      <c r="Z1835" s="140" t="s">
        <v>8732</v>
      </c>
      <c r="AA1835" s="139">
        <v>1</v>
      </c>
      <c r="AB1835" s="141">
        <v>45322</v>
      </c>
      <c r="AC1835" s="141">
        <v>45322</v>
      </c>
      <c r="AD1835" s="140" t="s">
        <v>7926</v>
      </c>
      <c r="AE1835" s="140" t="s">
        <v>7927</v>
      </c>
      <c r="AF1835" s="140" t="s">
        <v>7928</v>
      </c>
      <c r="AG1835" s="140" t="s">
        <v>7929</v>
      </c>
      <c r="AH1835" s="140" t="s">
        <v>15230</v>
      </c>
      <c r="AI1835" s="140" t="s">
        <v>7773</v>
      </c>
      <c r="AJ1835" s="140" t="s">
        <v>15231</v>
      </c>
      <c r="AK1835" s="140" t="s">
        <v>15232</v>
      </c>
      <c r="AL1835" s="139">
        <v>9750</v>
      </c>
      <c r="AM1835" s="140" t="s">
        <v>6174</v>
      </c>
      <c r="AN1835" s="140" t="s">
        <v>15233</v>
      </c>
    </row>
    <row r="1836" spans="1:40" ht="28.8" x14ac:dyDescent="0.25">
      <c r="A1836" s="139" t="s">
        <v>7756</v>
      </c>
      <c r="B1836" s="140" t="s">
        <v>7757</v>
      </c>
      <c r="C1836" s="139">
        <v>24381</v>
      </c>
      <c r="D1836" s="140" t="s">
        <v>488</v>
      </c>
      <c r="E1836" s="140" t="s">
        <v>4640</v>
      </c>
      <c r="F1836" s="139">
        <v>9890</v>
      </c>
      <c r="G1836" s="140" t="s">
        <v>166</v>
      </c>
      <c r="H1836" s="140" t="s">
        <v>2512</v>
      </c>
      <c r="I1836" s="140" t="s">
        <v>7758</v>
      </c>
      <c r="J1836" s="140" t="s">
        <v>15234</v>
      </c>
      <c r="K1836" s="140" t="s">
        <v>8031</v>
      </c>
      <c r="L1836" s="140" t="s">
        <v>7761</v>
      </c>
      <c r="M1836" s="140" t="s">
        <v>6825</v>
      </c>
      <c r="N1836" s="140" t="s">
        <v>8722</v>
      </c>
      <c r="O1836" s="139">
        <v>121269</v>
      </c>
      <c r="P1836" s="139">
        <v>24331</v>
      </c>
      <c r="Q1836" s="140" t="s">
        <v>5849</v>
      </c>
      <c r="R1836" s="139">
        <v>969436</v>
      </c>
      <c r="S1836" s="139">
        <v>0</v>
      </c>
      <c r="T1836" s="140" t="s">
        <v>7758</v>
      </c>
      <c r="U1836" s="141">
        <v>367</v>
      </c>
      <c r="V1836" s="140" t="s">
        <v>15235</v>
      </c>
      <c r="W1836" s="140" t="s">
        <v>8988</v>
      </c>
      <c r="X1836" s="140" t="s">
        <v>7765</v>
      </c>
      <c r="Y1836" s="140" t="s">
        <v>7766</v>
      </c>
      <c r="Z1836" s="140" t="s">
        <v>8739</v>
      </c>
      <c r="AA1836" s="139">
        <v>3</v>
      </c>
      <c r="AB1836" s="141">
        <v>45322</v>
      </c>
      <c r="AC1836" s="141">
        <v>45322</v>
      </c>
      <c r="AD1836" s="140" t="s">
        <v>8470</v>
      </c>
      <c r="AE1836" s="140" t="s">
        <v>8471</v>
      </c>
      <c r="AF1836" s="140" t="s">
        <v>8472</v>
      </c>
      <c r="AG1836" s="140" t="s">
        <v>8473</v>
      </c>
      <c r="AH1836" s="140" t="s">
        <v>15236</v>
      </c>
      <c r="AI1836" s="140" t="s">
        <v>14305</v>
      </c>
      <c r="AJ1836" s="140" t="s">
        <v>15237</v>
      </c>
      <c r="AK1836" s="140" t="s">
        <v>4640</v>
      </c>
      <c r="AL1836" s="139">
        <v>9890</v>
      </c>
      <c r="AM1836" s="140" t="s">
        <v>166</v>
      </c>
      <c r="AN1836" s="140" t="s">
        <v>15212</v>
      </c>
    </row>
    <row r="1837" spans="1:40" ht="28.8" x14ac:dyDescent="0.25">
      <c r="A1837" s="139" t="s">
        <v>7756</v>
      </c>
      <c r="B1837" s="140" t="s">
        <v>7757</v>
      </c>
      <c r="C1837" s="139">
        <v>24406</v>
      </c>
      <c r="D1837" s="140" t="s">
        <v>5851</v>
      </c>
      <c r="E1837" s="140" t="s">
        <v>4641</v>
      </c>
      <c r="F1837" s="139">
        <v>9770</v>
      </c>
      <c r="G1837" s="140" t="s">
        <v>6174</v>
      </c>
      <c r="H1837" s="140" t="s">
        <v>2513</v>
      </c>
      <c r="I1837" s="140" t="s">
        <v>7758</v>
      </c>
      <c r="J1837" s="140" t="s">
        <v>15238</v>
      </c>
      <c r="K1837" s="140" t="s">
        <v>8031</v>
      </c>
      <c r="L1837" s="140" t="s">
        <v>7761</v>
      </c>
      <c r="M1837" s="140" t="s">
        <v>6825</v>
      </c>
      <c r="N1837" s="140" t="s">
        <v>8722</v>
      </c>
      <c r="O1837" s="139">
        <v>121269</v>
      </c>
      <c r="P1837" s="139">
        <v>24331</v>
      </c>
      <c r="Q1837" s="140" t="s">
        <v>5849</v>
      </c>
      <c r="R1837" s="139">
        <v>122457</v>
      </c>
      <c r="S1837" s="139">
        <v>0</v>
      </c>
      <c r="T1837" s="140" t="s">
        <v>7758</v>
      </c>
      <c r="U1837" s="141">
        <v>367</v>
      </c>
      <c r="V1837" s="140" t="s">
        <v>15239</v>
      </c>
      <c r="W1837" s="140" t="s">
        <v>8539</v>
      </c>
      <c r="X1837" s="140" t="s">
        <v>8106</v>
      </c>
      <c r="Y1837" s="140" t="s">
        <v>8107</v>
      </c>
      <c r="Z1837" s="140" t="s">
        <v>8724</v>
      </c>
      <c r="AA1837" s="139">
        <v>1</v>
      </c>
      <c r="AB1837" s="141">
        <v>45322</v>
      </c>
      <c r="AC1837" s="141">
        <v>45322</v>
      </c>
      <c r="AD1837" s="140" t="s">
        <v>8470</v>
      </c>
      <c r="AE1837" s="140" t="s">
        <v>8471</v>
      </c>
      <c r="AF1837" s="140" t="s">
        <v>8472</v>
      </c>
      <c r="AG1837" s="140" t="s">
        <v>8473</v>
      </c>
      <c r="AH1837" s="140" t="s">
        <v>15240</v>
      </c>
      <c r="AI1837" s="140" t="s">
        <v>7943</v>
      </c>
      <c r="AJ1837" s="140" t="s">
        <v>15241</v>
      </c>
      <c r="AK1837" s="140" t="s">
        <v>4641</v>
      </c>
      <c r="AL1837" s="139">
        <v>9770</v>
      </c>
      <c r="AM1837" s="140" t="s">
        <v>6174</v>
      </c>
      <c r="AN1837" s="140" t="s">
        <v>15242</v>
      </c>
    </row>
    <row r="1838" spans="1:40" ht="28.8" x14ac:dyDescent="0.25">
      <c r="A1838" s="139" t="s">
        <v>7756</v>
      </c>
      <c r="B1838" s="140" t="s">
        <v>7757</v>
      </c>
      <c r="C1838" s="139">
        <v>24414</v>
      </c>
      <c r="D1838" s="140" t="s">
        <v>7349</v>
      </c>
      <c r="E1838" s="140" t="s">
        <v>4642</v>
      </c>
      <c r="F1838" s="139">
        <v>9750</v>
      </c>
      <c r="G1838" s="140" t="s">
        <v>168</v>
      </c>
      <c r="H1838" s="140" t="s">
        <v>2514</v>
      </c>
      <c r="I1838" s="140" t="s">
        <v>7758</v>
      </c>
      <c r="J1838" s="140" t="s">
        <v>15243</v>
      </c>
      <c r="K1838" s="140" t="s">
        <v>8031</v>
      </c>
      <c r="L1838" s="140" t="s">
        <v>7761</v>
      </c>
      <c r="M1838" s="140" t="s">
        <v>6825</v>
      </c>
      <c r="N1838" s="140" t="s">
        <v>8722</v>
      </c>
      <c r="O1838" s="139">
        <v>121269</v>
      </c>
      <c r="P1838" s="139">
        <v>24331</v>
      </c>
      <c r="Q1838" s="140" t="s">
        <v>5849</v>
      </c>
      <c r="R1838" s="139">
        <v>122457</v>
      </c>
      <c r="S1838" s="139">
        <v>0</v>
      </c>
      <c r="T1838" s="140" t="s">
        <v>7758</v>
      </c>
      <c r="U1838" s="141">
        <v>367</v>
      </c>
      <c r="V1838" s="140" t="s">
        <v>15244</v>
      </c>
      <c r="W1838" s="140" t="s">
        <v>14028</v>
      </c>
      <c r="X1838" s="140" t="s">
        <v>7765</v>
      </c>
      <c r="Y1838" s="140" t="s">
        <v>7766</v>
      </c>
      <c r="Z1838" s="140" t="s">
        <v>8739</v>
      </c>
      <c r="AA1838" s="139">
        <v>1</v>
      </c>
      <c r="AB1838" s="141">
        <v>45322</v>
      </c>
      <c r="AC1838" s="141">
        <v>45322</v>
      </c>
      <c r="AD1838" s="140" t="s">
        <v>8470</v>
      </c>
      <c r="AE1838" s="140" t="s">
        <v>8471</v>
      </c>
      <c r="AF1838" s="140" t="s">
        <v>8472</v>
      </c>
      <c r="AG1838" s="140" t="s">
        <v>8473</v>
      </c>
      <c r="AH1838" s="140" t="s">
        <v>15245</v>
      </c>
      <c r="AI1838" s="140" t="s">
        <v>7943</v>
      </c>
      <c r="AJ1838" s="140" t="s">
        <v>9165</v>
      </c>
      <c r="AK1838" s="140" t="s">
        <v>15246</v>
      </c>
      <c r="AL1838" s="139">
        <v>9750</v>
      </c>
      <c r="AM1838" s="140" t="s">
        <v>168</v>
      </c>
      <c r="AN1838" s="140" t="s">
        <v>15242</v>
      </c>
    </row>
    <row r="1839" spans="1:40" ht="28.8" x14ac:dyDescent="0.25">
      <c r="A1839" s="139" t="s">
        <v>7756</v>
      </c>
      <c r="B1839" s="140" t="s">
        <v>7757</v>
      </c>
      <c r="C1839" s="139">
        <v>24448</v>
      </c>
      <c r="D1839" s="140" t="s">
        <v>7350</v>
      </c>
      <c r="E1839" s="140" t="s">
        <v>4643</v>
      </c>
      <c r="F1839" s="139">
        <v>9770</v>
      </c>
      <c r="G1839" s="140" t="s">
        <v>6174</v>
      </c>
      <c r="H1839" s="140" t="s">
        <v>2825</v>
      </c>
      <c r="I1839" s="140" t="s">
        <v>7758</v>
      </c>
      <c r="J1839" s="140" t="s">
        <v>15247</v>
      </c>
      <c r="K1839" s="140" t="s">
        <v>8031</v>
      </c>
      <c r="L1839" s="140" t="s">
        <v>7761</v>
      </c>
      <c r="M1839" s="140" t="s">
        <v>6825</v>
      </c>
      <c r="N1839" s="140" t="s">
        <v>8730</v>
      </c>
      <c r="O1839" s="139">
        <v>121475</v>
      </c>
      <c r="P1839" s="139">
        <v>24372</v>
      </c>
      <c r="Q1839" s="140" t="s">
        <v>7348</v>
      </c>
      <c r="R1839" s="139">
        <v>137687</v>
      </c>
      <c r="S1839" s="139">
        <v>0</v>
      </c>
      <c r="T1839" s="140" t="s">
        <v>7758</v>
      </c>
      <c r="U1839" s="141">
        <v>367</v>
      </c>
      <c r="V1839" s="140" t="s">
        <v>15248</v>
      </c>
      <c r="W1839" s="140" t="s">
        <v>8337</v>
      </c>
      <c r="X1839" s="140" t="s">
        <v>7765</v>
      </c>
      <c r="Y1839" s="140" t="s">
        <v>7766</v>
      </c>
      <c r="Z1839" s="140" t="s">
        <v>8732</v>
      </c>
      <c r="AA1839" s="139">
        <v>1</v>
      </c>
      <c r="AB1839" s="141">
        <v>45322</v>
      </c>
      <c r="AC1839" s="141">
        <v>45322</v>
      </c>
      <c r="AD1839" s="140" t="s">
        <v>8470</v>
      </c>
      <c r="AE1839" s="140" t="s">
        <v>8471</v>
      </c>
      <c r="AF1839" s="140" t="s">
        <v>8472</v>
      </c>
      <c r="AG1839" s="140" t="s">
        <v>8473</v>
      </c>
      <c r="AH1839" s="140" t="s">
        <v>15249</v>
      </c>
      <c r="AI1839" s="140" t="s">
        <v>7773</v>
      </c>
      <c r="AJ1839" s="140" t="s">
        <v>15250</v>
      </c>
      <c r="AK1839" s="140" t="s">
        <v>10462</v>
      </c>
      <c r="AL1839" s="139">
        <v>9770</v>
      </c>
      <c r="AM1839" s="140" t="s">
        <v>6174</v>
      </c>
      <c r="AN1839" s="140" t="s">
        <v>15233</v>
      </c>
    </row>
    <row r="1840" spans="1:40" ht="28.8" x14ac:dyDescent="0.25">
      <c r="A1840" s="139" t="s">
        <v>7756</v>
      </c>
      <c r="B1840" s="140" t="s">
        <v>7757</v>
      </c>
      <c r="C1840" s="139">
        <v>24455</v>
      </c>
      <c r="D1840" s="140" t="s">
        <v>7351</v>
      </c>
      <c r="E1840" s="140" t="s">
        <v>4644</v>
      </c>
      <c r="F1840" s="139">
        <v>9770</v>
      </c>
      <c r="G1840" s="140" t="s">
        <v>6174</v>
      </c>
      <c r="H1840" s="140" t="s">
        <v>2515</v>
      </c>
      <c r="I1840" s="140" t="s">
        <v>7758</v>
      </c>
      <c r="J1840" s="140" t="s">
        <v>15251</v>
      </c>
      <c r="K1840" s="140" t="s">
        <v>8031</v>
      </c>
      <c r="L1840" s="140" t="s">
        <v>7761</v>
      </c>
      <c r="M1840" s="140" t="s">
        <v>6825</v>
      </c>
      <c r="N1840" s="140" t="s">
        <v>8722</v>
      </c>
      <c r="O1840" s="139">
        <v>121269</v>
      </c>
      <c r="P1840" s="139">
        <v>24331</v>
      </c>
      <c r="Q1840" s="140" t="s">
        <v>5849</v>
      </c>
      <c r="R1840" s="139">
        <v>969451</v>
      </c>
      <c r="S1840" s="139">
        <v>0</v>
      </c>
      <c r="T1840" s="140" t="s">
        <v>7758</v>
      </c>
      <c r="U1840" s="141">
        <v>367</v>
      </c>
      <c r="V1840" s="140" t="s">
        <v>15252</v>
      </c>
      <c r="W1840" s="140" t="s">
        <v>8185</v>
      </c>
      <c r="X1840" s="140" t="s">
        <v>7765</v>
      </c>
      <c r="Y1840" s="140" t="s">
        <v>7766</v>
      </c>
      <c r="Z1840" s="140" t="s">
        <v>8739</v>
      </c>
      <c r="AA1840" s="139">
        <v>2</v>
      </c>
      <c r="AB1840" s="141">
        <v>45322</v>
      </c>
      <c r="AC1840" s="141">
        <v>45322</v>
      </c>
      <c r="AD1840" s="140" t="s">
        <v>8470</v>
      </c>
      <c r="AE1840" s="140" t="s">
        <v>8471</v>
      </c>
      <c r="AF1840" s="140" t="s">
        <v>8472</v>
      </c>
      <c r="AG1840" s="140" t="s">
        <v>8473</v>
      </c>
      <c r="AH1840" s="140" t="s">
        <v>15253</v>
      </c>
      <c r="AI1840" s="140" t="s">
        <v>7943</v>
      </c>
      <c r="AJ1840" s="140" t="s">
        <v>15254</v>
      </c>
      <c r="AK1840" s="140" t="s">
        <v>4644</v>
      </c>
      <c r="AL1840" s="139">
        <v>9770</v>
      </c>
      <c r="AM1840" s="140" t="s">
        <v>6174</v>
      </c>
      <c r="AN1840" s="140" t="s">
        <v>15255</v>
      </c>
    </row>
    <row r="1841" spans="1:40" ht="28.8" x14ac:dyDescent="0.25">
      <c r="A1841" s="139" t="s">
        <v>7756</v>
      </c>
      <c r="B1841" s="140" t="s">
        <v>7757</v>
      </c>
      <c r="C1841" s="139">
        <v>24463</v>
      </c>
      <c r="D1841" s="140" t="s">
        <v>6584</v>
      </c>
      <c r="E1841" s="140" t="s">
        <v>4645</v>
      </c>
      <c r="F1841" s="139">
        <v>9772</v>
      </c>
      <c r="G1841" s="140" t="s">
        <v>169</v>
      </c>
      <c r="H1841" s="140" t="s">
        <v>2516</v>
      </c>
      <c r="I1841" s="140" t="s">
        <v>7758</v>
      </c>
      <c r="J1841" s="140" t="s">
        <v>15256</v>
      </c>
      <c r="K1841" s="140" t="s">
        <v>8031</v>
      </c>
      <c r="L1841" s="140" t="s">
        <v>7761</v>
      </c>
      <c r="M1841" s="140" t="s">
        <v>6825</v>
      </c>
      <c r="N1841" s="140" t="s">
        <v>8722</v>
      </c>
      <c r="O1841" s="139">
        <v>121269</v>
      </c>
      <c r="P1841" s="139">
        <v>24331</v>
      </c>
      <c r="Q1841" s="140" t="s">
        <v>5849</v>
      </c>
      <c r="R1841" s="139">
        <v>969451</v>
      </c>
      <c r="S1841" s="139">
        <v>0</v>
      </c>
      <c r="T1841" s="140" t="s">
        <v>7758</v>
      </c>
      <c r="U1841" s="141">
        <v>367</v>
      </c>
      <c r="V1841" s="140" t="s">
        <v>15257</v>
      </c>
      <c r="W1841" s="140" t="s">
        <v>15258</v>
      </c>
      <c r="X1841" s="140" t="s">
        <v>8106</v>
      </c>
      <c r="Y1841" s="140" t="s">
        <v>8107</v>
      </c>
      <c r="Z1841" s="140" t="s">
        <v>8724</v>
      </c>
      <c r="AA1841" s="139">
        <v>1</v>
      </c>
      <c r="AB1841" s="141">
        <v>45322</v>
      </c>
      <c r="AC1841" s="141">
        <v>45322</v>
      </c>
      <c r="AD1841" s="140" t="s">
        <v>8470</v>
      </c>
      <c r="AE1841" s="140" t="s">
        <v>8471</v>
      </c>
      <c r="AF1841" s="140" t="s">
        <v>8472</v>
      </c>
      <c r="AG1841" s="140" t="s">
        <v>8473</v>
      </c>
      <c r="AH1841" s="140" t="s">
        <v>15259</v>
      </c>
      <c r="AI1841" s="140" t="s">
        <v>7773</v>
      </c>
      <c r="AJ1841" s="140" t="s">
        <v>15260</v>
      </c>
      <c r="AK1841" s="140" t="s">
        <v>4645</v>
      </c>
      <c r="AL1841" s="139">
        <v>9772</v>
      </c>
      <c r="AM1841" s="140" t="s">
        <v>169</v>
      </c>
      <c r="AN1841" s="140" t="s">
        <v>15255</v>
      </c>
    </row>
    <row r="1842" spans="1:40" ht="28.8" x14ac:dyDescent="0.25">
      <c r="A1842" s="139" t="s">
        <v>7756</v>
      </c>
      <c r="B1842" s="140" t="s">
        <v>7757</v>
      </c>
      <c r="C1842" s="139">
        <v>24489</v>
      </c>
      <c r="D1842" s="140" t="s">
        <v>7352</v>
      </c>
      <c r="E1842" s="140" t="s">
        <v>4646</v>
      </c>
      <c r="F1842" s="139">
        <v>9870</v>
      </c>
      <c r="G1842" s="140" t="s">
        <v>170</v>
      </c>
      <c r="H1842" s="140" t="s">
        <v>2517</v>
      </c>
      <c r="I1842" s="140" t="s">
        <v>7758</v>
      </c>
      <c r="J1842" s="140" t="s">
        <v>15261</v>
      </c>
      <c r="K1842" s="140" t="s">
        <v>8031</v>
      </c>
      <c r="L1842" s="140" t="s">
        <v>7761</v>
      </c>
      <c r="M1842" s="140" t="s">
        <v>6825</v>
      </c>
      <c r="N1842" s="140" t="s">
        <v>8730</v>
      </c>
      <c r="O1842" s="139">
        <v>121475</v>
      </c>
      <c r="P1842" s="139">
        <v>24372</v>
      </c>
      <c r="Q1842" s="140" t="s">
        <v>7348</v>
      </c>
      <c r="R1842" s="139">
        <v>976191</v>
      </c>
      <c r="S1842" s="139">
        <v>0</v>
      </c>
      <c r="T1842" s="140" t="s">
        <v>7758</v>
      </c>
      <c r="U1842" s="141">
        <v>367</v>
      </c>
      <c r="V1842" s="140" t="s">
        <v>15262</v>
      </c>
      <c r="W1842" s="140" t="s">
        <v>10533</v>
      </c>
      <c r="X1842" s="140" t="s">
        <v>7765</v>
      </c>
      <c r="Y1842" s="140" t="s">
        <v>7766</v>
      </c>
      <c r="Z1842" s="140" t="s">
        <v>8732</v>
      </c>
      <c r="AA1842" s="139">
        <v>1</v>
      </c>
      <c r="AB1842" s="141">
        <v>45322</v>
      </c>
      <c r="AC1842" s="141">
        <v>45322</v>
      </c>
      <c r="AD1842" s="140" t="s">
        <v>7913</v>
      </c>
      <c r="AE1842" s="140" t="s">
        <v>7914</v>
      </c>
      <c r="AF1842" s="140" t="s">
        <v>7915</v>
      </c>
      <c r="AG1842" s="140" t="s">
        <v>7916</v>
      </c>
      <c r="AH1842" s="140" t="s">
        <v>15263</v>
      </c>
      <c r="AI1842" s="140" t="s">
        <v>7773</v>
      </c>
      <c r="AJ1842" s="140" t="s">
        <v>15264</v>
      </c>
      <c r="AK1842" s="140" t="s">
        <v>15265</v>
      </c>
      <c r="AL1842" s="139">
        <v>9870</v>
      </c>
      <c r="AM1842" s="140" t="s">
        <v>170</v>
      </c>
      <c r="AN1842" s="140" t="s">
        <v>15266</v>
      </c>
    </row>
    <row r="1843" spans="1:40" ht="28.8" x14ac:dyDescent="0.25">
      <c r="A1843" s="139" t="s">
        <v>7756</v>
      </c>
      <c r="B1843" s="140" t="s">
        <v>7757</v>
      </c>
      <c r="C1843" s="139">
        <v>24497</v>
      </c>
      <c r="D1843" s="140" t="s">
        <v>6729</v>
      </c>
      <c r="E1843" s="140" t="s">
        <v>4647</v>
      </c>
      <c r="F1843" s="139">
        <v>9790</v>
      </c>
      <c r="G1843" s="140" t="s">
        <v>171</v>
      </c>
      <c r="H1843" s="140" t="s">
        <v>2518</v>
      </c>
      <c r="I1843" s="140" t="s">
        <v>7758</v>
      </c>
      <c r="J1843" s="140" t="s">
        <v>15267</v>
      </c>
      <c r="K1843" s="140" t="s">
        <v>7922</v>
      </c>
      <c r="L1843" s="140" t="s">
        <v>7761</v>
      </c>
      <c r="M1843" s="140" t="s">
        <v>7923</v>
      </c>
      <c r="N1843" s="140" t="s">
        <v>8722</v>
      </c>
      <c r="O1843" s="139">
        <v>121004</v>
      </c>
      <c r="P1843" s="139">
        <v>24117</v>
      </c>
      <c r="Q1843" s="140" t="s">
        <v>6937</v>
      </c>
      <c r="R1843" s="139">
        <v>970004</v>
      </c>
      <c r="S1843" s="139">
        <v>0</v>
      </c>
      <c r="T1843" s="140" t="s">
        <v>7758</v>
      </c>
      <c r="U1843" s="141">
        <v>367</v>
      </c>
      <c r="V1843" s="140" t="s">
        <v>15268</v>
      </c>
      <c r="W1843" s="140" t="s">
        <v>9123</v>
      </c>
      <c r="X1843" s="140" t="s">
        <v>7765</v>
      </c>
      <c r="Y1843" s="140" t="s">
        <v>7766</v>
      </c>
      <c r="Z1843" s="140" t="s">
        <v>8739</v>
      </c>
      <c r="AA1843" s="139">
        <v>1</v>
      </c>
      <c r="AB1843" s="141">
        <v>45322</v>
      </c>
      <c r="AC1843" s="141">
        <v>45322</v>
      </c>
      <c r="AD1843" s="140" t="s">
        <v>8470</v>
      </c>
      <c r="AE1843" s="140" t="s">
        <v>8471</v>
      </c>
      <c r="AF1843" s="140" t="s">
        <v>8472</v>
      </c>
      <c r="AG1843" s="140" t="s">
        <v>8473</v>
      </c>
      <c r="AH1843" s="140" t="s">
        <v>15269</v>
      </c>
      <c r="AI1843" s="140" t="s">
        <v>7943</v>
      </c>
      <c r="AJ1843" s="140" t="s">
        <v>15270</v>
      </c>
      <c r="AK1843" s="140" t="s">
        <v>4647</v>
      </c>
      <c r="AL1843" s="139">
        <v>9790</v>
      </c>
      <c r="AM1843" s="140" t="s">
        <v>15271</v>
      </c>
      <c r="AN1843" s="140" t="s">
        <v>15272</v>
      </c>
    </row>
    <row r="1844" spans="1:40" ht="28.8" x14ac:dyDescent="0.25">
      <c r="A1844" s="139" t="s">
        <v>7756</v>
      </c>
      <c r="B1844" s="140" t="s">
        <v>7757</v>
      </c>
      <c r="C1844" s="139">
        <v>24505</v>
      </c>
      <c r="D1844" s="140" t="s">
        <v>6730</v>
      </c>
      <c r="E1844" s="140" t="s">
        <v>4648</v>
      </c>
      <c r="F1844" s="139">
        <v>9790</v>
      </c>
      <c r="G1844" s="140" t="s">
        <v>171</v>
      </c>
      <c r="H1844" s="140" t="s">
        <v>2519</v>
      </c>
      <c r="I1844" s="140" t="s">
        <v>7758</v>
      </c>
      <c r="J1844" s="140" t="s">
        <v>15273</v>
      </c>
      <c r="K1844" s="140" t="s">
        <v>7922</v>
      </c>
      <c r="L1844" s="140" t="s">
        <v>7761</v>
      </c>
      <c r="M1844" s="140" t="s">
        <v>7923</v>
      </c>
      <c r="N1844" s="140" t="s">
        <v>8722</v>
      </c>
      <c r="O1844" s="139">
        <v>121004</v>
      </c>
      <c r="P1844" s="139">
        <v>24117</v>
      </c>
      <c r="Q1844" s="140" t="s">
        <v>6937</v>
      </c>
      <c r="R1844" s="139">
        <v>969485</v>
      </c>
      <c r="S1844" s="139">
        <v>0</v>
      </c>
      <c r="T1844" s="140" t="s">
        <v>7758</v>
      </c>
      <c r="U1844" s="141">
        <v>367</v>
      </c>
      <c r="V1844" s="140" t="s">
        <v>15274</v>
      </c>
      <c r="W1844" s="140" t="s">
        <v>8102</v>
      </c>
      <c r="X1844" s="140" t="s">
        <v>7765</v>
      </c>
      <c r="Y1844" s="140" t="s">
        <v>7766</v>
      </c>
      <c r="Z1844" s="140" t="s">
        <v>8739</v>
      </c>
      <c r="AA1844" s="139">
        <v>1</v>
      </c>
      <c r="AB1844" s="141">
        <v>45322</v>
      </c>
      <c r="AC1844" s="141">
        <v>45322</v>
      </c>
      <c r="AD1844" s="140" t="s">
        <v>8470</v>
      </c>
      <c r="AE1844" s="140" t="s">
        <v>8471</v>
      </c>
      <c r="AF1844" s="140" t="s">
        <v>8472</v>
      </c>
      <c r="AG1844" s="140" t="s">
        <v>8473</v>
      </c>
      <c r="AH1844" s="140" t="s">
        <v>15275</v>
      </c>
      <c r="AI1844" s="140" t="s">
        <v>8982</v>
      </c>
      <c r="AJ1844" s="140" t="s">
        <v>9165</v>
      </c>
      <c r="AK1844" s="140" t="s">
        <v>15276</v>
      </c>
      <c r="AL1844" s="139">
        <v>9790</v>
      </c>
      <c r="AM1844" s="140" t="s">
        <v>171</v>
      </c>
      <c r="AN1844" s="140" t="s">
        <v>15133</v>
      </c>
    </row>
    <row r="1845" spans="1:40" ht="28.8" x14ac:dyDescent="0.25">
      <c r="A1845" s="139" t="s">
        <v>7756</v>
      </c>
      <c r="B1845" s="140" t="s">
        <v>7757</v>
      </c>
      <c r="C1845" s="139">
        <v>24513</v>
      </c>
      <c r="D1845" s="140" t="s">
        <v>5852</v>
      </c>
      <c r="E1845" s="140" t="s">
        <v>4649</v>
      </c>
      <c r="F1845" s="139">
        <v>9790</v>
      </c>
      <c r="G1845" s="140" t="s">
        <v>171</v>
      </c>
      <c r="H1845" s="140" t="s">
        <v>2520</v>
      </c>
      <c r="I1845" s="140" t="s">
        <v>7758</v>
      </c>
      <c r="J1845" s="140" t="s">
        <v>15277</v>
      </c>
      <c r="K1845" s="140" t="s">
        <v>8031</v>
      </c>
      <c r="L1845" s="140" t="s">
        <v>7761</v>
      </c>
      <c r="M1845" s="140" t="s">
        <v>6825</v>
      </c>
      <c r="N1845" s="140" t="s">
        <v>8730</v>
      </c>
      <c r="O1845" s="139">
        <v>121475</v>
      </c>
      <c r="P1845" s="139">
        <v>24372</v>
      </c>
      <c r="Q1845" s="140" t="s">
        <v>7348</v>
      </c>
      <c r="R1845" s="139">
        <v>976209</v>
      </c>
      <c r="S1845" s="139">
        <v>0</v>
      </c>
      <c r="T1845" s="140" t="s">
        <v>7758</v>
      </c>
      <c r="U1845" s="141">
        <v>367</v>
      </c>
      <c r="V1845" s="140" t="s">
        <v>15278</v>
      </c>
      <c r="W1845" s="140" t="s">
        <v>7949</v>
      </c>
      <c r="X1845" s="140" t="s">
        <v>7765</v>
      </c>
      <c r="Y1845" s="140" t="s">
        <v>7766</v>
      </c>
      <c r="Z1845" s="140" t="s">
        <v>8732</v>
      </c>
      <c r="AA1845" s="139">
        <v>1</v>
      </c>
      <c r="AB1845" s="141">
        <v>45322</v>
      </c>
      <c r="AC1845" s="141">
        <v>45322</v>
      </c>
      <c r="AD1845" s="140" t="s">
        <v>8470</v>
      </c>
      <c r="AE1845" s="140" t="s">
        <v>8471</v>
      </c>
      <c r="AF1845" s="140" t="s">
        <v>8472</v>
      </c>
      <c r="AG1845" s="140" t="s">
        <v>8473</v>
      </c>
      <c r="AH1845" s="140" t="s">
        <v>15279</v>
      </c>
      <c r="AI1845" s="140" t="s">
        <v>7773</v>
      </c>
      <c r="AJ1845" s="140" t="s">
        <v>15280</v>
      </c>
      <c r="AK1845" s="140" t="s">
        <v>15281</v>
      </c>
      <c r="AL1845" s="139">
        <v>9790</v>
      </c>
      <c r="AM1845" s="140" t="s">
        <v>171</v>
      </c>
      <c r="AN1845" s="140" t="s">
        <v>15282</v>
      </c>
    </row>
    <row r="1846" spans="1:40" ht="28.8" x14ac:dyDescent="0.25">
      <c r="A1846" s="139" t="s">
        <v>7756</v>
      </c>
      <c r="B1846" s="140" t="s">
        <v>7757</v>
      </c>
      <c r="C1846" s="139">
        <v>24521</v>
      </c>
      <c r="D1846" s="140" t="s">
        <v>488</v>
      </c>
      <c r="E1846" s="140" t="s">
        <v>4650</v>
      </c>
      <c r="F1846" s="139">
        <v>9800</v>
      </c>
      <c r="G1846" s="140" t="s">
        <v>481</v>
      </c>
      <c r="H1846" s="140" t="s">
        <v>2521</v>
      </c>
      <c r="I1846" s="140" t="s">
        <v>7758</v>
      </c>
      <c r="J1846" s="140" t="s">
        <v>15283</v>
      </c>
      <c r="K1846" s="140" t="s">
        <v>8031</v>
      </c>
      <c r="L1846" s="140" t="s">
        <v>7761</v>
      </c>
      <c r="M1846" s="140" t="s">
        <v>6825</v>
      </c>
      <c r="N1846" s="140" t="s">
        <v>8722</v>
      </c>
      <c r="O1846" s="139">
        <v>121434</v>
      </c>
      <c r="P1846" s="139">
        <v>45211</v>
      </c>
      <c r="Q1846" s="140" t="s">
        <v>5367</v>
      </c>
      <c r="R1846" s="139">
        <v>969493</v>
      </c>
      <c r="S1846" s="139">
        <v>0</v>
      </c>
      <c r="T1846" s="140" t="s">
        <v>7758</v>
      </c>
      <c r="U1846" s="141">
        <v>367</v>
      </c>
      <c r="V1846" s="140" t="s">
        <v>15284</v>
      </c>
      <c r="W1846" s="140" t="s">
        <v>15285</v>
      </c>
      <c r="X1846" s="140" t="s">
        <v>7765</v>
      </c>
      <c r="Y1846" s="140" t="s">
        <v>7766</v>
      </c>
      <c r="Z1846" s="140" t="s">
        <v>8739</v>
      </c>
      <c r="AA1846" s="139">
        <v>2</v>
      </c>
      <c r="AB1846" s="141">
        <v>45322</v>
      </c>
      <c r="AC1846" s="141">
        <v>45322</v>
      </c>
      <c r="AD1846" s="140" t="s">
        <v>8379</v>
      </c>
      <c r="AE1846" s="140" t="s">
        <v>8380</v>
      </c>
      <c r="AF1846" s="140" t="s">
        <v>8381</v>
      </c>
      <c r="AG1846" s="140" t="s">
        <v>8382</v>
      </c>
      <c r="AH1846" s="140" t="s">
        <v>15286</v>
      </c>
      <c r="AI1846" s="140" t="s">
        <v>7885</v>
      </c>
      <c r="AJ1846" s="140" t="s">
        <v>15287</v>
      </c>
      <c r="AK1846" s="140" t="s">
        <v>4705</v>
      </c>
      <c r="AL1846" s="139">
        <v>9800</v>
      </c>
      <c r="AM1846" s="140" t="s">
        <v>481</v>
      </c>
      <c r="AN1846" s="140" t="s">
        <v>15288</v>
      </c>
    </row>
    <row r="1847" spans="1:40" ht="28.8" x14ac:dyDescent="0.25">
      <c r="A1847" s="139" t="s">
        <v>7756</v>
      </c>
      <c r="B1847" s="140" t="s">
        <v>7757</v>
      </c>
      <c r="C1847" s="139">
        <v>24539</v>
      </c>
      <c r="D1847" s="140" t="s">
        <v>7353</v>
      </c>
      <c r="E1847" s="140" t="s">
        <v>916</v>
      </c>
      <c r="F1847" s="139">
        <v>9800</v>
      </c>
      <c r="G1847" s="140" t="s">
        <v>172</v>
      </c>
      <c r="H1847" s="140" t="s">
        <v>2522</v>
      </c>
      <c r="I1847" s="140" t="s">
        <v>7758</v>
      </c>
      <c r="J1847" s="140" t="s">
        <v>15289</v>
      </c>
      <c r="K1847" s="140" t="s">
        <v>8031</v>
      </c>
      <c r="L1847" s="140" t="s">
        <v>7761</v>
      </c>
      <c r="M1847" s="140" t="s">
        <v>6825</v>
      </c>
      <c r="N1847" s="140" t="s">
        <v>8722</v>
      </c>
      <c r="O1847" s="139">
        <v>121434</v>
      </c>
      <c r="P1847" s="139">
        <v>45211</v>
      </c>
      <c r="Q1847" s="140" t="s">
        <v>5367</v>
      </c>
      <c r="R1847" s="139">
        <v>969493</v>
      </c>
      <c r="S1847" s="139">
        <v>0</v>
      </c>
      <c r="T1847" s="140" t="s">
        <v>7758</v>
      </c>
      <c r="U1847" s="141">
        <v>367</v>
      </c>
      <c r="V1847" s="140" t="s">
        <v>15290</v>
      </c>
      <c r="W1847" s="140" t="s">
        <v>8060</v>
      </c>
      <c r="X1847" s="140" t="s">
        <v>7765</v>
      </c>
      <c r="Y1847" s="140" t="s">
        <v>7766</v>
      </c>
      <c r="Z1847" s="140" t="s">
        <v>8739</v>
      </c>
      <c r="AA1847" s="139">
        <v>2</v>
      </c>
      <c r="AB1847" s="141">
        <v>45322</v>
      </c>
      <c r="AC1847" s="141">
        <v>45322</v>
      </c>
      <c r="AD1847" s="140" t="s">
        <v>8379</v>
      </c>
      <c r="AE1847" s="140" t="s">
        <v>8380</v>
      </c>
      <c r="AF1847" s="140" t="s">
        <v>8381</v>
      </c>
      <c r="AG1847" s="140" t="s">
        <v>8382</v>
      </c>
      <c r="AH1847" s="140" t="s">
        <v>15291</v>
      </c>
      <c r="AI1847" s="140" t="s">
        <v>7885</v>
      </c>
      <c r="AJ1847" s="140" t="s">
        <v>15292</v>
      </c>
      <c r="AK1847" s="140" t="s">
        <v>4705</v>
      </c>
      <c r="AL1847" s="139">
        <v>9800</v>
      </c>
      <c r="AM1847" s="140" t="s">
        <v>481</v>
      </c>
      <c r="AN1847" s="140" t="s">
        <v>15288</v>
      </c>
    </row>
    <row r="1848" spans="1:40" ht="28.8" x14ac:dyDescent="0.25">
      <c r="A1848" s="139" t="s">
        <v>7756</v>
      </c>
      <c r="B1848" s="140" t="s">
        <v>7757</v>
      </c>
      <c r="C1848" s="139">
        <v>24562</v>
      </c>
      <c r="D1848" s="140" t="s">
        <v>6450</v>
      </c>
      <c r="E1848" s="140" t="s">
        <v>4651</v>
      </c>
      <c r="F1848" s="139">
        <v>9800</v>
      </c>
      <c r="G1848" s="140" t="s">
        <v>172</v>
      </c>
      <c r="H1848" s="140" t="s">
        <v>2523</v>
      </c>
      <c r="I1848" s="140" t="s">
        <v>7758</v>
      </c>
      <c r="J1848" s="140" t="s">
        <v>15293</v>
      </c>
      <c r="K1848" s="140" t="s">
        <v>8031</v>
      </c>
      <c r="L1848" s="140" t="s">
        <v>7761</v>
      </c>
      <c r="M1848" s="140" t="s">
        <v>6825</v>
      </c>
      <c r="N1848" s="140" t="s">
        <v>8722</v>
      </c>
      <c r="O1848" s="139">
        <v>121434</v>
      </c>
      <c r="P1848" s="139">
        <v>45211</v>
      </c>
      <c r="Q1848" s="140" t="s">
        <v>5367</v>
      </c>
      <c r="R1848" s="139">
        <v>969493</v>
      </c>
      <c r="S1848" s="139">
        <v>0</v>
      </c>
      <c r="T1848" s="140" t="s">
        <v>7758</v>
      </c>
      <c r="U1848" s="141">
        <v>367</v>
      </c>
      <c r="V1848" s="140" t="s">
        <v>15294</v>
      </c>
      <c r="W1848" s="140" t="s">
        <v>8539</v>
      </c>
      <c r="X1848" s="140" t="s">
        <v>7765</v>
      </c>
      <c r="Y1848" s="140" t="s">
        <v>7766</v>
      </c>
      <c r="Z1848" s="140" t="s">
        <v>8739</v>
      </c>
      <c r="AA1848" s="139">
        <v>1</v>
      </c>
      <c r="AB1848" s="141">
        <v>45322</v>
      </c>
      <c r="AC1848" s="141">
        <v>45322</v>
      </c>
      <c r="AD1848" s="140" t="s">
        <v>8379</v>
      </c>
      <c r="AE1848" s="140" t="s">
        <v>8380</v>
      </c>
      <c r="AF1848" s="140" t="s">
        <v>8381</v>
      </c>
      <c r="AG1848" s="140" t="s">
        <v>8382</v>
      </c>
      <c r="AH1848" s="140" t="s">
        <v>15295</v>
      </c>
      <c r="AI1848" s="140" t="s">
        <v>7885</v>
      </c>
      <c r="AJ1848" s="140" t="s">
        <v>15296</v>
      </c>
      <c r="AK1848" s="140" t="s">
        <v>4705</v>
      </c>
      <c r="AL1848" s="139">
        <v>9800</v>
      </c>
      <c r="AM1848" s="140" t="s">
        <v>481</v>
      </c>
      <c r="AN1848" s="140" t="s">
        <v>15288</v>
      </c>
    </row>
    <row r="1849" spans="1:40" ht="28.8" x14ac:dyDescent="0.25">
      <c r="A1849" s="139" t="s">
        <v>7756</v>
      </c>
      <c r="B1849" s="140" t="s">
        <v>7757</v>
      </c>
      <c r="C1849" s="139">
        <v>24571</v>
      </c>
      <c r="D1849" s="140" t="s">
        <v>6731</v>
      </c>
      <c r="E1849" s="140" t="s">
        <v>4652</v>
      </c>
      <c r="F1849" s="139">
        <v>9031</v>
      </c>
      <c r="G1849" s="140" t="s">
        <v>482</v>
      </c>
      <c r="H1849" s="140" t="s">
        <v>6940</v>
      </c>
      <c r="I1849" s="140" t="s">
        <v>7758</v>
      </c>
      <c r="J1849" s="140" t="s">
        <v>15297</v>
      </c>
      <c r="K1849" s="140" t="s">
        <v>8031</v>
      </c>
      <c r="L1849" s="140" t="s">
        <v>7761</v>
      </c>
      <c r="M1849" s="140" t="s">
        <v>6825</v>
      </c>
      <c r="N1849" s="140" t="s">
        <v>8730</v>
      </c>
      <c r="O1849" s="139">
        <v>121798</v>
      </c>
      <c r="P1849" s="139">
        <v>20917</v>
      </c>
      <c r="Q1849" s="140" t="s">
        <v>7319</v>
      </c>
      <c r="R1849" s="139">
        <v>975789</v>
      </c>
      <c r="S1849" s="139">
        <v>0</v>
      </c>
      <c r="T1849" s="140" t="s">
        <v>7758</v>
      </c>
      <c r="U1849" s="141">
        <v>367</v>
      </c>
      <c r="V1849" s="140" t="s">
        <v>15298</v>
      </c>
      <c r="W1849" s="140" t="s">
        <v>8504</v>
      </c>
      <c r="X1849" s="140" t="s">
        <v>7765</v>
      </c>
      <c r="Y1849" s="140" t="s">
        <v>7766</v>
      </c>
      <c r="Z1849" s="140" t="s">
        <v>8732</v>
      </c>
      <c r="AA1849" s="139">
        <v>2</v>
      </c>
      <c r="AB1849" s="141">
        <v>45322</v>
      </c>
      <c r="AC1849" s="141">
        <v>45322</v>
      </c>
      <c r="AD1849" s="140" t="s">
        <v>8379</v>
      </c>
      <c r="AE1849" s="140" t="s">
        <v>8380</v>
      </c>
      <c r="AF1849" s="140" t="s">
        <v>8381</v>
      </c>
      <c r="AG1849" s="140" t="s">
        <v>8382</v>
      </c>
      <c r="AH1849" s="140" t="s">
        <v>14253</v>
      </c>
      <c r="AI1849" s="140" t="s">
        <v>7773</v>
      </c>
      <c r="AJ1849" s="140" t="s">
        <v>14254</v>
      </c>
      <c r="AK1849" s="140" t="s">
        <v>14255</v>
      </c>
      <c r="AL1849" s="139">
        <v>9000</v>
      </c>
      <c r="AM1849" s="140" t="s">
        <v>436</v>
      </c>
      <c r="AN1849" s="140" t="s">
        <v>14256</v>
      </c>
    </row>
    <row r="1850" spans="1:40" ht="28.8" x14ac:dyDescent="0.25">
      <c r="A1850" s="139" t="s">
        <v>7756</v>
      </c>
      <c r="B1850" s="140" t="s">
        <v>7757</v>
      </c>
      <c r="C1850" s="139">
        <v>24588</v>
      </c>
      <c r="D1850" s="140" t="s">
        <v>488</v>
      </c>
      <c r="E1850" s="140" t="s">
        <v>4653</v>
      </c>
      <c r="F1850" s="139">
        <v>9031</v>
      </c>
      <c r="G1850" s="140" t="s">
        <v>482</v>
      </c>
      <c r="H1850" s="140" t="s">
        <v>2524</v>
      </c>
      <c r="I1850" s="140" t="s">
        <v>7758</v>
      </c>
      <c r="J1850" s="140" t="s">
        <v>15299</v>
      </c>
      <c r="K1850" s="140" t="s">
        <v>8031</v>
      </c>
      <c r="L1850" s="140" t="s">
        <v>7761</v>
      </c>
      <c r="M1850" s="140" t="s">
        <v>6825</v>
      </c>
      <c r="N1850" s="140" t="s">
        <v>8722</v>
      </c>
      <c r="O1850" s="139">
        <v>120949</v>
      </c>
      <c r="P1850" s="139">
        <v>21006</v>
      </c>
      <c r="Q1850" s="140" t="s">
        <v>6926</v>
      </c>
      <c r="R1850" s="139">
        <v>968081</v>
      </c>
      <c r="S1850" s="139">
        <v>0</v>
      </c>
      <c r="T1850" s="140" t="s">
        <v>7758</v>
      </c>
      <c r="U1850" s="141">
        <v>367</v>
      </c>
      <c r="V1850" s="140" t="s">
        <v>15300</v>
      </c>
      <c r="W1850" s="140" t="s">
        <v>7853</v>
      </c>
      <c r="X1850" s="140" t="s">
        <v>7765</v>
      </c>
      <c r="Y1850" s="140" t="s">
        <v>7766</v>
      </c>
      <c r="Z1850" s="140" t="s">
        <v>8739</v>
      </c>
      <c r="AA1850" s="139">
        <v>2</v>
      </c>
      <c r="AB1850" s="141">
        <v>45322</v>
      </c>
      <c r="AC1850" s="141">
        <v>45322</v>
      </c>
      <c r="AD1850" s="140" t="s">
        <v>8470</v>
      </c>
      <c r="AE1850" s="140" t="s">
        <v>8471</v>
      </c>
      <c r="AF1850" s="140" t="s">
        <v>8472</v>
      </c>
      <c r="AG1850" s="140" t="s">
        <v>8473</v>
      </c>
      <c r="AH1850" s="140" t="s">
        <v>9894</v>
      </c>
      <c r="AI1850" s="140" t="s">
        <v>7773</v>
      </c>
      <c r="AJ1850" s="140" t="s">
        <v>9895</v>
      </c>
      <c r="AK1850" s="140" t="s">
        <v>9896</v>
      </c>
      <c r="AL1850" s="139">
        <v>9000</v>
      </c>
      <c r="AM1850" s="140" t="s">
        <v>436</v>
      </c>
      <c r="AN1850" s="140" t="s">
        <v>9897</v>
      </c>
    </row>
    <row r="1851" spans="1:40" ht="28.8" x14ac:dyDescent="0.25">
      <c r="A1851" s="139" t="s">
        <v>7756</v>
      </c>
      <c r="B1851" s="140" t="s">
        <v>7757</v>
      </c>
      <c r="C1851" s="139">
        <v>24596</v>
      </c>
      <c r="D1851" s="140" t="s">
        <v>2913</v>
      </c>
      <c r="E1851" s="140" t="s">
        <v>4654</v>
      </c>
      <c r="F1851" s="139">
        <v>9031</v>
      </c>
      <c r="G1851" s="140" t="s">
        <v>482</v>
      </c>
      <c r="H1851" s="140" t="s">
        <v>2525</v>
      </c>
      <c r="I1851" s="140" t="s">
        <v>7758</v>
      </c>
      <c r="J1851" s="140" t="s">
        <v>15301</v>
      </c>
      <c r="K1851" s="140" t="s">
        <v>8031</v>
      </c>
      <c r="L1851" s="140" t="s">
        <v>7761</v>
      </c>
      <c r="M1851" s="140" t="s">
        <v>6825</v>
      </c>
      <c r="N1851" s="140" t="s">
        <v>8722</v>
      </c>
      <c r="O1851" s="139">
        <v>120949</v>
      </c>
      <c r="P1851" s="139">
        <v>21006</v>
      </c>
      <c r="Q1851" s="140" t="s">
        <v>6926</v>
      </c>
      <c r="R1851" s="139">
        <v>968081</v>
      </c>
      <c r="S1851" s="139">
        <v>0</v>
      </c>
      <c r="T1851" s="140" t="s">
        <v>7758</v>
      </c>
      <c r="U1851" s="141">
        <v>367</v>
      </c>
      <c r="V1851" s="140" t="s">
        <v>15302</v>
      </c>
      <c r="W1851" s="140" t="s">
        <v>8102</v>
      </c>
      <c r="X1851" s="140" t="s">
        <v>7765</v>
      </c>
      <c r="Y1851" s="140" t="s">
        <v>7766</v>
      </c>
      <c r="Z1851" s="140" t="s">
        <v>8739</v>
      </c>
      <c r="AA1851" s="139">
        <v>1</v>
      </c>
      <c r="AB1851" s="141">
        <v>45322</v>
      </c>
      <c r="AC1851" s="141">
        <v>45322</v>
      </c>
      <c r="AD1851" s="140" t="s">
        <v>8470</v>
      </c>
      <c r="AE1851" s="140" t="s">
        <v>8471</v>
      </c>
      <c r="AF1851" s="140" t="s">
        <v>8472</v>
      </c>
      <c r="AG1851" s="140" t="s">
        <v>8473</v>
      </c>
      <c r="AH1851" s="140" t="s">
        <v>9894</v>
      </c>
      <c r="AI1851" s="140" t="s">
        <v>7773</v>
      </c>
      <c r="AJ1851" s="140" t="s">
        <v>9895</v>
      </c>
      <c r="AK1851" s="140" t="s">
        <v>9896</v>
      </c>
      <c r="AL1851" s="139">
        <v>9000</v>
      </c>
      <c r="AM1851" s="140" t="s">
        <v>436</v>
      </c>
      <c r="AN1851" s="140" t="s">
        <v>9897</v>
      </c>
    </row>
    <row r="1852" spans="1:40" ht="28.8" x14ac:dyDescent="0.25">
      <c r="A1852" s="139" t="s">
        <v>7756</v>
      </c>
      <c r="B1852" s="140" t="s">
        <v>7757</v>
      </c>
      <c r="C1852" s="139">
        <v>24604</v>
      </c>
      <c r="D1852" s="140" t="s">
        <v>6333</v>
      </c>
      <c r="E1852" s="140" t="s">
        <v>4655</v>
      </c>
      <c r="F1852" s="139">
        <v>9051</v>
      </c>
      <c r="G1852" s="140" t="s">
        <v>173</v>
      </c>
      <c r="H1852" s="140" t="s">
        <v>2526</v>
      </c>
      <c r="I1852" s="140" t="s">
        <v>7758</v>
      </c>
      <c r="J1852" s="140" t="s">
        <v>15303</v>
      </c>
      <c r="K1852" s="140" t="s">
        <v>8031</v>
      </c>
      <c r="L1852" s="140" t="s">
        <v>7761</v>
      </c>
      <c r="M1852" s="140" t="s">
        <v>6825</v>
      </c>
      <c r="N1852" s="140" t="s">
        <v>8730</v>
      </c>
      <c r="O1852" s="139">
        <v>121798</v>
      </c>
      <c r="P1852" s="139">
        <v>20917</v>
      </c>
      <c r="Q1852" s="140" t="s">
        <v>7319</v>
      </c>
      <c r="R1852" s="139">
        <v>975789</v>
      </c>
      <c r="S1852" s="139">
        <v>0</v>
      </c>
      <c r="T1852" s="140" t="s">
        <v>7758</v>
      </c>
      <c r="U1852" s="141">
        <v>367</v>
      </c>
      <c r="V1852" s="140" t="s">
        <v>15304</v>
      </c>
      <c r="W1852" s="140" t="s">
        <v>9020</v>
      </c>
      <c r="X1852" s="140" t="s">
        <v>7765</v>
      </c>
      <c r="Y1852" s="140" t="s">
        <v>7766</v>
      </c>
      <c r="Z1852" s="140" t="s">
        <v>8732</v>
      </c>
      <c r="AA1852" s="139">
        <v>1</v>
      </c>
      <c r="AB1852" s="141">
        <v>45322</v>
      </c>
      <c r="AC1852" s="141">
        <v>45322</v>
      </c>
      <c r="AD1852" s="140" t="s">
        <v>8379</v>
      </c>
      <c r="AE1852" s="140" t="s">
        <v>8380</v>
      </c>
      <c r="AF1852" s="140" t="s">
        <v>8381</v>
      </c>
      <c r="AG1852" s="140" t="s">
        <v>8382</v>
      </c>
      <c r="AH1852" s="140" t="s">
        <v>14253</v>
      </c>
      <c r="AI1852" s="140" t="s">
        <v>7773</v>
      </c>
      <c r="AJ1852" s="140" t="s">
        <v>14254</v>
      </c>
      <c r="AK1852" s="140" t="s">
        <v>14255</v>
      </c>
      <c r="AL1852" s="139">
        <v>9000</v>
      </c>
      <c r="AM1852" s="140" t="s">
        <v>436</v>
      </c>
      <c r="AN1852" s="140" t="s">
        <v>14256</v>
      </c>
    </row>
    <row r="1853" spans="1:40" ht="28.8" x14ac:dyDescent="0.25">
      <c r="A1853" s="139" t="s">
        <v>7756</v>
      </c>
      <c r="B1853" s="140" t="s">
        <v>7757</v>
      </c>
      <c r="C1853" s="139">
        <v>24612</v>
      </c>
      <c r="D1853" s="140" t="s">
        <v>488</v>
      </c>
      <c r="E1853" s="140" t="s">
        <v>4656</v>
      </c>
      <c r="F1853" s="139">
        <v>9051</v>
      </c>
      <c r="G1853" s="140" t="s">
        <v>173</v>
      </c>
      <c r="H1853" s="140" t="s">
        <v>2527</v>
      </c>
      <c r="I1853" s="140" t="s">
        <v>7758</v>
      </c>
      <c r="J1853" s="140" t="s">
        <v>15305</v>
      </c>
      <c r="K1853" s="140" t="s">
        <v>8031</v>
      </c>
      <c r="L1853" s="140" t="s">
        <v>7761</v>
      </c>
      <c r="M1853" s="140" t="s">
        <v>6825</v>
      </c>
      <c r="N1853" s="140" t="s">
        <v>8722</v>
      </c>
      <c r="O1853" s="139">
        <v>120949</v>
      </c>
      <c r="P1853" s="139">
        <v>21006</v>
      </c>
      <c r="Q1853" s="140" t="s">
        <v>6926</v>
      </c>
      <c r="R1853" s="139">
        <v>968081</v>
      </c>
      <c r="S1853" s="139">
        <v>0</v>
      </c>
      <c r="T1853" s="140" t="s">
        <v>7758</v>
      </c>
      <c r="U1853" s="141">
        <v>367</v>
      </c>
      <c r="V1853" s="140" t="s">
        <v>15306</v>
      </c>
      <c r="W1853" s="140" t="s">
        <v>10113</v>
      </c>
      <c r="X1853" s="140" t="s">
        <v>7765</v>
      </c>
      <c r="Y1853" s="140" t="s">
        <v>7766</v>
      </c>
      <c r="Z1853" s="140" t="s">
        <v>8739</v>
      </c>
      <c r="AA1853" s="139">
        <v>1</v>
      </c>
      <c r="AB1853" s="141">
        <v>45322</v>
      </c>
      <c r="AC1853" s="141">
        <v>45322</v>
      </c>
      <c r="AD1853" s="140" t="s">
        <v>8470</v>
      </c>
      <c r="AE1853" s="140" t="s">
        <v>8471</v>
      </c>
      <c r="AF1853" s="140" t="s">
        <v>8472</v>
      </c>
      <c r="AG1853" s="140" t="s">
        <v>8473</v>
      </c>
      <c r="AH1853" s="140" t="s">
        <v>14698</v>
      </c>
      <c r="AI1853" s="140" t="s">
        <v>9607</v>
      </c>
      <c r="AJ1853" s="140" t="s">
        <v>14699</v>
      </c>
      <c r="AK1853" s="140" t="s">
        <v>9896</v>
      </c>
      <c r="AL1853" s="139">
        <v>9000</v>
      </c>
      <c r="AM1853" s="140" t="s">
        <v>436</v>
      </c>
      <c r="AN1853" s="140" t="s">
        <v>9897</v>
      </c>
    </row>
    <row r="1854" spans="1:40" ht="28.8" x14ac:dyDescent="0.25">
      <c r="A1854" s="139" t="s">
        <v>7756</v>
      </c>
      <c r="B1854" s="140" t="s">
        <v>7757</v>
      </c>
      <c r="C1854" s="139">
        <v>24621</v>
      </c>
      <c r="D1854" s="140" t="s">
        <v>5853</v>
      </c>
      <c r="E1854" s="140" t="s">
        <v>4657</v>
      </c>
      <c r="F1854" s="139">
        <v>9831</v>
      </c>
      <c r="G1854" s="140" t="s">
        <v>2948</v>
      </c>
      <c r="H1854" s="140" t="s">
        <v>2949</v>
      </c>
      <c r="I1854" s="140" t="s">
        <v>7758</v>
      </c>
      <c r="J1854" s="140" t="s">
        <v>15307</v>
      </c>
      <c r="K1854" s="140" t="s">
        <v>8031</v>
      </c>
      <c r="L1854" s="140" t="s">
        <v>7761</v>
      </c>
      <c r="M1854" s="140" t="s">
        <v>6825</v>
      </c>
      <c r="N1854" s="140" t="s">
        <v>8722</v>
      </c>
      <c r="O1854" s="139">
        <v>120915</v>
      </c>
      <c r="P1854" s="139">
        <v>24273</v>
      </c>
      <c r="Q1854" s="140" t="s">
        <v>6938</v>
      </c>
      <c r="R1854" s="139">
        <v>962217</v>
      </c>
      <c r="S1854" s="139">
        <v>0</v>
      </c>
      <c r="T1854" s="140" t="s">
        <v>7758</v>
      </c>
      <c r="U1854" s="141">
        <v>367</v>
      </c>
      <c r="V1854" s="140" t="s">
        <v>15308</v>
      </c>
      <c r="W1854" s="140" t="s">
        <v>8549</v>
      </c>
      <c r="X1854" s="140" t="s">
        <v>7765</v>
      </c>
      <c r="Y1854" s="140" t="s">
        <v>7766</v>
      </c>
      <c r="Z1854" s="140" t="s">
        <v>8739</v>
      </c>
      <c r="AA1854" s="139">
        <v>1</v>
      </c>
      <c r="AB1854" s="141">
        <v>45322</v>
      </c>
      <c r="AC1854" s="141">
        <v>45322</v>
      </c>
      <c r="AD1854" s="140" t="s">
        <v>8470</v>
      </c>
      <c r="AE1854" s="140" t="s">
        <v>8471</v>
      </c>
      <c r="AF1854" s="140" t="s">
        <v>8472</v>
      </c>
      <c r="AG1854" s="140" t="s">
        <v>8473</v>
      </c>
      <c r="AH1854" s="140" t="s">
        <v>15309</v>
      </c>
      <c r="AI1854" s="140" t="s">
        <v>14305</v>
      </c>
      <c r="AJ1854" s="140" t="s">
        <v>15310</v>
      </c>
      <c r="AK1854" s="140" t="s">
        <v>5115</v>
      </c>
      <c r="AL1854" s="139">
        <v>9830</v>
      </c>
      <c r="AM1854" s="140" t="s">
        <v>174</v>
      </c>
      <c r="AN1854" s="140" t="s">
        <v>9120</v>
      </c>
    </row>
    <row r="1855" spans="1:40" ht="28.8" x14ac:dyDescent="0.25">
      <c r="A1855" s="139" t="s">
        <v>7756</v>
      </c>
      <c r="B1855" s="140" t="s">
        <v>7757</v>
      </c>
      <c r="C1855" s="139">
        <v>24638</v>
      </c>
      <c r="D1855" s="140" t="s">
        <v>5854</v>
      </c>
      <c r="E1855" s="140" t="s">
        <v>4658</v>
      </c>
      <c r="F1855" s="139">
        <v>9830</v>
      </c>
      <c r="G1855" s="140" t="s">
        <v>174</v>
      </c>
      <c r="H1855" s="140" t="s">
        <v>2529</v>
      </c>
      <c r="I1855" s="140" t="s">
        <v>7758</v>
      </c>
      <c r="J1855" s="140" t="s">
        <v>15311</v>
      </c>
      <c r="K1855" s="140" t="s">
        <v>8031</v>
      </c>
      <c r="L1855" s="140" t="s">
        <v>7761</v>
      </c>
      <c r="M1855" s="140" t="s">
        <v>6825</v>
      </c>
      <c r="N1855" s="140" t="s">
        <v>8722</v>
      </c>
      <c r="O1855" s="139">
        <v>125526</v>
      </c>
      <c r="P1855" s="139">
        <v>2626</v>
      </c>
      <c r="Q1855" s="140" t="s">
        <v>7126</v>
      </c>
      <c r="R1855" s="139">
        <v>969832</v>
      </c>
      <c r="S1855" s="139">
        <v>0</v>
      </c>
      <c r="T1855" s="140" t="s">
        <v>7758</v>
      </c>
      <c r="U1855" s="141">
        <v>367</v>
      </c>
      <c r="V1855" s="140" t="s">
        <v>15312</v>
      </c>
      <c r="W1855" s="140" t="s">
        <v>10063</v>
      </c>
      <c r="X1855" s="140" t="s">
        <v>7765</v>
      </c>
      <c r="Y1855" s="140" t="s">
        <v>7766</v>
      </c>
      <c r="Z1855" s="140" t="s">
        <v>8739</v>
      </c>
      <c r="AA1855" s="139">
        <v>1</v>
      </c>
      <c r="AB1855" s="141">
        <v>45322</v>
      </c>
      <c r="AC1855" s="141">
        <v>45322</v>
      </c>
      <c r="AD1855" s="140" t="s">
        <v>8470</v>
      </c>
      <c r="AE1855" s="140" t="s">
        <v>8471</v>
      </c>
      <c r="AF1855" s="140" t="s">
        <v>8472</v>
      </c>
      <c r="AG1855" s="140" t="s">
        <v>8473</v>
      </c>
      <c r="AH1855" s="140" t="s">
        <v>15313</v>
      </c>
      <c r="AI1855" s="140" t="s">
        <v>14305</v>
      </c>
      <c r="AJ1855" s="140" t="s">
        <v>15314</v>
      </c>
      <c r="AK1855" s="140" t="s">
        <v>4658</v>
      </c>
      <c r="AL1855" s="139">
        <v>9830</v>
      </c>
      <c r="AM1855" s="140" t="s">
        <v>174</v>
      </c>
      <c r="AN1855" s="140" t="s">
        <v>15315</v>
      </c>
    </row>
    <row r="1856" spans="1:40" ht="28.8" x14ac:dyDescent="0.25">
      <c r="A1856" s="139" t="s">
        <v>7756</v>
      </c>
      <c r="B1856" s="140" t="s">
        <v>7757</v>
      </c>
      <c r="C1856" s="139">
        <v>24646</v>
      </c>
      <c r="D1856" s="140" t="s">
        <v>490</v>
      </c>
      <c r="E1856" s="140" t="s">
        <v>4659</v>
      </c>
      <c r="F1856" s="139">
        <v>9830</v>
      </c>
      <c r="G1856" s="140" t="s">
        <v>174</v>
      </c>
      <c r="H1856" s="140" t="s">
        <v>2530</v>
      </c>
      <c r="I1856" s="140" t="s">
        <v>7758</v>
      </c>
      <c r="J1856" s="140" t="s">
        <v>15316</v>
      </c>
      <c r="K1856" s="140" t="s">
        <v>8031</v>
      </c>
      <c r="L1856" s="140" t="s">
        <v>7761</v>
      </c>
      <c r="M1856" s="140" t="s">
        <v>6825</v>
      </c>
      <c r="N1856" s="140" t="s">
        <v>8730</v>
      </c>
      <c r="O1856" s="139">
        <v>119991</v>
      </c>
      <c r="P1856" s="139">
        <v>24646</v>
      </c>
      <c r="Q1856" s="140" t="s">
        <v>490</v>
      </c>
      <c r="R1856" s="139">
        <v>976217</v>
      </c>
      <c r="S1856" s="139">
        <v>0</v>
      </c>
      <c r="T1856" s="140" t="s">
        <v>7758</v>
      </c>
      <c r="U1856" s="141">
        <v>367</v>
      </c>
      <c r="V1856" s="140" t="s">
        <v>15317</v>
      </c>
      <c r="W1856" s="140" t="s">
        <v>8102</v>
      </c>
      <c r="X1856" s="140" t="s">
        <v>7765</v>
      </c>
      <c r="Y1856" s="140" t="s">
        <v>7766</v>
      </c>
      <c r="Z1856" s="140" t="s">
        <v>8732</v>
      </c>
      <c r="AA1856" s="139">
        <v>2</v>
      </c>
      <c r="AB1856" s="141">
        <v>45322</v>
      </c>
      <c r="AC1856" s="141">
        <v>45322</v>
      </c>
      <c r="AD1856" s="140" t="s">
        <v>8470</v>
      </c>
      <c r="AE1856" s="140" t="s">
        <v>8471</v>
      </c>
      <c r="AF1856" s="140" t="s">
        <v>8472</v>
      </c>
      <c r="AG1856" s="140" t="s">
        <v>8473</v>
      </c>
      <c r="AH1856" s="140" t="s">
        <v>15318</v>
      </c>
      <c r="AI1856" s="140" t="s">
        <v>7773</v>
      </c>
      <c r="AJ1856" s="140" t="s">
        <v>15319</v>
      </c>
      <c r="AK1856" s="140" t="s">
        <v>10630</v>
      </c>
      <c r="AL1856" s="139">
        <v>9830</v>
      </c>
      <c r="AM1856" s="140" t="s">
        <v>174</v>
      </c>
      <c r="AN1856" s="140" t="s">
        <v>15320</v>
      </c>
    </row>
    <row r="1857" spans="1:40" ht="28.8" x14ac:dyDescent="0.25">
      <c r="A1857" s="139" t="s">
        <v>7756</v>
      </c>
      <c r="B1857" s="140" t="s">
        <v>7757</v>
      </c>
      <c r="C1857" s="139">
        <v>24653</v>
      </c>
      <c r="D1857" s="140" t="s">
        <v>5855</v>
      </c>
      <c r="E1857" s="140" t="s">
        <v>4660</v>
      </c>
      <c r="F1857" s="139">
        <v>9850</v>
      </c>
      <c r="G1857" s="140" t="s">
        <v>175</v>
      </c>
      <c r="H1857" s="140" t="s">
        <v>2531</v>
      </c>
      <c r="I1857" s="140" t="s">
        <v>7758</v>
      </c>
      <c r="J1857" s="140" t="s">
        <v>15321</v>
      </c>
      <c r="K1857" s="140" t="s">
        <v>8031</v>
      </c>
      <c r="L1857" s="140" t="s">
        <v>7761</v>
      </c>
      <c r="M1857" s="140" t="s">
        <v>6825</v>
      </c>
      <c r="N1857" s="140" t="s">
        <v>8722</v>
      </c>
      <c r="O1857" s="139">
        <v>121401</v>
      </c>
      <c r="P1857" s="139">
        <v>24745</v>
      </c>
      <c r="Q1857" s="140" t="s">
        <v>6944</v>
      </c>
      <c r="R1857" s="139">
        <v>968081</v>
      </c>
      <c r="S1857" s="139">
        <v>0</v>
      </c>
      <c r="T1857" s="140" t="s">
        <v>7758</v>
      </c>
      <c r="U1857" s="141">
        <v>367</v>
      </c>
      <c r="V1857" s="140" t="s">
        <v>15322</v>
      </c>
      <c r="W1857" s="140" t="s">
        <v>7806</v>
      </c>
      <c r="X1857" s="140" t="s">
        <v>7765</v>
      </c>
      <c r="Y1857" s="140" t="s">
        <v>7766</v>
      </c>
      <c r="Z1857" s="140" t="s">
        <v>8739</v>
      </c>
      <c r="AA1857" s="139">
        <v>1</v>
      </c>
      <c r="AB1857" s="141">
        <v>45322</v>
      </c>
      <c r="AC1857" s="141">
        <v>45322</v>
      </c>
      <c r="AD1857" s="140" t="s">
        <v>8379</v>
      </c>
      <c r="AE1857" s="140" t="s">
        <v>8380</v>
      </c>
      <c r="AF1857" s="140" t="s">
        <v>8381</v>
      </c>
      <c r="AG1857" s="140" t="s">
        <v>8382</v>
      </c>
      <c r="AH1857" s="140" t="s">
        <v>9894</v>
      </c>
      <c r="AI1857" s="140" t="s">
        <v>7773</v>
      </c>
      <c r="AJ1857" s="140" t="s">
        <v>9895</v>
      </c>
      <c r="AK1857" s="140" t="s">
        <v>9896</v>
      </c>
      <c r="AL1857" s="139">
        <v>9000</v>
      </c>
      <c r="AM1857" s="140" t="s">
        <v>436</v>
      </c>
      <c r="AN1857" s="140" t="s">
        <v>9897</v>
      </c>
    </row>
    <row r="1858" spans="1:40" ht="28.8" x14ac:dyDescent="0.25">
      <c r="A1858" s="139" t="s">
        <v>7756</v>
      </c>
      <c r="B1858" s="140" t="s">
        <v>7757</v>
      </c>
      <c r="C1858" s="139">
        <v>24661</v>
      </c>
      <c r="D1858" s="140" t="s">
        <v>6941</v>
      </c>
      <c r="E1858" s="140" t="s">
        <v>4661</v>
      </c>
      <c r="F1858" s="139">
        <v>9850</v>
      </c>
      <c r="G1858" s="140" t="s">
        <v>176</v>
      </c>
      <c r="H1858" s="140" t="s">
        <v>2532</v>
      </c>
      <c r="I1858" s="140" t="s">
        <v>7758</v>
      </c>
      <c r="J1858" s="140" t="s">
        <v>15323</v>
      </c>
      <c r="K1858" s="140" t="s">
        <v>8031</v>
      </c>
      <c r="L1858" s="140" t="s">
        <v>7761</v>
      </c>
      <c r="M1858" s="140" t="s">
        <v>6825</v>
      </c>
      <c r="N1858" s="140" t="s">
        <v>8722</v>
      </c>
      <c r="O1858" s="139">
        <v>121401</v>
      </c>
      <c r="P1858" s="139">
        <v>24745</v>
      </c>
      <c r="Q1858" s="140" t="s">
        <v>6944</v>
      </c>
      <c r="R1858" s="139">
        <v>968081</v>
      </c>
      <c r="S1858" s="139">
        <v>0</v>
      </c>
      <c r="T1858" s="140" t="s">
        <v>7758</v>
      </c>
      <c r="U1858" s="141">
        <v>367</v>
      </c>
      <c r="V1858" s="140" t="s">
        <v>15324</v>
      </c>
      <c r="W1858" s="140" t="s">
        <v>12422</v>
      </c>
      <c r="X1858" s="140" t="s">
        <v>7765</v>
      </c>
      <c r="Y1858" s="140" t="s">
        <v>7766</v>
      </c>
      <c r="Z1858" s="140" t="s">
        <v>8739</v>
      </c>
      <c r="AA1858" s="139">
        <v>1</v>
      </c>
      <c r="AB1858" s="141">
        <v>45322</v>
      </c>
      <c r="AC1858" s="141">
        <v>45322</v>
      </c>
      <c r="AD1858" s="140" t="s">
        <v>8379</v>
      </c>
      <c r="AE1858" s="140" t="s">
        <v>8380</v>
      </c>
      <c r="AF1858" s="140" t="s">
        <v>8381</v>
      </c>
      <c r="AG1858" s="140" t="s">
        <v>8382</v>
      </c>
      <c r="AH1858" s="140" t="s">
        <v>9894</v>
      </c>
      <c r="AI1858" s="140" t="s">
        <v>7773</v>
      </c>
      <c r="AJ1858" s="140" t="s">
        <v>9895</v>
      </c>
      <c r="AK1858" s="140" t="s">
        <v>9896</v>
      </c>
      <c r="AL1858" s="139">
        <v>9000</v>
      </c>
      <c r="AM1858" s="140" t="s">
        <v>436</v>
      </c>
      <c r="AN1858" s="140" t="s">
        <v>9897</v>
      </c>
    </row>
    <row r="1859" spans="1:40" ht="28.8" x14ac:dyDescent="0.25">
      <c r="A1859" s="139" t="s">
        <v>7756</v>
      </c>
      <c r="B1859" s="140" t="s">
        <v>7757</v>
      </c>
      <c r="C1859" s="139">
        <v>24679</v>
      </c>
      <c r="D1859" s="140" t="s">
        <v>7354</v>
      </c>
      <c r="E1859" s="140" t="s">
        <v>4662</v>
      </c>
      <c r="F1859" s="139">
        <v>9850</v>
      </c>
      <c r="G1859" s="140" t="s">
        <v>4663</v>
      </c>
      <c r="H1859" s="140" t="s">
        <v>4664</v>
      </c>
      <c r="I1859" s="140" t="s">
        <v>7758</v>
      </c>
      <c r="J1859" s="140" t="s">
        <v>15325</v>
      </c>
      <c r="K1859" s="140" t="s">
        <v>8031</v>
      </c>
      <c r="L1859" s="140" t="s">
        <v>7761</v>
      </c>
      <c r="M1859" s="140" t="s">
        <v>6825</v>
      </c>
      <c r="N1859" s="140" t="s">
        <v>8730</v>
      </c>
      <c r="O1859" s="139">
        <v>119991</v>
      </c>
      <c r="P1859" s="139">
        <v>24646</v>
      </c>
      <c r="Q1859" s="140" t="s">
        <v>490</v>
      </c>
      <c r="R1859" s="139">
        <v>137703</v>
      </c>
      <c r="S1859" s="139">
        <v>0</v>
      </c>
      <c r="T1859" s="140" t="s">
        <v>7758</v>
      </c>
      <c r="U1859" s="141">
        <v>367</v>
      </c>
      <c r="V1859" s="140" t="s">
        <v>15326</v>
      </c>
      <c r="W1859" s="140" t="s">
        <v>9618</v>
      </c>
      <c r="X1859" s="140" t="s">
        <v>7972</v>
      </c>
      <c r="Y1859" s="140" t="s">
        <v>7973</v>
      </c>
      <c r="Z1859" s="140" t="s">
        <v>8773</v>
      </c>
      <c r="AA1859" s="139">
        <v>1</v>
      </c>
      <c r="AB1859" s="141">
        <v>45322</v>
      </c>
      <c r="AC1859" s="141">
        <v>45322</v>
      </c>
      <c r="AD1859" s="140" t="s">
        <v>8379</v>
      </c>
      <c r="AE1859" s="140" t="s">
        <v>8380</v>
      </c>
      <c r="AF1859" s="140" t="s">
        <v>8381</v>
      </c>
      <c r="AG1859" s="140" t="s">
        <v>8382</v>
      </c>
      <c r="AH1859" s="140" t="s">
        <v>15327</v>
      </c>
      <c r="AI1859" s="140" t="s">
        <v>7773</v>
      </c>
      <c r="AJ1859" s="140" t="s">
        <v>15328</v>
      </c>
      <c r="AK1859" s="140" t="s">
        <v>15329</v>
      </c>
      <c r="AL1859" s="139">
        <v>9800</v>
      </c>
      <c r="AM1859" s="140" t="s">
        <v>481</v>
      </c>
      <c r="AN1859" s="140" t="s">
        <v>15330</v>
      </c>
    </row>
    <row r="1860" spans="1:40" ht="28.8" x14ac:dyDescent="0.25">
      <c r="A1860" s="139" t="s">
        <v>7756</v>
      </c>
      <c r="B1860" s="140" t="s">
        <v>7757</v>
      </c>
      <c r="C1860" s="139">
        <v>24695</v>
      </c>
      <c r="D1860" s="140" t="s">
        <v>6942</v>
      </c>
      <c r="E1860" s="140" t="s">
        <v>4665</v>
      </c>
      <c r="F1860" s="139">
        <v>9880</v>
      </c>
      <c r="G1860" s="140" t="s">
        <v>177</v>
      </c>
      <c r="H1860" s="140" t="s">
        <v>2534</v>
      </c>
      <c r="I1860" s="140" t="s">
        <v>7758</v>
      </c>
      <c r="J1860" s="140" t="s">
        <v>15331</v>
      </c>
      <c r="K1860" s="140" t="s">
        <v>8031</v>
      </c>
      <c r="L1860" s="140" t="s">
        <v>7761</v>
      </c>
      <c r="M1860" s="140" t="s">
        <v>6825</v>
      </c>
      <c r="N1860" s="140" t="s">
        <v>8722</v>
      </c>
      <c r="O1860" s="139">
        <v>121401</v>
      </c>
      <c r="P1860" s="139">
        <v>24745</v>
      </c>
      <c r="Q1860" s="140" t="s">
        <v>6944</v>
      </c>
      <c r="R1860" s="139">
        <v>968081</v>
      </c>
      <c r="S1860" s="139">
        <v>0</v>
      </c>
      <c r="T1860" s="140" t="s">
        <v>7758</v>
      </c>
      <c r="U1860" s="141">
        <v>367</v>
      </c>
      <c r="V1860" s="140" t="s">
        <v>15332</v>
      </c>
      <c r="W1860" s="140" t="s">
        <v>8719</v>
      </c>
      <c r="X1860" s="140" t="s">
        <v>7765</v>
      </c>
      <c r="Y1860" s="140" t="s">
        <v>7766</v>
      </c>
      <c r="Z1860" s="140" t="s">
        <v>8739</v>
      </c>
      <c r="AA1860" s="139">
        <v>1</v>
      </c>
      <c r="AB1860" s="141">
        <v>45322</v>
      </c>
      <c r="AC1860" s="141">
        <v>45322</v>
      </c>
      <c r="AD1860" s="140" t="s">
        <v>8379</v>
      </c>
      <c r="AE1860" s="140" t="s">
        <v>8380</v>
      </c>
      <c r="AF1860" s="140" t="s">
        <v>8381</v>
      </c>
      <c r="AG1860" s="140" t="s">
        <v>8382</v>
      </c>
      <c r="AH1860" s="140" t="s">
        <v>14698</v>
      </c>
      <c r="AI1860" s="140" t="s">
        <v>9607</v>
      </c>
      <c r="AJ1860" s="140" t="s">
        <v>14699</v>
      </c>
      <c r="AK1860" s="140" t="s">
        <v>9896</v>
      </c>
      <c r="AL1860" s="139">
        <v>9000</v>
      </c>
      <c r="AM1860" s="140" t="s">
        <v>436</v>
      </c>
      <c r="AN1860" s="140" t="s">
        <v>9897</v>
      </c>
    </row>
    <row r="1861" spans="1:40" ht="28.8" x14ac:dyDescent="0.25">
      <c r="A1861" s="139" t="s">
        <v>7756</v>
      </c>
      <c r="B1861" s="140" t="s">
        <v>7757</v>
      </c>
      <c r="C1861" s="139">
        <v>24729</v>
      </c>
      <c r="D1861" s="140" t="s">
        <v>7355</v>
      </c>
      <c r="E1861" s="140" t="s">
        <v>4666</v>
      </c>
      <c r="F1861" s="139">
        <v>9870</v>
      </c>
      <c r="G1861" s="140" t="s">
        <v>178</v>
      </c>
      <c r="H1861" s="140" t="s">
        <v>2535</v>
      </c>
      <c r="I1861" s="140" t="s">
        <v>7758</v>
      </c>
      <c r="J1861" s="140" t="s">
        <v>15333</v>
      </c>
      <c r="K1861" s="140" t="s">
        <v>8031</v>
      </c>
      <c r="L1861" s="140" t="s">
        <v>7761</v>
      </c>
      <c r="M1861" s="140" t="s">
        <v>6825</v>
      </c>
      <c r="N1861" s="140" t="s">
        <v>8722</v>
      </c>
      <c r="O1861" s="139">
        <v>121434</v>
      </c>
      <c r="P1861" s="139">
        <v>45211</v>
      </c>
      <c r="Q1861" s="140" t="s">
        <v>5367</v>
      </c>
      <c r="R1861" s="139">
        <v>973958</v>
      </c>
      <c r="S1861" s="139">
        <v>0</v>
      </c>
      <c r="T1861" s="140" t="s">
        <v>7758</v>
      </c>
      <c r="U1861" s="141">
        <v>367</v>
      </c>
      <c r="V1861" s="140" t="s">
        <v>15334</v>
      </c>
      <c r="W1861" s="140" t="s">
        <v>8604</v>
      </c>
      <c r="X1861" s="140" t="s">
        <v>7765</v>
      </c>
      <c r="Y1861" s="140" t="s">
        <v>7766</v>
      </c>
      <c r="Z1861" s="140" t="s">
        <v>8739</v>
      </c>
      <c r="AA1861" s="139">
        <v>2</v>
      </c>
      <c r="AB1861" s="141">
        <v>45322</v>
      </c>
      <c r="AC1861" s="141">
        <v>45322</v>
      </c>
      <c r="AD1861" s="140" t="s">
        <v>7913</v>
      </c>
      <c r="AE1861" s="140" t="s">
        <v>7914</v>
      </c>
      <c r="AF1861" s="140" t="s">
        <v>7915</v>
      </c>
      <c r="AG1861" s="140" t="s">
        <v>7916</v>
      </c>
      <c r="AH1861" s="140" t="s">
        <v>15335</v>
      </c>
      <c r="AI1861" s="140" t="s">
        <v>8982</v>
      </c>
      <c r="AJ1861" s="140" t="s">
        <v>10571</v>
      </c>
      <c r="AK1861" s="140" t="s">
        <v>4666</v>
      </c>
      <c r="AL1861" s="139">
        <v>9870</v>
      </c>
      <c r="AM1861" s="140" t="s">
        <v>178</v>
      </c>
      <c r="AN1861" s="140" t="s">
        <v>15336</v>
      </c>
    </row>
    <row r="1862" spans="1:40" ht="28.8" x14ac:dyDescent="0.25">
      <c r="A1862" s="139" t="s">
        <v>7756</v>
      </c>
      <c r="B1862" s="140" t="s">
        <v>7757</v>
      </c>
      <c r="C1862" s="139">
        <v>24737</v>
      </c>
      <c r="D1862" s="140" t="s">
        <v>6943</v>
      </c>
      <c r="E1862" s="140" t="s">
        <v>4667</v>
      </c>
      <c r="F1862" s="139">
        <v>9880</v>
      </c>
      <c r="G1862" s="140" t="s">
        <v>483</v>
      </c>
      <c r="H1862" s="140" t="s">
        <v>2536</v>
      </c>
      <c r="I1862" s="140" t="s">
        <v>7758</v>
      </c>
      <c r="J1862" s="140" t="s">
        <v>15337</v>
      </c>
      <c r="K1862" s="140" t="s">
        <v>8031</v>
      </c>
      <c r="L1862" s="140" t="s">
        <v>7761</v>
      </c>
      <c r="M1862" s="140" t="s">
        <v>6825</v>
      </c>
      <c r="N1862" s="140" t="s">
        <v>8722</v>
      </c>
      <c r="O1862" s="139">
        <v>121401</v>
      </c>
      <c r="P1862" s="139">
        <v>24745</v>
      </c>
      <c r="Q1862" s="140" t="s">
        <v>6944</v>
      </c>
      <c r="R1862" s="139">
        <v>968081</v>
      </c>
      <c r="S1862" s="139">
        <v>0</v>
      </c>
      <c r="T1862" s="140" t="s">
        <v>7758</v>
      </c>
      <c r="U1862" s="141">
        <v>367</v>
      </c>
      <c r="V1862" s="140" t="s">
        <v>15338</v>
      </c>
      <c r="W1862" s="140" t="s">
        <v>13384</v>
      </c>
      <c r="X1862" s="140" t="s">
        <v>7972</v>
      </c>
      <c r="Y1862" s="140" t="s">
        <v>7973</v>
      </c>
      <c r="Z1862" s="140" t="s">
        <v>8899</v>
      </c>
      <c r="AA1862" s="139">
        <v>1</v>
      </c>
      <c r="AB1862" s="141">
        <v>45322</v>
      </c>
      <c r="AC1862" s="141">
        <v>45322</v>
      </c>
      <c r="AD1862" s="140" t="s">
        <v>8379</v>
      </c>
      <c r="AE1862" s="140" t="s">
        <v>8380</v>
      </c>
      <c r="AF1862" s="140" t="s">
        <v>8381</v>
      </c>
      <c r="AG1862" s="140" t="s">
        <v>8382</v>
      </c>
      <c r="AH1862" s="140" t="s">
        <v>9894</v>
      </c>
      <c r="AI1862" s="140" t="s">
        <v>7773</v>
      </c>
      <c r="AJ1862" s="140" t="s">
        <v>9895</v>
      </c>
      <c r="AK1862" s="140" t="s">
        <v>9896</v>
      </c>
      <c r="AL1862" s="139">
        <v>9000</v>
      </c>
      <c r="AM1862" s="140" t="s">
        <v>436</v>
      </c>
      <c r="AN1862" s="140" t="s">
        <v>9897</v>
      </c>
    </row>
    <row r="1863" spans="1:40" ht="28.8" x14ac:dyDescent="0.25">
      <c r="A1863" s="139" t="s">
        <v>7756</v>
      </c>
      <c r="B1863" s="140" t="s">
        <v>7757</v>
      </c>
      <c r="C1863" s="139">
        <v>24745</v>
      </c>
      <c r="D1863" s="140" t="s">
        <v>6944</v>
      </c>
      <c r="E1863" s="140" t="s">
        <v>4668</v>
      </c>
      <c r="F1863" s="139">
        <v>9880</v>
      </c>
      <c r="G1863" s="140" t="s">
        <v>483</v>
      </c>
      <c r="H1863" s="140" t="s">
        <v>2536</v>
      </c>
      <c r="I1863" s="140" t="s">
        <v>7758</v>
      </c>
      <c r="J1863" s="140" t="s">
        <v>15339</v>
      </c>
      <c r="K1863" s="140" t="s">
        <v>8031</v>
      </c>
      <c r="L1863" s="140" t="s">
        <v>7761</v>
      </c>
      <c r="M1863" s="140" t="s">
        <v>6825</v>
      </c>
      <c r="N1863" s="140" t="s">
        <v>8722</v>
      </c>
      <c r="O1863" s="139">
        <v>121401</v>
      </c>
      <c r="P1863" s="139">
        <v>24745</v>
      </c>
      <c r="Q1863" s="140" t="s">
        <v>6944</v>
      </c>
      <c r="R1863" s="139">
        <v>968081</v>
      </c>
      <c r="S1863" s="139">
        <v>0</v>
      </c>
      <c r="T1863" s="140" t="s">
        <v>7758</v>
      </c>
      <c r="U1863" s="141">
        <v>367</v>
      </c>
      <c r="V1863" s="140" t="s">
        <v>15340</v>
      </c>
      <c r="W1863" s="140" t="s">
        <v>8988</v>
      </c>
      <c r="X1863" s="140" t="s">
        <v>8106</v>
      </c>
      <c r="Y1863" s="140" t="s">
        <v>8107</v>
      </c>
      <c r="Z1863" s="140" t="s">
        <v>8724</v>
      </c>
      <c r="AA1863" s="139">
        <v>1</v>
      </c>
      <c r="AB1863" s="141">
        <v>45322</v>
      </c>
      <c r="AC1863" s="141">
        <v>45322</v>
      </c>
      <c r="AD1863" s="140" t="s">
        <v>8379</v>
      </c>
      <c r="AE1863" s="140" t="s">
        <v>8380</v>
      </c>
      <c r="AF1863" s="140" t="s">
        <v>8381</v>
      </c>
      <c r="AG1863" s="140" t="s">
        <v>8382</v>
      </c>
      <c r="AH1863" s="140" t="s">
        <v>9894</v>
      </c>
      <c r="AI1863" s="140" t="s">
        <v>7773</v>
      </c>
      <c r="AJ1863" s="140" t="s">
        <v>9895</v>
      </c>
      <c r="AK1863" s="140" t="s">
        <v>9896</v>
      </c>
      <c r="AL1863" s="139">
        <v>9000</v>
      </c>
      <c r="AM1863" s="140" t="s">
        <v>436</v>
      </c>
      <c r="AN1863" s="140" t="s">
        <v>9897</v>
      </c>
    </row>
    <row r="1864" spans="1:40" ht="28.8" x14ac:dyDescent="0.25">
      <c r="A1864" s="139" t="s">
        <v>7756</v>
      </c>
      <c r="B1864" s="140" t="s">
        <v>7757</v>
      </c>
      <c r="C1864" s="139">
        <v>24752</v>
      </c>
      <c r="D1864" s="140" t="s">
        <v>6945</v>
      </c>
      <c r="E1864" s="140" t="s">
        <v>7620</v>
      </c>
      <c r="F1864" s="139">
        <v>9880</v>
      </c>
      <c r="G1864" s="140" t="s">
        <v>483</v>
      </c>
      <c r="H1864" s="140" t="s">
        <v>7621</v>
      </c>
      <c r="I1864" s="140" t="s">
        <v>7758</v>
      </c>
      <c r="J1864" s="140" t="s">
        <v>15341</v>
      </c>
      <c r="K1864" s="140" t="s">
        <v>8031</v>
      </c>
      <c r="L1864" s="140" t="s">
        <v>7761</v>
      </c>
      <c r="M1864" s="140" t="s">
        <v>6825</v>
      </c>
      <c r="N1864" s="140" t="s">
        <v>8722</v>
      </c>
      <c r="O1864" s="139">
        <v>121401</v>
      </c>
      <c r="P1864" s="139">
        <v>24745</v>
      </c>
      <c r="Q1864" s="140" t="s">
        <v>6944</v>
      </c>
      <c r="R1864" s="139">
        <v>968081</v>
      </c>
      <c r="S1864" s="139">
        <v>0</v>
      </c>
      <c r="T1864" s="140" t="s">
        <v>7758</v>
      </c>
      <c r="U1864" s="141">
        <v>367</v>
      </c>
      <c r="V1864" s="140" t="s">
        <v>15342</v>
      </c>
      <c r="W1864" s="140" t="s">
        <v>10113</v>
      </c>
      <c r="X1864" s="140" t="s">
        <v>7765</v>
      </c>
      <c r="Y1864" s="140" t="s">
        <v>7766</v>
      </c>
      <c r="Z1864" s="140" t="s">
        <v>8739</v>
      </c>
      <c r="AA1864" s="139">
        <v>1</v>
      </c>
      <c r="AB1864" s="141">
        <v>45322</v>
      </c>
      <c r="AC1864" s="141">
        <v>45322</v>
      </c>
      <c r="AD1864" s="140" t="s">
        <v>8379</v>
      </c>
      <c r="AE1864" s="140" t="s">
        <v>8380</v>
      </c>
      <c r="AF1864" s="140" t="s">
        <v>8381</v>
      </c>
      <c r="AG1864" s="140" t="s">
        <v>8382</v>
      </c>
      <c r="AH1864" s="140" t="s">
        <v>14698</v>
      </c>
      <c r="AI1864" s="140" t="s">
        <v>9607</v>
      </c>
      <c r="AJ1864" s="140" t="s">
        <v>14699</v>
      </c>
      <c r="AK1864" s="140" t="s">
        <v>9896</v>
      </c>
      <c r="AL1864" s="139">
        <v>9000</v>
      </c>
      <c r="AM1864" s="140" t="s">
        <v>436</v>
      </c>
      <c r="AN1864" s="140" t="s">
        <v>9897</v>
      </c>
    </row>
    <row r="1865" spans="1:40" ht="28.8" x14ac:dyDescent="0.25">
      <c r="A1865" s="139" t="s">
        <v>7756</v>
      </c>
      <c r="B1865" s="140" t="s">
        <v>7757</v>
      </c>
      <c r="C1865" s="139">
        <v>24761</v>
      </c>
      <c r="D1865" s="140" t="s">
        <v>5856</v>
      </c>
      <c r="E1865" s="140" t="s">
        <v>4669</v>
      </c>
      <c r="F1865" s="139">
        <v>9910</v>
      </c>
      <c r="G1865" s="140" t="s">
        <v>483</v>
      </c>
      <c r="H1865" s="140" t="s">
        <v>2537</v>
      </c>
      <c r="I1865" s="140" t="s">
        <v>7758</v>
      </c>
      <c r="J1865" s="140" t="s">
        <v>15343</v>
      </c>
      <c r="K1865" s="140" t="s">
        <v>8031</v>
      </c>
      <c r="L1865" s="140" t="s">
        <v>7761</v>
      </c>
      <c r="M1865" s="140" t="s">
        <v>6825</v>
      </c>
      <c r="N1865" s="140" t="s">
        <v>8722</v>
      </c>
      <c r="O1865" s="139">
        <v>121401</v>
      </c>
      <c r="P1865" s="139">
        <v>24745</v>
      </c>
      <c r="Q1865" s="140" t="s">
        <v>6944</v>
      </c>
      <c r="R1865" s="139">
        <v>968081</v>
      </c>
      <c r="S1865" s="139">
        <v>0</v>
      </c>
      <c r="T1865" s="140" t="s">
        <v>7758</v>
      </c>
      <c r="U1865" s="141">
        <v>367</v>
      </c>
      <c r="V1865" s="140" t="s">
        <v>15344</v>
      </c>
      <c r="W1865" s="140" t="s">
        <v>8479</v>
      </c>
      <c r="X1865" s="140" t="s">
        <v>7765</v>
      </c>
      <c r="Y1865" s="140" t="s">
        <v>7766</v>
      </c>
      <c r="Z1865" s="140" t="s">
        <v>8739</v>
      </c>
      <c r="AA1865" s="139">
        <v>1</v>
      </c>
      <c r="AB1865" s="141">
        <v>45322</v>
      </c>
      <c r="AC1865" s="141">
        <v>45322</v>
      </c>
      <c r="AD1865" s="140" t="s">
        <v>8379</v>
      </c>
      <c r="AE1865" s="140" t="s">
        <v>8380</v>
      </c>
      <c r="AF1865" s="140" t="s">
        <v>8381</v>
      </c>
      <c r="AG1865" s="140" t="s">
        <v>8382</v>
      </c>
      <c r="AH1865" s="140" t="s">
        <v>9894</v>
      </c>
      <c r="AI1865" s="140" t="s">
        <v>7773</v>
      </c>
      <c r="AJ1865" s="140" t="s">
        <v>9895</v>
      </c>
      <c r="AK1865" s="140" t="s">
        <v>9896</v>
      </c>
      <c r="AL1865" s="139">
        <v>9000</v>
      </c>
      <c r="AM1865" s="140" t="s">
        <v>436</v>
      </c>
      <c r="AN1865" s="140" t="s">
        <v>9897</v>
      </c>
    </row>
    <row r="1866" spans="1:40" ht="28.8" x14ac:dyDescent="0.25">
      <c r="A1866" s="139" t="s">
        <v>7756</v>
      </c>
      <c r="B1866" s="140" t="s">
        <v>7757</v>
      </c>
      <c r="C1866" s="139">
        <v>24778</v>
      </c>
      <c r="D1866" s="140" t="s">
        <v>7622</v>
      </c>
      <c r="E1866" s="140" t="s">
        <v>4670</v>
      </c>
      <c r="F1866" s="139">
        <v>9910</v>
      </c>
      <c r="G1866" s="140" t="s">
        <v>483</v>
      </c>
      <c r="H1866" s="140" t="s">
        <v>2538</v>
      </c>
      <c r="I1866" s="140" t="s">
        <v>7758</v>
      </c>
      <c r="J1866" s="140" t="s">
        <v>15345</v>
      </c>
      <c r="K1866" s="140" t="s">
        <v>8031</v>
      </c>
      <c r="L1866" s="140" t="s">
        <v>7761</v>
      </c>
      <c r="M1866" s="140" t="s">
        <v>6825</v>
      </c>
      <c r="N1866" s="140" t="s">
        <v>8722</v>
      </c>
      <c r="O1866" s="139">
        <v>121401</v>
      </c>
      <c r="P1866" s="139">
        <v>24745</v>
      </c>
      <c r="Q1866" s="140" t="s">
        <v>6944</v>
      </c>
      <c r="R1866" s="139">
        <v>968081</v>
      </c>
      <c r="S1866" s="139">
        <v>0</v>
      </c>
      <c r="T1866" s="140" t="s">
        <v>7758</v>
      </c>
      <c r="U1866" s="141">
        <v>367</v>
      </c>
      <c r="V1866" s="140" t="s">
        <v>15346</v>
      </c>
      <c r="W1866" s="140" t="s">
        <v>8102</v>
      </c>
      <c r="X1866" s="140" t="s">
        <v>7765</v>
      </c>
      <c r="Y1866" s="140" t="s">
        <v>7766</v>
      </c>
      <c r="Z1866" s="140" t="s">
        <v>8739</v>
      </c>
      <c r="AA1866" s="139">
        <v>2</v>
      </c>
      <c r="AB1866" s="141">
        <v>45322</v>
      </c>
      <c r="AC1866" s="141">
        <v>45322</v>
      </c>
      <c r="AD1866" s="140" t="s">
        <v>8379</v>
      </c>
      <c r="AE1866" s="140" t="s">
        <v>8380</v>
      </c>
      <c r="AF1866" s="140" t="s">
        <v>8381</v>
      </c>
      <c r="AG1866" s="140" t="s">
        <v>8382</v>
      </c>
      <c r="AH1866" s="140" t="s">
        <v>9894</v>
      </c>
      <c r="AI1866" s="140" t="s">
        <v>7773</v>
      </c>
      <c r="AJ1866" s="140" t="s">
        <v>9895</v>
      </c>
      <c r="AK1866" s="140" t="s">
        <v>9896</v>
      </c>
      <c r="AL1866" s="139">
        <v>9000</v>
      </c>
      <c r="AM1866" s="140" t="s">
        <v>436</v>
      </c>
      <c r="AN1866" s="140" t="s">
        <v>9897</v>
      </c>
    </row>
    <row r="1867" spans="1:40" ht="28.8" x14ac:dyDescent="0.25">
      <c r="A1867" s="139" t="s">
        <v>7756</v>
      </c>
      <c r="B1867" s="140" t="s">
        <v>7757</v>
      </c>
      <c r="C1867" s="139">
        <v>24802</v>
      </c>
      <c r="D1867" s="140" t="s">
        <v>488</v>
      </c>
      <c r="E1867" s="140" t="s">
        <v>4671</v>
      </c>
      <c r="F1867" s="139">
        <v>9900</v>
      </c>
      <c r="G1867" s="140" t="s">
        <v>484</v>
      </c>
      <c r="H1867" s="140" t="s">
        <v>2539</v>
      </c>
      <c r="I1867" s="140" t="s">
        <v>7758</v>
      </c>
      <c r="J1867" s="140" t="s">
        <v>15347</v>
      </c>
      <c r="K1867" s="140" t="s">
        <v>8031</v>
      </c>
      <c r="L1867" s="140" t="s">
        <v>7761</v>
      </c>
      <c r="M1867" s="140" t="s">
        <v>6825</v>
      </c>
      <c r="N1867" s="140" t="s">
        <v>8722</v>
      </c>
      <c r="O1867" s="139">
        <v>121152</v>
      </c>
      <c r="P1867" s="139">
        <v>115915</v>
      </c>
      <c r="Q1867" s="140" t="s">
        <v>6459</v>
      </c>
      <c r="R1867" s="139">
        <v>965574</v>
      </c>
      <c r="S1867" s="139">
        <v>0</v>
      </c>
      <c r="T1867" s="140" t="s">
        <v>7758</v>
      </c>
      <c r="U1867" s="141">
        <v>367</v>
      </c>
      <c r="V1867" s="140" t="s">
        <v>15348</v>
      </c>
      <c r="W1867" s="140" t="s">
        <v>8185</v>
      </c>
      <c r="X1867" s="140" t="s">
        <v>7765</v>
      </c>
      <c r="Y1867" s="140" t="s">
        <v>7766</v>
      </c>
      <c r="Z1867" s="140" t="s">
        <v>8739</v>
      </c>
      <c r="AA1867" s="139">
        <v>1</v>
      </c>
      <c r="AB1867" s="141">
        <v>45322</v>
      </c>
      <c r="AC1867" s="141">
        <v>45322</v>
      </c>
      <c r="AD1867" s="140" t="s">
        <v>8379</v>
      </c>
      <c r="AE1867" s="140" t="s">
        <v>8380</v>
      </c>
      <c r="AF1867" s="140" t="s">
        <v>8381</v>
      </c>
      <c r="AG1867" s="140" t="s">
        <v>8382</v>
      </c>
      <c r="AH1867" s="140" t="s">
        <v>15349</v>
      </c>
      <c r="AI1867" s="140" t="s">
        <v>7943</v>
      </c>
      <c r="AJ1867" s="140" t="s">
        <v>15350</v>
      </c>
      <c r="AK1867" s="140" t="s">
        <v>4671</v>
      </c>
      <c r="AL1867" s="139">
        <v>9900</v>
      </c>
      <c r="AM1867" s="140" t="s">
        <v>484</v>
      </c>
      <c r="AN1867" s="140" t="s">
        <v>15351</v>
      </c>
    </row>
    <row r="1868" spans="1:40" ht="28.8" x14ac:dyDescent="0.25">
      <c r="A1868" s="139" t="s">
        <v>7756</v>
      </c>
      <c r="B1868" s="140" t="s">
        <v>7757</v>
      </c>
      <c r="C1868" s="139">
        <v>24811</v>
      </c>
      <c r="D1868" s="140" t="s">
        <v>5285</v>
      </c>
      <c r="E1868" s="140" t="s">
        <v>4672</v>
      </c>
      <c r="F1868" s="139">
        <v>9900</v>
      </c>
      <c r="G1868" s="140" t="s">
        <v>484</v>
      </c>
      <c r="H1868" s="140" t="s">
        <v>2540</v>
      </c>
      <c r="I1868" s="140" t="s">
        <v>7758</v>
      </c>
      <c r="J1868" s="140" t="s">
        <v>15352</v>
      </c>
      <c r="K1868" s="140" t="s">
        <v>8031</v>
      </c>
      <c r="L1868" s="140" t="s">
        <v>7761</v>
      </c>
      <c r="M1868" s="140" t="s">
        <v>6825</v>
      </c>
      <c r="N1868" s="140" t="s">
        <v>8722</v>
      </c>
      <c r="O1868" s="139">
        <v>121152</v>
      </c>
      <c r="P1868" s="139">
        <v>115915</v>
      </c>
      <c r="Q1868" s="140" t="s">
        <v>6459</v>
      </c>
      <c r="R1868" s="139">
        <v>965574</v>
      </c>
      <c r="S1868" s="139">
        <v>0</v>
      </c>
      <c r="T1868" s="140" t="s">
        <v>7758</v>
      </c>
      <c r="U1868" s="141">
        <v>367</v>
      </c>
      <c r="V1868" s="140" t="s">
        <v>15353</v>
      </c>
      <c r="W1868" s="140" t="s">
        <v>9729</v>
      </c>
      <c r="X1868" s="140" t="s">
        <v>7765</v>
      </c>
      <c r="Y1868" s="140" t="s">
        <v>7766</v>
      </c>
      <c r="Z1868" s="140" t="s">
        <v>8739</v>
      </c>
      <c r="AA1868" s="139">
        <v>1</v>
      </c>
      <c r="AB1868" s="141">
        <v>45322</v>
      </c>
      <c r="AC1868" s="141">
        <v>45322</v>
      </c>
      <c r="AD1868" s="140" t="s">
        <v>8379</v>
      </c>
      <c r="AE1868" s="140" t="s">
        <v>8380</v>
      </c>
      <c r="AF1868" s="140" t="s">
        <v>8381</v>
      </c>
      <c r="AG1868" s="140" t="s">
        <v>8382</v>
      </c>
      <c r="AH1868" s="140" t="s">
        <v>15354</v>
      </c>
      <c r="AI1868" s="140" t="s">
        <v>14305</v>
      </c>
      <c r="AJ1868" s="140" t="s">
        <v>15355</v>
      </c>
      <c r="AK1868" s="140" t="s">
        <v>4672</v>
      </c>
      <c r="AL1868" s="139">
        <v>9900</v>
      </c>
      <c r="AM1868" s="140" t="s">
        <v>484</v>
      </c>
      <c r="AN1868" s="140" t="s">
        <v>15351</v>
      </c>
    </row>
    <row r="1869" spans="1:40" ht="28.8" x14ac:dyDescent="0.25">
      <c r="A1869" s="139" t="s">
        <v>7756</v>
      </c>
      <c r="B1869" s="140" t="s">
        <v>7757</v>
      </c>
      <c r="C1869" s="139">
        <v>24836</v>
      </c>
      <c r="D1869" s="140" t="s">
        <v>6732</v>
      </c>
      <c r="E1869" s="140" t="s">
        <v>4673</v>
      </c>
      <c r="F1869" s="139">
        <v>9900</v>
      </c>
      <c r="G1869" s="140" t="s">
        <v>484</v>
      </c>
      <c r="H1869" s="140" t="s">
        <v>2541</v>
      </c>
      <c r="I1869" s="140" t="s">
        <v>7758</v>
      </c>
      <c r="J1869" s="140" t="s">
        <v>15356</v>
      </c>
      <c r="K1869" s="140" t="s">
        <v>8031</v>
      </c>
      <c r="L1869" s="140" t="s">
        <v>7761</v>
      </c>
      <c r="M1869" s="140" t="s">
        <v>6825</v>
      </c>
      <c r="N1869" s="140" t="s">
        <v>8722</v>
      </c>
      <c r="O1869" s="139">
        <v>121152</v>
      </c>
      <c r="P1869" s="139">
        <v>115915</v>
      </c>
      <c r="Q1869" s="140" t="s">
        <v>6459</v>
      </c>
      <c r="R1869" s="139">
        <v>965574</v>
      </c>
      <c r="S1869" s="139">
        <v>0</v>
      </c>
      <c r="T1869" s="140" t="s">
        <v>7758</v>
      </c>
      <c r="U1869" s="141">
        <v>367</v>
      </c>
      <c r="V1869" s="140" t="s">
        <v>15357</v>
      </c>
      <c r="W1869" s="140" t="s">
        <v>8424</v>
      </c>
      <c r="X1869" s="140" t="s">
        <v>7765</v>
      </c>
      <c r="Y1869" s="140" t="s">
        <v>7766</v>
      </c>
      <c r="Z1869" s="140" t="s">
        <v>8739</v>
      </c>
      <c r="AA1869" s="139">
        <v>1</v>
      </c>
      <c r="AB1869" s="141">
        <v>45322</v>
      </c>
      <c r="AC1869" s="141">
        <v>45322</v>
      </c>
      <c r="AD1869" s="140" t="s">
        <v>8379</v>
      </c>
      <c r="AE1869" s="140" t="s">
        <v>8380</v>
      </c>
      <c r="AF1869" s="140" t="s">
        <v>8381</v>
      </c>
      <c r="AG1869" s="140" t="s">
        <v>8382</v>
      </c>
      <c r="AH1869" s="140" t="s">
        <v>15358</v>
      </c>
      <c r="AI1869" s="140" t="s">
        <v>7943</v>
      </c>
      <c r="AJ1869" s="140" t="s">
        <v>15359</v>
      </c>
      <c r="AK1869" s="140" t="s">
        <v>15360</v>
      </c>
      <c r="AL1869" s="139">
        <v>9900</v>
      </c>
      <c r="AM1869" s="140" t="s">
        <v>484</v>
      </c>
      <c r="AN1869" s="140" t="s">
        <v>15351</v>
      </c>
    </row>
    <row r="1870" spans="1:40" ht="28.8" x14ac:dyDescent="0.25">
      <c r="A1870" s="139" t="s">
        <v>7756</v>
      </c>
      <c r="B1870" s="140" t="s">
        <v>7757</v>
      </c>
      <c r="C1870" s="139">
        <v>24869</v>
      </c>
      <c r="D1870" s="140" t="s">
        <v>6313</v>
      </c>
      <c r="E1870" s="140" t="s">
        <v>4674</v>
      </c>
      <c r="F1870" s="139">
        <v>9030</v>
      </c>
      <c r="G1870" s="140" t="s">
        <v>485</v>
      </c>
      <c r="H1870" s="140" t="s">
        <v>2542</v>
      </c>
      <c r="I1870" s="140" t="s">
        <v>7758</v>
      </c>
      <c r="J1870" s="140" t="s">
        <v>15361</v>
      </c>
      <c r="K1870" s="140" t="s">
        <v>8031</v>
      </c>
      <c r="L1870" s="140" t="s">
        <v>7761</v>
      </c>
      <c r="M1870" s="140" t="s">
        <v>6825</v>
      </c>
      <c r="N1870" s="140" t="s">
        <v>8730</v>
      </c>
      <c r="O1870" s="139">
        <v>121798</v>
      </c>
      <c r="P1870" s="139">
        <v>20917</v>
      </c>
      <c r="Q1870" s="140" t="s">
        <v>7319</v>
      </c>
      <c r="R1870" s="139">
        <v>975789</v>
      </c>
      <c r="S1870" s="139">
        <v>0</v>
      </c>
      <c r="T1870" s="140" t="s">
        <v>7758</v>
      </c>
      <c r="U1870" s="141">
        <v>367</v>
      </c>
      <c r="V1870" s="140" t="s">
        <v>15362</v>
      </c>
      <c r="W1870" s="140" t="s">
        <v>8616</v>
      </c>
      <c r="X1870" s="140" t="s">
        <v>7765</v>
      </c>
      <c r="Y1870" s="140" t="s">
        <v>7766</v>
      </c>
      <c r="Z1870" s="140" t="s">
        <v>8732</v>
      </c>
      <c r="AA1870" s="139">
        <v>1</v>
      </c>
      <c r="AB1870" s="141">
        <v>45322</v>
      </c>
      <c r="AC1870" s="141">
        <v>45322</v>
      </c>
      <c r="AD1870" s="140" t="s">
        <v>8379</v>
      </c>
      <c r="AE1870" s="140" t="s">
        <v>8380</v>
      </c>
      <c r="AF1870" s="140" t="s">
        <v>8381</v>
      </c>
      <c r="AG1870" s="140" t="s">
        <v>8382</v>
      </c>
      <c r="AH1870" s="140" t="s">
        <v>14253</v>
      </c>
      <c r="AI1870" s="140" t="s">
        <v>7773</v>
      </c>
      <c r="AJ1870" s="140" t="s">
        <v>14254</v>
      </c>
      <c r="AK1870" s="140" t="s">
        <v>14255</v>
      </c>
      <c r="AL1870" s="139">
        <v>9000</v>
      </c>
      <c r="AM1870" s="140" t="s">
        <v>436</v>
      </c>
      <c r="AN1870" s="140" t="s">
        <v>14256</v>
      </c>
    </row>
    <row r="1871" spans="1:40" ht="28.8" x14ac:dyDescent="0.25">
      <c r="A1871" s="139" t="s">
        <v>7756</v>
      </c>
      <c r="B1871" s="140" t="s">
        <v>7757</v>
      </c>
      <c r="C1871" s="139">
        <v>24877</v>
      </c>
      <c r="D1871" s="140" t="s">
        <v>5857</v>
      </c>
      <c r="E1871" s="140" t="s">
        <v>4675</v>
      </c>
      <c r="F1871" s="139">
        <v>9030</v>
      </c>
      <c r="G1871" s="140" t="s">
        <v>485</v>
      </c>
      <c r="H1871" s="140" t="s">
        <v>2543</v>
      </c>
      <c r="I1871" s="140" t="s">
        <v>7758</v>
      </c>
      <c r="J1871" s="140" t="s">
        <v>15363</v>
      </c>
      <c r="K1871" s="140" t="s">
        <v>8031</v>
      </c>
      <c r="L1871" s="140" t="s">
        <v>7761</v>
      </c>
      <c r="M1871" s="140" t="s">
        <v>6825</v>
      </c>
      <c r="N1871" s="140" t="s">
        <v>8722</v>
      </c>
      <c r="O1871" s="139">
        <v>139014</v>
      </c>
      <c r="P1871" s="139">
        <v>21031</v>
      </c>
      <c r="Q1871" s="140" t="s">
        <v>5930</v>
      </c>
      <c r="R1871" s="139">
        <v>139741</v>
      </c>
      <c r="S1871" s="139">
        <v>0</v>
      </c>
      <c r="T1871" s="140" t="s">
        <v>7758</v>
      </c>
      <c r="U1871" s="141">
        <v>367</v>
      </c>
      <c r="V1871" s="140" t="s">
        <v>15364</v>
      </c>
      <c r="W1871" s="140" t="s">
        <v>7853</v>
      </c>
      <c r="X1871" s="140" t="s">
        <v>7972</v>
      </c>
      <c r="Y1871" s="140" t="s">
        <v>7973</v>
      </c>
      <c r="Z1871" s="140" t="s">
        <v>8899</v>
      </c>
      <c r="AA1871" s="139">
        <v>2</v>
      </c>
      <c r="AB1871" s="141">
        <v>45322</v>
      </c>
      <c r="AC1871" s="141">
        <v>45322</v>
      </c>
      <c r="AD1871" s="140" t="s">
        <v>8470</v>
      </c>
      <c r="AE1871" s="140" t="s">
        <v>8471</v>
      </c>
      <c r="AF1871" s="140" t="s">
        <v>8472</v>
      </c>
      <c r="AG1871" s="140" t="s">
        <v>8473</v>
      </c>
      <c r="AH1871" s="140" t="s">
        <v>14284</v>
      </c>
      <c r="AI1871" s="140" t="s">
        <v>7943</v>
      </c>
      <c r="AJ1871" s="140" t="s">
        <v>14285</v>
      </c>
      <c r="AK1871" s="140" t="s">
        <v>14286</v>
      </c>
      <c r="AL1871" s="139">
        <v>9000</v>
      </c>
      <c r="AM1871" s="140" t="s">
        <v>436</v>
      </c>
      <c r="AN1871" s="140" t="s">
        <v>14287</v>
      </c>
    </row>
    <row r="1872" spans="1:40" ht="28.8" x14ac:dyDescent="0.25">
      <c r="A1872" s="139" t="s">
        <v>7756</v>
      </c>
      <c r="B1872" s="140" t="s">
        <v>7757</v>
      </c>
      <c r="C1872" s="139">
        <v>24885</v>
      </c>
      <c r="D1872" s="140" t="s">
        <v>5858</v>
      </c>
      <c r="E1872" s="140" t="s">
        <v>4676</v>
      </c>
      <c r="F1872" s="139">
        <v>9030</v>
      </c>
      <c r="G1872" s="140" t="s">
        <v>485</v>
      </c>
      <c r="H1872" s="140" t="s">
        <v>2544</v>
      </c>
      <c r="I1872" s="140" t="s">
        <v>7758</v>
      </c>
      <c r="J1872" s="140" t="s">
        <v>15365</v>
      </c>
      <c r="K1872" s="140" t="s">
        <v>8031</v>
      </c>
      <c r="L1872" s="140" t="s">
        <v>7761</v>
      </c>
      <c r="M1872" s="140" t="s">
        <v>6825</v>
      </c>
      <c r="N1872" s="140" t="s">
        <v>8722</v>
      </c>
      <c r="O1872" s="139">
        <v>139014</v>
      </c>
      <c r="P1872" s="139">
        <v>21031</v>
      </c>
      <c r="Q1872" s="140" t="s">
        <v>5930</v>
      </c>
      <c r="R1872" s="139">
        <v>139741</v>
      </c>
      <c r="S1872" s="139">
        <v>0</v>
      </c>
      <c r="T1872" s="140" t="s">
        <v>7758</v>
      </c>
      <c r="U1872" s="141">
        <v>367</v>
      </c>
      <c r="V1872" s="140" t="s">
        <v>15366</v>
      </c>
      <c r="W1872" s="140" t="s">
        <v>8616</v>
      </c>
      <c r="X1872" s="140" t="s">
        <v>8106</v>
      </c>
      <c r="Y1872" s="140" t="s">
        <v>8107</v>
      </c>
      <c r="Z1872" s="140" t="s">
        <v>8724</v>
      </c>
      <c r="AA1872" s="139">
        <v>1</v>
      </c>
      <c r="AB1872" s="141">
        <v>45322</v>
      </c>
      <c r="AC1872" s="141">
        <v>45322</v>
      </c>
      <c r="AD1872" s="140" t="s">
        <v>8470</v>
      </c>
      <c r="AE1872" s="140" t="s">
        <v>8471</v>
      </c>
      <c r="AF1872" s="140" t="s">
        <v>8472</v>
      </c>
      <c r="AG1872" s="140" t="s">
        <v>8473</v>
      </c>
      <c r="AH1872" s="140" t="s">
        <v>14284</v>
      </c>
      <c r="AI1872" s="140" t="s">
        <v>7943</v>
      </c>
      <c r="AJ1872" s="140" t="s">
        <v>14285</v>
      </c>
      <c r="AK1872" s="140" t="s">
        <v>14286</v>
      </c>
      <c r="AL1872" s="139">
        <v>9000</v>
      </c>
      <c r="AM1872" s="140" t="s">
        <v>436</v>
      </c>
      <c r="AN1872" s="140" t="s">
        <v>14287</v>
      </c>
    </row>
    <row r="1873" spans="1:40" ht="28.8" x14ac:dyDescent="0.25">
      <c r="A1873" s="139" t="s">
        <v>7756</v>
      </c>
      <c r="B1873" s="140" t="s">
        <v>7757</v>
      </c>
      <c r="C1873" s="139">
        <v>24893</v>
      </c>
      <c r="D1873" s="140" t="s">
        <v>7623</v>
      </c>
      <c r="E1873" s="140" t="s">
        <v>4677</v>
      </c>
      <c r="F1873" s="139">
        <v>9030</v>
      </c>
      <c r="G1873" s="140" t="s">
        <v>485</v>
      </c>
      <c r="H1873" s="140" t="s">
        <v>2545</v>
      </c>
      <c r="I1873" s="140" t="s">
        <v>7758</v>
      </c>
      <c r="J1873" s="140" t="s">
        <v>15367</v>
      </c>
      <c r="K1873" s="140" t="s">
        <v>8031</v>
      </c>
      <c r="L1873" s="140" t="s">
        <v>7761</v>
      </c>
      <c r="M1873" s="140" t="s">
        <v>6825</v>
      </c>
      <c r="N1873" s="140" t="s">
        <v>8722</v>
      </c>
      <c r="O1873" s="139">
        <v>121053</v>
      </c>
      <c r="P1873" s="139">
        <v>21766</v>
      </c>
      <c r="Q1873" s="140" t="s">
        <v>5803</v>
      </c>
      <c r="R1873" s="139">
        <v>968412</v>
      </c>
      <c r="S1873" s="139">
        <v>0</v>
      </c>
      <c r="T1873" s="140" t="s">
        <v>7758</v>
      </c>
      <c r="U1873" s="141">
        <v>367</v>
      </c>
      <c r="V1873" s="140" t="s">
        <v>15368</v>
      </c>
      <c r="W1873" s="140" t="s">
        <v>15369</v>
      </c>
      <c r="X1873" s="140" t="s">
        <v>7765</v>
      </c>
      <c r="Y1873" s="140" t="s">
        <v>7766</v>
      </c>
      <c r="Z1873" s="140" t="s">
        <v>8739</v>
      </c>
      <c r="AA1873" s="139">
        <v>1</v>
      </c>
      <c r="AB1873" s="141">
        <v>45322</v>
      </c>
      <c r="AC1873" s="141">
        <v>45322</v>
      </c>
      <c r="AD1873" s="140" t="s">
        <v>8470</v>
      </c>
      <c r="AE1873" s="140" t="s">
        <v>8471</v>
      </c>
      <c r="AF1873" s="140" t="s">
        <v>8472</v>
      </c>
      <c r="AG1873" s="140" t="s">
        <v>8473</v>
      </c>
      <c r="AH1873" s="140" t="s">
        <v>15370</v>
      </c>
      <c r="AI1873" s="140" t="s">
        <v>14305</v>
      </c>
      <c r="AJ1873" s="140" t="s">
        <v>15371</v>
      </c>
      <c r="AK1873" s="140" t="s">
        <v>14518</v>
      </c>
      <c r="AL1873" s="139">
        <v>9040</v>
      </c>
      <c r="AM1873" s="140" t="s">
        <v>445</v>
      </c>
      <c r="AN1873" s="140" t="s">
        <v>14511</v>
      </c>
    </row>
    <row r="1874" spans="1:40" ht="28.8" x14ac:dyDescent="0.25">
      <c r="A1874" s="139" t="s">
        <v>7756</v>
      </c>
      <c r="B1874" s="140" t="s">
        <v>7757</v>
      </c>
      <c r="C1874" s="139">
        <v>24901</v>
      </c>
      <c r="D1874" s="140" t="s">
        <v>6946</v>
      </c>
      <c r="E1874" s="140" t="s">
        <v>4678</v>
      </c>
      <c r="F1874" s="139">
        <v>9920</v>
      </c>
      <c r="G1874" s="140" t="s">
        <v>6175</v>
      </c>
      <c r="H1874" s="140" t="s">
        <v>2546</v>
      </c>
      <c r="I1874" s="140" t="s">
        <v>7758</v>
      </c>
      <c r="J1874" s="140" t="s">
        <v>15372</v>
      </c>
      <c r="K1874" s="140" t="s">
        <v>8031</v>
      </c>
      <c r="L1874" s="140" t="s">
        <v>7761</v>
      </c>
      <c r="M1874" s="140" t="s">
        <v>6825</v>
      </c>
      <c r="N1874" s="140" t="s">
        <v>8730</v>
      </c>
      <c r="O1874" s="139">
        <v>121236</v>
      </c>
      <c r="P1874" s="139">
        <v>25148</v>
      </c>
      <c r="Q1874" s="140" t="s">
        <v>5249</v>
      </c>
      <c r="R1874" s="139">
        <v>137695</v>
      </c>
      <c r="S1874" s="139">
        <v>0</v>
      </c>
      <c r="T1874" s="140" t="s">
        <v>7758</v>
      </c>
      <c r="U1874" s="141">
        <v>367</v>
      </c>
      <c r="V1874" s="140" t="s">
        <v>15373</v>
      </c>
      <c r="W1874" s="140" t="s">
        <v>15374</v>
      </c>
      <c r="X1874" s="140" t="s">
        <v>7765</v>
      </c>
      <c r="Y1874" s="140" t="s">
        <v>7766</v>
      </c>
      <c r="Z1874" s="140" t="s">
        <v>8732</v>
      </c>
      <c r="AA1874" s="139">
        <v>2</v>
      </c>
      <c r="AB1874" s="141">
        <v>45322</v>
      </c>
      <c r="AC1874" s="141">
        <v>45322</v>
      </c>
      <c r="AD1874" s="140" t="s">
        <v>8379</v>
      </c>
      <c r="AE1874" s="140" t="s">
        <v>8380</v>
      </c>
      <c r="AF1874" s="140" t="s">
        <v>8381</v>
      </c>
      <c r="AG1874" s="140" t="s">
        <v>8382</v>
      </c>
      <c r="AH1874" s="140" t="s">
        <v>15375</v>
      </c>
      <c r="AI1874" s="140" t="s">
        <v>7773</v>
      </c>
      <c r="AJ1874" s="140" t="s">
        <v>15376</v>
      </c>
      <c r="AK1874" s="140" t="s">
        <v>15377</v>
      </c>
      <c r="AL1874" s="139">
        <v>9920</v>
      </c>
      <c r="AM1874" s="140" t="s">
        <v>6175</v>
      </c>
      <c r="AN1874" s="140" t="s">
        <v>15378</v>
      </c>
    </row>
    <row r="1875" spans="1:40" ht="28.8" x14ac:dyDescent="0.25">
      <c r="A1875" s="139" t="s">
        <v>7756</v>
      </c>
      <c r="B1875" s="140" t="s">
        <v>7757</v>
      </c>
      <c r="C1875" s="139">
        <v>24943</v>
      </c>
      <c r="D1875" s="140" t="s">
        <v>5859</v>
      </c>
      <c r="E1875" s="140" t="s">
        <v>4679</v>
      </c>
      <c r="F1875" s="139">
        <v>9921</v>
      </c>
      <c r="G1875" s="140" t="s">
        <v>179</v>
      </c>
      <c r="H1875" s="140" t="s">
        <v>2547</v>
      </c>
      <c r="I1875" s="140" t="s">
        <v>7758</v>
      </c>
      <c r="J1875" s="140" t="s">
        <v>15379</v>
      </c>
      <c r="K1875" s="140" t="s">
        <v>8031</v>
      </c>
      <c r="L1875" s="140" t="s">
        <v>7761</v>
      </c>
      <c r="M1875" s="140" t="s">
        <v>6825</v>
      </c>
      <c r="N1875" s="140" t="s">
        <v>8722</v>
      </c>
      <c r="O1875" s="139">
        <v>138776</v>
      </c>
      <c r="P1875" s="139">
        <v>106039</v>
      </c>
      <c r="Q1875" s="140" t="s">
        <v>5221</v>
      </c>
      <c r="R1875" s="139">
        <v>969626</v>
      </c>
      <c r="S1875" s="139">
        <v>0</v>
      </c>
      <c r="T1875" s="140" t="s">
        <v>7758</v>
      </c>
      <c r="U1875" s="141">
        <v>367</v>
      </c>
      <c r="V1875" s="140" t="s">
        <v>15380</v>
      </c>
      <c r="W1875" s="140" t="s">
        <v>12422</v>
      </c>
      <c r="X1875" s="140" t="s">
        <v>8106</v>
      </c>
      <c r="Y1875" s="140" t="s">
        <v>8107</v>
      </c>
      <c r="Z1875" s="140" t="s">
        <v>8724</v>
      </c>
      <c r="AA1875" s="139">
        <v>1</v>
      </c>
      <c r="AB1875" s="141">
        <v>45322</v>
      </c>
      <c r="AC1875" s="141">
        <v>45322</v>
      </c>
      <c r="AD1875" s="140" t="s">
        <v>8379</v>
      </c>
      <c r="AE1875" s="140" t="s">
        <v>8380</v>
      </c>
      <c r="AF1875" s="140" t="s">
        <v>8381</v>
      </c>
      <c r="AG1875" s="140" t="s">
        <v>8382</v>
      </c>
      <c r="AH1875" s="140" t="s">
        <v>15381</v>
      </c>
      <c r="AI1875" s="140" t="s">
        <v>7943</v>
      </c>
      <c r="AJ1875" s="140" t="s">
        <v>15382</v>
      </c>
      <c r="AK1875" s="140" t="s">
        <v>4679</v>
      </c>
      <c r="AL1875" s="139">
        <v>9921</v>
      </c>
      <c r="AM1875" s="140" t="s">
        <v>179</v>
      </c>
      <c r="AN1875" s="140" t="s">
        <v>15383</v>
      </c>
    </row>
    <row r="1876" spans="1:40" ht="28.8" x14ac:dyDescent="0.25">
      <c r="A1876" s="139" t="s">
        <v>7756</v>
      </c>
      <c r="B1876" s="140" t="s">
        <v>7757</v>
      </c>
      <c r="C1876" s="139">
        <v>24951</v>
      </c>
      <c r="D1876" s="140" t="s">
        <v>6947</v>
      </c>
      <c r="E1876" s="140" t="s">
        <v>4680</v>
      </c>
      <c r="F1876" s="139">
        <v>9930</v>
      </c>
      <c r="G1876" s="140" t="s">
        <v>6175</v>
      </c>
      <c r="H1876" s="140" t="s">
        <v>2548</v>
      </c>
      <c r="I1876" s="140" t="s">
        <v>7758</v>
      </c>
      <c r="J1876" s="140" t="s">
        <v>15384</v>
      </c>
      <c r="K1876" s="140" t="s">
        <v>8031</v>
      </c>
      <c r="L1876" s="140" t="s">
        <v>7761</v>
      </c>
      <c r="M1876" s="140" t="s">
        <v>6825</v>
      </c>
      <c r="N1876" s="140" t="s">
        <v>8722</v>
      </c>
      <c r="O1876" s="139">
        <v>138776</v>
      </c>
      <c r="P1876" s="139">
        <v>106039</v>
      </c>
      <c r="Q1876" s="140" t="s">
        <v>5221</v>
      </c>
      <c r="R1876" s="139">
        <v>969634</v>
      </c>
      <c r="S1876" s="139">
        <v>0</v>
      </c>
      <c r="T1876" s="140" t="s">
        <v>7758</v>
      </c>
      <c r="U1876" s="141">
        <v>367</v>
      </c>
      <c r="V1876" s="140" t="s">
        <v>15385</v>
      </c>
      <c r="W1876" s="140" t="s">
        <v>15386</v>
      </c>
      <c r="X1876" s="140" t="s">
        <v>7765</v>
      </c>
      <c r="Y1876" s="140" t="s">
        <v>7766</v>
      </c>
      <c r="Z1876" s="140" t="s">
        <v>8739</v>
      </c>
      <c r="AA1876" s="139">
        <v>1</v>
      </c>
      <c r="AB1876" s="141">
        <v>45322</v>
      </c>
      <c r="AC1876" s="141">
        <v>45322</v>
      </c>
      <c r="AD1876" s="140" t="s">
        <v>8379</v>
      </c>
      <c r="AE1876" s="140" t="s">
        <v>8380</v>
      </c>
      <c r="AF1876" s="140" t="s">
        <v>8381</v>
      </c>
      <c r="AG1876" s="140" t="s">
        <v>8382</v>
      </c>
      <c r="AH1876" s="140" t="s">
        <v>15387</v>
      </c>
      <c r="AI1876" s="140" t="s">
        <v>7885</v>
      </c>
      <c r="AJ1876" s="140" t="s">
        <v>15388</v>
      </c>
      <c r="AK1876" s="140" t="s">
        <v>4839</v>
      </c>
      <c r="AL1876" s="139">
        <v>9930</v>
      </c>
      <c r="AM1876" s="140" t="s">
        <v>6175</v>
      </c>
      <c r="AN1876" s="140" t="s">
        <v>15389</v>
      </c>
    </row>
    <row r="1877" spans="1:40" ht="28.8" x14ac:dyDescent="0.25">
      <c r="A1877" s="139" t="s">
        <v>7756</v>
      </c>
      <c r="B1877" s="140" t="s">
        <v>7757</v>
      </c>
      <c r="C1877" s="139">
        <v>24984</v>
      </c>
      <c r="D1877" s="140" t="s">
        <v>5860</v>
      </c>
      <c r="E1877" s="140" t="s">
        <v>4681</v>
      </c>
      <c r="F1877" s="139">
        <v>9931</v>
      </c>
      <c r="G1877" s="140" t="s">
        <v>180</v>
      </c>
      <c r="H1877" s="140" t="s">
        <v>2549</v>
      </c>
      <c r="I1877" s="140" t="s">
        <v>7758</v>
      </c>
      <c r="J1877" s="140" t="s">
        <v>15390</v>
      </c>
      <c r="K1877" s="140" t="s">
        <v>8031</v>
      </c>
      <c r="L1877" s="140" t="s">
        <v>7761</v>
      </c>
      <c r="M1877" s="140" t="s">
        <v>6825</v>
      </c>
      <c r="N1877" s="140" t="s">
        <v>8722</v>
      </c>
      <c r="O1877" s="139">
        <v>138776</v>
      </c>
      <c r="P1877" s="139">
        <v>106039</v>
      </c>
      <c r="Q1877" s="140" t="s">
        <v>5221</v>
      </c>
      <c r="R1877" s="139">
        <v>969634</v>
      </c>
      <c r="S1877" s="139">
        <v>0</v>
      </c>
      <c r="T1877" s="140" t="s">
        <v>7758</v>
      </c>
      <c r="U1877" s="141">
        <v>367</v>
      </c>
      <c r="V1877" s="140" t="s">
        <v>15391</v>
      </c>
      <c r="W1877" s="140" t="s">
        <v>9640</v>
      </c>
      <c r="X1877" s="140" t="s">
        <v>7765</v>
      </c>
      <c r="Y1877" s="140" t="s">
        <v>7766</v>
      </c>
      <c r="Z1877" s="140" t="s">
        <v>8739</v>
      </c>
      <c r="AA1877" s="139">
        <v>1</v>
      </c>
      <c r="AB1877" s="141">
        <v>45322</v>
      </c>
      <c r="AC1877" s="141">
        <v>45322</v>
      </c>
      <c r="AD1877" s="140" t="s">
        <v>8379</v>
      </c>
      <c r="AE1877" s="140" t="s">
        <v>8380</v>
      </c>
      <c r="AF1877" s="140" t="s">
        <v>8381</v>
      </c>
      <c r="AG1877" s="140" t="s">
        <v>8382</v>
      </c>
      <c r="AH1877" s="140" t="s">
        <v>15392</v>
      </c>
      <c r="AI1877" s="140" t="s">
        <v>14305</v>
      </c>
      <c r="AJ1877" s="140" t="s">
        <v>488</v>
      </c>
      <c r="AK1877" s="140" t="s">
        <v>4681</v>
      </c>
      <c r="AL1877" s="139">
        <v>9931</v>
      </c>
      <c r="AM1877" s="140" t="s">
        <v>180</v>
      </c>
      <c r="AN1877" s="140" t="s">
        <v>15389</v>
      </c>
    </row>
    <row r="1878" spans="1:40" ht="28.8" x14ac:dyDescent="0.25">
      <c r="A1878" s="139" t="s">
        <v>7756</v>
      </c>
      <c r="B1878" s="140" t="s">
        <v>7757</v>
      </c>
      <c r="C1878" s="139">
        <v>24992</v>
      </c>
      <c r="D1878" s="140" t="s">
        <v>6948</v>
      </c>
      <c r="E1878" s="140" t="s">
        <v>4682</v>
      </c>
      <c r="F1878" s="139">
        <v>9940</v>
      </c>
      <c r="G1878" s="140" t="s">
        <v>181</v>
      </c>
      <c r="H1878" s="140" t="s">
        <v>5861</v>
      </c>
      <c r="I1878" s="140" t="s">
        <v>7758</v>
      </c>
      <c r="J1878" s="140" t="s">
        <v>15393</v>
      </c>
      <c r="K1878" s="140" t="s">
        <v>8031</v>
      </c>
      <c r="L1878" s="140" t="s">
        <v>7761</v>
      </c>
      <c r="M1878" s="140" t="s">
        <v>6825</v>
      </c>
      <c r="N1878" s="140" t="s">
        <v>8730</v>
      </c>
      <c r="O1878" s="139">
        <v>121376</v>
      </c>
      <c r="P1878" s="139">
        <v>129114</v>
      </c>
      <c r="Q1878" s="140" t="s">
        <v>6973</v>
      </c>
      <c r="R1878" s="139">
        <v>975797</v>
      </c>
      <c r="S1878" s="139">
        <v>0</v>
      </c>
      <c r="T1878" s="140" t="s">
        <v>7758</v>
      </c>
      <c r="U1878" s="141">
        <v>367</v>
      </c>
      <c r="V1878" s="140" t="s">
        <v>15394</v>
      </c>
      <c r="W1878" s="140" t="s">
        <v>8146</v>
      </c>
      <c r="X1878" s="140" t="s">
        <v>7765</v>
      </c>
      <c r="Y1878" s="140" t="s">
        <v>7766</v>
      </c>
      <c r="Z1878" s="140" t="s">
        <v>8732</v>
      </c>
      <c r="AA1878" s="139">
        <v>1</v>
      </c>
      <c r="AB1878" s="141">
        <v>45322</v>
      </c>
      <c r="AC1878" s="141">
        <v>45322</v>
      </c>
      <c r="AD1878" s="140" t="s">
        <v>8379</v>
      </c>
      <c r="AE1878" s="140" t="s">
        <v>8380</v>
      </c>
      <c r="AF1878" s="140" t="s">
        <v>8381</v>
      </c>
      <c r="AG1878" s="140" t="s">
        <v>8382</v>
      </c>
      <c r="AH1878" s="140" t="s">
        <v>14381</v>
      </c>
      <c r="AI1878" s="140" t="s">
        <v>7773</v>
      </c>
      <c r="AJ1878" s="140" t="s">
        <v>14382</v>
      </c>
      <c r="AK1878" s="140" t="s">
        <v>14383</v>
      </c>
      <c r="AL1878" s="139">
        <v>9940</v>
      </c>
      <c r="AM1878" s="140" t="s">
        <v>438</v>
      </c>
      <c r="AN1878" s="140" t="s">
        <v>14384</v>
      </c>
    </row>
    <row r="1879" spans="1:40" ht="28.8" x14ac:dyDescent="0.25">
      <c r="A1879" s="139" t="s">
        <v>7756</v>
      </c>
      <c r="B1879" s="140" t="s">
        <v>7757</v>
      </c>
      <c r="C1879" s="139">
        <v>25007</v>
      </c>
      <c r="D1879" s="140" t="s">
        <v>488</v>
      </c>
      <c r="E1879" s="140" t="s">
        <v>4683</v>
      </c>
      <c r="F1879" s="139">
        <v>9940</v>
      </c>
      <c r="G1879" s="140" t="s">
        <v>181</v>
      </c>
      <c r="H1879" s="140" t="s">
        <v>2550</v>
      </c>
      <c r="I1879" s="140" t="s">
        <v>7758</v>
      </c>
      <c r="J1879" s="140" t="s">
        <v>15395</v>
      </c>
      <c r="K1879" s="140" t="s">
        <v>8031</v>
      </c>
      <c r="L1879" s="140" t="s">
        <v>7761</v>
      </c>
      <c r="M1879" s="140" t="s">
        <v>6825</v>
      </c>
      <c r="N1879" s="140" t="s">
        <v>8722</v>
      </c>
      <c r="O1879" s="139">
        <v>119156</v>
      </c>
      <c r="P1879" s="139">
        <v>25007</v>
      </c>
      <c r="Q1879" s="140" t="s">
        <v>488</v>
      </c>
      <c r="R1879" s="139">
        <v>108845</v>
      </c>
      <c r="S1879" s="139">
        <v>0</v>
      </c>
      <c r="T1879" s="140" t="s">
        <v>7758</v>
      </c>
      <c r="U1879" s="141">
        <v>367</v>
      </c>
      <c r="V1879" s="140" t="s">
        <v>15396</v>
      </c>
      <c r="W1879" s="140" t="s">
        <v>9380</v>
      </c>
      <c r="X1879" s="140" t="s">
        <v>7765</v>
      </c>
      <c r="Y1879" s="140" t="s">
        <v>7766</v>
      </c>
      <c r="Z1879" s="140" t="s">
        <v>8739</v>
      </c>
      <c r="AA1879" s="139">
        <v>1</v>
      </c>
      <c r="AB1879" s="141">
        <v>45322</v>
      </c>
      <c r="AC1879" s="141">
        <v>45322</v>
      </c>
      <c r="AD1879" s="140" t="s">
        <v>8379</v>
      </c>
      <c r="AE1879" s="140" t="s">
        <v>8380</v>
      </c>
      <c r="AF1879" s="140" t="s">
        <v>8381</v>
      </c>
      <c r="AG1879" s="140" t="s">
        <v>8382</v>
      </c>
      <c r="AH1879" s="140" t="s">
        <v>15397</v>
      </c>
      <c r="AI1879" s="140" t="s">
        <v>7943</v>
      </c>
      <c r="AJ1879" s="140" t="s">
        <v>15398</v>
      </c>
      <c r="AK1879" s="140" t="s">
        <v>14394</v>
      </c>
      <c r="AL1879" s="139">
        <v>9041</v>
      </c>
      <c r="AM1879" s="140" t="s">
        <v>437</v>
      </c>
      <c r="AN1879" s="140" t="s">
        <v>14367</v>
      </c>
    </row>
    <row r="1880" spans="1:40" ht="28.8" x14ac:dyDescent="0.25">
      <c r="A1880" s="139" t="s">
        <v>7756</v>
      </c>
      <c r="B1880" s="140" t="s">
        <v>7757</v>
      </c>
      <c r="C1880" s="139">
        <v>25015</v>
      </c>
      <c r="D1880" s="140" t="s">
        <v>5862</v>
      </c>
      <c r="E1880" s="140" t="s">
        <v>6334</v>
      </c>
      <c r="F1880" s="139">
        <v>9950</v>
      </c>
      <c r="G1880" s="140" t="s">
        <v>6175</v>
      </c>
      <c r="H1880" s="140" t="s">
        <v>2551</v>
      </c>
      <c r="I1880" s="140" t="s">
        <v>7758</v>
      </c>
      <c r="J1880" s="140" t="s">
        <v>15399</v>
      </c>
      <c r="K1880" s="140" t="s">
        <v>8031</v>
      </c>
      <c r="L1880" s="140" t="s">
        <v>7761</v>
      </c>
      <c r="M1880" s="140" t="s">
        <v>6825</v>
      </c>
      <c r="N1880" s="140" t="s">
        <v>8722</v>
      </c>
      <c r="O1880" s="139">
        <v>138776</v>
      </c>
      <c r="P1880" s="139">
        <v>106039</v>
      </c>
      <c r="Q1880" s="140" t="s">
        <v>5221</v>
      </c>
      <c r="R1880" s="139">
        <v>969667</v>
      </c>
      <c r="S1880" s="139">
        <v>0</v>
      </c>
      <c r="T1880" s="140" t="s">
        <v>7758</v>
      </c>
      <c r="U1880" s="141">
        <v>367</v>
      </c>
      <c r="V1880" s="140" t="s">
        <v>15400</v>
      </c>
      <c r="W1880" s="140" t="s">
        <v>11101</v>
      </c>
      <c r="X1880" s="140" t="s">
        <v>7972</v>
      </c>
      <c r="Y1880" s="140" t="s">
        <v>7973</v>
      </c>
      <c r="Z1880" s="140" t="s">
        <v>8899</v>
      </c>
      <c r="AA1880" s="139">
        <v>1</v>
      </c>
      <c r="AB1880" s="141">
        <v>45322</v>
      </c>
      <c r="AC1880" s="141">
        <v>45322</v>
      </c>
      <c r="AD1880" s="140" t="s">
        <v>8379</v>
      </c>
      <c r="AE1880" s="140" t="s">
        <v>8380</v>
      </c>
      <c r="AF1880" s="140" t="s">
        <v>8381</v>
      </c>
      <c r="AG1880" s="140" t="s">
        <v>8382</v>
      </c>
      <c r="AH1880" s="140" t="s">
        <v>15401</v>
      </c>
      <c r="AI1880" s="140" t="s">
        <v>7943</v>
      </c>
      <c r="AJ1880" s="140" t="s">
        <v>15402</v>
      </c>
      <c r="AK1880" s="140" t="s">
        <v>6334</v>
      </c>
      <c r="AL1880" s="139">
        <v>9950</v>
      </c>
      <c r="AM1880" s="140" t="s">
        <v>6175</v>
      </c>
      <c r="AN1880" s="140" t="s">
        <v>15403</v>
      </c>
    </row>
    <row r="1881" spans="1:40" ht="28.8" x14ac:dyDescent="0.25">
      <c r="A1881" s="139" t="s">
        <v>7756</v>
      </c>
      <c r="B1881" s="140" t="s">
        <v>7757</v>
      </c>
      <c r="C1881" s="139">
        <v>25023</v>
      </c>
      <c r="D1881" s="140" t="s">
        <v>5863</v>
      </c>
      <c r="E1881" s="140" t="s">
        <v>6335</v>
      </c>
      <c r="F1881" s="139">
        <v>9950</v>
      </c>
      <c r="G1881" s="140" t="s">
        <v>6175</v>
      </c>
      <c r="H1881" s="140" t="s">
        <v>2552</v>
      </c>
      <c r="I1881" s="140" t="s">
        <v>7758</v>
      </c>
      <c r="J1881" s="140" t="s">
        <v>15404</v>
      </c>
      <c r="K1881" s="140" t="s">
        <v>8031</v>
      </c>
      <c r="L1881" s="140" t="s">
        <v>7761</v>
      </c>
      <c r="M1881" s="140" t="s">
        <v>6825</v>
      </c>
      <c r="N1881" s="140" t="s">
        <v>8722</v>
      </c>
      <c r="O1881" s="139">
        <v>138776</v>
      </c>
      <c r="P1881" s="139">
        <v>106039</v>
      </c>
      <c r="Q1881" s="140" t="s">
        <v>5221</v>
      </c>
      <c r="R1881" s="139">
        <v>969667</v>
      </c>
      <c r="S1881" s="139">
        <v>0</v>
      </c>
      <c r="T1881" s="140" t="s">
        <v>7758</v>
      </c>
      <c r="U1881" s="141">
        <v>367</v>
      </c>
      <c r="V1881" s="140" t="s">
        <v>15405</v>
      </c>
      <c r="W1881" s="140" t="s">
        <v>8517</v>
      </c>
      <c r="X1881" s="140" t="s">
        <v>8106</v>
      </c>
      <c r="Y1881" s="140" t="s">
        <v>8107</v>
      </c>
      <c r="Z1881" s="140" t="s">
        <v>8724</v>
      </c>
      <c r="AA1881" s="139">
        <v>2</v>
      </c>
      <c r="AB1881" s="141">
        <v>45322</v>
      </c>
      <c r="AC1881" s="141">
        <v>45322</v>
      </c>
      <c r="AD1881" s="140" t="s">
        <v>8379</v>
      </c>
      <c r="AE1881" s="140" t="s">
        <v>8380</v>
      </c>
      <c r="AF1881" s="140" t="s">
        <v>8381</v>
      </c>
      <c r="AG1881" s="140" t="s">
        <v>8382</v>
      </c>
      <c r="AH1881" s="140" t="s">
        <v>15406</v>
      </c>
      <c r="AI1881" s="140" t="s">
        <v>7943</v>
      </c>
      <c r="AJ1881" s="140" t="s">
        <v>5863</v>
      </c>
      <c r="AK1881" s="140" t="s">
        <v>6335</v>
      </c>
      <c r="AL1881" s="139">
        <v>9950</v>
      </c>
      <c r="AM1881" s="140" t="s">
        <v>6175</v>
      </c>
      <c r="AN1881" s="140" t="s">
        <v>15403</v>
      </c>
    </row>
    <row r="1882" spans="1:40" ht="28.8" x14ac:dyDescent="0.25">
      <c r="A1882" s="139" t="s">
        <v>7756</v>
      </c>
      <c r="B1882" s="140" t="s">
        <v>7757</v>
      </c>
      <c r="C1882" s="139">
        <v>25072</v>
      </c>
      <c r="D1882" s="140" t="s">
        <v>5864</v>
      </c>
      <c r="E1882" s="140" t="s">
        <v>4684</v>
      </c>
      <c r="F1882" s="139">
        <v>9968</v>
      </c>
      <c r="G1882" s="140" t="s">
        <v>182</v>
      </c>
      <c r="H1882" s="140" t="s">
        <v>2553</v>
      </c>
      <c r="I1882" s="140" t="s">
        <v>7758</v>
      </c>
      <c r="J1882" s="140" t="s">
        <v>15407</v>
      </c>
      <c r="K1882" s="140" t="s">
        <v>8031</v>
      </c>
      <c r="L1882" s="140" t="s">
        <v>7761</v>
      </c>
      <c r="M1882" s="140" t="s">
        <v>6825</v>
      </c>
      <c r="N1882" s="140" t="s">
        <v>8722</v>
      </c>
      <c r="O1882" s="139">
        <v>119479</v>
      </c>
      <c r="P1882" s="139">
        <v>25072</v>
      </c>
      <c r="Q1882" s="140" t="s">
        <v>5864</v>
      </c>
      <c r="R1882" s="139">
        <v>969675</v>
      </c>
      <c r="S1882" s="139">
        <v>0</v>
      </c>
      <c r="T1882" s="140" t="s">
        <v>7758</v>
      </c>
      <c r="U1882" s="141">
        <v>367</v>
      </c>
      <c r="V1882" s="140" t="s">
        <v>15408</v>
      </c>
      <c r="W1882" s="140" t="s">
        <v>8141</v>
      </c>
      <c r="X1882" s="140" t="s">
        <v>7765</v>
      </c>
      <c r="Y1882" s="140" t="s">
        <v>7766</v>
      </c>
      <c r="Z1882" s="140" t="s">
        <v>8739</v>
      </c>
      <c r="AA1882" s="139">
        <v>1</v>
      </c>
      <c r="AB1882" s="141">
        <v>45322</v>
      </c>
      <c r="AC1882" s="141">
        <v>45322</v>
      </c>
      <c r="AD1882" s="140" t="s">
        <v>8379</v>
      </c>
      <c r="AE1882" s="140" t="s">
        <v>8380</v>
      </c>
      <c r="AF1882" s="140" t="s">
        <v>8381</v>
      </c>
      <c r="AG1882" s="140" t="s">
        <v>8382</v>
      </c>
      <c r="AH1882" s="140" t="s">
        <v>15409</v>
      </c>
      <c r="AI1882" s="140" t="s">
        <v>7943</v>
      </c>
      <c r="AJ1882" s="140" t="s">
        <v>15410</v>
      </c>
      <c r="AK1882" s="140" t="s">
        <v>15411</v>
      </c>
      <c r="AL1882" s="139">
        <v>9968</v>
      </c>
      <c r="AM1882" s="140" t="s">
        <v>182</v>
      </c>
      <c r="AN1882" s="140" t="s">
        <v>15412</v>
      </c>
    </row>
    <row r="1883" spans="1:40" ht="28.8" x14ac:dyDescent="0.25">
      <c r="A1883" s="139" t="s">
        <v>7756</v>
      </c>
      <c r="B1883" s="140" t="s">
        <v>7757</v>
      </c>
      <c r="C1883" s="139">
        <v>25081</v>
      </c>
      <c r="D1883" s="140" t="s">
        <v>5636</v>
      </c>
      <c r="E1883" s="140" t="s">
        <v>4685</v>
      </c>
      <c r="F1883" s="139">
        <v>9968</v>
      </c>
      <c r="G1883" s="140" t="s">
        <v>182</v>
      </c>
      <c r="H1883" s="140" t="s">
        <v>2554</v>
      </c>
      <c r="I1883" s="140" t="s">
        <v>7758</v>
      </c>
      <c r="J1883" s="140" t="s">
        <v>15413</v>
      </c>
      <c r="K1883" s="140" t="s">
        <v>8031</v>
      </c>
      <c r="L1883" s="140" t="s">
        <v>7761</v>
      </c>
      <c r="M1883" s="140" t="s">
        <v>6825</v>
      </c>
      <c r="N1883" s="140" t="s">
        <v>8730</v>
      </c>
      <c r="O1883" s="139">
        <v>121236</v>
      </c>
      <c r="P1883" s="139">
        <v>25148</v>
      </c>
      <c r="Q1883" s="140" t="s">
        <v>5249</v>
      </c>
      <c r="R1883" s="139">
        <v>976274</v>
      </c>
      <c r="S1883" s="139">
        <v>0</v>
      </c>
      <c r="T1883" s="140" t="s">
        <v>7758</v>
      </c>
      <c r="U1883" s="141">
        <v>367</v>
      </c>
      <c r="V1883" s="140" t="s">
        <v>15414</v>
      </c>
      <c r="W1883" s="140" t="s">
        <v>15415</v>
      </c>
      <c r="X1883" s="140" t="s">
        <v>7765</v>
      </c>
      <c r="Y1883" s="140" t="s">
        <v>7766</v>
      </c>
      <c r="Z1883" s="140" t="s">
        <v>8732</v>
      </c>
      <c r="AA1883" s="139">
        <v>2</v>
      </c>
      <c r="AB1883" s="141">
        <v>45322</v>
      </c>
      <c r="AC1883" s="141">
        <v>45322</v>
      </c>
      <c r="AD1883" s="140" t="s">
        <v>8379</v>
      </c>
      <c r="AE1883" s="140" t="s">
        <v>8380</v>
      </c>
      <c r="AF1883" s="140" t="s">
        <v>8381</v>
      </c>
      <c r="AG1883" s="140" t="s">
        <v>8382</v>
      </c>
      <c r="AH1883" s="140" t="s">
        <v>15416</v>
      </c>
      <c r="AI1883" s="140" t="s">
        <v>7773</v>
      </c>
      <c r="AJ1883" s="140" t="s">
        <v>15417</v>
      </c>
      <c r="AK1883" s="140" t="s">
        <v>15418</v>
      </c>
      <c r="AL1883" s="139">
        <v>9960</v>
      </c>
      <c r="AM1883" s="140" t="s">
        <v>877</v>
      </c>
      <c r="AN1883" s="140" t="s">
        <v>15419</v>
      </c>
    </row>
    <row r="1884" spans="1:40" ht="28.8" x14ac:dyDescent="0.25">
      <c r="A1884" s="139" t="s">
        <v>7756</v>
      </c>
      <c r="B1884" s="140" t="s">
        <v>7757</v>
      </c>
      <c r="C1884" s="139">
        <v>25098</v>
      </c>
      <c r="D1884" s="140" t="s">
        <v>5609</v>
      </c>
      <c r="E1884" s="140" t="s">
        <v>4686</v>
      </c>
      <c r="F1884" s="139">
        <v>9968</v>
      </c>
      <c r="G1884" s="140" t="s">
        <v>183</v>
      </c>
      <c r="H1884" s="140" t="s">
        <v>2555</v>
      </c>
      <c r="I1884" s="140" t="s">
        <v>7758</v>
      </c>
      <c r="J1884" s="140" t="s">
        <v>15420</v>
      </c>
      <c r="K1884" s="140" t="s">
        <v>8031</v>
      </c>
      <c r="L1884" s="140" t="s">
        <v>7761</v>
      </c>
      <c r="M1884" s="140" t="s">
        <v>6825</v>
      </c>
      <c r="N1884" s="140" t="s">
        <v>8722</v>
      </c>
      <c r="O1884" s="139">
        <v>119479</v>
      </c>
      <c r="P1884" s="139">
        <v>25072</v>
      </c>
      <c r="Q1884" s="140" t="s">
        <v>5864</v>
      </c>
      <c r="R1884" s="139">
        <v>969675</v>
      </c>
      <c r="S1884" s="139">
        <v>0</v>
      </c>
      <c r="T1884" s="140" t="s">
        <v>7758</v>
      </c>
      <c r="U1884" s="141">
        <v>367</v>
      </c>
      <c r="V1884" s="140" t="s">
        <v>15421</v>
      </c>
      <c r="W1884" s="140" t="s">
        <v>8776</v>
      </c>
      <c r="X1884" s="140" t="s">
        <v>7765</v>
      </c>
      <c r="Y1884" s="140" t="s">
        <v>7766</v>
      </c>
      <c r="Z1884" s="140" t="s">
        <v>8739</v>
      </c>
      <c r="AA1884" s="139">
        <v>2</v>
      </c>
      <c r="AB1884" s="141">
        <v>45322</v>
      </c>
      <c r="AC1884" s="141">
        <v>45322</v>
      </c>
      <c r="AD1884" s="140" t="s">
        <v>8379</v>
      </c>
      <c r="AE1884" s="140" t="s">
        <v>8380</v>
      </c>
      <c r="AF1884" s="140" t="s">
        <v>8381</v>
      </c>
      <c r="AG1884" s="140" t="s">
        <v>8382</v>
      </c>
      <c r="AH1884" s="140" t="s">
        <v>15422</v>
      </c>
      <c r="AI1884" s="140" t="s">
        <v>7943</v>
      </c>
      <c r="AJ1884" s="140" t="s">
        <v>15423</v>
      </c>
      <c r="AK1884" s="140" t="s">
        <v>15424</v>
      </c>
      <c r="AL1884" s="139">
        <v>9968</v>
      </c>
      <c r="AM1884" s="140" t="s">
        <v>183</v>
      </c>
      <c r="AN1884" s="140" t="s">
        <v>15412</v>
      </c>
    </row>
    <row r="1885" spans="1:40" ht="28.8" x14ac:dyDescent="0.25">
      <c r="A1885" s="139" t="s">
        <v>7756</v>
      </c>
      <c r="B1885" s="140" t="s">
        <v>7757</v>
      </c>
      <c r="C1885" s="139">
        <v>25122</v>
      </c>
      <c r="D1885" s="140" t="s">
        <v>6451</v>
      </c>
      <c r="E1885" s="140" t="s">
        <v>4687</v>
      </c>
      <c r="F1885" s="139">
        <v>9971</v>
      </c>
      <c r="G1885" s="140" t="s">
        <v>184</v>
      </c>
      <c r="H1885" s="140" t="s">
        <v>2556</v>
      </c>
      <c r="I1885" s="140" t="s">
        <v>7758</v>
      </c>
      <c r="J1885" s="140" t="s">
        <v>15425</v>
      </c>
      <c r="K1885" s="140" t="s">
        <v>8031</v>
      </c>
      <c r="L1885" s="140" t="s">
        <v>7761</v>
      </c>
      <c r="M1885" s="140" t="s">
        <v>6825</v>
      </c>
      <c r="N1885" s="140" t="s">
        <v>8722</v>
      </c>
      <c r="O1885" s="139">
        <v>138776</v>
      </c>
      <c r="P1885" s="139">
        <v>106039</v>
      </c>
      <c r="Q1885" s="140" t="s">
        <v>5221</v>
      </c>
      <c r="R1885" s="139">
        <v>969683</v>
      </c>
      <c r="S1885" s="139">
        <v>0</v>
      </c>
      <c r="T1885" s="140" t="s">
        <v>7758</v>
      </c>
      <c r="U1885" s="141">
        <v>367</v>
      </c>
      <c r="V1885" s="140" t="s">
        <v>15426</v>
      </c>
      <c r="W1885" s="140" t="s">
        <v>8517</v>
      </c>
      <c r="X1885" s="140" t="s">
        <v>7765</v>
      </c>
      <c r="Y1885" s="140" t="s">
        <v>7766</v>
      </c>
      <c r="Z1885" s="140" t="s">
        <v>8739</v>
      </c>
      <c r="AA1885" s="139">
        <v>1</v>
      </c>
      <c r="AB1885" s="141">
        <v>45322</v>
      </c>
      <c r="AC1885" s="141">
        <v>45322</v>
      </c>
      <c r="AD1885" s="140" t="s">
        <v>8379</v>
      </c>
      <c r="AE1885" s="140" t="s">
        <v>8380</v>
      </c>
      <c r="AF1885" s="140" t="s">
        <v>8381</v>
      </c>
      <c r="AG1885" s="140" t="s">
        <v>8382</v>
      </c>
      <c r="AH1885" s="140" t="s">
        <v>15427</v>
      </c>
      <c r="AI1885" s="140" t="s">
        <v>7943</v>
      </c>
      <c r="AJ1885" s="140" t="s">
        <v>9165</v>
      </c>
      <c r="AK1885" s="140" t="s">
        <v>4687</v>
      </c>
      <c r="AL1885" s="139">
        <v>9971</v>
      </c>
      <c r="AM1885" s="140" t="s">
        <v>184</v>
      </c>
      <c r="AN1885" s="140" t="s">
        <v>15428</v>
      </c>
    </row>
    <row r="1886" spans="1:40" ht="28.8" x14ac:dyDescent="0.25">
      <c r="A1886" s="139" t="s">
        <v>7756</v>
      </c>
      <c r="B1886" s="140" t="s">
        <v>7757</v>
      </c>
      <c r="C1886" s="139">
        <v>25131</v>
      </c>
      <c r="D1886" s="140" t="s">
        <v>5522</v>
      </c>
      <c r="E1886" s="140" t="s">
        <v>4688</v>
      </c>
      <c r="F1886" s="139">
        <v>9980</v>
      </c>
      <c r="G1886" s="140" t="s">
        <v>185</v>
      </c>
      <c r="H1886" s="140" t="s">
        <v>2557</v>
      </c>
      <c r="I1886" s="140" t="s">
        <v>7758</v>
      </c>
      <c r="J1886" s="140" t="s">
        <v>15429</v>
      </c>
      <c r="K1886" s="140" t="s">
        <v>8031</v>
      </c>
      <c r="L1886" s="140" t="s">
        <v>7761</v>
      </c>
      <c r="M1886" s="140" t="s">
        <v>6825</v>
      </c>
      <c r="N1886" s="140" t="s">
        <v>8722</v>
      </c>
      <c r="O1886" s="139">
        <v>119479</v>
      </c>
      <c r="P1886" s="139">
        <v>25072</v>
      </c>
      <c r="Q1886" s="140" t="s">
        <v>5864</v>
      </c>
      <c r="R1886" s="139">
        <v>969691</v>
      </c>
      <c r="S1886" s="139">
        <v>0</v>
      </c>
      <c r="T1886" s="140" t="s">
        <v>7758</v>
      </c>
      <c r="U1886" s="141">
        <v>367</v>
      </c>
      <c r="V1886" s="140" t="s">
        <v>15430</v>
      </c>
      <c r="W1886" s="140" t="s">
        <v>11622</v>
      </c>
      <c r="X1886" s="140" t="s">
        <v>7765</v>
      </c>
      <c r="Y1886" s="140" t="s">
        <v>7766</v>
      </c>
      <c r="Z1886" s="140" t="s">
        <v>8739</v>
      </c>
      <c r="AA1886" s="139">
        <v>2</v>
      </c>
      <c r="AB1886" s="141">
        <v>45322</v>
      </c>
      <c r="AC1886" s="141">
        <v>45322</v>
      </c>
      <c r="AD1886" s="140" t="s">
        <v>8379</v>
      </c>
      <c r="AE1886" s="140" t="s">
        <v>8380</v>
      </c>
      <c r="AF1886" s="140" t="s">
        <v>8381</v>
      </c>
      <c r="AG1886" s="140" t="s">
        <v>8382</v>
      </c>
      <c r="AH1886" s="140" t="s">
        <v>15431</v>
      </c>
      <c r="AI1886" s="140" t="s">
        <v>7943</v>
      </c>
      <c r="AJ1886" s="140" t="s">
        <v>15432</v>
      </c>
      <c r="AK1886" s="140" t="s">
        <v>15433</v>
      </c>
      <c r="AL1886" s="139">
        <v>9970</v>
      </c>
      <c r="AM1886" s="140" t="s">
        <v>866</v>
      </c>
      <c r="AN1886" s="140" t="s">
        <v>15434</v>
      </c>
    </row>
    <row r="1887" spans="1:40" ht="28.8" x14ac:dyDescent="0.25">
      <c r="A1887" s="139" t="s">
        <v>7756</v>
      </c>
      <c r="B1887" s="140" t="s">
        <v>7757</v>
      </c>
      <c r="C1887" s="139">
        <v>25148</v>
      </c>
      <c r="D1887" s="140" t="s">
        <v>5249</v>
      </c>
      <c r="E1887" s="140" t="s">
        <v>4689</v>
      </c>
      <c r="F1887" s="139">
        <v>9980</v>
      </c>
      <c r="G1887" s="140" t="s">
        <v>185</v>
      </c>
      <c r="H1887" s="140" t="s">
        <v>2558</v>
      </c>
      <c r="I1887" s="140" t="s">
        <v>7758</v>
      </c>
      <c r="J1887" s="140" t="s">
        <v>15435</v>
      </c>
      <c r="K1887" s="140" t="s">
        <v>8031</v>
      </c>
      <c r="L1887" s="140" t="s">
        <v>7761</v>
      </c>
      <c r="M1887" s="140" t="s">
        <v>6825</v>
      </c>
      <c r="N1887" s="140" t="s">
        <v>8730</v>
      </c>
      <c r="O1887" s="139">
        <v>121236</v>
      </c>
      <c r="P1887" s="139">
        <v>25148</v>
      </c>
      <c r="Q1887" s="140" t="s">
        <v>5249</v>
      </c>
      <c r="R1887" s="139">
        <v>976282</v>
      </c>
      <c r="S1887" s="139">
        <v>0</v>
      </c>
      <c r="T1887" s="140" t="s">
        <v>7758</v>
      </c>
      <c r="U1887" s="141">
        <v>367</v>
      </c>
      <c r="V1887" s="140" t="s">
        <v>15436</v>
      </c>
      <c r="W1887" s="140" t="s">
        <v>10113</v>
      </c>
      <c r="X1887" s="140" t="s">
        <v>7765</v>
      </c>
      <c r="Y1887" s="140" t="s">
        <v>7766</v>
      </c>
      <c r="Z1887" s="140" t="s">
        <v>8732</v>
      </c>
      <c r="AA1887" s="139">
        <v>2</v>
      </c>
      <c r="AB1887" s="141">
        <v>45322</v>
      </c>
      <c r="AC1887" s="141">
        <v>45322</v>
      </c>
      <c r="AD1887" s="140" t="s">
        <v>8379</v>
      </c>
      <c r="AE1887" s="140" t="s">
        <v>8380</v>
      </c>
      <c r="AF1887" s="140" t="s">
        <v>8381</v>
      </c>
      <c r="AG1887" s="140" t="s">
        <v>8382</v>
      </c>
      <c r="AH1887" s="140" t="s">
        <v>15437</v>
      </c>
      <c r="AI1887" s="140" t="s">
        <v>7773</v>
      </c>
      <c r="AJ1887" s="140" t="s">
        <v>15438</v>
      </c>
      <c r="AK1887" s="140" t="s">
        <v>15439</v>
      </c>
      <c r="AL1887" s="139">
        <v>9980</v>
      </c>
      <c r="AM1887" s="140" t="s">
        <v>185</v>
      </c>
      <c r="AN1887" s="140" t="s">
        <v>15440</v>
      </c>
    </row>
    <row r="1888" spans="1:40" ht="28.8" x14ac:dyDescent="0.25">
      <c r="A1888" s="139" t="s">
        <v>7756</v>
      </c>
      <c r="B1888" s="140" t="s">
        <v>7757</v>
      </c>
      <c r="C1888" s="139">
        <v>25155</v>
      </c>
      <c r="D1888" s="140" t="s">
        <v>5373</v>
      </c>
      <c r="E1888" s="140" t="s">
        <v>4690</v>
      </c>
      <c r="F1888" s="139">
        <v>9982</v>
      </c>
      <c r="G1888" s="140" t="s">
        <v>186</v>
      </c>
      <c r="H1888" s="140" t="s">
        <v>2559</v>
      </c>
      <c r="I1888" s="140" t="s">
        <v>7758</v>
      </c>
      <c r="J1888" s="140" t="s">
        <v>15441</v>
      </c>
      <c r="K1888" s="140" t="s">
        <v>8031</v>
      </c>
      <c r="L1888" s="140" t="s">
        <v>7761</v>
      </c>
      <c r="M1888" s="140" t="s">
        <v>6825</v>
      </c>
      <c r="N1888" s="140" t="s">
        <v>8722</v>
      </c>
      <c r="O1888" s="139">
        <v>119479</v>
      </c>
      <c r="P1888" s="139">
        <v>25072</v>
      </c>
      <c r="Q1888" s="140" t="s">
        <v>5864</v>
      </c>
      <c r="R1888" s="139">
        <v>969691</v>
      </c>
      <c r="S1888" s="139">
        <v>0</v>
      </c>
      <c r="T1888" s="140" t="s">
        <v>7758</v>
      </c>
      <c r="U1888" s="141">
        <v>367</v>
      </c>
      <c r="V1888" s="140" t="s">
        <v>15442</v>
      </c>
      <c r="W1888" s="140" t="s">
        <v>15443</v>
      </c>
      <c r="X1888" s="140" t="s">
        <v>7765</v>
      </c>
      <c r="Y1888" s="140" t="s">
        <v>7766</v>
      </c>
      <c r="Z1888" s="140" t="s">
        <v>8739</v>
      </c>
      <c r="AA1888" s="139">
        <v>1</v>
      </c>
      <c r="AB1888" s="141">
        <v>45322</v>
      </c>
      <c r="AC1888" s="141">
        <v>45322</v>
      </c>
      <c r="AD1888" s="140" t="s">
        <v>8379</v>
      </c>
      <c r="AE1888" s="140" t="s">
        <v>8380</v>
      </c>
      <c r="AF1888" s="140" t="s">
        <v>8381</v>
      </c>
      <c r="AG1888" s="140" t="s">
        <v>8382</v>
      </c>
      <c r="AH1888" s="140" t="s">
        <v>15444</v>
      </c>
      <c r="AI1888" s="140" t="s">
        <v>7943</v>
      </c>
      <c r="AJ1888" s="140" t="s">
        <v>15445</v>
      </c>
      <c r="AK1888" s="140" t="s">
        <v>15433</v>
      </c>
      <c r="AL1888" s="139">
        <v>9970</v>
      </c>
      <c r="AM1888" s="140" t="s">
        <v>866</v>
      </c>
      <c r="AN1888" s="140" t="s">
        <v>15434</v>
      </c>
    </row>
    <row r="1889" spans="1:40" ht="28.8" x14ac:dyDescent="0.25">
      <c r="A1889" s="139" t="s">
        <v>7756</v>
      </c>
      <c r="B1889" s="140" t="s">
        <v>7757</v>
      </c>
      <c r="C1889" s="139">
        <v>25163</v>
      </c>
      <c r="D1889" s="140" t="s">
        <v>7624</v>
      </c>
      <c r="E1889" s="140" t="s">
        <v>4089</v>
      </c>
      <c r="F1889" s="139">
        <v>9988</v>
      </c>
      <c r="G1889" s="140" t="s">
        <v>187</v>
      </c>
      <c r="H1889" s="140" t="s">
        <v>2560</v>
      </c>
      <c r="I1889" s="140" t="s">
        <v>7758</v>
      </c>
      <c r="J1889" s="140" t="s">
        <v>15446</v>
      </c>
      <c r="K1889" s="140" t="s">
        <v>8031</v>
      </c>
      <c r="L1889" s="140" t="s">
        <v>7761</v>
      </c>
      <c r="M1889" s="140" t="s">
        <v>6825</v>
      </c>
      <c r="N1889" s="140" t="s">
        <v>8722</v>
      </c>
      <c r="O1889" s="139">
        <v>119479</v>
      </c>
      <c r="P1889" s="139">
        <v>25072</v>
      </c>
      <c r="Q1889" s="140" t="s">
        <v>5864</v>
      </c>
      <c r="R1889" s="139">
        <v>969691</v>
      </c>
      <c r="S1889" s="139">
        <v>0</v>
      </c>
      <c r="T1889" s="140" t="s">
        <v>7758</v>
      </c>
      <c r="U1889" s="141">
        <v>367</v>
      </c>
      <c r="V1889" s="140" t="s">
        <v>15447</v>
      </c>
      <c r="W1889" s="140" t="s">
        <v>8424</v>
      </c>
      <c r="X1889" s="140" t="s">
        <v>8106</v>
      </c>
      <c r="Y1889" s="140" t="s">
        <v>8107</v>
      </c>
      <c r="Z1889" s="140" t="s">
        <v>8724</v>
      </c>
      <c r="AA1889" s="139">
        <v>1</v>
      </c>
      <c r="AB1889" s="141">
        <v>45322</v>
      </c>
      <c r="AC1889" s="141">
        <v>45322</v>
      </c>
      <c r="AD1889" s="140" t="s">
        <v>8379</v>
      </c>
      <c r="AE1889" s="140" t="s">
        <v>8380</v>
      </c>
      <c r="AF1889" s="140" t="s">
        <v>8381</v>
      </c>
      <c r="AG1889" s="140" t="s">
        <v>8382</v>
      </c>
      <c r="AH1889" s="140" t="s">
        <v>15448</v>
      </c>
      <c r="AI1889" s="140" t="s">
        <v>7943</v>
      </c>
      <c r="AJ1889" s="140" t="s">
        <v>15449</v>
      </c>
      <c r="AK1889" s="140" t="s">
        <v>15433</v>
      </c>
      <c r="AL1889" s="139">
        <v>9970</v>
      </c>
      <c r="AM1889" s="140" t="s">
        <v>866</v>
      </c>
      <c r="AN1889" s="140" t="s">
        <v>15434</v>
      </c>
    </row>
    <row r="1890" spans="1:40" ht="28.8" x14ac:dyDescent="0.25">
      <c r="A1890" s="139" t="s">
        <v>7756</v>
      </c>
      <c r="B1890" s="140" t="s">
        <v>7757</v>
      </c>
      <c r="C1890" s="139">
        <v>25171</v>
      </c>
      <c r="D1890" s="140" t="s">
        <v>5865</v>
      </c>
      <c r="E1890" s="140" t="s">
        <v>4691</v>
      </c>
      <c r="F1890" s="139">
        <v>9990</v>
      </c>
      <c r="G1890" s="140" t="s">
        <v>486</v>
      </c>
      <c r="H1890" s="140" t="s">
        <v>2561</v>
      </c>
      <c r="I1890" s="140" t="s">
        <v>7758</v>
      </c>
      <c r="J1890" s="140" t="s">
        <v>15450</v>
      </c>
      <c r="K1890" s="140" t="s">
        <v>8031</v>
      </c>
      <c r="L1890" s="140" t="s">
        <v>7761</v>
      </c>
      <c r="M1890" s="140" t="s">
        <v>6825</v>
      </c>
      <c r="N1890" s="140" t="s">
        <v>8722</v>
      </c>
      <c r="O1890" s="139">
        <v>120261</v>
      </c>
      <c r="P1890" s="139">
        <v>25171</v>
      </c>
      <c r="Q1890" s="140" t="s">
        <v>5865</v>
      </c>
      <c r="R1890" s="139">
        <v>114173</v>
      </c>
      <c r="S1890" s="139">
        <v>0</v>
      </c>
      <c r="T1890" s="140" t="s">
        <v>7758</v>
      </c>
      <c r="U1890" s="141">
        <v>367</v>
      </c>
      <c r="V1890" s="140" t="s">
        <v>15451</v>
      </c>
      <c r="W1890" s="140" t="s">
        <v>8105</v>
      </c>
      <c r="X1890" s="140" t="s">
        <v>8106</v>
      </c>
      <c r="Y1890" s="140" t="s">
        <v>8107</v>
      </c>
      <c r="Z1890" s="140" t="s">
        <v>8724</v>
      </c>
      <c r="AA1890" s="139">
        <v>1</v>
      </c>
      <c r="AB1890" s="141">
        <v>45322</v>
      </c>
      <c r="AC1890" s="141">
        <v>45322</v>
      </c>
      <c r="AD1890" s="140" t="s">
        <v>8379</v>
      </c>
      <c r="AE1890" s="140" t="s">
        <v>8380</v>
      </c>
      <c r="AF1890" s="140" t="s">
        <v>8381</v>
      </c>
      <c r="AG1890" s="140" t="s">
        <v>8382</v>
      </c>
      <c r="AH1890" s="140" t="s">
        <v>15452</v>
      </c>
      <c r="AI1890" s="140" t="s">
        <v>7943</v>
      </c>
      <c r="AJ1890" s="140" t="s">
        <v>15453</v>
      </c>
      <c r="AK1890" s="140" t="s">
        <v>4691</v>
      </c>
      <c r="AL1890" s="139">
        <v>9990</v>
      </c>
      <c r="AM1890" s="140" t="s">
        <v>486</v>
      </c>
      <c r="AN1890" s="140" t="s">
        <v>15454</v>
      </c>
    </row>
    <row r="1891" spans="1:40" ht="28.8" x14ac:dyDescent="0.25">
      <c r="A1891" s="139" t="s">
        <v>7756</v>
      </c>
      <c r="B1891" s="140" t="s">
        <v>7757</v>
      </c>
      <c r="C1891" s="139">
        <v>25189</v>
      </c>
      <c r="D1891" s="140" t="s">
        <v>5866</v>
      </c>
      <c r="E1891" s="140" t="s">
        <v>4692</v>
      </c>
      <c r="F1891" s="139">
        <v>9990</v>
      </c>
      <c r="G1891" s="140" t="s">
        <v>486</v>
      </c>
      <c r="H1891" s="140" t="s">
        <v>2562</v>
      </c>
      <c r="I1891" s="140" t="s">
        <v>7758</v>
      </c>
      <c r="J1891" s="140" t="s">
        <v>15455</v>
      </c>
      <c r="K1891" s="140" t="s">
        <v>8031</v>
      </c>
      <c r="L1891" s="140" t="s">
        <v>7761</v>
      </c>
      <c r="M1891" s="140" t="s">
        <v>6825</v>
      </c>
      <c r="N1891" s="140" t="s">
        <v>8722</v>
      </c>
      <c r="O1891" s="139">
        <v>120261</v>
      </c>
      <c r="P1891" s="139">
        <v>25171</v>
      </c>
      <c r="Q1891" s="140" t="s">
        <v>5865</v>
      </c>
      <c r="R1891" s="139">
        <v>114173</v>
      </c>
      <c r="S1891" s="139">
        <v>0</v>
      </c>
      <c r="T1891" s="140" t="s">
        <v>7758</v>
      </c>
      <c r="U1891" s="141">
        <v>367</v>
      </c>
      <c r="V1891" s="140" t="s">
        <v>15456</v>
      </c>
      <c r="W1891" s="140" t="s">
        <v>15457</v>
      </c>
      <c r="X1891" s="140" t="s">
        <v>7765</v>
      </c>
      <c r="Y1891" s="140" t="s">
        <v>7766</v>
      </c>
      <c r="Z1891" s="140" t="s">
        <v>8739</v>
      </c>
      <c r="AA1891" s="139">
        <v>3</v>
      </c>
      <c r="AB1891" s="141">
        <v>45322</v>
      </c>
      <c r="AC1891" s="141">
        <v>45322</v>
      </c>
      <c r="AD1891" s="140" t="s">
        <v>8379</v>
      </c>
      <c r="AE1891" s="140" t="s">
        <v>8380</v>
      </c>
      <c r="AF1891" s="140" t="s">
        <v>8381</v>
      </c>
      <c r="AG1891" s="140" t="s">
        <v>8382</v>
      </c>
      <c r="AH1891" s="140" t="s">
        <v>15452</v>
      </c>
      <c r="AI1891" s="140" t="s">
        <v>7943</v>
      </c>
      <c r="AJ1891" s="140" t="s">
        <v>15453</v>
      </c>
      <c r="AK1891" s="140" t="s">
        <v>4691</v>
      </c>
      <c r="AL1891" s="139">
        <v>9990</v>
      </c>
      <c r="AM1891" s="140" t="s">
        <v>486</v>
      </c>
      <c r="AN1891" s="140" t="s">
        <v>15454</v>
      </c>
    </row>
    <row r="1892" spans="1:40" ht="28.8" x14ac:dyDescent="0.25">
      <c r="A1892" s="139" t="s">
        <v>7756</v>
      </c>
      <c r="B1892" s="140" t="s">
        <v>7757</v>
      </c>
      <c r="C1892" s="139">
        <v>25197</v>
      </c>
      <c r="D1892" s="140" t="s">
        <v>5867</v>
      </c>
      <c r="E1892" s="140" t="s">
        <v>4693</v>
      </c>
      <c r="F1892" s="139">
        <v>9990</v>
      </c>
      <c r="G1892" s="140" t="s">
        <v>486</v>
      </c>
      <c r="H1892" s="140" t="s">
        <v>2563</v>
      </c>
      <c r="I1892" s="140" t="s">
        <v>7758</v>
      </c>
      <c r="J1892" s="140" t="s">
        <v>15458</v>
      </c>
      <c r="K1892" s="140" t="s">
        <v>8031</v>
      </c>
      <c r="L1892" s="140" t="s">
        <v>7761</v>
      </c>
      <c r="M1892" s="140" t="s">
        <v>6825</v>
      </c>
      <c r="N1892" s="140" t="s">
        <v>8722</v>
      </c>
      <c r="O1892" s="139">
        <v>120261</v>
      </c>
      <c r="P1892" s="139">
        <v>25171</v>
      </c>
      <c r="Q1892" s="140" t="s">
        <v>5865</v>
      </c>
      <c r="R1892" s="139">
        <v>114173</v>
      </c>
      <c r="S1892" s="139">
        <v>0</v>
      </c>
      <c r="T1892" s="140" t="s">
        <v>7758</v>
      </c>
      <c r="U1892" s="141">
        <v>367</v>
      </c>
      <c r="V1892" s="140" t="s">
        <v>15459</v>
      </c>
      <c r="W1892" s="140" t="s">
        <v>8711</v>
      </c>
      <c r="X1892" s="140" t="s">
        <v>7765</v>
      </c>
      <c r="Y1892" s="140" t="s">
        <v>7766</v>
      </c>
      <c r="Z1892" s="140" t="s">
        <v>8739</v>
      </c>
      <c r="AA1892" s="139">
        <v>2</v>
      </c>
      <c r="AB1892" s="141">
        <v>45322</v>
      </c>
      <c r="AC1892" s="141">
        <v>45322</v>
      </c>
      <c r="AD1892" s="140" t="s">
        <v>8379</v>
      </c>
      <c r="AE1892" s="140" t="s">
        <v>8380</v>
      </c>
      <c r="AF1892" s="140" t="s">
        <v>8381</v>
      </c>
      <c r="AG1892" s="140" t="s">
        <v>8382</v>
      </c>
      <c r="AH1892" s="140" t="s">
        <v>15452</v>
      </c>
      <c r="AI1892" s="140" t="s">
        <v>7943</v>
      </c>
      <c r="AJ1892" s="140" t="s">
        <v>15453</v>
      </c>
      <c r="AK1892" s="140" t="s">
        <v>4691</v>
      </c>
      <c r="AL1892" s="139">
        <v>9990</v>
      </c>
      <c r="AM1892" s="140" t="s">
        <v>486</v>
      </c>
      <c r="AN1892" s="140" t="s">
        <v>15454</v>
      </c>
    </row>
    <row r="1893" spans="1:40" ht="28.8" x14ac:dyDescent="0.25">
      <c r="A1893" s="139" t="s">
        <v>7756</v>
      </c>
      <c r="B1893" s="140" t="s">
        <v>7757</v>
      </c>
      <c r="C1893" s="139">
        <v>25205</v>
      </c>
      <c r="D1893" s="140" t="s">
        <v>5868</v>
      </c>
      <c r="E1893" s="140" t="s">
        <v>4691</v>
      </c>
      <c r="F1893" s="139">
        <v>9990</v>
      </c>
      <c r="G1893" s="140" t="s">
        <v>486</v>
      </c>
      <c r="H1893" s="140" t="s">
        <v>2564</v>
      </c>
      <c r="I1893" s="140" t="s">
        <v>7758</v>
      </c>
      <c r="J1893" s="140" t="s">
        <v>15460</v>
      </c>
      <c r="K1893" s="140" t="s">
        <v>8031</v>
      </c>
      <c r="L1893" s="140" t="s">
        <v>7761</v>
      </c>
      <c r="M1893" s="140" t="s">
        <v>6825</v>
      </c>
      <c r="N1893" s="140" t="s">
        <v>8722</v>
      </c>
      <c r="O1893" s="139">
        <v>120261</v>
      </c>
      <c r="P1893" s="139">
        <v>25171</v>
      </c>
      <c r="Q1893" s="140" t="s">
        <v>5865</v>
      </c>
      <c r="R1893" s="139">
        <v>114173</v>
      </c>
      <c r="S1893" s="139">
        <v>0</v>
      </c>
      <c r="T1893" s="140" t="s">
        <v>7758</v>
      </c>
      <c r="U1893" s="141">
        <v>367</v>
      </c>
      <c r="V1893" s="140" t="s">
        <v>15461</v>
      </c>
      <c r="W1893" s="140" t="s">
        <v>8105</v>
      </c>
      <c r="X1893" s="140" t="s">
        <v>7765</v>
      </c>
      <c r="Y1893" s="140" t="s">
        <v>7766</v>
      </c>
      <c r="Z1893" s="140" t="s">
        <v>8739</v>
      </c>
      <c r="AA1893" s="139">
        <v>4</v>
      </c>
      <c r="AB1893" s="141">
        <v>45322</v>
      </c>
      <c r="AC1893" s="141">
        <v>45322</v>
      </c>
      <c r="AD1893" s="140" t="s">
        <v>8379</v>
      </c>
      <c r="AE1893" s="140" t="s">
        <v>8380</v>
      </c>
      <c r="AF1893" s="140" t="s">
        <v>8381</v>
      </c>
      <c r="AG1893" s="140" t="s">
        <v>8382</v>
      </c>
      <c r="AH1893" s="140" t="s">
        <v>15452</v>
      </c>
      <c r="AI1893" s="140" t="s">
        <v>7943</v>
      </c>
      <c r="AJ1893" s="140" t="s">
        <v>15453</v>
      </c>
      <c r="AK1893" s="140" t="s">
        <v>4691</v>
      </c>
      <c r="AL1893" s="139">
        <v>9990</v>
      </c>
      <c r="AM1893" s="140" t="s">
        <v>486</v>
      </c>
      <c r="AN1893" s="140" t="s">
        <v>15454</v>
      </c>
    </row>
    <row r="1894" spans="1:40" ht="28.8" x14ac:dyDescent="0.25">
      <c r="A1894" s="139" t="s">
        <v>7756</v>
      </c>
      <c r="B1894" s="140" t="s">
        <v>7757</v>
      </c>
      <c r="C1894" s="139">
        <v>25221</v>
      </c>
      <c r="D1894" s="140" t="s">
        <v>5869</v>
      </c>
      <c r="E1894" s="140" t="s">
        <v>4694</v>
      </c>
      <c r="F1894" s="139">
        <v>9991</v>
      </c>
      <c r="G1894" s="140" t="s">
        <v>188</v>
      </c>
      <c r="H1894" s="140" t="s">
        <v>2565</v>
      </c>
      <c r="I1894" s="140" t="s">
        <v>7758</v>
      </c>
      <c r="J1894" s="140" t="s">
        <v>15462</v>
      </c>
      <c r="K1894" s="140" t="s">
        <v>8031</v>
      </c>
      <c r="L1894" s="140" t="s">
        <v>7761</v>
      </c>
      <c r="M1894" s="140" t="s">
        <v>6825</v>
      </c>
      <c r="N1894" s="140" t="s">
        <v>8722</v>
      </c>
      <c r="O1894" s="139">
        <v>120261</v>
      </c>
      <c r="P1894" s="139">
        <v>25171</v>
      </c>
      <c r="Q1894" s="140" t="s">
        <v>5865</v>
      </c>
      <c r="R1894" s="139">
        <v>969733</v>
      </c>
      <c r="S1894" s="139">
        <v>0</v>
      </c>
      <c r="T1894" s="140" t="s">
        <v>7758</v>
      </c>
      <c r="U1894" s="141">
        <v>367</v>
      </c>
      <c r="V1894" s="140" t="s">
        <v>15463</v>
      </c>
      <c r="W1894" s="140" t="s">
        <v>9296</v>
      </c>
      <c r="X1894" s="140" t="s">
        <v>7765</v>
      </c>
      <c r="Y1894" s="140" t="s">
        <v>7766</v>
      </c>
      <c r="Z1894" s="140" t="s">
        <v>8739</v>
      </c>
      <c r="AA1894" s="139">
        <v>2</v>
      </c>
      <c r="AB1894" s="141">
        <v>45322</v>
      </c>
      <c r="AC1894" s="141">
        <v>45322</v>
      </c>
      <c r="AD1894" s="140" t="s">
        <v>8379</v>
      </c>
      <c r="AE1894" s="140" t="s">
        <v>8380</v>
      </c>
      <c r="AF1894" s="140" t="s">
        <v>8381</v>
      </c>
      <c r="AG1894" s="140" t="s">
        <v>8382</v>
      </c>
      <c r="AH1894" s="140" t="s">
        <v>15464</v>
      </c>
      <c r="AI1894" s="140" t="s">
        <v>7773</v>
      </c>
      <c r="AJ1894" s="140" t="s">
        <v>15465</v>
      </c>
      <c r="AK1894" s="140" t="s">
        <v>15466</v>
      </c>
      <c r="AL1894" s="139">
        <v>9991</v>
      </c>
      <c r="AM1894" s="140" t="s">
        <v>188</v>
      </c>
      <c r="AN1894" s="140" t="s">
        <v>15467</v>
      </c>
    </row>
    <row r="1895" spans="1:40" ht="28.8" x14ac:dyDescent="0.25">
      <c r="A1895" s="139" t="s">
        <v>7756</v>
      </c>
      <c r="B1895" s="140" t="s">
        <v>7757</v>
      </c>
      <c r="C1895" s="139">
        <v>25239</v>
      </c>
      <c r="D1895" s="140" t="s">
        <v>6949</v>
      </c>
      <c r="E1895" s="140" t="s">
        <v>4695</v>
      </c>
      <c r="F1895" s="139">
        <v>9991</v>
      </c>
      <c r="G1895" s="140" t="s">
        <v>188</v>
      </c>
      <c r="H1895" s="140" t="s">
        <v>2566</v>
      </c>
      <c r="I1895" s="140" t="s">
        <v>7758</v>
      </c>
      <c r="J1895" s="140" t="s">
        <v>15468</v>
      </c>
      <c r="K1895" s="140" t="s">
        <v>8031</v>
      </c>
      <c r="L1895" s="140" t="s">
        <v>7761</v>
      </c>
      <c r="M1895" s="140" t="s">
        <v>6825</v>
      </c>
      <c r="N1895" s="140" t="s">
        <v>7762</v>
      </c>
      <c r="O1895" s="139">
        <v>121301</v>
      </c>
      <c r="P1895" s="139">
        <v>3269</v>
      </c>
      <c r="Q1895" s="140" t="s">
        <v>6643</v>
      </c>
      <c r="R1895" s="139">
        <v>114025</v>
      </c>
      <c r="S1895" s="139">
        <v>114025</v>
      </c>
      <c r="T1895" s="140" t="s">
        <v>7758</v>
      </c>
      <c r="U1895" s="141">
        <v>367</v>
      </c>
      <c r="V1895" s="140" t="s">
        <v>15469</v>
      </c>
      <c r="W1895" s="140" t="s">
        <v>15470</v>
      </c>
      <c r="X1895" s="140" t="s">
        <v>7765</v>
      </c>
      <c r="Y1895" s="140" t="s">
        <v>7766</v>
      </c>
      <c r="Z1895" s="140" t="s">
        <v>7767</v>
      </c>
      <c r="AA1895" s="139">
        <v>1</v>
      </c>
      <c r="AB1895" s="141">
        <v>45322</v>
      </c>
      <c r="AC1895" s="141">
        <v>45322</v>
      </c>
      <c r="AD1895" s="140" t="s">
        <v>8379</v>
      </c>
      <c r="AE1895" s="140" t="s">
        <v>8380</v>
      </c>
      <c r="AF1895" s="140" t="s">
        <v>8381</v>
      </c>
      <c r="AG1895" s="140" t="s">
        <v>8382</v>
      </c>
      <c r="AH1895" s="140" t="s">
        <v>15471</v>
      </c>
      <c r="AI1895" s="140" t="s">
        <v>7885</v>
      </c>
      <c r="AJ1895" s="140" t="s">
        <v>15472</v>
      </c>
      <c r="AK1895" s="140" t="s">
        <v>8557</v>
      </c>
      <c r="AL1895" s="139">
        <v>9900</v>
      </c>
      <c r="AM1895" s="140" t="s">
        <v>484</v>
      </c>
      <c r="AN1895" s="140" t="s">
        <v>8558</v>
      </c>
    </row>
    <row r="1896" spans="1:40" ht="28.8" x14ac:dyDescent="0.25">
      <c r="A1896" s="139" t="s">
        <v>7756</v>
      </c>
      <c r="B1896" s="140" t="s">
        <v>7757</v>
      </c>
      <c r="C1896" s="139">
        <v>44602</v>
      </c>
      <c r="D1896" s="140" t="s">
        <v>7356</v>
      </c>
      <c r="E1896" s="140" t="s">
        <v>4696</v>
      </c>
      <c r="F1896" s="139">
        <v>2660</v>
      </c>
      <c r="G1896" s="140" t="s">
        <v>605</v>
      </c>
      <c r="H1896" s="140" t="s">
        <v>2567</v>
      </c>
      <c r="I1896" s="140" t="s">
        <v>7758</v>
      </c>
      <c r="J1896" s="140" t="s">
        <v>15481</v>
      </c>
      <c r="K1896" s="140" t="s">
        <v>8070</v>
      </c>
      <c r="L1896" s="140" t="s">
        <v>7761</v>
      </c>
      <c r="M1896" s="140" t="s">
        <v>8071</v>
      </c>
      <c r="N1896" s="140" t="s">
        <v>7762</v>
      </c>
      <c r="O1896" s="139">
        <v>138784</v>
      </c>
      <c r="P1896" s="139">
        <v>414</v>
      </c>
      <c r="Q1896" s="140" t="s">
        <v>7052</v>
      </c>
      <c r="R1896" s="139">
        <v>113803</v>
      </c>
      <c r="S1896" s="139">
        <v>113803</v>
      </c>
      <c r="T1896" s="140" t="s">
        <v>7758</v>
      </c>
      <c r="U1896" s="141">
        <v>367</v>
      </c>
      <c r="V1896" s="140" t="s">
        <v>15482</v>
      </c>
      <c r="W1896" s="140" t="s">
        <v>15483</v>
      </c>
      <c r="X1896" s="140" t="s">
        <v>7765</v>
      </c>
      <c r="Y1896" s="140" t="s">
        <v>7766</v>
      </c>
      <c r="Z1896" s="140" t="s">
        <v>7767</v>
      </c>
      <c r="AA1896" s="139">
        <v>1</v>
      </c>
      <c r="AB1896" s="141">
        <v>45322</v>
      </c>
      <c r="AC1896" s="141">
        <v>45322</v>
      </c>
      <c r="AD1896" s="140" t="s">
        <v>8109</v>
      </c>
      <c r="AE1896" s="140" t="s">
        <v>8110</v>
      </c>
      <c r="AF1896" s="140" t="s">
        <v>8111</v>
      </c>
      <c r="AG1896" s="140" t="s">
        <v>8112</v>
      </c>
      <c r="AH1896" s="140" t="s">
        <v>8074</v>
      </c>
      <c r="AI1896" s="140" t="s">
        <v>7773</v>
      </c>
      <c r="AJ1896" s="140" t="s">
        <v>8075</v>
      </c>
      <c r="AK1896" s="140" t="s">
        <v>8076</v>
      </c>
      <c r="AL1896" s="139">
        <v>2050</v>
      </c>
      <c r="AM1896" s="140" t="s">
        <v>2909</v>
      </c>
      <c r="AN1896" s="140" t="s">
        <v>8077</v>
      </c>
    </row>
    <row r="1897" spans="1:40" ht="28.8" x14ac:dyDescent="0.25">
      <c r="A1897" s="139" t="s">
        <v>7756</v>
      </c>
      <c r="B1897" s="140" t="s">
        <v>7757</v>
      </c>
      <c r="C1897" s="139">
        <v>44628</v>
      </c>
      <c r="D1897" s="140" t="s">
        <v>7625</v>
      </c>
      <c r="E1897" s="140" t="s">
        <v>4697</v>
      </c>
      <c r="F1897" s="139">
        <v>2500</v>
      </c>
      <c r="G1897" s="140" t="s">
        <v>312</v>
      </c>
      <c r="H1897" s="140" t="s">
        <v>2568</v>
      </c>
      <c r="I1897" s="140" t="s">
        <v>7758</v>
      </c>
      <c r="J1897" s="140" t="s">
        <v>15484</v>
      </c>
      <c r="K1897" s="140" t="s">
        <v>7899</v>
      </c>
      <c r="L1897" s="140" t="s">
        <v>7761</v>
      </c>
      <c r="M1897" s="140" t="s">
        <v>6823</v>
      </c>
      <c r="N1897" s="140" t="s">
        <v>8722</v>
      </c>
      <c r="O1897" s="139">
        <v>119925</v>
      </c>
      <c r="P1897" s="139">
        <v>48009</v>
      </c>
      <c r="Q1897" s="140" t="s">
        <v>7634</v>
      </c>
      <c r="R1897" s="139">
        <v>963496</v>
      </c>
      <c r="S1897" s="139">
        <v>0</v>
      </c>
      <c r="T1897" s="140" t="s">
        <v>7758</v>
      </c>
      <c r="U1897" s="141">
        <v>367</v>
      </c>
      <c r="V1897" s="140" t="s">
        <v>15485</v>
      </c>
      <c r="W1897" s="140" t="s">
        <v>9988</v>
      </c>
      <c r="X1897" s="140" t="s">
        <v>7765</v>
      </c>
      <c r="Y1897" s="140" t="s">
        <v>7766</v>
      </c>
      <c r="Z1897" s="140" t="s">
        <v>8739</v>
      </c>
      <c r="AA1897" s="139">
        <v>1</v>
      </c>
      <c r="AB1897" s="141">
        <v>45322</v>
      </c>
      <c r="AC1897" s="141">
        <v>45322</v>
      </c>
      <c r="AD1897" s="140" t="s">
        <v>8091</v>
      </c>
      <c r="AE1897" s="140" t="s">
        <v>8092</v>
      </c>
      <c r="AF1897" s="140" t="s">
        <v>8093</v>
      </c>
      <c r="AG1897" s="140" t="s">
        <v>8094</v>
      </c>
      <c r="AH1897" s="140" t="s">
        <v>15486</v>
      </c>
      <c r="AI1897" s="140" t="s">
        <v>15487</v>
      </c>
      <c r="AJ1897" s="140" t="s">
        <v>15488</v>
      </c>
      <c r="AK1897" s="140" t="s">
        <v>4697</v>
      </c>
      <c r="AL1897" s="139">
        <v>2500</v>
      </c>
      <c r="AM1897" s="140" t="s">
        <v>312</v>
      </c>
      <c r="AN1897" s="140" t="s">
        <v>15489</v>
      </c>
    </row>
    <row r="1898" spans="1:40" ht="28.8" x14ac:dyDescent="0.25">
      <c r="A1898" s="139" t="s">
        <v>7756</v>
      </c>
      <c r="B1898" s="140" t="s">
        <v>7757</v>
      </c>
      <c r="C1898" s="139">
        <v>44636</v>
      </c>
      <c r="D1898" s="140" t="s">
        <v>6733</v>
      </c>
      <c r="E1898" s="140" t="s">
        <v>4698</v>
      </c>
      <c r="F1898" s="139">
        <v>1501</v>
      </c>
      <c r="G1898" s="140" t="s">
        <v>189</v>
      </c>
      <c r="H1898" s="140" t="s">
        <v>2826</v>
      </c>
      <c r="I1898" s="140" t="s">
        <v>7758</v>
      </c>
      <c r="J1898" s="140" t="s">
        <v>15490</v>
      </c>
      <c r="K1898" s="140" t="s">
        <v>7881</v>
      </c>
      <c r="L1898" s="140" t="s">
        <v>7761</v>
      </c>
      <c r="M1898" s="140" t="s">
        <v>6824</v>
      </c>
      <c r="N1898" s="140" t="s">
        <v>7762</v>
      </c>
      <c r="O1898" s="139">
        <v>119206</v>
      </c>
      <c r="P1898" s="139">
        <v>208</v>
      </c>
      <c r="Q1898" s="140" t="s">
        <v>6113</v>
      </c>
      <c r="R1898" s="139">
        <v>113886</v>
      </c>
      <c r="S1898" s="139">
        <v>113886</v>
      </c>
      <c r="T1898" s="140" t="s">
        <v>7758</v>
      </c>
      <c r="U1898" s="141">
        <v>367</v>
      </c>
      <c r="V1898" s="140" t="s">
        <v>15491</v>
      </c>
      <c r="W1898" s="140" t="s">
        <v>7840</v>
      </c>
      <c r="X1898" s="140" t="s">
        <v>7765</v>
      </c>
      <c r="Y1898" s="140" t="s">
        <v>7766</v>
      </c>
      <c r="Z1898" s="140" t="s">
        <v>7767</v>
      </c>
      <c r="AA1898" s="139">
        <v>1</v>
      </c>
      <c r="AB1898" s="141">
        <v>45322</v>
      </c>
      <c r="AC1898" s="141">
        <v>45322</v>
      </c>
      <c r="AD1898" s="140" t="s">
        <v>7926</v>
      </c>
      <c r="AE1898" s="140" t="s">
        <v>7927</v>
      </c>
      <c r="AF1898" s="140" t="s">
        <v>7928</v>
      </c>
      <c r="AG1898" s="140" t="s">
        <v>7929</v>
      </c>
      <c r="AH1898" s="140" t="s">
        <v>8007</v>
      </c>
      <c r="AI1898" s="140" t="s">
        <v>7773</v>
      </c>
      <c r="AJ1898" s="140" t="s">
        <v>8008</v>
      </c>
      <c r="AK1898" s="140" t="s">
        <v>8009</v>
      </c>
      <c r="AL1898" s="139">
        <v>1730</v>
      </c>
      <c r="AM1898" s="140" t="s">
        <v>268</v>
      </c>
      <c r="AN1898" s="140" t="s">
        <v>8010</v>
      </c>
    </row>
    <row r="1899" spans="1:40" ht="28.8" x14ac:dyDescent="0.25">
      <c r="A1899" s="139" t="s">
        <v>7756</v>
      </c>
      <c r="B1899" s="140" t="s">
        <v>7757</v>
      </c>
      <c r="C1899" s="139">
        <v>44644</v>
      </c>
      <c r="D1899" s="140" t="s">
        <v>5517</v>
      </c>
      <c r="E1899" s="140" t="s">
        <v>4699</v>
      </c>
      <c r="F1899" s="139">
        <v>2900</v>
      </c>
      <c r="G1899" s="140" t="s">
        <v>286</v>
      </c>
      <c r="H1899" s="140" t="s">
        <v>2569</v>
      </c>
      <c r="I1899" s="140" t="s">
        <v>7758</v>
      </c>
      <c r="J1899" s="140" t="s">
        <v>15492</v>
      </c>
      <c r="K1899" s="140" t="s">
        <v>7899</v>
      </c>
      <c r="L1899" s="140" t="s">
        <v>7761</v>
      </c>
      <c r="M1899" s="140" t="s">
        <v>6823</v>
      </c>
      <c r="N1899" s="140" t="s">
        <v>8722</v>
      </c>
      <c r="O1899" s="139">
        <v>125591</v>
      </c>
      <c r="P1899" s="139">
        <v>117556</v>
      </c>
      <c r="Q1899" s="140" t="s">
        <v>7418</v>
      </c>
      <c r="R1899" s="139">
        <v>964288</v>
      </c>
      <c r="S1899" s="139">
        <v>0</v>
      </c>
      <c r="T1899" s="140" t="s">
        <v>7758</v>
      </c>
      <c r="U1899" s="141">
        <v>367</v>
      </c>
      <c r="V1899" s="140" t="s">
        <v>15493</v>
      </c>
      <c r="W1899" s="140" t="s">
        <v>8251</v>
      </c>
      <c r="X1899" s="140" t="s">
        <v>7765</v>
      </c>
      <c r="Y1899" s="140" t="s">
        <v>7766</v>
      </c>
      <c r="Z1899" s="140" t="s">
        <v>8739</v>
      </c>
      <c r="AA1899" s="139">
        <v>1</v>
      </c>
      <c r="AB1899" s="141">
        <v>45322</v>
      </c>
      <c r="AC1899" s="141">
        <v>45322</v>
      </c>
      <c r="AD1899" s="140" t="s">
        <v>8091</v>
      </c>
      <c r="AE1899" s="140" t="s">
        <v>8092</v>
      </c>
      <c r="AF1899" s="140" t="s">
        <v>8093</v>
      </c>
      <c r="AG1899" s="140" t="s">
        <v>8094</v>
      </c>
      <c r="AH1899" s="140" t="s">
        <v>15494</v>
      </c>
      <c r="AI1899" s="140" t="s">
        <v>7885</v>
      </c>
      <c r="AJ1899" s="140" t="s">
        <v>15495</v>
      </c>
      <c r="AK1899" s="140" t="s">
        <v>4699</v>
      </c>
      <c r="AL1899" s="139">
        <v>2900</v>
      </c>
      <c r="AM1899" s="140" t="s">
        <v>286</v>
      </c>
      <c r="AN1899" s="140" t="s">
        <v>15496</v>
      </c>
    </row>
    <row r="1900" spans="1:40" ht="28.8" x14ac:dyDescent="0.25">
      <c r="A1900" s="139" t="s">
        <v>7756</v>
      </c>
      <c r="B1900" s="140" t="s">
        <v>7757</v>
      </c>
      <c r="C1900" s="139">
        <v>44651</v>
      </c>
      <c r="D1900" s="140" t="s">
        <v>7626</v>
      </c>
      <c r="E1900" s="140" t="s">
        <v>4700</v>
      </c>
      <c r="F1900" s="139">
        <v>9000</v>
      </c>
      <c r="G1900" s="140" t="s">
        <v>436</v>
      </c>
      <c r="H1900" s="140" t="s">
        <v>2570</v>
      </c>
      <c r="I1900" s="140" t="s">
        <v>7758</v>
      </c>
      <c r="J1900" s="140" t="s">
        <v>15497</v>
      </c>
      <c r="K1900" s="140" t="s">
        <v>7899</v>
      </c>
      <c r="L1900" s="140" t="s">
        <v>7761</v>
      </c>
      <c r="M1900" s="140" t="s">
        <v>6823</v>
      </c>
      <c r="N1900" s="140" t="s">
        <v>8722</v>
      </c>
      <c r="O1900" s="139">
        <v>119925</v>
      </c>
      <c r="P1900" s="139">
        <v>48009</v>
      </c>
      <c r="Q1900" s="140" t="s">
        <v>7634</v>
      </c>
      <c r="R1900" s="139">
        <v>973941</v>
      </c>
      <c r="S1900" s="139">
        <v>0</v>
      </c>
      <c r="T1900" s="140" t="s">
        <v>7758</v>
      </c>
      <c r="U1900" s="141">
        <v>367</v>
      </c>
      <c r="V1900" s="140" t="s">
        <v>15498</v>
      </c>
      <c r="W1900" s="140" t="s">
        <v>7991</v>
      </c>
      <c r="X1900" s="140" t="s">
        <v>7765</v>
      </c>
      <c r="Y1900" s="140" t="s">
        <v>7766</v>
      </c>
      <c r="Z1900" s="140" t="s">
        <v>8739</v>
      </c>
      <c r="AA1900" s="139">
        <v>1</v>
      </c>
      <c r="AB1900" s="141">
        <v>45322</v>
      </c>
      <c r="AC1900" s="141">
        <v>45322</v>
      </c>
      <c r="AD1900" s="140" t="s">
        <v>8470</v>
      </c>
      <c r="AE1900" s="140" t="s">
        <v>8471</v>
      </c>
      <c r="AF1900" s="140" t="s">
        <v>8472</v>
      </c>
      <c r="AG1900" s="140" t="s">
        <v>8473</v>
      </c>
      <c r="AH1900" s="140" t="s">
        <v>15499</v>
      </c>
      <c r="AI1900" s="140" t="s">
        <v>15487</v>
      </c>
      <c r="AJ1900" s="140" t="s">
        <v>15500</v>
      </c>
      <c r="AK1900" s="140" t="s">
        <v>4700</v>
      </c>
      <c r="AL1900" s="139">
        <v>9000</v>
      </c>
      <c r="AM1900" s="140" t="s">
        <v>436</v>
      </c>
      <c r="AN1900" s="140" t="s">
        <v>15501</v>
      </c>
    </row>
    <row r="1901" spans="1:40" ht="28.8" x14ac:dyDescent="0.25">
      <c r="A1901" s="139" t="s">
        <v>7756</v>
      </c>
      <c r="B1901" s="140" t="s">
        <v>7757</v>
      </c>
      <c r="C1901" s="139">
        <v>44677</v>
      </c>
      <c r="D1901" s="140" t="s">
        <v>5870</v>
      </c>
      <c r="E1901" s="140" t="s">
        <v>4701</v>
      </c>
      <c r="F1901" s="139">
        <v>8700</v>
      </c>
      <c r="G1901" s="140" t="s">
        <v>431</v>
      </c>
      <c r="H1901" s="140" t="s">
        <v>2571</v>
      </c>
      <c r="I1901" s="140" t="s">
        <v>7758</v>
      </c>
      <c r="J1901" s="140" t="s">
        <v>15502</v>
      </c>
      <c r="K1901" s="140" t="s">
        <v>7922</v>
      </c>
      <c r="L1901" s="140" t="s">
        <v>7761</v>
      </c>
      <c r="M1901" s="140" t="s">
        <v>7923</v>
      </c>
      <c r="N1901" s="140" t="s">
        <v>8722</v>
      </c>
      <c r="O1901" s="139">
        <v>120857</v>
      </c>
      <c r="P1901" s="139">
        <v>20305</v>
      </c>
      <c r="Q1901" s="140" t="s">
        <v>5760</v>
      </c>
      <c r="R1901" s="139">
        <v>117929</v>
      </c>
      <c r="S1901" s="139">
        <v>0</v>
      </c>
      <c r="T1901" s="140" t="s">
        <v>7758</v>
      </c>
      <c r="U1901" s="141">
        <v>367</v>
      </c>
      <c r="V1901" s="140" t="s">
        <v>15503</v>
      </c>
      <c r="W1901" s="140" t="s">
        <v>7925</v>
      </c>
      <c r="X1901" s="140" t="s">
        <v>7765</v>
      </c>
      <c r="Y1901" s="140" t="s">
        <v>7766</v>
      </c>
      <c r="Z1901" s="140" t="s">
        <v>8739</v>
      </c>
      <c r="AA1901" s="139">
        <v>1</v>
      </c>
      <c r="AB1901" s="141">
        <v>45322</v>
      </c>
      <c r="AC1901" s="141">
        <v>45322</v>
      </c>
      <c r="AD1901" s="140" t="s">
        <v>8379</v>
      </c>
      <c r="AE1901" s="140" t="s">
        <v>8380</v>
      </c>
      <c r="AF1901" s="140" t="s">
        <v>8381</v>
      </c>
      <c r="AG1901" s="140" t="s">
        <v>8382</v>
      </c>
      <c r="AH1901" s="140" t="s">
        <v>15504</v>
      </c>
      <c r="AI1901" s="140" t="s">
        <v>7943</v>
      </c>
      <c r="AJ1901" s="140" t="s">
        <v>15477</v>
      </c>
      <c r="AK1901" s="140" t="s">
        <v>15505</v>
      </c>
      <c r="AL1901" s="139">
        <v>8700</v>
      </c>
      <c r="AM1901" s="140" t="s">
        <v>431</v>
      </c>
      <c r="AN1901" s="140" t="s">
        <v>13958</v>
      </c>
    </row>
    <row r="1902" spans="1:40" ht="28.8" x14ac:dyDescent="0.25">
      <c r="A1902" s="139" t="s">
        <v>7756</v>
      </c>
      <c r="B1902" s="140" t="s">
        <v>7757</v>
      </c>
      <c r="C1902" s="139">
        <v>44693</v>
      </c>
      <c r="D1902" s="140" t="s">
        <v>15506</v>
      </c>
      <c r="E1902" s="140" t="s">
        <v>15507</v>
      </c>
      <c r="F1902" s="139">
        <v>3220</v>
      </c>
      <c r="G1902" s="140" t="s">
        <v>663</v>
      </c>
      <c r="H1902" s="140" t="s">
        <v>15508</v>
      </c>
      <c r="I1902" s="140" t="s">
        <v>7758</v>
      </c>
      <c r="J1902" s="140" t="s">
        <v>15509</v>
      </c>
      <c r="K1902" s="140" t="s">
        <v>7881</v>
      </c>
      <c r="L1902" s="140" t="s">
        <v>7761</v>
      </c>
      <c r="M1902" s="140" t="s">
        <v>6824</v>
      </c>
      <c r="N1902" s="140" t="s">
        <v>8722</v>
      </c>
      <c r="O1902" s="139">
        <v>122259</v>
      </c>
      <c r="P1902" s="139">
        <v>11866</v>
      </c>
      <c r="Q1902" s="140" t="s">
        <v>5459</v>
      </c>
      <c r="R1902" s="139">
        <v>110585</v>
      </c>
      <c r="S1902" s="139">
        <v>0</v>
      </c>
      <c r="T1902" s="140" t="s">
        <v>7935</v>
      </c>
      <c r="U1902" s="141">
        <v>367</v>
      </c>
      <c r="V1902" s="140" t="s">
        <v>15510</v>
      </c>
      <c r="W1902" s="140" t="s">
        <v>9508</v>
      </c>
      <c r="X1902" s="140" t="s">
        <v>8106</v>
      </c>
      <c r="Y1902" s="140" t="s">
        <v>8107</v>
      </c>
      <c r="Z1902" s="140" t="s">
        <v>8724</v>
      </c>
      <c r="AA1902" s="139">
        <v>1</v>
      </c>
      <c r="AB1902" s="141">
        <v>45322</v>
      </c>
      <c r="AC1902" s="141">
        <v>45322</v>
      </c>
      <c r="AD1902" s="140" t="s">
        <v>7953</v>
      </c>
      <c r="AE1902" s="140" t="s">
        <v>7954</v>
      </c>
      <c r="AF1902" s="140" t="s">
        <v>7955</v>
      </c>
      <c r="AG1902" s="140" t="s">
        <v>7956</v>
      </c>
      <c r="AH1902" s="140" t="s">
        <v>15511</v>
      </c>
      <c r="AI1902" s="140" t="s">
        <v>7943</v>
      </c>
      <c r="AJ1902" s="140" t="s">
        <v>15512</v>
      </c>
      <c r="AK1902" s="140" t="s">
        <v>15513</v>
      </c>
      <c r="AL1902" s="139">
        <v>3221</v>
      </c>
      <c r="AM1902" s="140" t="s">
        <v>190</v>
      </c>
      <c r="AN1902" s="140" t="s">
        <v>11531</v>
      </c>
    </row>
    <row r="1903" spans="1:40" ht="28.8" x14ac:dyDescent="0.25">
      <c r="A1903" s="139" t="s">
        <v>7756</v>
      </c>
      <c r="B1903" s="140" t="s">
        <v>7757</v>
      </c>
      <c r="C1903" s="139">
        <v>44801</v>
      </c>
      <c r="D1903" s="140" t="s">
        <v>5871</v>
      </c>
      <c r="E1903" s="140" t="s">
        <v>4703</v>
      </c>
      <c r="F1903" s="139">
        <v>3110</v>
      </c>
      <c r="G1903" s="140" t="s">
        <v>652</v>
      </c>
      <c r="H1903" s="140" t="s">
        <v>2572</v>
      </c>
      <c r="I1903" s="140" t="s">
        <v>7758</v>
      </c>
      <c r="J1903" s="140" t="s">
        <v>15514</v>
      </c>
      <c r="K1903" s="140" t="s">
        <v>7881</v>
      </c>
      <c r="L1903" s="140" t="s">
        <v>7761</v>
      </c>
      <c r="M1903" s="140" t="s">
        <v>6824</v>
      </c>
      <c r="N1903" s="140" t="s">
        <v>8722</v>
      </c>
      <c r="O1903" s="139">
        <v>122259</v>
      </c>
      <c r="P1903" s="139">
        <v>11866</v>
      </c>
      <c r="Q1903" s="140" t="s">
        <v>5459</v>
      </c>
      <c r="R1903" s="139">
        <v>110585</v>
      </c>
      <c r="S1903" s="139">
        <v>0</v>
      </c>
      <c r="T1903" s="140" t="s">
        <v>7758</v>
      </c>
      <c r="U1903" s="141">
        <v>367</v>
      </c>
      <c r="V1903" s="140" t="s">
        <v>15515</v>
      </c>
      <c r="W1903" s="140" t="s">
        <v>8646</v>
      </c>
      <c r="X1903" s="140" t="s">
        <v>7765</v>
      </c>
      <c r="Y1903" s="140" t="s">
        <v>7766</v>
      </c>
      <c r="Z1903" s="140" t="s">
        <v>8739</v>
      </c>
      <c r="AA1903" s="139">
        <v>1</v>
      </c>
      <c r="AB1903" s="141">
        <v>45322</v>
      </c>
      <c r="AC1903" s="141">
        <v>45322</v>
      </c>
      <c r="AD1903" s="140" t="s">
        <v>7857</v>
      </c>
      <c r="AE1903" s="140" t="s">
        <v>7858</v>
      </c>
      <c r="AF1903" s="140" t="s">
        <v>7859</v>
      </c>
      <c r="AG1903" s="140" t="s">
        <v>7860</v>
      </c>
      <c r="AH1903" s="140" t="s">
        <v>15516</v>
      </c>
      <c r="AI1903" s="140" t="s">
        <v>7943</v>
      </c>
      <c r="AJ1903" s="140" t="s">
        <v>15517</v>
      </c>
      <c r="AK1903" s="140" t="s">
        <v>11536</v>
      </c>
      <c r="AL1903" s="139">
        <v>3110</v>
      </c>
      <c r="AM1903" s="140" t="s">
        <v>652</v>
      </c>
      <c r="AN1903" s="140" t="s">
        <v>11531</v>
      </c>
    </row>
    <row r="1904" spans="1:40" ht="28.8" x14ac:dyDescent="0.25">
      <c r="A1904" s="139" t="s">
        <v>7756</v>
      </c>
      <c r="B1904" s="140" t="s">
        <v>7757</v>
      </c>
      <c r="C1904" s="139">
        <v>44818</v>
      </c>
      <c r="D1904" s="140" t="s">
        <v>5872</v>
      </c>
      <c r="E1904" s="140" t="s">
        <v>4704</v>
      </c>
      <c r="F1904" s="139">
        <v>3020</v>
      </c>
      <c r="G1904" s="140" t="s">
        <v>339</v>
      </c>
      <c r="H1904" s="140" t="s">
        <v>2573</v>
      </c>
      <c r="I1904" s="140" t="s">
        <v>7758</v>
      </c>
      <c r="J1904" s="140" t="s">
        <v>15518</v>
      </c>
      <c r="K1904" s="140" t="s">
        <v>7881</v>
      </c>
      <c r="L1904" s="140" t="s">
        <v>7761</v>
      </c>
      <c r="M1904" s="140" t="s">
        <v>6824</v>
      </c>
      <c r="N1904" s="140" t="s">
        <v>8722</v>
      </c>
      <c r="O1904" s="139">
        <v>120766</v>
      </c>
      <c r="P1904" s="139">
        <v>44818</v>
      </c>
      <c r="Q1904" s="140" t="s">
        <v>5872</v>
      </c>
      <c r="R1904" s="139">
        <v>970236</v>
      </c>
      <c r="S1904" s="139">
        <v>0</v>
      </c>
      <c r="T1904" s="140" t="s">
        <v>7758</v>
      </c>
      <c r="U1904" s="141">
        <v>367</v>
      </c>
      <c r="V1904" s="140" t="s">
        <v>15519</v>
      </c>
      <c r="W1904" s="140" t="s">
        <v>9089</v>
      </c>
      <c r="X1904" s="140" t="s">
        <v>7972</v>
      </c>
      <c r="Y1904" s="140" t="s">
        <v>7973</v>
      </c>
      <c r="Z1904" s="140" t="s">
        <v>8899</v>
      </c>
      <c r="AA1904" s="139">
        <v>1</v>
      </c>
      <c r="AB1904" s="141">
        <v>45322</v>
      </c>
      <c r="AC1904" s="141">
        <v>45322</v>
      </c>
      <c r="AD1904" s="140" t="s">
        <v>7953</v>
      </c>
      <c r="AE1904" s="140" t="s">
        <v>7954</v>
      </c>
      <c r="AF1904" s="140" t="s">
        <v>7955</v>
      </c>
      <c r="AG1904" s="140" t="s">
        <v>7956</v>
      </c>
      <c r="AH1904" s="140" t="s">
        <v>15520</v>
      </c>
      <c r="AI1904" s="140" t="s">
        <v>7943</v>
      </c>
      <c r="AJ1904" s="140" t="s">
        <v>15521</v>
      </c>
      <c r="AK1904" s="140" t="s">
        <v>15522</v>
      </c>
      <c r="AL1904" s="139">
        <v>3020</v>
      </c>
      <c r="AM1904" s="140" t="s">
        <v>339</v>
      </c>
      <c r="AN1904" s="140" t="s">
        <v>15523</v>
      </c>
    </row>
    <row r="1905" spans="1:40" ht="28.8" x14ac:dyDescent="0.25">
      <c r="A1905" s="139" t="s">
        <v>7756</v>
      </c>
      <c r="B1905" s="140" t="s">
        <v>7757</v>
      </c>
      <c r="C1905" s="139">
        <v>45211</v>
      </c>
      <c r="D1905" s="140" t="s">
        <v>5367</v>
      </c>
      <c r="E1905" s="140" t="s">
        <v>4705</v>
      </c>
      <c r="F1905" s="139">
        <v>9800</v>
      </c>
      <c r="G1905" s="140" t="s">
        <v>191</v>
      </c>
      <c r="H1905" s="140" t="s">
        <v>2574</v>
      </c>
      <c r="I1905" s="140" t="s">
        <v>7758</v>
      </c>
      <c r="J1905" s="140" t="s">
        <v>15524</v>
      </c>
      <c r="K1905" s="140" t="s">
        <v>8031</v>
      </c>
      <c r="L1905" s="140" t="s">
        <v>7761</v>
      </c>
      <c r="M1905" s="140" t="s">
        <v>6825</v>
      </c>
      <c r="N1905" s="140" t="s">
        <v>8722</v>
      </c>
      <c r="O1905" s="139">
        <v>121434</v>
      </c>
      <c r="P1905" s="139">
        <v>45211</v>
      </c>
      <c r="Q1905" s="140" t="s">
        <v>5367</v>
      </c>
      <c r="R1905" s="139">
        <v>969493</v>
      </c>
      <c r="S1905" s="139">
        <v>0</v>
      </c>
      <c r="T1905" s="140" t="s">
        <v>7758</v>
      </c>
      <c r="U1905" s="141">
        <v>367</v>
      </c>
      <c r="V1905" s="140" t="s">
        <v>15525</v>
      </c>
      <c r="W1905" s="140" t="s">
        <v>15526</v>
      </c>
      <c r="X1905" s="140" t="s">
        <v>7765</v>
      </c>
      <c r="Y1905" s="140" t="s">
        <v>7766</v>
      </c>
      <c r="Z1905" s="140" t="s">
        <v>8739</v>
      </c>
      <c r="AA1905" s="139">
        <v>1</v>
      </c>
      <c r="AB1905" s="141">
        <v>45322</v>
      </c>
      <c r="AC1905" s="141">
        <v>45322</v>
      </c>
      <c r="AD1905" s="140" t="s">
        <v>8379</v>
      </c>
      <c r="AE1905" s="140" t="s">
        <v>8380</v>
      </c>
      <c r="AF1905" s="140" t="s">
        <v>8381</v>
      </c>
      <c r="AG1905" s="140" t="s">
        <v>8382</v>
      </c>
      <c r="AH1905" s="140" t="s">
        <v>15527</v>
      </c>
      <c r="AI1905" s="140" t="s">
        <v>7885</v>
      </c>
      <c r="AJ1905" s="140" t="s">
        <v>15528</v>
      </c>
      <c r="AK1905" s="140" t="s">
        <v>4705</v>
      </c>
      <c r="AL1905" s="139">
        <v>9800</v>
      </c>
      <c r="AM1905" s="140" t="s">
        <v>191</v>
      </c>
      <c r="AN1905" s="140" t="s">
        <v>15288</v>
      </c>
    </row>
    <row r="1906" spans="1:40" ht="28.8" x14ac:dyDescent="0.25">
      <c r="A1906" s="139" t="s">
        <v>7756</v>
      </c>
      <c r="B1906" s="140" t="s">
        <v>7757</v>
      </c>
      <c r="C1906" s="139">
        <v>45237</v>
      </c>
      <c r="D1906" s="140" t="s">
        <v>7357</v>
      </c>
      <c r="E1906" s="140" t="s">
        <v>4706</v>
      </c>
      <c r="F1906" s="139">
        <v>9340</v>
      </c>
      <c r="G1906" s="140" t="s">
        <v>192</v>
      </c>
      <c r="H1906" s="140" t="s">
        <v>2575</v>
      </c>
      <c r="I1906" s="140" t="s">
        <v>7758</v>
      </c>
      <c r="J1906" s="140" t="s">
        <v>15529</v>
      </c>
      <c r="K1906" s="140" t="s">
        <v>8031</v>
      </c>
      <c r="L1906" s="140" t="s">
        <v>7761</v>
      </c>
      <c r="M1906" s="140" t="s">
        <v>6825</v>
      </c>
      <c r="N1906" s="140" t="s">
        <v>8722</v>
      </c>
      <c r="O1906" s="139">
        <v>121194</v>
      </c>
      <c r="P1906" s="139">
        <v>45237</v>
      </c>
      <c r="Q1906" s="140" t="s">
        <v>7357</v>
      </c>
      <c r="R1906" s="139">
        <v>968784</v>
      </c>
      <c r="S1906" s="139">
        <v>0</v>
      </c>
      <c r="T1906" s="140" t="s">
        <v>7758</v>
      </c>
      <c r="U1906" s="141">
        <v>367</v>
      </c>
      <c r="V1906" s="140" t="s">
        <v>15530</v>
      </c>
      <c r="W1906" s="140" t="s">
        <v>8776</v>
      </c>
      <c r="X1906" s="140" t="s">
        <v>7765</v>
      </c>
      <c r="Y1906" s="140" t="s">
        <v>7766</v>
      </c>
      <c r="Z1906" s="140" t="s">
        <v>8739</v>
      </c>
      <c r="AA1906" s="139">
        <v>1</v>
      </c>
      <c r="AB1906" s="141">
        <v>45322</v>
      </c>
      <c r="AC1906" s="141">
        <v>45322</v>
      </c>
      <c r="AD1906" s="140" t="s">
        <v>7938</v>
      </c>
      <c r="AE1906" s="140" t="s">
        <v>7939</v>
      </c>
      <c r="AF1906" s="140" t="s">
        <v>7940</v>
      </c>
      <c r="AG1906" s="140" t="s">
        <v>7941</v>
      </c>
      <c r="AH1906" s="140" t="s">
        <v>15531</v>
      </c>
      <c r="AI1906" s="140" t="s">
        <v>7773</v>
      </c>
      <c r="AJ1906" s="140" t="s">
        <v>15532</v>
      </c>
      <c r="AK1906" s="140" t="s">
        <v>4706</v>
      </c>
      <c r="AL1906" s="139">
        <v>9340</v>
      </c>
      <c r="AM1906" s="140" t="s">
        <v>457</v>
      </c>
      <c r="AN1906" s="140" t="s">
        <v>14764</v>
      </c>
    </row>
    <row r="1907" spans="1:40" ht="28.8" x14ac:dyDescent="0.25">
      <c r="A1907" s="139" t="s">
        <v>7756</v>
      </c>
      <c r="B1907" s="140" t="s">
        <v>7757</v>
      </c>
      <c r="C1907" s="139">
        <v>45245</v>
      </c>
      <c r="D1907" s="140" t="s">
        <v>7358</v>
      </c>
      <c r="E1907" s="140" t="s">
        <v>4707</v>
      </c>
      <c r="F1907" s="139">
        <v>9031</v>
      </c>
      <c r="G1907" s="140" t="s">
        <v>482</v>
      </c>
      <c r="H1907" s="140" t="s">
        <v>2576</v>
      </c>
      <c r="I1907" s="140" t="s">
        <v>7758</v>
      </c>
      <c r="J1907" s="140" t="s">
        <v>15533</v>
      </c>
      <c r="K1907" s="140" t="s">
        <v>8031</v>
      </c>
      <c r="L1907" s="140" t="s">
        <v>7761</v>
      </c>
      <c r="M1907" s="140" t="s">
        <v>6825</v>
      </c>
      <c r="N1907" s="140" t="s">
        <v>8722</v>
      </c>
      <c r="O1907" s="139">
        <v>120949</v>
      </c>
      <c r="P1907" s="139">
        <v>21006</v>
      </c>
      <c r="Q1907" s="140" t="s">
        <v>6926</v>
      </c>
      <c r="R1907" s="139">
        <v>968081</v>
      </c>
      <c r="S1907" s="139">
        <v>0</v>
      </c>
      <c r="T1907" s="140" t="s">
        <v>7758</v>
      </c>
      <c r="U1907" s="141">
        <v>367</v>
      </c>
      <c r="V1907" s="140" t="s">
        <v>15534</v>
      </c>
      <c r="W1907" s="140" t="s">
        <v>9163</v>
      </c>
      <c r="X1907" s="140" t="s">
        <v>7765</v>
      </c>
      <c r="Y1907" s="140" t="s">
        <v>7766</v>
      </c>
      <c r="Z1907" s="140" t="s">
        <v>8739</v>
      </c>
      <c r="AA1907" s="139">
        <v>1</v>
      </c>
      <c r="AB1907" s="141">
        <v>45322</v>
      </c>
      <c r="AC1907" s="141">
        <v>45322</v>
      </c>
      <c r="AD1907" s="140" t="s">
        <v>8470</v>
      </c>
      <c r="AE1907" s="140" t="s">
        <v>8471</v>
      </c>
      <c r="AF1907" s="140" t="s">
        <v>8472</v>
      </c>
      <c r="AG1907" s="140" t="s">
        <v>8473</v>
      </c>
      <c r="AH1907" s="140" t="s">
        <v>9894</v>
      </c>
      <c r="AI1907" s="140" t="s">
        <v>7773</v>
      </c>
      <c r="AJ1907" s="140" t="s">
        <v>9895</v>
      </c>
      <c r="AK1907" s="140" t="s">
        <v>9896</v>
      </c>
      <c r="AL1907" s="139">
        <v>9000</v>
      </c>
      <c r="AM1907" s="140" t="s">
        <v>436</v>
      </c>
      <c r="AN1907" s="140" t="s">
        <v>9897</v>
      </c>
    </row>
    <row r="1908" spans="1:40" ht="28.8" x14ac:dyDescent="0.25">
      <c r="A1908" s="139" t="s">
        <v>7756</v>
      </c>
      <c r="B1908" s="140" t="s">
        <v>7757</v>
      </c>
      <c r="C1908" s="139">
        <v>45252</v>
      </c>
      <c r="D1908" s="140" t="s">
        <v>7627</v>
      </c>
      <c r="E1908" s="140" t="s">
        <v>4708</v>
      </c>
      <c r="F1908" s="139">
        <v>9940</v>
      </c>
      <c r="G1908" s="140" t="s">
        <v>438</v>
      </c>
      <c r="H1908" s="140" t="s">
        <v>2577</v>
      </c>
      <c r="I1908" s="140" t="s">
        <v>7758</v>
      </c>
      <c r="J1908" s="140" t="s">
        <v>15535</v>
      </c>
      <c r="K1908" s="140" t="s">
        <v>8031</v>
      </c>
      <c r="L1908" s="140" t="s">
        <v>7761</v>
      </c>
      <c r="M1908" s="140" t="s">
        <v>6825</v>
      </c>
      <c r="N1908" s="140" t="s">
        <v>8722</v>
      </c>
      <c r="O1908" s="139">
        <v>119156</v>
      </c>
      <c r="P1908" s="139">
        <v>25007</v>
      </c>
      <c r="Q1908" s="140" t="s">
        <v>488</v>
      </c>
      <c r="R1908" s="139">
        <v>108845</v>
      </c>
      <c r="S1908" s="139">
        <v>0</v>
      </c>
      <c r="T1908" s="140" t="s">
        <v>7758</v>
      </c>
      <c r="U1908" s="141">
        <v>367</v>
      </c>
      <c r="V1908" s="140" t="s">
        <v>15536</v>
      </c>
      <c r="W1908" s="140" t="s">
        <v>8604</v>
      </c>
      <c r="X1908" s="140" t="s">
        <v>7765</v>
      </c>
      <c r="Y1908" s="140" t="s">
        <v>7766</v>
      </c>
      <c r="Z1908" s="140" t="s">
        <v>8739</v>
      </c>
      <c r="AA1908" s="139">
        <v>1</v>
      </c>
      <c r="AB1908" s="141">
        <v>45322</v>
      </c>
      <c r="AC1908" s="141">
        <v>45322</v>
      </c>
      <c r="AD1908" s="140" t="s">
        <v>8379</v>
      </c>
      <c r="AE1908" s="140" t="s">
        <v>8380</v>
      </c>
      <c r="AF1908" s="140" t="s">
        <v>8381</v>
      </c>
      <c r="AG1908" s="140" t="s">
        <v>8382</v>
      </c>
      <c r="AH1908" s="140" t="s">
        <v>15537</v>
      </c>
      <c r="AI1908" s="140" t="s">
        <v>14305</v>
      </c>
      <c r="AJ1908" s="140" t="s">
        <v>15538</v>
      </c>
      <c r="AK1908" s="140" t="s">
        <v>4708</v>
      </c>
      <c r="AL1908" s="139">
        <v>9940</v>
      </c>
      <c r="AM1908" s="140" t="s">
        <v>438</v>
      </c>
      <c r="AN1908" s="140" t="s">
        <v>14367</v>
      </c>
    </row>
    <row r="1909" spans="1:40" ht="28.8" x14ac:dyDescent="0.25">
      <c r="A1909" s="139" t="s">
        <v>7756</v>
      </c>
      <c r="B1909" s="140" t="s">
        <v>7757</v>
      </c>
      <c r="C1909" s="139">
        <v>45261</v>
      </c>
      <c r="D1909" s="140" t="s">
        <v>6734</v>
      </c>
      <c r="E1909" s="140" t="s">
        <v>4709</v>
      </c>
      <c r="F1909" s="139">
        <v>9000</v>
      </c>
      <c r="G1909" s="140" t="s">
        <v>436</v>
      </c>
      <c r="H1909" s="140" t="s">
        <v>7359</v>
      </c>
      <c r="I1909" s="140" t="s">
        <v>7758</v>
      </c>
      <c r="J1909" s="140" t="s">
        <v>15539</v>
      </c>
      <c r="K1909" s="140" t="s">
        <v>8031</v>
      </c>
      <c r="L1909" s="140" t="s">
        <v>7761</v>
      </c>
      <c r="M1909" s="140" t="s">
        <v>6825</v>
      </c>
      <c r="N1909" s="140" t="s">
        <v>8730</v>
      </c>
      <c r="O1909" s="139">
        <v>121798</v>
      </c>
      <c r="P1909" s="139">
        <v>20917</v>
      </c>
      <c r="Q1909" s="140" t="s">
        <v>7319</v>
      </c>
      <c r="R1909" s="139">
        <v>975789</v>
      </c>
      <c r="S1909" s="139">
        <v>0</v>
      </c>
      <c r="T1909" s="140" t="s">
        <v>7758</v>
      </c>
      <c r="U1909" s="141">
        <v>367</v>
      </c>
      <c r="V1909" s="140" t="s">
        <v>15540</v>
      </c>
      <c r="W1909" s="140" t="s">
        <v>7801</v>
      </c>
      <c r="X1909" s="140" t="s">
        <v>7765</v>
      </c>
      <c r="Y1909" s="140" t="s">
        <v>7766</v>
      </c>
      <c r="Z1909" s="140" t="s">
        <v>8732</v>
      </c>
      <c r="AA1909" s="139">
        <v>1</v>
      </c>
      <c r="AB1909" s="141">
        <v>45322</v>
      </c>
      <c r="AC1909" s="141">
        <v>45322</v>
      </c>
      <c r="AD1909" s="140" t="s">
        <v>8379</v>
      </c>
      <c r="AE1909" s="140" t="s">
        <v>8380</v>
      </c>
      <c r="AF1909" s="140" t="s">
        <v>8381</v>
      </c>
      <c r="AG1909" s="140" t="s">
        <v>8382</v>
      </c>
      <c r="AH1909" s="140" t="s">
        <v>14253</v>
      </c>
      <c r="AI1909" s="140" t="s">
        <v>7773</v>
      </c>
      <c r="AJ1909" s="140" t="s">
        <v>14254</v>
      </c>
      <c r="AK1909" s="140" t="s">
        <v>14255</v>
      </c>
      <c r="AL1909" s="139">
        <v>9000</v>
      </c>
      <c r="AM1909" s="140" t="s">
        <v>436</v>
      </c>
      <c r="AN1909" s="140" t="s">
        <v>14256</v>
      </c>
    </row>
    <row r="1910" spans="1:40" ht="28.8" x14ac:dyDescent="0.25">
      <c r="A1910" s="139" t="s">
        <v>7756</v>
      </c>
      <c r="B1910" s="140" t="s">
        <v>7757</v>
      </c>
      <c r="C1910" s="139">
        <v>45278</v>
      </c>
      <c r="D1910" s="140" t="s">
        <v>7628</v>
      </c>
      <c r="E1910" s="140" t="s">
        <v>4710</v>
      </c>
      <c r="F1910" s="139">
        <v>1982</v>
      </c>
      <c r="G1910" s="140" t="s">
        <v>193</v>
      </c>
      <c r="H1910" s="140" t="s">
        <v>2578</v>
      </c>
      <c r="I1910" s="140" t="s">
        <v>7758</v>
      </c>
      <c r="J1910" s="140" t="s">
        <v>15541</v>
      </c>
      <c r="K1910" s="140" t="s">
        <v>7899</v>
      </c>
      <c r="L1910" s="140" t="s">
        <v>7761</v>
      </c>
      <c r="M1910" s="140" t="s">
        <v>6823</v>
      </c>
      <c r="N1910" s="140" t="s">
        <v>8722</v>
      </c>
      <c r="O1910" s="139">
        <v>119933</v>
      </c>
      <c r="P1910" s="139">
        <v>11569</v>
      </c>
      <c r="Q1910" s="140" t="s">
        <v>5255</v>
      </c>
      <c r="R1910" s="139">
        <v>123539</v>
      </c>
      <c r="S1910" s="139">
        <v>0</v>
      </c>
      <c r="T1910" s="140" t="s">
        <v>7758</v>
      </c>
      <c r="U1910" s="141">
        <v>367</v>
      </c>
      <c r="V1910" s="140" t="s">
        <v>15542</v>
      </c>
      <c r="W1910" s="140" t="s">
        <v>8765</v>
      </c>
      <c r="X1910" s="140" t="s">
        <v>7765</v>
      </c>
      <c r="Y1910" s="140" t="s">
        <v>7766</v>
      </c>
      <c r="Z1910" s="140" t="s">
        <v>8739</v>
      </c>
      <c r="AA1910" s="139">
        <v>1</v>
      </c>
      <c r="AB1910" s="141">
        <v>45322</v>
      </c>
      <c r="AC1910" s="141">
        <v>45322</v>
      </c>
      <c r="AD1910" s="140" t="s">
        <v>7953</v>
      </c>
      <c r="AE1910" s="140" t="s">
        <v>7954</v>
      </c>
      <c r="AF1910" s="140" t="s">
        <v>7955</v>
      </c>
      <c r="AG1910" s="140" t="s">
        <v>7956</v>
      </c>
      <c r="AH1910" s="140" t="s">
        <v>15543</v>
      </c>
      <c r="AI1910" s="140" t="s">
        <v>7885</v>
      </c>
      <c r="AJ1910" s="140" t="s">
        <v>15544</v>
      </c>
      <c r="AK1910" s="140" t="s">
        <v>4710</v>
      </c>
      <c r="AL1910" s="139">
        <v>1982</v>
      </c>
      <c r="AM1910" s="140" t="s">
        <v>193</v>
      </c>
      <c r="AN1910" s="140" t="s">
        <v>10913</v>
      </c>
    </row>
    <row r="1911" spans="1:40" ht="28.8" x14ac:dyDescent="0.25">
      <c r="A1911" s="139" t="s">
        <v>7756</v>
      </c>
      <c r="B1911" s="140" t="s">
        <v>7757</v>
      </c>
      <c r="C1911" s="139">
        <v>45286</v>
      </c>
      <c r="D1911" s="140" t="s">
        <v>6950</v>
      </c>
      <c r="E1911" s="140" t="s">
        <v>4711</v>
      </c>
      <c r="F1911" s="139">
        <v>2811</v>
      </c>
      <c r="G1911" s="140" t="s">
        <v>623</v>
      </c>
      <c r="H1911" s="140" t="s">
        <v>2579</v>
      </c>
      <c r="I1911" s="140" t="s">
        <v>7758</v>
      </c>
      <c r="J1911" s="140" t="s">
        <v>15545</v>
      </c>
      <c r="K1911" s="140" t="s">
        <v>7899</v>
      </c>
      <c r="L1911" s="140" t="s">
        <v>7761</v>
      </c>
      <c r="M1911" s="140" t="s">
        <v>6823</v>
      </c>
      <c r="N1911" s="140" t="s">
        <v>8722</v>
      </c>
      <c r="O1911" s="139">
        <v>119933</v>
      </c>
      <c r="P1911" s="139">
        <v>11569</v>
      </c>
      <c r="Q1911" s="140" t="s">
        <v>5255</v>
      </c>
      <c r="R1911" s="139">
        <v>123539</v>
      </c>
      <c r="S1911" s="139">
        <v>0</v>
      </c>
      <c r="T1911" s="140" t="s">
        <v>7758</v>
      </c>
      <c r="U1911" s="141">
        <v>367</v>
      </c>
      <c r="V1911" s="140" t="s">
        <v>15546</v>
      </c>
      <c r="W1911" s="140" t="s">
        <v>15547</v>
      </c>
      <c r="X1911" s="140" t="s">
        <v>7765</v>
      </c>
      <c r="Y1911" s="140" t="s">
        <v>7766</v>
      </c>
      <c r="Z1911" s="140" t="s">
        <v>8739</v>
      </c>
      <c r="AA1911" s="139">
        <v>1</v>
      </c>
      <c r="AB1911" s="141">
        <v>45322</v>
      </c>
      <c r="AC1911" s="141">
        <v>45322</v>
      </c>
      <c r="AD1911" s="140" t="s">
        <v>7953</v>
      </c>
      <c r="AE1911" s="140" t="s">
        <v>7954</v>
      </c>
      <c r="AF1911" s="140" t="s">
        <v>7955</v>
      </c>
      <c r="AG1911" s="140" t="s">
        <v>7956</v>
      </c>
      <c r="AH1911" s="140" t="s">
        <v>15548</v>
      </c>
      <c r="AI1911" s="140" t="s">
        <v>7885</v>
      </c>
      <c r="AJ1911" s="140" t="s">
        <v>15549</v>
      </c>
      <c r="AK1911" s="140" t="s">
        <v>4711</v>
      </c>
      <c r="AL1911" s="139">
        <v>2811</v>
      </c>
      <c r="AM1911" s="140" t="s">
        <v>623</v>
      </c>
      <c r="AN1911" s="140" t="s">
        <v>10913</v>
      </c>
    </row>
    <row r="1912" spans="1:40" ht="28.8" x14ac:dyDescent="0.25">
      <c r="A1912" s="139" t="s">
        <v>7756</v>
      </c>
      <c r="B1912" s="140" t="s">
        <v>7757</v>
      </c>
      <c r="C1912" s="139">
        <v>45294</v>
      </c>
      <c r="D1912" s="140" t="s">
        <v>7629</v>
      </c>
      <c r="E1912" s="140" t="s">
        <v>4712</v>
      </c>
      <c r="F1912" s="139">
        <v>2930</v>
      </c>
      <c r="G1912" s="140" t="s">
        <v>288</v>
      </c>
      <c r="H1912" s="140" t="s">
        <v>2580</v>
      </c>
      <c r="I1912" s="140" t="s">
        <v>7758</v>
      </c>
      <c r="J1912" s="140" t="s">
        <v>15550</v>
      </c>
      <c r="K1912" s="140" t="s">
        <v>7899</v>
      </c>
      <c r="L1912" s="140" t="s">
        <v>7761</v>
      </c>
      <c r="M1912" s="140" t="s">
        <v>6823</v>
      </c>
      <c r="N1912" s="140" t="s">
        <v>8722</v>
      </c>
      <c r="O1912" s="139">
        <v>119925</v>
      </c>
      <c r="P1912" s="139">
        <v>48009</v>
      </c>
      <c r="Q1912" s="140" t="s">
        <v>7634</v>
      </c>
      <c r="R1912" s="139">
        <v>963694</v>
      </c>
      <c r="S1912" s="139">
        <v>0</v>
      </c>
      <c r="T1912" s="140" t="s">
        <v>7758</v>
      </c>
      <c r="U1912" s="141">
        <v>367</v>
      </c>
      <c r="V1912" s="140" t="s">
        <v>15551</v>
      </c>
      <c r="W1912" s="140" t="s">
        <v>8185</v>
      </c>
      <c r="X1912" s="140" t="s">
        <v>7765</v>
      </c>
      <c r="Y1912" s="140" t="s">
        <v>7766</v>
      </c>
      <c r="Z1912" s="140" t="s">
        <v>8739</v>
      </c>
      <c r="AA1912" s="139">
        <v>1</v>
      </c>
      <c r="AB1912" s="141">
        <v>45322</v>
      </c>
      <c r="AC1912" s="141">
        <v>45322</v>
      </c>
      <c r="AD1912" s="140" t="s">
        <v>8091</v>
      </c>
      <c r="AE1912" s="140" t="s">
        <v>8092</v>
      </c>
      <c r="AF1912" s="140" t="s">
        <v>8093</v>
      </c>
      <c r="AG1912" s="140" t="s">
        <v>8094</v>
      </c>
      <c r="AH1912" s="140" t="s">
        <v>15552</v>
      </c>
      <c r="AI1912" s="140" t="s">
        <v>7943</v>
      </c>
      <c r="AJ1912" s="140" t="s">
        <v>15553</v>
      </c>
      <c r="AK1912" s="140" t="s">
        <v>4712</v>
      </c>
      <c r="AL1912" s="139">
        <v>2930</v>
      </c>
      <c r="AM1912" s="140" t="s">
        <v>288</v>
      </c>
      <c r="AN1912" s="140" t="s">
        <v>15554</v>
      </c>
    </row>
    <row r="1913" spans="1:40" ht="28.8" x14ac:dyDescent="0.25">
      <c r="A1913" s="139" t="s">
        <v>7756</v>
      </c>
      <c r="B1913" s="140" t="s">
        <v>7757</v>
      </c>
      <c r="C1913" s="139">
        <v>45302</v>
      </c>
      <c r="D1913" s="140" t="s">
        <v>5873</v>
      </c>
      <c r="E1913" s="140" t="s">
        <v>4713</v>
      </c>
      <c r="F1913" s="139">
        <v>2440</v>
      </c>
      <c r="G1913" s="140" t="s">
        <v>309</v>
      </c>
      <c r="H1913" s="140" t="s">
        <v>2581</v>
      </c>
      <c r="I1913" s="140" t="s">
        <v>7758</v>
      </c>
      <c r="J1913" s="140" t="s">
        <v>15555</v>
      </c>
      <c r="K1913" s="140" t="s">
        <v>8070</v>
      </c>
      <c r="L1913" s="140" t="s">
        <v>7761</v>
      </c>
      <c r="M1913" s="140" t="s">
        <v>8071</v>
      </c>
      <c r="N1913" s="140" t="s">
        <v>8730</v>
      </c>
      <c r="O1913" s="139">
        <v>119123</v>
      </c>
      <c r="P1913" s="139">
        <v>9341</v>
      </c>
      <c r="Q1913" s="140" t="s">
        <v>5401</v>
      </c>
      <c r="R1913" s="139">
        <v>960881</v>
      </c>
      <c r="S1913" s="139">
        <v>0</v>
      </c>
      <c r="T1913" s="140" t="s">
        <v>7758</v>
      </c>
      <c r="U1913" s="141">
        <v>367</v>
      </c>
      <c r="V1913" s="140" t="s">
        <v>15556</v>
      </c>
      <c r="W1913" s="140" t="s">
        <v>9072</v>
      </c>
      <c r="X1913" s="140" t="s">
        <v>7765</v>
      </c>
      <c r="Y1913" s="140" t="s">
        <v>7766</v>
      </c>
      <c r="Z1913" s="140" t="s">
        <v>8732</v>
      </c>
      <c r="AA1913" s="139">
        <v>1</v>
      </c>
      <c r="AB1913" s="141">
        <v>45322</v>
      </c>
      <c r="AC1913" s="141">
        <v>45322</v>
      </c>
      <c r="AD1913" s="140" t="s">
        <v>7768</v>
      </c>
      <c r="AE1913" s="140" t="s">
        <v>7769</v>
      </c>
      <c r="AF1913" s="140" t="s">
        <v>7770</v>
      </c>
      <c r="AG1913" s="140" t="s">
        <v>7771</v>
      </c>
      <c r="AH1913" s="140" t="s">
        <v>10653</v>
      </c>
      <c r="AI1913" s="140" t="s">
        <v>7885</v>
      </c>
      <c r="AJ1913" s="140" t="s">
        <v>10654</v>
      </c>
      <c r="AK1913" s="140" t="s">
        <v>10655</v>
      </c>
      <c r="AL1913" s="139">
        <v>2440</v>
      </c>
      <c r="AM1913" s="140" t="s">
        <v>309</v>
      </c>
      <c r="AN1913" s="140" t="s">
        <v>10656</v>
      </c>
    </row>
    <row r="1914" spans="1:40" ht="28.8" x14ac:dyDescent="0.25">
      <c r="A1914" s="139" t="s">
        <v>7756</v>
      </c>
      <c r="B1914" s="140" t="s">
        <v>7757</v>
      </c>
      <c r="C1914" s="139">
        <v>45311</v>
      </c>
      <c r="D1914" s="140" t="s">
        <v>5874</v>
      </c>
      <c r="E1914" s="140" t="s">
        <v>4714</v>
      </c>
      <c r="F1914" s="139">
        <v>2440</v>
      </c>
      <c r="G1914" s="140" t="s">
        <v>309</v>
      </c>
      <c r="H1914" s="140" t="s">
        <v>2582</v>
      </c>
      <c r="I1914" s="140" t="s">
        <v>7758</v>
      </c>
      <c r="J1914" s="140" t="s">
        <v>15557</v>
      </c>
      <c r="K1914" s="140" t="s">
        <v>7760</v>
      </c>
      <c r="L1914" s="140" t="s">
        <v>7761</v>
      </c>
      <c r="M1914" s="140" t="s">
        <v>7491</v>
      </c>
      <c r="N1914" s="140" t="s">
        <v>8722</v>
      </c>
      <c r="O1914" s="139">
        <v>121756</v>
      </c>
      <c r="P1914" s="139">
        <v>9282</v>
      </c>
      <c r="Q1914" s="140" t="s">
        <v>7200</v>
      </c>
      <c r="R1914" s="139">
        <v>54007</v>
      </c>
      <c r="S1914" s="139">
        <v>0</v>
      </c>
      <c r="T1914" s="140" t="s">
        <v>7758</v>
      </c>
      <c r="U1914" s="141">
        <v>367</v>
      </c>
      <c r="V1914" s="140" t="s">
        <v>15558</v>
      </c>
      <c r="W1914" s="140" t="s">
        <v>15559</v>
      </c>
      <c r="X1914" s="140" t="s">
        <v>7765</v>
      </c>
      <c r="Y1914" s="140" t="s">
        <v>7766</v>
      </c>
      <c r="Z1914" s="140" t="s">
        <v>8739</v>
      </c>
      <c r="AA1914" s="139">
        <v>1</v>
      </c>
      <c r="AB1914" s="141">
        <v>45322</v>
      </c>
      <c r="AC1914" s="141">
        <v>45322</v>
      </c>
      <c r="AD1914" s="140" t="s">
        <v>7768</v>
      </c>
      <c r="AE1914" s="140" t="s">
        <v>7769</v>
      </c>
      <c r="AF1914" s="140" t="s">
        <v>7770</v>
      </c>
      <c r="AG1914" s="140" t="s">
        <v>7771</v>
      </c>
      <c r="AH1914" s="140" t="s">
        <v>15560</v>
      </c>
      <c r="AI1914" s="140" t="s">
        <v>7943</v>
      </c>
      <c r="AJ1914" s="140" t="s">
        <v>15561</v>
      </c>
      <c r="AK1914" s="140" t="s">
        <v>4714</v>
      </c>
      <c r="AL1914" s="139">
        <v>2440</v>
      </c>
      <c r="AM1914" s="140" t="s">
        <v>309</v>
      </c>
      <c r="AN1914" s="140" t="s">
        <v>15562</v>
      </c>
    </row>
    <row r="1915" spans="1:40" ht="28.8" x14ac:dyDescent="0.25">
      <c r="A1915" s="139" t="s">
        <v>7756</v>
      </c>
      <c r="B1915" s="140" t="s">
        <v>7757</v>
      </c>
      <c r="C1915" s="139">
        <v>45328</v>
      </c>
      <c r="D1915" s="140" t="s">
        <v>5875</v>
      </c>
      <c r="E1915" s="140" t="s">
        <v>4715</v>
      </c>
      <c r="F1915" s="139">
        <v>2440</v>
      </c>
      <c r="G1915" s="140" t="s">
        <v>309</v>
      </c>
      <c r="H1915" s="140" t="s">
        <v>2583</v>
      </c>
      <c r="I1915" s="140" t="s">
        <v>7758</v>
      </c>
      <c r="J1915" s="140" t="s">
        <v>15563</v>
      </c>
      <c r="K1915" s="140" t="s">
        <v>8070</v>
      </c>
      <c r="L1915" s="140" t="s">
        <v>7761</v>
      </c>
      <c r="M1915" s="140" t="s">
        <v>8071</v>
      </c>
      <c r="N1915" s="140" t="s">
        <v>8730</v>
      </c>
      <c r="O1915" s="139">
        <v>119123</v>
      </c>
      <c r="P1915" s="139">
        <v>9341</v>
      </c>
      <c r="Q1915" s="140" t="s">
        <v>5401</v>
      </c>
      <c r="R1915" s="139">
        <v>960881</v>
      </c>
      <c r="S1915" s="139">
        <v>0</v>
      </c>
      <c r="T1915" s="140" t="s">
        <v>7758</v>
      </c>
      <c r="U1915" s="141">
        <v>367</v>
      </c>
      <c r="V1915" s="140" t="s">
        <v>15564</v>
      </c>
      <c r="W1915" s="140" t="s">
        <v>8214</v>
      </c>
      <c r="X1915" s="140" t="s">
        <v>7765</v>
      </c>
      <c r="Y1915" s="140" t="s">
        <v>7766</v>
      </c>
      <c r="Z1915" s="140" t="s">
        <v>8732</v>
      </c>
      <c r="AA1915" s="139">
        <v>1</v>
      </c>
      <c r="AB1915" s="141">
        <v>45322</v>
      </c>
      <c r="AC1915" s="141">
        <v>45322</v>
      </c>
      <c r="AD1915" s="140" t="s">
        <v>7768</v>
      </c>
      <c r="AE1915" s="140" t="s">
        <v>7769</v>
      </c>
      <c r="AF1915" s="140" t="s">
        <v>7770</v>
      </c>
      <c r="AG1915" s="140" t="s">
        <v>7771</v>
      </c>
      <c r="AH1915" s="140" t="s">
        <v>10653</v>
      </c>
      <c r="AI1915" s="140" t="s">
        <v>7885</v>
      </c>
      <c r="AJ1915" s="140" t="s">
        <v>10654</v>
      </c>
      <c r="AK1915" s="140" t="s">
        <v>10655</v>
      </c>
      <c r="AL1915" s="139">
        <v>2440</v>
      </c>
      <c r="AM1915" s="140" t="s">
        <v>309</v>
      </c>
      <c r="AN1915" s="140" t="s">
        <v>10656</v>
      </c>
    </row>
    <row r="1916" spans="1:40" ht="28.8" x14ac:dyDescent="0.25">
      <c r="A1916" s="139" t="s">
        <v>7756</v>
      </c>
      <c r="B1916" s="140" t="s">
        <v>7757</v>
      </c>
      <c r="C1916" s="139">
        <v>45344</v>
      </c>
      <c r="D1916" s="140" t="s">
        <v>6951</v>
      </c>
      <c r="E1916" s="140" t="s">
        <v>4716</v>
      </c>
      <c r="F1916" s="139">
        <v>2990</v>
      </c>
      <c r="G1916" s="140" t="s">
        <v>291</v>
      </c>
      <c r="H1916" s="140" t="s">
        <v>2584</v>
      </c>
      <c r="I1916" s="140" t="s">
        <v>7758</v>
      </c>
      <c r="J1916" s="140" t="s">
        <v>15565</v>
      </c>
      <c r="K1916" s="140" t="s">
        <v>8070</v>
      </c>
      <c r="L1916" s="140" t="s">
        <v>7761</v>
      </c>
      <c r="M1916" s="140" t="s">
        <v>8071</v>
      </c>
      <c r="N1916" s="140" t="s">
        <v>8730</v>
      </c>
      <c r="O1916" s="139">
        <v>120295</v>
      </c>
      <c r="P1916" s="139">
        <v>7831</v>
      </c>
      <c r="Q1916" s="140" t="s">
        <v>7182</v>
      </c>
      <c r="R1916" s="139">
        <v>960633</v>
      </c>
      <c r="S1916" s="139">
        <v>0</v>
      </c>
      <c r="T1916" s="140" t="s">
        <v>7758</v>
      </c>
      <c r="U1916" s="141">
        <v>367</v>
      </c>
      <c r="V1916" s="140" t="s">
        <v>10085</v>
      </c>
      <c r="W1916" s="140" t="s">
        <v>8988</v>
      </c>
      <c r="X1916" s="140" t="s">
        <v>7972</v>
      </c>
      <c r="Y1916" s="140" t="s">
        <v>7973</v>
      </c>
      <c r="Z1916" s="140" t="s">
        <v>8773</v>
      </c>
      <c r="AA1916" s="139">
        <v>1</v>
      </c>
      <c r="AB1916" s="141">
        <v>45322</v>
      </c>
      <c r="AC1916" s="141">
        <v>45322</v>
      </c>
      <c r="AD1916" s="140" t="s">
        <v>7926</v>
      </c>
      <c r="AE1916" s="140" t="s">
        <v>7927</v>
      </c>
      <c r="AF1916" s="140" t="s">
        <v>7928</v>
      </c>
      <c r="AG1916" s="140" t="s">
        <v>7929</v>
      </c>
      <c r="AH1916" s="140" t="s">
        <v>10153</v>
      </c>
      <c r="AI1916" s="140" t="s">
        <v>7773</v>
      </c>
      <c r="AJ1916" s="140" t="s">
        <v>10154</v>
      </c>
      <c r="AK1916" s="140" t="s">
        <v>10140</v>
      </c>
      <c r="AL1916" s="139">
        <v>2990</v>
      </c>
      <c r="AM1916" s="140" t="s">
        <v>291</v>
      </c>
      <c r="AN1916" s="140" t="s">
        <v>10155</v>
      </c>
    </row>
    <row r="1917" spans="1:40" ht="28.8" x14ac:dyDescent="0.25">
      <c r="A1917" s="139" t="s">
        <v>7756</v>
      </c>
      <c r="B1917" s="140" t="s">
        <v>7757</v>
      </c>
      <c r="C1917" s="139">
        <v>45351</v>
      </c>
      <c r="D1917" s="140" t="s">
        <v>5876</v>
      </c>
      <c r="E1917" s="140" t="s">
        <v>4717</v>
      </c>
      <c r="F1917" s="139">
        <v>1790</v>
      </c>
      <c r="G1917" s="140" t="s">
        <v>194</v>
      </c>
      <c r="H1917" s="140" t="s">
        <v>2585</v>
      </c>
      <c r="I1917" s="140" t="s">
        <v>7758</v>
      </c>
      <c r="J1917" s="140" t="s">
        <v>15566</v>
      </c>
      <c r="K1917" s="140" t="s">
        <v>7881</v>
      </c>
      <c r="L1917" s="140" t="s">
        <v>7761</v>
      </c>
      <c r="M1917" s="140" t="s">
        <v>6824</v>
      </c>
      <c r="N1917" s="140" t="s">
        <v>8722</v>
      </c>
      <c r="O1917" s="139">
        <v>122192</v>
      </c>
      <c r="P1917" s="139">
        <v>5249</v>
      </c>
      <c r="Q1917" s="140" t="s">
        <v>6178</v>
      </c>
      <c r="R1917" s="139">
        <v>963314</v>
      </c>
      <c r="S1917" s="139">
        <v>0</v>
      </c>
      <c r="T1917" s="140" t="s">
        <v>7758</v>
      </c>
      <c r="U1917" s="141">
        <v>367</v>
      </c>
      <c r="V1917" s="140" t="s">
        <v>15567</v>
      </c>
      <c r="W1917" s="140" t="s">
        <v>7952</v>
      </c>
      <c r="X1917" s="140" t="s">
        <v>7765</v>
      </c>
      <c r="Y1917" s="140" t="s">
        <v>7766</v>
      </c>
      <c r="Z1917" s="140" t="s">
        <v>8739</v>
      </c>
      <c r="AA1917" s="139">
        <v>1</v>
      </c>
      <c r="AB1917" s="141">
        <v>45322</v>
      </c>
      <c r="AC1917" s="141">
        <v>45322</v>
      </c>
      <c r="AD1917" s="140" t="s">
        <v>7938</v>
      </c>
      <c r="AE1917" s="140" t="s">
        <v>7939</v>
      </c>
      <c r="AF1917" s="140" t="s">
        <v>7940</v>
      </c>
      <c r="AG1917" s="140" t="s">
        <v>7941</v>
      </c>
      <c r="AH1917" s="140" t="s">
        <v>9136</v>
      </c>
      <c r="AI1917" s="140" t="s">
        <v>7943</v>
      </c>
      <c r="AJ1917" s="140" t="s">
        <v>9137</v>
      </c>
      <c r="AK1917" s="140" t="s">
        <v>9138</v>
      </c>
      <c r="AL1917" s="139">
        <v>1020</v>
      </c>
      <c r="AM1917" s="140" t="s">
        <v>249</v>
      </c>
      <c r="AN1917" s="140" t="s">
        <v>9139</v>
      </c>
    </row>
    <row r="1918" spans="1:40" ht="28.8" x14ac:dyDescent="0.25">
      <c r="A1918" s="139" t="s">
        <v>7756</v>
      </c>
      <c r="B1918" s="140" t="s">
        <v>7757</v>
      </c>
      <c r="C1918" s="139">
        <v>45831</v>
      </c>
      <c r="D1918" s="140" t="s">
        <v>5877</v>
      </c>
      <c r="E1918" s="140" t="s">
        <v>4718</v>
      </c>
      <c r="F1918" s="139">
        <v>3018</v>
      </c>
      <c r="G1918" s="140" t="s">
        <v>195</v>
      </c>
      <c r="H1918" s="140" t="s">
        <v>2586</v>
      </c>
      <c r="I1918" s="140" t="s">
        <v>7758</v>
      </c>
      <c r="J1918" s="140" t="s">
        <v>15568</v>
      </c>
      <c r="K1918" s="140" t="s">
        <v>7881</v>
      </c>
      <c r="L1918" s="140" t="s">
        <v>7761</v>
      </c>
      <c r="M1918" s="140" t="s">
        <v>6824</v>
      </c>
      <c r="N1918" s="140" t="s">
        <v>8722</v>
      </c>
      <c r="O1918" s="139">
        <v>139006</v>
      </c>
      <c r="P1918" s="139">
        <v>12195</v>
      </c>
      <c r="Q1918" s="140" t="s">
        <v>5473</v>
      </c>
      <c r="R1918" s="139">
        <v>104737</v>
      </c>
      <c r="S1918" s="139">
        <v>0</v>
      </c>
      <c r="T1918" s="140" t="s">
        <v>7758</v>
      </c>
      <c r="U1918" s="141">
        <v>367</v>
      </c>
      <c r="V1918" s="140" t="s">
        <v>15569</v>
      </c>
      <c r="W1918" s="140" t="s">
        <v>10113</v>
      </c>
      <c r="X1918" s="140" t="s">
        <v>7765</v>
      </c>
      <c r="Y1918" s="140" t="s">
        <v>7766</v>
      </c>
      <c r="Z1918" s="140" t="s">
        <v>8739</v>
      </c>
      <c r="AA1918" s="139">
        <v>1</v>
      </c>
      <c r="AB1918" s="141">
        <v>45322</v>
      </c>
      <c r="AC1918" s="141">
        <v>45322</v>
      </c>
      <c r="AD1918" s="140" t="s">
        <v>7857</v>
      </c>
      <c r="AE1918" s="140" t="s">
        <v>7858</v>
      </c>
      <c r="AF1918" s="140" t="s">
        <v>7859</v>
      </c>
      <c r="AG1918" s="140" t="s">
        <v>7860</v>
      </c>
      <c r="AH1918" s="140" t="s">
        <v>15570</v>
      </c>
      <c r="AI1918" s="140" t="s">
        <v>7943</v>
      </c>
      <c r="AJ1918" s="140" t="s">
        <v>15571</v>
      </c>
      <c r="AK1918" s="140" t="s">
        <v>4718</v>
      </c>
      <c r="AL1918" s="139">
        <v>3018</v>
      </c>
      <c r="AM1918" s="140" t="s">
        <v>195</v>
      </c>
      <c r="AN1918" s="140" t="s">
        <v>15572</v>
      </c>
    </row>
    <row r="1919" spans="1:40" ht="28.8" x14ac:dyDescent="0.25">
      <c r="A1919" s="139" t="s">
        <v>7756</v>
      </c>
      <c r="B1919" s="140" t="s">
        <v>7757</v>
      </c>
      <c r="C1919" s="139">
        <v>45898</v>
      </c>
      <c r="D1919" s="140" t="s">
        <v>5878</v>
      </c>
      <c r="E1919" s="140" t="s">
        <v>4719</v>
      </c>
      <c r="F1919" s="139">
        <v>8310</v>
      </c>
      <c r="G1919" s="140" t="s">
        <v>403</v>
      </c>
      <c r="H1919" s="140" t="s">
        <v>2587</v>
      </c>
      <c r="I1919" s="140" t="s">
        <v>7758</v>
      </c>
      <c r="J1919" s="140" t="s">
        <v>15573</v>
      </c>
      <c r="K1919" s="140" t="s">
        <v>7922</v>
      </c>
      <c r="L1919" s="140" t="s">
        <v>7761</v>
      </c>
      <c r="M1919" s="140" t="s">
        <v>7923</v>
      </c>
      <c r="N1919" s="140" t="s">
        <v>8722</v>
      </c>
      <c r="O1919" s="139">
        <v>138982</v>
      </c>
      <c r="P1919" s="139">
        <v>16873</v>
      </c>
      <c r="Q1919" s="140" t="s">
        <v>5638</v>
      </c>
      <c r="R1919" s="139">
        <v>966804</v>
      </c>
      <c r="S1919" s="139">
        <v>0</v>
      </c>
      <c r="T1919" s="140" t="s">
        <v>7758</v>
      </c>
      <c r="U1919" s="141">
        <v>367</v>
      </c>
      <c r="V1919" s="140" t="s">
        <v>15574</v>
      </c>
      <c r="W1919" s="140" t="s">
        <v>7837</v>
      </c>
      <c r="X1919" s="140" t="s">
        <v>7765</v>
      </c>
      <c r="Y1919" s="140" t="s">
        <v>7766</v>
      </c>
      <c r="Z1919" s="140" t="s">
        <v>8739</v>
      </c>
      <c r="AA1919" s="139">
        <v>1</v>
      </c>
      <c r="AB1919" s="141">
        <v>45322</v>
      </c>
      <c r="AC1919" s="141">
        <v>45322</v>
      </c>
      <c r="AD1919" s="140" t="s">
        <v>7913</v>
      </c>
      <c r="AE1919" s="140" t="s">
        <v>7914</v>
      </c>
      <c r="AF1919" s="140" t="s">
        <v>7915</v>
      </c>
      <c r="AG1919" s="140" t="s">
        <v>7916</v>
      </c>
      <c r="AH1919" s="140" t="s">
        <v>15575</v>
      </c>
      <c r="AI1919" s="140" t="s">
        <v>7773</v>
      </c>
      <c r="AJ1919" s="140" t="s">
        <v>15576</v>
      </c>
      <c r="AK1919" s="140" t="s">
        <v>4719</v>
      </c>
      <c r="AL1919" s="139">
        <v>8310</v>
      </c>
      <c r="AM1919" s="140" t="s">
        <v>403</v>
      </c>
      <c r="AN1919" s="140" t="s">
        <v>13284</v>
      </c>
    </row>
    <row r="1920" spans="1:40" ht="28.8" x14ac:dyDescent="0.25">
      <c r="A1920" s="139" t="s">
        <v>7756</v>
      </c>
      <c r="B1920" s="140" t="s">
        <v>7757</v>
      </c>
      <c r="C1920" s="139">
        <v>45922</v>
      </c>
      <c r="D1920" s="140" t="s">
        <v>6952</v>
      </c>
      <c r="E1920" s="140" t="s">
        <v>4720</v>
      </c>
      <c r="F1920" s="139">
        <v>1020</v>
      </c>
      <c r="G1920" s="140" t="s">
        <v>249</v>
      </c>
      <c r="H1920" s="140" t="s">
        <v>4721</v>
      </c>
      <c r="I1920" s="140" t="s">
        <v>7758</v>
      </c>
      <c r="J1920" s="140" t="s">
        <v>15577</v>
      </c>
      <c r="K1920" s="140" t="s">
        <v>7881</v>
      </c>
      <c r="L1920" s="140" t="s">
        <v>7761</v>
      </c>
      <c r="M1920" s="140" t="s">
        <v>6824</v>
      </c>
      <c r="N1920" s="140" t="s">
        <v>8730</v>
      </c>
      <c r="O1920" s="139">
        <v>122184</v>
      </c>
      <c r="P1920" s="139">
        <v>61961</v>
      </c>
      <c r="Q1920" s="140" t="s">
        <v>6740</v>
      </c>
      <c r="R1920" s="139">
        <v>960138</v>
      </c>
      <c r="S1920" s="139">
        <v>0</v>
      </c>
      <c r="T1920" s="140" t="s">
        <v>7758</v>
      </c>
      <c r="U1920" s="141">
        <v>367</v>
      </c>
      <c r="V1920" s="140" t="s">
        <v>15578</v>
      </c>
      <c r="W1920" s="140" t="s">
        <v>8170</v>
      </c>
      <c r="X1920" s="140" t="s">
        <v>7765</v>
      </c>
      <c r="Y1920" s="140" t="s">
        <v>7766</v>
      </c>
      <c r="Z1920" s="140" t="s">
        <v>8732</v>
      </c>
      <c r="AA1920" s="139">
        <v>1</v>
      </c>
      <c r="AB1920" s="141">
        <v>45322</v>
      </c>
      <c r="AC1920" s="141">
        <v>45322</v>
      </c>
      <c r="AD1920" s="140" t="s">
        <v>7938</v>
      </c>
      <c r="AE1920" s="140" t="s">
        <v>7939</v>
      </c>
      <c r="AF1920" s="140" t="s">
        <v>7940</v>
      </c>
      <c r="AG1920" s="140" t="s">
        <v>7941</v>
      </c>
      <c r="AH1920" s="140" t="s">
        <v>8733</v>
      </c>
      <c r="AI1920" s="140" t="s">
        <v>7773</v>
      </c>
      <c r="AJ1920" s="140" t="s">
        <v>8734</v>
      </c>
      <c r="AK1920" s="140" t="s">
        <v>8735</v>
      </c>
      <c r="AL1920" s="139">
        <v>1000</v>
      </c>
      <c r="AM1920" s="140" t="s">
        <v>2908</v>
      </c>
      <c r="AN1920" s="140" t="s">
        <v>8736</v>
      </c>
    </row>
    <row r="1921" spans="1:40" ht="28.8" x14ac:dyDescent="0.25">
      <c r="A1921" s="139" t="s">
        <v>7756</v>
      </c>
      <c r="B1921" s="140" t="s">
        <v>7757</v>
      </c>
      <c r="C1921" s="139">
        <v>45931</v>
      </c>
      <c r="D1921" s="140" t="s">
        <v>6735</v>
      </c>
      <c r="E1921" s="140" t="s">
        <v>8770</v>
      </c>
      <c r="F1921" s="139">
        <v>1020</v>
      </c>
      <c r="G1921" s="140" t="s">
        <v>249</v>
      </c>
      <c r="H1921" s="140" t="s">
        <v>2950</v>
      </c>
      <c r="I1921" s="140" t="s">
        <v>7758</v>
      </c>
      <c r="J1921" s="140" t="s">
        <v>15579</v>
      </c>
      <c r="K1921" s="140" t="s">
        <v>7881</v>
      </c>
      <c r="L1921" s="140" t="s">
        <v>7761</v>
      </c>
      <c r="M1921" s="140" t="s">
        <v>6824</v>
      </c>
      <c r="N1921" s="140" t="s">
        <v>8730</v>
      </c>
      <c r="O1921" s="139">
        <v>122184</v>
      </c>
      <c r="P1921" s="139">
        <v>61961</v>
      </c>
      <c r="Q1921" s="140" t="s">
        <v>6740</v>
      </c>
      <c r="R1921" s="139">
        <v>960138</v>
      </c>
      <c r="S1921" s="139">
        <v>0</v>
      </c>
      <c r="T1921" s="140" t="s">
        <v>7758</v>
      </c>
      <c r="U1921" s="141">
        <v>367</v>
      </c>
      <c r="V1921" s="140" t="s">
        <v>15580</v>
      </c>
      <c r="W1921" s="140" t="s">
        <v>9270</v>
      </c>
      <c r="X1921" s="140" t="s">
        <v>8106</v>
      </c>
      <c r="Y1921" s="140" t="s">
        <v>8107</v>
      </c>
      <c r="Z1921" s="140" t="s">
        <v>9256</v>
      </c>
      <c r="AA1921" s="139">
        <v>1</v>
      </c>
      <c r="AB1921" s="141">
        <v>45322</v>
      </c>
      <c r="AC1921" s="141">
        <v>45322</v>
      </c>
      <c r="AD1921" s="140" t="s">
        <v>7938</v>
      </c>
      <c r="AE1921" s="140" t="s">
        <v>7939</v>
      </c>
      <c r="AF1921" s="140" t="s">
        <v>7940</v>
      </c>
      <c r="AG1921" s="140" t="s">
        <v>7941</v>
      </c>
      <c r="AH1921" s="140" t="s">
        <v>8733</v>
      </c>
      <c r="AI1921" s="140" t="s">
        <v>7773</v>
      </c>
      <c r="AJ1921" s="140" t="s">
        <v>8734</v>
      </c>
      <c r="AK1921" s="140" t="s">
        <v>8735</v>
      </c>
      <c r="AL1921" s="139">
        <v>1000</v>
      </c>
      <c r="AM1921" s="140" t="s">
        <v>2908</v>
      </c>
      <c r="AN1921" s="140" t="s">
        <v>8736</v>
      </c>
    </row>
    <row r="1922" spans="1:40" ht="28.8" x14ac:dyDescent="0.25">
      <c r="A1922" s="139" t="s">
        <v>7756</v>
      </c>
      <c r="B1922" s="140" t="s">
        <v>7757</v>
      </c>
      <c r="C1922" s="139">
        <v>46045</v>
      </c>
      <c r="D1922" s="140" t="s">
        <v>5375</v>
      </c>
      <c r="E1922" s="140" t="s">
        <v>4722</v>
      </c>
      <c r="F1922" s="139">
        <v>3660</v>
      </c>
      <c r="G1922" s="140" t="s">
        <v>6145</v>
      </c>
      <c r="H1922" s="140" t="s">
        <v>2589</v>
      </c>
      <c r="I1922" s="140" t="s">
        <v>7758</v>
      </c>
      <c r="J1922" s="140" t="s">
        <v>15581</v>
      </c>
      <c r="K1922" s="140" t="s">
        <v>7760</v>
      </c>
      <c r="L1922" s="140" t="s">
        <v>7761</v>
      </c>
      <c r="M1922" s="140" t="s">
        <v>7491</v>
      </c>
      <c r="N1922" s="140" t="s">
        <v>8722</v>
      </c>
      <c r="O1922" s="139">
        <v>119073</v>
      </c>
      <c r="P1922" s="139">
        <v>15248</v>
      </c>
      <c r="Q1922" s="140" t="s">
        <v>5568</v>
      </c>
      <c r="R1922" s="139">
        <v>53231</v>
      </c>
      <c r="S1922" s="139">
        <v>0</v>
      </c>
      <c r="T1922" s="140" t="s">
        <v>7758</v>
      </c>
      <c r="U1922" s="141">
        <v>367</v>
      </c>
      <c r="V1922" s="140" t="s">
        <v>15582</v>
      </c>
      <c r="W1922" s="140" t="s">
        <v>9420</v>
      </c>
      <c r="X1922" s="140" t="s">
        <v>7765</v>
      </c>
      <c r="Y1922" s="140" t="s">
        <v>7766</v>
      </c>
      <c r="Z1922" s="140" t="s">
        <v>8739</v>
      </c>
      <c r="AA1922" s="139">
        <v>1</v>
      </c>
      <c r="AB1922" s="141">
        <v>45322</v>
      </c>
      <c r="AC1922" s="141">
        <v>45322</v>
      </c>
      <c r="AD1922" s="140" t="s">
        <v>7768</v>
      </c>
      <c r="AE1922" s="140" t="s">
        <v>7769</v>
      </c>
      <c r="AF1922" s="140" t="s">
        <v>7770</v>
      </c>
      <c r="AG1922" s="140" t="s">
        <v>7771</v>
      </c>
      <c r="AH1922" s="140" t="s">
        <v>15583</v>
      </c>
      <c r="AI1922" s="140" t="s">
        <v>8982</v>
      </c>
      <c r="AJ1922" s="140" t="s">
        <v>488</v>
      </c>
      <c r="AK1922" s="140" t="s">
        <v>15584</v>
      </c>
      <c r="AL1922" s="139">
        <v>3660</v>
      </c>
      <c r="AM1922" s="140" t="s">
        <v>6145</v>
      </c>
      <c r="AN1922" s="140" t="s">
        <v>12469</v>
      </c>
    </row>
    <row r="1923" spans="1:40" ht="28.8" x14ac:dyDescent="0.25">
      <c r="A1923" s="139" t="s">
        <v>7756</v>
      </c>
      <c r="B1923" s="140" t="s">
        <v>7757</v>
      </c>
      <c r="C1923" s="139">
        <v>46052</v>
      </c>
      <c r="D1923" s="140" t="s">
        <v>7360</v>
      </c>
      <c r="E1923" s="140" t="s">
        <v>4723</v>
      </c>
      <c r="F1923" s="139">
        <v>2540</v>
      </c>
      <c r="G1923" s="140" t="s">
        <v>316</v>
      </c>
      <c r="H1923" s="140" t="s">
        <v>2590</v>
      </c>
      <c r="I1923" s="140" t="s">
        <v>7758</v>
      </c>
      <c r="J1923" s="140" t="s">
        <v>15585</v>
      </c>
      <c r="K1923" s="140" t="s">
        <v>8070</v>
      </c>
      <c r="L1923" s="140" t="s">
        <v>7761</v>
      </c>
      <c r="M1923" s="140" t="s">
        <v>8071</v>
      </c>
      <c r="N1923" s="140" t="s">
        <v>8722</v>
      </c>
      <c r="O1923" s="139">
        <v>119255</v>
      </c>
      <c r="P1923" s="139">
        <v>46052</v>
      </c>
      <c r="Q1923" s="140" t="s">
        <v>7360</v>
      </c>
      <c r="R1923" s="139">
        <v>104661</v>
      </c>
      <c r="S1923" s="139">
        <v>0</v>
      </c>
      <c r="T1923" s="140" t="s">
        <v>7758</v>
      </c>
      <c r="U1923" s="141">
        <v>367</v>
      </c>
      <c r="V1923" s="140" t="s">
        <v>15586</v>
      </c>
      <c r="W1923" s="140" t="s">
        <v>8666</v>
      </c>
      <c r="X1923" s="140" t="s">
        <v>7765</v>
      </c>
      <c r="Y1923" s="140" t="s">
        <v>7766</v>
      </c>
      <c r="Z1923" s="140" t="s">
        <v>8739</v>
      </c>
      <c r="AA1923" s="139">
        <v>1</v>
      </c>
      <c r="AB1923" s="141">
        <v>45322</v>
      </c>
      <c r="AC1923" s="141">
        <v>45322</v>
      </c>
      <c r="AD1923" s="140" t="s">
        <v>8195</v>
      </c>
      <c r="AE1923" s="140" t="s">
        <v>8196</v>
      </c>
      <c r="AF1923" s="140" t="s">
        <v>8197</v>
      </c>
      <c r="AG1923" s="140" t="s">
        <v>8198</v>
      </c>
      <c r="AH1923" s="140" t="s">
        <v>10825</v>
      </c>
      <c r="AI1923" s="140" t="s">
        <v>7943</v>
      </c>
      <c r="AJ1923" s="140" t="s">
        <v>10826</v>
      </c>
      <c r="AK1923" s="140" t="s">
        <v>10827</v>
      </c>
      <c r="AL1923" s="139">
        <v>2550</v>
      </c>
      <c r="AM1923" s="140" t="s">
        <v>317</v>
      </c>
      <c r="AN1923" s="140" t="s">
        <v>10828</v>
      </c>
    </row>
    <row r="1924" spans="1:40" ht="28.8" x14ac:dyDescent="0.25">
      <c r="A1924" s="139" t="s">
        <v>7756</v>
      </c>
      <c r="B1924" s="140" t="s">
        <v>7757</v>
      </c>
      <c r="C1924" s="139">
        <v>46086</v>
      </c>
      <c r="D1924" s="140" t="s">
        <v>2911</v>
      </c>
      <c r="E1924" s="140" t="s">
        <v>4724</v>
      </c>
      <c r="F1924" s="139">
        <v>9450</v>
      </c>
      <c r="G1924" s="140" t="s">
        <v>468</v>
      </c>
      <c r="H1924" s="140" t="s">
        <v>2591</v>
      </c>
      <c r="I1924" s="140" t="s">
        <v>7758</v>
      </c>
      <c r="J1924" s="140" t="s">
        <v>15587</v>
      </c>
      <c r="K1924" s="140" t="s">
        <v>8031</v>
      </c>
      <c r="L1924" s="140" t="s">
        <v>7761</v>
      </c>
      <c r="M1924" s="140" t="s">
        <v>6825</v>
      </c>
      <c r="N1924" s="140" t="s">
        <v>8722</v>
      </c>
      <c r="O1924" s="139">
        <v>121038</v>
      </c>
      <c r="P1924" s="139">
        <v>61267</v>
      </c>
      <c r="Q1924" s="140" t="s">
        <v>6453</v>
      </c>
      <c r="R1924" s="139">
        <v>969063</v>
      </c>
      <c r="S1924" s="139">
        <v>0</v>
      </c>
      <c r="T1924" s="140" t="s">
        <v>7758</v>
      </c>
      <c r="U1924" s="141">
        <v>367</v>
      </c>
      <c r="V1924" s="140" t="s">
        <v>15588</v>
      </c>
      <c r="W1924" s="140" t="s">
        <v>8209</v>
      </c>
      <c r="X1924" s="140" t="s">
        <v>7765</v>
      </c>
      <c r="Y1924" s="140" t="s">
        <v>7766</v>
      </c>
      <c r="Z1924" s="140" t="s">
        <v>8739</v>
      </c>
      <c r="AA1924" s="139">
        <v>1</v>
      </c>
      <c r="AB1924" s="141">
        <v>45322</v>
      </c>
      <c r="AC1924" s="141">
        <v>45322</v>
      </c>
      <c r="AD1924" s="140" t="s">
        <v>7938</v>
      </c>
      <c r="AE1924" s="140" t="s">
        <v>7939</v>
      </c>
      <c r="AF1924" s="140" t="s">
        <v>7940</v>
      </c>
      <c r="AG1924" s="140" t="s">
        <v>7941</v>
      </c>
      <c r="AH1924" s="140" t="s">
        <v>15589</v>
      </c>
      <c r="AI1924" s="140" t="s">
        <v>7943</v>
      </c>
      <c r="AJ1924" s="140" t="s">
        <v>9165</v>
      </c>
      <c r="AK1924" s="140" t="s">
        <v>4724</v>
      </c>
      <c r="AL1924" s="139">
        <v>9450</v>
      </c>
      <c r="AM1924" s="140" t="s">
        <v>468</v>
      </c>
      <c r="AN1924" s="140" t="s">
        <v>15590</v>
      </c>
    </row>
    <row r="1925" spans="1:40" ht="28.8" x14ac:dyDescent="0.25">
      <c r="A1925" s="139" t="s">
        <v>7756</v>
      </c>
      <c r="B1925" s="140" t="s">
        <v>7757</v>
      </c>
      <c r="C1925" s="139">
        <v>46128</v>
      </c>
      <c r="D1925" s="140" t="s">
        <v>5814</v>
      </c>
      <c r="E1925" s="140" t="s">
        <v>4725</v>
      </c>
      <c r="F1925" s="139">
        <v>2300</v>
      </c>
      <c r="G1925" s="140" t="s">
        <v>301</v>
      </c>
      <c r="H1925" s="140" t="s">
        <v>2592</v>
      </c>
      <c r="I1925" s="140" t="s">
        <v>7758</v>
      </c>
      <c r="J1925" s="140" t="s">
        <v>15591</v>
      </c>
      <c r="K1925" s="140" t="s">
        <v>7760</v>
      </c>
      <c r="L1925" s="140" t="s">
        <v>7761</v>
      </c>
      <c r="M1925" s="140" t="s">
        <v>7491</v>
      </c>
      <c r="N1925" s="140" t="s">
        <v>8722</v>
      </c>
      <c r="O1925" s="139">
        <v>124115</v>
      </c>
      <c r="P1925" s="139">
        <v>46128</v>
      </c>
      <c r="Q1925" s="140" t="s">
        <v>5814</v>
      </c>
      <c r="R1925" s="139">
        <v>56291</v>
      </c>
      <c r="S1925" s="139">
        <v>0</v>
      </c>
      <c r="T1925" s="140" t="s">
        <v>7758</v>
      </c>
      <c r="U1925" s="141">
        <v>367</v>
      </c>
      <c r="V1925" s="140" t="s">
        <v>15592</v>
      </c>
      <c r="W1925" s="140" t="s">
        <v>8988</v>
      </c>
      <c r="X1925" s="140" t="s">
        <v>7765</v>
      </c>
      <c r="Y1925" s="140" t="s">
        <v>7766</v>
      </c>
      <c r="Z1925" s="140" t="s">
        <v>8739</v>
      </c>
      <c r="AA1925" s="139">
        <v>1</v>
      </c>
      <c r="AB1925" s="141">
        <v>45322</v>
      </c>
      <c r="AC1925" s="141">
        <v>45322</v>
      </c>
      <c r="AD1925" s="140" t="s">
        <v>8109</v>
      </c>
      <c r="AE1925" s="140" t="s">
        <v>8110</v>
      </c>
      <c r="AF1925" s="140" t="s">
        <v>8111</v>
      </c>
      <c r="AG1925" s="140" t="s">
        <v>8112</v>
      </c>
      <c r="AH1925" s="140" t="s">
        <v>15593</v>
      </c>
      <c r="AI1925" s="140" t="s">
        <v>7943</v>
      </c>
      <c r="AJ1925" s="140" t="s">
        <v>15594</v>
      </c>
      <c r="AK1925" s="140" t="s">
        <v>4725</v>
      </c>
      <c r="AL1925" s="139">
        <v>2300</v>
      </c>
      <c r="AM1925" s="140" t="s">
        <v>301</v>
      </c>
      <c r="AN1925" s="140" t="s">
        <v>10407</v>
      </c>
    </row>
    <row r="1926" spans="1:40" ht="28.8" x14ac:dyDescent="0.25">
      <c r="A1926" s="139" t="s">
        <v>7756</v>
      </c>
      <c r="B1926" s="140" t="s">
        <v>7757</v>
      </c>
      <c r="C1926" s="139">
        <v>46177</v>
      </c>
      <c r="D1926" s="140" t="s">
        <v>6585</v>
      </c>
      <c r="E1926" s="140" t="s">
        <v>4726</v>
      </c>
      <c r="F1926" s="139">
        <v>2200</v>
      </c>
      <c r="G1926" s="140" t="s">
        <v>306</v>
      </c>
      <c r="H1926" s="140" t="s">
        <v>2593</v>
      </c>
      <c r="I1926" s="140" t="s">
        <v>7758</v>
      </c>
      <c r="J1926" s="140" t="s">
        <v>15595</v>
      </c>
      <c r="K1926" s="140" t="s">
        <v>7760</v>
      </c>
      <c r="L1926" s="140" t="s">
        <v>7761</v>
      </c>
      <c r="M1926" s="140" t="s">
        <v>7491</v>
      </c>
      <c r="N1926" s="140" t="s">
        <v>8722</v>
      </c>
      <c r="O1926" s="139">
        <v>122101</v>
      </c>
      <c r="P1926" s="139">
        <v>125096</v>
      </c>
      <c r="Q1926" s="140" t="s">
        <v>6356</v>
      </c>
      <c r="R1926" s="139">
        <v>117416</v>
      </c>
      <c r="S1926" s="139">
        <v>0</v>
      </c>
      <c r="T1926" s="140" t="s">
        <v>7758</v>
      </c>
      <c r="U1926" s="141">
        <v>32021</v>
      </c>
      <c r="V1926" s="140" t="s">
        <v>15596</v>
      </c>
      <c r="W1926" s="140" t="s">
        <v>8711</v>
      </c>
      <c r="X1926" s="140" t="s">
        <v>7765</v>
      </c>
      <c r="Y1926" s="140" t="s">
        <v>7766</v>
      </c>
      <c r="Z1926" s="140" t="s">
        <v>8739</v>
      </c>
      <c r="AA1926" s="139">
        <v>2</v>
      </c>
      <c r="AB1926" s="141">
        <v>45322</v>
      </c>
      <c r="AC1926" s="141">
        <v>45322</v>
      </c>
      <c r="AD1926" s="140" t="s">
        <v>8109</v>
      </c>
      <c r="AE1926" s="140" t="s">
        <v>8110</v>
      </c>
      <c r="AF1926" s="140" t="s">
        <v>8111</v>
      </c>
      <c r="AG1926" s="140" t="s">
        <v>8112</v>
      </c>
      <c r="AH1926" s="140" t="s">
        <v>10585</v>
      </c>
      <c r="AI1926" s="140" t="s">
        <v>7943</v>
      </c>
      <c r="AJ1926" s="140" t="s">
        <v>10586</v>
      </c>
      <c r="AK1926" s="140" t="s">
        <v>10587</v>
      </c>
      <c r="AL1926" s="139">
        <v>2200</v>
      </c>
      <c r="AM1926" s="140" t="s">
        <v>306</v>
      </c>
      <c r="AN1926" s="140" t="s">
        <v>10588</v>
      </c>
    </row>
    <row r="1927" spans="1:40" ht="28.8" x14ac:dyDescent="0.25">
      <c r="A1927" s="139" t="s">
        <v>7756</v>
      </c>
      <c r="B1927" s="140" t="s">
        <v>7757</v>
      </c>
      <c r="C1927" s="139">
        <v>46185</v>
      </c>
      <c r="D1927" s="140" t="s">
        <v>7361</v>
      </c>
      <c r="E1927" s="140" t="s">
        <v>4727</v>
      </c>
      <c r="F1927" s="139">
        <v>8310</v>
      </c>
      <c r="G1927" s="140" t="s">
        <v>404</v>
      </c>
      <c r="H1927" s="140" t="s">
        <v>2594</v>
      </c>
      <c r="I1927" s="140" t="s">
        <v>7758</v>
      </c>
      <c r="J1927" s="140" t="s">
        <v>15597</v>
      </c>
      <c r="K1927" s="140" t="s">
        <v>7899</v>
      </c>
      <c r="L1927" s="140" t="s">
        <v>7761</v>
      </c>
      <c r="M1927" s="140" t="s">
        <v>6823</v>
      </c>
      <c r="N1927" s="140" t="s">
        <v>8722</v>
      </c>
      <c r="O1927" s="139">
        <v>119925</v>
      </c>
      <c r="P1927" s="139">
        <v>48009</v>
      </c>
      <c r="Q1927" s="140" t="s">
        <v>7634</v>
      </c>
      <c r="R1927" s="139">
        <v>966275</v>
      </c>
      <c r="S1927" s="139">
        <v>0</v>
      </c>
      <c r="T1927" s="140" t="s">
        <v>7758</v>
      </c>
      <c r="U1927" s="141">
        <v>32021</v>
      </c>
      <c r="V1927" s="140" t="s">
        <v>15598</v>
      </c>
      <c r="W1927" s="140" t="s">
        <v>15599</v>
      </c>
      <c r="X1927" s="140" t="s">
        <v>7765</v>
      </c>
      <c r="Y1927" s="140" t="s">
        <v>7766</v>
      </c>
      <c r="Z1927" s="140" t="s">
        <v>8739</v>
      </c>
      <c r="AA1927" s="139">
        <v>1</v>
      </c>
      <c r="AB1927" s="141">
        <v>45322</v>
      </c>
      <c r="AC1927" s="141">
        <v>45322</v>
      </c>
      <c r="AD1927" s="140" t="s">
        <v>7913</v>
      </c>
      <c r="AE1927" s="140" t="s">
        <v>7914</v>
      </c>
      <c r="AF1927" s="140" t="s">
        <v>7915</v>
      </c>
      <c r="AG1927" s="140" t="s">
        <v>7916</v>
      </c>
      <c r="AH1927" s="140" t="s">
        <v>15600</v>
      </c>
      <c r="AI1927" s="140" t="s">
        <v>7943</v>
      </c>
      <c r="AJ1927" s="140" t="s">
        <v>15601</v>
      </c>
      <c r="AK1927" s="140" t="s">
        <v>4727</v>
      </c>
      <c r="AL1927" s="139">
        <v>8310</v>
      </c>
      <c r="AM1927" s="140" t="s">
        <v>404</v>
      </c>
      <c r="AN1927" s="140" t="s">
        <v>15602</v>
      </c>
    </row>
    <row r="1928" spans="1:40" ht="28.8" x14ac:dyDescent="0.25">
      <c r="A1928" s="139" t="s">
        <v>7756</v>
      </c>
      <c r="B1928" s="140" t="s">
        <v>7757</v>
      </c>
      <c r="C1928" s="139">
        <v>46193</v>
      </c>
      <c r="D1928" s="140" t="s">
        <v>6586</v>
      </c>
      <c r="E1928" s="140" t="s">
        <v>4728</v>
      </c>
      <c r="F1928" s="139">
        <v>9400</v>
      </c>
      <c r="G1928" s="140" t="s">
        <v>196</v>
      </c>
      <c r="H1928" s="140" t="s">
        <v>2595</v>
      </c>
      <c r="I1928" s="140" t="s">
        <v>7758</v>
      </c>
      <c r="J1928" s="140" t="s">
        <v>15603</v>
      </c>
      <c r="K1928" s="140" t="s">
        <v>8031</v>
      </c>
      <c r="L1928" s="140" t="s">
        <v>7761</v>
      </c>
      <c r="M1928" s="140" t="s">
        <v>6825</v>
      </c>
      <c r="N1928" s="140" t="s">
        <v>8722</v>
      </c>
      <c r="O1928" s="139">
        <v>121343</v>
      </c>
      <c r="P1928" s="139">
        <v>23242</v>
      </c>
      <c r="Q1928" s="140" t="s">
        <v>7611</v>
      </c>
      <c r="R1928" s="139">
        <v>960021</v>
      </c>
      <c r="S1928" s="139">
        <v>0</v>
      </c>
      <c r="T1928" s="140" t="s">
        <v>7758</v>
      </c>
      <c r="U1928" s="141">
        <v>32021</v>
      </c>
      <c r="V1928" s="140" t="s">
        <v>15604</v>
      </c>
      <c r="W1928" s="140" t="s">
        <v>10113</v>
      </c>
      <c r="X1928" s="140" t="s">
        <v>7765</v>
      </c>
      <c r="Y1928" s="140" t="s">
        <v>7766</v>
      </c>
      <c r="Z1928" s="140" t="s">
        <v>8739</v>
      </c>
      <c r="AA1928" s="139">
        <v>1</v>
      </c>
      <c r="AB1928" s="141">
        <v>45322</v>
      </c>
      <c r="AC1928" s="141">
        <v>45322</v>
      </c>
      <c r="AD1928" s="140" t="s">
        <v>7938</v>
      </c>
      <c r="AE1928" s="140" t="s">
        <v>7939</v>
      </c>
      <c r="AF1928" s="140" t="s">
        <v>7940</v>
      </c>
      <c r="AG1928" s="140" t="s">
        <v>7941</v>
      </c>
      <c r="AH1928" s="140" t="s">
        <v>14916</v>
      </c>
      <c r="AI1928" s="140" t="s">
        <v>9607</v>
      </c>
      <c r="AJ1928" s="140" t="s">
        <v>14917</v>
      </c>
      <c r="AK1928" s="140" t="s">
        <v>14918</v>
      </c>
      <c r="AL1928" s="139">
        <v>9400</v>
      </c>
      <c r="AM1928" s="140" t="s">
        <v>463</v>
      </c>
      <c r="AN1928" s="140" t="s">
        <v>14919</v>
      </c>
    </row>
    <row r="1929" spans="1:40" ht="28.8" x14ac:dyDescent="0.25">
      <c r="A1929" s="139" t="s">
        <v>7756</v>
      </c>
      <c r="B1929" s="140" t="s">
        <v>7757</v>
      </c>
      <c r="C1929" s="139">
        <v>46201</v>
      </c>
      <c r="D1929" s="140" t="s">
        <v>7630</v>
      </c>
      <c r="E1929" s="140" t="s">
        <v>4729</v>
      </c>
      <c r="F1929" s="139">
        <v>8200</v>
      </c>
      <c r="G1929" s="140" t="s">
        <v>45</v>
      </c>
      <c r="H1929" s="140" t="s">
        <v>2596</v>
      </c>
      <c r="I1929" s="140" t="s">
        <v>7758</v>
      </c>
      <c r="J1929" s="140" t="s">
        <v>15605</v>
      </c>
      <c r="K1929" s="140" t="s">
        <v>7922</v>
      </c>
      <c r="L1929" s="140" t="s">
        <v>7761</v>
      </c>
      <c r="M1929" s="140" t="s">
        <v>7923</v>
      </c>
      <c r="N1929" s="140" t="s">
        <v>8730</v>
      </c>
      <c r="O1929" s="139">
        <v>120071</v>
      </c>
      <c r="P1929" s="139">
        <v>46201</v>
      </c>
      <c r="Q1929" s="140" t="s">
        <v>7630</v>
      </c>
      <c r="R1929" s="139">
        <v>975292</v>
      </c>
      <c r="S1929" s="139">
        <v>0</v>
      </c>
      <c r="T1929" s="140" t="s">
        <v>7758</v>
      </c>
      <c r="U1929" s="141">
        <v>367</v>
      </c>
      <c r="V1929" s="140" t="s">
        <v>15606</v>
      </c>
      <c r="W1929" s="140" t="s">
        <v>8047</v>
      </c>
      <c r="X1929" s="140" t="s">
        <v>7765</v>
      </c>
      <c r="Y1929" s="140" t="s">
        <v>7766</v>
      </c>
      <c r="Z1929" s="140" t="s">
        <v>8732</v>
      </c>
      <c r="AA1929" s="139">
        <v>2</v>
      </c>
      <c r="AB1929" s="141">
        <v>45322</v>
      </c>
      <c r="AC1929" s="141">
        <v>45322</v>
      </c>
      <c r="AD1929" s="140" t="s">
        <v>7913</v>
      </c>
      <c r="AE1929" s="140" t="s">
        <v>7914</v>
      </c>
      <c r="AF1929" s="140" t="s">
        <v>7915</v>
      </c>
      <c r="AG1929" s="140" t="s">
        <v>7916</v>
      </c>
      <c r="AH1929" s="140" t="s">
        <v>13188</v>
      </c>
      <c r="AI1929" s="140" t="s">
        <v>7773</v>
      </c>
      <c r="AJ1929" s="140" t="s">
        <v>13189</v>
      </c>
      <c r="AK1929" s="140" t="s">
        <v>13190</v>
      </c>
      <c r="AL1929" s="139">
        <v>8000</v>
      </c>
      <c r="AM1929" s="140" t="s">
        <v>388</v>
      </c>
      <c r="AN1929" s="140" t="s">
        <v>13191</v>
      </c>
    </row>
    <row r="1930" spans="1:40" ht="28.8" x14ac:dyDescent="0.25">
      <c r="A1930" s="139" t="s">
        <v>7756</v>
      </c>
      <c r="B1930" s="140" t="s">
        <v>7757</v>
      </c>
      <c r="C1930" s="139">
        <v>46227</v>
      </c>
      <c r="D1930" s="140" t="s">
        <v>488</v>
      </c>
      <c r="E1930" s="140" t="s">
        <v>4730</v>
      </c>
      <c r="F1930" s="139">
        <v>9100</v>
      </c>
      <c r="G1930" s="140" t="s">
        <v>326</v>
      </c>
      <c r="H1930" s="140" t="s">
        <v>2597</v>
      </c>
      <c r="I1930" s="140" t="s">
        <v>7758</v>
      </c>
      <c r="J1930" s="140" t="s">
        <v>15607</v>
      </c>
      <c r="K1930" s="140" t="s">
        <v>7899</v>
      </c>
      <c r="L1930" s="140" t="s">
        <v>7761</v>
      </c>
      <c r="M1930" s="140" t="s">
        <v>6823</v>
      </c>
      <c r="N1930" s="140" t="s">
        <v>8722</v>
      </c>
      <c r="O1930" s="139">
        <v>120956</v>
      </c>
      <c r="P1930" s="139">
        <v>10975</v>
      </c>
      <c r="Q1930" s="140" t="s">
        <v>488</v>
      </c>
      <c r="R1930" s="139">
        <v>970781</v>
      </c>
      <c r="S1930" s="139">
        <v>0</v>
      </c>
      <c r="T1930" s="140" t="s">
        <v>7935</v>
      </c>
      <c r="U1930" s="141">
        <v>32021</v>
      </c>
      <c r="V1930" s="140" t="s">
        <v>15608</v>
      </c>
      <c r="W1930" s="140" t="s">
        <v>7991</v>
      </c>
      <c r="X1930" s="140" t="s">
        <v>7765</v>
      </c>
      <c r="Y1930" s="140" t="s">
        <v>7766</v>
      </c>
      <c r="Z1930" s="140" t="s">
        <v>8739</v>
      </c>
      <c r="AA1930" s="139">
        <v>1</v>
      </c>
      <c r="AB1930" s="141">
        <v>45322</v>
      </c>
      <c r="AC1930" s="141">
        <v>45322</v>
      </c>
      <c r="AD1930" s="140" t="s">
        <v>8081</v>
      </c>
      <c r="AE1930" s="140" t="s">
        <v>8082</v>
      </c>
      <c r="AF1930" s="140" t="s">
        <v>8083</v>
      </c>
      <c r="AG1930" s="140" t="s">
        <v>8084</v>
      </c>
      <c r="AH1930" s="140" t="s">
        <v>15609</v>
      </c>
      <c r="AI1930" s="140" t="s">
        <v>7943</v>
      </c>
      <c r="AJ1930" s="140" t="s">
        <v>15610</v>
      </c>
      <c r="AK1930" s="140" t="s">
        <v>4730</v>
      </c>
      <c r="AL1930" s="139">
        <v>9100</v>
      </c>
      <c r="AM1930" s="140" t="s">
        <v>326</v>
      </c>
      <c r="AN1930" s="140" t="s">
        <v>11167</v>
      </c>
    </row>
    <row r="1931" spans="1:40" ht="28.8" x14ac:dyDescent="0.25">
      <c r="A1931" s="139" t="s">
        <v>7756</v>
      </c>
      <c r="B1931" s="140" t="s">
        <v>7757</v>
      </c>
      <c r="C1931" s="139">
        <v>46268</v>
      </c>
      <c r="D1931" s="140" t="s">
        <v>5879</v>
      </c>
      <c r="E1931" s="140" t="s">
        <v>4731</v>
      </c>
      <c r="F1931" s="139">
        <v>2340</v>
      </c>
      <c r="G1931" s="140" t="s">
        <v>302</v>
      </c>
      <c r="H1931" s="140" t="s">
        <v>2598</v>
      </c>
      <c r="I1931" s="140" t="s">
        <v>7758</v>
      </c>
      <c r="J1931" s="140" t="s">
        <v>15611</v>
      </c>
      <c r="K1931" s="140" t="s">
        <v>7760</v>
      </c>
      <c r="L1931" s="140" t="s">
        <v>7761</v>
      </c>
      <c r="M1931" s="140" t="s">
        <v>7491</v>
      </c>
      <c r="N1931" s="140" t="s">
        <v>8730</v>
      </c>
      <c r="O1931" s="139">
        <v>120659</v>
      </c>
      <c r="P1931" s="139">
        <v>46268</v>
      </c>
      <c r="Q1931" s="140" t="s">
        <v>5879</v>
      </c>
      <c r="R1931" s="139">
        <v>960799</v>
      </c>
      <c r="S1931" s="139">
        <v>0</v>
      </c>
      <c r="T1931" s="140" t="s">
        <v>7758</v>
      </c>
      <c r="U1931" s="141">
        <v>32021</v>
      </c>
      <c r="V1931" s="140" t="s">
        <v>15612</v>
      </c>
      <c r="W1931" s="140" t="s">
        <v>8596</v>
      </c>
      <c r="X1931" s="140" t="s">
        <v>7765</v>
      </c>
      <c r="Y1931" s="140" t="s">
        <v>7766</v>
      </c>
      <c r="Z1931" s="140" t="s">
        <v>8732</v>
      </c>
      <c r="AA1931" s="139">
        <v>1</v>
      </c>
      <c r="AB1931" s="141">
        <v>45322</v>
      </c>
      <c r="AC1931" s="141">
        <v>45322</v>
      </c>
      <c r="AD1931" s="140" t="s">
        <v>8109</v>
      </c>
      <c r="AE1931" s="140" t="s">
        <v>8110</v>
      </c>
      <c r="AF1931" s="140" t="s">
        <v>8111</v>
      </c>
      <c r="AG1931" s="140" t="s">
        <v>8112</v>
      </c>
      <c r="AH1931" s="140" t="s">
        <v>10476</v>
      </c>
      <c r="AI1931" s="140" t="s">
        <v>7773</v>
      </c>
      <c r="AJ1931" s="140" t="s">
        <v>10477</v>
      </c>
      <c r="AK1931" s="140" t="s">
        <v>10478</v>
      </c>
      <c r="AL1931" s="139">
        <v>2340</v>
      </c>
      <c r="AM1931" s="140" t="s">
        <v>302</v>
      </c>
      <c r="AN1931" s="140" t="s">
        <v>10479</v>
      </c>
    </row>
    <row r="1932" spans="1:40" ht="28.8" x14ac:dyDescent="0.25">
      <c r="A1932" s="139" t="s">
        <v>7756</v>
      </c>
      <c r="B1932" s="140" t="s">
        <v>7757</v>
      </c>
      <c r="C1932" s="139">
        <v>46292</v>
      </c>
      <c r="D1932" s="140" t="s">
        <v>6736</v>
      </c>
      <c r="E1932" s="140" t="s">
        <v>3859</v>
      </c>
      <c r="F1932" s="139">
        <v>3001</v>
      </c>
      <c r="G1932" s="140" t="s">
        <v>340</v>
      </c>
      <c r="H1932" s="140" t="s">
        <v>2599</v>
      </c>
      <c r="I1932" s="140" t="s">
        <v>7758</v>
      </c>
      <c r="J1932" s="140" t="s">
        <v>15613</v>
      </c>
      <c r="K1932" s="140" t="s">
        <v>7881</v>
      </c>
      <c r="L1932" s="140" t="s">
        <v>7761</v>
      </c>
      <c r="M1932" s="140" t="s">
        <v>6824</v>
      </c>
      <c r="N1932" s="140" t="s">
        <v>8722</v>
      </c>
      <c r="O1932" s="139">
        <v>121939</v>
      </c>
      <c r="P1932" s="139">
        <v>12393</v>
      </c>
      <c r="Q1932" s="140" t="s">
        <v>6670</v>
      </c>
      <c r="R1932" s="139">
        <v>970111</v>
      </c>
      <c r="S1932" s="139">
        <v>0</v>
      </c>
      <c r="T1932" s="140" t="s">
        <v>7758</v>
      </c>
      <c r="U1932" s="141">
        <v>367</v>
      </c>
      <c r="V1932" s="140" t="s">
        <v>15614</v>
      </c>
      <c r="W1932" s="140" t="s">
        <v>9101</v>
      </c>
      <c r="X1932" s="140" t="s">
        <v>8106</v>
      </c>
      <c r="Y1932" s="140" t="s">
        <v>8107</v>
      </c>
      <c r="Z1932" s="140" t="s">
        <v>8724</v>
      </c>
      <c r="AA1932" s="139">
        <v>1</v>
      </c>
      <c r="AB1932" s="141">
        <v>45322</v>
      </c>
      <c r="AC1932" s="141">
        <v>45322</v>
      </c>
      <c r="AD1932" s="140" t="s">
        <v>7857</v>
      </c>
      <c r="AE1932" s="140" t="s">
        <v>7858</v>
      </c>
      <c r="AF1932" s="140" t="s">
        <v>7859</v>
      </c>
      <c r="AG1932" s="140" t="s">
        <v>7860</v>
      </c>
      <c r="AH1932" s="140" t="s">
        <v>11579</v>
      </c>
      <c r="AI1932" s="140" t="s">
        <v>7943</v>
      </c>
      <c r="AJ1932" s="140" t="s">
        <v>11580</v>
      </c>
      <c r="AK1932" s="140" t="s">
        <v>11581</v>
      </c>
      <c r="AL1932" s="139">
        <v>3001</v>
      </c>
      <c r="AM1932" s="140" t="s">
        <v>340</v>
      </c>
      <c r="AN1932" s="140" t="s">
        <v>11582</v>
      </c>
    </row>
    <row r="1933" spans="1:40" ht="28.8" x14ac:dyDescent="0.25">
      <c r="A1933" s="139" t="s">
        <v>7756</v>
      </c>
      <c r="B1933" s="140" t="s">
        <v>7757</v>
      </c>
      <c r="C1933" s="139">
        <v>46301</v>
      </c>
      <c r="D1933" s="140" t="s">
        <v>5880</v>
      </c>
      <c r="E1933" s="140" t="s">
        <v>15615</v>
      </c>
      <c r="F1933" s="139">
        <v>9160</v>
      </c>
      <c r="G1933" s="140" t="s">
        <v>823</v>
      </c>
      <c r="H1933" s="140" t="s">
        <v>7631</v>
      </c>
      <c r="I1933" s="140" t="s">
        <v>7758</v>
      </c>
      <c r="J1933" s="140" t="s">
        <v>15616</v>
      </c>
      <c r="K1933" s="140" t="s">
        <v>7899</v>
      </c>
      <c r="L1933" s="140" t="s">
        <v>7761</v>
      </c>
      <c r="M1933" s="140" t="s">
        <v>6823</v>
      </c>
      <c r="N1933" s="140" t="s">
        <v>8730</v>
      </c>
      <c r="O1933" s="139">
        <v>119289</v>
      </c>
      <c r="P1933" s="139">
        <v>128132</v>
      </c>
      <c r="Q1933" s="140" t="s">
        <v>6017</v>
      </c>
      <c r="R1933" s="139">
        <v>975839</v>
      </c>
      <c r="S1933" s="139">
        <v>0</v>
      </c>
      <c r="T1933" s="140" t="s">
        <v>7758</v>
      </c>
      <c r="U1933" s="141">
        <v>32021</v>
      </c>
      <c r="V1933" s="140" t="s">
        <v>15617</v>
      </c>
      <c r="W1933" s="140" t="s">
        <v>8022</v>
      </c>
      <c r="X1933" s="140" t="s">
        <v>7765</v>
      </c>
      <c r="Y1933" s="140" t="s">
        <v>7766</v>
      </c>
      <c r="Z1933" s="140" t="s">
        <v>8732</v>
      </c>
      <c r="AA1933" s="139">
        <v>1</v>
      </c>
      <c r="AB1933" s="141">
        <v>45322</v>
      </c>
      <c r="AC1933" s="141">
        <v>45322</v>
      </c>
      <c r="AD1933" s="140" t="s">
        <v>8081</v>
      </c>
      <c r="AE1933" s="140" t="s">
        <v>8082</v>
      </c>
      <c r="AF1933" s="140" t="s">
        <v>8083</v>
      </c>
      <c r="AG1933" s="140" t="s">
        <v>8084</v>
      </c>
      <c r="AH1933" s="140" t="s">
        <v>15618</v>
      </c>
      <c r="AI1933" s="140" t="s">
        <v>7773</v>
      </c>
      <c r="AJ1933" s="140" t="s">
        <v>15619</v>
      </c>
      <c r="AK1933" s="140" t="s">
        <v>15620</v>
      </c>
      <c r="AL1933" s="139">
        <v>9160</v>
      </c>
      <c r="AM1933" s="140" t="s">
        <v>443</v>
      </c>
      <c r="AN1933" s="140" t="s">
        <v>15621</v>
      </c>
    </row>
    <row r="1934" spans="1:40" ht="28.8" x14ac:dyDescent="0.25">
      <c r="A1934" s="139" t="s">
        <v>7756</v>
      </c>
      <c r="B1934" s="140" t="s">
        <v>7757</v>
      </c>
      <c r="C1934" s="139">
        <v>46631</v>
      </c>
      <c r="D1934" s="140" t="s">
        <v>5881</v>
      </c>
      <c r="E1934" s="140" t="s">
        <v>4732</v>
      </c>
      <c r="F1934" s="139">
        <v>3212</v>
      </c>
      <c r="G1934" s="140" t="s">
        <v>197</v>
      </c>
      <c r="H1934" s="140" t="s">
        <v>2600</v>
      </c>
      <c r="I1934" s="140" t="s">
        <v>7758</v>
      </c>
      <c r="J1934" s="140" t="s">
        <v>15622</v>
      </c>
      <c r="K1934" s="140" t="s">
        <v>7881</v>
      </c>
      <c r="L1934" s="140" t="s">
        <v>7761</v>
      </c>
      <c r="M1934" s="140" t="s">
        <v>6824</v>
      </c>
      <c r="N1934" s="140" t="s">
        <v>8730</v>
      </c>
      <c r="O1934" s="139">
        <v>122168</v>
      </c>
      <c r="P1934" s="139">
        <v>46631</v>
      </c>
      <c r="Q1934" s="140" t="s">
        <v>5881</v>
      </c>
      <c r="R1934" s="139">
        <v>961375</v>
      </c>
      <c r="S1934" s="139">
        <v>0</v>
      </c>
      <c r="T1934" s="140" t="s">
        <v>7758</v>
      </c>
      <c r="U1934" s="141">
        <v>32021</v>
      </c>
      <c r="V1934" s="140" t="s">
        <v>15623</v>
      </c>
      <c r="W1934" s="140" t="s">
        <v>10886</v>
      </c>
      <c r="X1934" s="140" t="s">
        <v>7765</v>
      </c>
      <c r="Y1934" s="140" t="s">
        <v>7766</v>
      </c>
      <c r="Z1934" s="140" t="s">
        <v>8732</v>
      </c>
      <c r="AA1934" s="139">
        <v>1</v>
      </c>
      <c r="AB1934" s="141">
        <v>45322</v>
      </c>
      <c r="AC1934" s="141">
        <v>45322</v>
      </c>
      <c r="AD1934" s="140" t="s">
        <v>7953</v>
      </c>
      <c r="AE1934" s="140" t="s">
        <v>7954</v>
      </c>
      <c r="AF1934" s="140" t="s">
        <v>7955</v>
      </c>
      <c r="AG1934" s="140" t="s">
        <v>7956</v>
      </c>
      <c r="AH1934" s="140" t="s">
        <v>15624</v>
      </c>
      <c r="AI1934" s="140" t="s">
        <v>7773</v>
      </c>
      <c r="AJ1934" s="140" t="s">
        <v>15625</v>
      </c>
      <c r="AK1934" s="140" t="s">
        <v>7758</v>
      </c>
      <c r="AL1934" s="139">
        <v>3210</v>
      </c>
      <c r="AM1934" s="140" t="s">
        <v>665</v>
      </c>
      <c r="AN1934" s="140" t="s">
        <v>15626</v>
      </c>
    </row>
    <row r="1935" spans="1:40" ht="28.8" x14ac:dyDescent="0.25">
      <c r="A1935" s="139" t="s">
        <v>7756</v>
      </c>
      <c r="B1935" s="140" t="s">
        <v>7757</v>
      </c>
      <c r="C1935" s="139">
        <v>46672</v>
      </c>
      <c r="D1935" s="140" t="s">
        <v>5882</v>
      </c>
      <c r="E1935" s="140" t="s">
        <v>4733</v>
      </c>
      <c r="F1935" s="139">
        <v>2020</v>
      </c>
      <c r="G1935" s="140" t="s">
        <v>2909</v>
      </c>
      <c r="H1935" s="140" t="s">
        <v>2601</v>
      </c>
      <c r="I1935" s="140" t="s">
        <v>7758</v>
      </c>
      <c r="J1935" s="140" t="s">
        <v>15627</v>
      </c>
      <c r="K1935" s="140" t="s">
        <v>8070</v>
      </c>
      <c r="L1935" s="140" t="s">
        <v>7761</v>
      </c>
      <c r="M1935" s="140" t="s">
        <v>8071</v>
      </c>
      <c r="N1935" s="140" t="s">
        <v>8722</v>
      </c>
      <c r="O1935" s="139">
        <v>138891</v>
      </c>
      <c r="P1935" s="139">
        <v>6676</v>
      </c>
      <c r="Q1935" s="140" t="s">
        <v>5334</v>
      </c>
      <c r="R1935" s="139">
        <v>962936</v>
      </c>
      <c r="S1935" s="139">
        <v>0</v>
      </c>
      <c r="T1935" s="140" t="s">
        <v>7758</v>
      </c>
      <c r="U1935" s="141">
        <v>32021</v>
      </c>
      <c r="V1935" s="140" t="s">
        <v>15628</v>
      </c>
      <c r="W1935" s="140" t="s">
        <v>8233</v>
      </c>
      <c r="X1935" s="140" t="s">
        <v>7765</v>
      </c>
      <c r="Y1935" s="140" t="s">
        <v>7766</v>
      </c>
      <c r="Z1935" s="140" t="s">
        <v>8739</v>
      </c>
      <c r="AA1935" s="139">
        <v>1</v>
      </c>
      <c r="AB1935" s="141">
        <v>45322</v>
      </c>
      <c r="AC1935" s="141">
        <v>45322</v>
      </c>
      <c r="AD1935" s="140" t="s">
        <v>8109</v>
      </c>
      <c r="AE1935" s="140" t="s">
        <v>8110</v>
      </c>
      <c r="AF1935" s="140" t="s">
        <v>8111</v>
      </c>
      <c r="AG1935" s="140" t="s">
        <v>8112</v>
      </c>
      <c r="AH1935" s="140" t="s">
        <v>15629</v>
      </c>
      <c r="AI1935" s="140" t="s">
        <v>7885</v>
      </c>
      <c r="AJ1935" s="140" t="s">
        <v>5882</v>
      </c>
      <c r="AK1935" s="140" t="s">
        <v>4733</v>
      </c>
      <c r="AL1935" s="139">
        <v>2020</v>
      </c>
      <c r="AM1935" s="140" t="s">
        <v>2909</v>
      </c>
      <c r="AN1935" s="140" t="s">
        <v>9731</v>
      </c>
    </row>
    <row r="1936" spans="1:40" ht="28.8" x14ac:dyDescent="0.25">
      <c r="A1936" s="139" t="s">
        <v>7756</v>
      </c>
      <c r="B1936" s="140" t="s">
        <v>7757</v>
      </c>
      <c r="C1936" s="139">
        <v>46755</v>
      </c>
      <c r="D1936" s="140" t="s">
        <v>6587</v>
      </c>
      <c r="E1936" s="140" t="s">
        <v>4734</v>
      </c>
      <c r="F1936" s="139">
        <v>2000</v>
      </c>
      <c r="G1936" s="140" t="s">
        <v>2909</v>
      </c>
      <c r="H1936" s="140" t="s">
        <v>2602</v>
      </c>
      <c r="I1936" s="140" t="s">
        <v>7758</v>
      </c>
      <c r="J1936" s="140" t="s">
        <v>15630</v>
      </c>
      <c r="K1936" s="140" t="s">
        <v>7899</v>
      </c>
      <c r="L1936" s="140" t="s">
        <v>7761</v>
      </c>
      <c r="M1936" s="140" t="s">
        <v>6823</v>
      </c>
      <c r="N1936" s="140" t="s">
        <v>8722</v>
      </c>
      <c r="O1936" s="139">
        <v>119925</v>
      </c>
      <c r="P1936" s="139">
        <v>48009</v>
      </c>
      <c r="Q1936" s="140" t="s">
        <v>7634</v>
      </c>
      <c r="R1936" s="139">
        <v>963652</v>
      </c>
      <c r="S1936" s="139">
        <v>0</v>
      </c>
      <c r="T1936" s="140" t="s">
        <v>7758</v>
      </c>
      <c r="U1936" s="141">
        <v>32021</v>
      </c>
      <c r="V1936" s="140" t="s">
        <v>15631</v>
      </c>
      <c r="W1936" s="140" t="s">
        <v>7780</v>
      </c>
      <c r="X1936" s="140" t="s">
        <v>7765</v>
      </c>
      <c r="Y1936" s="140" t="s">
        <v>7766</v>
      </c>
      <c r="Z1936" s="140" t="s">
        <v>8739</v>
      </c>
      <c r="AA1936" s="139">
        <v>2</v>
      </c>
      <c r="AB1936" s="141">
        <v>45322</v>
      </c>
      <c r="AC1936" s="141">
        <v>45322</v>
      </c>
      <c r="AD1936" s="140" t="s">
        <v>8195</v>
      </c>
      <c r="AE1936" s="140" t="s">
        <v>8196</v>
      </c>
      <c r="AF1936" s="140" t="s">
        <v>8197</v>
      </c>
      <c r="AG1936" s="140" t="s">
        <v>8198</v>
      </c>
      <c r="AH1936" s="140" t="s">
        <v>15632</v>
      </c>
      <c r="AI1936" s="140" t="s">
        <v>7885</v>
      </c>
      <c r="AJ1936" s="140" t="s">
        <v>15633</v>
      </c>
      <c r="AK1936" s="140" t="s">
        <v>4734</v>
      </c>
      <c r="AL1936" s="139">
        <v>2000</v>
      </c>
      <c r="AM1936" s="140" t="s">
        <v>2909</v>
      </c>
      <c r="AN1936" s="140" t="s">
        <v>15634</v>
      </c>
    </row>
    <row r="1937" spans="1:40" ht="28.8" x14ac:dyDescent="0.25">
      <c r="A1937" s="139" t="s">
        <v>7756</v>
      </c>
      <c r="B1937" s="140" t="s">
        <v>7757</v>
      </c>
      <c r="C1937" s="139">
        <v>46797</v>
      </c>
      <c r="D1937" s="140" t="s">
        <v>6314</v>
      </c>
      <c r="E1937" s="140" t="s">
        <v>4735</v>
      </c>
      <c r="F1937" s="139">
        <v>2100</v>
      </c>
      <c r="G1937" s="140" t="s">
        <v>543</v>
      </c>
      <c r="H1937" s="140" t="s">
        <v>2603</v>
      </c>
      <c r="I1937" s="140" t="s">
        <v>7758</v>
      </c>
      <c r="J1937" s="140" t="s">
        <v>15635</v>
      </c>
      <c r="K1937" s="140" t="s">
        <v>8070</v>
      </c>
      <c r="L1937" s="140" t="s">
        <v>7761</v>
      </c>
      <c r="M1937" s="140" t="s">
        <v>8071</v>
      </c>
      <c r="N1937" s="140" t="s">
        <v>8730</v>
      </c>
      <c r="O1937" s="139">
        <v>119701</v>
      </c>
      <c r="P1937" s="139">
        <v>10231</v>
      </c>
      <c r="Q1937" s="140" t="s">
        <v>6546</v>
      </c>
      <c r="R1937" s="139">
        <v>128728</v>
      </c>
      <c r="S1937" s="139">
        <v>0</v>
      </c>
      <c r="T1937" s="140" t="s">
        <v>7758</v>
      </c>
      <c r="U1937" s="141">
        <v>32021</v>
      </c>
      <c r="V1937" s="140" t="s">
        <v>15636</v>
      </c>
      <c r="W1937" s="140" t="s">
        <v>10969</v>
      </c>
      <c r="X1937" s="140" t="s">
        <v>7765</v>
      </c>
      <c r="Y1937" s="140" t="s">
        <v>7766</v>
      </c>
      <c r="Z1937" s="140" t="s">
        <v>8732</v>
      </c>
      <c r="AA1937" s="139">
        <v>2</v>
      </c>
      <c r="AB1937" s="141">
        <v>45322</v>
      </c>
      <c r="AC1937" s="141">
        <v>45322</v>
      </c>
      <c r="AD1937" s="140" t="s">
        <v>7876</v>
      </c>
      <c r="AE1937" s="140" t="s">
        <v>7877</v>
      </c>
      <c r="AF1937" s="140" t="s">
        <v>7878</v>
      </c>
      <c r="AG1937" s="140" t="s">
        <v>7879</v>
      </c>
      <c r="AH1937" s="140" t="s">
        <v>9645</v>
      </c>
      <c r="AI1937" s="140" t="s">
        <v>7773</v>
      </c>
      <c r="AJ1937" s="140" t="s">
        <v>9646</v>
      </c>
      <c r="AK1937" s="140" t="s">
        <v>9647</v>
      </c>
      <c r="AL1937" s="139">
        <v>2000</v>
      </c>
      <c r="AM1937" s="140" t="s">
        <v>2909</v>
      </c>
      <c r="AN1937" s="140" t="s">
        <v>9648</v>
      </c>
    </row>
    <row r="1938" spans="1:40" ht="28.8" x14ac:dyDescent="0.25">
      <c r="A1938" s="139" t="s">
        <v>7756</v>
      </c>
      <c r="B1938" s="140" t="s">
        <v>7757</v>
      </c>
      <c r="C1938" s="139">
        <v>47027</v>
      </c>
      <c r="D1938" s="140" t="s">
        <v>6336</v>
      </c>
      <c r="E1938" s="140" t="s">
        <v>4736</v>
      </c>
      <c r="F1938" s="139">
        <v>2242</v>
      </c>
      <c r="G1938" s="140" t="s">
        <v>198</v>
      </c>
      <c r="H1938" s="140" t="s">
        <v>2604</v>
      </c>
      <c r="I1938" s="140" t="s">
        <v>7758</v>
      </c>
      <c r="J1938" s="140" t="s">
        <v>15637</v>
      </c>
      <c r="K1938" s="140" t="s">
        <v>8070</v>
      </c>
      <c r="L1938" s="140" t="s">
        <v>7761</v>
      </c>
      <c r="M1938" s="140" t="s">
        <v>8071</v>
      </c>
      <c r="N1938" s="140" t="s">
        <v>8722</v>
      </c>
      <c r="O1938" s="139">
        <v>121574</v>
      </c>
      <c r="P1938" s="139">
        <v>7708</v>
      </c>
      <c r="Q1938" s="140" t="s">
        <v>7180</v>
      </c>
      <c r="R1938" s="139">
        <v>123398</v>
      </c>
      <c r="S1938" s="139">
        <v>0</v>
      </c>
      <c r="T1938" s="140" t="s">
        <v>7758</v>
      </c>
      <c r="U1938" s="141">
        <v>32387</v>
      </c>
      <c r="V1938" s="140" t="s">
        <v>15638</v>
      </c>
      <c r="W1938" s="140" t="s">
        <v>9270</v>
      </c>
      <c r="X1938" s="140" t="s">
        <v>7765</v>
      </c>
      <c r="Y1938" s="140" t="s">
        <v>7766</v>
      </c>
      <c r="Z1938" s="140" t="s">
        <v>8739</v>
      </c>
      <c r="AA1938" s="139">
        <v>1</v>
      </c>
      <c r="AB1938" s="141">
        <v>45322</v>
      </c>
      <c r="AC1938" s="141">
        <v>45322</v>
      </c>
      <c r="AD1938" s="140" t="s">
        <v>8109</v>
      </c>
      <c r="AE1938" s="140" t="s">
        <v>8110</v>
      </c>
      <c r="AF1938" s="140" t="s">
        <v>8111</v>
      </c>
      <c r="AG1938" s="140" t="s">
        <v>8112</v>
      </c>
      <c r="AH1938" s="140" t="s">
        <v>10108</v>
      </c>
      <c r="AI1938" s="140" t="s">
        <v>7943</v>
      </c>
      <c r="AJ1938" s="140" t="s">
        <v>10109</v>
      </c>
      <c r="AK1938" s="140" t="s">
        <v>3515</v>
      </c>
      <c r="AL1938" s="139">
        <v>2390</v>
      </c>
      <c r="AM1938" s="140" t="s">
        <v>2847</v>
      </c>
      <c r="AN1938" s="140" t="s">
        <v>10110</v>
      </c>
    </row>
    <row r="1939" spans="1:40" ht="28.8" x14ac:dyDescent="0.25">
      <c r="A1939" s="139" t="s">
        <v>7756</v>
      </c>
      <c r="B1939" s="140" t="s">
        <v>7757</v>
      </c>
      <c r="C1939" s="139">
        <v>47035</v>
      </c>
      <c r="D1939" s="140" t="s">
        <v>5883</v>
      </c>
      <c r="E1939" s="140" t="s">
        <v>4737</v>
      </c>
      <c r="F1939" s="139">
        <v>1860</v>
      </c>
      <c r="G1939" s="140" t="s">
        <v>533</v>
      </c>
      <c r="H1939" s="140" t="s">
        <v>2605</v>
      </c>
      <c r="I1939" s="140" t="s">
        <v>7758</v>
      </c>
      <c r="J1939" s="140" t="s">
        <v>15639</v>
      </c>
      <c r="K1939" s="140" t="s">
        <v>8031</v>
      </c>
      <c r="L1939" s="140" t="s">
        <v>7761</v>
      </c>
      <c r="M1939" s="140" t="s">
        <v>6825</v>
      </c>
      <c r="N1939" s="140" t="s">
        <v>8722</v>
      </c>
      <c r="O1939" s="139">
        <v>119636</v>
      </c>
      <c r="P1939" s="139">
        <v>5702</v>
      </c>
      <c r="Q1939" s="140" t="s">
        <v>5303</v>
      </c>
      <c r="R1939" s="139">
        <v>973362</v>
      </c>
      <c r="S1939" s="139">
        <v>0</v>
      </c>
      <c r="T1939" s="140" t="s">
        <v>7758</v>
      </c>
      <c r="U1939" s="141">
        <v>32387</v>
      </c>
      <c r="V1939" s="140" t="s">
        <v>15640</v>
      </c>
      <c r="W1939" s="140" t="s">
        <v>15641</v>
      </c>
      <c r="X1939" s="140" t="s">
        <v>7765</v>
      </c>
      <c r="Y1939" s="140" t="s">
        <v>7766</v>
      </c>
      <c r="Z1939" s="140" t="s">
        <v>8739</v>
      </c>
      <c r="AA1939" s="139">
        <v>1</v>
      </c>
      <c r="AB1939" s="141">
        <v>45322</v>
      </c>
      <c r="AC1939" s="141">
        <v>45322</v>
      </c>
      <c r="AD1939" s="140" t="s">
        <v>7938</v>
      </c>
      <c r="AE1939" s="140" t="s">
        <v>7939</v>
      </c>
      <c r="AF1939" s="140" t="s">
        <v>7940</v>
      </c>
      <c r="AG1939" s="140" t="s">
        <v>7941</v>
      </c>
      <c r="AH1939" s="140" t="s">
        <v>15642</v>
      </c>
      <c r="AI1939" s="140" t="s">
        <v>7773</v>
      </c>
      <c r="AJ1939" s="140" t="s">
        <v>15643</v>
      </c>
      <c r="AK1939" s="140" t="s">
        <v>15644</v>
      </c>
      <c r="AL1939" s="139">
        <v>1860</v>
      </c>
      <c r="AM1939" s="140" t="s">
        <v>533</v>
      </c>
      <c r="AN1939" s="140" t="s">
        <v>15645</v>
      </c>
    </row>
    <row r="1940" spans="1:40" ht="28.8" x14ac:dyDescent="0.25">
      <c r="A1940" s="139" t="s">
        <v>7756</v>
      </c>
      <c r="B1940" s="140" t="s">
        <v>7757</v>
      </c>
      <c r="C1940" s="139">
        <v>47134</v>
      </c>
      <c r="D1940" s="140" t="s">
        <v>5884</v>
      </c>
      <c r="E1940" s="140" t="s">
        <v>4738</v>
      </c>
      <c r="F1940" s="139">
        <v>3001</v>
      </c>
      <c r="G1940" s="140" t="s">
        <v>340</v>
      </c>
      <c r="H1940" s="140" t="s">
        <v>1802</v>
      </c>
      <c r="I1940" s="140" t="s">
        <v>7758</v>
      </c>
      <c r="J1940" s="140" t="s">
        <v>11596</v>
      </c>
      <c r="K1940" s="140" t="s">
        <v>7881</v>
      </c>
      <c r="L1940" s="140" t="s">
        <v>7761</v>
      </c>
      <c r="M1940" s="140" t="s">
        <v>6824</v>
      </c>
      <c r="N1940" s="140" t="s">
        <v>8722</v>
      </c>
      <c r="O1940" s="139">
        <v>120766</v>
      </c>
      <c r="P1940" s="139">
        <v>44818</v>
      </c>
      <c r="Q1940" s="140" t="s">
        <v>5872</v>
      </c>
      <c r="R1940" s="139">
        <v>964411</v>
      </c>
      <c r="S1940" s="139">
        <v>0</v>
      </c>
      <c r="T1940" s="140" t="s">
        <v>7758</v>
      </c>
      <c r="U1940" s="141">
        <v>32752</v>
      </c>
      <c r="V1940" s="140" t="s">
        <v>11597</v>
      </c>
      <c r="W1940" s="140" t="s">
        <v>8063</v>
      </c>
      <c r="X1940" s="140" t="s">
        <v>8106</v>
      </c>
      <c r="Y1940" s="140" t="s">
        <v>8107</v>
      </c>
      <c r="Z1940" s="140" t="s">
        <v>8724</v>
      </c>
      <c r="AA1940" s="139">
        <v>2</v>
      </c>
      <c r="AB1940" s="141">
        <v>45322</v>
      </c>
      <c r="AC1940" s="141">
        <v>45322</v>
      </c>
      <c r="AD1940" s="140" t="s">
        <v>7857</v>
      </c>
      <c r="AE1940" s="140" t="s">
        <v>7858</v>
      </c>
      <c r="AF1940" s="140" t="s">
        <v>7859</v>
      </c>
      <c r="AG1940" s="140" t="s">
        <v>7860</v>
      </c>
      <c r="AH1940" s="140" t="s">
        <v>11598</v>
      </c>
      <c r="AI1940" s="140" t="s">
        <v>7943</v>
      </c>
      <c r="AJ1940" s="140" t="s">
        <v>11599</v>
      </c>
      <c r="AK1940" s="140" t="s">
        <v>3856</v>
      </c>
      <c r="AL1940" s="139">
        <v>3010</v>
      </c>
      <c r="AM1940" s="140" t="s">
        <v>347</v>
      </c>
      <c r="AN1940" s="140" t="s">
        <v>11600</v>
      </c>
    </row>
    <row r="1941" spans="1:40" ht="28.8" x14ac:dyDescent="0.25">
      <c r="A1941" s="139" t="s">
        <v>7756</v>
      </c>
      <c r="B1941" s="140" t="s">
        <v>7757</v>
      </c>
      <c r="C1941" s="139">
        <v>47142</v>
      </c>
      <c r="D1941" s="140" t="s">
        <v>5885</v>
      </c>
      <c r="E1941" s="140" t="s">
        <v>7632</v>
      </c>
      <c r="F1941" s="139">
        <v>2323</v>
      </c>
      <c r="G1941" s="140" t="s">
        <v>199</v>
      </c>
      <c r="H1941" s="140" t="s">
        <v>2606</v>
      </c>
      <c r="I1941" s="140" t="s">
        <v>7758</v>
      </c>
      <c r="J1941" s="140" t="s">
        <v>15646</v>
      </c>
      <c r="K1941" s="140" t="s">
        <v>7760</v>
      </c>
      <c r="L1941" s="140" t="s">
        <v>7761</v>
      </c>
      <c r="M1941" s="140" t="s">
        <v>7491</v>
      </c>
      <c r="N1941" s="140" t="s">
        <v>8730</v>
      </c>
      <c r="O1941" s="139">
        <v>120758</v>
      </c>
      <c r="P1941" s="139">
        <v>8714</v>
      </c>
      <c r="Q1941" s="140" t="s">
        <v>6231</v>
      </c>
      <c r="R1941" s="139">
        <v>960773</v>
      </c>
      <c r="S1941" s="139">
        <v>0</v>
      </c>
      <c r="T1941" s="140" t="s">
        <v>7758</v>
      </c>
      <c r="U1941" s="141">
        <v>32752</v>
      </c>
      <c r="V1941" s="140" t="s">
        <v>15647</v>
      </c>
      <c r="W1941" s="140" t="s">
        <v>15648</v>
      </c>
      <c r="X1941" s="140" t="s">
        <v>7765</v>
      </c>
      <c r="Y1941" s="140" t="s">
        <v>7766</v>
      </c>
      <c r="Z1941" s="140" t="s">
        <v>8732</v>
      </c>
      <c r="AA1941" s="139">
        <v>2</v>
      </c>
      <c r="AB1941" s="141">
        <v>45322</v>
      </c>
      <c r="AC1941" s="141">
        <v>45322</v>
      </c>
      <c r="AD1941" s="140" t="s">
        <v>8109</v>
      </c>
      <c r="AE1941" s="140" t="s">
        <v>8110</v>
      </c>
      <c r="AF1941" s="140" t="s">
        <v>8111</v>
      </c>
      <c r="AG1941" s="140" t="s">
        <v>8112</v>
      </c>
      <c r="AH1941" s="140" t="s">
        <v>10441</v>
      </c>
      <c r="AI1941" s="140" t="s">
        <v>7773</v>
      </c>
      <c r="AJ1941" s="140" t="s">
        <v>10442</v>
      </c>
      <c r="AK1941" s="140" t="s">
        <v>10443</v>
      </c>
      <c r="AL1941" s="139">
        <v>2320</v>
      </c>
      <c r="AM1941" s="140" t="s">
        <v>562</v>
      </c>
      <c r="AN1941" s="140" t="s">
        <v>10444</v>
      </c>
    </row>
    <row r="1942" spans="1:40" ht="28.8" x14ac:dyDescent="0.25">
      <c r="A1942" s="139" t="s">
        <v>7756</v>
      </c>
      <c r="B1942" s="140" t="s">
        <v>7757</v>
      </c>
      <c r="C1942" s="139">
        <v>47167</v>
      </c>
      <c r="D1942" s="140" t="s">
        <v>5886</v>
      </c>
      <c r="E1942" s="140" t="s">
        <v>4739</v>
      </c>
      <c r="F1942" s="139">
        <v>3000</v>
      </c>
      <c r="G1942" s="140" t="s">
        <v>632</v>
      </c>
      <c r="H1942" s="140" t="s">
        <v>2607</v>
      </c>
      <c r="I1942" s="140" t="s">
        <v>7758</v>
      </c>
      <c r="J1942" s="140" t="s">
        <v>15649</v>
      </c>
      <c r="K1942" s="140" t="s">
        <v>7899</v>
      </c>
      <c r="L1942" s="140" t="s">
        <v>7761</v>
      </c>
      <c r="M1942" s="140" t="s">
        <v>6823</v>
      </c>
      <c r="N1942" s="140" t="s">
        <v>8722</v>
      </c>
      <c r="O1942" s="139">
        <v>125591</v>
      </c>
      <c r="P1942" s="139">
        <v>117556</v>
      </c>
      <c r="Q1942" s="140" t="s">
        <v>7418</v>
      </c>
      <c r="R1942" s="139">
        <v>973891</v>
      </c>
      <c r="S1942" s="139">
        <v>0</v>
      </c>
      <c r="T1942" s="140" t="s">
        <v>7758</v>
      </c>
      <c r="U1942" s="141">
        <v>32752</v>
      </c>
      <c r="V1942" s="140" t="s">
        <v>15650</v>
      </c>
      <c r="W1942" s="140" t="s">
        <v>15651</v>
      </c>
      <c r="X1942" s="140" t="s">
        <v>7765</v>
      </c>
      <c r="Y1942" s="140" t="s">
        <v>7766</v>
      </c>
      <c r="Z1942" s="140" t="s">
        <v>8739</v>
      </c>
      <c r="AA1942" s="139">
        <v>1</v>
      </c>
      <c r="AB1942" s="141">
        <v>45322</v>
      </c>
      <c r="AC1942" s="141">
        <v>45322</v>
      </c>
      <c r="AD1942" s="140" t="s">
        <v>7857</v>
      </c>
      <c r="AE1942" s="140" t="s">
        <v>7858</v>
      </c>
      <c r="AF1942" s="140" t="s">
        <v>7859</v>
      </c>
      <c r="AG1942" s="140" t="s">
        <v>7860</v>
      </c>
      <c r="AH1942" s="140" t="s">
        <v>15652</v>
      </c>
      <c r="AI1942" s="140" t="s">
        <v>7943</v>
      </c>
      <c r="AJ1942" s="140" t="s">
        <v>15653</v>
      </c>
      <c r="AK1942" s="140" t="s">
        <v>15654</v>
      </c>
      <c r="AL1942" s="139">
        <v>3000</v>
      </c>
      <c r="AM1942" s="140" t="s">
        <v>632</v>
      </c>
      <c r="AN1942" s="140" t="s">
        <v>15655</v>
      </c>
    </row>
    <row r="1943" spans="1:40" ht="28.8" x14ac:dyDescent="0.25">
      <c r="A1943" s="139" t="s">
        <v>7756</v>
      </c>
      <c r="B1943" s="140" t="s">
        <v>7757</v>
      </c>
      <c r="C1943" s="139">
        <v>47522</v>
      </c>
      <c r="D1943" s="140" t="s">
        <v>7633</v>
      </c>
      <c r="E1943" s="140" t="s">
        <v>4740</v>
      </c>
      <c r="F1943" s="139">
        <v>3018</v>
      </c>
      <c r="G1943" s="140" t="s">
        <v>195</v>
      </c>
      <c r="H1943" s="140" t="s">
        <v>2608</v>
      </c>
      <c r="I1943" s="140" t="s">
        <v>7758</v>
      </c>
      <c r="J1943" s="140" t="s">
        <v>15656</v>
      </c>
      <c r="K1943" s="140" t="s">
        <v>7899</v>
      </c>
      <c r="L1943" s="140" t="s">
        <v>7761</v>
      </c>
      <c r="M1943" s="140" t="s">
        <v>6823</v>
      </c>
      <c r="N1943" s="140" t="s">
        <v>8722</v>
      </c>
      <c r="O1943" s="139">
        <v>119925</v>
      </c>
      <c r="P1943" s="139">
        <v>48009</v>
      </c>
      <c r="Q1943" s="140" t="s">
        <v>7634</v>
      </c>
      <c r="R1943" s="139">
        <v>972133</v>
      </c>
      <c r="S1943" s="139">
        <v>0</v>
      </c>
      <c r="T1943" s="140" t="s">
        <v>7758</v>
      </c>
      <c r="U1943" s="141">
        <v>32752</v>
      </c>
      <c r="V1943" s="140" t="s">
        <v>15657</v>
      </c>
      <c r="W1943" s="140" t="s">
        <v>9243</v>
      </c>
      <c r="X1943" s="140" t="s">
        <v>7765</v>
      </c>
      <c r="Y1943" s="140" t="s">
        <v>7766</v>
      </c>
      <c r="Z1943" s="140" t="s">
        <v>8739</v>
      </c>
      <c r="AA1943" s="139">
        <v>1</v>
      </c>
      <c r="AB1943" s="141">
        <v>45322</v>
      </c>
      <c r="AC1943" s="141">
        <v>45322</v>
      </c>
      <c r="AD1943" s="140" t="s">
        <v>7857</v>
      </c>
      <c r="AE1943" s="140" t="s">
        <v>7858</v>
      </c>
      <c r="AF1943" s="140" t="s">
        <v>7859</v>
      </c>
      <c r="AG1943" s="140" t="s">
        <v>7860</v>
      </c>
      <c r="AH1943" s="140" t="s">
        <v>15658</v>
      </c>
      <c r="AI1943" s="140" t="s">
        <v>7943</v>
      </c>
      <c r="AJ1943" s="140" t="s">
        <v>15659</v>
      </c>
      <c r="AK1943" s="140" t="s">
        <v>4740</v>
      </c>
      <c r="AL1943" s="139">
        <v>3018</v>
      </c>
      <c r="AM1943" s="140" t="s">
        <v>195</v>
      </c>
      <c r="AN1943" s="140" t="s">
        <v>15660</v>
      </c>
    </row>
    <row r="1944" spans="1:40" ht="28.8" x14ac:dyDescent="0.25">
      <c r="A1944" s="139" t="s">
        <v>7756</v>
      </c>
      <c r="B1944" s="140" t="s">
        <v>7757</v>
      </c>
      <c r="C1944" s="139">
        <v>47985</v>
      </c>
      <c r="D1944" s="140" t="s">
        <v>5887</v>
      </c>
      <c r="E1944" s="140" t="s">
        <v>4741</v>
      </c>
      <c r="F1944" s="139">
        <v>1785</v>
      </c>
      <c r="G1944" s="140" t="s">
        <v>200</v>
      </c>
      <c r="H1944" s="140" t="s">
        <v>2609</v>
      </c>
      <c r="I1944" s="140" t="s">
        <v>7758</v>
      </c>
      <c r="J1944" s="140" t="s">
        <v>15661</v>
      </c>
      <c r="K1944" s="140" t="s">
        <v>8031</v>
      </c>
      <c r="L1944" s="140" t="s">
        <v>7761</v>
      </c>
      <c r="M1944" s="140" t="s">
        <v>6825</v>
      </c>
      <c r="N1944" s="140" t="s">
        <v>8722</v>
      </c>
      <c r="O1944" s="139">
        <v>119636</v>
      </c>
      <c r="P1944" s="139">
        <v>5702</v>
      </c>
      <c r="Q1944" s="140" t="s">
        <v>5303</v>
      </c>
      <c r="R1944" s="139">
        <v>962746</v>
      </c>
      <c r="S1944" s="139">
        <v>0</v>
      </c>
      <c r="T1944" s="140" t="s">
        <v>7758</v>
      </c>
      <c r="U1944" s="141">
        <v>32752</v>
      </c>
      <c r="V1944" s="140" t="s">
        <v>15662</v>
      </c>
      <c r="W1944" s="140" t="s">
        <v>8254</v>
      </c>
      <c r="X1944" s="140" t="s">
        <v>7765</v>
      </c>
      <c r="Y1944" s="140" t="s">
        <v>7766</v>
      </c>
      <c r="Z1944" s="140" t="s">
        <v>8739</v>
      </c>
      <c r="AA1944" s="139">
        <v>1</v>
      </c>
      <c r="AB1944" s="141">
        <v>45322</v>
      </c>
      <c r="AC1944" s="141">
        <v>45322</v>
      </c>
      <c r="AD1944" s="140" t="s">
        <v>7938</v>
      </c>
      <c r="AE1944" s="140" t="s">
        <v>7939</v>
      </c>
      <c r="AF1944" s="140" t="s">
        <v>7940</v>
      </c>
      <c r="AG1944" s="140" t="s">
        <v>7941</v>
      </c>
      <c r="AH1944" s="140" t="s">
        <v>15663</v>
      </c>
      <c r="AI1944" s="140" t="s">
        <v>7885</v>
      </c>
      <c r="AJ1944" s="140" t="s">
        <v>15664</v>
      </c>
      <c r="AK1944" s="140" t="s">
        <v>15665</v>
      </c>
      <c r="AL1944" s="139">
        <v>1785</v>
      </c>
      <c r="AM1944" s="140" t="s">
        <v>200</v>
      </c>
      <c r="AN1944" s="140" t="s">
        <v>9500</v>
      </c>
    </row>
    <row r="1945" spans="1:40" ht="28.8" x14ac:dyDescent="0.25">
      <c r="A1945" s="139" t="s">
        <v>7756</v>
      </c>
      <c r="B1945" s="140" t="s">
        <v>7757</v>
      </c>
      <c r="C1945" s="139">
        <v>48009</v>
      </c>
      <c r="D1945" s="140" t="s">
        <v>7634</v>
      </c>
      <c r="E1945" s="140" t="s">
        <v>4742</v>
      </c>
      <c r="F1945" s="139">
        <v>2610</v>
      </c>
      <c r="G1945" s="140" t="s">
        <v>320</v>
      </c>
      <c r="H1945" s="140" t="s">
        <v>2610</v>
      </c>
      <c r="I1945" s="140" t="s">
        <v>7758</v>
      </c>
      <c r="J1945" s="140" t="s">
        <v>15666</v>
      </c>
      <c r="K1945" s="140" t="s">
        <v>7899</v>
      </c>
      <c r="L1945" s="140" t="s">
        <v>7761</v>
      </c>
      <c r="M1945" s="140" t="s">
        <v>6823</v>
      </c>
      <c r="N1945" s="140" t="s">
        <v>8722</v>
      </c>
      <c r="O1945" s="139">
        <v>119925</v>
      </c>
      <c r="P1945" s="139">
        <v>48009</v>
      </c>
      <c r="Q1945" s="140" t="s">
        <v>7634</v>
      </c>
      <c r="R1945" s="139">
        <v>970269</v>
      </c>
      <c r="S1945" s="139">
        <v>0</v>
      </c>
      <c r="T1945" s="140" t="s">
        <v>7758</v>
      </c>
      <c r="U1945" s="141">
        <v>32752</v>
      </c>
      <c r="V1945" s="140" t="s">
        <v>15667</v>
      </c>
      <c r="W1945" s="140" t="s">
        <v>15668</v>
      </c>
      <c r="X1945" s="140" t="s">
        <v>7765</v>
      </c>
      <c r="Y1945" s="140" t="s">
        <v>7766</v>
      </c>
      <c r="Z1945" s="140" t="s">
        <v>8739</v>
      </c>
      <c r="AA1945" s="139">
        <v>1</v>
      </c>
      <c r="AB1945" s="141">
        <v>45322</v>
      </c>
      <c r="AC1945" s="141">
        <v>45322</v>
      </c>
      <c r="AD1945" s="140" t="s">
        <v>8109</v>
      </c>
      <c r="AE1945" s="140" t="s">
        <v>8110</v>
      </c>
      <c r="AF1945" s="140" t="s">
        <v>8111</v>
      </c>
      <c r="AG1945" s="140" t="s">
        <v>8112</v>
      </c>
      <c r="AH1945" s="140" t="s">
        <v>15669</v>
      </c>
      <c r="AI1945" s="140" t="s">
        <v>7773</v>
      </c>
      <c r="AJ1945" s="140" t="s">
        <v>15670</v>
      </c>
      <c r="AK1945" s="140" t="s">
        <v>15671</v>
      </c>
      <c r="AL1945" s="139">
        <v>2610</v>
      </c>
      <c r="AM1945" s="140" t="s">
        <v>320</v>
      </c>
      <c r="AN1945" s="140" t="s">
        <v>15672</v>
      </c>
    </row>
    <row r="1946" spans="1:40" ht="28.8" x14ac:dyDescent="0.25">
      <c r="A1946" s="139" t="s">
        <v>7756</v>
      </c>
      <c r="B1946" s="140" t="s">
        <v>7757</v>
      </c>
      <c r="C1946" s="139">
        <v>48322</v>
      </c>
      <c r="D1946" s="140" t="s">
        <v>487</v>
      </c>
      <c r="E1946" s="140" t="s">
        <v>4743</v>
      </c>
      <c r="F1946" s="139">
        <v>2170</v>
      </c>
      <c r="G1946" s="140" t="s">
        <v>281</v>
      </c>
      <c r="H1946" s="140" t="s">
        <v>2611</v>
      </c>
      <c r="I1946" s="140" t="s">
        <v>7758</v>
      </c>
      <c r="J1946" s="140" t="s">
        <v>15673</v>
      </c>
      <c r="K1946" s="140" t="s">
        <v>7899</v>
      </c>
      <c r="L1946" s="140" t="s">
        <v>7761</v>
      </c>
      <c r="M1946" s="140" t="s">
        <v>6823</v>
      </c>
      <c r="N1946" s="140" t="s">
        <v>8722</v>
      </c>
      <c r="O1946" s="139">
        <v>121624</v>
      </c>
      <c r="P1946" s="139">
        <v>6924</v>
      </c>
      <c r="Q1946" s="140" t="s">
        <v>7176</v>
      </c>
      <c r="R1946" s="139">
        <v>60749</v>
      </c>
      <c r="S1946" s="139">
        <v>0</v>
      </c>
      <c r="T1946" s="140" t="s">
        <v>7758</v>
      </c>
      <c r="U1946" s="141">
        <v>33117</v>
      </c>
      <c r="V1946" s="140" t="s">
        <v>15674</v>
      </c>
      <c r="W1946" s="140" t="s">
        <v>10467</v>
      </c>
      <c r="X1946" s="140" t="s">
        <v>8106</v>
      </c>
      <c r="Y1946" s="140" t="s">
        <v>8107</v>
      </c>
      <c r="Z1946" s="140" t="s">
        <v>8724</v>
      </c>
      <c r="AA1946" s="139">
        <v>1</v>
      </c>
      <c r="AB1946" s="141">
        <v>45322</v>
      </c>
      <c r="AC1946" s="141">
        <v>45322</v>
      </c>
      <c r="AD1946" s="140" t="s">
        <v>7926</v>
      </c>
      <c r="AE1946" s="140" t="s">
        <v>7927</v>
      </c>
      <c r="AF1946" s="140" t="s">
        <v>7928</v>
      </c>
      <c r="AG1946" s="140" t="s">
        <v>7929</v>
      </c>
      <c r="AH1946" s="140" t="s">
        <v>15675</v>
      </c>
      <c r="AI1946" s="140" t="s">
        <v>7943</v>
      </c>
      <c r="AJ1946" s="140" t="s">
        <v>15676</v>
      </c>
      <c r="AK1946" s="140" t="s">
        <v>4743</v>
      </c>
      <c r="AL1946" s="139">
        <v>2170</v>
      </c>
      <c r="AM1946" s="140" t="s">
        <v>281</v>
      </c>
      <c r="AN1946" s="140" t="s">
        <v>9877</v>
      </c>
    </row>
    <row r="1947" spans="1:40" ht="28.8" x14ac:dyDescent="0.25">
      <c r="A1947" s="139" t="s">
        <v>7756</v>
      </c>
      <c r="B1947" s="140" t="s">
        <v>7757</v>
      </c>
      <c r="C1947" s="139">
        <v>48331</v>
      </c>
      <c r="D1947" s="140" t="s">
        <v>5888</v>
      </c>
      <c r="E1947" s="140" t="s">
        <v>4744</v>
      </c>
      <c r="F1947" s="139">
        <v>2018</v>
      </c>
      <c r="G1947" s="140" t="s">
        <v>2909</v>
      </c>
      <c r="H1947" s="140" t="s">
        <v>5318</v>
      </c>
      <c r="I1947" s="140" t="s">
        <v>7758</v>
      </c>
      <c r="J1947" s="140" t="s">
        <v>15677</v>
      </c>
      <c r="K1947" s="140" t="s">
        <v>8070</v>
      </c>
      <c r="L1947" s="140" t="s">
        <v>7761</v>
      </c>
      <c r="M1947" s="140" t="s">
        <v>8071</v>
      </c>
      <c r="N1947" s="140" t="s">
        <v>8722</v>
      </c>
      <c r="O1947" s="139">
        <v>0</v>
      </c>
      <c r="P1947" s="139"/>
      <c r="Q1947" s="140" t="s">
        <v>7758</v>
      </c>
      <c r="R1947" s="139">
        <v>962951</v>
      </c>
      <c r="S1947" s="139">
        <v>0</v>
      </c>
      <c r="T1947" s="140" t="s">
        <v>7758</v>
      </c>
      <c r="U1947" s="141">
        <v>33117</v>
      </c>
      <c r="V1947" s="140" t="s">
        <v>15678</v>
      </c>
      <c r="W1947" s="140" t="s">
        <v>15679</v>
      </c>
      <c r="X1947" s="140" t="s">
        <v>7765</v>
      </c>
      <c r="Y1947" s="140" t="s">
        <v>7766</v>
      </c>
      <c r="Z1947" s="140" t="s">
        <v>8739</v>
      </c>
      <c r="AA1947" s="139">
        <v>1</v>
      </c>
      <c r="AB1947" s="141">
        <v>45322</v>
      </c>
      <c r="AC1947" s="141">
        <v>45322</v>
      </c>
      <c r="AD1947" s="140" t="s">
        <v>8091</v>
      </c>
      <c r="AE1947" s="140" t="s">
        <v>8092</v>
      </c>
      <c r="AF1947" s="140" t="s">
        <v>8093</v>
      </c>
      <c r="AG1947" s="140" t="s">
        <v>8094</v>
      </c>
      <c r="AH1947" s="140" t="s">
        <v>9664</v>
      </c>
      <c r="AI1947" s="140" t="s">
        <v>7773</v>
      </c>
      <c r="AJ1947" s="140" t="s">
        <v>9665</v>
      </c>
      <c r="AK1947" s="140" t="s">
        <v>9666</v>
      </c>
      <c r="AL1947" s="139">
        <v>2018</v>
      </c>
      <c r="AM1947" s="140" t="s">
        <v>2909</v>
      </c>
      <c r="AN1947" s="140" t="s">
        <v>9667</v>
      </c>
    </row>
    <row r="1948" spans="1:40" ht="28.8" x14ac:dyDescent="0.25">
      <c r="A1948" s="139" t="s">
        <v>7756</v>
      </c>
      <c r="B1948" s="140" t="s">
        <v>7757</v>
      </c>
      <c r="C1948" s="139">
        <v>48355</v>
      </c>
      <c r="D1948" s="140" t="s">
        <v>6337</v>
      </c>
      <c r="E1948" s="140" t="s">
        <v>4745</v>
      </c>
      <c r="F1948" s="139">
        <v>3970</v>
      </c>
      <c r="G1948" s="140" t="s">
        <v>383</v>
      </c>
      <c r="H1948" s="140" t="s">
        <v>1234</v>
      </c>
      <c r="I1948" s="140" t="s">
        <v>7758</v>
      </c>
      <c r="J1948" s="140" t="s">
        <v>12896</v>
      </c>
      <c r="K1948" s="140" t="s">
        <v>7760</v>
      </c>
      <c r="L1948" s="140" t="s">
        <v>7761</v>
      </c>
      <c r="M1948" s="140" t="s">
        <v>7491</v>
      </c>
      <c r="N1948" s="140" t="s">
        <v>8722</v>
      </c>
      <c r="O1948" s="139">
        <v>118778</v>
      </c>
      <c r="P1948" s="139">
        <v>16667</v>
      </c>
      <c r="Q1948" s="140" t="s">
        <v>6299</v>
      </c>
      <c r="R1948" s="139">
        <v>968081</v>
      </c>
      <c r="S1948" s="139">
        <v>0</v>
      </c>
      <c r="T1948" s="140" t="s">
        <v>7758</v>
      </c>
      <c r="U1948" s="141">
        <v>33117</v>
      </c>
      <c r="V1948" s="140" t="s">
        <v>15680</v>
      </c>
      <c r="W1948" s="140" t="s">
        <v>7828</v>
      </c>
      <c r="X1948" s="140" t="s">
        <v>8106</v>
      </c>
      <c r="Y1948" s="140" t="s">
        <v>8107</v>
      </c>
      <c r="Z1948" s="140" t="s">
        <v>8724</v>
      </c>
      <c r="AA1948" s="139">
        <v>2</v>
      </c>
      <c r="AB1948" s="141">
        <v>45322</v>
      </c>
      <c r="AC1948" s="141">
        <v>45322</v>
      </c>
      <c r="AD1948" s="140" t="s">
        <v>7768</v>
      </c>
      <c r="AE1948" s="140" t="s">
        <v>7769</v>
      </c>
      <c r="AF1948" s="140" t="s">
        <v>7770</v>
      </c>
      <c r="AG1948" s="140" t="s">
        <v>7771</v>
      </c>
      <c r="AH1948" s="140" t="s">
        <v>9894</v>
      </c>
      <c r="AI1948" s="140" t="s">
        <v>7773</v>
      </c>
      <c r="AJ1948" s="140" t="s">
        <v>9895</v>
      </c>
      <c r="AK1948" s="140" t="s">
        <v>9896</v>
      </c>
      <c r="AL1948" s="139">
        <v>9000</v>
      </c>
      <c r="AM1948" s="140" t="s">
        <v>436</v>
      </c>
      <c r="AN1948" s="140" t="s">
        <v>9897</v>
      </c>
    </row>
    <row r="1949" spans="1:40" ht="28.8" x14ac:dyDescent="0.25">
      <c r="A1949" s="139" t="s">
        <v>7756</v>
      </c>
      <c r="B1949" s="140" t="s">
        <v>7757</v>
      </c>
      <c r="C1949" s="139">
        <v>48363</v>
      </c>
      <c r="D1949" s="140" t="s">
        <v>5439</v>
      </c>
      <c r="E1949" s="140" t="s">
        <v>4746</v>
      </c>
      <c r="F1949" s="139">
        <v>3990</v>
      </c>
      <c r="G1949" s="140" t="s">
        <v>363</v>
      </c>
      <c r="H1949" s="140" t="s">
        <v>2612</v>
      </c>
      <c r="I1949" s="140" t="s">
        <v>7758</v>
      </c>
      <c r="J1949" s="140" t="s">
        <v>15681</v>
      </c>
      <c r="K1949" s="140" t="s">
        <v>7760</v>
      </c>
      <c r="L1949" s="140" t="s">
        <v>7761</v>
      </c>
      <c r="M1949" s="140" t="s">
        <v>7491</v>
      </c>
      <c r="N1949" s="140" t="s">
        <v>8722</v>
      </c>
      <c r="O1949" s="139">
        <v>125534</v>
      </c>
      <c r="P1949" s="139">
        <v>48363</v>
      </c>
      <c r="Q1949" s="140" t="s">
        <v>5439</v>
      </c>
      <c r="R1949" s="139">
        <v>965251</v>
      </c>
      <c r="S1949" s="139">
        <v>0</v>
      </c>
      <c r="T1949" s="140" t="s">
        <v>7758</v>
      </c>
      <c r="U1949" s="141">
        <v>33117</v>
      </c>
      <c r="V1949" s="140" t="s">
        <v>15682</v>
      </c>
      <c r="W1949" s="140" t="s">
        <v>7997</v>
      </c>
      <c r="X1949" s="140" t="s">
        <v>7765</v>
      </c>
      <c r="Y1949" s="140" t="s">
        <v>7766</v>
      </c>
      <c r="Z1949" s="140" t="s">
        <v>8739</v>
      </c>
      <c r="AA1949" s="139">
        <v>1</v>
      </c>
      <c r="AB1949" s="141">
        <v>45322</v>
      </c>
      <c r="AC1949" s="141">
        <v>45322</v>
      </c>
      <c r="AD1949" s="140" t="s">
        <v>7768</v>
      </c>
      <c r="AE1949" s="140" t="s">
        <v>7769</v>
      </c>
      <c r="AF1949" s="140" t="s">
        <v>7770</v>
      </c>
      <c r="AG1949" s="140" t="s">
        <v>7771</v>
      </c>
      <c r="AH1949" s="140" t="s">
        <v>12205</v>
      </c>
      <c r="AI1949" s="140" t="s">
        <v>7885</v>
      </c>
      <c r="AJ1949" s="140" t="s">
        <v>12206</v>
      </c>
      <c r="AK1949" s="140" t="s">
        <v>4833</v>
      </c>
      <c r="AL1949" s="139">
        <v>3990</v>
      </c>
      <c r="AM1949" s="140" t="s">
        <v>363</v>
      </c>
      <c r="AN1949" s="140" t="s">
        <v>12207</v>
      </c>
    </row>
    <row r="1950" spans="1:40" ht="28.8" x14ac:dyDescent="0.25">
      <c r="A1950" s="139" t="s">
        <v>7756</v>
      </c>
      <c r="B1950" s="140" t="s">
        <v>7757</v>
      </c>
      <c r="C1950" s="139">
        <v>48371</v>
      </c>
      <c r="D1950" s="140" t="s">
        <v>10464</v>
      </c>
      <c r="E1950" s="140" t="s">
        <v>4747</v>
      </c>
      <c r="F1950" s="139">
        <v>2330</v>
      </c>
      <c r="G1950" s="140" t="s">
        <v>565</v>
      </c>
      <c r="H1950" s="140" t="s">
        <v>742</v>
      </c>
      <c r="I1950" s="140" t="s">
        <v>7758</v>
      </c>
      <c r="J1950" s="140" t="s">
        <v>15683</v>
      </c>
      <c r="K1950" s="140" t="s">
        <v>7760</v>
      </c>
      <c r="L1950" s="140" t="s">
        <v>7761</v>
      </c>
      <c r="M1950" s="140" t="s">
        <v>7491</v>
      </c>
      <c r="N1950" s="140" t="s">
        <v>8722</v>
      </c>
      <c r="O1950" s="139">
        <v>120477</v>
      </c>
      <c r="P1950" s="139">
        <v>8698</v>
      </c>
      <c r="Q1950" s="140" t="s">
        <v>5386</v>
      </c>
      <c r="R1950" s="139">
        <v>61416</v>
      </c>
      <c r="S1950" s="139">
        <v>0</v>
      </c>
      <c r="T1950" s="140" t="s">
        <v>7758</v>
      </c>
      <c r="U1950" s="141">
        <v>33117</v>
      </c>
      <c r="V1950" s="140" t="s">
        <v>15684</v>
      </c>
      <c r="W1950" s="140" t="s">
        <v>9743</v>
      </c>
      <c r="X1950" s="140" t="s">
        <v>7765</v>
      </c>
      <c r="Y1950" s="140" t="s">
        <v>7766</v>
      </c>
      <c r="Z1950" s="140" t="s">
        <v>8739</v>
      </c>
      <c r="AA1950" s="139">
        <v>1</v>
      </c>
      <c r="AB1950" s="141">
        <v>45322</v>
      </c>
      <c r="AC1950" s="141">
        <v>45322</v>
      </c>
      <c r="AD1950" s="140" t="s">
        <v>8109</v>
      </c>
      <c r="AE1950" s="140" t="s">
        <v>8110</v>
      </c>
      <c r="AF1950" s="140" t="s">
        <v>8111</v>
      </c>
      <c r="AG1950" s="140" t="s">
        <v>8112</v>
      </c>
      <c r="AH1950" s="140" t="s">
        <v>10468</v>
      </c>
      <c r="AI1950" s="140" t="s">
        <v>7885</v>
      </c>
      <c r="AJ1950" s="140" t="s">
        <v>9932</v>
      </c>
      <c r="AK1950" s="140" t="s">
        <v>3598</v>
      </c>
      <c r="AL1950" s="139">
        <v>2330</v>
      </c>
      <c r="AM1950" s="140" t="s">
        <v>565</v>
      </c>
      <c r="AN1950" s="140" t="s">
        <v>10469</v>
      </c>
    </row>
    <row r="1951" spans="1:40" ht="28.8" x14ac:dyDescent="0.25">
      <c r="A1951" s="139" t="s">
        <v>7756</v>
      </c>
      <c r="B1951" s="140" t="s">
        <v>7757</v>
      </c>
      <c r="C1951" s="139">
        <v>48678</v>
      </c>
      <c r="D1951" s="140" t="s">
        <v>5889</v>
      </c>
      <c r="E1951" s="140" t="s">
        <v>4748</v>
      </c>
      <c r="F1951" s="139">
        <v>9990</v>
      </c>
      <c r="G1951" s="140" t="s">
        <v>486</v>
      </c>
      <c r="H1951" s="140" t="s">
        <v>2613</v>
      </c>
      <c r="I1951" s="140" t="s">
        <v>7758</v>
      </c>
      <c r="J1951" s="140" t="s">
        <v>15685</v>
      </c>
      <c r="K1951" s="140" t="s">
        <v>8031</v>
      </c>
      <c r="L1951" s="140" t="s">
        <v>7761</v>
      </c>
      <c r="M1951" s="140" t="s">
        <v>6825</v>
      </c>
      <c r="N1951" s="140" t="s">
        <v>8722</v>
      </c>
      <c r="O1951" s="139">
        <v>120261</v>
      </c>
      <c r="P1951" s="139">
        <v>25171</v>
      </c>
      <c r="Q1951" s="140" t="s">
        <v>5865</v>
      </c>
      <c r="R1951" s="139">
        <v>969733</v>
      </c>
      <c r="S1951" s="139">
        <v>0</v>
      </c>
      <c r="T1951" s="140" t="s">
        <v>7758</v>
      </c>
      <c r="U1951" s="141">
        <v>32752</v>
      </c>
      <c r="V1951" s="140" t="s">
        <v>15686</v>
      </c>
      <c r="W1951" s="140" t="s">
        <v>8604</v>
      </c>
      <c r="X1951" s="140" t="s">
        <v>7765</v>
      </c>
      <c r="Y1951" s="140" t="s">
        <v>7766</v>
      </c>
      <c r="Z1951" s="140" t="s">
        <v>8739</v>
      </c>
      <c r="AA1951" s="139">
        <v>1</v>
      </c>
      <c r="AB1951" s="141">
        <v>45322</v>
      </c>
      <c r="AC1951" s="141">
        <v>45322</v>
      </c>
      <c r="AD1951" s="140" t="s">
        <v>8379</v>
      </c>
      <c r="AE1951" s="140" t="s">
        <v>8380</v>
      </c>
      <c r="AF1951" s="140" t="s">
        <v>8381</v>
      </c>
      <c r="AG1951" s="140" t="s">
        <v>8382</v>
      </c>
      <c r="AH1951" s="140" t="s">
        <v>15687</v>
      </c>
      <c r="AI1951" s="140" t="s">
        <v>7773</v>
      </c>
      <c r="AJ1951" s="140" t="s">
        <v>15688</v>
      </c>
      <c r="AK1951" s="140" t="s">
        <v>15689</v>
      </c>
      <c r="AL1951" s="139">
        <v>9991</v>
      </c>
      <c r="AM1951" s="140" t="s">
        <v>188</v>
      </c>
      <c r="AN1951" s="140" t="s">
        <v>15467</v>
      </c>
    </row>
    <row r="1952" spans="1:40" ht="28.8" x14ac:dyDescent="0.25">
      <c r="A1952" s="139" t="s">
        <v>7756</v>
      </c>
      <c r="B1952" s="140" t="s">
        <v>7757</v>
      </c>
      <c r="C1952" s="139">
        <v>48744</v>
      </c>
      <c r="D1952" s="140" t="s">
        <v>5890</v>
      </c>
      <c r="E1952" s="140" t="s">
        <v>4749</v>
      </c>
      <c r="F1952" s="139">
        <v>9220</v>
      </c>
      <c r="G1952" s="140" t="s">
        <v>447</v>
      </c>
      <c r="H1952" s="140" t="s">
        <v>2614</v>
      </c>
      <c r="I1952" s="140" t="s">
        <v>7758</v>
      </c>
      <c r="J1952" s="140" t="s">
        <v>15690</v>
      </c>
      <c r="K1952" s="140" t="s">
        <v>8031</v>
      </c>
      <c r="L1952" s="140" t="s">
        <v>7761</v>
      </c>
      <c r="M1952" s="140" t="s">
        <v>6825</v>
      </c>
      <c r="N1952" s="140" t="s">
        <v>8722</v>
      </c>
      <c r="O1952" s="139">
        <v>121285</v>
      </c>
      <c r="P1952" s="139">
        <v>48744</v>
      </c>
      <c r="Q1952" s="140" t="s">
        <v>5890</v>
      </c>
      <c r="R1952" s="139">
        <v>968511</v>
      </c>
      <c r="S1952" s="139">
        <v>0</v>
      </c>
      <c r="T1952" s="140" t="s">
        <v>7758</v>
      </c>
      <c r="U1952" s="141">
        <v>32387</v>
      </c>
      <c r="V1952" s="140" t="s">
        <v>15691</v>
      </c>
      <c r="W1952" s="140" t="s">
        <v>15692</v>
      </c>
      <c r="X1952" s="140" t="s">
        <v>7765</v>
      </c>
      <c r="Y1952" s="140" t="s">
        <v>7766</v>
      </c>
      <c r="Z1952" s="140" t="s">
        <v>8739</v>
      </c>
      <c r="AA1952" s="139">
        <v>2</v>
      </c>
      <c r="AB1952" s="141">
        <v>45322</v>
      </c>
      <c r="AC1952" s="141">
        <v>45322</v>
      </c>
      <c r="AD1952" s="140" t="s">
        <v>8081</v>
      </c>
      <c r="AE1952" s="140" t="s">
        <v>8082</v>
      </c>
      <c r="AF1952" s="140" t="s">
        <v>8083</v>
      </c>
      <c r="AG1952" s="140" t="s">
        <v>8084</v>
      </c>
      <c r="AH1952" s="140" t="s">
        <v>15693</v>
      </c>
      <c r="AI1952" s="140" t="s">
        <v>7943</v>
      </c>
      <c r="AJ1952" s="140" t="s">
        <v>5890</v>
      </c>
      <c r="AK1952" s="140" t="s">
        <v>4749</v>
      </c>
      <c r="AL1952" s="139">
        <v>9220</v>
      </c>
      <c r="AM1952" s="140" t="s">
        <v>447</v>
      </c>
      <c r="AN1952" s="140" t="s">
        <v>14590</v>
      </c>
    </row>
    <row r="1953" spans="1:40" ht="28.8" x14ac:dyDescent="0.25">
      <c r="A1953" s="139" t="s">
        <v>7756</v>
      </c>
      <c r="B1953" s="140" t="s">
        <v>7757</v>
      </c>
      <c r="C1953" s="139">
        <v>48751</v>
      </c>
      <c r="D1953" s="140" t="s">
        <v>5259</v>
      </c>
      <c r="E1953" s="140" t="s">
        <v>4750</v>
      </c>
      <c r="F1953" s="139">
        <v>1630</v>
      </c>
      <c r="G1953" s="140" t="s">
        <v>505</v>
      </c>
      <c r="H1953" s="140" t="s">
        <v>2615</v>
      </c>
      <c r="I1953" s="140" t="s">
        <v>7758</v>
      </c>
      <c r="J1953" s="140" t="s">
        <v>15694</v>
      </c>
      <c r="K1953" s="140" t="s">
        <v>7881</v>
      </c>
      <c r="L1953" s="140" t="s">
        <v>7761</v>
      </c>
      <c r="M1953" s="140" t="s">
        <v>6824</v>
      </c>
      <c r="N1953" s="140" t="s">
        <v>8730</v>
      </c>
      <c r="O1953" s="139">
        <v>123232</v>
      </c>
      <c r="P1953" s="139">
        <v>48751</v>
      </c>
      <c r="Q1953" s="140" t="s">
        <v>5259</v>
      </c>
      <c r="R1953" s="139">
        <v>960302</v>
      </c>
      <c r="S1953" s="139">
        <v>0</v>
      </c>
      <c r="T1953" s="140" t="s">
        <v>7758</v>
      </c>
      <c r="U1953" s="141">
        <v>33117</v>
      </c>
      <c r="V1953" s="140" t="s">
        <v>15695</v>
      </c>
      <c r="W1953" s="140" t="s">
        <v>15696</v>
      </c>
      <c r="X1953" s="140" t="s">
        <v>7765</v>
      </c>
      <c r="Y1953" s="140" t="s">
        <v>7766</v>
      </c>
      <c r="Z1953" s="140" t="s">
        <v>8732</v>
      </c>
      <c r="AA1953" s="139">
        <v>1</v>
      </c>
      <c r="AB1953" s="141">
        <v>45322</v>
      </c>
      <c r="AC1953" s="141">
        <v>45322</v>
      </c>
      <c r="AD1953" s="140" t="s">
        <v>7953</v>
      </c>
      <c r="AE1953" s="140" t="s">
        <v>7954</v>
      </c>
      <c r="AF1953" s="140" t="s">
        <v>7955</v>
      </c>
      <c r="AG1953" s="140" t="s">
        <v>7956</v>
      </c>
      <c r="AH1953" s="140" t="s">
        <v>9206</v>
      </c>
      <c r="AI1953" s="140" t="s">
        <v>7773</v>
      </c>
      <c r="AJ1953" s="140" t="s">
        <v>9207</v>
      </c>
      <c r="AK1953" s="140" t="s">
        <v>9208</v>
      </c>
      <c r="AL1953" s="139">
        <v>1630</v>
      </c>
      <c r="AM1953" s="140" t="s">
        <v>505</v>
      </c>
      <c r="AN1953" s="140" t="s">
        <v>9209</v>
      </c>
    </row>
    <row r="1954" spans="1:40" ht="28.8" x14ac:dyDescent="0.25">
      <c r="A1954" s="139" t="s">
        <v>7756</v>
      </c>
      <c r="B1954" s="140" t="s">
        <v>7757</v>
      </c>
      <c r="C1954" s="139">
        <v>53199</v>
      </c>
      <c r="D1954" s="140" t="s">
        <v>7362</v>
      </c>
      <c r="E1954" s="140" t="s">
        <v>4751</v>
      </c>
      <c r="F1954" s="139">
        <v>3000</v>
      </c>
      <c r="G1954" s="140" t="s">
        <v>632</v>
      </c>
      <c r="H1954" s="140" t="s">
        <v>2616</v>
      </c>
      <c r="I1954" s="140" t="s">
        <v>7758</v>
      </c>
      <c r="J1954" s="140" t="s">
        <v>15697</v>
      </c>
      <c r="K1954" s="140" t="s">
        <v>7881</v>
      </c>
      <c r="L1954" s="140" t="s">
        <v>7761</v>
      </c>
      <c r="M1954" s="140" t="s">
        <v>6824</v>
      </c>
      <c r="N1954" s="140" t="s">
        <v>8722</v>
      </c>
      <c r="O1954" s="139">
        <v>139006</v>
      </c>
      <c r="P1954" s="139">
        <v>12195</v>
      </c>
      <c r="Q1954" s="140" t="s">
        <v>5473</v>
      </c>
      <c r="R1954" s="139">
        <v>970889</v>
      </c>
      <c r="S1954" s="139">
        <v>0</v>
      </c>
      <c r="T1954" s="140" t="s">
        <v>7758</v>
      </c>
      <c r="U1954" s="141">
        <v>33482</v>
      </c>
      <c r="V1954" s="140" t="s">
        <v>15698</v>
      </c>
      <c r="W1954" s="140" t="s">
        <v>8988</v>
      </c>
      <c r="X1954" s="140" t="s">
        <v>7765</v>
      </c>
      <c r="Y1954" s="140" t="s">
        <v>7766</v>
      </c>
      <c r="Z1954" s="140" t="s">
        <v>8739</v>
      </c>
      <c r="AA1954" s="139">
        <v>1</v>
      </c>
      <c r="AB1954" s="141">
        <v>45322</v>
      </c>
      <c r="AC1954" s="141">
        <v>45322</v>
      </c>
      <c r="AD1954" s="140" t="s">
        <v>7857</v>
      </c>
      <c r="AE1954" s="140" t="s">
        <v>7858</v>
      </c>
      <c r="AF1954" s="140" t="s">
        <v>7859</v>
      </c>
      <c r="AG1954" s="140" t="s">
        <v>7860</v>
      </c>
      <c r="AH1954" s="140" t="s">
        <v>15699</v>
      </c>
      <c r="AI1954" s="140" t="s">
        <v>7943</v>
      </c>
      <c r="AJ1954" s="140" t="s">
        <v>15700</v>
      </c>
      <c r="AK1954" s="140" t="s">
        <v>15701</v>
      </c>
      <c r="AL1954" s="139">
        <v>3000</v>
      </c>
      <c r="AM1954" s="140" t="s">
        <v>632</v>
      </c>
      <c r="AN1954" s="140" t="s">
        <v>11564</v>
      </c>
    </row>
    <row r="1955" spans="1:40" ht="28.8" x14ac:dyDescent="0.25">
      <c r="A1955" s="139" t="s">
        <v>7756</v>
      </c>
      <c r="B1955" s="140" t="s">
        <v>7757</v>
      </c>
      <c r="C1955" s="139">
        <v>53215</v>
      </c>
      <c r="D1955" s="140" t="s">
        <v>6953</v>
      </c>
      <c r="E1955" s="140" t="s">
        <v>4752</v>
      </c>
      <c r="F1955" s="139">
        <v>9881</v>
      </c>
      <c r="G1955" s="140" t="s">
        <v>201</v>
      </c>
      <c r="H1955" s="140" t="s">
        <v>2617</v>
      </c>
      <c r="I1955" s="140" t="s">
        <v>7758</v>
      </c>
      <c r="J1955" s="140" t="s">
        <v>15702</v>
      </c>
      <c r="K1955" s="140" t="s">
        <v>8031</v>
      </c>
      <c r="L1955" s="140" t="s">
        <v>7761</v>
      </c>
      <c r="M1955" s="140" t="s">
        <v>6825</v>
      </c>
      <c r="N1955" s="140" t="s">
        <v>8722</v>
      </c>
      <c r="O1955" s="139">
        <v>121401</v>
      </c>
      <c r="P1955" s="139">
        <v>24745</v>
      </c>
      <c r="Q1955" s="140" t="s">
        <v>6944</v>
      </c>
      <c r="R1955" s="139">
        <v>968081</v>
      </c>
      <c r="S1955" s="139">
        <v>0</v>
      </c>
      <c r="T1955" s="140" t="s">
        <v>7758</v>
      </c>
      <c r="U1955" s="141">
        <v>33482</v>
      </c>
      <c r="V1955" s="140" t="s">
        <v>15703</v>
      </c>
      <c r="W1955" s="140" t="s">
        <v>15704</v>
      </c>
      <c r="X1955" s="140" t="s">
        <v>7765</v>
      </c>
      <c r="Y1955" s="140" t="s">
        <v>7766</v>
      </c>
      <c r="Z1955" s="140" t="s">
        <v>8739</v>
      </c>
      <c r="AA1955" s="139">
        <v>2</v>
      </c>
      <c r="AB1955" s="141">
        <v>45322</v>
      </c>
      <c r="AC1955" s="141">
        <v>45322</v>
      </c>
      <c r="AD1955" s="140" t="s">
        <v>8379</v>
      </c>
      <c r="AE1955" s="140" t="s">
        <v>8380</v>
      </c>
      <c r="AF1955" s="140" t="s">
        <v>8381</v>
      </c>
      <c r="AG1955" s="140" t="s">
        <v>8382</v>
      </c>
      <c r="AH1955" s="140" t="s">
        <v>14698</v>
      </c>
      <c r="AI1955" s="140" t="s">
        <v>9607</v>
      </c>
      <c r="AJ1955" s="140" t="s">
        <v>14699</v>
      </c>
      <c r="AK1955" s="140" t="s">
        <v>9896</v>
      </c>
      <c r="AL1955" s="139">
        <v>9000</v>
      </c>
      <c r="AM1955" s="140" t="s">
        <v>436</v>
      </c>
      <c r="AN1955" s="140" t="s">
        <v>9897</v>
      </c>
    </row>
    <row r="1956" spans="1:40" ht="28.8" x14ac:dyDescent="0.25">
      <c r="A1956" s="139" t="s">
        <v>7756</v>
      </c>
      <c r="B1956" s="140" t="s">
        <v>7757</v>
      </c>
      <c r="C1956" s="139">
        <v>53306</v>
      </c>
      <c r="D1956" s="140" t="s">
        <v>5891</v>
      </c>
      <c r="E1956" s="140" t="s">
        <v>4753</v>
      </c>
      <c r="F1956" s="139">
        <v>2350</v>
      </c>
      <c r="G1956" s="140" t="s">
        <v>567</v>
      </c>
      <c r="H1956" s="140" t="s">
        <v>2618</v>
      </c>
      <c r="I1956" s="140" t="s">
        <v>7758</v>
      </c>
      <c r="J1956" s="140" t="s">
        <v>15705</v>
      </c>
      <c r="K1956" s="140" t="s">
        <v>8070</v>
      </c>
      <c r="L1956" s="140" t="s">
        <v>7761</v>
      </c>
      <c r="M1956" s="140" t="s">
        <v>8071</v>
      </c>
      <c r="N1956" s="140" t="s">
        <v>8730</v>
      </c>
      <c r="O1956" s="139">
        <v>119495</v>
      </c>
      <c r="P1956" s="139">
        <v>8748</v>
      </c>
      <c r="Q1956" s="140" t="s">
        <v>6232</v>
      </c>
      <c r="R1956" s="139">
        <v>960807</v>
      </c>
      <c r="S1956" s="139">
        <v>0</v>
      </c>
      <c r="T1956" s="140" t="s">
        <v>7758</v>
      </c>
      <c r="U1956" s="141">
        <v>33482</v>
      </c>
      <c r="V1956" s="140" t="s">
        <v>15706</v>
      </c>
      <c r="W1956" s="140" t="s">
        <v>10467</v>
      </c>
      <c r="X1956" s="140" t="s">
        <v>7765</v>
      </c>
      <c r="Y1956" s="140" t="s">
        <v>7766</v>
      </c>
      <c r="Z1956" s="140" t="s">
        <v>8732</v>
      </c>
      <c r="AA1956" s="139">
        <v>1</v>
      </c>
      <c r="AB1956" s="141">
        <v>45322</v>
      </c>
      <c r="AC1956" s="141">
        <v>45322</v>
      </c>
      <c r="AD1956" s="140" t="s">
        <v>7876</v>
      </c>
      <c r="AE1956" s="140" t="s">
        <v>7877</v>
      </c>
      <c r="AF1956" s="140" t="s">
        <v>7878</v>
      </c>
      <c r="AG1956" s="140" t="s">
        <v>7879</v>
      </c>
      <c r="AH1956" s="140" t="s">
        <v>10490</v>
      </c>
      <c r="AI1956" s="140" t="s">
        <v>7773</v>
      </c>
      <c r="AJ1956" s="140" t="s">
        <v>10491</v>
      </c>
      <c r="AK1956" s="140" t="s">
        <v>10492</v>
      </c>
      <c r="AL1956" s="139">
        <v>2350</v>
      </c>
      <c r="AM1956" s="140" t="s">
        <v>567</v>
      </c>
      <c r="AN1956" s="140" t="s">
        <v>10493</v>
      </c>
    </row>
    <row r="1957" spans="1:40" ht="28.8" x14ac:dyDescent="0.25">
      <c r="A1957" s="139" t="s">
        <v>7756</v>
      </c>
      <c r="B1957" s="140" t="s">
        <v>7757</v>
      </c>
      <c r="C1957" s="139">
        <v>53314</v>
      </c>
      <c r="D1957" s="140" t="s">
        <v>5892</v>
      </c>
      <c r="E1957" s="140" t="s">
        <v>4754</v>
      </c>
      <c r="F1957" s="139">
        <v>2290</v>
      </c>
      <c r="G1957" s="140" t="s">
        <v>560</v>
      </c>
      <c r="H1957" s="140" t="s">
        <v>2619</v>
      </c>
      <c r="I1957" s="140" t="s">
        <v>7758</v>
      </c>
      <c r="J1957" s="140" t="s">
        <v>15707</v>
      </c>
      <c r="K1957" s="140" t="s">
        <v>7760</v>
      </c>
      <c r="L1957" s="140" t="s">
        <v>7761</v>
      </c>
      <c r="M1957" s="140" t="s">
        <v>7491</v>
      </c>
      <c r="N1957" s="140" t="s">
        <v>8722</v>
      </c>
      <c r="O1957" s="139">
        <v>121566</v>
      </c>
      <c r="P1957" s="139">
        <v>8482</v>
      </c>
      <c r="Q1957" s="140" t="s">
        <v>5380</v>
      </c>
      <c r="R1957" s="139">
        <v>117911</v>
      </c>
      <c r="S1957" s="139">
        <v>0</v>
      </c>
      <c r="T1957" s="140" t="s">
        <v>7758</v>
      </c>
      <c r="U1957" s="141">
        <v>33482</v>
      </c>
      <c r="V1957" s="140" t="s">
        <v>15708</v>
      </c>
      <c r="W1957" s="140" t="s">
        <v>8214</v>
      </c>
      <c r="X1957" s="140" t="s">
        <v>8106</v>
      </c>
      <c r="Y1957" s="140" t="s">
        <v>8107</v>
      </c>
      <c r="Z1957" s="140" t="s">
        <v>8724</v>
      </c>
      <c r="AA1957" s="139">
        <v>2</v>
      </c>
      <c r="AB1957" s="141">
        <v>45322</v>
      </c>
      <c r="AC1957" s="141">
        <v>45322</v>
      </c>
      <c r="AD1957" s="140" t="s">
        <v>8109</v>
      </c>
      <c r="AE1957" s="140" t="s">
        <v>8110</v>
      </c>
      <c r="AF1957" s="140" t="s">
        <v>8111</v>
      </c>
      <c r="AG1957" s="140" t="s">
        <v>8112</v>
      </c>
      <c r="AH1957" s="140" t="s">
        <v>10121</v>
      </c>
      <c r="AI1957" s="140" t="s">
        <v>7943</v>
      </c>
      <c r="AJ1957" s="140" t="s">
        <v>10122</v>
      </c>
      <c r="AK1957" s="140" t="s">
        <v>10123</v>
      </c>
      <c r="AL1957" s="139">
        <v>2290</v>
      </c>
      <c r="AM1957" s="140" t="s">
        <v>560</v>
      </c>
      <c r="AN1957" s="140" t="s">
        <v>10124</v>
      </c>
    </row>
    <row r="1958" spans="1:40" ht="28.8" x14ac:dyDescent="0.25">
      <c r="A1958" s="139" t="s">
        <v>7756</v>
      </c>
      <c r="B1958" s="140" t="s">
        <v>7757</v>
      </c>
      <c r="C1958" s="139">
        <v>53322</v>
      </c>
      <c r="D1958" s="140" t="s">
        <v>7363</v>
      </c>
      <c r="E1958" s="140" t="s">
        <v>3516</v>
      </c>
      <c r="F1958" s="139">
        <v>2390</v>
      </c>
      <c r="G1958" s="140" t="s">
        <v>2847</v>
      </c>
      <c r="H1958" s="140" t="s">
        <v>2620</v>
      </c>
      <c r="I1958" s="140" t="s">
        <v>7758</v>
      </c>
      <c r="J1958" s="140" t="s">
        <v>15709</v>
      </c>
      <c r="K1958" s="140" t="s">
        <v>7760</v>
      </c>
      <c r="L1958" s="140" t="s">
        <v>7761</v>
      </c>
      <c r="M1958" s="140" t="s">
        <v>7491</v>
      </c>
      <c r="N1958" s="140" t="s">
        <v>8722</v>
      </c>
      <c r="O1958" s="139">
        <v>121616</v>
      </c>
      <c r="P1958" s="139">
        <v>7716</v>
      </c>
      <c r="Q1958" s="140" t="s">
        <v>899</v>
      </c>
      <c r="R1958" s="139">
        <v>123398</v>
      </c>
      <c r="S1958" s="139">
        <v>0</v>
      </c>
      <c r="T1958" s="140" t="s">
        <v>7758</v>
      </c>
      <c r="U1958" s="141">
        <v>33482</v>
      </c>
      <c r="V1958" s="140" t="s">
        <v>15710</v>
      </c>
      <c r="W1958" s="140" t="s">
        <v>8214</v>
      </c>
      <c r="X1958" s="140" t="s">
        <v>8106</v>
      </c>
      <c r="Y1958" s="140" t="s">
        <v>8107</v>
      </c>
      <c r="Z1958" s="140" t="s">
        <v>8724</v>
      </c>
      <c r="AA1958" s="139">
        <v>2</v>
      </c>
      <c r="AB1958" s="141">
        <v>45322</v>
      </c>
      <c r="AC1958" s="141">
        <v>45322</v>
      </c>
      <c r="AD1958" s="140" t="s">
        <v>8091</v>
      </c>
      <c r="AE1958" s="140" t="s">
        <v>8092</v>
      </c>
      <c r="AF1958" s="140" t="s">
        <v>8093</v>
      </c>
      <c r="AG1958" s="140" t="s">
        <v>8094</v>
      </c>
      <c r="AH1958" s="140" t="s">
        <v>10108</v>
      </c>
      <c r="AI1958" s="140" t="s">
        <v>7943</v>
      </c>
      <c r="AJ1958" s="140" t="s">
        <v>10109</v>
      </c>
      <c r="AK1958" s="140" t="s">
        <v>3515</v>
      </c>
      <c r="AL1958" s="139">
        <v>2390</v>
      </c>
      <c r="AM1958" s="140" t="s">
        <v>2847</v>
      </c>
      <c r="AN1958" s="140" t="s">
        <v>10110</v>
      </c>
    </row>
    <row r="1959" spans="1:40" ht="28.8" x14ac:dyDescent="0.25">
      <c r="A1959" s="139" t="s">
        <v>7756</v>
      </c>
      <c r="B1959" s="140" t="s">
        <v>7757</v>
      </c>
      <c r="C1959" s="139">
        <v>53348</v>
      </c>
      <c r="D1959" s="140" t="s">
        <v>7364</v>
      </c>
      <c r="E1959" s="140" t="s">
        <v>4755</v>
      </c>
      <c r="F1959" s="139">
        <v>3630</v>
      </c>
      <c r="G1959" s="140" t="s">
        <v>367</v>
      </c>
      <c r="H1959" s="140" t="s">
        <v>2621</v>
      </c>
      <c r="I1959" s="140" t="s">
        <v>7758</v>
      </c>
      <c r="J1959" s="140" t="s">
        <v>15711</v>
      </c>
      <c r="K1959" s="140" t="s">
        <v>7760</v>
      </c>
      <c r="L1959" s="140" t="s">
        <v>7761</v>
      </c>
      <c r="M1959" s="140" t="s">
        <v>7491</v>
      </c>
      <c r="N1959" s="140" t="s">
        <v>7762</v>
      </c>
      <c r="O1959" s="139">
        <v>139089</v>
      </c>
      <c r="P1959">
        <v>1628</v>
      </c>
      <c r="Q1959" s="140" t="s">
        <v>7778</v>
      </c>
      <c r="R1959" s="139">
        <v>113936</v>
      </c>
      <c r="S1959" s="139">
        <v>113936</v>
      </c>
      <c r="T1959" s="140" t="s">
        <v>7758</v>
      </c>
      <c r="U1959" s="141">
        <v>33482</v>
      </c>
      <c r="V1959" s="140" t="s">
        <v>15712</v>
      </c>
      <c r="W1959" s="140" t="s">
        <v>8711</v>
      </c>
      <c r="X1959" s="140" t="s">
        <v>7765</v>
      </c>
      <c r="Y1959" s="140" t="s">
        <v>7766</v>
      </c>
      <c r="Z1959" s="140" t="s">
        <v>7767</v>
      </c>
      <c r="AA1959" s="139">
        <v>1</v>
      </c>
      <c r="AB1959" s="141">
        <v>45322</v>
      </c>
      <c r="AC1959" s="141">
        <v>45322</v>
      </c>
      <c r="AD1959" s="140" t="s">
        <v>7768</v>
      </c>
      <c r="AE1959" s="140" t="s">
        <v>7769</v>
      </c>
      <c r="AF1959" s="140" t="s">
        <v>7770</v>
      </c>
      <c r="AG1959" s="140" t="s">
        <v>7771</v>
      </c>
      <c r="AH1959" s="140" t="s">
        <v>7781</v>
      </c>
      <c r="AI1959" s="140" t="s">
        <v>7773</v>
      </c>
      <c r="AJ1959" s="140" t="s">
        <v>7782</v>
      </c>
      <c r="AK1959" s="140" t="s">
        <v>3091</v>
      </c>
      <c r="AL1959" s="139">
        <v>3600</v>
      </c>
      <c r="AM1959" s="140" t="s">
        <v>366</v>
      </c>
      <c r="AN1959" s="140" t="s">
        <v>7783</v>
      </c>
    </row>
    <row r="1960" spans="1:40" ht="28.8" x14ac:dyDescent="0.25">
      <c r="A1960" s="139" t="s">
        <v>7756</v>
      </c>
      <c r="B1960" s="140" t="s">
        <v>7757</v>
      </c>
      <c r="C1960" s="139">
        <v>53439</v>
      </c>
      <c r="D1960" s="140" t="s">
        <v>5759</v>
      </c>
      <c r="E1960" s="140" t="s">
        <v>4756</v>
      </c>
      <c r="F1960" s="139">
        <v>8640</v>
      </c>
      <c r="G1960" s="140" t="s">
        <v>202</v>
      </c>
      <c r="H1960" s="140" t="s">
        <v>2622</v>
      </c>
      <c r="I1960" s="140" t="s">
        <v>7758</v>
      </c>
      <c r="J1960" s="140" t="s">
        <v>15713</v>
      </c>
      <c r="K1960" s="140" t="s">
        <v>7922</v>
      </c>
      <c r="L1960" s="140" t="s">
        <v>7761</v>
      </c>
      <c r="M1960" s="140" t="s">
        <v>7923</v>
      </c>
      <c r="N1960" s="140" t="s">
        <v>8722</v>
      </c>
      <c r="O1960" s="139">
        <v>120469</v>
      </c>
      <c r="P1960" s="139">
        <v>20693</v>
      </c>
      <c r="Q1960" s="140" t="s">
        <v>488</v>
      </c>
      <c r="R1960" s="139">
        <v>118612</v>
      </c>
      <c r="S1960" s="139">
        <v>0</v>
      </c>
      <c r="T1960" s="140" t="s">
        <v>7758</v>
      </c>
      <c r="U1960" s="141">
        <v>33482</v>
      </c>
      <c r="V1960" s="140" t="s">
        <v>15714</v>
      </c>
      <c r="W1960" s="140" t="s">
        <v>15715</v>
      </c>
      <c r="X1960" s="140" t="s">
        <v>7765</v>
      </c>
      <c r="Y1960" s="140" t="s">
        <v>7766</v>
      </c>
      <c r="Z1960" s="140" t="s">
        <v>8739</v>
      </c>
      <c r="AA1960" s="139">
        <v>1</v>
      </c>
      <c r="AB1960" s="141">
        <v>45322</v>
      </c>
      <c r="AC1960" s="141">
        <v>45322</v>
      </c>
      <c r="AD1960" s="140" t="s">
        <v>7913</v>
      </c>
      <c r="AE1960" s="140" t="s">
        <v>7914</v>
      </c>
      <c r="AF1960" s="140" t="s">
        <v>7915</v>
      </c>
      <c r="AG1960" s="140" t="s">
        <v>7916</v>
      </c>
      <c r="AH1960" s="140" t="s">
        <v>15716</v>
      </c>
      <c r="AI1960" s="140" t="s">
        <v>7943</v>
      </c>
      <c r="AJ1960" s="140" t="s">
        <v>15717</v>
      </c>
      <c r="AK1960" s="140" t="s">
        <v>4756</v>
      </c>
      <c r="AL1960" s="139">
        <v>8640</v>
      </c>
      <c r="AM1960" s="140" t="s">
        <v>812</v>
      </c>
      <c r="AN1960" s="140" t="s">
        <v>14199</v>
      </c>
    </row>
    <row r="1961" spans="1:40" ht="28.8" x14ac:dyDescent="0.25">
      <c r="A1961" s="139" t="s">
        <v>7756</v>
      </c>
      <c r="B1961" s="140" t="s">
        <v>7757</v>
      </c>
      <c r="C1961" s="139">
        <v>53488</v>
      </c>
      <c r="D1961" s="140" t="s">
        <v>15718</v>
      </c>
      <c r="E1961" s="140" t="s">
        <v>4757</v>
      </c>
      <c r="F1961" s="139">
        <v>9250</v>
      </c>
      <c r="G1961" s="140" t="s">
        <v>448</v>
      </c>
      <c r="H1961" s="140" t="s">
        <v>2623</v>
      </c>
      <c r="I1961" s="140" t="s">
        <v>7758</v>
      </c>
      <c r="J1961" s="140" t="s">
        <v>15719</v>
      </c>
      <c r="K1961" s="140" t="s">
        <v>7899</v>
      </c>
      <c r="L1961" s="140" t="s">
        <v>7761</v>
      </c>
      <c r="M1961" s="140" t="s">
        <v>6823</v>
      </c>
      <c r="N1961" s="140" t="s">
        <v>8730</v>
      </c>
      <c r="O1961" s="139">
        <v>119131</v>
      </c>
      <c r="P1961" s="139">
        <v>11478</v>
      </c>
      <c r="Q1961" s="140" t="s">
        <v>5449</v>
      </c>
      <c r="R1961" s="139">
        <v>975888</v>
      </c>
      <c r="S1961" s="139">
        <v>0</v>
      </c>
      <c r="T1961" s="140" t="s">
        <v>7758</v>
      </c>
      <c r="U1961" s="141">
        <v>33482</v>
      </c>
      <c r="V1961" s="140" t="s">
        <v>15720</v>
      </c>
      <c r="W1961" s="140" t="s">
        <v>7837</v>
      </c>
      <c r="X1961" s="140" t="s">
        <v>7972</v>
      </c>
      <c r="Y1961" s="140" t="s">
        <v>7973</v>
      </c>
      <c r="Z1961" s="140" t="s">
        <v>8773</v>
      </c>
      <c r="AA1961" s="139">
        <v>1</v>
      </c>
      <c r="AB1961" s="141">
        <v>45322</v>
      </c>
      <c r="AC1961" s="141">
        <v>45322</v>
      </c>
      <c r="AD1961" s="140" t="s">
        <v>8081</v>
      </c>
      <c r="AE1961" s="140" t="s">
        <v>8082</v>
      </c>
      <c r="AF1961" s="140" t="s">
        <v>8083</v>
      </c>
      <c r="AG1961" s="140" t="s">
        <v>8084</v>
      </c>
      <c r="AH1961" s="140" t="s">
        <v>15721</v>
      </c>
      <c r="AI1961" s="140" t="s">
        <v>8982</v>
      </c>
      <c r="AJ1961" s="140" t="s">
        <v>15722</v>
      </c>
      <c r="AK1961" s="140" t="s">
        <v>15723</v>
      </c>
      <c r="AL1961" s="139">
        <v>9250</v>
      </c>
      <c r="AM1961" s="140" t="s">
        <v>448</v>
      </c>
      <c r="AN1961" s="140" t="s">
        <v>15724</v>
      </c>
    </row>
    <row r="1962" spans="1:40" ht="28.8" x14ac:dyDescent="0.25">
      <c r="A1962" s="139" t="s">
        <v>7756</v>
      </c>
      <c r="B1962" s="140" t="s">
        <v>7757</v>
      </c>
      <c r="C1962" s="139">
        <v>53553</v>
      </c>
      <c r="D1962" s="140" t="s">
        <v>6452</v>
      </c>
      <c r="E1962" s="140" t="s">
        <v>4758</v>
      </c>
      <c r="F1962" s="139">
        <v>2540</v>
      </c>
      <c r="G1962" s="140" t="s">
        <v>316</v>
      </c>
      <c r="H1962" s="140" t="s">
        <v>2624</v>
      </c>
      <c r="I1962" s="140" t="s">
        <v>7758</v>
      </c>
      <c r="J1962" s="140" t="s">
        <v>15725</v>
      </c>
      <c r="K1962" s="140" t="s">
        <v>8070</v>
      </c>
      <c r="L1962" s="140" t="s">
        <v>7761</v>
      </c>
      <c r="M1962" s="140" t="s">
        <v>8071</v>
      </c>
      <c r="N1962" s="140" t="s">
        <v>8722</v>
      </c>
      <c r="O1962" s="139">
        <v>119255</v>
      </c>
      <c r="P1962" s="139">
        <v>46052</v>
      </c>
      <c r="Q1962" s="140" t="s">
        <v>7360</v>
      </c>
      <c r="R1962" s="139">
        <v>104661</v>
      </c>
      <c r="S1962" s="139">
        <v>0</v>
      </c>
      <c r="T1962" s="140" t="s">
        <v>7758</v>
      </c>
      <c r="U1962" s="141">
        <v>33482</v>
      </c>
      <c r="V1962" s="140" t="s">
        <v>15726</v>
      </c>
      <c r="W1962" s="140" t="s">
        <v>8561</v>
      </c>
      <c r="X1962" s="140" t="s">
        <v>8106</v>
      </c>
      <c r="Y1962" s="140" t="s">
        <v>8107</v>
      </c>
      <c r="Z1962" s="140" t="s">
        <v>8724</v>
      </c>
      <c r="AA1962" s="139">
        <v>1</v>
      </c>
      <c r="AB1962" s="141">
        <v>45322</v>
      </c>
      <c r="AC1962" s="141">
        <v>45322</v>
      </c>
      <c r="AD1962" s="140" t="s">
        <v>8195</v>
      </c>
      <c r="AE1962" s="140" t="s">
        <v>8196</v>
      </c>
      <c r="AF1962" s="140" t="s">
        <v>8197</v>
      </c>
      <c r="AG1962" s="140" t="s">
        <v>8198</v>
      </c>
      <c r="AH1962" s="140" t="s">
        <v>10825</v>
      </c>
      <c r="AI1962" s="140" t="s">
        <v>7943</v>
      </c>
      <c r="AJ1962" s="140" t="s">
        <v>10826</v>
      </c>
      <c r="AK1962" s="140" t="s">
        <v>10827</v>
      </c>
      <c r="AL1962" s="139">
        <v>2550</v>
      </c>
      <c r="AM1962" s="140" t="s">
        <v>317</v>
      </c>
      <c r="AN1962" s="140" t="s">
        <v>10828</v>
      </c>
    </row>
    <row r="1963" spans="1:40" ht="28.8" x14ac:dyDescent="0.25">
      <c r="A1963" s="139" t="s">
        <v>7756</v>
      </c>
      <c r="B1963" s="140" t="s">
        <v>7757</v>
      </c>
      <c r="C1963" s="139">
        <v>53967</v>
      </c>
      <c r="D1963" s="140" t="s">
        <v>6338</v>
      </c>
      <c r="E1963" s="140" t="s">
        <v>4759</v>
      </c>
      <c r="F1963" s="139">
        <v>3511</v>
      </c>
      <c r="G1963" s="140" t="s">
        <v>701</v>
      </c>
      <c r="H1963" s="140" t="s">
        <v>2625</v>
      </c>
      <c r="I1963" s="140" t="s">
        <v>7758</v>
      </c>
      <c r="J1963" s="140" t="s">
        <v>15727</v>
      </c>
      <c r="K1963" s="140" t="s">
        <v>7760</v>
      </c>
      <c r="L1963" s="140" t="s">
        <v>7761</v>
      </c>
      <c r="M1963" s="140" t="s">
        <v>7491</v>
      </c>
      <c r="N1963" s="140" t="s">
        <v>8730</v>
      </c>
      <c r="O1963" s="139">
        <v>119776</v>
      </c>
      <c r="P1963" s="139">
        <v>13995</v>
      </c>
      <c r="Q1963" s="140" t="s">
        <v>7252</v>
      </c>
      <c r="R1963" s="139">
        <v>961524</v>
      </c>
      <c r="S1963" s="139">
        <v>0</v>
      </c>
      <c r="T1963" s="140" t="s">
        <v>7758</v>
      </c>
      <c r="U1963" s="141">
        <v>33482</v>
      </c>
      <c r="V1963" s="140" t="s">
        <v>15728</v>
      </c>
      <c r="W1963" s="140" t="s">
        <v>15729</v>
      </c>
      <c r="X1963" s="140" t="s">
        <v>7765</v>
      </c>
      <c r="Y1963" s="140" t="s">
        <v>7766</v>
      </c>
      <c r="Z1963" s="140" t="s">
        <v>8732</v>
      </c>
      <c r="AA1963" s="139">
        <v>1</v>
      </c>
      <c r="AB1963" s="141">
        <v>45322</v>
      </c>
      <c r="AC1963" s="141">
        <v>45322</v>
      </c>
      <c r="AD1963" s="140" t="s">
        <v>7876</v>
      </c>
      <c r="AE1963" s="140" t="s">
        <v>7877</v>
      </c>
      <c r="AF1963" s="140" t="s">
        <v>7878</v>
      </c>
      <c r="AG1963" s="140" t="s">
        <v>7879</v>
      </c>
      <c r="AH1963" s="140" t="s">
        <v>12053</v>
      </c>
      <c r="AI1963" s="140" t="s">
        <v>7773</v>
      </c>
      <c r="AJ1963" s="140" t="s">
        <v>12054</v>
      </c>
      <c r="AK1963" s="140" t="s">
        <v>12055</v>
      </c>
      <c r="AL1963" s="139">
        <v>3500</v>
      </c>
      <c r="AM1963" s="140" t="s">
        <v>356</v>
      </c>
      <c r="AN1963" s="140" t="s">
        <v>12056</v>
      </c>
    </row>
    <row r="1964" spans="1:40" ht="28.8" x14ac:dyDescent="0.25">
      <c r="A1964" s="139" t="s">
        <v>7756</v>
      </c>
      <c r="B1964" s="140" t="s">
        <v>7757</v>
      </c>
      <c r="C1964" s="139">
        <v>53975</v>
      </c>
      <c r="D1964" s="140" t="s">
        <v>203</v>
      </c>
      <c r="E1964" s="140" t="s">
        <v>4760</v>
      </c>
      <c r="F1964" s="139">
        <v>3790</v>
      </c>
      <c r="G1964" s="140" t="s">
        <v>204</v>
      </c>
      <c r="H1964" s="140" t="s">
        <v>2626</v>
      </c>
      <c r="I1964" s="140" t="s">
        <v>7758</v>
      </c>
      <c r="J1964" s="140" t="s">
        <v>15730</v>
      </c>
      <c r="K1964" s="140" t="s">
        <v>7760</v>
      </c>
      <c r="L1964" s="140" t="s">
        <v>7761</v>
      </c>
      <c r="M1964" s="140" t="s">
        <v>7491</v>
      </c>
      <c r="N1964" s="140" t="s">
        <v>8730</v>
      </c>
      <c r="O1964" s="139">
        <v>119875</v>
      </c>
      <c r="P1964" s="139">
        <v>15776</v>
      </c>
      <c r="Q1964" s="140" t="s">
        <v>5593</v>
      </c>
      <c r="R1964" s="139">
        <v>960096</v>
      </c>
      <c r="S1964" s="139">
        <v>0</v>
      </c>
      <c r="T1964" s="140" t="s">
        <v>7935</v>
      </c>
      <c r="U1964" s="141">
        <v>33482</v>
      </c>
      <c r="V1964" s="140" t="s">
        <v>15731</v>
      </c>
      <c r="W1964" s="140" t="s">
        <v>7828</v>
      </c>
      <c r="X1964" s="140" t="s">
        <v>8106</v>
      </c>
      <c r="Y1964" s="140" t="s">
        <v>8107</v>
      </c>
      <c r="Z1964" s="140" t="s">
        <v>9256</v>
      </c>
      <c r="AA1964" s="139">
        <v>3</v>
      </c>
      <c r="AB1964" s="141">
        <v>45322</v>
      </c>
      <c r="AC1964" s="141">
        <v>45322</v>
      </c>
      <c r="AD1964" s="140" t="s">
        <v>7857</v>
      </c>
      <c r="AE1964" s="140" t="s">
        <v>7858</v>
      </c>
      <c r="AF1964" s="140" t="s">
        <v>7859</v>
      </c>
      <c r="AG1964" s="140" t="s">
        <v>7860</v>
      </c>
      <c r="AH1964" s="140" t="s">
        <v>12687</v>
      </c>
      <c r="AI1964" s="140" t="s">
        <v>7943</v>
      </c>
      <c r="AJ1964" s="140" t="s">
        <v>12688</v>
      </c>
      <c r="AK1964" s="140" t="s">
        <v>12689</v>
      </c>
      <c r="AL1964" s="139">
        <v>3500</v>
      </c>
      <c r="AM1964" s="140" t="s">
        <v>356</v>
      </c>
      <c r="AN1964" s="140" t="s">
        <v>12690</v>
      </c>
    </row>
    <row r="1965" spans="1:40" ht="28.8" x14ac:dyDescent="0.25">
      <c r="A1965" s="139" t="s">
        <v>7756</v>
      </c>
      <c r="B1965" s="140" t="s">
        <v>7757</v>
      </c>
      <c r="C1965" s="139">
        <v>54692</v>
      </c>
      <c r="D1965" s="140" t="s">
        <v>6339</v>
      </c>
      <c r="E1965" s="140" t="s">
        <v>4761</v>
      </c>
      <c r="F1965" s="139">
        <v>2500</v>
      </c>
      <c r="G1965" s="140" t="s">
        <v>312</v>
      </c>
      <c r="H1965" s="140" t="s">
        <v>2627</v>
      </c>
      <c r="I1965" s="140" t="s">
        <v>7758</v>
      </c>
      <c r="J1965" s="140" t="s">
        <v>15732</v>
      </c>
      <c r="K1965" s="140" t="s">
        <v>7899</v>
      </c>
      <c r="L1965" s="140" t="s">
        <v>7761</v>
      </c>
      <c r="M1965" s="140" t="s">
        <v>6823</v>
      </c>
      <c r="N1965" s="140" t="s">
        <v>8722</v>
      </c>
      <c r="O1965" s="139">
        <v>121822</v>
      </c>
      <c r="P1965" s="139">
        <v>9639</v>
      </c>
      <c r="Q1965" s="140" t="s">
        <v>6246</v>
      </c>
      <c r="R1965" s="139">
        <v>60764</v>
      </c>
      <c r="S1965" s="139">
        <v>0</v>
      </c>
      <c r="T1965" s="140" t="s">
        <v>7758</v>
      </c>
      <c r="U1965" s="141">
        <v>33482</v>
      </c>
      <c r="V1965" s="140" t="s">
        <v>15733</v>
      </c>
      <c r="W1965" s="140" t="s">
        <v>8460</v>
      </c>
      <c r="X1965" s="140" t="s">
        <v>7765</v>
      </c>
      <c r="Y1965" s="140" t="s">
        <v>7766</v>
      </c>
      <c r="Z1965" s="140" t="s">
        <v>8739</v>
      </c>
      <c r="AA1965" s="139">
        <v>1</v>
      </c>
      <c r="AB1965" s="141">
        <v>45322</v>
      </c>
      <c r="AC1965" s="141">
        <v>45322</v>
      </c>
      <c r="AD1965" s="140" t="s">
        <v>8091</v>
      </c>
      <c r="AE1965" s="140" t="s">
        <v>8092</v>
      </c>
      <c r="AF1965" s="140" t="s">
        <v>8093</v>
      </c>
      <c r="AG1965" s="140" t="s">
        <v>8094</v>
      </c>
      <c r="AH1965" s="140" t="s">
        <v>15734</v>
      </c>
      <c r="AI1965" s="140" t="s">
        <v>7943</v>
      </c>
      <c r="AJ1965" s="140" t="s">
        <v>15735</v>
      </c>
      <c r="AK1965" s="140" t="s">
        <v>4761</v>
      </c>
      <c r="AL1965" s="139">
        <v>2500</v>
      </c>
      <c r="AM1965" s="140" t="s">
        <v>312</v>
      </c>
      <c r="AN1965" s="140" t="s">
        <v>10287</v>
      </c>
    </row>
    <row r="1966" spans="1:40" ht="28.8" x14ac:dyDescent="0.25">
      <c r="A1966" s="139" t="s">
        <v>7756</v>
      </c>
      <c r="B1966" s="140" t="s">
        <v>7757</v>
      </c>
      <c r="C1966" s="139">
        <v>55301</v>
      </c>
      <c r="D1966" s="140" t="s">
        <v>5893</v>
      </c>
      <c r="E1966" s="140" t="s">
        <v>5894</v>
      </c>
      <c r="F1966" s="139">
        <v>3950</v>
      </c>
      <c r="G1966" s="140" t="s">
        <v>365</v>
      </c>
      <c r="H1966" s="140" t="s">
        <v>2628</v>
      </c>
      <c r="I1966" s="140" t="s">
        <v>7758</v>
      </c>
      <c r="J1966" s="140" t="s">
        <v>15736</v>
      </c>
      <c r="K1966" s="140" t="s">
        <v>7760</v>
      </c>
      <c r="L1966" s="140" t="s">
        <v>7761</v>
      </c>
      <c r="M1966" s="140" t="s">
        <v>7491</v>
      </c>
      <c r="N1966" s="140" t="s">
        <v>8722</v>
      </c>
      <c r="O1966" s="139">
        <v>118984</v>
      </c>
      <c r="P1966" s="139">
        <v>14613</v>
      </c>
      <c r="Q1966" s="140" t="s">
        <v>7257</v>
      </c>
      <c r="R1966" s="139">
        <v>965351</v>
      </c>
      <c r="S1966" s="139">
        <v>0</v>
      </c>
      <c r="T1966" s="140" t="s">
        <v>7758</v>
      </c>
      <c r="U1966" s="141">
        <v>33848</v>
      </c>
      <c r="V1966" s="140" t="s">
        <v>15737</v>
      </c>
      <c r="W1966" s="140" t="s">
        <v>8334</v>
      </c>
      <c r="X1966" s="140" t="s">
        <v>7765</v>
      </c>
      <c r="Y1966" s="140" t="s">
        <v>7766</v>
      </c>
      <c r="Z1966" s="140" t="s">
        <v>8739</v>
      </c>
      <c r="AA1966" s="139">
        <v>3</v>
      </c>
      <c r="AB1966" s="141">
        <v>45322</v>
      </c>
      <c r="AC1966" s="141">
        <v>45322</v>
      </c>
      <c r="AD1966" s="140" t="s">
        <v>7768</v>
      </c>
      <c r="AE1966" s="140" t="s">
        <v>7769</v>
      </c>
      <c r="AF1966" s="140" t="s">
        <v>7770</v>
      </c>
      <c r="AG1966" s="140" t="s">
        <v>7771</v>
      </c>
      <c r="AH1966" s="140" t="s">
        <v>15738</v>
      </c>
      <c r="AI1966" s="140" t="s">
        <v>7943</v>
      </c>
      <c r="AJ1966" s="140" t="s">
        <v>15739</v>
      </c>
      <c r="AK1966" s="140" t="s">
        <v>5894</v>
      </c>
      <c r="AL1966" s="139">
        <v>3950</v>
      </c>
      <c r="AM1966" s="140" t="s">
        <v>365</v>
      </c>
      <c r="AN1966" s="140" t="s">
        <v>15740</v>
      </c>
    </row>
    <row r="1967" spans="1:40" ht="28.8" x14ac:dyDescent="0.25">
      <c r="A1967" s="139" t="s">
        <v>7756</v>
      </c>
      <c r="B1967" s="140" t="s">
        <v>7757</v>
      </c>
      <c r="C1967" s="139">
        <v>55335</v>
      </c>
      <c r="D1967" s="140" t="s">
        <v>6737</v>
      </c>
      <c r="E1967" s="140" t="s">
        <v>4762</v>
      </c>
      <c r="F1967" s="139">
        <v>1880</v>
      </c>
      <c r="G1967" s="140" t="s">
        <v>205</v>
      </c>
      <c r="H1967" s="140" t="s">
        <v>2629</v>
      </c>
      <c r="I1967" s="140" t="s">
        <v>7758</v>
      </c>
      <c r="J1967" s="140" t="s">
        <v>15741</v>
      </c>
      <c r="K1967" s="140" t="s">
        <v>8031</v>
      </c>
      <c r="L1967" s="140" t="s">
        <v>7761</v>
      </c>
      <c r="M1967" s="140" t="s">
        <v>6825</v>
      </c>
      <c r="N1967" s="140" t="s">
        <v>8722</v>
      </c>
      <c r="O1967" s="139">
        <v>120171</v>
      </c>
      <c r="P1967" s="139">
        <v>12021</v>
      </c>
      <c r="Q1967" s="140" t="s">
        <v>5465</v>
      </c>
      <c r="R1967" s="139">
        <v>970871</v>
      </c>
      <c r="S1967" s="139">
        <v>0</v>
      </c>
      <c r="T1967" s="140" t="s">
        <v>7758</v>
      </c>
      <c r="U1967" s="141">
        <v>33848</v>
      </c>
      <c r="V1967" s="140" t="s">
        <v>15742</v>
      </c>
      <c r="W1967" s="140" t="s">
        <v>8006</v>
      </c>
      <c r="X1967" s="140" t="s">
        <v>7765</v>
      </c>
      <c r="Y1967" s="140" t="s">
        <v>7766</v>
      </c>
      <c r="Z1967" s="140" t="s">
        <v>8739</v>
      </c>
      <c r="AA1967" s="139">
        <v>2</v>
      </c>
      <c r="AB1967" s="141">
        <v>45322</v>
      </c>
      <c r="AC1967" s="141">
        <v>45322</v>
      </c>
      <c r="AD1967" s="140" t="s">
        <v>7938</v>
      </c>
      <c r="AE1967" s="140" t="s">
        <v>7939</v>
      </c>
      <c r="AF1967" s="140" t="s">
        <v>7940</v>
      </c>
      <c r="AG1967" s="140" t="s">
        <v>7941</v>
      </c>
      <c r="AH1967" s="140" t="s">
        <v>11483</v>
      </c>
      <c r="AI1967" s="140" t="s">
        <v>7943</v>
      </c>
      <c r="AJ1967" s="140" t="s">
        <v>11484</v>
      </c>
      <c r="AK1967" s="140" t="s">
        <v>11485</v>
      </c>
      <c r="AL1967" s="139">
        <v>1880</v>
      </c>
      <c r="AM1967" s="140" t="s">
        <v>622</v>
      </c>
      <c r="AN1967" s="140" t="s">
        <v>11486</v>
      </c>
    </row>
    <row r="1968" spans="1:40" ht="28.8" x14ac:dyDescent="0.25">
      <c r="A1968" s="139" t="s">
        <v>7756</v>
      </c>
      <c r="B1968" s="140" t="s">
        <v>7757</v>
      </c>
      <c r="C1968" s="139">
        <v>55459</v>
      </c>
      <c r="D1968" s="140" t="s">
        <v>6738</v>
      </c>
      <c r="E1968" s="140" t="s">
        <v>4763</v>
      </c>
      <c r="F1968" s="139">
        <v>3400</v>
      </c>
      <c r="G1968" s="140" t="s">
        <v>354</v>
      </c>
      <c r="H1968" s="140" t="s">
        <v>2630</v>
      </c>
      <c r="I1968" s="140" t="s">
        <v>7758</v>
      </c>
      <c r="J1968" s="140" t="s">
        <v>15743</v>
      </c>
      <c r="K1968" s="140" t="s">
        <v>7881</v>
      </c>
      <c r="L1968" s="140" t="s">
        <v>7761</v>
      </c>
      <c r="M1968" s="140" t="s">
        <v>6824</v>
      </c>
      <c r="N1968" s="140" t="s">
        <v>8722</v>
      </c>
      <c r="O1968" s="139">
        <v>120097</v>
      </c>
      <c r="P1968" s="139">
        <v>13417</v>
      </c>
      <c r="Q1968" s="140" t="s">
        <v>5220</v>
      </c>
      <c r="R1968" s="139">
        <v>964981</v>
      </c>
      <c r="S1968" s="139">
        <v>0</v>
      </c>
      <c r="T1968" s="140" t="s">
        <v>7758</v>
      </c>
      <c r="U1968" s="141">
        <v>33848</v>
      </c>
      <c r="V1968" s="140" t="s">
        <v>15744</v>
      </c>
      <c r="W1968" s="140" t="s">
        <v>15745</v>
      </c>
      <c r="X1968" s="140" t="s">
        <v>7765</v>
      </c>
      <c r="Y1968" s="140" t="s">
        <v>7766</v>
      </c>
      <c r="Z1968" s="140" t="s">
        <v>8739</v>
      </c>
      <c r="AA1968" s="139">
        <v>4</v>
      </c>
      <c r="AB1968" s="141">
        <v>45322</v>
      </c>
      <c r="AC1968" s="141">
        <v>45322</v>
      </c>
      <c r="AD1968" s="140" t="s">
        <v>7857</v>
      </c>
      <c r="AE1968" s="140" t="s">
        <v>7858</v>
      </c>
      <c r="AF1968" s="140" t="s">
        <v>7859</v>
      </c>
      <c r="AG1968" s="140" t="s">
        <v>7860</v>
      </c>
      <c r="AH1968" s="140" t="s">
        <v>15746</v>
      </c>
      <c r="AI1968" s="140" t="s">
        <v>7773</v>
      </c>
      <c r="AJ1968" s="140" t="s">
        <v>15747</v>
      </c>
      <c r="AK1968" s="140" t="s">
        <v>15748</v>
      </c>
      <c r="AL1968" s="139">
        <v>3400</v>
      </c>
      <c r="AM1968" s="140" t="s">
        <v>354</v>
      </c>
      <c r="AN1968" s="140" t="s">
        <v>15749</v>
      </c>
    </row>
    <row r="1969" spans="1:40" ht="28.8" x14ac:dyDescent="0.25">
      <c r="A1969" s="139" t="s">
        <v>7756</v>
      </c>
      <c r="B1969" s="140" t="s">
        <v>7757</v>
      </c>
      <c r="C1969" s="139">
        <v>55681</v>
      </c>
      <c r="D1969" s="140" t="s">
        <v>5895</v>
      </c>
      <c r="E1969" s="140" t="s">
        <v>4764</v>
      </c>
      <c r="F1969" s="139">
        <v>3500</v>
      </c>
      <c r="G1969" s="140" t="s">
        <v>356</v>
      </c>
      <c r="H1969" s="140" t="s">
        <v>2631</v>
      </c>
      <c r="I1969" s="140" t="s">
        <v>7758</v>
      </c>
      <c r="J1969" s="140" t="s">
        <v>15750</v>
      </c>
      <c r="K1969" s="140" t="s">
        <v>7760</v>
      </c>
      <c r="L1969" s="140" t="s">
        <v>7761</v>
      </c>
      <c r="M1969" s="140" t="s">
        <v>7491</v>
      </c>
      <c r="N1969" s="140" t="s">
        <v>8722</v>
      </c>
      <c r="O1969" s="139">
        <v>118885</v>
      </c>
      <c r="P1969" s="139">
        <v>104513</v>
      </c>
      <c r="Q1969" s="140" t="s">
        <v>6346</v>
      </c>
      <c r="R1969" s="139">
        <v>965061</v>
      </c>
      <c r="S1969" s="139">
        <v>0</v>
      </c>
      <c r="T1969" s="140" t="s">
        <v>7758</v>
      </c>
      <c r="U1969" s="141">
        <v>33848</v>
      </c>
      <c r="V1969" s="140" t="s">
        <v>15751</v>
      </c>
      <c r="W1969" s="140" t="s">
        <v>10671</v>
      </c>
      <c r="X1969" s="140" t="s">
        <v>7765</v>
      </c>
      <c r="Y1969" s="140" t="s">
        <v>7766</v>
      </c>
      <c r="Z1969" s="140" t="s">
        <v>8739</v>
      </c>
      <c r="AA1969" s="139">
        <v>2</v>
      </c>
      <c r="AB1969" s="141">
        <v>45322</v>
      </c>
      <c r="AC1969" s="141">
        <v>45322</v>
      </c>
      <c r="AD1969" s="140" t="s">
        <v>7857</v>
      </c>
      <c r="AE1969" s="140" t="s">
        <v>7858</v>
      </c>
      <c r="AF1969" s="140" t="s">
        <v>7859</v>
      </c>
      <c r="AG1969" s="140" t="s">
        <v>7860</v>
      </c>
      <c r="AH1969" s="140" t="s">
        <v>15752</v>
      </c>
      <c r="AI1969" s="140" t="s">
        <v>7943</v>
      </c>
      <c r="AJ1969" s="140" t="s">
        <v>15753</v>
      </c>
      <c r="AK1969" s="140" t="s">
        <v>4764</v>
      </c>
      <c r="AL1969" s="139">
        <v>3500</v>
      </c>
      <c r="AM1969" s="140" t="s">
        <v>356</v>
      </c>
      <c r="AN1969" s="140" t="s">
        <v>12027</v>
      </c>
    </row>
    <row r="1970" spans="1:40" ht="28.8" x14ac:dyDescent="0.25">
      <c r="A1970" s="139" t="s">
        <v>7756</v>
      </c>
      <c r="B1970" s="140" t="s">
        <v>7757</v>
      </c>
      <c r="C1970" s="139">
        <v>55715</v>
      </c>
      <c r="D1970" s="140" t="s">
        <v>5896</v>
      </c>
      <c r="E1970" s="140" t="s">
        <v>4765</v>
      </c>
      <c r="F1970" s="139">
        <v>1070</v>
      </c>
      <c r="G1970" s="140" t="s">
        <v>493</v>
      </c>
      <c r="H1970" s="140" t="s">
        <v>2632</v>
      </c>
      <c r="I1970" s="140" t="s">
        <v>7758</v>
      </c>
      <c r="J1970" s="140" t="s">
        <v>15754</v>
      </c>
      <c r="K1970" s="140" t="s">
        <v>7881</v>
      </c>
      <c r="L1970" s="140" t="s">
        <v>7761</v>
      </c>
      <c r="M1970" s="140" t="s">
        <v>6824</v>
      </c>
      <c r="N1970" s="140" t="s">
        <v>8722</v>
      </c>
      <c r="O1970" s="139">
        <v>119222</v>
      </c>
      <c r="P1970" s="139">
        <v>3913</v>
      </c>
      <c r="Q1970" s="140" t="s">
        <v>6859</v>
      </c>
      <c r="R1970" s="139">
        <v>55129</v>
      </c>
      <c r="S1970" s="139">
        <v>0</v>
      </c>
      <c r="T1970" s="140" t="s">
        <v>7758</v>
      </c>
      <c r="U1970" s="141">
        <v>33848</v>
      </c>
      <c r="V1970" s="140" t="s">
        <v>15755</v>
      </c>
      <c r="W1970" s="140" t="s">
        <v>15756</v>
      </c>
      <c r="X1970" s="140" t="s">
        <v>7765</v>
      </c>
      <c r="Y1970" s="140" t="s">
        <v>7766</v>
      </c>
      <c r="Z1970" s="140" t="s">
        <v>8739</v>
      </c>
      <c r="AA1970" s="139">
        <v>2</v>
      </c>
      <c r="AB1970" s="141">
        <v>45322</v>
      </c>
      <c r="AC1970" s="141">
        <v>45322</v>
      </c>
      <c r="AD1970" s="140" t="s">
        <v>7938</v>
      </c>
      <c r="AE1970" s="140" t="s">
        <v>7939</v>
      </c>
      <c r="AF1970" s="140" t="s">
        <v>7940</v>
      </c>
      <c r="AG1970" s="140" t="s">
        <v>7941</v>
      </c>
      <c r="AH1970" s="140" t="s">
        <v>15757</v>
      </c>
      <c r="AI1970" s="140" t="s">
        <v>7943</v>
      </c>
      <c r="AJ1970" s="140" t="s">
        <v>15758</v>
      </c>
      <c r="AK1970" s="140" t="s">
        <v>15759</v>
      </c>
      <c r="AL1970" s="139">
        <v>1070</v>
      </c>
      <c r="AM1970" s="140" t="s">
        <v>493</v>
      </c>
      <c r="AN1970" s="140" t="s">
        <v>8743</v>
      </c>
    </row>
    <row r="1971" spans="1:40" ht="28.8" x14ac:dyDescent="0.25">
      <c r="A1971" s="139" t="s">
        <v>7756</v>
      </c>
      <c r="B1971" s="140" t="s">
        <v>7757</v>
      </c>
      <c r="C1971" s="139">
        <v>55723</v>
      </c>
      <c r="D1971" s="140" t="s">
        <v>7365</v>
      </c>
      <c r="E1971" s="140" t="s">
        <v>4766</v>
      </c>
      <c r="F1971" s="139">
        <v>1500</v>
      </c>
      <c r="G1971" s="140" t="s">
        <v>264</v>
      </c>
      <c r="H1971" s="140" t="s">
        <v>2633</v>
      </c>
      <c r="I1971" s="140" t="s">
        <v>7758</v>
      </c>
      <c r="J1971" s="140" t="s">
        <v>15760</v>
      </c>
      <c r="K1971" s="140" t="s">
        <v>7881</v>
      </c>
      <c r="L1971" s="140" t="s">
        <v>7761</v>
      </c>
      <c r="M1971" s="140" t="s">
        <v>6824</v>
      </c>
      <c r="N1971" s="140" t="s">
        <v>8722</v>
      </c>
      <c r="O1971" s="139">
        <v>139071</v>
      </c>
      <c r="P1971" s="139">
        <v>117887</v>
      </c>
      <c r="Q1971" s="140" t="s">
        <v>7419</v>
      </c>
      <c r="R1971" s="139">
        <v>55137</v>
      </c>
      <c r="S1971" s="139">
        <v>0</v>
      </c>
      <c r="T1971" s="140" t="s">
        <v>7758</v>
      </c>
      <c r="U1971" s="141">
        <v>33848</v>
      </c>
      <c r="V1971" s="140" t="s">
        <v>15761</v>
      </c>
      <c r="W1971" s="140" t="s">
        <v>7780</v>
      </c>
      <c r="X1971" s="140" t="s">
        <v>7765</v>
      </c>
      <c r="Y1971" s="140" t="s">
        <v>7766</v>
      </c>
      <c r="Z1971" s="140" t="s">
        <v>8739</v>
      </c>
      <c r="AA1971" s="139">
        <v>1</v>
      </c>
      <c r="AB1971" s="141">
        <v>45322</v>
      </c>
      <c r="AC1971" s="141">
        <v>45322</v>
      </c>
      <c r="AD1971" s="140" t="s">
        <v>7953</v>
      </c>
      <c r="AE1971" s="140" t="s">
        <v>7954</v>
      </c>
      <c r="AF1971" s="140" t="s">
        <v>7955</v>
      </c>
      <c r="AG1971" s="140" t="s">
        <v>7956</v>
      </c>
      <c r="AH1971" s="140" t="s">
        <v>9112</v>
      </c>
      <c r="AI1971" s="140" t="s">
        <v>7943</v>
      </c>
      <c r="AJ1971" s="140" t="s">
        <v>9113</v>
      </c>
      <c r="AK1971" s="140" t="s">
        <v>3859</v>
      </c>
      <c r="AL1971" s="139">
        <v>3001</v>
      </c>
      <c r="AM1971" s="140" t="s">
        <v>340</v>
      </c>
      <c r="AN1971" s="140" t="s">
        <v>9114</v>
      </c>
    </row>
    <row r="1972" spans="1:40" ht="28.8" x14ac:dyDescent="0.25">
      <c r="A1972" s="139" t="s">
        <v>7756</v>
      </c>
      <c r="B1972" s="140" t="s">
        <v>7757</v>
      </c>
      <c r="C1972" s="139">
        <v>55781</v>
      </c>
      <c r="D1972" s="140" t="s">
        <v>490</v>
      </c>
      <c r="E1972" s="140" t="s">
        <v>4767</v>
      </c>
      <c r="F1972" s="139">
        <v>2300</v>
      </c>
      <c r="G1972" s="140" t="s">
        <v>301</v>
      </c>
      <c r="H1972" s="140" t="s">
        <v>2634</v>
      </c>
      <c r="I1972" s="140" t="s">
        <v>7758</v>
      </c>
      <c r="J1972" s="140" t="s">
        <v>15762</v>
      </c>
      <c r="K1972" s="140" t="s">
        <v>8070</v>
      </c>
      <c r="L1972" s="140" t="s">
        <v>7761</v>
      </c>
      <c r="M1972" s="140" t="s">
        <v>8071</v>
      </c>
      <c r="N1972" s="140" t="s">
        <v>8730</v>
      </c>
      <c r="O1972" s="139">
        <v>119495</v>
      </c>
      <c r="P1972" s="139">
        <v>8748</v>
      </c>
      <c r="Q1972" s="140" t="s">
        <v>6232</v>
      </c>
      <c r="R1972" s="139">
        <v>960757</v>
      </c>
      <c r="S1972" s="139">
        <v>0</v>
      </c>
      <c r="T1972" s="140" t="s">
        <v>7758</v>
      </c>
      <c r="U1972" s="141">
        <v>33848</v>
      </c>
      <c r="V1972" s="140" t="s">
        <v>15763</v>
      </c>
      <c r="W1972" s="140" t="s">
        <v>12168</v>
      </c>
      <c r="X1972" s="140" t="s">
        <v>7765</v>
      </c>
      <c r="Y1972" s="140" t="s">
        <v>7766</v>
      </c>
      <c r="Z1972" s="140" t="s">
        <v>8732</v>
      </c>
      <c r="AA1972" s="139">
        <v>2</v>
      </c>
      <c r="AB1972" s="141">
        <v>45322</v>
      </c>
      <c r="AC1972" s="141">
        <v>45322</v>
      </c>
      <c r="AD1972" s="140" t="s">
        <v>8109</v>
      </c>
      <c r="AE1972" s="140" t="s">
        <v>8110</v>
      </c>
      <c r="AF1972" s="140" t="s">
        <v>8111</v>
      </c>
      <c r="AG1972" s="140" t="s">
        <v>8112</v>
      </c>
      <c r="AH1972" s="140" t="s">
        <v>15764</v>
      </c>
      <c r="AI1972" s="140" t="s">
        <v>7773</v>
      </c>
      <c r="AJ1972" s="140" t="s">
        <v>15765</v>
      </c>
      <c r="AK1972" s="140" t="s">
        <v>11284</v>
      </c>
      <c r="AL1972" s="139">
        <v>2300</v>
      </c>
      <c r="AM1972" s="140" t="s">
        <v>301</v>
      </c>
      <c r="AN1972" s="140" t="s">
        <v>15766</v>
      </c>
    </row>
    <row r="1973" spans="1:40" ht="28.8" x14ac:dyDescent="0.25">
      <c r="A1973" s="139" t="s">
        <v>7756</v>
      </c>
      <c r="B1973" s="140" t="s">
        <v>7757</v>
      </c>
      <c r="C1973" s="139">
        <v>55814</v>
      </c>
      <c r="D1973" s="140" t="s">
        <v>5214</v>
      </c>
      <c r="E1973" s="140" t="s">
        <v>4768</v>
      </c>
      <c r="F1973" s="139">
        <v>1070</v>
      </c>
      <c r="G1973" s="140" t="s">
        <v>493</v>
      </c>
      <c r="H1973" s="140" t="s">
        <v>213</v>
      </c>
      <c r="I1973" s="140" t="s">
        <v>7758</v>
      </c>
      <c r="J1973" s="140" t="s">
        <v>8871</v>
      </c>
      <c r="K1973" s="140" t="s">
        <v>7881</v>
      </c>
      <c r="L1973" s="140" t="s">
        <v>7761</v>
      </c>
      <c r="M1973" s="140" t="s">
        <v>6824</v>
      </c>
      <c r="N1973" s="140" t="s">
        <v>8722</v>
      </c>
      <c r="O1973" s="139">
        <v>119222</v>
      </c>
      <c r="P1973" s="139">
        <v>3913</v>
      </c>
      <c r="Q1973" s="140" t="s">
        <v>6859</v>
      </c>
      <c r="R1973" s="139">
        <v>55129</v>
      </c>
      <c r="S1973" s="139">
        <v>0</v>
      </c>
      <c r="T1973" s="140" t="s">
        <v>7758</v>
      </c>
      <c r="U1973" s="141">
        <v>33848</v>
      </c>
      <c r="V1973" s="140" t="s">
        <v>8872</v>
      </c>
      <c r="W1973" s="140" t="s">
        <v>8873</v>
      </c>
      <c r="X1973" s="140" t="s">
        <v>7765</v>
      </c>
      <c r="Y1973" s="140" t="s">
        <v>7766</v>
      </c>
      <c r="Z1973" s="140" t="s">
        <v>8739</v>
      </c>
      <c r="AA1973" s="139">
        <v>1</v>
      </c>
      <c r="AB1973" s="141">
        <v>45322</v>
      </c>
      <c r="AC1973" s="141">
        <v>45322</v>
      </c>
      <c r="AD1973" s="140" t="s">
        <v>7938</v>
      </c>
      <c r="AE1973" s="140" t="s">
        <v>7939</v>
      </c>
      <c r="AF1973" s="140" t="s">
        <v>7940</v>
      </c>
      <c r="AG1973" s="140" t="s">
        <v>7941</v>
      </c>
      <c r="AH1973" s="140" t="s">
        <v>8874</v>
      </c>
      <c r="AI1973" s="140" t="s">
        <v>7943</v>
      </c>
      <c r="AJ1973" s="140" t="s">
        <v>8875</v>
      </c>
      <c r="AK1973" s="140" t="s">
        <v>8876</v>
      </c>
      <c r="AL1973" s="139">
        <v>1070</v>
      </c>
      <c r="AM1973" s="140" t="s">
        <v>493</v>
      </c>
      <c r="AN1973" s="140" t="s">
        <v>8743</v>
      </c>
    </row>
    <row r="1974" spans="1:40" ht="28.8" x14ac:dyDescent="0.25">
      <c r="A1974" s="139" t="s">
        <v>7756</v>
      </c>
      <c r="B1974" s="140" t="s">
        <v>7757</v>
      </c>
      <c r="C1974" s="139">
        <v>55822</v>
      </c>
      <c r="D1974" s="140" t="s">
        <v>7366</v>
      </c>
      <c r="E1974" s="140" t="s">
        <v>4769</v>
      </c>
      <c r="F1974" s="139">
        <v>2321</v>
      </c>
      <c r="G1974" s="140" t="s">
        <v>902</v>
      </c>
      <c r="H1974" s="140" t="s">
        <v>2635</v>
      </c>
      <c r="I1974" s="140" t="s">
        <v>7758</v>
      </c>
      <c r="J1974" s="140" t="s">
        <v>15767</v>
      </c>
      <c r="K1974" s="140" t="s">
        <v>7760</v>
      </c>
      <c r="L1974" s="140" t="s">
        <v>7761</v>
      </c>
      <c r="M1974" s="140" t="s">
        <v>7491</v>
      </c>
      <c r="N1974" s="140" t="s">
        <v>8730</v>
      </c>
      <c r="O1974" s="139">
        <v>120758</v>
      </c>
      <c r="P1974" s="139">
        <v>8714</v>
      </c>
      <c r="Q1974" s="140" t="s">
        <v>6231</v>
      </c>
      <c r="R1974" s="139">
        <v>960773</v>
      </c>
      <c r="S1974" s="139">
        <v>0</v>
      </c>
      <c r="T1974" s="140" t="s">
        <v>7758</v>
      </c>
      <c r="U1974" s="141">
        <v>33848</v>
      </c>
      <c r="V1974" s="140" t="s">
        <v>15768</v>
      </c>
      <c r="W1974" s="140" t="s">
        <v>7822</v>
      </c>
      <c r="X1974" s="140" t="s">
        <v>7972</v>
      </c>
      <c r="Y1974" s="140" t="s">
        <v>7973</v>
      </c>
      <c r="Z1974" s="140" t="s">
        <v>8773</v>
      </c>
      <c r="AA1974" s="139">
        <v>1</v>
      </c>
      <c r="AB1974" s="141">
        <v>45322</v>
      </c>
      <c r="AC1974" s="141">
        <v>45322</v>
      </c>
      <c r="AD1974" s="140" t="s">
        <v>8109</v>
      </c>
      <c r="AE1974" s="140" t="s">
        <v>8110</v>
      </c>
      <c r="AF1974" s="140" t="s">
        <v>8111</v>
      </c>
      <c r="AG1974" s="140" t="s">
        <v>8112</v>
      </c>
      <c r="AH1974" s="140" t="s">
        <v>10441</v>
      </c>
      <c r="AI1974" s="140" t="s">
        <v>7773</v>
      </c>
      <c r="AJ1974" s="140" t="s">
        <v>10442</v>
      </c>
      <c r="AK1974" s="140" t="s">
        <v>10443</v>
      </c>
      <c r="AL1974" s="139">
        <v>2320</v>
      </c>
      <c r="AM1974" s="140" t="s">
        <v>562</v>
      </c>
      <c r="AN1974" s="140" t="s">
        <v>10444</v>
      </c>
    </row>
    <row r="1975" spans="1:40" ht="28.8" x14ac:dyDescent="0.25">
      <c r="A1975" s="139" t="s">
        <v>7756</v>
      </c>
      <c r="B1975" s="140" t="s">
        <v>7757</v>
      </c>
      <c r="C1975" s="139">
        <v>55831</v>
      </c>
      <c r="D1975" s="140" t="s">
        <v>5353</v>
      </c>
      <c r="E1975" s="140" t="s">
        <v>4770</v>
      </c>
      <c r="F1975" s="139">
        <v>2930</v>
      </c>
      <c r="G1975" s="140" t="s">
        <v>288</v>
      </c>
      <c r="H1975" s="140" t="s">
        <v>2636</v>
      </c>
      <c r="I1975" s="140" t="s">
        <v>7758</v>
      </c>
      <c r="J1975" s="140" t="s">
        <v>15769</v>
      </c>
      <c r="K1975" s="140" t="s">
        <v>8070</v>
      </c>
      <c r="L1975" s="140" t="s">
        <v>7761</v>
      </c>
      <c r="M1975" s="140" t="s">
        <v>8071</v>
      </c>
      <c r="N1975" s="140" t="s">
        <v>8722</v>
      </c>
      <c r="O1975" s="139">
        <v>121591</v>
      </c>
      <c r="P1975" s="139">
        <v>55831</v>
      </c>
      <c r="Q1975" s="140" t="s">
        <v>5353</v>
      </c>
      <c r="R1975" s="139">
        <v>123381</v>
      </c>
      <c r="S1975" s="139">
        <v>0</v>
      </c>
      <c r="T1975" s="140" t="s">
        <v>7758</v>
      </c>
      <c r="U1975" s="141">
        <v>33848</v>
      </c>
      <c r="V1975" s="140" t="s">
        <v>15770</v>
      </c>
      <c r="W1975" s="140" t="s">
        <v>7847</v>
      </c>
      <c r="X1975" s="140" t="s">
        <v>7765</v>
      </c>
      <c r="Y1975" s="140" t="s">
        <v>7766</v>
      </c>
      <c r="Z1975" s="140" t="s">
        <v>8739</v>
      </c>
      <c r="AA1975" s="139">
        <v>1</v>
      </c>
      <c r="AB1975" s="141">
        <v>45322</v>
      </c>
      <c r="AC1975" s="141">
        <v>45322</v>
      </c>
      <c r="AD1975" s="140" t="s">
        <v>8091</v>
      </c>
      <c r="AE1975" s="140" t="s">
        <v>8092</v>
      </c>
      <c r="AF1975" s="140" t="s">
        <v>8093</v>
      </c>
      <c r="AG1975" s="140" t="s">
        <v>8094</v>
      </c>
      <c r="AH1975" s="140" t="s">
        <v>9915</v>
      </c>
      <c r="AI1975" s="140" t="s">
        <v>7943</v>
      </c>
      <c r="AJ1975" s="140" t="s">
        <v>9916</v>
      </c>
      <c r="AK1975" s="140" t="s">
        <v>9917</v>
      </c>
      <c r="AL1975" s="139">
        <v>2900</v>
      </c>
      <c r="AM1975" s="140" t="s">
        <v>286</v>
      </c>
      <c r="AN1975" s="140" t="s">
        <v>9918</v>
      </c>
    </row>
    <row r="1976" spans="1:40" ht="28.8" x14ac:dyDescent="0.25">
      <c r="A1976" s="139" t="s">
        <v>7756</v>
      </c>
      <c r="B1976" s="140" t="s">
        <v>7757</v>
      </c>
      <c r="C1976" s="139">
        <v>55855</v>
      </c>
      <c r="D1976" s="140" t="s">
        <v>5267</v>
      </c>
      <c r="E1976" s="140" t="s">
        <v>4771</v>
      </c>
      <c r="F1976" s="139">
        <v>8930</v>
      </c>
      <c r="G1976" s="140" t="s">
        <v>767</v>
      </c>
      <c r="H1976" s="140" t="s">
        <v>2637</v>
      </c>
      <c r="I1976" s="140" t="s">
        <v>7758</v>
      </c>
      <c r="J1976" s="140" t="s">
        <v>15771</v>
      </c>
      <c r="K1976" s="140" t="s">
        <v>7922</v>
      </c>
      <c r="L1976" s="140" t="s">
        <v>7761</v>
      </c>
      <c r="M1976" s="140" t="s">
        <v>7923</v>
      </c>
      <c r="N1976" s="140" t="s">
        <v>8722</v>
      </c>
      <c r="O1976" s="139">
        <v>119412</v>
      </c>
      <c r="P1976" s="139">
        <v>18804</v>
      </c>
      <c r="Q1976" s="140" t="s">
        <v>5258</v>
      </c>
      <c r="R1976" s="139">
        <v>55848</v>
      </c>
      <c r="S1976" s="139">
        <v>0</v>
      </c>
      <c r="T1976" s="140" t="s">
        <v>7758</v>
      </c>
      <c r="U1976" s="141">
        <v>33848</v>
      </c>
      <c r="V1976" s="140" t="s">
        <v>15772</v>
      </c>
      <c r="W1976" s="140" t="s">
        <v>8341</v>
      </c>
      <c r="X1976" s="140" t="s">
        <v>7765</v>
      </c>
      <c r="Y1976" s="140" t="s">
        <v>7766</v>
      </c>
      <c r="Z1976" s="140" t="s">
        <v>8739</v>
      </c>
      <c r="AA1976" s="139">
        <v>1</v>
      </c>
      <c r="AB1976" s="141">
        <v>45322</v>
      </c>
      <c r="AC1976" s="141">
        <v>45322</v>
      </c>
      <c r="AD1976" s="140" t="s">
        <v>8470</v>
      </c>
      <c r="AE1976" s="140" t="s">
        <v>8471</v>
      </c>
      <c r="AF1976" s="140" t="s">
        <v>8472</v>
      </c>
      <c r="AG1976" s="140" t="s">
        <v>8473</v>
      </c>
      <c r="AH1976" s="140" t="s">
        <v>15773</v>
      </c>
      <c r="AI1976" s="140" t="s">
        <v>7885</v>
      </c>
      <c r="AJ1976" s="140" t="s">
        <v>15774</v>
      </c>
      <c r="AK1976" s="140" t="s">
        <v>15775</v>
      </c>
      <c r="AL1976" s="139">
        <v>8930</v>
      </c>
      <c r="AM1976" s="140" t="s">
        <v>767</v>
      </c>
      <c r="AN1976" s="140" t="s">
        <v>15776</v>
      </c>
    </row>
    <row r="1977" spans="1:40" ht="28.8" x14ac:dyDescent="0.25">
      <c r="A1977" s="139" t="s">
        <v>7756</v>
      </c>
      <c r="B1977" s="140" t="s">
        <v>7757</v>
      </c>
      <c r="C1977" s="139">
        <v>55871</v>
      </c>
      <c r="D1977" s="140" t="s">
        <v>7367</v>
      </c>
      <c r="E1977" s="140" t="s">
        <v>4772</v>
      </c>
      <c r="F1977" s="139">
        <v>9000</v>
      </c>
      <c r="G1977" s="140" t="s">
        <v>436</v>
      </c>
      <c r="H1977" s="140" t="s">
        <v>2638</v>
      </c>
      <c r="I1977" s="140" t="s">
        <v>7758</v>
      </c>
      <c r="J1977" s="140" t="s">
        <v>15777</v>
      </c>
      <c r="K1977" s="140" t="s">
        <v>8031</v>
      </c>
      <c r="L1977" s="140" t="s">
        <v>7761</v>
      </c>
      <c r="M1977" s="140" t="s">
        <v>6825</v>
      </c>
      <c r="N1977" s="140" t="s">
        <v>7762</v>
      </c>
      <c r="O1977" s="139">
        <v>125526</v>
      </c>
      <c r="P1977" s="139">
        <v>2626</v>
      </c>
      <c r="Q1977" s="140" t="s">
        <v>7126</v>
      </c>
      <c r="R1977" s="139">
        <v>114017</v>
      </c>
      <c r="S1977" s="139">
        <v>114017</v>
      </c>
      <c r="T1977" s="140" t="s">
        <v>7758</v>
      </c>
      <c r="U1977" s="141">
        <v>33848</v>
      </c>
      <c r="V1977" s="140" t="s">
        <v>15778</v>
      </c>
      <c r="W1977" s="140" t="s">
        <v>9322</v>
      </c>
      <c r="X1977" s="140" t="s">
        <v>7765</v>
      </c>
      <c r="Y1977" s="140" t="s">
        <v>7766</v>
      </c>
      <c r="Z1977" s="140" t="s">
        <v>7767</v>
      </c>
      <c r="AA1977" s="139">
        <v>1</v>
      </c>
      <c r="AB1977" s="141">
        <v>45322</v>
      </c>
      <c r="AC1977" s="141">
        <v>45322</v>
      </c>
      <c r="AD1977" s="140" t="s">
        <v>8379</v>
      </c>
      <c r="AE1977" s="140" t="s">
        <v>8380</v>
      </c>
      <c r="AF1977" s="140" t="s">
        <v>8381</v>
      </c>
      <c r="AG1977" s="140" t="s">
        <v>8382</v>
      </c>
      <c r="AH1977" s="140" t="s">
        <v>8540</v>
      </c>
      <c r="AI1977" s="140" t="s">
        <v>7885</v>
      </c>
      <c r="AJ1977" s="140" t="s">
        <v>8541</v>
      </c>
      <c r="AK1977" s="140" t="s">
        <v>8542</v>
      </c>
      <c r="AL1977" s="139">
        <v>9000</v>
      </c>
      <c r="AM1977" s="140" t="s">
        <v>436</v>
      </c>
      <c r="AN1977" s="140" t="s">
        <v>8543</v>
      </c>
    </row>
    <row r="1978" spans="1:40" ht="28.8" x14ac:dyDescent="0.25">
      <c r="A1978" s="139" t="s">
        <v>7756</v>
      </c>
      <c r="B1978" s="140" t="s">
        <v>7757</v>
      </c>
      <c r="C1978" s="139">
        <v>55889</v>
      </c>
      <c r="D1978" s="140" t="s">
        <v>7368</v>
      </c>
      <c r="E1978" s="140" t="s">
        <v>4773</v>
      </c>
      <c r="F1978" s="139">
        <v>2170</v>
      </c>
      <c r="G1978" s="140" t="s">
        <v>281</v>
      </c>
      <c r="H1978" s="140" t="s">
        <v>2639</v>
      </c>
      <c r="I1978" s="140" t="s">
        <v>7758</v>
      </c>
      <c r="J1978" s="140" t="s">
        <v>15779</v>
      </c>
      <c r="K1978" s="140" t="s">
        <v>8070</v>
      </c>
      <c r="L1978" s="140" t="s">
        <v>7761</v>
      </c>
      <c r="M1978" s="140" t="s">
        <v>8071</v>
      </c>
      <c r="N1978" s="140" t="s">
        <v>7762</v>
      </c>
      <c r="O1978" s="139">
        <v>121831</v>
      </c>
      <c r="P1978">
        <v>129643</v>
      </c>
      <c r="Q1978" s="140" t="s">
        <v>7442</v>
      </c>
      <c r="R1978" s="139">
        <v>113803</v>
      </c>
      <c r="S1978" s="139">
        <v>113803</v>
      </c>
      <c r="T1978" s="140" t="s">
        <v>7758</v>
      </c>
      <c r="U1978" s="141">
        <v>33848</v>
      </c>
      <c r="V1978" s="140" t="s">
        <v>15780</v>
      </c>
      <c r="W1978" s="140" t="s">
        <v>15476</v>
      </c>
      <c r="X1978" s="140" t="s">
        <v>7765</v>
      </c>
      <c r="Y1978" s="140" t="s">
        <v>7766</v>
      </c>
      <c r="Z1978" s="140" t="s">
        <v>7767</v>
      </c>
      <c r="AA1978" s="139">
        <v>1</v>
      </c>
      <c r="AB1978" s="141">
        <v>45322</v>
      </c>
      <c r="AC1978" s="141">
        <v>45322</v>
      </c>
      <c r="AD1978" s="140" t="s">
        <v>8091</v>
      </c>
      <c r="AE1978" s="140" t="s">
        <v>8092</v>
      </c>
      <c r="AF1978" s="140" t="s">
        <v>8093</v>
      </c>
      <c r="AG1978" s="140" t="s">
        <v>8094</v>
      </c>
      <c r="AH1978" s="140" t="s">
        <v>8074</v>
      </c>
      <c r="AI1978" s="140" t="s">
        <v>7773</v>
      </c>
      <c r="AJ1978" s="140" t="s">
        <v>8075</v>
      </c>
      <c r="AK1978" s="140" t="s">
        <v>8076</v>
      </c>
      <c r="AL1978" s="139">
        <v>2050</v>
      </c>
      <c r="AM1978" s="140" t="s">
        <v>2909</v>
      </c>
      <c r="AN1978" s="140" t="s">
        <v>8077</v>
      </c>
    </row>
    <row r="1979" spans="1:40" ht="28.8" x14ac:dyDescent="0.25">
      <c r="A1979" s="139" t="s">
        <v>7756</v>
      </c>
      <c r="B1979" s="140" t="s">
        <v>7757</v>
      </c>
      <c r="C1979" s="139">
        <v>55897</v>
      </c>
      <c r="D1979" s="140" t="s">
        <v>6954</v>
      </c>
      <c r="E1979" s="140" t="s">
        <v>4774</v>
      </c>
      <c r="F1979" s="139">
        <v>3010</v>
      </c>
      <c r="G1979" s="140" t="s">
        <v>347</v>
      </c>
      <c r="H1979" s="140" t="s">
        <v>2640</v>
      </c>
      <c r="I1979" s="140" t="s">
        <v>7758</v>
      </c>
      <c r="J1979" s="140" t="s">
        <v>15781</v>
      </c>
      <c r="K1979" s="140" t="s">
        <v>7881</v>
      </c>
      <c r="L1979" s="140" t="s">
        <v>7761</v>
      </c>
      <c r="M1979" s="140" t="s">
        <v>6824</v>
      </c>
      <c r="N1979" s="140" t="s">
        <v>7762</v>
      </c>
      <c r="O1979" s="139">
        <v>120841</v>
      </c>
      <c r="P1979" s="139">
        <v>13433</v>
      </c>
      <c r="Q1979" s="140" t="s">
        <v>7248</v>
      </c>
      <c r="R1979" s="139">
        <v>113902</v>
      </c>
      <c r="S1979" s="139">
        <v>113902</v>
      </c>
      <c r="T1979" s="140" t="s">
        <v>7758</v>
      </c>
      <c r="U1979" s="141">
        <v>33848</v>
      </c>
      <c r="V1979" s="140" t="s">
        <v>15782</v>
      </c>
      <c r="W1979" s="140" t="s">
        <v>7806</v>
      </c>
      <c r="X1979" s="140" t="s">
        <v>7765</v>
      </c>
      <c r="Y1979" s="140" t="s">
        <v>7766</v>
      </c>
      <c r="Z1979" s="140" t="s">
        <v>7767</v>
      </c>
      <c r="AA1979" s="139">
        <v>2</v>
      </c>
      <c r="AB1979" s="141">
        <v>45322</v>
      </c>
      <c r="AC1979" s="141">
        <v>45322</v>
      </c>
      <c r="AD1979" s="140" t="s">
        <v>7857</v>
      </c>
      <c r="AE1979" s="140" t="s">
        <v>7858</v>
      </c>
      <c r="AF1979" s="140" t="s">
        <v>7859</v>
      </c>
      <c r="AG1979" s="140" t="s">
        <v>7860</v>
      </c>
      <c r="AH1979" s="140" t="s">
        <v>8287</v>
      </c>
      <c r="AI1979" s="140" t="s">
        <v>7773</v>
      </c>
      <c r="AJ1979" s="140" t="s">
        <v>8288</v>
      </c>
      <c r="AK1979" s="140" t="s">
        <v>4774</v>
      </c>
      <c r="AL1979" s="139">
        <v>3010</v>
      </c>
      <c r="AM1979" s="140" t="s">
        <v>347</v>
      </c>
      <c r="AN1979" s="140" t="s">
        <v>8289</v>
      </c>
    </row>
    <row r="1980" spans="1:40" ht="28.8" x14ac:dyDescent="0.25">
      <c r="A1980" s="139" t="s">
        <v>7756</v>
      </c>
      <c r="B1980" s="140" t="s">
        <v>7757</v>
      </c>
      <c r="C1980" s="139">
        <v>55905</v>
      </c>
      <c r="D1980" s="140" t="s">
        <v>5897</v>
      </c>
      <c r="E1980" s="140" t="s">
        <v>4775</v>
      </c>
      <c r="F1980" s="139">
        <v>1653</v>
      </c>
      <c r="G1980" s="140" t="s">
        <v>497</v>
      </c>
      <c r="H1980" s="140" t="s">
        <v>2641</v>
      </c>
      <c r="I1980" s="140" t="s">
        <v>7758</v>
      </c>
      <c r="J1980" s="140" t="s">
        <v>15783</v>
      </c>
      <c r="K1980" s="140" t="s">
        <v>7881</v>
      </c>
      <c r="L1980" s="140" t="s">
        <v>7761</v>
      </c>
      <c r="M1980" s="140" t="s">
        <v>6824</v>
      </c>
      <c r="N1980" s="140" t="s">
        <v>8722</v>
      </c>
      <c r="O1980" s="139">
        <v>122044</v>
      </c>
      <c r="P1980" s="139">
        <v>4903</v>
      </c>
      <c r="Q1980" s="140" t="s">
        <v>5262</v>
      </c>
      <c r="R1980" s="139">
        <v>962456</v>
      </c>
      <c r="S1980" s="139">
        <v>0</v>
      </c>
      <c r="T1980" s="140" t="s">
        <v>7758</v>
      </c>
      <c r="U1980" s="141">
        <v>33848</v>
      </c>
      <c r="V1980" s="140" t="s">
        <v>15784</v>
      </c>
      <c r="W1980" s="140" t="s">
        <v>8389</v>
      </c>
      <c r="X1980" s="140" t="s">
        <v>7765</v>
      </c>
      <c r="Y1980" s="140" t="s">
        <v>7766</v>
      </c>
      <c r="Z1980" s="140" t="s">
        <v>8739</v>
      </c>
      <c r="AA1980" s="139">
        <v>1</v>
      </c>
      <c r="AB1980" s="141">
        <v>45322</v>
      </c>
      <c r="AC1980" s="141">
        <v>45322</v>
      </c>
      <c r="AD1980" s="140" t="s">
        <v>7953</v>
      </c>
      <c r="AE1980" s="140" t="s">
        <v>7954</v>
      </c>
      <c r="AF1980" s="140" t="s">
        <v>7955</v>
      </c>
      <c r="AG1980" s="140" t="s">
        <v>7956</v>
      </c>
      <c r="AH1980" s="140" t="s">
        <v>9230</v>
      </c>
      <c r="AI1980" s="140" t="s">
        <v>7943</v>
      </c>
      <c r="AJ1980" s="140" t="s">
        <v>9231</v>
      </c>
      <c r="AK1980" s="140" t="s">
        <v>9232</v>
      </c>
      <c r="AL1980" s="139">
        <v>1652</v>
      </c>
      <c r="AM1980" s="140" t="s">
        <v>507</v>
      </c>
      <c r="AN1980" s="140" t="s">
        <v>9233</v>
      </c>
    </row>
    <row r="1981" spans="1:40" ht="28.8" x14ac:dyDescent="0.25">
      <c r="A1981" s="139" t="s">
        <v>7756</v>
      </c>
      <c r="B1981" s="140" t="s">
        <v>7757</v>
      </c>
      <c r="C1981" s="139">
        <v>55939</v>
      </c>
      <c r="D1981" s="140" t="s">
        <v>6739</v>
      </c>
      <c r="E1981" s="140" t="s">
        <v>4776</v>
      </c>
      <c r="F1981" s="139">
        <v>1930</v>
      </c>
      <c r="G1981" s="140" t="s">
        <v>278</v>
      </c>
      <c r="H1981" s="140" t="s">
        <v>2642</v>
      </c>
      <c r="I1981" s="140" t="s">
        <v>7758</v>
      </c>
      <c r="J1981" s="140" t="s">
        <v>15785</v>
      </c>
      <c r="K1981" s="140" t="s">
        <v>7899</v>
      </c>
      <c r="L1981" s="140" t="s">
        <v>7761</v>
      </c>
      <c r="M1981" s="140" t="s">
        <v>6823</v>
      </c>
      <c r="N1981" s="140" t="s">
        <v>8722</v>
      </c>
      <c r="O1981" s="139">
        <v>120576</v>
      </c>
      <c r="P1981" s="139">
        <v>12575</v>
      </c>
      <c r="Q1981" s="140" t="s">
        <v>5353</v>
      </c>
      <c r="R1981" s="139">
        <v>104729</v>
      </c>
      <c r="S1981" s="139">
        <v>0</v>
      </c>
      <c r="T1981" s="140" t="s">
        <v>7758</v>
      </c>
      <c r="U1981" s="141">
        <v>33848</v>
      </c>
      <c r="V1981" s="140" t="s">
        <v>15786</v>
      </c>
      <c r="W1981" s="140" t="s">
        <v>8204</v>
      </c>
      <c r="X1981" s="140" t="s">
        <v>7765</v>
      </c>
      <c r="Y1981" s="140" t="s">
        <v>7766</v>
      </c>
      <c r="Z1981" s="140" t="s">
        <v>8739</v>
      </c>
      <c r="AA1981" s="139">
        <v>2</v>
      </c>
      <c r="AB1981" s="141">
        <v>45322</v>
      </c>
      <c r="AC1981" s="141">
        <v>45322</v>
      </c>
      <c r="AD1981" s="140" t="s">
        <v>7953</v>
      </c>
      <c r="AE1981" s="140" t="s">
        <v>7954</v>
      </c>
      <c r="AF1981" s="140" t="s">
        <v>7955</v>
      </c>
      <c r="AG1981" s="140" t="s">
        <v>7956</v>
      </c>
      <c r="AH1981" s="140" t="s">
        <v>15787</v>
      </c>
      <c r="AI1981" s="140" t="s">
        <v>7885</v>
      </c>
      <c r="AJ1981" s="140" t="s">
        <v>15788</v>
      </c>
      <c r="AK1981" s="140" t="s">
        <v>4776</v>
      </c>
      <c r="AL1981" s="139">
        <v>1930</v>
      </c>
      <c r="AM1981" s="140" t="s">
        <v>278</v>
      </c>
      <c r="AN1981" s="140" t="s">
        <v>15789</v>
      </c>
    </row>
    <row r="1982" spans="1:40" ht="28.8" x14ac:dyDescent="0.25">
      <c r="A1982" s="139" t="s">
        <v>7756</v>
      </c>
      <c r="B1982" s="140" t="s">
        <v>7757</v>
      </c>
      <c r="C1982" s="139">
        <v>56011</v>
      </c>
      <c r="D1982" s="140" t="s">
        <v>7369</v>
      </c>
      <c r="E1982" s="140" t="s">
        <v>4777</v>
      </c>
      <c r="F1982" s="139">
        <v>3000</v>
      </c>
      <c r="G1982" s="140" t="s">
        <v>632</v>
      </c>
      <c r="H1982" s="140" t="s">
        <v>2643</v>
      </c>
      <c r="I1982" s="140" t="s">
        <v>7758</v>
      </c>
      <c r="J1982" s="140" t="s">
        <v>15790</v>
      </c>
      <c r="K1982" s="140" t="s">
        <v>7881</v>
      </c>
      <c r="L1982" s="140" t="s">
        <v>7761</v>
      </c>
      <c r="M1982" s="140" t="s">
        <v>6824</v>
      </c>
      <c r="N1982" s="140" t="s">
        <v>7762</v>
      </c>
      <c r="O1982" s="139">
        <v>120841</v>
      </c>
      <c r="P1982" s="139">
        <v>13433</v>
      </c>
      <c r="Q1982" s="140" t="s">
        <v>7248</v>
      </c>
      <c r="R1982" s="139">
        <v>113902</v>
      </c>
      <c r="S1982" s="139">
        <v>113902</v>
      </c>
      <c r="T1982" s="140" t="s">
        <v>7758</v>
      </c>
      <c r="U1982" s="141">
        <v>33848</v>
      </c>
      <c r="V1982" s="140" t="s">
        <v>15791</v>
      </c>
      <c r="W1982" s="140" t="s">
        <v>8776</v>
      </c>
      <c r="X1982" s="140" t="s">
        <v>7765</v>
      </c>
      <c r="Y1982" s="140" t="s">
        <v>7766</v>
      </c>
      <c r="Z1982" s="140" t="s">
        <v>7767</v>
      </c>
      <c r="AA1982" s="139">
        <v>1</v>
      </c>
      <c r="AB1982" s="141">
        <v>45322</v>
      </c>
      <c r="AC1982" s="141">
        <v>45322</v>
      </c>
      <c r="AD1982" s="140" t="s">
        <v>7857</v>
      </c>
      <c r="AE1982" s="140" t="s">
        <v>7858</v>
      </c>
      <c r="AF1982" s="140" t="s">
        <v>7859</v>
      </c>
      <c r="AG1982" s="140" t="s">
        <v>7860</v>
      </c>
      <c r="AH1982" s="140" t="s">
        <v>8287</v>
      </c>
      <c r="AI1982" s="140" t="s">
        <v>7773</v>
      </c>
      <c r="AJ1982" s="140" t="s">
        <v>8288</v>
      </c>
      <c r="AK1982" s="140" t="s">
        <v>4774</v>
      </c>
      <c r="AL1982" s="139">
        <v>3010</v>
      </c>
      <c r="AM1982" s="140" t="s">
        <v>347</v>
      </c>
      <c r="AN1982" s="140" t="s">
        <v>8289</v>
      </c>
    </row>
    <row r="1983" spans="1:40" ht="28.8" x14ac:dyDescent="0.25">
      <c r="A1983" s="139" t="s">
        <v>7756</v>
      </c>
      <c r="B1983" s="140" t="s">
        <v>7757</v>
      </c>
      <c r="C1983" s="139">
        <v>56077</v>
      </c>
      <c r="D1983" s="140" t="s">
        <v>7370</v>
      </c>
      <c r="E1983" s="140" t="s">
        <v>4778</v>
      </c>
      <c r="F1983" s="139">
        <v>1700</v>
      </c>
      <c r="G1983" s="140" t="s">
        <v>269</v>
      </c>
      <c r="H1983" s="140" t="s">
        <v>2644</v>
      </c>
      <c r="I1983" s="140" t="s">
        <v>7758</v>
      </c>
      <c r="J1983" s="140" t="s">
        <v>15792</v>
      </c>
      <c r="K1983" s="140" t="s">
        <v>7881</v>
      </c>
      <c r="L1983" s="140" t="s">
        <v>7761</v>
      </c>
      <c r="M1983" s="140" t="s">
        <v>6824</v>
      </c>
      <c r="N1983" s="140" t="s">
        <v>8722</v>
      </c>
      <c r="O1983" s="139">
        <v>122242</v>
      </c>
      <c r="P1983" s="139">
        <v>110452</v>
      </c>
      <c r="Q1983" s="140" t="s">
        <v>5944</v>
      </c>
      <c r="R1983" s="139">
        <v>970401</v>
      </c>
      <c r="S1983" s="139">
        <v>0</v>
      </c>
      <c r="T1983" s="140" t="s">
        <v>7758</v>
      </c>
      <c r="U1983" s="141">
        <v>33848</v>
      </c>
      <c r="V1983" s="140" t="s">
        <v>15793</v>
      </c>
      <c r="W1983" s="140" t="s">
        <v>8141</v>
      </c>
      <c r="X1983" s="140" t="s">
        <v>8106</v>
      </c>
      <c r="Y1983" s="140" t="s">
        <v>8107</v>
      </c>
      <c r="Z1983" s="140" t="s">
        <v>8724</v>
      </c>
      <c r="AA1983" s="139">
        <v>1</v>
      </c>
      <c r="AB1983" s="141">
        <v>45322</v>
      </c>
      <c r="AC1983" s="141">
        <v>45322</v>
      </c>
      <c r="AD1983" s="140" t="s">
        <v>7938</v>
      </c>
      <c r="AE1983" s="140" t="s">
        <v>7939</v>
      </c>
      <c r="AF1983" s="140" t="s">
        <v>7940</v>
      </c>
      <c r="AG1983" s="140" t="s">
        <v>7941</v>
      </c>
      <c r="AH1983" s="140" t="s">
        <v>9300</v>
      </c>
      <c r="AI1983" s="140" t="s">
        <v>7943</v>
      </c>
      <c r="AJ1983" s="140" t="s">
        <v>9301</v>
      </c>
      <c r="AK1983" s="140" t="s">
        <v>9302</v>
      </c>
      <c r="AL1983" s="139">
        <v>1700</v>
      </c>
      <c r="AM1983" s="140" t="s">
        <v>269</v>
      </c>
      <c r="AN1983" s="140" t="s">
        <v>9303</v>
      </c>
    </row>
    <row r="1984" spans="1:40" ht="28.8" x14ac:dyDescent="0.25">
      <c r="A1984" s="139" t="s">
        <v>7756</v>
      </c>
      <c r="B1984" s="140" t="s">
        <v>7757</v>
      </c>
      <c r="C1984" s="139">
        <v>57174</v>
      </c>
      <c r="D1984" s="140" t="s">
        <v>5326</v>
      </c>
      <c r="E1984" s="140" t="s">
        <v>4779</v>
      </c>
      <c r="F1984" s="139">
        <v>9000</v>
      </c>
      <c r="G1984" s="140" t="s">
        <v>436</v>
      </c>
      <c r="H1984" s="140" t="s">
        <v>2645</v>
      </c>
      <c r="I1984" s="140" t="s">
        <v>7758</v>
      </c>
      <c r="J1984" s="140" t="s">
        <v>15794</v>
      </c>
      <c r="K1984" s="140" t="s">
        <v>8031</v>
      </c>
      <c r="L1984" s="140" t="s">
        <v>7761</v>
      </c>
      <c r="M1984" s="140" t="s">
        <v>6825</v>
      </c>
      <c r="N1984" s="140" t="s">
        <v>8722</v>
      </c>
      <c r="O1984" s="139">
        <v>139014</v>
      </c>
      <c r="P1984" s="139">
        <v>21031</v>
      </c>
      <c r="Q1984" s="140" t="s">
        <v>5930</v>
      </c>
      <c r="R1984" s="139">
        <v>139741</v>
      </c>
      <c r="S1984" s="139">
        <v>0</v>
      </c>
      <c r="T1984" s="140" t="s">
        <v>7758</v>
      </c>
      <c r="U1984" s="141">
        <v>33848</v>
      </c>
      <c r="V1984" s="140" t="s">
        <v>15795</v>
      </c>
      <c r="W1984" s="140" t="s">
        <v>8707</v>
      </c>
      <c r="X1984" s="140" t="s">
        <v>7765</v>
      </c>
      <c r="Y1984" s="140" t="s">
        <v>7766</v>
      </c>
      <c r="Z1984" s="140" t="s">
        <v>8739</v>
      </c>
      <c r="AA1984" s="139">
        <v>1</v>
      </c>
      <c r="AB1984" s="141">
        <v>45322</v>
      </c>
      <c r="AC1984" s="141">
        <v>45322</v>
      </c>
      <c r="AD1984" s="140" t="s">
        <v>8470</v>
      </c>
      <c r="AE1984" s="140" t="s">
        <v>8471</v>
      </c>
      <c r="AF1984" s="140" t="s">
        <v>8472</v>
      </c>
      <c r="AG1984" s="140" t="s">
        <v>8473</v>
      </c>
      <c r="AH1984" s="140" t="s">
        <v>14284</v>
      </c>
      <c r="AI1984" s="140" t="s">
        <v>7943</v>
      </c>
      <c r="AJ1984" s="140" t="s">
        <v>14285</v>
      </c>
      <c r="AK1984" s="140" t="s">
        <v>14286</v>
      </c>
      <c r="AL1984" s="139">
        <v>9000</v>
      </c>
      <c r="AM1984" s="140" t="s">
        <v>436</v>
      </c>
      <c r="AN1984" s="140" t="s">
        <v>14287</v>
      </c>
    </row>
    <row r="1985" spans="1:40" ht="28.8" x14ac:dyDescent="0.25">
      <c r="A1985" s="139" t="s">
        <v>7756</v>
      </c>
      <c r="B1985" s="140" t="s">
        <v>7757</v>
      </c>
      <c r="C1985" s="139">
        <v>60988</v>
      </c>
      <c r="D1985" s="140" t="s">
        <v>11620</v>
      </c>
      <c r="E1985" s="140" t="s">
        <v>4780</v>
      </c>
      <c r="F1985" s="139">
        <v>3050</v>
      </c>
      <c r="G1985" s="140" t="s">
        <v>634</v>
      </c>
      <c r="H1985" s="140" t="s">
        <v>2646</v>
      </c>
      <c r="I1985" s="140" t="s">
        <v>7758</v>
      </c>
      <c r="J1985" s="140" t="s">
        <v>11619</v>
      </c>
      <c r="K1985" s="140" t="s">
        <v>7881</v>
      </c>
      <c r="L1985" s="140" t="s">
        <v>7761</v>
      </c>
      <c r="M1985" s="140" t="s">
        <v>6824</v>
      </c>
      <c r="N1985" s="140" t="s">
        <v>8722</v>
      </c>
      <c r="O1985" s="139">
        <v>138974</v>
      </c>
      <c r="P1985" s="139">
        <v>60988</v>
      </c>
      <c r="Q1985" s="140" t="s">
        <v>11620</v>
      </c>
      <c r="R1985" s="139">
        <v>970111</v>
      </c>
      <c r="S1985" s="139">
        <v>0</v>
      </c>
      <c r="T1985" s="140" t="s">
        <v>7935</v>
      </c>
      <c r="U1985" s="141">
        <v>34213</v>
      </c>
      <c r="V1985" s="140" t="s">
        <v>11621</v>
      </c>
      <c r="W1985" s="140" t="s">
        <v>11622</v>
      </c>
      <c r="X1985" s="140" t="s">
        <v>7765</v>
      </c>
      <c r="Y1985" s="140" t="s">
        <v>7766</v>
      </c>
      <c r="Z1985" s="140" t="s">
        <v>8739</v>
      </c>
      <c r="AA1985" s="139">
        <v>2</v>
      </c>
      <c r="AB1985" s="141">
        <v>45322</v>
      </c>
      <c r="AC1985" s="141">
        <v>45322</v>
      </c>
      <c r="AD1985" s="140" t="s">
        <v>7953</v>
      </c>
      <c r="AE1985" s="140" t="s">
        <v>7954</v>
      </c>
      <c r="AF1985" s="140" t="s">
        <v>7955</v>
      </c>
      <c r="AG1985" s="140" t="s">
        <v>7956</v>
      </c>
      <c r="AH1985" s="140" t="s">
        <v>11579</v>
      </c>
      <c r="AI1985" s="140" t="s">
        <v>7943</v>
      </c>
      <c r="AJ1985" s="140" t="s">
        <v>11580</v>
      </c>
      <c r="AK1985" s="140" t="s">
        <v>11581</v>
      </c>
      <c r="AL1985" s="139">
        <v>3001</v>
      </c>
      <c r="AM1985" s="140" t="s">
        <v>340</v>
      </c>
      <c r="AN1985" s="140" t="s">
        <v>11582</v>
      </c>
    </row>
    <row r="1986" spans="1:40" ht="28.8" x14ac:dyDescent="0.25">
      <c r="A1986" s="139" t="s">
        <v>7756</v>
      </c>
      <c r="B1986" s="140" t="s">
        <v>7757</v>
      </c>
      <c r="C1986" s="139">
        <v>60996</v>
      </c>
      <c r="D1986" s="140" t="s">
        <v>5898</v>
      </c>
      <c r="E1986" s="140" t="s">
        <v>6955</v>
      </c>
      <c r="F1986" s="139">
        <v>1070</v>
      </c>
      <c r="G1986" s="140" t="s">
        <v>493</v>
      </c>
      <c r="H1986" s="140" t="s">
        <v>2647</v>
      </c>
      <c r="I1986" s="140" t="s">
        <v>7758</v>
      </c>
      <c r="J1986" s="140" t="s">
        <v>15796</v>
      </c>
      <c r="K1986" s="140" t="s">
        <v>7881</v>
      </c>
      <c r="L1986" s="140" t="s">
        <v>7761</v>
      </c>
      <c r="M1986" s="140" t="s">
        <v>6824</v>
      </c>
      <c r="N1986" s="140" t="s">
        <v>8730</v>
      </c>
      <c r="O1986" s="139">
        <v>120329</v>
      </c>
      <c r="P1986" s="139">
        <v>3962</v>
      </c>
      <c r="Q1986" s="140" t="s">
        <v>5209</v>
      </c>
      <c r="R1986" s="139">
        <v>960153</v>
      </c>
      <c r="S1986" s="139">
        <v>0</v>
      </c>
      <c r="T1986" s="140" t="s">
        <v>7758</v>
      </c>
      <c r="U1986" s="141">
        <v>34213</v>
      </c>
      <c r="V1986" s="140" t="s">
        <v>15797</v>
      </c>
      <c r="W1986" s="140" t="s">
        <v>8146</v>
      </c>
      <c r="X1986" s="140" t="s">
        <v>7765</v>
      </c>
      <c r="Y1986" s="140" t="s">
        <v>7766</v>
      </c>
      <c r="Z1986" s="140" t="s">
        <v>8732</v>
      </c>
      <c r="AA1986" s="139">
        <v>1</v>
      </c>
      <c r="AB1986" s="141">
        <v>45322</v>
      </c>
      <c r="AC1986" s="141">
        <v>45322</v>
      </c>
      <c r="AD1986" s="140" t="s">
        <v>7938</v>
      </c>
      <c r="AE1986" s="140" t="s">
        <v>7939</v>
      </c>
      <c r="AF1986" s="140" t="s">
        <v>7940</v>
      </c>
      <c r="AG1986" s="140" t="s">
        <v>7941</v>
      </c>
      <c r="AH1986" s="140" t="s">
        <v>8857</v>
      </c>
      <c r="AI1986" s="140" t="s">
        <v>7773</v>
      </c>
      <c r="AJ1986" s="140" t="s">
        <v>8858</v>
      </c>
      <c r="AK1986" s="140" t="s">
        <v>8859</v>
      </c>
      <c r="AL1986" s="139">
        <v>1070</v>
      </c>
      <c r="AM1986" s="140" t="s">
        <v>493</v>
      </c>
      <c r="AN1986" s="140" t="s">
        <v>8860</v>
      </c>
    </row>
    <row r="1987" spans="1:40" ht="28.8" x14ac:dyDescent="0.25">
      <c r="A1987" s="139" t="s">
        <v>7756</v>
      </c>
      <c r="B1987" s="140" t="s">
        <v>7757</v>
      </c>
      <c r="C1987" s="139">
        <v>61002</v>
      </c>
      <c r="D1987" s="140" t="s">
        <v>488</v>
      </c>
      <c r="E1987" s="140" t="s">
        <v>4781</v>
      </c>
      <c r="F1987" s="139">
        <v>1831</v>
      </c>
      <c r="G1987" s="140" t="s">
        <v>536</v>
      </c>
      <c r="H1987" s="140" t="s">
        <v>2648</v>
      </c>
      <c r="I1987" s="140" t="s">
        <v>7758</v>
      </c>
      <c r="J1987" s="140" t="s">
        <v>15798</v>
      </c>
      <c r="K1987" s="140" t="s">
        <v>7881</v>
      </c>
      <c r="L1987" s="140" t="s">
        <v>7761</v>
      </c>
      <c r="M1987" s="140" t="s">
        <v>6824</v>
      </c>
      <c r="N1987" s="140" t="s">
        <v>8722</v>
      </c>
      <c r="O1987" s="139">
        <v>122143</v>
      </c>
      <c r="P1987" s="139">
        <v>105833</v>
      </c>
      <c r="Q1987" s="140" t="s">
        <v>6961</v>
      </c>
      <c r="R1987" s="139">
        <v>962671</v>
      </c>
      <c r="S1987" s="139">
        <v>0</v>
      </c>
      <c r="T1987" s="140" t="s">
        <v>7758</v>
      </c>
      <c r="U1987" s="141">
        <v>34213</v>
      </c>
      <c r="V1987" s="140" t="s">
        <v>15799</v>
      </c>
      <c r="W1987" s="140" t="s">
        <v>15800</v>
      </c>
      <c r="X1987" s="140" t="s">
        <v>7765</v>
      </c>
      <c r="Y1987" s="140" t="s">
        <v>7766</v>
      </c>
      <c r="Z1987" s="140" t="s">
        <v>8739</v>
      </c>
      <c r="AA1987" s="139">
        <v>1</v>
      </c>
      <c r="AB1987" s="141">
        <v>45322</v>
      </c>
      <c r="AC1987" s="141">
        <v>45322</v>
      </c>
      <c r="AD1987" s="140" t="s">
        <v>7953</v>
      </c>
      <c r="AE1987" s="140" t="s">
        <v>7954</v>
      </c>
      <c r="AF1987" s="140" t="s">
        <v>7955</v>
      </c>
      <c r="AG1987" s="140" t="s">
        <v>7956</v>
      </c>
      <c r="AH1987" s="140" t="s">
        <v>15801</v>
      </c>
      <c r="AI1987" s="140" t="s">
        <v>7943</v>
      </c>
      <c r="AJ1987" s="140" t="s">
        <v>15802</v>
      </c>
      <c r="AK1987" s="140" t="s">
        <v>4781</v>
      </c>
      <c r="AL1987" s="139">
        <v>1831</v>
      </c>
      <c r="AM1987" s="140" t="s">
        <v>536</v>
      </c>
      <c r="AN1987" s="140" t="s">
        <v>9417</v>
      </c>
    </row>
    <row r="1988" spans="1:40" ht="28.8" x14ac:dyDescent="0.25">
      <c r="A1988" s="139" t="s">
        <v>7756</v>
      </c>
      <c r="B1988" s="140" t="s">
        <v>7757</v>
      </c>
      <c r="C1988" s="139">
        <v>61077</v>
      </c>
      <c r="D1988" s="140" t="s">
        <v>5220</v>
      </c>
      <c r="E1988" s="140" t="s">
        <v>4782</v>
      </c>
      <c r="F1988" s="139">
        <v>8432</v>
      </c>
      <c r="G1988" s="140" t="s">
        <v>64</v>
      </c>
      <c r="H1988" s="140" t="s">
        <v>2649</v>
      </c>
      <c r="I1988" s="140" t="s">
        <v>7758</v>
      </c>
      <c r="J1988" s="140" t="s">
        <v>15803</v>
      </c>
      <c r="K1988" s="140" t="s">
        <v>7922</v>
      </c>
      <c r="L1988" s="140" t="s">
        <v>7761</v>
      </c>
      <c r="M1988" s="140" t="s">
        <v>7923</v>
      </c>
      <c r="N1988" s="140" t="s">
        <v>8722</v>
      </c>
      <c r="O1988" s="139">
        <v>119388</v>
      </c>
      <c r="P1988">
        <v>18275</v>
      </c>
      <c r="Q1988" s="140" t="s">
        <v>5691</v>
      </c>
      <c r="R1988" s="139">
        <v>966937</v>
      </c>
      <c r="S1988" s="139">
        <v>0</v>
      </c>
      <c r="T1988" s="140" t="s">
        <v>7758</v>
      </c>
      <c r="U1988" s="141">
        <v>34213</v>
      </c>
      <c r="V1988" s="140" t="s">
        <v>15804</v>
      </c>
      <c r="W1988" s="140" t="s">
        <v>15805</v>
      </c>
      <c r="X1988" s="140" t="s">
        <v>7765</v>
      </c>
      <c r="Y1988" s="140" t="s">
        <v>7766</v>
      </c>
      <c r="Z1988" s="140" t="s">
        <v>8739</v>
      </c>
      <c r="AA1988" s="139">
        <v>2</v>
      </c>
      <c r="AB1988" s="141">
        <v>45322</v>
      </c>
      <c r="AC1988" s="141">
        <v>45322</v>
      </c>
      <c r="AD1988" s="140" t="s">
        <v>8411</v>
      </c>
      <c r="AE1988" s="140" t="s">
        <v>8412</v>
      </c>
      <c r="AF1988" s="140" t="s">
        <v>8413</v>
      </c>
      <c r="AG1988" s="140" t="s">
        <v>8414</v>
      </c>
      <c r="AH1988" s="140" t="s">
        <v>13370</v>
      </c>
      <c r="AI1988" s="140" t="s">
        <v>7943</v>
      </c>
      <c r="AJ1988" s="140" t="s">
        <v>13371</v>
      </c>
      <c r="AK1988" s="140" t="s">
        <v>13372</v>
      </c>
      <c r="AL1988" s="139">
        <v>8400</v>
      </c>
      <c r="AM1988" s="140" t="s">
        <v>406</v>
      </c>
      <c r="AN1988" s="140" t="s">
        <v>13373</v>
      </c>
    </row>
    <row r="1989" spans="1:40" ht="28.8" x14ac:dyDescent="0.25">
      <c r="A1989" s="139" t="s">
        <v>7756</v>
      </c>
      <c r="B1989" s="140" t="s">
        <v>7757</v>
      </c>
      <c r="C1989" s="139">
        <v>61151</v>
      </c>
      <c r="D1989" s="140" t="s">
        <v>487</v>
      </c>
      <c r="E1989" s="140" t="s">
        <v>917</v>
      </c>
      <c r="F1989" s="139">
        <v>2550</v>
      </c>
      <c r="G1989" s="140" t="s">
        <v>317</v>
      </c>
      <c r="H1989" s="140" t="s">
        <v>1642</v>
      </c>
      <c r="I1989" s="140" t="s">
        <v>7758</v>
      </c>
      <c r="J1989" s="140" t="s">
        <v>15806</v>
      </c>
      <c r="K1989" s="140" t="s">
        <v>8070</v>
      </c>
      <c r="L1989" s="140" t="s">
        <v>7761</v>
      </c>
      <c r="M1989" s="140" t="s">
        <v>8071</v>
      </c>
      <c r="N1989" s="140" t="s">
        <v>8722</v>
      </c>
      <c r="O1989" s="139">
        <v>138826</v>
      </c>
      <c r="P1989" s="139">
        <v>10587</v>
      </c>
      <c r="Q1989" s="140" t="s">
        <v>488</v>
      </c>
      <c r="R1989" s="139">
        <v>963553</v>
      </c>
      <c r="S1989" s="139">
        <v>0</v>
      </c>
      <c r="T1989" s="140" t="s">
        <v>7758</v>
      </c>
      <c r="U1989" s="141">
        <v>34213</v>
      </c>
      <c r="V1989" s="140" t="s">
        <v>15807</v>
      </c>
      <c r="W1989" s="140" t="s">
        <v>8257</v>
      </c>
      <c r="X1989" s="140" t="s">
        <v>8106</v>
      </c>
      <c r="Y1989" s="140" t="s">
        <v>8107</v>
      </c>
      <c r="Z1989" s="140" t="s">
        <v>8724</v>
      </c>
      <c r="AA1989" s="139">
        <v>1</v>
      </c>
      <c r="AB1989" s="141">
        <v>45322</v>
      </c>
      <c r="AC1989" s="141">
        <v>45322</v>
      </c>
      <c r="AD1989" s="140" t="s">
        <v>8109</v>
      </c>
      <c r="AE1989" s="140" t="s">
        <v>8110</v>
      </c>
      <c r="AF1989" s="140" t="s">
        <v>8111</v>
      </c>
      <c r="AG1989" s="140" t="s">
        <v>8112</v>
      </c>
      <c r="AH1989" s="140" t="s">
        <v>10847</v>
      </c>
      <c r="AI1989" s="140" t="s">
        <v>7943</v>
      </c>
      <c r="AJ1989" s="140" t="s">
        <v>10848</v>
      </c>
      <c r="AK1989" s="140" t="s">
        <v>3678</v>
      </c>
      <c r="AL1989" s="139">
        <v>2550</v>
      </c>
      <c r="AM1989" s="140" t="s">
        <v>317</v>
      </c>
      <c r="AN1989" s="140" t="s">
        <v>10849</v>
      </c>
    </row>
    <row r="1990" spans="1:40" ht="28.8" x14ac:dyDescent="0.25">
      <c r="A1990" s="139" t="s">
        <v>7756</v>
      </c>
      <c r="B1990" s="140" t="s">
        <v>7757</v>
      </c>
      <c r="C1990" s="139">
        <v>61176</v>
      </c>
      <c r="D1990" s="140" t="s">
        <v>7635</v>
      </c>
      <c r="E1990" s="140" t="s">
        <v>6956</v>
      </c>
      <c r="F1990" s="139">
        <v>8530</v>
      </c>
      <c r="G1990" s="140" t="s">
        <v>426</v>
      </c>
      <c r="H1990" s="140" t="s">
        <v>7371</v>
      </c>
      <c r="I1990" s="140" t="s">
        <v>7758</v>
      </c>
      <c r="J1990" s="140" t="s">
        <v>15808</v>
      </c>
      <c r="K1990" s="140" t="s">
        <v>7922</v>
      </c>
      <c r="L1990" s="140" t="s">
        <v>7761</v>
      </c>
      <c r="M1990" s="140" t="s">
        <v>7923</v>
      </c>
      <c r="N1990" s="140" t="s">
        <v>8722</v>
      </c>
      <c r="O1990" s="139">
        <v>119461</v>
      </c>
      <c r="P1990" s="139">
        <v>19612</v>
      </c>
      <c r="Q1990" s="140" t="s">
        <v>5344</v>
      </c>
      <c r="R1990" s="139">
        <v>974031</v>
      </c>
      <c r="S1990" s="139">
        <v>0</v>
      </c>
      <c r="T1990" s="140" t="s">
        <v>7758</v>
      </c>
      <c r="U1990" s="141">
        <v>34213</v>
      </c>
      <c r="V1990" s="140" t="s">
        <v>15809</v>
      </c>
      <c r="W1990" s="140" t="s">
        <v>7792</v>
      </c>
      <c r="X1990" s="140" t="s">
        <v>7765</v>
      </c>
      <c r="Y1990" s="140" t="s">
        <v>7766</v>
      </c>
      <c r="Z1990" s="140" t="s">
        <v>8739</v>
      </c>
      <c r="AA1990" s="139">
        <v>2</v>
      </c>
      <c r="AB1990" s="141">
        <v>45322</v>
      </c>
      <c r="AC1990" s="141">
        <v>45322</v>
      </c>
      <c r="AD1990" s="140" t="s">
        <v>7913</v>
      </c>
      <c r="AE1990" s="140" t="s">
        <v>7914</v>
      </c>
      <c r="AF1990" s="140" t="s">
        <v>7915</v>
      </c>
      <c r="AG1990" s="140" t="s">
        <v>7916</v>
      </c>
      <c r="AH1990" s="140" t="s">
        <v>15810</v>
      </c>
      <c r="AI1990" s="140" t="s">
        <v>7943</v>
      </c>
      <c r="AJ1990" s="140" t="s">
        <v>15811</v>
      </c>
      <c r="AK1990" s="140" t="s">
        <v>13863</v>
      </c>
      <c r="AL1990" s="139">
        <v>8530</v>
      </c>
      <c r="AM1990" s="140" t="s">
        <v>426</v>
      </c>
      <c r="AN1990" s="140" t="s">
        <v>13858</v>
      </c>
    </row>
    <row r="1991" spans="1:40" ht="28.8" x14ac:dyDescent="0.25">
      <c r="A1991" s="139" t="s">
        <v>7756</v>
      </c>
      <c r="B1991" s="140" t="s">
        <v>7757</v>
      </c>
      <c r="C1991" s="139">
        <v>61218</v>
      </c>
      <c r="D1991" s="140" t="s">
        <v>15812</v>
      </c>
      <c r="E1991" s="140" t="s">
        <v>4783</v>
      </c>
      <c r="F1991" s="139">
        <v>3640</v>
      </c>
      <c r="G1991" s="140" t="s">
        <v>716</v>
      </c>
      <c r="H1991" s="140" t="s">
        <v>2650</v>
      </c>
      <c r="I1991" s="140" t="s">
        <v>7758</v>
      </c>
      <c r="J1991" s="140" t="s">
        <v>15813</v>
      </c>
      <c r="K1991" s="140" t="s">
        <v>7760</v>
      </c>
      <c r="L1991" s="140" t="s">
        <v>7761</v>
      </c>
      <c r="M1991" s="140" t="s">
        <v>7491</v>
      </c>
      <c r="N1991" s="140" t="s">
        <v>7762</v>
      </c>
      <c r="O1991" s="139">
        <v>139089</v>
      </c>
      <c r="P1991" s="139">
        <v>1628</v>
      </c>
      <c r="Q1991" s="140" t="s">
        <v>7778</v>
      </c>
      <c r="R1991" s="139">
        <v>113936</v>
      </c>
      <c r="S1991" s="139">
        <v>113936</v>
      </c>
      <c r="T1991" s="140" t="s">
        <v>7758</v>
      </c>
      <c r="U1991" s="141">
        <v>34213</v>
      </c>
      <c r="V1991" s="140" t="s">
        <v>15814</v>
      </c>
      <c r="W1991" s="140" t="s">
        <v>9988</v>
      </c>
      <c r="X1991" s="140" t="s">
        <v>7765</v>
      </c>
      <c r="Y1991" s="140" t="s">
        <v>7766</v>
      </c>
      <c r="Z1991" s="140" t="s">
        <v>7767</v>
      </c>
      <c r="AA1991" s="139">
        <v>1</v>
      </c>
      <c r="AB1991" s="141">
        <v>45322</v>
      </c>
      <c r="AC1991" s="141">
        <v>45322</v>
      </c>
      <c r="AD1991" s="140" t="s">
        <v>7768</v>
      </c>
      <c r="AE1991" s="140" t="s">
        <v>7769</v>
      </c>
      <c r="AF1991" s="140" t="s">
        <v>7770</v>
      </c>
      <c r="AG1991" s="140" t="s">
        <v>7771</v>
      </c>
      <c r="AH1991" s="140" t="s">
        <v>7781</v>
      </c>
      <c r="AI1991" s="140" t="s">
        <v>7773</v>
      </c>
      <c r="AJ1991" s="140" t="s">
        <v>7782</v>
      </c>
      <c r="AK1991" s="140" t="s">
        <v>3091</v>
      </c>
      <c r="AL1991" s="139">
        <v>3600</v>
      </c>
      <c r="AM1991" s="140" t="s">
        <v>366</v>
      </c>
      <c r="AN1991" s="140" t="s">
        <v>7783</v>
      </c>
    </row>
    <row r="1992" spans="1:40" ht="28.8" x14ac:dyDescent="0.25">
      <c r="A1992" s="139" t="s">
        <v>7756</v>
      </c>
      <c r="B1992" s="140" t="s">
        <v>7757</v>
      </c>
      <c r="C1992" s="139">
        <v>61226</v>
      </c>
      <c r="D1992" s="140" t="s">
        <v>5566</v>
      </c>
      <c r="E1992" s="140" t="s">
        <v>4784</v>
      </c>
      <c r="F1992" s="139">
        <v>8730</v>
      </c>
      <c r="G1992" s="140" t="s">
        <v>390</v>
      </c>
      <c r="H1992" s="140" t="s">
        <v>2651</v>
      </c>
      <c r="I1992" s="140" t="s">
        <v>7758</v>
      </c>
      <c r="J1992" s="140" t="s">
        <v>15815</v>
      </c>
      <c r="K1992" s="140" t="s">
        <v>7922</v>
      </c>
      <c r="L1992" s="140" t="s">
        <v>7761</v>
      </c>
      <c r="M1992" s="140" t="s">
        <v>7923</v>
      </c>
      <c r="N1992" s="140" t="s">
        <v>8722</v>
      </c>
      <c r="O1992" s="139">
        <v>120253</v>
      </c>
      <c r="P1992" s="139">
        <v>17962</v>
      </c>
      <c r="Q1992" s="140" t="s">
        <v>5678</v>
      </c>
      <c r="R1992" s="139">
        <v>116137</v>
      </c>
      <c r="S1992" s="139">
        <v>0</v>
      </c>
      <c r="T1992" s="140" t="s">
        <v>7758</v>
      </c>
      <c r="U1992" s="141">
        <v>34213</v>
      </c>
      <c r="V1992" s="140" t="s">
        <v>15816</v>
      </c>
      <c r="W1992" s="140" t="s">
        <v>7764</v>
      </c>
      <c r="X1992" s="140" t="s">
        <v>7765</v>
      </c>
      <c r="Y1992" s="140" t="s">
        <v>7766</v>
      </c>
      <c r="Z1992" s="140" t="s">
        <v>8739</v>
      </c>
      <c r="AA1992" s="139">
        <v>1</v>
      </c>
      <c r="AB1992" s="141">
        <v>45322</v>
      </c>
      <c r="AC1992" s="141">
        <v>45322</v>
      </c>
      <c r="AD1992" s="140" t="s">
        <v>8379</v>
      </c>
      <c r="AE1992" s="140" t="s">
        <v>8380</v>
      </c>
      <c r="AF1992" s="140" t="s">
        <v>8381</v>
      </c>
      <c r="AG1992" s="140" t="s">
        <v>8382</v>
      </c>
      <c r="AH1992" s="140" t="s">
        <v>15817</v>
      </c>
      <c r="AI1992" s="140" t="s">
        <v>7885</v>
      </c>
      <c r="AJ1992" s="140" t="s">
        <v>9932</v>
      </c>
      <c r="AK1992" s="140" t="s">
        <v>15818</v>
      </c>
      <c r="AL1992" s="139">
        <v>8730</v>
      </c>
      <c r="AM1992" s="140" t="s">
        <v>390</v>
      </c>
      <c r="AN1992" s="140" t="s">
        <v>12978</v>
      </c>
    </row>
    <row r="1993" spans="1:40" ht="28.8" x14ac:dyDescent="0.25">
      <c r="A1993" s="139" t="s">
        <v>7756</v>
      </c>
      <c r="B1993" s="140" t="s">
        <v>7757</v>
      </c>
      <c r="C1993" s="139">
        <v>61242</v>
      </c>
      <c r="D1993" s="140" t="s">
        <v>5899</v>
      </c>
      <c r="E1993" s="140" t="s">
        <v>4320</v>
      </c>
      <c r="F1993" s="139">
        <v>3590</v>
      </c>
      <c r="G1993" s="140" t="s">
        <v>708</v>
      </c>
      <c r="H1993" s="140" t="s">
        <v>2652</v>
      </c>
      <c r="I1993" s="140" t="s">
        <v>7758</v>
      </c>
      <c r="J1993" s="140" t="s">
        <v>15819</v>
      </c>
      <c r="K1993" s="140" t="s">
        <v>7760</v>
      </c>
      <c r="L1993" s="140" t="s">
        <v>7761</v>
      </c>
      <c r="M1993" s="140" t="s">
        <v>7491</v>
      </c>
      <c r="N1993" s="140" t="s">
        <v>8722</v>
      </c>
      <c r="O1993" s="139">
        <v>119041</v>
      </c>
      <c r="P1993" s="139">
        <v>61242</v>
      </c>
      <c r="Q1993" s="140" t="s">
        <v>5899</v>
      </c>
      <c r="R1993" s="139">
        <v>965475</v>
      </c>
      <c r="S1993" s="139">
        <v>0</v>
      </c>
      <c r="T1993" s="140" t="s">
        <v>7758</v>
      </c>
      <c r="U1993" s="141">
        <v>34213</v>
      </c>
      <c r="V1993" s="140" t="s">
        <v>15820</v>
      </c>
      <c r="W1993" s="140" t="s">
        <v>15821</v>
      </c>
      <c r="X1993" s="140" t="s">
        <v>7765</v>
      </c>
      <c r="Y1993" s="140" t="s">
        <v>7766</v>
      </c>
      <c r="Z1993" s="140" t="s">
        <v>8739</v>
      </c>
      <c r="AA1993" s="139">
        <v>1</v>
      </c>
      <c r="AB1993" s="141">
        <v>45322</v>
      </c>
      <c r="AC1993" s="141">
        <v>45322</v>
      </c>
      <c r="AD1993" s="140" t="s">
        <v>7768</v>
      </c>
      <c r="AE1993" s="140" t="s">
        <v>7769</v>
      </c>
      <c r="AF1993" s="140" t="s">
        <v>7770</v>
      </c>
      <c r="AG1993" s="140" t="s">
        <v>7771</v>
      </c>
      <c r="AH1993" s="140" t="s">
        <v>15822</v>
      </c>
      <c r="AI1993" s="140" t="s">
        <v>7885</v>
      </c>
      <c r="AJ1993" s="140" t="s">
        <v>15823</v>
      </c>
      <c r="AK1993" s="140" t="s">
        <v>4320</v>
      </c>
      <c r="AL1993" s="139">
        <v>3590</v>
      </c>
      <c r="AM1993" s="140" t="s">
        <v>708</v>
      </c>
      <c r="AN1993" s="140" t="s">
        <v>12382</v>
      </c>
    </row>
    <row r="1994" spans="1:40" ht="28.8" x14ac:dyDescent="0.25">
      <c r="A1994" s="139" t="s">
        <v>7756</v>
      </c>
      <c r="B1994" s="140" t="s">
        <v>7757</v>
      </c>
      <c r="C1994" s="139">
        <v>61267</v>
      </c>
      <c r="D1994" s="140" t="s">
        <v>6453</v>
      </c>
      <c r="E1994" s="140" t="s">
        <v>4785</v>
      </c>
      <c r="F1994" s="139">
        <v>9470</v>
      </c>
      <c r="G1994" s="140" t="s">
        <v>467</v>
      </c>
      <c r="H1994" s="140" t="s">
        <v>2653</v>
      </c>
      <c r="I1994" s="140" t="s">
        <v>7758</v>
      </c>
      <c r="J1994" s="140" t="s">
        <v>15824</v>
      </c>
      <c r="K1994" s="140" t="s">
        <v>8031</v>
      </c>
      <c r="L1994" s="140" t="s">
        <v>7761</v>
      </c>
      <c r="M1994" s="140" t="s">
        <v>6825</v>
      </c>
      <c r="N1994" s="140" t="s">
        <v>8722</v>
      </c>
      <c r="O1994" s="139">
        <v>121038</v>
      </c>
      <c r="P1994" s="139">
        <v>61267</v>
      </c>
      <c r="Q1994" s="140" t="s">
        <v>6453</v>
      </c>
      <c r="R1994" s="139">
        <v>974832</v>
      </c>
      <c r="S1994" s="139">
        <v>0</v>
      </c>
      <c r="T1994" s="140" t="s">
        <v>7758</v>
      </c>
      <c r="U1994" s="141">
        <v>34213</v>
      </c>
      <c r="V1994" s="140" t="s">
        <v>15825</v>
      </c>
      <c r="W1994" s="140" t="s">
        <v>9296</v>
      </c>
      <c r="X1994" s="140" t="s">
        <v>7765</v>
      </c>
      <c r="Y1994" s="140" t="s">
        <v>7766</v>
      </c>
      <c r="Z1994" s="140" t="s">
        <v>8739</v>
      </c>
      <c r="AA1994" s="139">
        <v>1</v>
      </c>
      <c r="AB1994" s="141">
        <v>45322</v>
      </c>
      <c r="AC1994" s="141">
        <v>45322</v>
      </c>
      <c r="AD1994" s="140" t="s">
        <v>7938</v>
      </c>
      <c r="AE1994" s="140" t="s">
        <v>7939</v>
      </c>
      <c r="AF1994" s="140" t="s">
        <v>7940</v>
      </c>
      <c r="AG1994" s="140" t="s">
        <v>7941</v>
      </c>
      <c r="AH1994" s="140" t="s">
        <v>15826</v>
      </c>
      <c r="AI1994" s="140" t="s">
        <v>7885</v>
      </c>
      <c r="AJ1994" s="140" t="s">
        <v>15827</v>
      </c>
      <c r="AK1994" s="140" t="s">
        <v>4785</v>
      </c>
      <c r="AL1994" s="139">
        <v>9470</v>
      </c>
      <c r="AM1994" s="140" t="s">
        <v>467</v>
      </c>
      <c r="AN1994" s="140" t="s">
        <v>14966</v>
      </c>
    </row>
    <row r="1995" spans="1:40" ht="28.8" x14ac:dyDescent="0.25">
      <c r="A1995" s="139" t="s">
        <v>7756</v>
      </c>
      <c r="B1995" s="140" t="s">
        <v>7757</v>
      </c>
      <c r="C1995" s="139">
        <v>61325</v>
      </c>
      <c r="D1995" s="140" t="s">
        <v>6454</v>
      </c>
      <c r="E1995" s="140" t="s">
        <v>3335</v>
      </c>
      <c r="F1995" s="139">
        <v>9800</v>
      </c>
      <c r="G1995" s="140" t="s">
        <v>859</v>
      </c>
      <c r="H1995" s="140" t="s">
        <v>2654</v>
      </c>
      <c r="I1995" s="140" t="s">
        <v>7758</v>
      </c>
      <c r="J1995" s="140" t="s">
        <v>15828</v>
      </c>
      <c r="K1995" s="140" t="s">
        <v>8031</v>
      </c>
      <c r="L1995" s="140" t="s">
        <v>7761</v>
      </c>
      <c r="M1995" s="140" t="s">
        <v>6825</v>
      </c>
      <c r="N1995" s="140" t="s">
        <v>8722</v>
      </c>
      <c r="O1995" s="139">
        <v>121434</v>
      </c>
      <c r="P1995" s="139">
        <v>45211</v>
      </c>
      <c r="Q1995" s="140" t="s">
        <v>5367</v>
      </c>
      <c r="R1995" s="139">
        <v>969493</v>
      </c>
      <c r="S1995" s="139">
        <v>0</v>
      </c>
      <c r="T1995" s="140" t="s">
        <v>7758</v>
      </c>
      <c r="U1995" s="141">
        <v>34213</v>
      </c>
      <c r="V1995" s="140" t="s">
        <v>15829</v>
      </c>
      <c r="W1995" s="140" t="s">
        <v>8141</v>
      </c>
      <c r="X1995" s="140" t="s">
        <v>7765</v>
      </c>
      <c r="Y1995" s="140" t="s">
        <v>7766</v>
      </c>
      <c r="Z1995" s="140" t="s">
        <v>8739</v>
      </c>
      <c r="AA1995" s="139">
        <v>1</v>
      </c>
      <c r="AB1995" s="141">
        <v>45322</v>
      </c>
      <c r="AC1995" s="141">
        <v>45322</v>
      </c>
      <c r="AD1995" s="140" t="s">
        <v>8379</v>
      </c>
      <c r="AE1995" s="140" t="s">
        <v>8380</v>
      </c>
      <c r="AF1995" s="140" t="s">
        <v>8381</v>
      </c>
      <c r="AG1995" s="140" t="s">
        <v>8382</v>
      </c>
      <c r="AH1995" s="140" t="s">
        <v>15830</v>
      </c>
      <c r="AI1995" s="140" t="s">
        <v>7885</v>
      </c>
      <c r="AJ1995" s="140" t="s">
        <v>15831</v>
      </c>
      <c r="AK1995" s="140" t="s">
        <v>4705</v>
      </c>
      <c r="AL1995" s="139">
        <v>9800</v>
      </c>
      <c r="AM1995" s="140" t="s">
        <v>481</v>
      </c>
      <c r="AN1995" s="140" t="s">
        <v>15288</v>
      </c>
    </row>
    <row r="1996" spans="1:40" ht="28.8" x14ac:dyDescent="0.25">
      <c r="A1996" s="139" t="s">
        <v>7756</v>
      </c>
      <c r="B1996" s="140" t="s">
        <v>7757</v>
      </c>
      <c r="C1996" s="139">
        <v>61424</v>
      </c>
      <c r="D1996" s="140" t="s">
        <v>5355</v>
      </c>
      <c r="E1996" s="140" t="s">
        <v>4786</v>
      </c>
      <c r="F1996" s="139">
        <v>2930</v>
      </c>
      <c r="G1996" s="140" t="s">
        <v>288</v>
      </c>
      <c r="H1996" s="140" t="s">
        <v>1450</v>
      </c>
      <c r="I1996" s="140" t="s">
        <v>7758</v>
      </c>
      <c r="J1996" s="140" t="s">
        <v>10088</v>
      </c>
      <c r="K1996" s="140" t="s">
        <v>8070</v>
      </c>
      <c r="L1996" s="140" t="s">
        <v>7761</v>
      </c>
      <c r="M1996" s="140" t="s">
        <v>8071</v>
      </c>
      <c r="N1996" s="140" t="s">
        <v>8722</v>
      </c>
      <c r="O1996" s="139">
        <v>119784</v>
      </c>
      <c r="P1996">
        <v>7658</v>
      </c>
      <c r="Q1996" s="140" t="s">
        <v>5355</v>
      </c>
      <c r="R1996" s="139">
        <v>963165</v>
      </c>
      <c r="S1996" s="139">
        <v>0</v>
      </c>
      <c r="T1996" s="140" t="s">
        <v>7758</v>
      </c>
      <c r="U1996" s="141">
        <v>34213</v>
      </c>
      <c r="V1996" s="140" t="s">
        <v>15832</v>
      </c>
      <c r="W1996" s="140" t="s">
        <v>10127</v>
      </c>
      <c r="X1996" s="140" t="s">
        <v>7972</v>
      </c>
      <c r="Y1996" s="140" t="s">
        <v>7973</v>
      </c>
      <c r="Z1996" s="140" t="s">
        <v>8899</v>
      </c>
      <c r="AA1996" s="139">
        <v>1</v>
      </c>
      <c r="AB1996" s="141">
        <v>45322</v>
      </c>
      <c r="AC1996" s="141">
        <v>45322</v>
      </c>
      <c r="AD1996" s="140" t="s">
        <v>8091</v>
      </c>
      <c r="AE1996" s="140" t="s">
        <v>8092</v>
      </c>
      <c r="AF1996" s="140" t="s">
        <v>8093</v>
      </c>
      <c r="AG1996" s="140" t="s">
        <v>8094</v>
      </c>
      <c r="AH1996" s="140" t="s">
        <v>10090</v>
      </c>
      <c r="AI1996" s="140" t="s">
        <v>7943</v>
      </c>
      <c r="AJ1996" s="140" t="s">
        <v>10091</v>
      </c>
      <c r="AK1996" s="140" t="s">
        <v>10092</v>
      </c>
      <c r="AL1996" s="139">
        <v>2930</v>
      </c>
      <c r="AM1996" s="140" t="s">
        <v>288</v>
      </c>
      <c r="AN1996" s="140" t="s">
        <v>10093</v>
      </c>
    </row>
    <row r="1997" spans="1:40" ht="28.8" x14ac:dyDescent="0.25">
      <c r="A1997" s="139" t="s">
        <v>7756</v>
      </c>
      <c r="B1997" s="140" t="s">
        <v>7757</v>
      </c>
      <c r="C1997" s="139">
        <v>61457</v>
      </c>
      <c r="D1997" s="140" t="s">
        <v>7372</v>
      </c>
      <c r="E1997" s="140" t="s">
        <v>4787</v>
      </c>
      <c r="F1997" s="139">
        <v>8770</v>
      </c>
      <c r="G1997" s="140" t="s">
        <v>427</v>
      </c>
      <c r="H1997" s="140" t="s">
        <v>2655</v>
      </c>
      <c r="I1997" s="140" t="s">
        <v>7758</v>
      </c>
      <c r="J1997" s="140" t="s">
        <v>15833</v>
      </c>
      <c r="K1997" s="140" t="s">
        <v>7922</v>
      </c>
      <c r="L1997" s="140" t="s">
        <v>7761</v>
      </c>
      <c r="M1997" s="140" t="s">
        <v>7923</v>
      </c>
      <c r="N1997" s="140" t="s">
        <v>8722</v>
      </c>
      <c r="O1997" s="139">
        <v>119421</v>
      </c>
      <c r="P1997" s="139">
        <v>19745</v>
      </c>
      <c r="Q1997" s="140" t="s">
        <v>7309</v>
      </c>
      <c r="R1997" s="139">
        <v>967414</v>
      </c>
      <c r="S1997" s="139">
        <v>0</v>
      </c>
      <c r="T1997" s="140" t="s">
        <v>7758</v>
      </c>
      <c r="U1997" s="141">
        <v>34213</v>
      </c>
      <c r="V1997" s="140" t="s">
        <v>15834</v>
      </c>
      <c r="W1997" s="140" t="s">
        <v>11373</v>
      </c>
      <c r="X1997" s="140" t="s">
        <v>7765</v>
      </c>
      <c r="Y1997" s="140" t="s">
        <v>7766</v>
      </c>
      <c r="Z1997" s="140" t="s">
        <v>8739</v>
      </c>
      <c r="AA1997" s="139">
        <v>2</v>
      </c>
      <c r="AB1997" s="141">
        <v>45322</v>
      </c>
      <c r="AC1997" s="141">
        <v>45322</v>
      </c>
      <c r="AD1997" s="140" t="s">
        <v>7913</v>
      </c>
      <c r="AE1997" s="140" t="s">
        <v>7914</v>
      </c>
      <c r="AF1997" s="140" t="s">
        <v>7915</v>
      </c>
      <c r="AG1997" s="140" t="s">
        <v>7916</v>
      </c>
      <c r="AH1997" s="140" t="s">
        <v>15835</v>
      </c>
      <c r="AI1997" s="140" t="s">
        <v>7943</v>
      </c>
      <c r="AJ1997" s="140" t="s">
        <v>15836</v>
      </c>
      <c r="AK1997" s="140" t="s">
        <v>4787</v>
      </c>
      <c r="AL1997" s="139">
        <v>8770</v>
      </c>
      <c r="AM1997" s="140" t="s">
        <v>427</v>
      </c>
      <c r="AN1997" s="140" t="s">
        <v>13783</v>
      </c>
    </row>
    <row r="1998" spans="1:40" ht="28.8" x14ac:dyDescent="0.25">
      <c r="A1998" s="139" t="s">
        <v>7756</v>
      </c>
      <c r="B1998" s="140" t="s">
        <v>7757</v>
      </c>
      <c r="C1998" s="139">
        <v>61754</v>
      </c>
      <c r="D1998" s="140" t="s">
        <v>6340</v>
      </c>
      <c r="E1998" s="140" t="s">
        <v>4788</v>
      </c>
      <c r="F1998" s="139">
        <v>2030</v>
      </c>
      <c r="G1998" s="140" t="s">
        <v>2909</v>
      </c>
      <c r="H1998" s="140" t="s">
        <v>2656</v>
      </c>
      <c r="I1998" s="140" t="s">
        <v>7758</v>
      </c>
      <c r="J1998" s="140" t="s">
        <v>15837</v>
      </c>
      <c r="K1998" s="140" t="s">
        <v>8070</v>
      </c>
      <c r="L1998" s="140" t="s">
        <v>7761</v>
      </c>
      <c r="M1998" s="140" t="s">
        <v>8071</v>
      </c>
      <c r="N1998" s="140" t="s">
        <v>8730</v>
      </c>
      <c r="O1998" s="139">
        <v>119735</v>
      </c>
      <c r="P1998">
        <v>61754</v>
      </c>
      <c r="Q1998" s="140" t="s">
        <v>6340</v>
      </c>
      <c r="R1998" s="139">
        <v>128728</v>
      </c>
      <c r="S1998" s="139">
        <v>0</v>
      </c>
      <c r="T1998" s="140" t="s">
        <v>7758</v>
      </c>
      <c r="U1998" s="141">
        <v>34213</v>
      </c>
      <c r="V1998" s="140" t="s">
        <v>15838</v>
      </c>
      <c r="W1998" s="140" t="s">
        <v>8102</v>
      </c>
      <c r="X1998" s="140" t="s">
        <v>7765</v>
      </c>
      <c r="Y1998" s="140" t="s">
        <v>7766</v>
      </c>
      <c r="Z1998" s="140" t="s">
        <v>8732</v>
      </c>
      <c r="AA1998" s="139">
        <v>2</v>
      </c>
      <c r="AB1998" s="141">
        <v>45322</v>
      </c>
      <c r="AC1998" s="141">
        <v>45322</v>
      </c>
      <c r="AD1998" s="140" t="s">
        <v>7926</v>
      </c>
      <c r="AE1998" s="140" t="s">
        <v>7927</v>
      </c>
      <c r="AF1998" s="140" t="s">
        <v>7928</v>
      </c>
      <c r="AG1998" s="140" t="s">
        <v>7929</v>
      </c>
      <c r="AH1998" s="140" t="s">
        <v>9645</v>
      </c>
      <c r="AI1998" s="140" t="s">
        <v>7773</v>
      </c>
      <c r="AJ1998" s="140" t="s">
        <v>9646</v>
      </c>
      <c r="AK1998" s="140" t="s">
        <v>9647</v>
      </c>
      <c r="AL1998" s="139">
        <v>2000</v>
      </c>
      <c r="AM1998" s="140" t="s">
        <v>2909</v>
      </c>
      <c r="AN1998" s="140" t="s">
        <v>9648</v>
      </c>
    </row>
    <row r="1999" spans="1:40" ht="28.8" x14ac:dyDescent="0.25">
      <c r="A1999" s="139" t="s">
        <v>7756</v>
      </c>
      <c r="B1999" s="140" t="s">
        <v>7757</v>
      </c>
      <c r="C1999" s="139">
        <v>61903</v>
      </c>
      <c r="D1999" s="140" t="s">
        <v>5900</v>
      </c>
      <c r="E1999" s="140" t="s">
        <v>3195</v>
      </c>
      <c r="F1999" s="139">
        <v>2930</v>
      </c>
      <c r="G1999" s="140" t="s">
        <v>288</v>
      </c>
      <c r="H1999" s="140" t="s">
        <v>2657</v>
      </c>
      <c r="I1999" s="140" t="s">
        <v>7758</v>
      </c>
      <c r="J1999" s="140" t="s">
        <v>15839</v>
      </c>
      <c r="K1999" s="140" t="s">
        <v>8070</v>
      </c>
      <c r="L1999" s="140" t="s">
        <v>7761</v>
      </c>
      <c r="M1999" s="140" t="s">
        <v>8071</v>
      </c>
      <c r="N1999" s="140" t="s">
        <v>8730</v>
      </c>
      <c r="O1999" s="139">
        <v>120006</v>
      </c>
      <c r="P1999" s="139">
        <v>126301</v>
      </c>
      <c r="Q1999" s="140" t="s">
        <v>6007</v>
      </c>
      <c r="R1999" s="139">
        <v>960591</v>
      </c>
      <c r="S1999" s="139">
        <v>0</v>
      </c>
      <c r="T1999" s="140" t="s">
        <v>7758</v>
      </c>
      <c r="U1999" s="141">
        <v>34578</v>
      </c>
      <c r="V1999" s="140" t="s">
        <v>15840</v>
      </c>
      <c r="W1999" s="140" t="s">
        <v>10533</v>
      </c>
      <c r="X1999" s="140" t="s">
        <v>8106</v>
      </c>
      <c r="Y1999" s="140" t="s">
        <v>8107</v>
      </c>
      <c r="Z1999" s="140" t="s">
        <v>9256</v>
      </c>
      <c r="AA1999" s="139">
        <v>1</v>
      </c>
      <c r="AB1999" s="141">
        <v>45322</v>
      </c>
      <c r="AC1999" s="141">
        <v>45322</v>
      </c>
      <c r="AD1999" s="140" t="s">
        <v>8091</v>
      </c>
      <c r="AE1999" s="140" t="s">
        <v>8092</v>
      </c>
      <c r="AF1999" s="140" t="s">
        <v>8093</v>
      </c>
      <c r="AG1999" s="140" t="s">
        <v>8094</v>
      </c>
      <c r="AH1999" s="140" t="s">
        <v>10064</v>
      </c>
      <c r="AI1999" s="140" t="s">
        <v>7773</v>
      </c>
      <c r="AJ1999" s="140" t="s">
        <v>10065</v>
      </c>
      <c r="AK1999" s="140" t="s">
        <v>10066</v>
      </c>
      <c r="AL1999" s="139">
        <v>2930</v>
      </c>
      <c r="AM1999" s="140" t="s">
        <v>288</v>
      </c>
      <c r="AN1999" s="140" t="s">
        <v>10067</v>
      </c>
    </row>
    <row r="2000" spans="1:40" ht="28.8" x14ac:dyDescent="0.25">
      <c r="A2000" s="139" t="s">
        <v>7756</v>
      </c>
      <c r="B2000" s="140" t="s">
        <v>7757</v>
      </c>
      <c r="C2000" s="139">
        <v>61961</v>
      </c>
      <c r="D2000" s="140" t="s">
        <v>6740</v>
      </c>
      <c r="E2000" s="140" t="s">
        <v>4789</v>
      </c>
      <c r="F2000" s="139">
        <v>1020</v>
      </c>
      <c r="G2000" s="140" t="s">
        <v>249</v>
      </c>
      <c r="H2000" s="140" t="s">
        <v>2658</v>
      </c>
      <c r="I2000" s="140" t="s">
        <v>7758</v>
      </c>
      <c r="J2000" s="140" t="s">
        <v>15841</v>
      </c>
      <c r="K2000" s="140" t="s">
        <v>7881</v>
      </c>
      <c r="L2000" s="140" t="s">
        <v>7761</v>
      </c>
      <c r="M2000" s="140" t="s">
        <v>6824</v>
      </c>
      <c r="N2000" s="140" t="s">
        <v>8730</v>
      </c>
      <c r="O2000" s="139">
        <v>122184</v>
      </c>
      <c r="P2000" s="139">
        <v>61961</v>
      </c>
      <c r="Q2000" s="140" t="s">
        <v>6740</v>
      </c>
      <c r="R2000" s="139">
        <v>960138</v>
      </c>
      <c r="S2000" s="139">
        <v>0</v>
      </c>
      <c r="T2000" s="140" t="s">
        <v>7758</v>
      </c>
      <c r="U2000" s="141">
        <v>34578</v>
      </c>
      <c r="V2000" s="140" t="s">
        <v>15842</v>
      </c>
      <c r="W2000" s="140" t="s">
        <v>8146</v>
      </c>
      <c r="X2000" s="140" t="s">
        <v>7765</v>
      </c>
      <c r="Y2000" s="140" t="s">
        <v>7766</v>
      </c>
      <c r="Z2000" s="140" t="s">
        <v>8732</v>
      </c>
      <c r="AA2000" s="139">
        <v>2</v>
      </c>
      <c r="AB2000" s="141">
        <v>45322</v>
      </c>
      <c r="AC2000" s="141">
        <v>45322</v>
      </c>
      <c r="AD2000" s="140" t="s">
        <v>7938</v>
      </c>
      <c r="AE2000" s="140" t="s">
        <v>7939</v>
      </c>
      <c r="AF2000" s="140" t="s">
        <v>7940</v>
      </c>
      <c r="AG2000" s="140" t="s">
        <v>7941</v>
      </c>
      <c r="AH2000" s="140" t="s">
        <v>8733</v>
      </c>
      <c r="AI2000" s="140" t="s">
        <v>7773</v>
      </c>
      <c r="AJ2000" s="140" t="s">
        <v>8734</v>
      </c>
      <c r="AK2000" s="140" t="s">
        <v>8735</v>
      </c>
      <c r="AL2000" s="139">
        <v>1000</v>
      </c>
      <c r="AM2000" s="140" t="s">
        <v>2908</v>
      </c>
      <c r="AN2000" s="140" t="s">
        <v>8736</v>
      </c>
    </row>
    <row r="2001" spans="1:40" ht="28.8" x14ac:dyDescent="0.25">
      <c r="A2001" s="139" t="s">
        <v>7756</v>
      </c>
      <c r="B2001" s="140" t="s">
        <v>7757</v>
      </c>
      <c r="C2001" s="139">
        <v>61978</v>
      </c>
      <c r="D2001" s="140" t="s">
        <v>6588</v>
      </c>
      <c r="E2001" s="140" t="s">
        <v>4790</v>
      </c>
      <c r="F2001" s="139">
        <v>1090</v>
      </c>
      <c r="G2001" s="140" t="s">
        <v>494</v>
      </c>
      <c r="H2001" s="140" t="s">
        <v>2659</v>
      </c>
      <c r="I2001" s="140" t="s">
        <v>7758</v>
      </c>
      <c r="J2001" s="140" t="s">
        <v>15843</v>
      </c>
      <c r="K2001" s="140" t="s">
        <v>7881</v>
      </c>
      <c r="L2001" s="140" t="s">
        <v>7761</v>
      </c>
      <c r="M2001" s="140" t="s">
        <v>6824</v>
      </c>
      <c r="N2001" s="140" t="s">
        <v>8730</v>
      </c>
      <c r="O2001" s="139">
        <v>120221</v>
      </c>
      <c r="P2001" s="139">
        <v>4184</v>
      </c>
      <c r="Q2001" s="140" t="s">
        <v>5227</v>
      </c>
      <c r="R2001" s="139">
        <v>960195</v>
      </c>
      <c r="S2001" s="139">
        <v>0</v>
      </c>
      <c r="T2001" s="140" t="s">
        <v>7935</v>
      </c>
      <c r="U2001" s="141">
        <v>34578</v>
      </c>
      <c r="V2001" s="140" t="s">
        <v>15844</v>
      </c>
      <c r="W2001" s="140" t="s">
        <v>7949</v>
      </c>
      <c r="X2001" s="140" t="s">
        <v>7765</v>
      </c>
      <c r="Y2001" s="140" t="s">
        <v>7766</v>
      </c>
      <c r="Z2001" s="140" t="s">
        <v>8732</v>
      </c>
      <c r="AA2001" s="139">
        <v>4</v>
      </c>
      <c r="AB2001" s="141">
        <v>45322</v>
      </c>
      <c r="AC2001" s="141">
        <v>45322</v>
      </c>
      <c r="AD2001" s="140" t="s">
        <v>7938</v>
      </c>
      <c r="AE2001" s="140" t="s">
        <v>7939</v>
      </c>
      <c r="AF2001" s="140" t="s">
        <v>7940</v>
      </c>
      <c r="AG2001" s="140" t="s">
        <v>7941</v>
      </c>
      <c r="AH2001" s="140" t="s">
        <v>8949</v>
      </c>
      <c r="AI2001" s="140" t="s">
        <v>7773</v>
      </c>
      <c r="AJ2001" s="140" t="s">
        <v>8950</v>
      </c>
      <c r="AK2001" s="140" t="s">
        <v>8951</v>
      </c>
      <c r="AL2001" s="139">
        <v>1090</v>
      </c>
      <c r="AM2001" s="140" t="s">
        <v>494</v>
      </c>
      <c r="AN2001" s="140" t="s">
        <v>8952</v>
      </c>
    </row>
    <row r="2002" spans="1:40" ht="28.8" x14ac:dyDescent="0.25">
      <c r="A2002" s="139" t="s">
        <v>7756</v>
      </c>
      <c r="B2002" s="140" t="s">
        <v>7757</v>
      </c>
      <c r="C2002" s="139">
        <v>61986</v>
      </c>
      <c r="D2002" s="140" t="s">
        <v>6741</v>
      </c>
      <c r="E2002" s="140" t="s">
        <v>4791</v>
      </c>
      <c r="F2002" s="139">
        <v>1502</v>
      </c>
      <c r="G2002" s="140" t="s">
        <v>498</v>
      </c>
      <c r="H2002" s="140" t="s">
        <v>2660</v>
      </c>
      <c r="I2002" s="140" t="s">
        <v>7758</v>
      </c>
      <c r="J2002" s="140" t="s">
        <v>15845</v>
      </c>
      <c r="K2002" s="140" t="s">
        <v>7899</v>
      </c>
      <c r="L2002" s="140" t="s">
        <v>7761</v>
      </c>
      <c r="M2002" s="140" t="s">
        <v>6823</v>
      </c>
      <c r="N2002" s="140" t="s">
        <v>8722</v>
      </c>
      <c r="O2002" s="139">
        <v>139048</v>
      </c>
      <c r="P2002" s="139">
        <v>4796</v>
      </c>
      <c r="Q2002" s="140" t="s">
        <v>5255</v>
      </c>
      <c r="R2002" s="139">
        <v>963314</v>
      </c>
      <c r="S2002" s="139">
        <v>0</v>
      </c>
      <c r="T2002" s="140" t="s">
        <v>7758</v>
      </c>
      <c r="U2002" s="141">
        <v>34578</v>
      </c>
      <c r="V2002" s="140" t="s">
        <v>15846</v>
      </c>
      <c r="W2002" s="140" t="s">
        <v>9837</v>
      </c>
      <c r="X2002" s="140" t="s">
        <v>7972</v>
      </c>
      <c r="Y2002" s="140" t="s">
        <v>7973</v>
      </c>
      <c r="Z2002" s="140" t="s">
        <v>8899</v>
      </c>
      <c r="AA2002" s="139">
        <v>1</v>
      </c>
      <c r="AB2002" s="141">
        <v>45322</v>
      </c>
      <c r="AC2002" s="141">
        <v>45322</v>
      </c>
      <c r="AD2002" s="140" t="s">
        <v>7953</v>
      </c>
      <c r="AE2002" s="140" t="s">
        <v>7954</v>
      </c>
      <c r="AF2002" s="140" t="s">
        <v>7955</v>
      </c>
      <c r="AG2002" s="140" t="s">
        <v>7956</v>
      </c>
      <c r="AH2002" s="140" t="s">
        <v>9136</v>
      </c>
      <c r="AI2002" s="140" t="s">
        <v>7943</v>
      </c>
      <c r="AJ2002" s="140" t="s">
        <v>9137</v>
      </c>
      <c r="AK2002" s="140" t="s">
        <v>9138</v>
      </c>
      <c r="AL2002" s="139">
        <v>1020</v>
      </c>
      <c r="AM2002" s="140" t="s">
        <v>249</v>
      </c>
      <c r="AN2002" s="140" t="s">
        <v>9139</v>
      </c>
    </row>
    <row r="2003" spans="1:40" ht="28.8" x14ac:dyDescent="0.25">
      <c r="A2003" s="139" t="s">
        <v>7756</v>
      </c>
      <c r="B2003" s="140" t="s">
        <v>7757</v>
      </c>
      <c r="C2003" s="139">
        <v>62166</v>
      </c>
      <c r="D2003" s="140" t="s">
        <v>7373</v>
      </c>
      <c r="E2003" s="140" t="s">
        <v>4792</v>
      </c>
      <c r="F2003" s="139">
        <v>2160</v>
      </c>
      <c r="G2003" s="140" t="s">
        <v>295</v>
      </c>
      <c r="H2003" s="140" t="s">
        <v>7374</v>
      </c>
      <c r="I2003" s="140" t="s">
        <v>7758</v>
      </c>
      <c r="J2003" s="140" t="s">
        <v>15847</v>
      </c>
      <c r="K2003" s="140" t="s">
        <v>8070</v>
      </c>
      <c r="L2003" s="140" t="s">
        <v>7761</v>
      </c>
      <c r="M2003" s="140" t="s">
        <v>8071</v>
      </c>
      <c r="N2003" s="140" t="s">
        <v>7762</v>
      </c>
      <c r="O2003" s="139">
        <v>120543</v>
      </c>
      <c r="P2003" s="139">
        <v>118679</v>
      </c>
      <c r="Q2003" s="140" t="s">
        <v>5992</v>
      </c>
      <c r="R2003" s="139">
        <v>113861</v>
      </c>
      <c r="S2003" s="139">
        <v>113861</v>
      </c>
      <c r="T2003" s="140" t="s">
        <v>7758</v>
      </c>
      <c r="U2003" s="141">
        <v>34578</v>
      </c>
      <c r="V2003" s="140" t="s">
        <v>15848</v>
      </c>
      <c r="W2003" s="140" t="s">
        <v>15849</v>
      </c>
      <c r="X2003" s="140" t="s">
        <v>7765</v>
      </c>
      <c r="Y2003" s="140" t="s">
        <v>7766</v>
      </c>
      <c r="Z2003" s="140" t="s">
        <v>7767</v>
      </c>
      <c r="AA2003" s="139">
        <v>1</v>
      </c>
      <c r="AB2003" s="141">
        <v>45322</v>
      </c>
      <c r="AC2003" s="141">
        <v>45322</v>
      </c>
      <c r="AD2003" s="140" t="s">
        <v>8109</v>
      </c>
      <c r="AE2003" s="140" t="s">
        <v>8110</v>
      </c>
      <c r="AF2003" s="140" t="s">
        <v>8111</v>
      </c>
      <c r="AG2003" s="140" t="s">
        <v>8112</v>
      </c>
      <c r="AH2003" s="140" t="s">
        <v>7903</v>
      </c>
      <c r="AI2003" s="140" t="s">
        <v>7773</v>
      </c>
      <c r="AJ2003" s="140" t="s">
        <v>7904</v>
      </c>
      <c r="AK2003" s="140" t="s">
        <v>7905</v>
      </c>
      <c r="AL2003" s="139">
        <v>2300</v>
      </c>
      <c r="AM2003" s="140" t="s">
        <v>301</v>
      </c>
      <c r="AN2003" s="140" t="s">
        <v>7906</v>
      </c>
    </row>
    <row r="2004" spans="1:40" ht="28.8" x14ac:dyDescent="0.25">
      <c r="A2004" s="139" t="s">
        <v>7756</v>
      </c>
      <c r="B2004" s="140" t="s">
        <v>7757</v>
      </c>
      <c r="C2004" s="139">
        <v>62331</v>
      </c>
      <c r="D2004" s="140" t="s">
        <v>5901</v>
      </c>
      <c r="E2004" s="140" t="s">
        <v>4793</v>
      </c>
      <c r="F2004" s="139">
        <v>9250</v>
      </c>
      <c r="G2004" s="140" t="s">
        <v>448</v>
      </c>
      <c r="H2004" s="140" t="s">
        <v>2661</v>
      </c>
      <c r="I2004" s="140" t="s">
        <v>7758</v>
      </c>
      <c r="J2004" s="140" t="s">
        <v>15850</v>
      </c>
      <c r="K2004" s="140" t="s">
        <v>7899</v>
      </c>
      <c r="L2004" s="140" t="s">
        <v>7761</v>
      </c>
      <c r="M2004" s="140" t="s">
        <v>6823</v>
      </c>
      <c r="N2004" s="140" t="s">
        <v>8730</v>
      </c>
      <c r="O2004" s="139">
        <v>119131</v>
      </c>
      <c r="P2004" s="139">
        <v>11478</v>
      </c>
      <c r="Q2004" s="140" t="s">
        <v>5449</v>
      </c>
      <c r="R2004" s="139">
        <v>975888</v>
      </c>
      <c r="S2004" s="139">
        <v>0</v>
      </c>
      <c r="T2004" s="140" t="s">
        <v>7758</v>
      </c>
      <c r="U2004" s="141">
        <v>34578</v>
      </c>
      <c r="V2004" s="140" t="s">
        <v>15851</v>
      </c>
      <c r="W2004" s="140" t="s">
        <v>8152</v>
      </c>
      <c r="X2004" s="140" t="s">
        <v>7765</v>
      </c>
      <c r="Y2004" s="140" t="s">
        <v>7766</v>
      </c>
      <c r="Z2004" s="140" t="s">
        <v>8732</v>
      </c>
      <c r="AA2004" s="139">
        <v>1</v>
      </c>
      <c r="AB2004" s="141">
        <v>45322</v>
      </c>
      <c r="AC2004" s="141">
        <v>45322</v>
      </c>
      <c r="AD2004" s="140" t="s">
        <v>8081</v>
      </c>
      <c r="AE2004" s="140" t="s">
        <v>8082</v>
      </c>
      <c r="AF2004" s="140" t="s">
        <v>8083</v>
      </c>
      <c r="AG2004" s="140" t="s">
        <v>8084</v>
      </c>
      <c r="AH2004" s="140" t="s">
        <v>15721</v>
      </c>
      <c r="AI2004" s="140" t="s">
        <v>8982</v>
      </c>
      <c r="AJ2004" s="140" t="s">
        <v>15722</v>
      </c>
      <c r="AK2004" s="140" t="s">
        <v>15723</v>
      </c>
      <c r="AL2004" s="139">
        <v>9250</v>
      </c>
      <c r="AM2004" s="140" t="s">
        <v>448</v>
      </c>
      <c r="AN2004" s="140" t="s">
        <v>15724</v>
      </c>
    </row>
    <row r="2005" spans="1:40" ht="28.8" x14ac:dyDescent="0.25">
      <c r="A2005" s="139" t="s">
        <v>7756</v>
      </c>
      <c r="B2005" s="140" t="s">
        <v>7757</v>
      </c>
      <c r="C2005" s="139">
        <v>62364</v>
      </c>
      <c r="D2005" s="140" t="s">
        <v>6341</v>
      </c>
      <c r="E2005" s="140" t="s">
        <v>4794</v>
      </c>
      <c r="F2005" s="139">
        <v>2440</v>
      </c>
      <c r="G2005" s="140" t="s">
        <v>309</v>
      </c>
      <c r="H2005" s="140" t="s">
        <v>1577</v>
      </c>
      <c r="I2005" s="140" t="s">
        <v>7758</v>
      </c>
      <c r="J2005" s="140" t="s">
        <v>15852</v>
      </c>
      <c r="K2005" s="140" t="s">
        <v>7760</v>
      </c>
      <c r="L2005" s="140" t="s">
        <v>7761</v>
      </c>
      <c r="M2005" s="140" t="s">
        <v>7491</v>
      </c>
      <c r="N2005" s="140" t="s">
        <v>8722</v>
      </c>
      <c r="O2005" s="139">
        <v>121756</v>
      </c>
      <c r="P2005" s="139">
        <v>9282</v>
      </c>
      <c r="Q2005" s="140" t="s">
        <v>7200</v>
      </c>
      <c r="R2005" s="139">
        <v>61523</v>
      </c>
      <c r="S2005" s="139">
        <v>0</v>
      </c>
      <c r="T2005" s="140" t="s">
        <v>7758</v>
      </c>
      <c r="U2005" s="141">
        <v>34578</v>
      </c>
      <c r="V2005" s="140" t="s">
        <v>15853</v>
      </c>
      <c r="W2005" s="140" t="s">
        <v>15854</v>
      </c>
      <c r="X2005" s="140" t="s">
        <v>7972</v>
      </c>
      <c r="Y2005" s="140" t="s">
        <v>7973</v>
      </c>
      <c r="Z2005" s="140" t="s">
        <v>8899</v>
      </c>
      <c r="AA2005" s="139">
        <v>1</v>
      </c>
      <c r="AB2005" s="141">
        <v>45322</v>
      </c>
      <c r="AC2005" s="141">
        <v>45322</v>
      </c>
      <c r="AD2005" s="140" t="s">
        <v>7768</v>
      </c>
      <c r="AE2005" s="140" t="s">
        <v>7769</v>
      </c>
      <c r="AF2005" s="140" t="s">
        <v>7770</v>
      </c>
      <c r="AG2005" s="140" t="s">
        <v>7771</v>
      </c>
      <c r="AH2005" s="140" t="s">
        <v>10637</v>
      </c>
      <c r="AI2005" s="140" t="s">
        <v>9607</v>
      </c>
      <c r="AJ2005" s="140" t="s">
        <v>10638</v>
      </c>
      <c r="AK2005" s="140" t="s">
        <v>10639</v>
      </c>
      <c r="AL2005" s="139">
        <v>2440</v>
      </c>
      <c r="AM2005" s="140" t="s">
        <v>309</v>
      </c>
      <c r="AN2005" s="140" t="s">
        <v>10640</v>
      </c>
    </row>
    <row r="2006" spans="1:40" ht="28.8" x14ac:dyDescent="0.25">
      <c r="A2006" s="139" t="s">
        <v>7756</v>
      </c>
      <c r="B2006" s="140" t="s">
        <v>7757</v>
      </c>
      <c r="C2006" s="139">
        <v>62372</v>
      </c>
      <c r="D2006" s="140" t="s">
        <v>5902</v>
      </c>
      <c r="E2006" s="140" t="s">
        <v>4795</v>
      </c>
      <c r="F2006" s="139">
        <v>3920</v>
      </c>
      <c r="G2006" s="140" t="s">
        <v>378</v>
      </c>
      <c r="H2006" s="140" t="s">
        <v>2662</v>
      </c>
      <c r="I2006" s="140" t="s">
        <v>7758</v>
      </c>
      <c r="J2006" s="140" t="s">
        <v>15855</v>
      </c>
      <c r="K2006" s="140" t="s">
        <v>7899</v>
      </c>
      <c r="L2006" s="140" t="s">
        <v>7761</v>
      </c>
      <c r="M2006" s="140" t="s">
        <v>6823</v>
      </c>
      <c r="N2006" s="140" t="s">
        <v>8722</v>
      </c>
      <c r="O2006" s="139">
        <v>122127</v>
      </c>
      <c r="P2006" s="139">
        <v>106138</v>
      </c>
      <c r="Q2006" s="140" t="s">
        <v>5921</v>
      </c>
      <c r="R2006" s="139">
        <v>116202</v>
      </c>
      <c r="S2006" s="139">
        <v>0</v>
      </c>
      <c r="T2006" s="140" t="s">
        <v>7758</v>
      </c>
      <c r="U2006" s="141">
        <v>34578</v>
      </c>
      <c r="V2006" s="140" t="s">
        <v>15856</v>
      </c>
      <c r="W2006" s="140" t="s">
        <v>15857</v>
      </c>
      <c r="X2006" s="140" t="s">
        <v>7765</v>
      </c>
      <c r="Y2006" s="140" t="s">
        <v>7766</v>
      </c>
      <c r="Z2006" s="140" t="s">
        <v>8739</v>
      </c>
      <c r="AA2006" s="139">
        <v>1</v>
      </c>
      <c r="AB2006" s="141">
        <v>45322</v>
      </c>
      <c r="AC2006" s="141">
        <v>45322</v>
      </c>
      <c r="AD2006" s="140" t="s">
        <v>7768</v>
      </c>
      <c r="AE2006" s="140" t="s">
        <v>7769</v>
      </c>
      <c r="AF2006" s="140" t="s">
        <v>7770</v>
      </c>
      <c r="AG2006" s="140" t="s">
        <v>7771</v>
      </c>
      <c r="AH2006" s="140" t="s">
        <v>15858</v>
      </c>
      <c r="AI2006" s="140" t="s">
        <v>7943</v>
      </c>
      <c r="AJ2006" s="140" t="s">
        <v>15859</v>
      </c>
      <c r="AK2006" s="140" t="s">
        <v>15860</v>
      </c>
      <c r="AL2006" s="139">
        <v>3920</v>
      </c>
      <c r="AM2006" s="140" t="s">
        <v>378</v>
      </c>
      <c r="AN2006" s="140" t="s">
        <v>15861</v>
      </c>
    </row>
    <row r="2007" spans="1:40" ht="28.8" x14ac:dyDescent="0.25">
      <c r="A2007" s="139" t="s">
        <v>7756</v>
      </c>
      <c r="B2007" s="140" t="s">
        <v>7757</v>
      </c>
      <c r="C2007" s="139">
        <v>102525</v>
      </c>
      <c r="D2007" s="140" t="s">
        <v>7375</v>
      </c>
      <c r="E2007" s="140" t="s">
        <v>4796</v>
      </c>
      <c r="F2007" s="139">
        <v>1640</v>
      </c>
      <c r="G2007" s="140" t="s">
        <v>506</v>
      </c>
      <c r="H2007" s="140" t="s">
        <v>2929</v>
      </c>
      <c r="I2007" s="140" t="s">
        <v>7758</v>
      </c>
      <c r="J2007" s="140" t="s">
        <v>15862</v>
      </c>
      <c r="K2007" s="140" t="s">
        <v>7881</v>
      </c>
      <c r="L2007" s="140" t="s">
        <v>7761</v>
      </c>
      <c r="M2007" s="140" t="s">
        <v>6824</v>
      </c>
      <c r="N2007" s="140" t="s">
        <v>8722</v>
      </c>
      <c r="O2007" s="139">
        <v>139071</v>
      </c>
      <c r="P2007" s="139">
        <v>117887</v>
      </c>
      <c r="Q2007" s="140" t="s">
        <v>7419</v>
      </c>
      <c r="R2007" s="139">
        <v>55137</v>
      </c>
      <c r="S2007" s="139">
        <v>0</v>
      </c>
      <c r="T2007" s="140" t="s">
        <v>7758</v>
      </c>
      <c r="U2007" s="141">
        <v>34578</v>
      </c>
      <c r="V2007" s="140" t="s">
        <v>15863</v>
      </c>
      <c r="W2007" s="140" t="s">
        <v>12422</v>
      </c>
      <c r="X2007" s="140" t="s">
        <v>8106</v>
      </c>
      <c r="Y2007" s="140" t="s">
        <v>8107</v>
      </c>
      <c r="Z2007" s="140" t="s">
        <v>8724</v>
      </c>
      <c r="AA2007" s="139">
        <v>1</v>
      </c>
      <c r="AB2007" s="141">
        <v>45322</v>
      </c>
      <c r="AC2007" s="141">
        <v>45322</v>
      </c>
      <c r="AD2007" s="140" t="s">
        <v>7953</v>
      </c>
      <c r="AE2007" s="140" t="s">
        <v>7954</v>
      </c>
      <c r="AF2007" s="140" t="s">
        <v>7955</v>
      </c>
      <c r="AG2007" s="140" t="s">
        <v>7956</v>
      </c>
      <c r="AH2007" s="140" t="s">
        <v>9112</v>
      </c>
      <c r="AI2007" s="140" t="s">
        <v>7943</v>
      </c>
      <c r="AJ2007" s="140" t="s">
        <v>9113</v>
      </c>
      <c r="AK2007" s="140" t="s">
        <v>3859</v>
      </c>
      <c r="AL2007" s="139">
        <v>3001</v>
      </c>
      <c r="AM2007" s="140" t="s">
        <v>340</v>
      </c>
      <c r="AN2007" s="140" t="s">
        <v>9114</v>
      </c>
    </row>
    <row r="2008" spans="1:40" ht="28.8" x14ac:dyDescent="0.25">
      <c r="A2008" s="139" t="s">
        <v>7756</v>
      </c>
      <c r="B2008" s="140" t="s">
        <v>7757</v>
      </c>
      <c r="C2008" s="139">
        <v>102533</v>
      </c>
      <c r="D2008" s="140" t="s">
        <v>7636</v>
      </c>
      <c r="E2008" s="140" t="s">
        <v>4797</v>
      </c>
      <c r="F2008" s="139">
        <v>9290</v>
      </c>
      <c r="G2008" s="140" t="s">
        <v>860</v>
      </c>
      <c r="H2008" s="140" t="s">
        <v>7637</v>
      </c>
      <c r="I2008" s="140" t="s">
        <v>7758</v>
      </c>
      <c r="J2008" s="140" t="s">
        <v>15864</v>
      </c>
      <c r="K2008" s="140" t="s">
        <v>8031</v>
      </c>
      <c r="L2008" s="140" t="s">
        <v>7761</v>
      </c>
      <c r="M2008" s="140" t="s">
        <v>6825</v>
      </c>
      <c r="N2008" s="140" t="s">
        <v>7762</v>
      </c>
      <c r="O2008" s="139">
        <v>121012</v>
      </c>
      <c r="P2008" s="139">
        <v>299</v>
      </c>
      <c r="Q2008" s="140" t="s">
        <v>7049</v>
      </c>
      <c r="R2008" s="139">
        <v>113985</v>
      </c>
      <c r="S2008" s="139">
        <v>113985</v>
      </c>
      <c r="T2008" s="140" t="s">
        <v>7758</v>
      </c>
      <c r="U2008" s="141">
        <v>34578</v>
      </c>
      <c r="V2008" s="140" t="s">
        <v>15865</v>
      </c>
      <c r="W2008" s="140" t="s">
        <v>9630</v>
      </c>
      <c r="X2008" s="140" t="s">
        <v>7765</v>
      </c>
      <c r="Y2008" s="140" t="s">
        <v>7766</v>
      </c>
      <c r="Z2008" s="140" t="s">
        <v>7767</v>
      </c>
      <c r="AA2008" s="139">
        <v>1</v>
      </c>
      <c r="AB2008" s="141">
        <v>45322</v>
      </c>
      <c r="AC2008" s="141">
        <v>45322</v>
      </c>
      <c r="AD2008" s="140" t="s">
        <v>7938</v>
      </c>
      <c r="AE2008" s="140" t="s">
        <v>7939</v>
      </c>
      <c r="AF2008" s="140" t="s">
        <v>7940</v>
      </c>
      <c r="AG2008" s="140" t="s">
        <v>7941</v>
      </c>
      <c r="AH2008" s="140" t="s">
        <v>8034</v>
      </c>
      <c r="AI2008" s="140" t="s">
        <v>7773</v>
      </c>
      <c r="AJ2008" s="140" t="s">
        <v>8035</v>
      </c>
      <c r="AK2008" s="140" t="s">
        <v>8036</v>
      </c>
      <c r="AL2008" s="139">
        <v>9300</v>
      </c>
      <c r="AM2008" s="140" t="s">
        <v>456</v>
      </c>
      <c r="AN2008" s="140" t="s">
        <v>8037</v>
      </c>
    </row>
    <row r="2009" spans="1:40" ht="28.8" x14ac:dyDescent="0.25">
      <c r="A2009" s="139" t="s">
        <v>7756</v>
      </c>
      <c r="B2009" s="140" t="s">
        <v>7757</v>
      </c>
      <c r="C2009" s="139">
        <v>102566</v>
      </c>
      <c r="D2009" s="140" t="s">
        <v>7376</v>
      </c>
      <c r="E2009" s="140" t="s">
        <v>4798</v>
      </c>
      <c r="F2009" s="139">
        <v>9600</v>
      </c>
      <c r="G2009" s="140" t="s">
        <v>473</v>
      </c>
      <c r="H2009" s="140" t="s">
        <v>2663</v>
      </c>
      <c r="I2009" s="140" t="s">
        <v>7758</v>
      </c>
      <c r="J2009" s="140" t="s">
        <v>15866</v>
      </c>
      <c r="K2009" s="140" t="s">
        <v>7922</v>
      </c>
      <c r="L2009" s="140" t="s">
        <v>7761</v>
      </c>
      <c r="M2009" s="140" t="s">
        <v>7923</v>
      </c>
      <c r="N2009" s="140" t="s">
        <v>7762</v>
      </c>
      <c r="O2009" s="139">
        <v>121061</v>
      </c>
      <c r="P2009" s="139">
        <v>3152</v>
      </c>
      <c r="Q2009" s="140" t="s">
        <v>6173</v>
      </c>
      <c r="R2009" s="139">
        <v>114009</v>
      </c>
      <c r="S2009" s="139">
        <v>114009</v>
      </c>
      <c r="T2009" s="140" t="s">
        <v>7758</v>
      </c>
      <c r="U2009" s="141">
        <v>34578</v>
      </c>
      <c r="V2009" s="140" t="s">
        <v>15867</v>
      </c>
      <c r="W2009" s="140" t="s">
        <v>15868</v>
      </c>
      <c r="X2009" s="140" t="s">
        <v>8106</v>
      </c>
      <c r="Y2009" s="140" t="s">
        <v>8107</v>
      </c>
      <c r="Z2009" s="140" t="s">
        <v>8108</v>
      </c>
      <c r="AA2009" s="139">
        <v>4</v>
      </c>
      <c r="AB2009" s="141">
        <v>45322</v>
      </c>
      <c r="AC2009" s="141">
        <v>45322</v>
      </c>
      <c r="AD2009" s="140" t="s">
        <v>8470</v>
      </c>
      <c r="AE2009" s="140" t="s">
        <v>8471</v>
      </c>
      <c r="AF2009" s="140" t="s">
        <v>8472</v>
      </c>
      <c r="AG2009" s="140" t="s">
        <v>8473</v>
      </c>
      <c r="AH2009" s="140" t="s">
        <v>8487</v>
      </c>
      <c r="AI2009" s="140" t="s">
        <v>7885</v>
      </c>
      <c r="AJ2009" s="140" t="s">
        <v>8488</v>
      </c>
      <c r="AK2009" s="140" t="s">
        <v>8489</v>
      </c>
      <c r="AL2009" s="139">
        <v>9700</v>
      </c>
      <c r="AM2009" s="140" t="s">
        <v>478</v>
      </c>
      <c r="AN2009" s="140" t="s">
        <v>8490</v>
      </c>
    </row>
    <row r="2010" spans="1:40" ht="28.8" x14ac:dyDescent="0.25">
      <c r="A2010" s="139" t="s">
        <v>7756</v>
      </c>
      <c r="B2010" s="140" t="s">
        <v>7757</v>
      </c>
      <c r="C2010" s="139">
        <v>102574</v>
      </c>
      <c r="D2010" s="140" t="s">
        <v>2951</v>
      </c>
      <c r="E2010" s="140" t="s">
        <v>7713</v>
      </c>
      <c r="F2010" s="139">
        <v>2950</v>
      </c>
      <c r="G2010" s="140" t="s">
        <v>283</v>
      </c>
      <c r="H2010" s="140" t="s">
        <v>1415</v>
      </c>
      <c r="I2010" s="140" t="s">
        <v>7758</v>
      </c>
      <c r="J2010" s="140" t="s">
        <v>15869</v>
      </c>
      <c r="K2010" s="140" t="s">
        <v>8070</v>
      </c>
      <c r="L2010" s="140" t="s">
        <v>7761</v>
      </c>
      <c r="M2010" s="140" t="s">
        <v>8071</v>
      </c>
      <c r="N2010" s="140" t="s">
        <v>8722</v>
      </c>
      <c r="O2010" s="139">
        <v>121541</v>
      </c>
      <c r="P2010" s="139">
        <v>112921</v>
      </c>
      <c r="Q2010" s="140" t="s">
        <v>2921</v>
      </c>
      <c r="R2010" s="139">
        <v>123381</v>
      </c>
      <c r="S2010" s="139">
        <v>0</v>
      </c>
      <c r="T2010" s="140" t="s">
        <v>7758</v>
      </c>
      <c r="U2010" s="141">
        <v>34578</v>
      </c>
      <c r="V2010" s="140" t="s">
        <v>15870</v>
      </c>
      <c r="W2010" s="140" t="s">
        <v>15871</v>
      </c>
      <c r="X2010" s="140" t="s">
        <v>8106</v>
      </c>
      <c r="Y2010" s="140" t="s">
        <v>8107</v>
      </c>
      <c r="Z2010" s="140" t="s">
        <v>8724</v>
      </c>
      <c r="AA2010" s="139">
        <v>2</v>
      </c>
      <c r="AB2010" s="141">
        <v>45322</v>
      </c>
      <c r="AC2010" s="141">
        <v>45322</v>
      </c>
      <c r="AD2010" s="140" t="s">
        <v>8091</v>
      </c>
      <c r="AE2010" s="140" t="s">
        <v>8092</v>
      </c>
      <c r="AF2010" s="140" t="s">
        <v>8093</v>
      </c>
      <c r="AG2010" s="140" t="s">
        <v>8094</v>
      </c>
      <c r="AH2010" s="140" t="s">
        <v>9915</v>
      </c>
      <c r="AI2010" s="140" t="s">
        <v>7943</v>
      </c>
      <c r="AJ2010" s="140" t="s">
        <v>9916</v>
      </c>
      <c r="AK2010" s="140" t="s">
        <v>9917</v>
      </c>
      <c r="AL2010" s="139">
        <v>2900</v>
      </c>
      <c r="AM2010" s="140" t="s">
        <v>286</v>
      </c>
      <c r="AN2010" s="140" t="s">
        <v>9918</v>
      </c>
    </row>
    <row r="2011" spans="1:40" ht="28.8" x14ac:dyDescent="0.25">
      <c r="A2011" s="139" t="s">
        <v>7756</v>
      </c>
      <c r="B2011" s="140" t="s">
        <v>7757</v>
      </c>
      <c r="C2011" s="139">
        <v>102591</v>
      </c>
      <c r="D2011" s="140" t="s">
        <v>6342</v>
      </c>
      <c r="E2011" s="140" t="s">
        <v>4799</v>
      </c>
      <c r="F2011" s="139">
        <v>3290</v>
      </c>
      <c r="G2011" s="140" t="s">
        <v>351</v>
      </c>
      <c r="H2011" s="140" t="s">
        <v>6957</v>
      </c>
      <c r="I2011" s="140" t="s">
        <v>7758</v>
      </c>
      <c r="J2011" s="140" t="s">
        <v>15872</v>
      </c>
      <c r="K2011" s="140" t="s">
        <v>7881</v>
      </c>
      <c r="L2011" s="140" t="s">
        <v>7761</v>
      </c>
      <c r="M2011" s="140" t="s">
        <v>6824</v>
      </c>
      <c r="N2011" s="140" t="s">
        <v>8722</v>
      </c>
      <c r="O2011" s="139">
        <v>138727</v>
      </c>
      <c r="P2011" s="139">
        <v>13334</v>
      </c>
      <c r="Q2011" s="140" t="s">
        <v>5206</v>
      </c>
      <c r="R2011" s="139">
        <v>964817</v>
      </c>
      <c r="S2011" s="139">
        <v>0</v>
      </c>
      <c r="T2011" s="140" t="s">
        <v>7758</v>
      </c>
      <c r="U2011" s="141">
        <v>34578</v>
      </c>
      <c r="V2011" s="140" t="s">
        <v>15873</v>
      </c>
      <c r="W2011" s="140" t="s">
        <v>15874</v>
      </c>
      <c r="X2011" s="140" t="s">
        <v>8106</v>
      </c>
      <c r="Y2011" s="140" t="s">
        <v>8107</v>
      </c>
      <c r="Z2011" s="140" t="s">
        <v>8724</v>
      </c>
      <c r="AA2011" s="139">
        <v>2</v>
      </c>
      <c r="AB2011" s="141">
        <v>45322</v>
      </c>
      <c r="AC2011" s="141">
        <v>45322</v>
      </c>
      <c r="AD2011" s="140" t="s">
        <v>7876</v>
      </c>
      <c r="AE2011" s="140" t="s">
        <v>7877</v>
      </c>
      <c r="AF2011" s="140" t="s">
        <v>7878</v>
      </c>
      <c r="AG2011" s="140" t="s">
        <v>7879</v>
      </c>
      <c r="AH2011" s="140" t="s">
        <v>11878</v>
      </c>
      <c r="AI2011" s="140" t="s">
        <v>7943</v>
      </c>
      <c r="AJ2011" s="140" t="s">
        <v>11879</v>
      </c>
      <c r="AK2011" s="140" t="s">
        <v>3937</v>
      </c>
      <c r="AL2011" s="139">
        <v>3290</v>
      </c>
      <c r="AM2011" s="140" t="s">
        <v>351</v>
      </c>
      <c r="AN2011" s="140" t="s">
        <v>11880</v>
      </c>
    </row>
    <row r="2012" spans="1:40" ht="28.8" x14ac:dyDescent="0.25">
      <c r="A2012" s="139" t="s">
        <v>7756</v>
      </c>
      <c r="B2012" s="140" t="s">
        <v>7757</v>
      </c>
      <c r="C2012" s="139">
        <v>102641</v>
      </c>
      <c r="D2012" s="140" t="s">
        <v>5903</v>
      </c>
      <c r="E2012" s="140" t="s">
        <v>4800</v>
      </c>
      <c r="F2012" s="139">
        <v>2180</v>
      </c>
      <c r="G2012" s="140" t="s">
        <v>282</v>
      </c>
      <c r="H2012" s="140" t="s">
        <v>2664</v>
      </c>
      <c r="I2012" s="140" t="s">
        <v>7758</v>
      </c>
      <c r="J2012" s="140" t="s">
        <v>15875</v>
      </c>
      <c r="K2012" s="140" t="s">
        <v>7899</v>
      </c>
      <c r="L2012" s="140" t="s">
        <v>7761</v>
      </c>
      <c r="M2012" s="140" t="s">
        <v>6823</v>
      </c>
      <c r="N2012" s="140" t="s">
        <v>8722</v>
      </c>
      <c r="O2012" s="139">
        <v>121814</v>
      </c>
      <c r="P2012" s="139">
        <v>6965</v>
      </c>
      <c r="Q2012" s="140" t="s">
        <v>488</v>
      </c>
      <c r="R2012" s="139">
        <v>60749</v>
      </c>
      <c r="S2012" s="139">
        <v>0</v>
      </c>
      <c r="T2012" s="140" t="s">
        <v>7758</v>
      </c>
      <c r="U2012" s="141">
        <v>34578</v>
      </c>
      <c r="V2012" s="140" t="s">
        <v>15876</v>
      </c>
      <c r="W2012" s="140" t="s">
        <v>8022</v>
      </c>
      <c r="X2012" s="140" t="s">
        <v>8106</v>
      </c>
      <c r="Y2012" s="140" t="s">
        <v>8107</v>
      </c>
      <c r="Z2012" s="140" t="s">
        <v>8724</v>
      </c>
      <c r="AA2012" s="139">
        <v>2</v>
      </c>
      <c r="AB2012" s="141">
        <v>45322</v>
      </c>
      <c r="AC2012" s="141">
        <v>45322</v>
      </c>
      <c r="AD2012" s="140" t="s">
        <v>8091</v>
      </c>
      <c r="AE2012" s="140" t="s">
        <v>8092</v>
      </c>
      <c r="AF2012" s="140" t="s">
        <v>8093</v>
      </c>
      <c r="AG2012" s="140" t="s">
        <v>8094</v>
      </c>
      <c r="AH2012" s="140" t="s">
        <v>15877</v>
      </c>
      <c r="AI2012" s="140" t="s">
        <v>7943</v>
      </c>
      <c r="AJ2012" s="140" t="s">
        <v>15878</v>
      </c>
      <c r="AK2012" s="140" t="s">
        <v>9653</v>
      </c>
      <c r="AL2012" s="139">
        <v>2390</v>
      </c>
      <c r="AM2012" s="140" t="s">
        <v>2847</v>
      </c>
      <c r="AN2012" s="140" t="s">
        <v>9877</v>
      </c>
    </row>
    <row r="2013" spans="1:40" ht="28.8" x14ac:dyDescent="0.25">
      <c r="A2013" s="139" t="s">
        <v>7756</v>
      </c>
      <c r="B2013" s="140" t="s">
        <v>7757</v>
      </c>
      <c r="C2013" s="139">
        <v>102673</v>
      </c>
      <c r="D2013" s="140" t="s">
        <v>6227</v>
      </c>
      <c r="E2013" s="140" t="s">
        <v>4801</v>
      </c>
      <c r="F2013" s="139">
        <v>2300</v>
      </c>
      <c r="G2013" s="140" t="s">
        <v>301</v>
      </c>
      <c r="H2013" s="140" t="s">
        <v>2665</v>
      </c>
      <c r="I2013" s="140" t="s">
        <v>7758</v>
      </c>
      <c r="J2013" s="140" t="s">
        <v>15879</v>
      </c>
      <c r="K2013" s="140" t="s">
        <v>7760</v>
      </c>
      <c r="L2013" s="140" t="s">
        <v>7761</v>
      </c>
      <c r="M2013" s="140" t="s">
        <v>7491</v>
      </c>
      <c r="N2013" s="140" t="s">
        <v>8722</v>
      </c>
      <c r="O2013" s="139">
        <v>121781</v>
      </c>
      <c r="P2013" s="139">
        <v>8961</v>
      </c>
      <c r="Q2013" s="140" t="s">
        <v>6372</v>
      </c>
      <c r="R2013" s="139">
        <v>968081</v>
      </c>
      <c r="S2013" s="139">
        <v>0</v>
      </c>
      <c r="T2013" s="140" t="s">
        <v>7758</v>
      </c>
      <c r="U2013" s="141">
        <v>34578</v>
      </c>
      <c r="V2013" s="140" t="s">
        <v>15880</v>
      </c>
      <c r="W2013" s="140" t="s">
        <v>7840</v>
      </c>
      <c r="X2013" s="140" t="s">
        <v>7765</v>
      </c>
      <c r="Y2013" s="140" t="s">
        <v>7766</v>
      </c>
      <c r="Z2013" s="140" t="s">
        <v>8739</v>
      </c>
      <c r="AA2013" s="139">
        <v>2</v>
      </c>
      <c r="AB2013" s="141">
        <v>45322</v>
      </c>
      <c r="AC2013" s="141">
        <v>45322</v>
      </c>
      <c r="AD2013" s="140" t="s">
        <v>8109</v>
      </c>
      <c r="AE2013" s="140" t="s">
        <v>8110</v>
      </c>
      <c r="AF2013" s="140" t="s">
        <v>8111</v>
      </c>
      <c r="AG2013" s="140" t="s">
        <v>8112</v>
      </c>
      <c r="AH2013" s="140" t="s">
        <v>9894</v>
      </c>
      <c r="AI2013" s="140" t="s">
        <v>7773</v>
      </c>
      <c r="AJ2013" s="140" t="s">
        <v>9895</v>
      </c>
      <c r="AK2013" s="140" t="s">
        <v>9896</v>
      </c>
      <c r="AL2013" s="139">
        <v>9000</v>
      </c>
      <c r="AM2013" s="140" t="s">
        <v>436</v>
      </c>
      <c r="AN2013" s="140" t="s">
        <v>9897</v>
      </c>
    </row>
    <row r="2014" spans="1:40" ht="28.8" x14ac:dyDescent="0.25">
      <c r="A2014" s="139" t="s">
        <v>7756</v>
      </c>
      <c r="B2014" s="140" t="s">
        <v>7757</v>
      </c>
      <c r="C2014" s="139">
        <v>102681</v>
      </c>
      <c r="D2014" s="140" t="s">
        <v>6958</v>
      </c>
      <c r="E2014" s="140" t="s">
        <v>4802</v>
      </c>
      <c r="F2014" s="139">
        <v>2960</v>
      </c>
      <c r="G2014" s="140" t="s">
        <v>547</v>
      </c>
      <c r="H2014" s="140" t="s">
        <v>1460</v>
      </c>
      <c r="I2014" s="140" t="s">
        <v>7758</v>
      </c>
      <c r="J2014" s="140" t="s">
        <v>15881</v>
      </c>
      <c r="K2014" s="140" t="s">
        <v>8070</v>
      </c>
      <c r="L2014" s="140" t="s">
        <v>7761</v>
      </c>
      <c r="M2014" s="140" t="s">
        <v>8071</v>
      </c>
      <c r="N2014" s="140" t="s">
        <v>8722</v>
      </c>
      <c r="O2014" s="139">
        <v>121558</v>
      </c>
      <c r="P2014" s="139">
        <v>7799</v>
      </c>
      <c r="Q2014" s="140" t="s">
        <v>6526</v>
      </c>
      <c r="R2014" s="139">
        <v>123381</v>
      </c>
      <c r="S2014" s="139">
        <v>0</v>
      </c>
      <c r="T2014" s="140" t="s">
        <v>7758</v>
      </c>
      <c r="U2014" s="141">
        <v>34578</v>
      </c>
      <c r="V2014" s="140" t="s">
        <v>15882</v>
      </c>
      <c r="W2014" s="140" t="s">
        <v>15883</v>
      </c>
      <c r="X2014" s="140" t="s">
        <v>8106</v>
      </c>
      <c r="Y2014" s="140" t="s">
        <v>8107</v>
      </c>
      <c r="Z2014" s="140" t="s">
        <v>8724</v>
      </c>
      <c r="AA2014" s="139">
        <v>2</v>
      </c>
      <c r="AB2014" s="141">
        <v>45322</v>
      </c>
      <c r="AC2014" s="141">
        <v>45322</v>
      </c>
      <c r="AD2014" s="140" t="s">
        <v>8091</v>
      </c>
      <c r="AE2014" s="140" t="s">
        <v>8092</v>
      </c>
      <c r="AF2014" s="140" t="s">
        <v>8093</v>
      </c>
      <c r="AG2014" s="140" t="s">
        <v>8094</v>
      </c>
      <c r="AH2014" s="140" t="s">
        <v>9915</v>
      </c>
      <c r="AI2014" s="140" t="s">
        <v>7943</v>
      </c>
      <c r="AJ2014" s="140" t="s">
        <v>9916</v>
      </c>
      <c r="AK2014" s="140" t="s">
        <v>9917</v>
      </c>
      <c r="AL2014" s="139">
        <v>2900</v>
      </c>
      <c r="AM2014" s="140" t="s">
        <v>286</v>
      </c>
      <c r="AN2014" s="140" t="s">
        <v>9918</v>
      </c>
    </row>
    <row r="2015" spans="1:40" ht="28.8" x14ac:dyDescent="0.25">
      <c r="A2015" s="139" t="s">
        <v>7756</v>
      </c>
      <c r="B2015" s="140" t="s">
        <v>7757</v>
      </c>
      <c r="C2015" s="139">
        <v>103242</v>
      </c>
      <c r="D2015" s="140" t="s">
        <v>6343</v>
      </c>
      <c r="E2015" s="140" t="s">
        <v>4803</v>
      </c>
      <c r="F2015" s="139">
        <v>2018</v>
      </c>
      <c r="G2015" s="140" t="s">
        <v>2909</v>
      </c>
      <c r="H2015" s="140" t="s">
        <v>2666</v>
      </c>
      <c r="I2015" s="140" t="s">
        <v>7758</v>
      </c>
      <c r="J2015" s="140" t="s">
        <v>15884</v>
      </c>
      <c r="K2015" s="140" t="s">
        <v>8070</v>
      </c>
      <c r="L2015" s="140" t="s">
        <v>7761</v>
      </c>
      <c r="M2015" s="140" t="s">
        <v>8071</v>
      </c>
      <c r="N2015" s="140" t="s">
        <v>8722</v>
      </c>
      <c r="O2015" s="139">
        <v>138891</v>
      </c>
      <c r="P2015">
        <v>6676</v>
      </c>
      <c r="Q2015" s="140" t="s">
        <v>5334</v>
      </c>
      <c r="R2015" s="139">
        <v>962936</v>
      </c>
      <c r="S2015" s="139">
        <v>0</v>
      </c>
      <c r="T2015" s="140" t="s">
        <v>7758</v>
      </c>
      <c r="U2015" s="141">
        <v>34213</v>
      </c>
      <c r="V2015" s="140" t="s">
        <v>15885</v>
      </c>
      <c r="W2015" s="140" t="s">
        <v>9101</v>
      </c>
      <c r="X2015" s="140" t="s">
        <v>7765</v>
      </c>
      <c r="Y2015" s="140" t="s">
        <v>7766</v>
      </c>
      <c r="Z2015" s="140" t="s">
        <v>8739</v>
      </c>
      <c r="AA2015" s="139">
        <v>1</v>
      </c>
      <c r="AB2015" s="141">
        <v>45322</v>
      </c>
      <c r="AC2015" s="141">
        <v>45322</v>
      </c>
      <c r="AD2015" s="140" t="s">
        <v>7857</v>
      </c>
      <c r="AE2015" s="140" t="s">
        <v>7858</v>
      </c>
      <c r="AF2015" s="140" t="s">
        <v>7859</v>
      </c>
      <c r="AG2015" s="140" t="s">
        <v>7860</v>
      </c>
      <c r="AH2015" s="140" t="s">
        <v>15886</v>
      </c>
      <c r="AI2015" s="140" t="s">
        <v>7885</v>
      </c>
      <c r="AJ2015" s="140" t="s">
        <v>6343</v>
      </c>
      <c r="AK2015" s="140" t="s">
        <v>15887</v>
      </c>
      <c r="AL2015" s="139">
        <v>2018</v>
      </c>
      <c r="AM2015" s="140" t="s">
        <v>2909</v>
      </c>
      <c r="AN2015" s="140" t="s">
        <v>9731</v>
      </c>
    </row>
    <row r="2016" spans="1:40" ht="28.8" x14ac:dyDescent="0.25">
      <c r="A2016" s="139" t="s">
        <v>7756</v>
      </c>
      <c r="B2016" s="140" t="s">
        <v>7757</v>
      </c>
      <c r="C2016" s="139">
        <v>103549</v>
      </c>
      <c r="D2016" s="140" t="s">
        <v>6315</v>
      </c>
      <c r="E2016" s="140" t="s">
        <v>6959</v>
      </c>
      <c r="F2016" s="139">
        <v>9000</v>
      </c>
      <c r="G2016" s="140" t="s">
        <v>436</v>
      </c>
      <c r="H2016" s="140" t="s">
        <v>7377</v>
      </c>
      <c r="I2016" s="140" t="s">
        <v>7758</v>
      </c>
      <c r="J2016" s="140" t="s">
        <v>15888</v>
      </c>
      <c r="K2016" s="140" t="s">
        <v>8031</v>
      </c>
      <c r="L2016" s="140" t="s">
        <v>7761</v>
      </c>
      <c r="M2016" s="140" t="s">
        <v>6825</v>
      </c>
      <c r="N2016" s="140" t="s">
        <v>8730</v>
      </c>
      <c r="O2016" s="139">
        <v>121798</v>
      </c>
      <c r="P2016" s="139">
        <v>20917</v>
      </c>
      <c r="Q2016" s="140" t="s">
        <v>7319</v>
      </c>
      <c r="R2016" s="139">
        <v>975789</v>
      </c>
      <c r="S2016" s="139">
        <v>0</v>
      </c>
      <c r="T2016" s="140" t="s">
        <v>7758</v>
      </c>
      <c r="U2016" s="141">
        <v>34943</v>
      </c>
      <c r="V2016" s="140" t="s">
        <v>15889</v>
      </c>
      <c r="W2016" s="140" t="s">
        <v>11359</v>
      </c>
      <c r="X2016" s="140" t="s">
        <v>7765</v>
      </c>
      <c r="Y2016" s="140" t="s">
        <v>7766</v>
      </c>
      <c r="Z2016" s="140" t="s">
        <v>8732</v>
      </c>
      <c r="AA2016" s="139">
        <v>1</v>
      </c>
      <c r="AB2016" s="141">
        <v>45322</v>
      </c>
      <c r="AC2016" s="141">
        <v>45322</v>
      </c>
      <c r="AD2016" s="140" t="s">
        <v>8379</v>
      </c>
      <c r="AE2016" s="140" t="s">
        <v>8380</v>
      </c>
      <c r="AF2016" s="140" t="s">
        <v>8381</v>
      </c>
      <c r="AG2016" s="140" t="s">
        <v>8382</v>
      </c>
      <c r="AH2016" s="140" t="s">
        <v>14253</v>
      </c>
      <c r="AI2016" s="140" t="s">
        <v>7773</v>
      </c>
      <c r="AJ2016" s="140" t="s">
        <v>14254</v>
      </c>
      <c r="AK2016" s="140" t="s">
        <v>14255</v>
      </c>
      <c r="AL2016" s="139">
        <v>9000</v>
      </c>
      <c r="AM2016" s="140" t="s">
        <v>436</v>
      </c>
      <c r="AN2016" s="140" t="s">
        <v>14256</v>
      </c>
    </row>
    <row r="2017" spans="1:40" ht="28.8" x14ac:dyDescent="0.25">
      <c r="A2017" s="139" t="s">
        <v>7756</v>
      </c>
      <c r="B2017" s="140" t="s">
        <v>7757</v>
      </c>
      <c r="C2017" s="139">
        <v>103887</v>
      </c>
      <c r="D2017" s="140" t="s">
        <v>5904</v>
      </c>
      <c r="E2017" s="140" t="s">
        <v>6589</v>
      </c>
      <c r="F2017" s="139">
        <v>1652</v>
      </c>
      <c r="G2017" s="140" t="s">
        <v>507</v>
      </c>
      <c r="H2017" s="140" t="s">
        <v>2667</v>
      </c>
      <c r="I2017" s="140" t="s">
        <v>7758</v>
      </c>
      <c r="J2017" s="140" t="s">
        <v>15890</v>
      </c>
      <c r="K2017" s="140" t="s">
        <v>8031</v>
      </c>
      <c r="L2017" s="140" t="s">
        <v>7761</v>
      </c>
      <c r="M2017" s="140" t="s">
        <v>6825</v>
      </c>
      <c r="N2017" s="140" t="s">
        <v>8730</v>
      </c>
      <c r="O2017" s="139">
        <v>119719</v>
      </c>
      <c r="P2017" s="139">
        <v>4671</v>
      </c>
      <c r="Q2017" s="140" t="s">
        <v>5248</v>
      </c>
      <c r="R2017" s="139">
        <v>960328</v>
      </c>
      <c r="S2017" s="139">
        <v>0</v>
      </c>
      <c r="T2017" s="140" t="s">
        <v>7758</v>
      </c>
      <c r="U2017" s="141">
        <v>34943</v>
      </c>
      <c r="V2017" s="140" t="s">
        <v>15891</v>
      </c>
      <c r="W2017" s="140" t="s">
        <v>10520</v>
      </c>
      <c r="X2017" s="140" t="s">
        <v>7765</v>
      </c>
      <c r="Y2017" s="140" t="s">
        <v>7766</v>
      </c>
      <c r="Z2017" s="140" t="s">
        <v>8732</v>
      </c>
      <c r="AA2017" s="139">
        <v>1</v>
      </c>
      <c r="AB2017" s="141">
        <v>45322</v>
      </c>
      <c r="AC2017" s="141">
        <v>45322</v>
      </c>
      <c r="AD2017" s="140" t="s">
        <v>7953</v>
      </c>
      <c r="AE2017" s="140" t="s">
        <v>7954</v>
      </c>
      <c r="AF2017" s="140" t="s">
        <v>7955</v>
      </c>
      <c r="AG2017" s="140" t="s">
        <v>7956</v>
      </c>
      <c r="AH2017" s="140" t="s">
        <v>9124</v>
      </c>
      <c r="AI2017" s="140" t="s">
        <v>8982</v>
      </c>
      <c r="AJ2017" s="140" t="s">
        <v>9125</v>
      </c>
      <c r="AK2017" s="140" t="s">
        <v>9126</v>
      </c>
      <c r="AL2017" s="139">
        <v>1652</v>
      </c>
      <c r="AM2017" s="140" t="s">
        <v>507</v>
      </c>
      <c r="AN2017" s="140" t="s">
        <v>9127</v>
      </c>
    </row>
    <row r="2018" spans="1:40" ht="28.8" x14ac:dyDescent="0.25">
      <c r="A2018" s="139" t="s">
        <v>7756</v>
      </c>
      <c r="B2018" s="140" t="s">
        <v>7757</v>
      </c>
      <c r="C2018" s="139">
        <v>104241</v>
      </c>
      <c r="D2018" s="140" t="s">
        <v>5905</v>
      </c>
      <c r="E2018" s="140" t="s">
        <v>918</v>
      </c>
      <c r="F2018" s="139">
        <v>3111</v>
      </c>
      <c r="G2018" s="140" t="s">
        <v>653</v>
      </c>
      <c r="H2018" s="140" t="s">
        <v>1830</v>
      </c>
      <c r="I2018" s="140" t="s">
        <v>7758</v>
      </c>
      <c r="J2018" s="140" t="s">
        <v>11747</v>
      </c>
      <c r="K2018" s="140" t="s">
        <v>7881</v>
      </c>
      <c r="L2018" s="140" t="s">
        <v>7761</v>
      </c>
      <c r="M2018" s="140" t="s">
        <v>6824</v>
      </c>
      <c r="N2018" s="140" t="s">
        <v>8722</v>
      </c>
      <c r="O2018" s="139">
        <v>122259</v>
      </c>
      <c r="P2018" s="139">
        <v>11866</v>
      </c>
      <c r="Q2018" s="140" t="s">
        <v>5459</v>
      </c>
      <c r="R2018" s="139">
        <v>110585</v>
      </c>
      <c r="S2018" s="139">
        <v>0</v>
      </c>
      <c r="T2018" s="140" t="s">
        <v>7758</v>
      </c>
      <c r="U2018" s="141">
        <v>34943</v>
      </c>
      <c r="V2018" s="140" t="s">
        <v>11748</v>
      </c>
      <c r="W2018" s="140" t="s">
        <v>8596</v>
      </c>
      <c r="X2018" s="140" t="s">
        <v>7972</v>
      </c>
      <c r="Y2018" s="140" t="s">
        <v>7973</v>
      </c>
      <c r="Z2018" s="140" t="s">
        <v>8899</v>
      </c>
      <c r="AA2018" s="139">
        <v>1</v>
      </c>
      <c r="AB2018" s="141">
        <v>45322</v>
      </c>
      <c r="AC2018" s="141">
        <v>45322</v>
      </c>
      <c r="AD2018" s="140" t="s">
        <v>7857</v>
      </c>
      <c r="AE2018" s="140" t="s">
        <v>7858</v>
      </c>
      <c r="AF2018" s="140" t="s">
        <v>7859</v>
      </c>
      <c r="AG2018" s="140" t="s">
        <v>7860</v>
      </c>
      <c r="AH2018" s="140" t="s">
        <v>11749</v>
      </c>
      <c r="AI2018" s="140" t="s">
        <v>7943</v>
      </c>
      <c r="AJ2018" s="140" t="s">
        <v>11529</v>
      </c>
      <c r="AK2018" s="140" t="s">
        <v>11552</v>
      </c>
      <c r="AL2018" s="139">
        <v>3110</v>
      </c>
      <c r="AM2018" s="140" t="s">
        <v>652</v>
      </c>
      <c r="AN2018" s="140" t="s">
        <v>11531</v>
      </c>
    </row>
    <row r="2019" spans="1:40" ht="28.8" x14ac:dyDescent="0.25">
      <c r="A2019" s="139" t="s">
        <v>7756</v>
      </c>
      <c r="B2019" s="140" t="s">
        <v>7757</v>
      </c>
      <c r="C2019" s="139">
        <v>104265</v>
      </c>
      <c r="D2019" s="140" t="s">
        <v>7378</v>
      </c>
      <c r="E2019" s="140" t="s">
        <v>4804</v>
      </c>
      <c r="F2019" s="139">
        <v>1840</v>
      </c>
      <c r="G2019" s="140" t="s">
        <v>619</v>
      </c>
      <c r="H2019" s="140" t="s">
        <v>2668</v>
      </c>
      <c r="I2019" s="140" t="s">
        <v>7758</v>
      </c>
      <c r="J2019" s="140" t="s">
        <v>15892</v>
      </c>
      <c r="K2019" s="140" t="s">
        <v>8031</v>
      </c>
      <c r="L2019" s="140" t="s">
        <v>7761</v>
      </c>
      <c r="M2019" s="140" t="s">
        <v>6825</v>
      </c>
      <c r="N2019" s="140" t="s">
        <v>8722</v>
      </c>
      <c r="O2019" s="139">
        <v>120171</v>
      </c>
      <c r="P2019" s="139">
        <v>12021</v>
      </c>
      <c r="Q2019" s="140" t="s">
        <v>5465</v>
      </c>
      <c r="R2019" s="139">
        <v>964189</v>
      </c>
      <c r="S2019" s="139">
        <v>0</v>
      </c>
      <c r="T2019" s="140" t="s">
        <v>7758</v>
      </c>
      <c r="U2019" s="141">
        <v>34943</v>
      </c>
      <c r="V2019" s="140" t="s">
        <v>15893</v>
      </c>
      <c r="W2019" s="140" t="s">
        <v>9106</v>
      </c>
      <c r="X2019" s="140" t="s">
        <v>8106</v>
      </c>
      <c r="Y2019" s="140" t="s">
        <v>8107</v>
      </c>
      <c r="Z2019" s="140" t="s">
        <v>8724</v>
      </c>
      <c r="AA2019" s="139">
        <v>1</v>
      </c>
      <c r="AB2019" s="141">
        <v>45322</v>
      </c>
      <c r="AC2019" s="141">
        <v>45322</v>
      </c>
      <c r="AD2019" s="140" t="s">
        <v>7938</v>
      </c>
      <c r="AE2019" s="140" t="s">
        <v>7939</v>
      </c>
      <c r="AF2019" s="140" t="s">
        <v>7940</v>
      </c>
      <c r="AG2019" s="140" t="s">
        <v>7941</v>
      </c>
      <c r="AH2019" s="140" t="s">
        <v>15894</v>
      </c>
      <c r="AI2019" s="140" t="s">
        <v>7885</v>
      </c>
      <c r="AJ2019" s="140" t="s">
        <v>15895</v>
      </c>
      <c r="AK2019" s="140" t="s">
        <v>15896</v>
      </c>
      <c r="AL2019" s="139">
        <v>1840</v>
      </c>
      <c r="AM2019" s="140" t="s">
        <v>619</v>
      </c>
      <c r="AN2019" s="140" t="s">
        <v>11463</v>
      </c>
    </row>
    <row r="2020" spans="1:40" ht="28.8" x14ac:dyDescent="0.25">
      <c r="A2020" s="139" t="s">
        <v>7756</v>
      </c>
      <c r="B2020" s="140" t="s">
        <v>7757</v>
      </c>
      <c r="C2020" s="139">
        <v>104299</v>
      </c>
      <c r="D2020" s="140" t="s">
        <v>6344</v>
      </c>
      <c r="E2020" s="140" t="s">
        <v>4805</v>
      </c>
      <c r="F2020" s="139">
        <v>1083</v>
      </c>
      <c r="G2020" s="140" t="s">
        <v>254</v>
      </c>
      <c r="H2020" s="140" t="s">
        <v>2669</v>
      </c>
      <c r="I2020" s="140" t="s">
        <v>7758</v>
      </c>
      <c r="J2020" s="140" t="s">
        <v>15897</v>
      </c>
      <c r="K2020" s="140" t="s">
        <v>7881</v>
      </c>
      <c r="L2020" s="140" t="s">
        <v>7761</v>
      </c>
      <c r="M2020" s="140" t="s">
        <v>6824</v>
      </c>
      <c r="N2020" s="140" t="s">
        <v>7762</v>
      </c>
      <c r="O2020" s="139">
        <v>129049</v>
      </c>
      <c r="P2020" s="139">
        <v>109</v>
      </c>
      <c r="Q2020" s="140" t="s">
        <v>7043</v>
      </c>
      <c r="R2020" s="139">
        <v>113878</v>
      </c>
      <c r="S2020" s="139">
        <v>113878</v>
      </c>
      <c r="T2020" s="140" t="s">
        <v>7758</v>
      </c>
      <c r="U2020" s="141">
        <v>34943</v>
      </c>
      <c r="V2020" s="140" t="s">
        <v>15898</v>
      </c>
      <c r="W2020" s="140" t="s">
        <v>15899</v>
      </c>
      <c r="X2020" s="140" t="s">
        <v>7765</v>
      </c>
      <c r="Y2020" s="140" t="s">
        <v>7766</v>
      </c>
      <c r="Z2020" s="140" t="s">
        <v>7767</v>
      </c>
      <c r="AA2020" s="139">
        <v>1</v>
      </c>
      <c r="AB2020" s="141">
        <v>45322</v>
      </c>
      <c r="AC2020" s="141">
        <v>45322</v>
      </c>
      <c r="AD2020" s="140" t="s">
        <v>7938</v>
      </c>
      <c r="AE2020" s="140" t="s">
        <v>7939</v>
      </c>
      <c r="AF2020" s="140" t="s">
        <v>7940</v>
      </c>
      <c r="AG2020" s="140" t="s">
        <v>7941</v>
      </c>
      <c r="AH2020" s="140" t="s">
        <v>7942</v>
      </c>
      <c r="AI2020" s="140" t="s">
        <v>7943</v>
      </c>
      <c r="AJ2020" s="140" t="s">
        <v>7944</v>
      </c>
      <c r="AK2020" s="140" t="s">
        <v>7945</v>
      </c>
      <c r="AL2020" s="139">
        <v>1140</v>
      </c>
      <c r="AM2020" s="140" t="s">
        <v>258</v>
      </c>
      <c r="AN2020" s="140" t="s">
        <v>7946</v>
      </c>
    </row>
    <row r="2021" spans="1:40" ht="28.8" x14ac:dyDescent="0.25">
      <c r="A2021" s="139" t="s">
        <v>7756</v>
      </c>
      <c r="B2021" s="140" t="s">
        <v>7757</v>
      </c>
      <c r="C2021" s="139">
        <v>104307</v>
      </c>
      <c r="D2021" s="140" t="s">
        <v>7379</v>
      </c>
      <c r="E2021" s="140" t="s">
        <v>4806</v>
      </c>
      <c r="F2021" s="139">
        <v>1030</v>
      </c>
      <c r="G2021" s="140" t="s">
        <v>250</v>
      </c>
      <c r="H2021" s="140" t="s">
        <v>2670</v>
      </c>
      <c r="I2021" s="140" t="s">
        <v>7758</v>
      </c>
      <c r="J2021" s="140" t="s">
        <v>15900</v>
      </c>
      <c r="K2021" s="140" t="s">
        <v>7881</v>
      </c>
      <c r="L2021" s="140" t="s">
        <v>7761</v>
      </c>
      <c r="M2021" s="140" t="s">
        <v>6824</v>
      </c>
      <c r="N2021" s="140" t="s">
        <v>7762</v>
      </c>
      <c r="O2021" s="139">
        <v>124149</v>
      </c>
      <c r="P2021" s="139">
        <v>26</v>
      </c>
      <c r="Q2021" s="140" t="s">
        <v>7038</v>
      </c>
      <c r="R2021" s="139">
        <v>113878</v>
      </c>
      <c r="S2021" s="139">
        <v>113878</v>
      </c>
      <c r="T2021" s="140" t="s">
        <v>7935</v>
      </c>
      <c r="U2021" s="141">
        <v>34943</v>
      </c>
      <c r="V2021" s="140" t="s">
        <v>15901</v>
      </c>
      <c r="W2021" s="140" t="s">
        <v>8270</v>
      </c>
      <c r="X2021" s="140" t="s">
        <v>7765</v>
      </c>
      <c r="Y2021" s="140" t="s">
        <v>7766</v>
      </c>
      <c r="Z2021" s="140" t="s">
        <v>7767</v>
      </c>
      <c r="AA2021" s="139">
        <v>1</v>
      </c>
      <c r="AB2021" s="141">
        <v>45322</v>
      </c>
      <c r="AC2021" s="141">
        <v>45322</v>
      </c>
      <c r="AD2021" s="140" t="s">
        <v>7953</v>
      </c>
      <c r="AE2021" s="140" t="s">
        <v>7954</v>
      </c>
      <c r="AF2021" s="140" t="s">
        <v>7955</v>
      </c>
      <c r="AG2021" s="140" t="s">
        <v>7956</v>
      </c>
      <c r="AH2021" s="140" t="s">
        <v>7942</v>
      </c>
      <c r="AI2021" s="140" t="s">
        <v>7943</v>
      </c>
      <c r="AJ2021" s="140" t="s">
        <v>7944</v>
      </c>
      <c r="AK2021" s="140" t="s">
        <v>7945</v>
      </c>
      <c r="AL2021" s="139">
        <v>1140</v>
      </c>
      <c r="AM2021" s="140" t="s">
        <v>258</v>
      </c>
      <c r="AN2021" s="140" t="s">
        <v>7946</v>
      </c>
    </row>
    <row r="2022" spans="1:40" ht="28.8" x14ac:dyDescent="0.25">
      <c r="A2022" s="139" t="s">
        <v>7756</v>
      </c>
      <c r="B2022" s="140" t="s">
        <v>7757</v>
      </c>
      <c r="C2022" s="139">
        <v>104315</v>
      </c>
      <c r="D2022" s="140" t="s">
        <v>5906</v>
      </c>
      <c r="E2022" s="140" t="s">
        <v>4807</v>
      </c>
      <c r="F2022" s="139">
        <v>9000</v>
      </c>
      <c r="G2022" s="140" t="s">
        <v>436</v>
      </c>
      <c r="H2022" s="140" t="s">
        <v>2671</v>
      </c>
      <c r="I2022" s="140" t="s">
        <v>7758</v>
      </c>
      <c r="J2022" s="140" t="s">
        <v>15902</v>
      </c>
      <c r="K2022" s="140" t="s">
        <v>8031</v>
      </c>
      <c r="L2022" s="140" t="s">
        <v>7761</v>
      </c>
      <c r="M2022" s="140" t="s">
        <v>6825</v>
      </c>
      <c r="N2022" s="140" t="s">
        <v>8722</v>
      </c>
      <c r="O2022" s="139">
        <v>121053</v>
      </c>
      <c r="P2022" s="139">
        <v>21766</v>
      </c>
      <c r="Q2022" s="140" t="s">
        <v>5803</v>
      </c>
      <c r="R2022" s="139">
        <v>968412</v>
      </c>
      <c r="S2022" s="139">
        <v>0</v>
      </c>
      <c r="T2022" s="140" t="s">
        <v>7758</v>
      </c>
      <c r="U2022" s="141">
        <v>34943</v>
      </c>
      <c r="V2022" s="140" t="s">
        <v>15903</v>
      </c>
      <c r="W2022" s="140" t="s">
        <v>8214</v>
      </c>
      <c r="X2022" s="140" t="s">
        <v>7765</v>
      </c>
      <c r="Y2022" s="140" t="s">
        <v>7766</v>
      </c>
      <c r="Z2022" s="140" t="s">
        <v>8739</v>
      </c>
      <c r="AA2022" s="139">
        <v>1</v>
      </c>
      <c r="AB2022" s="141">
        <v>45322</v>
      </c>
      <c r="AC2022" s="141">
        <v>45322</v>
      </c>
      <c r="AD2022" s="140" t="s">
        <v>8470</v>
      </c>
      <c r="AE2022" s="140" t="s">
        <v>8471</v>
      </c>
      <c r="AF2022" s="140" t="s">
        <v>8472</v>
      </c>
      <c r="AG2022" s="140" t="s">
        <v>8473</v>
      </c>
      <c r="AH2022" s="140" t="s">
        <v>15904</v>
      </c>
      <c r="AI2022" s="140" t="s">
        <v>14305</v>
      </c>
      <c r="AJ2022" s="140" t="s">
        <v>15905</v>
      </c>
      <c r="AK2022" s="140" t="s">
        <v>4807</v>
      </c>
      <c r="AL2022" s="139">
        <v>9000</v>
      </c>
      <c r="AM2022" s="140" t="s">
        <v>436</v>
      </c>
      <c r="AN2022" s="140" t="s">
        <v>14511</v>
      </c>
    </row>
    <row r="2023" spans="1:40" ht="28.8" x14ac:dyDescent="0.25">
      <c r="A2023" s="139" t="s">
        <v>7756</v>
      </c>
      <c r="B2023" s="140" t="s">
        <v>7757</v>
      </c>
      <c r="C2023" s="139">
        <v>104372</v>
      </c>
      <c r="D2023" s="140" t="s">
        <v>5907</v>
      </c>
      <c r="E2023" s="140" t="s">
        <v>4808</v>
      </c>
      <c r="F2023" s="139">
        <v>8582</v>
      </c>
      <c r="G2023" s="140" t="s">
        <v>861</v>
      </c>
      <c r="H2023" s="140" t="s">
        <v>2672</v>
      </c>
      <c r="I2023" s="140" t="s">
        <v>7758</v>
      </c>
      <c r="J2023" s="140" t="s">
        <v>15906</v>
      </c>
      <c r="K2023" s="140" t="s">
        <v>7922</v>
      </c>
      <c r="L2023" s="140" t="s">
        <v>7761</v>
      </c>
      <c r="M2023" s="140" t="s">
        <v>7923</v>
      </c>
      <c r="N2023" s="140" t="s">
        <v>8722</v>
      </c>
      <c r="O2023" s="139">
        <v>119511</v>
      </c>
      <c r="P2023">
        <v>104372</v>
      </c>
      <c r="Q2023" s="140" t="s">
        <v>5907</v>
      </c>
      <c r="R2023" s="139">
        <v>967257</v>
      </c>
      <c r="S2023" s="139">
        <v>0</v>
      </c>
      <c r="T2023" s="140" t="s">
        <v>7758</v>
      </c>
      <c r="U2023" s="141">
        <v>34943</v>
      </c>
      <c r="V2023" s="140" t="s">
        <v>15907</v>
      </c>
      <c r="W2023" s="140" t="s">
        <v>11946</v>
      </c>
      <c r="X2023" s="140" t="s">
        <v>7765</v>
      </c>
      <c r="Y2023" s="140" t="s">
        <v>7766</v>
      </c>
      <c r="Z2023" s="140" t="s">
        <v>8739</v>
      </c>
      <c r="AA2023" s="139">
        <v>2</v>
      </c>
      <c r="AB2023" s="141">
        <v>45322</v>
      </c>
      <c r="AC2023" s="141">
        <v>45322</v>
      </c>
      <c r="AD2023" s="140" t="s">
        <v>8470</v>
      </c>
      <c r="AE2023" s="140" t="s">
        <v>8471</v>
      </c>
      <c r="AF2023" s="140" t="s">
        <v>8472</v>
      </c>
      <c r="AG2023" s="140" t="s">
        <v>8473</v>
      </c>
      <c r="AH2023" s="140" t="s">
        <v>15908</v>
      </c>
      <c r="AI2023" s="140" t="s">
        <v>7943</v>
      </c>
      <c r="AJ2023" s="140" t="s">
        <v>15909</v>
      </c>
      <c r="AK2023" s="140" t="s">
        <v>4808</v>
      </c>
      <c r="AL2023" s="139">
        <v>8582</v>
      </c>
      <c r="AM2023" s="140" t="s">
        <v>861</v>
      </c>
      <c r="AN2023" s="140" t="s">
        <v>13657</v>
      </c>
    </row>
    <row r="2024" spans="1:40" ht="28.8" x14ac:dyDescent="0.25">
      <c r="A2024" s="139" t="s">
        <v>7756</v>
      </c>
      <c r="B2024" s="140" t="s">
        <v>7757</v>
      </c>
      <c r="C2024" s="139">
        <v>104381</v>
      </c>
      <c r="D2024" s="140" t="s">
        <v>5908</v>
      </c>
      <c r="E2024" s="140" t="s">
        <v>4809</v>
      </c>
      <c r="F2024" s="139">
        <v>3630</v>
      </c>
      <c r="G2024" s="140" t="s">
        <v>367</v>
      </c>
      <c r="H2024" s="140" t="s">
        <v>2673</v>
      </c>
      <c r="I2024" s="140" t="s">
        <v>7758</v>
      </c>
      <c r="J2024" s="140" t="s">
        <v>15910</v>
      </c>
      <c r="K2024" s="140" t="s">
        <v>7760</v>
      </c>
      <c r="L2024" s="140" t="s">
        <v>7761</v>
      </c>
      <c r="M2024" s="140" t="s">
        <v>7491</v>
      </c>
      <c r="N2024" s="140" t="s">
        <v>8722</v>
      </c>
      <c r="O2024" s="139">
        <v>118951</v>
      </c>
      <c r="P2024" s="139">
        <v>107631</v>
      </c>
      <c r="Q2024" s="140" t="s">
        <v>5927</v>
      </c>
      <c r="R2024" s="139">
        <v>973669</v>
      </c>
      <c r="S2024" s="139">
        <v>0</v>
      </c>
      <c r="T2024" s="140" t="s">
        <v>7758</v>
      </c>
      <c r="U2024" s="141">
        <v>34943</v>
      </c>
      <c r="V2024" s="140" t="s">
        <v>15911</v>
      </c>
      <c r="W2024" s="140" t="s">
        <v>15912</v>
      </c>
      <c r="X2024" s="140" t="s">
        <v>7765</v>
      </c>
      <c r="Y2024" s="140" t="s">
        <v>7766</v>
      </c>
      <c r="Z2024" s="140" t="s">
        <v>8739</v>
      </c>
      <c r="AA2024" s="139">
        <v>1</v>
      </c>
      <c r="AB2024" s="141">
        <v>45322</v>
      </c>
      <c r="AC2024" s="141">
        <v>45322</v>
      </c>
      <c r="AD2024" s="140" t="s">
        <v>7768</v>
      </c>
      <c r="AE2024" s="140" t="s">
        <v>7769</v>
      </c>
      <c r="AF2024" s="140" t="s">
        <v>7770</v>
      </c>
      <c r="AG2024" s="140" t="s">
        <v>7771</v>
      </c>
      <c r="AH2024" s="140" t="s">
        <v>12407</v>
      </c>
      <c r="AI2024" s="140" t="s">
        <v>7943</v>
      </c>
      <c r="AJ2024" s="140" t="s">
        <v>12408</v>
      </c>
      <c r="AK2024" s="140" t="s">
        <v>4856</v>
      </c>
      <c r="AL2024" s="139">
        <v>3630</v>
      </c>
      <c r="AM2024" s="140" t="s">
        <v>367</v>
      </c>
      <c r="AN2024" s="140" t="s">
        <v>12409</v>
      </c>
    </row>
    <row r="2025" spans="1:40" ht="28.8" x14ac:dyDescent="0.25">
      <c r="A2025" s="139" t="s">
        <v>7756</v>
      </c>
      <c r="B2025" s="140" t="s">
        <v>7757</v>
      </c>
      <c r="C2025" s="139">
        <v>104398</v>
      </c>
      <c r="D2025" s="140" t="s">
        <v>6345</v>
      </c>
      <c r="E2025" s="140" t="s">
        <v>4810</v>
      </c>
      <c r="F2025" s="139">
        <v>8800</v>
      </c>
      <c r="G2025" s="140" t="s">
        <v>429</v>
      </c>
      <c r="H2025" s="140" t="s">
        <v>2674</v>
      </c>
      <c r="I2025" s="140" t="s">
        <v>7758</v>
      </c>
      <c r="J2025" s="140" t="s">
        <v>14015</v>
      </c>
      <c r="K2025" s="140" t="s">
        <v>7922</v>
      </c>
      <c r="L2025" s="140" t="s">
        <v>7761</v>
      </c>
      <c r="M2025" s="140" t="s">
        <v>7923</v>
      </c>
      <c r="N2025" s="140" t="s">
        <v>8722</v>
      </c>
      <c r="O2025" s="139">
        <v>120345</v>
      </c>
      <c r="P2025" s="139">
        <v>126375</v>
      </c>
      <c r="Q2025" s="140" t="s">
        <v>6009</v>
      </c>
      <c r="R2025" s="139">
        <v>967604</v>
      </c>
      <c r="S2025" s="139">
        <v>0</v>
      </c>
      <c r="T2025" s="140" t="s">
        <v>7758</v>
      </c>
      <c r="U2025" s="141">
        <v>34943</v>
      </c>
      <c r="V2025" s="140" t="s">
        <v>15913</v>
      </c>
      <c r="W2025" s="140" t="s">
        <v>7853</v>
      </c>
      <c r="X2025" s="140" t="s">
        <v>8106</v>
      </c>
      <c r="Y2025" s="140" t="s">
        <v>8107</v>
      </c>
      <c r="Z2025" s="140" t="s">
        <v>8724</v>
      </c>
      <c r="AA2025" s="139">
        <v>1</v>
      </c>
      <c r="AB2025" s="141">
        <v>45322</v>
      </c>
      <c r="AC2025" s="141">
        <v>45322</v>
      </c>
      <c r="AD2025" s="140" t="s">
        <v>7913</v>
      </c>
      <c r="AE2025" s="140" t="s">
        <v>7914</v>
      </c>
      <c r="AF2025" s="140" t="s">
        <v>7915</v>
      </c>
      <c r="AG2025" s="140" t="s">
        <v>7916</v>
      </c>
      <c r="AH2025" s="140" t="s">
        <v>14001</v>
      </c>
      <c r="AI2025" s="140" t="s">
        <v>7943</v>
      </c>
      <c r="AJ2025" s="140" t="s">
        <v>14002</v>
      </c>
      <c r="AK2025" s="140" t="s">
        <v>14003</v>
      </c>
      <c r="AL2025" s="139">
        <v>8800</v>
      </c>
      <c r="AM2025" s="140" t="s">
        <v>429</v>
      </c>
      <c r="AN2025" s="140" t="s">
        <v>14004</v>
      </c>
    </row>
    <row r="2026" spans="1:40" ht="28.8" x14ac:dyDescent="0.25">
      <c r="A2026" s="139" t="s">
        <v>7756</v>
      </c>
      <c r="B2026" s="140" t="s">
        <v>7757</v>
      </c>
      <c r="C2026" s="139">
        <v>104431</v>
      </c>
      <c r="D2026" s="140" t="s">
        <v>5909</v>
      </c>
      <c r="E2026" s="140" t="s">
        <v>4811</v>
      </c>
      <c r="F2026" s="139">
        <v>3560</v>
      </c>
      <c r="G2026" s="140" t="s">
        <v>380</v>
      </c>
      <c r="H2026" s="140" t="s">
        <v>2675</v>
      </c>
      <c r="I2026" s="140" t="s">
        <v>7758</v>
      </c>
      <c r="J2026" s="140" t="s">
        <v>15914</v>
      </c>
      <c r="K2026" s="140" t="s">
        <v>7760</v>
      </c>
      <c r="L2026" s="140" t="s">
        <v>7761</v>
      </c>
      <c r="M2026" s="140" t="s">
        <v>7491</v>
      </c>
      <c r="N2026" s="140" t="s">
        <v>8722</v>
      </c>
      <c r="O2026" s="139">
        <v>118935</v>
      </c>
      <c r="P2026" s="139">
        <v>16592</v>
      </c>
      <c r="Q2026" s="140" t="s">
        <v>6563</v>
      </c>
      <c r="R2026" s="139">
        <v>972166</v>
      </c>
      <c r="S2026" s="139">
        <v>0</v>
      </c>
      <c r="T2026" s="140" t="s">
        <v>7758</v>
      </c>
      <c r="U2026" s="141">
        <v>34943</v>
      </c>
      <c r="V2026" s="140" t="s">
        <v>15915</v>
      </c>
      <c r="W2026" s="140" t="s">
        <v>7801</v>
      </c>
      <c r="X2026" s="140" t="s">
        <v>7972</v>
      </c>
      <c r="Y2026" s="140" t="s">
        <v>7973</v>
      </c>
      <c r="Z2026" s="140" t="s">
        <v>8899</v>
      </c>
      <c r="AA2026" s="139">
        <v>1</v>
      </c>
      <c r="AB2026" s="141">
        <v>45322</v>
      </c>
      <c r="AC2026" s="141">
        <v>45322</v>
      </c>
      <c r="AD2026" s="140" t="s">
        <v>7876</v>
      </c>
      <c r="AE2026" s="140" t="s">
        <v>7877</v>
      </c>
      <c r="AF2026" s="140" t="s">
        <v>7878</v>
      </c>
      <c r="AG2026" s="140" t="s">
        <v>7879</v>
      </c>
      <c r="AH2026" s="140" t="s">
        <v>15916</v>
      </c>
      <c r="AI2026" s="140" t="s">
        <v>7943</v>
      </c>
      <c r="AJ2026" s="140" t="s">
        <v>12863</v>
      </c>
      <c r="AK2026" s="140" t="s">
        <v>12183</v>
      </c>
      <c r="AL2026" s="139">
        <v>3580</v>
      </c>
      <c r="AM2026" s="140" t="s">
        <v>24</v>
      </c>
      <c r="AN2026" s="140" t="s">
        <v>12184</v>
      </c>
    </row>
    <row r="2027" spans="1:40" ht="28.8" x14ac:dyDescent="0.25">
      <c r="A2027" s="139" t="s">
        <v>7756</v>
      </c>
      <c r="B2027" s="140" t="s">
        <v>7757</v>
      </c>
      <c r="C2027" s="139">
        <v>104513</v>
      </c>
      <c r="D2027" s="140" t="s">
        <v>6346</v>
      </c>
      <c r="E2027" s="140" t="s">
        <v>3978</v>
      </c>
      <c r="F2027" s="139">
        <v>3500</v>
      </c>
      <c r="G2027" s="140" t="s">
        <v>356</v>
      </c>
      <c r="H2027" s="140" t="s">
        <v>1914</v>
      </c>
      <c r="I2027" s="140" t="s">
        <v>7758</v>
      </c>
      <c r="J2027" s="140" t="s">
        <v>12062</v>
      </c>
      <c r="K2027" s="140" t="s">
        <v>7760</v>
      </c>
      <c r="L2027" s="140" t="s">
        <v>7761</v>
      </c>
      <c r="M2027" s="140" t="s">
        <v>7491</v>
      </c>
      <c r="N2027" s="140" t="s">
        <v>8722</v>
      </c>
      <c r="O2027" s="139">
        <v>118885</v>
      </c>
      <c r="P2027" s="139">
        <v>104513</v>
      </c>
      <c r="Q2027" s="140" t="s">
        <v>6346</v>
      </c>
      <c r="R2027" s="139">
        <v>965061</v>
      </c>
      <c r="S2027" s="139">
        <v>0</v>
      </c>
      <c r="T2027" s="140" t="s">
        <v>7758</v>
      </c>
      <c r="U2027" s="141">
        <v>34943</v>
      </c>
      <c r="V2027" s="140" t="s">
        <v>15917</v>
      </c>
      <c r="W2027" s="140" t="s">
        <v>13949</v>
      </c>
      <c r="X2027" s="140" t="s">
        <v>7972</v>
      </c>
      <c r="Y2027" s="140" t="s">
        <v>7973</v>
      </c>
      <c r="Z2027" s="140" t="s">
        <v>8899</v>
      </c>
      <c r="AA2027" s="139">
        <v>2</v>
      </c>
      <c r="AB2027" s="141">
        <v>45322</v>
      </c>
      <c r="AC2027" s="141">
        <v>45322</v>
      </c>
      <c r="AD2027" s="140" t="s">
        <v>7857</v>
      </c>
      <c r="AE2027" s="140" t="s">
        <v>7858</v>
      </c>
      <c r="AF2027" s="140" t="s">
        <v>7859</v>
      </c>
      <c r="AG2027" s="140" t="s">
        <v>7860</v>
      </c>
      <c r="AH2027" s="140" t="s">
        <v>12064</v>
      </c>
      <c r="AI2027" s="140" t="s">
        <v>7943</v>
      </c>
      <c r="AJ2027" s="140" t="s">
        <v>12065</v>
      </c>
      <c r="AK2027" s="140" t="s">
        <v>12066</v>
      </c>
      <c r="AL2027" s="139">
        <v>3500</v>
      </c>
      <c r="AM2027" s="140" t="s">
        <v>356</v>
      </c>
      <c r="AN2027" s="140" t="s">
        <v>12027</v>
      </c>
    </row>
    <row r="2028" spans="1:40" ht="28.8" x14ac:dyDescent="0.25">
      <c r="A2028" s="139" t="s">
        <v>7756</v>
      </c>
      <c r="B2028" s="140" t="s">
        <v>7757</v>
      </c>
      <c r="C2028" s="139">
        <v>104521</v>
      </c>
      <c r="D2028" s="140" t="s">
        <v>6960</v>
      </c>
      <c r="E2028" s="140" t="s">
        <v>4812</v>
      </c>
      <c r="F2028" s="139">
        <v>1820</v>
      </c>
      <c r="G2028" s="140" t="s">
        <v>862</v>
      </c>
      <c r="H2028" s="140" t="s">
        <v>2676</v>
      </c>
      <c r="I2028" s="140" t="s">
        <v>7758</v>
      </c>
      <c r="J2028" s="140" t="s">
        <v>15918</v>
      </c>
      <c r="K2028" s="140" t="s">
        <v>7899</v>
      </c>
      <c r="L2028" s="140" t="s">
        <v>7761</v>
      </c>
      <c r="M2028" s="140" t="s">
        <v>6823</v>
      </c>
      <c r="N2028" s="140" t="s">
        <v>8722</v>
      </c>
      <c r="O2028" s="139">
        <v>120576</v>
      </c>
      <c r="P2028" s="139">
        <v>12575</v>
      </c>
      <c r="Q2028" s="140" t="s">
        <v>5353</v>
      </c>
      <c r="R2028" s="139">
        <v>964528</v>
      </c>
      <c r="S2028" s="139">
        <v>0</v>
      </c>
      <c r="T2028" s="140" t="s">
        <v>7758</v>
      </c>
      <c r="U2028" s="141">
        <v>34943</v>
      </c>
      <c r="V2028" s="140" t="s">
        <v>15919</v>
      </c>
      <c r="W2028" s="140" t="s">
        <v>7825</v>
      </c>
      <c r="X2028" s="140" t="s">
        <v>7765</v>
      </c>
      <c r="Y2028" s="140" t="s">
        <v>7766</v>
      </c>
      <c r="Z2028" s="140" t="s">
        <v>8739</v>
      </c>
      <c r="AA2028" s="139">
        <v>2</v>
      </c>
      <c r="AB2028" s="141">
        <v>45322</v>
      </c>
      <c r="AC2028" s="141">
        <v>45322</v>
      </c>
      <c r="AD2028" s="140" t="s">
        <v>7953</v>
      </c>
      <c r="AE2028" s="140" t="s">
        <v>7954</v>
      </c>
      <c r="AF2028" s="140" t="s">
        <v>7955</v>
      </c>
      <c r="AG2028" s="140" t="s">
        <v>7956</v>
      </c>
      <c r="AH2028" s="140" t="s">
        <v>15920</v>
      </c>
      <c r="AI2028" s="140" t="s">
        <v>7943</v>
      </c>
      <c r="AJ2028" s="140" t="s">
        <v>15921</v>
      </c>
      <c r="AK2028" s="140" t="s">
        <v>3883</v>
      </c>
      <c r="AL2028" s="139">
        <v>1820</v>
      </c>
      <c r="AM2028" s="140" t="s">
        <v>648</v>
      </c>
      <c r="AN2028" s="140" t="s">
        <v>11702</v>
      </c>
    </row>
    <row r="2029" spans="1:40" ht="28.8" x14ac:dyDescent="0.25">
      <c r="A2029" s="139" t="s">
        <v>7756</v>
      </c>
      <c r="B2029" s="140" t="s">
        <v>7757</v>
      </c>
      <c r="C2029" s="139">
        <v>104547</v>
      </c>
      <c r="D2029" s="140" t="s">
        <v>5910</v>
      </c>
      <c r="E2029" s="140" t="s">
        <v>4813</v>
      </c>
      <c r="F2029" s="139">
        <v>8970</v>
      </c>
      <c r="G2029" s="140" t="s">
        <v>435</v>
      </c>
      <c r="H2029" s="140" t="s">
        <v>2677</v>
      </c>
      <c r="I2029" s="140" t="s">
        <v>7758</v>
      </c>
      <c r="J2029" s="140" t="s">
        <v>15922</v>
      </c>
      <c r="K2029" s="140" t="s">
        <v>7899</v>
      </c>
      <c r="L2029" s="140" t="s">
        <v>7761</v>
      </c>
      <c r="M2029" s="140" t="s">
        <v>6823</v>
      </c>
      <c r="N2029" s="140" t="s">
        <v>8722</v>
      </c>
      <c r="O2029" s="139">
        <v>125591</v>
      </c>
      <c r="P2029" s="139">
        <v>117556</v>
      </c>
      <c r="Q2029" s="140" t="s">
        <v>7418</v>
      </c>
      <c r="R2029" s="139">
        <v>104554</v>
      </c>
      <c r="S2029" s="139">
        <v>0</v>
      </c>
      <c r="T2029" s="140" t="s">
        <v>7758</v>
      </c>
      <c r="U2029" s="141">
        <v>34943</v>
      </c>
      <c r="V2029" s="140" t="s">
        <v>15923</v>
      </c>
      <c r="W2029" s="140" t="s">
        <v>8596</v>
      </c>
      <c r="X2029" s="140" t="s">
        <v>7765</v>
      </c>
      <c r="Y2029" s="140" t="s">
        <v>7766</v>
      </c>
      <c r="Z2029" s="140" t="s">
        <v>8739</v>
      </c>
      <c r="AA2029" s="139">
        <v>1</v>
      </c>
      <c r="AB2029" s="141">
        <v>45322</v>
      </c>
      <c r="AC2029" s="141">
        <v>45322</v>
      </c>
      <c r="AD2029" s="140" t="s">
        <v>7926</v>
      </c>
      <c r="AE2029" s="140" t="s">
        <v>7927</v>
      </c>
      <c r="AF2029" s="140" t="s">
        <v>7928</v>
      </c>
      <c r="AG2029" s="140" t="s">
        <v>7929</v>
      </c>
      <c r="AH2029" s="140" t="s">
        <v>15924</v>
      </c>
      <c r="AI2029" s="140" t="s">
        <v>7885</v>
      </c>
      <c r="AJ2029" s="140" t="s">
        <v>15925</v>
      </c>
      <c r="AK2029" s="140" t="s">
        <v>15926</v>
      </c>
      <c r="AL2029" s="139">
        <v>8970</v>
      </c>
      <c r="AM2029" s="140" t="s">
        <v>435</v>
      </c>
      <c r="AN2029" s="140" t="s">
        <v>15927</v>
      </c>
    </row>
    <row r="2030" spans="1:40" ht="28.8" x14ac:dyDescent="0.25">
      <c r="A2030" s="139" t="s">
        <v>7756</v>
      </c>
      <c r="B2030" s="140" t="s">
        <v>7757</v>
      </c>
      <c r="C2030" s="139">
        <v>104571</v>
      </c>
      <c r="D2030" s="140" t="s">
        <v>7380</v>
      </c>
      <c r="E2030" s="140" t="s">
        <v>4814</v>
      </c>
      <c r="F2030" s="139">
        <v>2870</v>
      </c>
      <c r="G2030" s="140" t="s">
        <v>6134</v>
      </c>
      <c r="H2030" s="140" t="s">
        <v>2678</v>
      </c>
      <c r="I2030" s="140" t="s">
        <v>7758</v>
      </c>
      <c r="J2030" s="140" t="s">
        <v>15928</v>
      </c>
      <c r="K2030" s="140" t="s">
        <v>7899</v>
      </c>
      <c r="L2030" s="140" t="s">
        <v>7761</v>
      </c>
      <c r="M2030" s="140" t="s">
        <v>6823</v>
      </c>
      <c r="N2030" s="140" t="s">
        <v>8722</v>
      </c>
      <c r="O2030" s="139">
        <v>119545</v>
      </c>
      <c r="P2030" s="139">
        <v>10637</v>
      </c>
      <c r="Q2030" s="140" t="s">
        <v>6885</v>
      </c>
      <c r="R2030" s="139">
        <v>963835</v>
      </c>
      <c r="S2030" s="139">
        <v>0</v>
      </c>
      <c r="T2030" s="140" t="s">
        <v>7758</v>
      </c>
      <c r="U2030" s="141">
        <v>34943</v>
      </c>
      <c r="V2030" s="140" t="s">
        <v>15929</v>
      </c>
      <c r="W2030" s="140" t="s">
        <v>15930</v>
      </c>
      <c r="X2030" s="140" t="s">
        <v>7765</v>
      </c>
      <c r="Y2030" s="140" t="s">
        <v>7766</v>
      </c>
      <c r="Z2030" s="140" t="s">
        <v>8739</v>
      </c>
      <c r="AA2030" s="139">
        <v>2</v>
      </c>
      <c r="AB2030" s="141">
        <v>45322</v>
      </c>
      <c r="AC2030" s="141">
        <v>45322</v>
      </c>
      <c r="AD2030" s="140" t="s">
        <v>8081</v>
      </c>
      <c r="AE2030" s="140" t="s">
        <v>8082</v>
      </c>
      <c r="AF2030" s="140" t="s">
        <v>8083</v>
      </c>
      <c r="AG2030" s="140" t="s">
        <v>8084</v>
      </c>
      <c r="AH2030" s="140" t="s">
        <v>11055</v>
      </c>
      <c r="AI2030" s="140" t="s">
        <v>7943</v>
      </c>
      <c r="AJ2030" s="140" t="s">
        <v>11056</v>
      </c>
      <c r="AK2030" s="140" t="s">
        <v>11057</v>
      </c>
      <c r="AL2030" s="139">
        <v>2870</v>
      </c>
      <c r="AM2030" s="140" t="s">
        <v>6134</v>
      </c>
      <c r="AN2030" s="140" t="s">
        <v>11058</v>
      </c>
    </row>
    <row r="2031" spans="1:40" ht="28.8" x14ac:dyDescent="0.25">
      <c r="A2031" s="139" t="s">
        <v>7756</v>
      </c>
      <c r="B2031" s="140" t="s">
        <v>7757</v>
      </c>
      <c r="C2031" s="139">
        <v>104588</v>
      </c>
      <c r="D2031" s="140" t="s">
        <v>5911</v>
      </c>
      <c r="E2031" s="140" t="s">
        <v>4815</v>
      </c>
      <c r="F2031" s="139">
        <v>2221</v>
      </c>
      <c r="G2031" s="140" t="s">
        <v>658</v>
      </c>
      <c r="H2031" s="140" t="s">
        <v>2679</v>
      </c>
      <c r="I2031" s="140" t="s">
        <v>7758</v>
      </c>
      <c r="J2031" s="140" t="s">
        <v>15931</v>
      </c>
      <c r="K2031" s="140" t="s">
        <v>8070</v>
      </c>
      <c r="L2031" s="140" t="s">
        <v>7761</v>
      </c>
      <c r="M2031" s="140" t="s">
        <v>8071</v>
      </c>
      <c r="N2031" s="140" t="s">
        <v>7762</v>
      </c>
      <c r="O2031" s="139">
        <v>122119</v>
      </c>
      <c r="P2031" s="139">
        <v>1099</v>
      </c>
      <c r="Q2031" s="140" t="s">
        <v>5175</v>
      </c>
      <c r="R2031" s="139">
        <v>113845</v>
      </c>
      <c r="S2031" s="139">
        <v>113845</v>
      </c>
      <c r="T2031" s="140" t="s">
        <v>7758</v>
      </c>
      <c r="U2031" s="141">
        <v>34943</v>
      </c>
      <c r="V2031" s="140" t="s">
        <v>15932</v>
      </c>
      <c r="W2031" s="140" t="s">
        <v>7853</v>
      </c>
      <c r="X2031" s="140" t="s">
        <v>7765</v>
      </c>
      <c r="Y2031" s="140" t="s">
        <v>7766</v>
      </c>
      <c r="Z2031" s="140" t="s">
        <v>7767</v>
      </c>
      <c r="AA2031" s="139">
        <v>1</v>
      </c>
      <c r="AB2031" s="141">
        <v>45322</v>
      </c>
      <c r="AC2031" s="141">
        <v>45322</v>
      </c>
      <c r="AD2031" s="140" t="s">
        <v>7857</v>
      </c>
      <c r="AE2031" s="140" t="s">
        <v>7858</v>
      </c>
      <c r="AF2031" s="140" t="s">
        <v>7859</v>
      </c>
      <c r="AG2031" s="140" t="s">
        <v>7860</v>
      </c>
      <c r="AH2031" s="140" t="s">
        <v>8264</v>
      </c>
      <c r="AI2031" s="140" t="s">
        <v>7773</v>
      </c>
      <c r="AJ2031" s="140" t="s">
        <v>8265</v>
      </c>
      <c r="AK2031" s="140" t="s">
        <v>8266</v>
      </c>
      <c r="AL2031" s="139">
        <v>2580</v>
      </c>
      <c r="AM2031" s="140" t="s">
        <v>335</v>
      </c>
      <c r="AN2031" s="140" t="s">
        <v>8267</v>
      </c>
    </row>
    <row r="2032" spans="1:40" ht="28.8" x14ac:dyDescent="0.25">
      <c r="A2032" s="139" t="s">
        <v>7756</v>
      </c>
      <c r="B2032" s="140" t="s">
        <v>7757</v>
      </c>
      <c r="C2032" s="139">
        <v>104596</v>
      </c>
      <c r="D2032" s="140" t="s">
        <v>488</v>
      </c>
      <c r="E2032" s="140" t="s">
        <v>4816</v>
      </c>
      <c r="F2032" s="139">
        <v>2550</v>
      </c>
      <c r="G2032" s="140" t="s">
        <v>317</v>
      </c>
      <c r="H2032" s="140" t="s">
        <v>2680</v>
      </c>
      <c r="I2032" s="140" t="s">
        <v>7758</v>
      </c>
      <c r="J2032" s="140" t="s">
        <v>15933</v>
      </c>
      <c r="K2032" s="140" t="s">
        <v>8070</v>
      </c>
      <c r="L2032" s="140" t="s">
        <v>7761</v>
      </c>
      <c r="M2032" s="140" t="s">
        <v>8071</v>
      </c>
      <c r="N2032" s="140" t="s">
        <v>8722</v>
      </c>
      <c r="O2032" s="139">
        <v>119255</v>
      </c>
      <c r="P2032" s="139">
        <v>46052</v>
      </c>
      <c r="Q2032" s="140" t="s">
        <v>7360</v>
      </c>
      <c r="R2032" s="139">
        <v>104661</v>
      </c>
      <c r="S2032" s="139">
        <v>0</v>
      </c>
      <c r="T2032" s="140" t="s">
        <v>7758</v>
      </c>
      <c r="U2032" s="141">
        <v>34943</v>
      </c>
      <c r="V2032" s="140" t="s">
        <v>15934</v>
      </c>
      <c r="W2032" s="140" t="s">
        <v>7997</v>
      </c>
      <c r="X2032" s="140" t="s">
        <v>7765</v>
      </c>
      <c r="Y2032" s="140" t="s">
        <v>7766</v>
      </c>
      <c r="Z2032" s="140" t="s">
        <v>8739</v>
      </c>
      <c r="AA2032" s="139">
        <v>2</v>
      </c>
      <c r="AB2032" s="141">
        <v>45322</v>
      </c>
      <c r="AC2032" s="141">
        <v>45322</v>
      </c>
      <c r="AD2032" s="140" t="s">
        <v>8109</v>
      </c>
      <c r="AE2032" s="140" t="s">
        <v>8110</v>
      </c>
      <c r="AF2032" s="140" t="s">
        <v>8111</v>
      </c>
      <c r="AG2032" s="140" t="s">
        <v>8112</v>
      </c>
      <c r="AH2032" s="140" t="s">
        <v>10825</v>
      </c>
      <c r="AI2032" s="140" t="s">
        <v>7943</v>
      </c>
      <c r="AJ2032" s="140" t="s">
        <v>10826</v>
      </c>
      <c r="AK2032" s="140" t="s">
        <v>10827</v>
      </c>
      <c r="AL2032" s="139">
        <v>2550</v>
      </c>
      <c r="AM2032" s="140" t="s">
        <v>317</v>
      </c>
      <c r="AN2032" s="140" t="s">
        <v>10828</v>
      </c>
    </row>
    <row r="2033" spans="1:40" ht="28.8" x14ac:dyDescent="0.25">
      <c r="A2033" s="139" t="s">
        <v>7756</v>
      </c>
      <c r="B2033" s="140" t="s">
        <v>7757</v>
      </c>
      <c r="C2033" s="139">
        <v>104604</v>
      </c>
      <c r="D2033" s="140" t="s">
        <v>5912</v>
      </c>
      <c r="E2033" s="140" t="s">
        <v>4817</v>
      </c>
      <c r="F2033" s="139">
        <v>3630</v>
      </c>
      <c r="G2033" s="140" t="s">
        <v>367</v>
      </c>
      <c r="H2033" s="140" t="s">
        <v>2681</v>
      </c>
      <c r="I2033" s="140" t="s">
        <v>7758</v>
      </c>
      <c r="J2033" s="140" t="s">
        <v>15935</v>
      </c>
      <c r="K2033" s="140" t="s">
        <v>7760</v>
      </c>
      <c r="L2033" s="140" t="s">
        <v>7761</v>
      </c>
      <c r="M2033" s="140" t="s">
        <v>7491</v>
      </c>
      <c r="N2033" s="140" t="s">
        <v>8722</v>
      </c>
      <c r="O2033" s="139">
        <v>118802</v>
      </c>
      <c r="P2033" s="139">
        <v>104604</v>
      </c>
      <c r="Q2033" s="140" t="s">
        <v>5912</v>
      </c>
      <c r="R2033" s="139">
        <v>965483</v>
      </c>
      <c r="S2033" s="139">
        <v>0</v>
      </c>
      <c r="T2033" s="140" t="s">
        <v>7758</v>
      </c>
      <c r="U2033" s="141">
        <v>34943</v>
      </c>
      <c r="V2033" s="140" t="s">
        <v>15936</v>
      </c>
      <c r="W2033" s="140" t="s">
        <v>7856</v>
      </c>
      <c r="X2033" s="140" t="s">
        <v>7765</v>
      </c>
      <c r="Y2033" s="140" t="s">
        <v>7766</v>
      </c>
      <c r="Z2033" s="140" t="s">
        <v>8739</v>
      </c>
      <c r="AA2033" s="139">
        <v>2</v>
      </c>
      <c r="AB2033" s="141">
        <v>45322</v>
      </c>
      <c r="AC2033" s="141">
        <v>45322</v>
      </c>
      <c r="AD2033" s="140" t="s">
        <v>7768</v>
      </c>
      <c r="AE2033" s="140" t="s">
        <v>7769</v>
      </c>
      <c r="AF2033" s="140" t="s">
        <v>7770</v>
      </c>
      <c r="AG2033" s="140" t="s">
        <v>7771</v>
      </c>
      <c r="AH2033" s="140" t="s">
        <v>15937</v>
      </c>
      <c r="AI2033" s="140" t="s">
        <v>7943</v>
      </c>
      <c r="AJ2033" s="140" t="s">
        <v>15938</v>
      </c>
      <c r="AK2033" s="140" t="s">
        <v>15939</v>
      </c>
      <c r="AL2033" s="139">
        <v>3630</v>
      </c>
      <c r="AM2033" s="140" t="s">
        <v>367</v>
      </c>
      <c r="AN2033" s="140" t="s">
        <v>15940</v>
      </c>
    </row>
    <row r="2034" spans="1:40" ht="28.8" x14ac:dyDescent="0.25">
      <c r="A2034" s="139" t="s">
        <v>7756</v>
      </c>
      <c r="B2034" s="140" t="s">
        <v>7757</v>
      </c>
      <c r="C2034" s="139">
        <v>104638</v>
      </c>
      <c r="D2034" s="140" t="s">
        <v>5520</v>
      </c>
      <c r="E2034" s="140" t="s">
        <v>4818</v>
      </c>
      <c r="F2034" s="139">
        <v>2387</v>
      </c>
      <c r="G2034" s="140" t="s">
        <v>566</v>
      </c>
      <c r="H2034" s="140" t="s">
        <v>2682</v>
      </c>
      <c r="I2034" s="140" t="s">
        <v>7758</v>
      </c>
      <c r="J2034" s="140" t="s">
        <v>15941</v>
      </c>
      <c r="K2034" s="140" t="s">
        <v>7760</v>
      </c>
      <c r="L2034" s="140" t="s">
        <v>7761</v>
      </c>
      <c r="M2034" s="140" t="s">
        <v>7491</v>
      </c>
      <c r="N2034" s="140" t="s">
        <v>8722</v>
      </c>
      <c r="O2034" s="139">
        <v>121781</v>
      </c>
      <c r="P2034" s="139">
        <v>8961</v>
      </c>
      <c r="Q2034" s="140" t="s">
        <v>6372</v>
      </c>
      <c r="R2034" s="139">
        <v>56291</v>
      </c>
      <c r="S2034" s="139">
        <v>0</v>
      </c>
      <c r="T2034" s="140" t="s">
        <v>7758</v>
      </c>
      <c r="U2034" s="141">
        <v>34943</v>
      </c>
      <c r="V2034" s="140" t="s">
        <v>15942</v>
      </c>
      <c r="W2034" s="140" t="s">
        <v>8337</v>
      </c>
      <c r="X2034" s="140" t="s">
        <v>7765</v>
      </c>
      <c r="Y2034" s="140" t="s">
        <v>7766</v>
      </c>
      <c r="Z2034" s="140" t="s">
        <v>8739</v>
      </c>
      <c r="AA2034" s="139">
        <v>2</v>
      </c>
      <c r="AB2034" s="141">
        <v>45322</v>
      </c>
      <c r="AC2034" s="141">
        <v>45322</v>
      </c>
      <c r="AD2034" s="140" t="s">
        <v>8109</v>
      </c>
      <c r="AE2034" s="140" t="s">
        <v>8110</v>
      </c>
      <c r="AF2034" s="140" t="s">
        <v>8111</v>
      </c>
      <c r="AG2034" s="140" t="s">
        <v>8112</v>
      </c>
      <c r="AH2034" s="140" t="s">
        <v>15943</v>
      </c>
      <c r="AI2034" s="140" t="s">
        <v>7943</v>
      </c>
      <c r="AJ2034" s="140" t="s">
        <v>5520</v>
      </c>
      <c r="AK2034" s="140" t="s">
        <v>4818</v>
      </c>
      <c r="AL2034" s="139">
        <v>2387</v>
      </c>
      <c r="AM2034" s="140" t="s">
        <v>566</v>
      </c>
      <c r="AN2034" s="140" t="s">
        <v>10407</v>
      </c>
    </row>
    <row r="2035" spans="1:40" ht="28.8" x14ac:dyDescent="0.25">
      <c r="A2035" s="139" t="s">
        <v>7756</v>
      </c>
      <c r="B2035" s="140" t="s">
        <v>7757</v>
      </c>
      <c r="C2035" s="139">
        <v>104711</v>
      </c>
      <c r="D2035" s="140" t="s">
        <v>6178</v>
      </c>
      <c r="E2035" s="140" t="s">
        <v>4819</v>
      </c>
      <c r="F2035" s="139">
        <v>2440</v>
      </c>
      <c r="G2035" s="140" t="s">
        <v>309</v>
      </c>
      <c r="H2035" s="140" t="s">
        <v>15944</v>
      </c>
      <c r="I2035" s="140" t="s">
        <v>7758</v>
      </c>
      <c r="J2035" s="140" t="s">
        <v>15945</v>
      </c>
      <c r="K2035" s="140" t="s">
        <v>8070</v>
      </c>
      <c r="L2035" s="140" t="s">
        <v>7761</v>
      </c>
      <c r="M2035" s="140" t="s">
        <v>8071</v>
      </c>
      <c r="N2035" s="140" t="s">
        <v>8722</v>
      </c>
      <c r="O2035" s="139">
        <v>119651</v>
      </c>
      <c r="P2035" s="139">
        <v>9191</v>
      </c>
      <c r="Q2035" s="140" t="s">
        <v>5397</v>
      </c>
      <c r="R2035" s="139">
        <v>105023</v>
      </c>
      <c r="S2035" s="139">
        <v>0</v>
      </c>
      <c r="T2035" s="140" t="s">
        <v>7758</v>
      </c>
      <c r="U2035" s="141">
        <v>34943</v>
      </c>
      <c r="V2035" s="140" t="s">
        <v>15946</v>
      </c>
      <c r="W2035" s="140" t="s">
        <v>8337</v>
      </c>
      <c r="X2035" s="140" t="s">
        <v>7765</v>
      </c>
      <c r="Y2035" s="140" t="s">
        <v>7766</v>
      </c>
      <c r="Z2035" s="140" t="s">
        <v>8739</v>
      </c>
      <c r="AA2035" s="139">
        <v>2</v>
      </c>
      <c r="AB2035" s="141">
        <v>45322</v>
      </c>
      <c r="AC2035" s="141">
        <v>45322</v>
      </c>
      <c r="AD2035" s="140" t="s">
        <v>7768</v>
      </c>
      <c r="AE2035" s="140" t="s">
        <v>7769</v>
      </c>
      <c r="AF2035" s="140" t="s">
        <v>7770</v>
      </c>
      <c r="AG2035" s="140" t="s">
        <v>7771</v>
      </c>
      <c r="AH2035" s="140" t="s">
        <v>15947</v>
      </c>
      <c r="AI2035" s="140" t="s">
        <v>7943</v>
      </c>
      <c r="AJ2035" s="140" t="s">
        <v>6178</v>
      </c>
      <c r="AK2035" s="140" t="s">
        <v>15948</v>
      </c>
      <c r="AL2035" s="139">
        <v>2440</v>
      </c>
      <c r="AM2035" s="140" t="s">
        <v>309</v>
      </c>
      <c r="AN2035" s="140" t="s">
        <v>10355</v>
      </c>
    </row>
    <row r="2036" spans="1:40" ht="28.8" x14ac:dyDescent="0.25">
      <c r="A2036" s="139" t="s">
        <v>7756</v>
      </c>
      <c r="B2036" s="140" t="s">
        <v>7757</v>
      </c>
      <c r="C2036" s="139">
        <v>104851</v>
      </c>
      <c r="D2036" s="140" t="s">
        <v>5913</v>
      </c>
      <c r="E2036" s="140" t="s">
        <v>4820</v>
      </c>
      <c r="F2036" s="139">
        <v>9300</v>
      </c>
      <c r="G2036" s="140" t="s">
        <v>456</v>
      </c>
      <c r="H2036" s="140" t="s">
        <v>2683</v>
      </c>
      <c r="I2036" s="140" t="s">
        <v>7758</v>
      </c>
      <c r="J2036" s="140" t="s">
        <v>15949</v>
      </c>
      <c r="K2036" s="140" t="s">
        <v>8031</v>
      </c>
      <c r="L2036" s="140" t="s">
        <v>7761</v>
      </c>
      <c r="M2036" s="140" t="s">
        <v>6825</v>
      </c>
      <c r="N2036" s="140" t="s">
        <v>8722</v>
      </c>
      <c r="O2036" s="139">
        <v>139139</v>
      </c>
      <c r="P2036" s="139">
        <v>22889</v>
      </c>
      <c r="Q2036" s="140" t="s">
        <v>6354</v>
      </c>
      <c r="R2036" s="139">
        <v>122556</v>
      </c>
      <c r="S2036" s="139">
        <v>0</v>
      </c>
      <c r="T2036" s="140" t="s">
        <v>7758</v>
      </c>
      <c r="U2036" s="141">
        <v>34943</v>
      </c>
      <c r="V2036" s="140" t="s">
        <v>15950</v>
      </c>
      <c r="W2036" s="140" t="s">
        <v>8185</v>
      </c>
      <c r="X2036" s="140" t="s">
        <v>7765</v>
      </c>
      <c r="Y2036" s="140" t="s">
        <v>7766</v>
      </c>
      <c r="Z2036" s="140" t="s">
        <v>8739</v>
      </c>
      <c r="AA2036" s="139">
        <v>2</v>
      </c>
      <c r="AB2036" s="141">
        <v>45322</v>
      </c>
      <c r="AC2036" s="141">
        <v>45322</v>
      </c>
      <c r="AD2036" s="140" t="s">
        <v>8411</v>
      </c>
      <c r="AE2036" s="140" t="s">
        <v>8412</v>
      </c>
      <c r="AF2036" s="140" t="s">
        <v>8413</v>
      </c>
      <c r="AG2036" s="140" t="s">
        <v>8414</v>
      </c>
      <c r="AH2036" s="140" t="s">
        <v>15951</v>
      </c>
      <c r="AI2036" s="140" t="s">
        <v>9607</v>
      </c>
      <c r="AJ2036" s="140" t="s">
        <v>15952</v>
      </c>
      <c r="AK2036" s="140" t="s">
        <v>15953</v>
      </c>
      <c r="AL2036" s="139">
        <v>9300</v>
      </c>
      <c r="AM2036" s="140" t="s">
        <v>456</v>
      </c>
      <c r="AN2036" s="140" t="s">
        <v>15954</v>
      </c>
    </row>
    <row r="2037" spans="1:40" ht="28.8" x14ac:dyDescent="0.25">
      <c r="A2037" s="139" t="s">
        <v>7756</v>
      </c>
      <c r="B2037" s="140" t="s">
        <v>7757</v>
      </c>
      <c r="C2037" s="139">
        <v>105379</v>
      </c>
      <c r="D2037" s="140" t="s">
        <v>7381</v>
      </c>
      <c r="E2037" s="140" t="s">
        <v>6590</v>
      </c>
      <c r="F2037" s="139">
        <v>9600</v>
      </c>
      <c r="G2037" s="140" t="s">
        <v>473</v>
      </c>
      <c r="H2037" s="140" t="s">
        <v>6591</v>
      </c>
      <c r="I2037" s="140" t="s">
        <v>7758</v>
      </c>
      <c r="J2037" s="140" t="s">
        <v>15053</v>
      </c>
      <c r="K2037" s="140" t="s">
        <v>7922</v>
      </c>
      <c r="L2037" s="140" t="s">
        <v>7761</v>
      </c>
      <c r="M2037" s="140" t="s">
        <v>7923</v>
      </c>
      <c r="N2037" s="140" t="s">
        <v>8722</v>
      </c>
      <c r="O2037" s="139">
        <v>121129</v>
      </c>
      <c r="P2037" s="139">
        <v>105379</v>
      </c>
      <c r="Q2037" s="140" t="s">
        <v>7381</v>
      </c>
      <c r="R2037" s="139">
        <v>969204</v>
      </c>
      <c r="S2037" s="139">
        <v>0</v>
      </c>
      <c r="T2037" s="140" t="s">
        <v>7758</v>
      </c>
      <c r="U2037" s="141">
        <v>35309</v>
      </c>
      <c r="V2037" s="140" t="s">
        <v>15955</v>
      </c>
      <c r="W2037" s="140" t="s">
        <v>11841</v>
      </c>
      <c r="X2037" s="140" t="s">
        <v>7765</v>
      </c>
      <c r="Y2037" s="140" t="s">
        <v>7766</v>
      </c>
      <c r="Z2037" s="140" t="s">
        <v>8739</v>
      </c>
      <c r="AA2037" s="139">
        <v>3</v>
      </c>
      <c r="AB2037" s="141">
        <v>45322</v>
      </c>
      <c r="AC2037" s="141">
        <v>45322</v>
      </c>
      <c r="AD2037" s="140" t="s">
        <v>8470</v>
      </c>
      <c r="AE2037" s="140" t="s">
        <v>8471</v>
      </c>
      <c r="AF2037" s="140" t="s">
        <v>8472</v>
      </c>
      <c r="AG2037" s="140" t="s">
        <v>8473</v>
      </c>
      <c r="AH2037" s="140" t="s">
        <v>15049</v>
      </c>
      <c r="AI2037" s="140" t="s">
        <v>7943</v>
      </c>
      <c r="AJ2037" s="140" t="s">
        <v>15050</v>
      </c>
      <c r="AK2037" s="140" t="s">
        <v>15051</v>
      </c>
      <c r="AL2037" s="139">
        <v>9600</v>
      </c>
      <c r="AM2037" s="140" t="s">
        <v>473</v>
      </c>
      <c r="AN2037" s="140" t="s">
        <v>15052</v>
      </c>
    </row>
    <row r="2038" spans="1:40" ht="28.8" x14ac:dyDescent="0.25">
      <c r="A2038" s="139" t="s">
        <v>7756</v>
      </c>
      <c r="B2038" s="140" t="s">
        <v>7757</v>
      </c>
      <c r="C2038" s="139">
        <v>105445</v>
      </c>
      <c r="D2038" s="140" t="s">
        <v>7382</v>
      </c>
      <c r="E2038" s="140" t="s">
        <v>4821</v>
      </c>
      <c r="F2038" s="139">
        <v>9120</v>
      </c>
      <c r="G2038" s="140" t="s">
        <v>863</v>
      </c>
      <c r="H2038" s="140" t="s">
        <v>4822</v>
      </c>
      <c r="I2038" s="140" t="s">
        <v>7758</v>
      </c>
      <c r="J2038" s="140" t="s">
        <v>15956</v>
      </c>
      <c r="K2038" s="140" t="s">
        <v>7899</v>
      </c>
      <c r="L2038" s="140" t="s">
        <v>7761</v>
      </c>
      <c r="M2038" s="140" t="s">
        <v>6823</v>
      </c>
      <c r="N2038" s="140" t="s">
        <v>8730</v>
      </c>
      <c r="O2038" s="139">
        <v>121137</v>
      </c>
      <c r="P2038" s="139">
        <v>124008</v>
      </c>
      <c r="Q2038" s="140" t="s">
        <v>5998</v>
      </c>
      <c r="R2038" s="139">
        <v>961111</v>
      </c>
      <c r="S2038" s="139">
        <v>0</v>
      </c>
      <c r="T2038" s="140" t="s">
        <v>7758</v>
      </c>
      <c r="U2038" s="141">
        <v>35309</v>
      </c>
      <c r="V2038" s="140" t="s">
        <v>15957</v>
      </c>
      <c r="W2038" s="140" t="s">
        <v>8479</v>
      </c>
      <c r="X2038" s="140" t="s">
        <v>7765</v>
      </c>
      <c r="Y2038" s="140" t="s">
        <v>7766</v>
      </c>
      <c r="Z2038" s="140" t="s">
        <v>8732</v>
      </c>
      <c r="AA2038" s="139">
        <v>2</v>
      </c>
      <c r="AB2038" s="141">
        <v>45322</v>
      </c>
      <c r="AC2038" s="141">
        <v>45322</v>
      </c>
      <c r="AD2038" s="140" t="s">
        <v>8081</v>
      </c>
      <c r="AE2038" s="140" t="s">
        <v>8082</v>
      </c>
      <c r="AF2038" s="140" t="s">
        <v>8083</v>
      </c>
      <c r="AG2038" s="140" t="s">
        <v>8084</v>
      </c>
      <c r="AH2038" s="140" t="s">
        <v>11230</v>
      </c>
      <c r="AI2038" s="140" t="s">
        <v>8982</v>
      </c>
      <c r="AJ2038" s="140" t="s">
        <v>11231</v>
      </c>
      <c r="AK2038" s="140" t="s">
        <v>11232</v>
      </c>
      <c r="AL2038" s="139">
        <v>9120</v>
      </c>
      <c r="AM2038" s="140" t="s">
        <v>328</v>
      </c>
      <c r="AN2038" s="140" t="s">
        <v>11233</v>
      </c>
    </row>
    <row r="2039" spans="1:40" ht="28.8" x14ac:dyDescent="0.25">
      <c r="A2039" s="139" t="s">
        <v>7756</v>
      </c>
      <c r="B2039" s="140" t="s">
        <v>7757</v>
      </c>
      <c r="C2039" s="139">
        <v>105461</v>
      </c>
      <c r="D2039" s="140" t="s">
        <v>5914</v>
      </c>
      <c r="E2039" s="140" t="s">
        <v>4823</v>
      </c>
      <c r="F2039" s="139">
        <v>3680</v>
      </c>
      <c r="G2039" s="140" t="s">
        <v>714</v>
      </c>
      <c r="H2039" s="140" t="s">
        <v>2684</v>
      </c>
      <c r="I2039" s="140" t="s">
        <v>7758</v>
      </c>
      <c r="J2039" s="140" t="s">
        <v>15958</v>
      </c>
      <c r="K2039" s="140" t="s">
        <v>7760</v>
      </c>
      <c r="L2039" s="140" t="s">
        <v>7761</v>
      </c>
      <c r="M2039" s="140" t="s">
        <v>7491</v>
      </c>
      <c r="N2039" s="140" t="s">
        <v>8722</v>
      </c>
      <c r="O2039" s="139">
        <v>138991</v>
      </c>
      <c r="P2039" s="139">
        <v>110205</v>
      </c>
      <c r="Q2039" s="140" t="s">
        <v>5939</v>
      </c>
      <c r="R2039" s="139">
        <v>973776</v>
      </c>
      <c r="S2039" s="139">
        <v>0</v>
      </c>
      <c r="T2039" s="140" t="s">
        <v>7758</v>
      </c>
      <c r="U2039" s="141">
        <v>35309</v>
      </c>
      <c r="V2039" s="140" t="s">
        <v>15959</v>
      </c>
      <c r="W2039" s="140" t="s">
        <v>15960</v>
      </c>
      <c r="X2039" s="140" t="s">
        <v>7765</v>
      </c>
      <c r="Y2039" s="140" t="s">
        <v>7766</v>
      </c>
      <c r="Z2039" s="140" t="s">
        <v>8739</v>
      </c>
      <c r="AA2039" s="139">
        <v>3</v>
      </c>
      <c r="AB2039" s="141">
        <v>45322</v>
      </c>
      <c r="AC2039" s="141">
        <v>45322</v>
      </c>
      <c r="AD2039" s="140" t="s">
        <v>7768</v>
      </c>
      <c r="AE2039" s="140" t="s">
        <v>7769</v>
      </c>
      <c r="AF2039" s="140" t="s">
        <v>7770</v>
      </c>
      <c r="AG2039" s="140" t="s">
        <v>7771</v>
      </c>
      <c r="AH2039" s="140" t="s">
        <v>12492</v>
      </c>
      <c r="AI2039" s="140" t="s">
        <v>7773</v>
      </c>
      <c r="AJ2039" s="140" t="s">
        <v>12493</v>
      </c>
      <c r="AK2039" s="140" t="s">
        <v>12494</v>
      </c>
      <c r="AL2039" s="139">
        <v>3680</v>
      </c>
      <c r="AM2039" s="140" t="s">
        <v>371</v>
      </c>
      <c r="AN2039" s="140" t="s">
        <v>12495</v>
      </c>
    </row>
    <row r="2040" spans="1:40" ht="28.8" x14ac:dyDescent="0.25">
      <c r="A2040" s="139" t="s">
        <v>7756</v>
      </c>
      <c r="B2040" s="140" t="s">
        <v>7757</v>
      </c>
      <c r="C2040" s="139">
        <v>105478</v>
      </c>
      <c r="D2040" s="140" t="s">
        <v>5915</v>
      </c>
      <c r="E2040" s="140" t="s">
        <v>4824</v>
      </c>
      <c r="F2040" s="139">
        <v>8370</v>
      </c>
      <c r="G2040" s="140" t="s">
        <v>405</v>
      </c>
      <c r="H2040" s="140" t="s">
        <v>2685</v>
      </c>
      <c r="I2040" s="140" t="s">
        <v>7758</v>
      </c>
      <c r="J2040" s="140" t="s">
        <v>15961</v>
      </c>
      <c r="K2040" s="140" t="s">
        <v>7922</v>
      </c>
      <c r="L2040" s="140" t="s">
        <v>7761</v>
      </c>
      <c r="M2040" s="140" t="s">
        <v>7923</v>
      </c>
      <c r="N2040" s="140" t="s">
        <v>8722</v>
      </c>
      <c r="O2040" s="139">
        <v>120667</v>
      </c>
      <c r="P2040" s="139">
        <v>18325</v>
      </c>
      <c r="Q2040" s="140" t="s">
        <v>5693</v>
      </c>
      <c r="R2040" s="139">
        <v>971391</v>
      </c>
      <c r="S2040" s="139">
        <v>0</v>
      </c>
      <c r="T2040" s="140" t="s">
        <v>7758</v>
      </c>
      <c r="U2040" s="141">
        <v>35309</v>
      </c>
      <c r="V2040" s="140" t="s">
        <v>15962</v>
      </c>
      <c r="W2040" s="140" t="s">
        <v>12612</v>
      </c>
      <c r="X2040" s="140" t="s">
        <v>7765</v>
      </c>
      <c r="Y2040" s="140" t="s">
        <v>7766</v>
      </c>
      <c r="Z2040" s="140" t="s">
        <v>8739</v>
      </c>
      <c r="AA2040" s="139">
        <v>2</v>
      </c>
      <c r="AB2040" s="141">
        <v>45322</v>
      </c>
      <c r="AC2040" s="141">
        <v>45322</v>
      </c>
      <c r="AD2040" s="140" t="s">
        <v>8411</v>
      </c>
      <c r="AE2040" s="140" t="s">
        <v>8412</v>
      </c>
      <c r="AF2040" s="140" t="s">
        <v>8413</v>
      </c>
      <c r="AG2040" s="140" t="s">
        <v>8414</v>
      </c>
      <c r="AH2040" s="140" t="s">
        <v>13330</v>
      </c>
      <c r="AI2040" s="140" t="s">
        <v>7943</v>
      </c>
      <c r="AJ2040" s="140" t="s">
        <v>13331</v>
      </c>
      <c r="AK2040" s="140" t="s">
        <v>13332</v>
      </c>
      <c r="AL2040" s="139">
        <v>8370</v>
      </c>
      <c r="AM2040" s="140" t="s">
        <v>405</v>
      </c>
      <c r="AN2040" s="140" t="s">
        <v>13333</v>
      </c>
    </row>
    <row r="2041" spans="1:40" ht="28.8" x14ac:dyDescent="0.25">
      <c r="A2041" s="139" t="s">
        <v>7756</v>
      </c>
      <c r="B2041" s="140" t="s">
        <v>7757</v>
      </c>
      <c r="C2041" s="139">
        <v>105742</v>
      </c>
      <c r="D2041" s="140" t="s">
        <v>5596</v>
      </c>
      <c r="E2041" s="140" t="s">
        <v>4825</v>
      </c>
      <c r="F2041" s="139">
        <v>3040</v>
      </c>
      <c r="G2041" s="140" t="s">
        <v>864</v>
      </c>
      <c r="H2041" s="140" t="s">
        <v>2686</v>
      </c>
      <c r="I2041" s="140" t="s">
        <v>7758</v>
      </c>
      <c r="J2041" s="140" t="s">
        <v>15963</v>
      </c>
      <c r="K2041" s="140" t="s">
        <v>7881</v>
      </c>
      <c r="L2041" s="140" t="s">
        <v>7761</v>
      </c>
      <c r="M2041" s="140" t="s">
        <v>6824</v>
      </c>
      <c r="N2041" s="140" t="s">
        <v>8722</v>
      </c>
      <c r="O2041" s="139">
        <v>121939</v>
      </c>
      <c r="P2041" s="139">
        <v>12393</v>
      </c>
      <c r="Q2041" s="140" t="s">
        <v>6670</v>
      </c>
      <c r="R2041" s="139">
        <v>970111</v>
      </c>
      <c r="S2041" s="139">
        <v>0</v>
      </c>
      <c r="T2041" s="140" t="s">
        <v>7758</v>
      </c>
      <c r="U2041" s="141">
        <v>35309</v>
      </c>
      <c r="V2041" s="140" t="s">
        <v>15964</v>
      </c>
      <c r="W2041" s="140" t="s">
        <v>8102</v>
      </c>
      <c r="X2041" s="140" t="s">
        <v>7765</v>
      </c>
      <c r="Y2041" s="140" t="s">
        <v>7766</v>
      </c>
      <c r="Z2041" s="140" t="s">
        <v>8739</v>
      </c>
      <c r="AA2041" s="139">
        <v>1</v>
      </c>
      <c r="AB2041" s="141">
        <v>45322</v>
      </c>
      <c r="AC2041" s="141">
        <v>45322</v>
      </c>
      <c r="AD2041" s="140" t="s">
        <v>7953</v>
      </c>
      <c r="AE2041" s="140" t="s">
        <v>7954</v>
      </c>
      <c r="AF2041" s="140" t="s">
        <v>7955</v>
      </c>
      <c r="AG2041" s="140" t="s">
        <v>7956</v>
      </c>
      <c r="AH2041" s="140" t="s">
        <v>11579</v>
      </c>
      <c r="AI2041" s="140" t="s">
        <v>7943</v>
      </c>
      <c r="AJ2041" s="140" t="s">
        <v>11580</v>
      </c>
      <c r="AK2041" s="140" t="s">
        <v>11581</v>
      </c>
      <c r="AL2041" s="139">
        <v>3001</v>
      </c>
      <c r="AM2041" s="140" t="s">
        <v>340</v>
      </c>
      <c r="AN2041" s="140" t="s">
        <v>11582</v>
      </c>
    </row>
    <row r="2042" spans="1:40" ht="28.8" x14ac:dyDescent="0.25">
      <c r="A2042" s="139" t="s">
        <v>7756</v>
      </c>
      <c r="B2042" s="140" t="s">
        <v>7757</v>
      </c>
      <c r="C2042" s="139">
        <v>105817</v>
      </c>
      <c r="D2042" s="140" t="s">
        <v>6455</v>
      </c>
      <c r="E2042" s="140" t="s">
        <v>6592</v>
      </c>
      <c r="F2042" s="139">
        <v>9450</v>
      </c>
      <c r="G2042" s="140" t="s">
        <v>466</v>
      </c>
      <c r="H2042" s="140" t="s">
        <v>2687</v>
      </c>
      <c r="I2042" s="140" t="s">
        <v>7758</v>
      </c>
      <c r="J2042" s="140" t="s">
        <v>15965</v>
      </c>
      <c r="K2042" s="140" t="s">
        <v>8031</v>
      </c>
      <c r="L2042" s="140" t="s">
        <v>7761</v>
      </c>
      <c r="M2042" s="140" t="s">
        <v>6825</v>
      </c>
      <c r="N2042" s="140" t="s">
        <v>8722</v>
      </c>
      <c r="O2042" s="139">
        <v>121368</v>
      </c>
      <c r="P2042" s="139">
        <v>107995</v>
      </c>
      <c r="Q2042" s="140" t="s">
        <v>6306</v>
      </c>
      <c r="R2042" s="139">
        <v>138164</v>
      </c>
      <c r="S2042" s="139">
        <v>0</v>
      </c>
      <c r="T2042" s="140" t="s">
        <v>7758</v>
      </c>
      <c r="U2042" s="141">
        <v>35309</v>
      </c>
      <c r="V2042" s="140" t="s">
        <v>15966</v>
      </c>
      <c r="W2042" s="140" t="s">
        <v>12578</v>
      </c>
      <c r="X2042" s="140" t="s">
        <v>7765</v>
      </c>
      <c r="Y2042" s="140" t="s">
        <v>7766</v>
      </c>
      <c r="Z2042" s="140" t="s">
        <v>8739</v>
      </c>
      <c r="AA2042" s="139">
        <v>2</v>
      </c>
      <c r="AB2042" s="141">
        <v>45322</v>
      </c>
      <c r="AC2042" s="141">
        <v>45322</v>
      </c>
      <c r="AD2042" s="140" t="s">
        <v>7938</v>
      </c>
      <c r="AE2042" s="140" t="s">
        <v>7939</v>
      </c>
      <c r="AF2042" s="140" t="s">
        <v>7940</v>
      </c>
      <c r="AG2042" s="140" t="s">
        <v>7941</v>
      </c>
      <c r="AH2042" s="140" t="s">
        <v>15967</v>
      </c>
      <c r="AI2042" s="140" t="s">
        <v>7773</v>
      </c>
      <c r="AJ2042" s="140" t="s">
        <v>15968</v>
      </c>
      <c r="AK2042" s="140" t="s">
        <v>4551</v>
      </c>
      <c r="AL2042" s="139">
        <v>9300</v>
      </c>
      <c r="AM2042" s="140" t="s">
        <v>456</v>
      </c>
      <c r="AN2042" s="140" t="s">
        <v>14810</v>
      </c>
    </row>
    <row r="2043" spans="1:40" ht="28.8" x14ac:dyDescent="0.25">
      <c r="A2043" s="139" t="s">
        <v>7756</v>
      </c>
      <c r="B2043" s="140" t="s">
        <v>7757</v>
      </c>
      <c r="C2043" s="139">
        <v>105825</v>
      </c>
      <c r="D2043" s="140" t="s">
        <v>15969</v>
      </c>
      <c r="E2043" s="140" t="s">
        <v>4826</v>
      </c>
      <c r="F2043" s="139">
        <v>8000</v>
      </c>
      <c r="G2043" s="140" t="s">
        <v>388</v>
      </c>
      <c r="H2043" s="140" t="s">
        <v>2688</v>
      </c>
      <c r="I2043" s="140" t="s">
        <v>7758</v>
      </c>
      <c r="J2043" s="140" t="s">
        <v>15970</v>
      </c>
      <c r="K2043" s="140" t="s">
        <v>7922</v>
      </c>
      <c r="L2043" s="140" t="s">
        <v>7761</v>
      </c>
      <c r="M2043" s="140" t="s">
        <v>7923</v>
      </c>
      <c r="N2043" s="140" t="s">
        <v>8722</v>
      </c>
      <c r="O2043" s="139">
        <v>120601</v>
      </c>
      <c r="P2043" s="139">
        <v>17947</v>
      </c>
      <c r="Q2043" s="140" t="s">
        <v>5676</v>
      </c>
      <c r="R2043" s="139">
        <v>116137</v>
      </c>
      <c r="S2043" s="139">
        <v>0</v>
      </c>
      <c r="T2043" s="140" t="s">
        <v>7935</v>
      </c>
      <c r="U2043" s="141">
        <v>35309</v>
      </c>
      <c r="V2043" s="140" t="s">
        <v>15971</v>
      </c>
      <c r="W2043" s="140" t="s">
        <v>8596</v>
      </c>
      <c r="X2043" s="140" t="s">
        <v>7765</v>
      </c>
      <c r="Y2043" s="140" t="s">
        <v>7766</v>
      </c>
      <c r="Z2043" s="140" t="s">
        <v>8739</v>
      </c>
      <c r="AA2043" s="139">
        <v>2</v>
      </c>
      <c r="AB2043" s="141">
        <v>45322</v>
      </c>
      <c r="AC2043" s="141">
        <v>45322</v>
      </c>
      <c r="AD2043" s="140" t="s">
        <v>7913</v>
      </c>
      <c r="AE2043" s="140" t="s">
        <v>7914</v>
      </c>
      <c r="AF2043" s="140" t="s">
        <v>7915</v>
      </c>
      <c r="AG2043" s="140" t="s">
        <v>7916</v>
      </c>
      <c r="AH2043" s="140" t="s">
        <v>15972</v>
      </c>
      <c r="AI2043" s="140" t="s">
        <v>7943</v>
      </c>
      <c r="AJ2043" s="140" t="s">
        <v>15973</v>
      </c>
      <c r="AK2043" s="140" t="s">
        <v>4826</v>
      </c>
      <c r="AL2043" s="139">
        <v>8000</v>
      </c>
      <c r="AM2043" s="140" t="s">
        <v>388</v>
      </c>
      <c r="AN2043" s="140" t="s">
        <v>12978</v>
      </c>
    </row>
    <row r="2044" spans="1:40" ht="28.8" x14ac:dyDescent="0.25">
      <c r="A2044" s="139" t="s">
        <v>7756</v>
      </c>
      <c r="B2044" s="140" t="s">
        <v>7757</v>
      </c>
      <c r="C2044" s="139">
        <v>105833</v>
      </c>
      <c r="D2044" s="140" t="s">
        <v>6961</v>
      </c>
      <c r="E2044" s="140" t="s">
        <v>5288</v>
      </c>
      <c r="F2044" s="139">
        <v>1800</v>
      </c>
      <c r="G2044" s="140" t="s">
        <v>272</v>
      </c>
      <c r="H2044" s="140" t="s">
        <v>1316</v>
      </c>
      <c r="I2044" s="140" t="s">
        <v>7758</v>
      </c>
      <c r="J2044" s="140" t="s">
        <v>15974</v>
      </c>
      <c r="K2044" s="140" t="s">
        <v>7881</v>
      </c>
      <c r="L2044" s="140" t="s">
        <v>7761</v>
      </c>
      <c r="M2044" s="140" t="s">
        <v>6824</v>
      </c>
      <c r="N2044" s="140" t="s">
        <v>8722</v>
      </c>
      <c r="O2044" s="139">
        <v>122143</v>
      </c>
      <c r="P2044" s="139">
        <v>105833</v>
      </c>
      <c r="Q2044" s="140" t="s">
        <v>6961</v>
      </c>
      <c r="R2044" s="139">
        <v>962671</v>
      </c>
      <c r="S2044" s="139">
        <v>0</v>
      </c>
      <c r="T2044" s="140" t="s">
        <v>7758</v>
      </c>
      <c r="U2044" s="141">
        <v>35309</v>
      </c>
      <c r="V2044" s="140" t="s">
        <v>15975</v>
      </c>
      <c r="W2044" s="140" t="s">
        <v>15976</v>
      </c>
      <c r="X2044" s="140" t="s">
        <v>7765</v>
      </c>
      <c r="Y2044" s="140" t="s">
        <v>7766</v>
      </c>
      <c r="Z2044" s="140" t="s">
        <v>8739</v>
      </c>
      <c r="AA2044" s="139">
        <v>1</v>
      </c>
      <c r="AB2044" s="141">
        <v>45322</v>
      </c>
      <c r="AC2044" s="141">
        <v>45322</v>
      </c>
      <c r="AD2044" s="140" t="s">
        <v>7953</v>
      </c>
      <c r="AE2044" s="140" t="s">
        <v>7954</v>
      </c>
      <c r="AF2044" s="140" t="s">
        <v>7955</v>
      </c>
      <c r="AG2044" s="140" t="s">
        <v>7956</v>
      </c>
      <c r="AH2044" s="140" t="s">
        <v>9414</v>
      </c>
      <c r="AI2044" s="140" t="s">
        <v>7943</v>
      </c>
      <c r="AJ2044" s="140" t="s">
        <v>9415</v>
      </c>
      <c r="AK2044" s="140" t="s">
        <v>9416</v>
      </c>
      <c r="AL2044" s="139">
        <v>1800</v>
      </c>
      <c r="AM2044" s="140" t="s">
        <v>272</v>
      </c>
      <c r="AN2044" s="140" t="s">
        <v>9417</v>
      </c>
    </row>
    <row r="2045" spans="1:40" ht="28.8" x14ac:dyDescent="0.25">
      <c r="A2045" s="139" t="s">
        <v>7756</v>
      </c>
      <c r="B2045" s="140" t="s">
        <v>7757</v>
      </c>
      <c r="C2045" s="139">
        <v>105882</v>
      </c>
      <c r="D2045" s="140" t="s">
        <v>7383</v>
      </c>
      <c r="E2045" s="140" t="s">
        <v>4827</v>
      </c>
      <c r="F2045" s="139">
        <v>3580</v>
      </c>
      <c r="G2045" s="140" t="s">
        <v>24</v>
      </c>
      <c r="H2045" s="140" t="s">
        <v>2689</v>
      </c>
      <c r="I2045" s="140" t="s">
        <v>7758</v>
      </c>
      <c r="J2045" s="140" t="s">
        <v>15977</v>
      </c>
      <c r="K2045" s="140" t="s">
        <v>7760</v>
      </c>
      <c r="L2045" s="140" t="s">
        <v>7761</v>
      </c>
      <c r="M2045" s="140" t="s">
        <v>7491</v>
      </c>
      <c r="N2045" s="140" t="s">
        <v>7762</v>
      </c>
      <c r="O2045" s="139">
        <v>118828</v>
      </c>
      <c r="P2045">
        <v>143743</v>
      </c>
      <c r="Q2045" s="140" t="s">
        <v>6144</v>
      </c>
      <c r="R2045" s="139">
        <v>113944</v>
      </c>
      <c r="S2045" s="139">
        <v>113944</v>
      </c>
      <c r="T2045" s="140" t="s">
        <v>7758</v>
      </c>
      <c r="U2045" s="141">
        <v>35309</v>
      </c>
      <c r="V2045" s="140" t="s">
        <v>15978</v>
      </c>
      <c r="W2045" s="140" t="s">
        <v>15979</v>
      </c>
      <c r="X2045" s="140" t="s">
        <v>7765</v>
      </c>
      <c r="Y2045" s="140" t="s">
        <v>7766</v>
      </c>
      <c r="Z2045" s="140" t="s">
        <v>7767</v>
      </c>
      <c r="AA2045" s="139">
        <v>1</v>
      </c>
      <c r="AB2045" s="141">
        <v>45322</v>
      </c>
      <c r="AC2045" s="141">
        <v>45322</v>
      </c>
      <c r="AD2045" s="140" t="s">
        <v>7876</v>
      </c>
      <c r="AE2045" s="140" t="s">
        <v>7877</v>
      </c>
      <c r="AF2045" s="140" t="s">
        <v>7878</v>
      </c>
      <c r="AG2045" s="140" t="s">
        <v>7879</v>
      </c>
      <c r="AH2045" s="140" t="s">
        <v>7772</v>
      </c>
      <c r="AI2045" s="140" t="s">
        <v>7773</v>
      </c>
      <c r="AJ2045" s="140" t="s">
        <v>7774</v>
      </c>
      <c r="AK2045" s="140" t="s">
        <v>7775</v>
      </c>
      <c r="AL2045" s="139">
        <v>3971</v>
      </c>
      <c r="AM2045" s="140" t="s">
        <v>26</v>
      </c>
      <c r="AN2045" s="140" t="s">
        <v>7776</v>
      </c>
    </row>
    <row r="2046" spans="1:40" ht="28.8" x14ac:dyDescent="0.25">
      <c r="A2046" s="139" t="s">
        <v>7756</v>
      </c>
      <c r="B2046" s="140" t="s">
        <v>7757</v>
      </c>
      <c r="C2046" s="139">
        <v>105932</v>
      </c>
      <c r="D2046" s="140" t="s">
        <v>7384</v>
      </c>
      <c r="E2046" s="140" t="s">
        <v>4828</v>
      </c>
      <c r="F2046" s="139">
        <v>3500</v>
      </c>
      <c r="G2046" s="140" t="s">
        <v>356</v>
      </c>
      <c r="H2046" s="140" t="s">
        <v>2690</v>
      </c>
      <c r="I2046" s="140" t="s">
        <v>7758</v>
      </c>
      <c r="J2046" s="140" t="s">
        <v>15980</v>
      </c>
      <c r="K2046" s="140" t="s">
        <v>7760</v>
      </c>
      <c r="L2046" s="140" t="s">
        <v>7761</v>
      </c>
      <c r="M2046" s="140" t="s">
        <v>7491</v>
      </c>
      <c r="N2046" s="140" t="s">
        <v>8722</v>
      </c>
      <c r="O2046" s="139">
        <v>118885</v>
      </c>
      <c r="P2046" s="139">
        <v>104513</v>
      </c>
      <c r="Q2046" s="140" t="s">
        <v>6346</v>
      </c>
      <c r="R2046" s="139">
        <v>965061</v>
      </c>
      <c r="S2046" s="139">
        <v>0</v>
      </c>
      <c r="T2046" s="140" t="s">
        <v>7758</v>
      </c>
      <c r="U2046" s="141">
        <v>35309</v>
      </c>
      <c r="V2046" s="140" t="s">
        <v>15981</v>
      </c>
      <c r="W2046" s="140" t="s">
        <v>8942</v>
      </c>
      <c r="X2046" s="140" t="s">
        <v>7765</v>
      </c>
      <c r="Y2046" s="140" t="s">
        <v>7766</v>
      </c>
      <c r="Z2046" s="140" t="s">
        <v>8739</v>
      </c>
      <c r="AA2046" s="139">
        <v>1</v>
      </c>
      <c r="AB2046" s="141">
        <v>45322</v>
      </c>
      <c r="AC2046" s="141">
        <v>45322</v>
      </c>
      <c r="AD2046" s="140" t="s">
        <v>7857</v>
      </c>
      <c r="AE2046" s="140" t="s">
        <v>7858</v>
      </c>
      <c r="AF2046" s="140" t="s">
        <v>7859</v>
      </c>
      <c r="AG2046" s="140" t="s">
        <v>7860</v>
      </c>
      <c r="AH2046" s="140" t="s">
        <v>15982</v>
      </c>
      <c r="AI2046" s="140" t="s">
        <v>7943</v>
      </c>
      <c r="AJ2046" s="140" t="s">
        <v>9165</v>
      </c>
      <c r="AK2046" s="140" t="s">
        <v>4828</v>
      </c>
      <c r="AL2046" s="139">
        <v>3500</v>
      </c>
      <c r="AM2046" s="140" t="s">
        <v>356</v>
      </c>
      <c r="AN2046" s="140" t="s">
        <v>12027</v>
      </c>
    </row>
    <row r="2047" spans="1:40" ht="28.8" x14ac:dyDescent="0.25">
      <c r="A2047" s="139" t="s">
        <v>7756</v>
      </c>
      <c r="B2047" s="140" t="s">
        <v>7757</v>
      </c>
      <c r="C2047" s="139">
        <v>105941</v>
      </c>
      <c r="D2047" s="140" t="s">
        <v>5543</v>
      </c>
      <c r="E2047" s="140" t="s">
        <v>4829</v>
      </c>
      <c r="F2047" s="139">
        <v>3800</v>
      </c>
      <c r="G2047" s="140" t="s">
        <v>375</v>
      </c>
      <c r="H2047" s="140" t="s">
        <v>2691</v>
      </c>
      <c r="I2047" s="140" t="s">
        <v>7758</v>
      </c>
      <c r="J2047" s="140" t="s">
        <v>15983</v>
      </c>
      <c r="K2047" s="140" t="s">
        <v>7760</v>
      </c>
      <c r="L2047" s="140" t="s">
        <v>7761</v>
      </c>
      <c r="M2047" s="140" t="s">
        <v>7491</v>
      </c>
      <c r="N2047" s="140" t="s">
        <v>8722</v>
      </c>
      <c r="O2047" s="139">
        <v>120139</v>
      </c>
      <c r="P2047" s="139">
        <v>105941</v>
      </c>
      <c r="Q2047" s="140" t="s">
        <v>5543</v>
      </c>
      <c r="R2047" s="139">
        <v>965863</v>
      </c>
      <c r="S2047" s="139">
        <v>0</v>
      </c>
      <c r="T2047" s="140" t="s">
        <v>7758</v>
      </c>
      <c r="U2047" s="141">
        <v>35309</v>
      </c>
      <c r="V2047" s="140" t="s">
        <v>15984</v>
      </c>
      <c r="W2047" s="140" t="s">
        <v>13827</v>
      </c>
      <c r="X2047" s="140" t="s">
        <v>7765</v>
      </c>
      <c r="Y2047" s="140" t="s">
        <v>7766</v>
      </c>
      <c r="Z2047" s="140" t="s">
        <v>8739</v>
      </c>
      <c r="AA2047" s="139">
        <v>3</v>
      </c>
      <c r="AB2047" s="141">
        <v>45322</v>
      </c>
      <c r="AC2047" s="141">
        <v>45322</v>
      </c>
      <c r="AD2047" s="140" t="s">
        <v>7857</v>
      </c>
      <c r="AE2047" s="140" t="s">
        <v>7858</v>
      </c>
      <c r="AF2047" s="140" t="s">
        <v>7859</v>
      </c>
      <c r="AG2047" s="140" t="s">
        <v>7860</v>
      </c>
      <c r="AH2047" s="140" t="s">
        <v>12693</v>
      </c>
      <c r="AI2047" s="140" t="s">
        <v>7943</v>
      </c>
      <c r="AJ2047" s="140" t="s">
        <v>12694</v>
      </c>
      <c r="AK2047" s="140" t="s">
        <v>12695</v>
      </c>
      <c r="AL2047" s="139">
        <v>3800</v>
      </c>
      <c r="AM2047" s="140" t="s">
        <v>375</v>
      </c>
      <c r="AN2047" s="140" t="s">
        <v>12696</v>
      </c>
    </row>
    <row r="2048" spans="1:40" ht="28.8" x14ac:dyDescent="0.25">
      <c r="A2048" s="139" t="s">
        <v>7756</v>
      </c>
      <c r="B2048" s="140" t="s">
        <v>7757</v>
      </c>
      <c r="C2048" s="139">
        <v>105957</v>
      </c>
      <c r="D2048" s="140" t="s">
        <v>7385</v>
      </c>
      <c r="E2048" s="140" t="s">
        <v>4830</v>
      </c>
      <c r="F2048" s="139">
        <v>3800</v>
      </c>
      <c r="G2048" s="140" t="s">
        <v>375</v>
      </c>
      <c r="H2048" s="140" t="s">
        <v>2692</v>
      </c>
      <c r="I2048" s="140" t="s">
        <v>7758</v>
      </c>
      <c r="J2048" s="140" t="s">
        <v>15985</v>
      </c>
      <c r="K2048" s="140" t="s">
        <v>7760</v>
      </c>
      <c r="L2048" s="140" t="s">
        <v>7761</v>
      </c>
      <c r="M2048" s="140" t="s">
        <v>7491</v>
      </c>
      <c r="N2048" s="140" t="s">
        <v>8722</v>
      </c>
      <c r="O2048" s="139">
        <v>120139</v>
      </c>
      <c r="P2048" s="139">
        <v>105941</v>
      </c>
      <c r="Q2048" s="140" t="s">
        <v>5543</v>
      </c>
      <c r="R2048" s="139">
        <v>965863</v>
      </c>
      <c r="S2048" s="139">
        <v>0</v>
      </c>
      <c r="T2048" s="140" t="s">
        <v>7758</v>
      </c>
      <c r="U2048" s="141">
        <v>35309</v>
      </c>
      <c r="V2048" s="140" t="s">
        <v>15986</v>
      </c>
      <c r="W2048" s="140" t="s">
        <v>8257</v>
      </c>
      <c r="X2048" s="140" t="s">
        <v>7765</v>
      </c>
      <c r="Y2048" s="140" t="s">
        <v>7766</v>
      </c>
      <c r="Z2048" s="140" t="s">
        <v>8739</v>
      </c>
      <c r="AA2048" s="139">
        <v>4</v>
      </c>
      <c r="AB2048" s="141">
        <v>45322</v>
      </c>
      <c r="AC2048" s="141">
        <v>45322</v>
      </c>
      <c r="AD2048" s="140" t="s">
        <v>7857</v>
      </c>
      <c r="AE2048" s="140" t="s">
        <v>7858</v>
      </c>
      <c r="AF2048" s="140" t="s">
        <v>7859</v>
      </c>
      <c r="AG2048" s="140" t="s">
        <v>7860</v>
      </c>
      <c r="AH2048" s="140" t="s">
        <v>12693</v>
      </c>
      <c r="AI2048" s="140" t="s">
        <v>7943</v>
      </c>
      <c r="AJ2048" s="140" t="s">
        <v>12694</v>
      </c>
      <c r="AK2048" s="140" t="s">
        <v>12695</v>
      </c>
      <c r="AL2048" s="139">
        <v>3800</v>
      </c>
      <c r="AM2048" s="140" t="s">
        <v>375</v>
      </c>
      <c r="AN2048" s="140" t="s">
        <v>12696</v>
      </c>
    </row>
    <row r="2049" spans="1:40" ht="28.8" x14ac:dyDescent="0.25">
      <c r="A2049" s="139" t="s">
        <v>7756</v>
      </c>
      <c r="B2049" s="140" t="s">
        <v>7757</v>
      </c>
      <c r="C2049" s="139">
        <v>105965</v>
      </c>
      <c r="D2049" s="140" t="s">
        <v>5916</v>
      </c>
      <c r="E2049" s="140" t="s">
        <v>4831</v>
      </c>
      <c r="F2049" s="139">
        <v>3620</v>
      </c>
      <c r="G2049" s="140" t="s">
        <v>3</v>
      </c>
      <c r="H2049" s="140" t="s">
        <v>2693</v>
      </c>
      <c r="I2049" s="140" t="s">
        <v>7758</v>
      </c>
      <c r="J2049" s="140" t="s">
        <v>15987</v>
      </c>
      <c r="K2049" s="140" t="s">
        <v>7760</v>
      </c>
      <c r="L2049" s="140" t="s">
        <v>7761</v>
      </c>
      <c r="M2049" s="140" t="s">
        <v>7491</v>
      </c>
      <c r="N2049" s="140" t="s">
        <v>8722</v>
      </c>
      <c r="O2049" s="139">
        <v>119065</v>
      </c>
      <c r="P2049" s="139">
        <v>15792</v>
      </c>
      <c r="Q2049" s="140" t="s">
        <v>5595</v>
      </c>
      <c r="R2049" s="139">
        <v>965814</v>
      </c>
      <c r="S2049" s="139">
        <v>0</v>
      </c>
      <c r="T2049" s="140" t="s">
        <v>7758</v>
      </c>
      <c r="U2049" s="141">
        <v>35309</v>
      </c>
      <c r="V2049" s="140" t="s">
        <v>15988</v>
      </c>
      <c r="W2049" s="140" t="s">
        <v>8334</v>
      </c>
      <c r="X2049" s="140" t="s">
        <v>7765</v>
      </c>
      <c r="Y2049" s="140" t="s">
        <v>7766</v>
      </c>
      <c r="Z2049" s="140" t="s">
        <v>8739</v>
      </c>
      <c r="AA2049" s="139">
        <v>2</v>
      </c>
      <c r="AB2049" s="141">
        <v>45322</v>
      </c>
      <c r="AC2049" s="141">
        <v>45322</v>
      </c>
      <c r="AD2049" s="140" t="s">
        <v>7768</v>
      </c>
      <c r="AE2049" s="140" t="s">
        <v>7769</v>
      </c>
      <c r="AF2049" s="140" t="s">
        <v>7770</v>
      </c>
      <c r="AG2049" s="140" t="s">
        <v>7771</v>
      </c>
      <c r="AH2049" s="140" t="s">
        <v>15989</v>
      </c>
      <c r="AI2049" s="140" t="s">
        <v>7943</v>
      </c>
      <c r="AJ2049" s="140" t="s">
        <v>10571</v>
      </c>
      <c r="AK2049" s="140" t="s">
        <v>4831</v>
      </c>
      <c r="AL2049" s="139">
        <v>3620</v>
      </c>
      <c r="AM2049" s="140" t="s">
        <v>3</v>
      </c>
      <c r="AN2049" s="140" t="s">
        <v>12642</v>
      </c>
    </row>
    <row r="2050" spans="1:40" ht="28.8" x14ac:dyDescent="0.25">
      <c r="A2050" s="139" t="s">
        <v>7756</v>
      </c>
      <c r="B2050" s="140" t="s">
        <v>7757</v>
      </c>
      <c r="C2050" s="139">
        <v>105973</v>
      </c>
      <c r="D2050" s="140" t="s">
        <v>488</v>
      </c>
      <c r="E2050" s="140" t="s">
        <v>4832</v>
      </c>
      <c r="F2050" s="139">
        <v>3724</v>
      </c>
      <c r="G2050" s="140" t="s">
        <v>865</v>
      </c>
      <c r="H2050" s="140" t="s">
        <v>2694</v>
      </c>
      <c r="I2050" s="140" t="s">
        <v>7758</v>
      </c>
      <c r="J2050" s="140" t="s">
        <v>15990</v>
      </c>
      <c r="K2050" s="140" t="s">
        <v>7760</v>
      </c>
      <c r="L2050" s="140" t="s">
        <v>7761</v>
      </c>
      <c r="M2050" s="140" t="s">
        <v>7491</v>
      </c>
      <c r="N2050" s="140" t="s">
        <v>8722</v>
      </c>
      <c r="O2050" s="139">
        <v>119041</v>
      </c>
      <c r="P2050" s="139">
        <v>61242</v>
      </c>
      <c r="Q2050" s="140" t="s">
        <v>5899</v>
      </c>
      <c r="R2050" s="139">
        <v>965772</v>
      </c>
      <c r="S2050" s="139">
        <v>0</v>
      </c>
      <c r="T2050" s="140" t="s">
        <v>7758</v>
      </c>
      <c r="U2050" s="141">
        <v>35309</v>
      </c>
      <c r="V2050" s="140" t="s">
        <v>15991</v>
      </c>
      <c r="W2050" s="140" t="s">
        <v>10467</v>
      </c>
      <c r="X2050" s="140" t="s">
        <v>7765</v>
      </c>
      <c r="Y2050" s="140" t="s">
        <v>7766</v>
      </c>
      <c r="Z2050" s="140" t="s">
        <v>8739</v>
      </c>
      <c r="AA2050" s="139">
        <v>2</v>
      </c>
      <c r="AB2050" s="141">
        <v>45322</v>
      </c>
      <c r="AC2050" s="141">
        <v>45322</v>
      </c>
      <c r="AD2050" s="140" t="s">
        <v>7857</v>
      </c>
      <c r="AE2050" s="140" t="s">
        <v>7858</v>
      </c>
      <c r="AF2050" s="140" t="s">
        <v>7859</v>
      </c>
      <c r="AG2050" s="140" t="s">
        <v>7860</v>
      </c>
      <c r="AH2050" s="140" t="s">
        <v>15992</v>
      </c>
      <c r="AI2050" s="140" t="s">
        <v>7943</v>
      </c>
      <c r="AJ2050" s="140" t="s">
        <v>15993</v>
      </c>
      <c r="AK2050" s="140" t="s">
        <v>4832</v>
      </c>
      <c r="AL2050" s="139">
        <v>3724</v>
      </c>
      <c r="AM2050" s="140" t="s">
        <v>865</v>
      </c>
      <c r="AN2050" s="140" t="s">
        <v>15994</v>
      </c>
    </row>
    <row r="2051" spans="1:40" ht="28.8" x14ac:dyDescent="0.25">
      <c r="A2051" s="139" t="s">
        <v>7756</v>
      </c>
      <c r="B2051" s="140" t="s">
        <v>7757</v>
      </c>
      <c r="C2051" s="139">
        <v>105981</v>
      </c>
      <c r="D2051" s="140" t="s">
        <v>5917</v>
      </c>
      <c r="E2051" s="140" t="s">
        <v>4833</v>
      </c>
      <c r="F2051" s="139">
        <v>3990</v>
      </c>
      <c r="G2051" s="140" t="s">
        <v>363</v>
      </c>
      <c r="H2051" s="140" t="s">
        <v>4834</v>
      </c>
      <c r="I2051" s="140" t="s">
        <v>7758</v>
      </c>
      <c r="J2051" s="140" t="s">
        <v>15995</v>
      </c>
      <c r="K2051" s="140" t="s">
        <v>7760</v>
      </c>
      <c r="L2051" s="140" t="s">
        <v>7761</v>
      </c>
      <c r="M2051" s="140" t="s">
        <v>7491</v>
      </c>
      <c r="N2051" s="140" t="s">
        <v>8722</v>
      </c>
      <c r="O2051" s="139">
        <v>125534</v>
      </c>
      <c r="P2051" s="139">
        <v>48363</v>
      </c>
      <c r="Q2051" s="140" t="s">
        <v>5439</v>
      </c>
      <c r="R2051" s="139">
        <v>965251</v>
      </c>
      <c r="S2051" s="139">
        <v>0</v>
      </c>
      <c r="T2051" s="140" t="s">
        <v>7758</v>
      </c>
      <c r="U2051" s="141">
        <v>35309</v>
      </c>
      <c r="V2051" s="140" t="s">
        <v>15996</v>
      </c>
      <c r="W2051" s="140" t="s">
        <v>8102</v>
      </c>
      <c r="X2051" s="140" t="s">
        <v>7765</v>
      </c>
      <c r="Y2051" s="140" t="s">
        <v>7766</v>
      </c>
      <c r="Z2051" s="140" t="s">
        <v>8739</v>
      </c>
      <c r="AA2051" s="139">
        <v>1</v>
      </c>
      <c r="AB2051" s="141">
        <v>45322</v>
      </c>
      <c r="AC2051" s="141">
        <v>45322</v>
      </c>
      <c r="AD2051" s="140" t="s">
        <v>7768</v>
      </c>
      <c r="AE2051" s="140" t="s">
        <v>7769</v>
      </c>
      <c r="AF2051" s="140" t="s">
        <v>7770</v>
      </c>
      <c r="AG2051" s="140" t="s">
        <v>7771</v>
      </c>
      <c r="AH2051" s="140" t="s">
        <v>12205</v>
      </c>
      <c r="AI2051" s="140" t="s">
        <v>7885</v>
      </c>
      <c r="AJ2051" s="140" t="s">
        <v>12206</v>
      </c>
      <c r="AK2051" s="140" t="s">
        <v>4833</v>
      </c>
      <c r="AL2051" s="139">
        <v>3990</v>
      </c>
      <c r="AM2051" s="140" t="s">
        <v>363</v>
      </c>
      <c r="AN2051" s="140" t="s">
        <v>12207</v>
      </c>
    </row>
    <row r="2052" spans="1:40" ht="28.8" x14ac:dyDescent="0.25">
      <c r="A2052" s="139" t="s">
        <v>7756</v>
      </c>
      <c r="B2052" s="140" t="s">
        <v>7757</v>
      </c>
      <c r="C2052" s="139">
        <v>105999</v>
      </c>
      <c r="D2052" s="140" t="s">
        <v>5918</v>
      </c>
      <c r="E2052" s="140" t="s">
        <v>4835</v>
      </c>
      <c r="F2052" s="139">
        <v>9970</v>
      </c>
      <c r="G2052" s="140" t="s">
        <v>866</v>
      </c>
      <c r="H2052" s="140" t="s">
        <v>2695</v>
      </c>
      <c r="I2052" s="140" t="s">
        <v>7758</v>
      </c>
      <c r="J2052" s="140" t="s">
        <v>15997</v>
      </c>
      <c r="K2052" s="140" t="s">
        <v>8031</v>
      </c>
      <c r="L2052" s="140" t="s">
        <v>7761</v>
      </c>
      <c r="M2052" s="140" t="s">
        <v>6825</v>
      </c>
      <c r="N2052" s="140" t="s">
        <v>8722</v>
      </c>
      <c r="O2052" s="139">
        <v>138776</v>
      </c>
      <c r="P2052" s="139">
        <v>106039</v>
      </c>
      <c r="Q2052" s="140" t="s">
        <v>5221</v>
      </c>
      <c r="R2052" s="139">
        <v>969683</v>
      </c>
      <c r="S2052" s="139">
        <v>0</v>
      </c>
      <c r="T2052" s="140" t="s">
        <v>7758</v>
      </c>
      <c r="U2052" s="141">
        <v>35309</v>
      </c>
      <c r="V2052" s="140" t="s">
        <v>15998</v>
      </c>
      <c r="W2052" s="140" t="s">
        <v>9508</v>
      </c>
      <c r="X2052" s="140" t="s">
        <v>7765</v>
      </c>
      <c r="Y2052" s="140" t="s">
        <v>7766</v>
      </c>
      <c r="Z2052" s="140" t="s">
        <v>8739</v>
      </c>
      <c r="AA2052" s="139">
        <v>2</v>
      </c>
      <c r="AB2052" s="141">
        <v>45322</v>
      </c>
      <c r="AC2052" s="141">
        <v>45322</v>
      </c>
      <c r="AD2052" s="140" t="s">
        <v>8379</v>
      </c>
      <c r="AE2052" s="140" t="s">
        <v>8380</v>
      </c>
      <c r="AF2052" s="140" t="s">
        <v>8381</v>
      </c>
      <c r="AG2052" s="140" t="s">
        <v>8382</v>
      </c>
      <c r="AH2052" s="140" t="s">
        <v>15999</v>
      </c>
      <c r="AI2052" s="140" t="s">
        <v>7943</v>
      </c>
      <c r="AJ2052" s="140" t="s">
        <v>16000</v>
      </c>
      <c r="AK2052" s="140" t="s">
        <v>16001</v>
      </c>
      <c r="AL2052" s="139">
        <v>9970</v>
      </c>
      <c r="AM2052" s="140" t="s">
        <v>866</v>
      </c>
      <c r="AN2052" s="140" t="s">
        <v>15428</v>
      </c>
    </row>
    <row r="2053" spans="1:40" ht="28.8" x14ac:dyDescent="0.25">
      <c r="A2053" s="139" t="s">
        <v>7756</v>
      </c>
      <c r="B2053" s="140" t="s">
        <v>7757</v>
      </c>
      <c r="C2053" s="139">
        <v>106005</v>
      </c>
      <c r="D2053" s="140" t="s">
        <v>7386</v>
      </c>
      <c r="E2053" s="140" t="s">
        <v>4836</v>
      </c>
      <c r="F2053" s="139">
        <v>9230</v>
      </c>
      <c r="G2053" s="140" t="s">
        <v>867</v>
      </c>
      <c r="H2053" s="140" t="s">
        <v>2696</v>
      </c>
      <c r="I2053" s="140" t="s">
        <v>7758</v>
      </c>
      <c r="J2053" s="140" t="s">
        <v>16002</v>
      </c>
      <c r="K2053" s="140" t="s">
        <v>7899</v>
      </c>
      <c r="L2053" s="140" t="s">
        <v>7761</v>
      </c>
      <c r="M2053" s="140" t="s">
        <v>6823</v>
      </c>
      <c r="N2053" s="140" t="s">
        <v>8722</v>
      </c>
      <c r="O2053" s="139">
        <v>121161</v>
      </c>
      <c r="P2053" s="139">
        <v>22194</v>
      </c>
      <c r="Q2053" s="140" t="s">
        <v>488</v>
      </c>
      <c r="R2053" s="139">
        <v>104646</v>
      </c>
      <c r="S2053" s="139">
        <v>0</v>
      </c>
      <c r="T2053" s="140" t="s">
        <v>7758</v>
      </c>
      <c r="U2053" s="141">
        <v>35309</v>
      </c>
      <c r="V2053" s="140" t="s">
        <v>16003</v>
      </c>
      <c r="W2053" s="140" t="s">
        <v>8720</v>
      </c>
      <c r="X2053" s="140" t="s">
        <v>7765</v>
      </c>
      <c r="Y2053" s="140" t="s">
        <v>7766</v>
      </c>
      <c r="Z2053" s="140" t="s">
        <v>8739</v>
      </c>
      <c r="AA2053" s="139">
        <v>1</v>
      </c>
      <c r="AB2053" s="141">
        <v>45322</v>
      </c>
      <c r="AC2053" s="141">
        <v>45322</v>
      </c>
      <c r="AD2053" s="140" t="s">
        <v>8470</v>
      </c>
      <c r="AE2053" s="140" t="s">
        <v>8471</v>
      </c>
      <c r="AF2053" s="140" t="s">
        <v>8472</v>
      </c>
      <c r="AG2053" s="140" t="s">
        <v>8473</v>
      </c>
      <c r="AH2053" s="140" t="s">
        <v>14649</v>
      </c>
      <c r="AI2053" s="140" t="s">
        <v>7943</v>
      </c>
      <c r="AJ2053" s="140" t="s">
        <v>14650</v>
      </c>
      <c r="AK2053" s="140" t="s">
        <v>14651</v>
      </c>
      <c r="AL2053" s="139">
        <v>9230</v>
      </c>
      <c r="AM2053" s="140" t="s">
        <v>449</v>
      </c>
      <c r="AN2053" s="140" t="s">
        <v>14652</v>
      </c>
    </row>
    <row r="2054" spans="1:40" ht="28.8" x14ac:dyDescent="0.25">
      <c r="A2054" s="139" t="s">
        <v>7756</v>
      </c>
      <c r="B2054" s="140" t="s">
        <v>7757</v>
      </c>
      <c r="C2054" s="139">
        <v>106013</v>
      </c>
      <c r="D2054" s="140" t="s">
        <v>7387</v>
      </c>
      <c r="E2054" s="140" t="s">
        <v>4837</v>
      </c>
      <c r="F2054" s="139">
        <v>9100</v>
      </c>
      <c r="G2054" s="140" t="s">
        <v>326</v>
      </c>
      <c r="H2054" s="140" t="s">
        <v>2697</v>
      </c>
      <c r="I2054" s="140" t="s">
        <v>7758</v>
      </c>
      <c r="J2054" s="140" t="s">
        <v>16004</v>
      </c>
      <c r="K2054" s="140" t="s">
        <v>7899</v>
      </c>
      <c r="L2054" s="140" t="s">
        <v>7761</v>
      </c>
      <c r="M2054" s="140" t="s">
        <v>6823</v>
      </c>
      <c r="N2054" s="140" t="s">
        <v>8722</v>
      </c>
      <c r="O2054" s="139">
        <v>130856</v>
      </c>
      <c r="P2054" s="139">
        <v>107839</v>
      </c>
      <c r="Q2054" s="140" t="s">
        <v>5932</v>
      </c>
      <c r="R2054" s="139">
        <v>963934</v>
      </c>
      <c r="S2054" s="139">
        <v>0</v>
      </c>
      <c r="T2054" s="140" t="s">
        <v>7758</v>
      </c>
      <c r="U2054" s="141">
        <v>35309</v>
      </c>
      <c r="V2054" s="140" t="s">
        <v>16005</v>
      </c>
      <c r="W2054" s="140" t="s">
        <v>8022</v>
      </c>
      <c r="X2054" s="140" t="s">
        <v>7765</v>
      </c>
      <c r="Y2054" s="140" t="s">
        <v>7766</v>
      </c>
      <c r="Z2054" s="140" t="s">
        <v>8739</v>
      </c>
      <c r="AA2054" s="139">
        <v>1</v>
      </c>
      <c r="AB2054" s="141">
        <v>45322</v>
      </c>
      <c r="AC2054" s="141">
        <v>45322</v>
      </c>
      <c r="AD2054" s="140" t="s">
        <v>8081</v>
      </c>
      <c r="AE2054" s="140" t="s">
        <v>8082</v>
      </c>
      <c r="AF2054" s="140" t="s">
        <v>8083</v>
      </c>
      <c r="AG2054" s="140" t="s">
        <v>8084</v>
      </c>
      <c r="AH2054" s="140" t="s">
        <v>16006</v>
      </c>
      <c r="AI2054" s="140" t="s">
        <v>7943</v>
      </c>
      <c r="AJ2054" s="140" t="s">
        <v>16007</v>
      </c>
      <c r="AK2054" s="140" t="s">
        <v>16008</v>
      </c>
      <c r="AL2054" s="139">
        <v>9100</v>
      </c>
      <c r="AM2054" s="140" t="s">
        <v>326</v>
      </c>
      <c r="AN2054" s="140" t="s">
        <v>11173</v>
      </c>
    </row>
    <row r="2055" spans="1:40" ht="28.8" x14ac:dyDescent="0.25">
      <c r="A2055" s="139" t="s">
        <v>7756</v>
      </c>
      <c r="B2055" s="140" t="s">
        <v>7757</v>
      </c>
      <c r="C2055" s="139">
        <v>106021</v>
      </c>
      <c r="D2055" s="140" t="s">
        <v>5271</v>
      </c>
      <c r="E2055" s="140" t="s">
        <v>4838</v>
      </c>
      <c r="F2055" s="139">
        <v>9920</v>
      </c>
      <c r="G2055" s="140" t="s">
        <v>6175</v>
      </c>
      <c r="H2055" s="140" t="s">
        <v>6962</v>
      </c>
      <c r="I2055" s="140" t="s">
        <v>7758</v>
      </c>
      <c r="J2055" s="140" t="s">
        <v>16009</v>
      </c>
      <c r="K2055" s="140" t="s">
        <v>8031</v>
      </c>
      <c r="L2055" s="140" t="s">
        <v>7761</v>
      </c>
      <c r="M2055" s="140" t="s">
        <v>6825</v>
      </c>
      <c r="N2055" s="140" t="s">
        <v>8722</v>
      </c>
      <c r="O2055" s="139">
        <v>138776</v>
      </c>
      <c r="P2055" s="139">
        <v>106039</v>
      </c>
      <c r="Q2055" s="140" t="s">
        <v>5221</v>
      </c>
      <c r="R2055" s="139">
        <v>969626</v>
      </c>
      <c r="S2055" s="139">
        <v>0</v>
      </c>
      <c r="T2055" s="140" t="s">
        <v>7758</v>
      </c>
      <c r="U2055" s="141">
        <v>35309</v>
      </c>
      <c r="V2055" s="140" t="s">
        <v>16010</v>
      </c>
      <c r="W2055" s="140" t="s">
        <v>16011</v>
      </c>
      <c r="X2055" s="140" t="s">
        <v>7765</v>
      </c>
      <c r="Y2055" s="140" t="s">
        <v>7766</v>
      </c>
      <c r="Z2055" s="140" t="s">
        <v>8739</v>
      </c>
      <c r="AA2055" s="139">
        <v>2</v>
      </c>
      <c r="AB2055" s="141">
        <v>45322</v>
      </c>
      <c r="AC2055" s="141">
        <v>45322</v>
      </c>
      <c r="AD2055" s="140" t="s">
        <v>8379</v>
      </c>
      <c r="AE2055" s="140" t="s">
        <v>8380</v>
      </c>
      <c r="AF2055" s="140" t="s">
        <v>8381</v>
      </c>
      <c r="AG2055" s="140" t="s">
        <v>8382</v>
      </c>
      <c r="AH2055" s="140" t="s">
        <v>16012</v>
      </c>
      <c r="AI2055" s="140" t="s">
        <v>7943</v>
      </c>
      <c r="AJ2055" s="140" t="s">
        <v>16013</v>
      </c>
      <c r="AK2055" s="140" t="s">
        <v>4838</v>
      </c>
      <c r="AL2055" s="139">
        <v>9920</v>
      </c>
      <c r="AM2055" s="140" t="s">
        <v>6175</v>
      </c>
      <c r="AN2055" s="140" t="s">
        <v>15383</v>
      </c>
    </row>
    <row r="2056" spans="1:40" ht="28.8" x14ac:dyDescent="0.25">
      <c r="A2056" s="139" t="s">
        <v>7756</v>
      </c>
      <c r="B2056" s="140" t="s">
        <v>7757</v>
      </c>
      <c r="C2056" s="139">
        <v>106039</v>
      </c>
      <c r="D2056" s="140" t="s">
        <v>5221</v>
      </c>
      <c r="E2056" s="140" t="s">
        <v>4839</v>
      </c>
      <c r="F2056" s="139">
        <v>9930</v>
      </c>
      <c r="G2056" s="140" t="s">
        <v>6175</v>
      </c>
      <c r="H2056" s="140" t="s">
        <v>2698</v>
      </c>
      <c r="I2056" s="140" t="s">
        <v>7758</v>
      </c>
      <c r="J2056" s="140" t="s">
        <v>16014</v>
      </c>
      <c r="K2056" s="140" t="s">
        <v>8031</v>
      </c>
      <c r="L2056" s="140" t="s">
        <v>7761</v>
      </c>
      <c r="M2056" s="140" t="s">
        <v>6825</v>
      </c>
      <c r="N2056" s="140" t="s">
        <v>8722</v>
      </c>
      <c r="O2056" s="139">
        <v>138776</v>
      </c>
      <c r="P2056" s="139">
        <v>106039</v>
      </c>
      <c r="Q2056" s="140" t="s">
        <v>5221</v>
      </c>
      <c r="R2056" s="139">
        <v>969634</v>
      </c>
      <c r="S2056" s="139">
        <v>0</v>
      </c>
      <c r="T2056" s="140" t="s">
        <v>7758</v>
      </c>
      <c r="U2056" s="141">
        <v>35309</v>
      </c>
      <c r="V2056" s="140" t="s">
        <v>16015</v>
      </c>
      <c r="W2056" s="140" t="s">
        <v>9436</v>
      </c>
      <c r="X2056" s="140" t="s">
        <v>7765</v>
      </c>
      <c r="Y2056" s="140" t="s">
        <v>7766</v>
      </c>
      <c r="Z2056" s="140" t="s">
        <v>8739</v>
      </c>
      <c r="AA2056" s="139">
        <v>2</v>
      </c>
      <c r="AB2056" s="141">
        <v>45322</v>
      </c>
      <c r="AC2056" s="141">
        <v>45322</v>
      </c>
      <c r="AD2056" s="140" t="s">
        <v>8379</v>
      </c>
      <c r="AE2056" s="140" t="s">
        <v>8380</v>
      </c>
      <c r="AF2056" s="140" t="s">
        <v>8381</v>
      </c>
      <c r="AG2056" s="140" t="s">
        <v>8382</v>
      </c>
      <c r="AH2056" s="140" t="s">
        <v>16016</v>
      </c>
      <c r="AI2056" s="140" t="s">
        <v>7885</v>
      </c>
      <c r="AJ2056" s="140" t="s">
        <v>16017</v>
      </c>
      <c r="AK2056" s="140" t="s">
        <v>4839</v>
      </c>
      <c r="AL2056" s="139">
        <v>9930</v>
      </c>
      <c r="AM2056" s="140" t="s">
        <v>6175</v>
      </c>
      <c r="AN2056" s="140" t="s">
        <v>15389</v>
      </c>
    </row>
    <row r="2057" spans="1:40" ht="28.8" x14ac:dyDescent="0.25">
      <c r="A2057" s="139" t="s">
        <v>7756</v>
      </c>
      <c r="B2057" s="140" t="s">
        <v>7757</v>
      </c>
      <c r="C2057" s="139">
        <v>106047</v>
      </c>
      <c r="D2057" s="140" t="s">
        <v>6742</v>
      </c>
      <c r="E2057" s="140" t="s">
        <v>4840</v>
      </c>
      <c r="F2057" s="139">
        <v>9870</v>
      </c>
      <c r="G2057" s="140" t="s">
        <v>170</v>
      </c>
      <c r="H2057" s="140" t="s">
        <v>2699</v>
      </c>
      <c r="I2057" s="140" t="s">
        <v>7758</v>
      </c>
      <c r="J2057" s="140" t="s">
        <v>16018</v>
      </c>
      <c r="K2057" s="140" t="s">
        <v>8031</v>
      </c>
      <c r="L2057" s="140" t="s">
        <v>7761</v>
      </c>
      <c r="M2057" s="140" t="s">
        <v>6825</v>
      </c>
      <c r="N2057" s="140" t="s">
        <v>8722</v>
      </c>
      <c r="O2057" s="139">
        <v>120361</v>
      </c>
      <c r="P2057" s="139">
        <v>19869</v>
      </c>
      <c r="Q2057" s="140" t="s">
        <v>5740</v>
      </c>
      <c r="R2057" s="139">
        <v>967588</v>
      </c>
      <c r="S2057" s="139">
        <v>0</v>
      </c>
      <c r="T2057" s="140" t="s">
        <v>7758</v>
      </c>
      <c r="U2057" s="141">
        <v>35309</v>
      </c>
      <c r="V2057" s="140" t="s">
        <v>16019</v>
      </c>
      <c r="W2057" s="140" t="s">
        <v>9149</v>
      </c>
      <c r="X2057" s="140" t="s">
        <v>7765</v>
      </c>
      <c r="Y2057" s="140" t="s">
        <v>7766</v>
      </c>
      <c r="Z2057" s="140" t="s">
        <v>8739</v>
      </c>
      <c r="AA2057" s="139">
        <v>3</v>
      </c>
      <c r="AB2057" s="141">
        <v>45322</v>
      </c>
      <c r="AC2057" s="141">
        <v>45322</v>
      </c>
      <c r="AD2057" s="140" t="s">
        <v>7913</v>
      </c>
      <c r="AE2057" s="140" t="s">
        <v>7914</v>
      </c>
      <c r="AF2057" s="140" t="s">
        <v>7915</v>
      </c>
      <c r="AG2057" s="140" t="s">
        <v>7916</v>
      </c>
      <c r="AH2057" s="140" t="s">
        <v>16020</v>
      </c>
      <c r="AI2057" s="140" t="s">
        <v>7773</v>
      </c>
      <c r="AJ2057" s="140" t="s">
        <v>488</v>
      </c>
      <c r="AK2057" s="140" t="s">
        <v>16021</v>
      </c>
      <c r="AL2057" s="139">
        <v>9870</v>
      </c>
      <c r="AM2057" s="140" t="s">
        <v>170</v>
      </c>
      <c r="AN2057" s="140" t="s">
        <v>13888</v>
      </c>
    </row>
    <row r="2058" spans="1:40" ht="28.8" x14ac:dyDescent="0.25">
      <c r="A2058" s="139" t="s">
        <v>7756</v>
      </c>
      <c r="B2058" s="140" t="s">
        <v>7757</v>
      </c>
      <c r="C2058" s="139">
        <v>106088</v>
      </c>
      <c r="D2058" s="140" t="s">
        <v>5919</v>
      </c>
      <c r="E2058" s="140" t="s">
        <v>4841</v>
      </c>
      <c r="F2058" s="139">
        <v>2180</v>
      </c>
      <c r="G2058" s="140" t="s">
        <v>282</v>
      </c>
      <c r="H2058" s="140" t="s">
        <v>2700</v>
      </c>
      <c r="I2058" s="140" t="s">
        <v>7758</v>
      </c>
      <c r="J2058" s="140" t="s">
        <v>16022</v>
      </c>
      <c r="K2058" s="140" t="s">
        <v>8070</v>
      </c>
      <c r="L2058" s="140" t="s">
        <v>7761</v>
      </c>
      <c r="M2058" s="140" t="s">
        <v>8071</v>
      </c>
      <c r="N2058" s="140" t="s">
        <v>7762</v>
      </c>
      <c r="O2058" s="139">
        <v>121831</v>
      </c>
      <c r="P2058" s="139">
        <v>129643</v>
      </c>
      <c r="Q2058" s="140" t="s">
        <v>7442</v>
      </c>
      <c r="R2058" s="139">
        <v>113803</v>
      </c>
      <c r="S2058" s="139">
        <v>113803</v>
      </c>
      <c r="T2058" s="140" t="s">
        <v>7758</v>
      </c>
      <c r="U2058" s="141">
        <v>35309</v>
      </c>
      <c r="V2058" s="140" t="s">
        <v>16023</v>
      </c>
      <c r="W2058" s="140" t="s">
        <v>16024</v>
      </c>
      <c r="X2058" s="140" t="s">
        <v>7765</v>
      </c>
      <c r="Y2058" s="140" t="s">
        <v>7766</v>
      </c>
      <c r="Z2058" s="140" t="s">
        <v>7767</v>
      </c>
      <c r="AA2058" s="139">
        <v>1</v>
      </c>
      <c r="AB2058" s="141">
        <v>45322</v>
      </c>
      <c r="AC2058" s="141">
        <v>45322</v>
      </c>
      <c r="AD2058" s="140" t="s">
        <v>8091</v>
      </c>
      <c r="AE2058" s="140" t="s">
        <v>8092</v>
      </c>
      <c r="AF2058" s="140" t="s">
        <v>8093</v>
      </c>
      <c r="AG2058" s="140" t="s">
        <v>8094</v>
      </c>
      <c r="AH2058" s="140" t="s">
        <v>8074</v>
      </c>
      <c r="AI2058" s="140" t="s">
        <v>7773</v>
      </c>
      <c r="AJ2058" s="140" t="s">
        <v>8075</v>
      </c>
      <c r="AK2058" s="140" t="s">
        <v>8076</v>
      </c>
      <c r="AL2058" s="139">
        <v>2050</v>
      </c>
      <c r="AM2058" s="140" t="s">
        <v>2909</v>
      </c>
      <c r="AN2058" s="140" t="s">
        <v>8077</v>
      </c>
    </row>
    <row r="2059" spans="1:40" ht="28.8" x14ac:dyDescent="0.25">
      <c r="A2059" s="139" t="s">
        <v>7756</v>
      </c>
      <c r="B2059" s="140" t="s">
        <v>7757</v>
      </c>
      <c r="C2059" s="139">
        <v>106112</v>
      </c>
      <c r="D2059" s="140" t="s">
        <v>5920</v>
      </c>
      <c r="E2059" s="140" t="s">
        <v>4842</v>
      </c>
      <c r="F2059" s="139">
        <v>1000</v>
      </c>
      <c r="G2059" s="140" t="s">
        <v>2908</v>
      </c>
      <c r="H2059" s="140" t="s">
        <v>2701</v>
      </c>
      <c r="I2059" s="140" t="s">
        <v>7758</v>
      </c>
      <c r="J2059" s="140" t="s">
        <v>8721</v>
      </c>
      <c r="K2059" s="140" t="s">
        <v>7881</v>
      </c>
      <c r="L2059" s="140" t="s">
        <v>7761</v>
      </c>
      <c r="M2059" s="140" t="s">
        <v>6824</v>
      </c>
      <c r="N2059" s="140" t="s">
        <v>8722</v>
      </c>
      <c r="O2059" s="139">
        <v>119339</v>
      </c>
      <c r="P2059" s="139">
        <v>106112</v>
      </c>
      <c r="Q2059" s="140" t="s">
        <v>5920</v>
      </c>
      <c r="R2059" s="139">
        <v>132027</v>
      </c>
      <c r="S2059" s="139">
        <v>0</v>
      </c>
      <c r="T2059" s="140" t="s">
        <v>7758</v>
      </c>
      <c r="U2059" s="141">
        <v>35309</v>
      </c>
      <c r="V2059" s="140" t="s">
        <v>16025</v>
      </c>
      <c r="W2059" s="140" t="s">
        <v>16026</v>
      </c>
      <c r="X2059" s="140" t="s">
        <v>7972</v>
      </c>
      <c r="Y2059" s="140" t="s">
        <v>7973</v>
      </c>
      <c r="Z2059" s="140" t="s">
        <v>8899</v>
      </c>
      <c r="AA2059" s="139">
        <v>1</v>
      </c>
      <c r="AB2059" s="141">
        <v>45322</v>
      </c>
      <c r="AC2059" s="141">
        <v>45322</v>
      </c>
      <c r="AD2059" s="140" t="s">
        <v>7938</v>
      </c>
      <c r="AE2059" s="140" t="s">
        <v>7939</v>
      </c>
      <c r="AF2059" s="140" t="s">
        <v>7940</v>
      </c>
      <c r="AG2059" s="140" t="s">
        <v>7941</v>
      </c>
      <c r="AH2059" s="140" t="s">
        <v>8725</v>
      </c>
      <c r="AI2059" s="140" t="s">
        <v>7943</v>
      </c>
      <c r="AJ2059" s="140" t="s">
        <v>8726</v>
      </c>
      <c r="AK2059" s="140" t="s">
        <v>8727</v>
      </c>
      <c r="AL2059" s="139">
        <v>1000</v>
      </c>
      <c r="AM2059" s="140" t="s">
        <v>2908</v>
      </c>
      <c r="AN2059" s="140" t="s">
        <v>8728</v>
      </c>
    </row>
    <row r="2060" spans="1:40" ht="28.8" x14ac:dyDescent="0.25">
      <c r="A2060" s="139" t="s">
        <v>7756</v>
      </c>
      <c r="B2060" s="140" t="s">
        <v>7757</v>
      </c>
      <c r="C2060" s="139">
        <v>106121</v>
      </c>
      <c r="D2060" s="140" t="s">
        <v>898</v>
      </c>
      <c r="E2060" s="140" t="s">
        <v>6963</v>
      </c>
      <c r="F2060" s="139">
        <v>8550</v>
      </c>
      <c r="G2060" s="140" t="s">
        <v>416</v>
      </c>
      <c r="H2060" s="140" t="s">
        <v>2216</v>
      </c>
      <c r="I2060" s="140" t="s">
        <v>7758</v>
      </c>
      <c r="J2060" s="140" t="s">
        <v>13616</v>
      </c>
      <c r="K2060" s="140" t="s">
        <v>7922</v>
      </c>
      <c r="L2060" s="140" t="s">
        <v>7761</v>
      </c>
      <c r="M2060" s="140" t="s">
        <v>7923</v>
      </c>
      <c r="N2060" s="140" t="s">
        <v>8730</v>
      </c>
      <c r="O2060" s="139">
        <v>119371</v>
      </c>
      <c r="P2060" s="139">
        <v>18887</v>
      </c>
      <c r="Q2060" s="140" t="s">
        <v>513</v>
      </c>
      <c r="R2060" s="139">
        <v>975557</v>
      </c>
      <c r="S2060" s="139">
        <v>0</v>
      </c>
      <c r="T2060" s="140" t="s">
        <v>7758</v>
      </c>
      <c r="U2060" s="141">
        <v>35309</v>
      </c>
      <c r="V2060" s="140" t="s">
        <v>13617</v>
      </c>
      <c r="W2060" s="140" t="s">
        <v>8233</v>
      </c>
      <c r="X2060" s="140" t="s">
        <v>7972</v>
      </c>
      <c r="Y2060" s="140" t="s">
        <v>7973</v>
      </c>
      <c r="Z2060" s="140" t="s">
        <v>8773</v>
      </c>
      <c r="AA2060" s="139">
        <v>2</v>
      </c>
      <c r="AB2060" s="141">
        <v>45322</v>
      </c>
      <c r="AC2060" s="141">
        <v>45322</v>
      </c>
      <c r="AD2060" s="140" t="s">
        <v>8470</v>
      </c>
      <c r="AE2060" s="140" t="s">
        <v>8471</v>
      </c>
      <c r="AF2060" s="140" t="s">
        <v>8472</v>
      </c>
      <c r="AG2060" s="140" t="s">
        <v>8473</v>
      </c>
      <c r="AH2060" s="140" t="s">
        <v>13618</v>
      </c>
      <c r="AI2060" s="140" t="s">
        <v>7773</v>
      </c>
      <c r="AJ2060" s="140" t="s">
        <v>13619</v>
      </c>
      <c r="AK2060" s="140" t="s">
        <v>7758</v>
      </c>
      <c r="AL2060" s="139">
        <v>8550</v>
      </c>
      <c r="AM2060" s="140" t="s">
        <v>416</v>
      </c>
      <c r="AN2060" s="140" t="s">
        <v>13620</v>
      </c>
    </row>
    <row r="2061" spans="1:40" ht="28.8" x14ac:dyDescent="0.25">
      <c r="A2061" s="139" t="s">
        <v>7756</v>
      </c>
      <c r="B2061" s="140" t="s">
        <v>7757</v>
      </c>
      <c r="C2061" s="139">
        <v>106138</v>
      </c>
      <c r="D2061" s="140" t="s">
        <v>5921</v>
      </c>
      <c r="E2061" s="140" t="s">
        <v>4843</v>
      </c>
      <c r="F2061" s="139">
        <v>8510</v>
      </c>
      <c r="G2061" s="140" t="s">
        <v>413</v>
      </c>
      <c r="H2061" s="140" t="s">
        <v>2702</v>
      </c>
      <c r="I2061" s="140" t="s">
        <v>7758</v>
      </c>
      <c r="J2061" s="140" t="s">
        <v>16027</v>
      </c>
      <c r="K2061" s="140" t="s">
        <v>7899</v>
      </c>
      <c r="L2061" s="140" t="s">
        <v>7761</v>
      </c>
      <c r="M2061" s="140" t="s">
        <v>6823</v>
      </c>
      <c r="N2061" s="140" t="s">
        <v>8722</v>
      </c>
      <c r="O2061" s="139">
        <v>122127</v>
      </c>
      <c r="P2061" s="139">
        <v>106138</v>
      </c>
      <c r="Q2061" s="140" t="s">
        <v>5921</v>
      </c>
      <c r="R2061" s="139">
        <v>118431</v>
      </c>
      <c r="S2061" s="139">
        <v>0</v>
      </c>
      <c r="T2061" s="140" t="s">
        <v>7758</v>
      </c>
      <c r="U2061" s="141">
        <v>35309</v>
      </c>
      <c r="V2061" s="140" t="s">
        <v>16028</v>
      </c>
      <c r="W2061" s="140" t="s">
        <v>16029</v>
      </c>
      <c r="X2061" s="140" t="s">
        <v>7765</v>
      </c>
      <c r="Y2061" s="140" t="s">
        <v>7766</v>
      </c>
      <c r="Z2061" s="140" t="s">
        <v>8739</v>
      </c>
      <c r="AA2061" s="139">
        <v>1</v>
      </c>
      <c r="AB2061" s="141">
        <v>45322</v>
      </c>
      <c r="AC2061" s="141">
        <v>45322</v>
      </c>
      <c r="AD2061" s="140" t="s">
        <v>7926</v>
      </c>
      <c r="AE2061" s="140" t="s">
        <v>7927</v>
      </c>
      <c r="AF2061" s="140" t="s">
        <v>7928</v>
      </c>
      <c r="AG2061" s="140" t="s">
        <v>7929</v>
      </c>
      <c r="AH2061" s="140" t="s">
        <v>16030</v>
      </c>
      <c r="AI2061" s="140" t="s">
        <v>7943</v>
      </c>
      <c r="AJ2061" s="140" t="s">
        <v>16031</v>
      </c>
      <c r="AK2061" s="140" t="s">
        <v>16032</v>
      </c>
      <c r="AL2061" s="139">
        <v>8510</v>
      </c>
      <c r="AM2061" s="140" t="s">
        <v>413</v>
      </c>
      <c r="AN2061" s="140" t="s">
        <v>16033</v>
      </c>
    </row>
    <row r="2062" spans="1:40" ht="28.8" x14ac:dyDescent="0.25">
      <c r="A2062" s="139" t="s">
        <v>7756</v>
      </c>
      <c r="B2062" s="140" t="s">
        <v>7757</v>
      </c>
      <c r="C2062" s="139">
        <v>106153</v>
      </c>
      <c r="D2062" s="140" t="s">
        <v>5922</v>
      </c>
      <c r="E2062" s="140" t="s">
        <v>4844</v>
      </c>
      <c r="F2062" s="139">
        <v>9200</v>
      </c>
      <c r="G2062" s="140" t="s">
        <v>458</v>
      </c>
      <c r="H2062" s="140" t="s">
        <v>2703</v>
      </c>
      <c r="I2062" s="140" t="s">
        <v>7758</v>
      </c>
      <c r="J2062" s="140" t="s">
        <v>16034</v>
      </c>
      <c r="K2062" s="140" t="s">
        <v>8031</v>
      </c>
      <c r="L2062" s="140" t="s">
        <v>7761</v>
      </c>
      <c r="M2062" s="140" t="s">
        <v>6825</v>
      </c>
      <c r="N2062" s="140" t="s">
        <v>8730</v>
      </c>
      <c r="O2062" s="139">
        <v>119966</v>
      </c>
      <c r="P2062" s="139">
        <v>23002</v>
      </c>
      <c r="Q2062" s="140" t="s">
        <v>7608</v>
      </c>
      <c r="R2062" s="139">
        <v>975987</v>
      </c>
      <c r="S2062" s="139">
        <v>0</v>
      </c>
      <c r="T2062" s="140" t="s">
        <v>7758</v>
      </c>
      <c r="U2062" s="141">
        <v>35309</v>
      </c>
      <c r="V2062" s="140" t="s">
        <v>16035</v>
      </c>
      <c r="W2062" s="140" t="s">
        <v>9508</v>
      </c>
      <c r="X2062" s="140" t="s">
        <v>7765</v>
      </c>
      <c r="Y2062" s="140" t="s">
        <v>7766</v>
      </c>
      <c r="Z2062" s="140" t="s">
        <v>8732</v>
      </c>
      <c r="AA2062" s="139">
        <v>1</v>
      </c>
      <c r="AB2062" s="141">
        <v>45322</v>
      </c>
      <c r="AC2062" s="141">
        <v>45322</v>
      </c>
      <c r="AD2062" s="140" t="s">
        <v>8081</v>
      </c>
      <c r="AE2062" s="140" t="s">
        <v>8082</v>
      </c>
      <c r="AF2062" s="140" t="s">
        <v>8083</v>
      </c>
      <c r="AG2062" s="140" t="s">
        <v>8084</v>
      </c>
      <c r="AH2062" s="140" t="s">
        <v>14581</v>
      </c>
      <c r="AI2062" s="140" t="s">
        <v>7773</v>
      </c>
      <c r="AJ2062" s="140" t="s">
        <v>14582</v>
      </c>
      <c r="AK2062" s="140" t="s">
        <v>14583</v>
      </c>
      <c r="AL2062" s="139">
        <v>9200</v>
      </c>
      <c r="AM2062" s="140" t="s">
        <v>458</v>
      </c>
      <c r="AN2062" s="140" t="s">
        <v>14584</v>
      </c>
    </row>
    <row r="2063" spans="1:40" ht="28.8" x14ac:dyDescent="0.25">
      <c r="A2063" s="139" t="s">
        <v>7756</v>
      </c>
      <c r="B2063" s="140" t="s">
        <v>7757</v>
      </c>
      <c r="C2063" s="139">
        <v>106161</v>
      </c>
      <c r="D2063" s="140" t="s">
        <v>7388</v>
      </c>
      <c r="E2063" s="140" t="s">
        <v>4845</v>
      </c>
      <c r="F2063" s="139">
        <v>8400</v>
      </c>
      <c r="G2063" s="140" t="s">
        <v>406</v>
      </c>
      <c r="H2063" s="140" t="s">
        <v>2704</v>
      </c>
      <c r="I2063" s="140" t="s">
        <v>7758</v>
      </c>
      <c r="J2063" s="140" t="s">
        <v>16036</v>
      </c>
      <c r="K2063" s="140" t="s">
        <v>7899</v>
      </c>
      <c r="L2063" s="140" t="s">
        <v>7761</v>
      </c>
      <c r="M2063" s="140" t="s">
        <v>6823</v>
      </c>
      <c r="N2063" s="140" t="s">
        <v>7762</v>
      </c>
      <c r="O2063" s="139">
        <v>119834</v>
      </c>
      <c r="P2063" s="139">
        <v>2139</v>
      </c>
      <c r="Q2063" s="140" t="s">
        <v>6152</v>
      </c>
      <c r="R2063" s="139">
        <v>114058</v>
      </c>
      <c r="S2063" s="139">
        <v>114058</v>
      </c>
      <c r="T2063" s="140" t="s">
        <v>7758</v>
      </c>
      <c r="U2063" s="141">
        <v>35309</v>
      </c>
      <c r="V2063" s="140" t="s">
        <v>16037</v>
      </c>
      <c r="W2063" s="140" t="s">
        <v>16038</v>
      </c>
      <c r="X2063" s="140" t="s">
        <v>7765</v>
      </c>
      <c r="Y2063" s="140" t="s">
        <v>7766</v>
      </c>
      <c r="Z2063" s="140" t="s">
        <v>7767</v>
      </c>
      <c r="AA2063" s="139">
        <v>1</v>
      </c>
      <c r="AB2063" s="141">
        <v>45322</v>
      </c>
      <c r="AC2063" s="141">
        <v>45322</v>
      </c>
      <c r="AD2063" s="140" t="s">
        <v>8411</v>
      </c>
      <c r="AE2063" s="140" t="s">
        <v>8412</v>
      </c>
      <c r="AF2063" s="140" t="s">
        <v>8413</v>
      </c>
      <c r="AG2063" s="140" t="s">
        <v>8414</v>
      </c>
      <c r="AH2063" s="140" t="s">
        <v>8418</v>
      </c>
      <c r="AI2063" s="140" t="s">
        <v>7885</v>
      </c>
      <c r="AJ2063" s="140" t="s">
        <v>8419</v>
      </c>
      <c r="AK2063" s="140" t="s">
        <v>8420</v>
      </c>
      <c r="AL2063" s="139">
        <v>8400</v>
      </c>
      <c r="AM2063" s="140" t="s">
        <v>406</v>
      </c>
      <c r="AN2063" s="140" t="s">
        <v>8421</v>
      </c>
    </row>
    <row r="2064" spans="1:40" ht="28.8" x14ac:dyDescent="0.25">
      <c r="A2064" s="139" t="s">
        <v>7756</v>
      </c>
      <c r="B2064" s="140" t="s">
        <v>7757</v>
      </c>
      <c r="C2064" s="139">
        <v>106179</v>
      </c>
      <c r="D2064" s="140" t="s">
        <v>488</v>
      </c>
      <c r="E2064" s="140" t="s">
        <v>4846</v>
      </c>
      <c r="F2064" s="139">
        <v>3020</v>
      </c>
      <c r="G2064" s="140" t="s">
        <v>868</v>
      </c>
      <c r="H2064" s="140" t="s">
        <v>2573</v>
      </c>
      <c r="I2064" s="140" t="s">
        <v>7758</v>
      </c>
      <c r="J2064" s="140" t="s">
        <v>15518</v>
      </c>
      <c r="K2064" s="140" t="s">
        <v>7881</v>
      </c>
      <c r="L2064" s="140" t="s">
        <v>7761</v>
      </c>
      <c r="M2064" s="140" t="s">
        <v>6824</v>
      </c>
      <c r="N2064" s="140" t="s">
        <v>8722</v>
      </c>
      <c r="O2064" s="139">
        <v>120766</v>
      </c>
      <c r="P2064" s="139">
        <v>44818</v>
      </c>
      <c r="Q2064" s="140" t="s">
        <v>5872</v>
      </c>
      <c r="R2064" s="139">
        <v>970236</v>
      </c>
      <c r="S2064" s="139">
        <v>0</v>
      </c>
      <c r="T2064" s="140" t="s">
        <v>7758</v>
      </c>
      <c r="U2064" s="141">
        <v>35309</v>
      </c>
      <c r="V2064" s="140" t="s">
        <v>16039</v>
      </c>
      <c r="W2064" s="140" t="s">
        <v>16040</v>
      </c>
      <c r="X2064" s="140" t="s">
        <v>7765</v>
      </c>
      <c r="Y2064" s="140" t="s">
        <v>7766</v>
      </c>
      <c r="Z2064" s="140" t="s">
        <v>8739</v>
      </c>
      <c r="AA2064" s="139">
        <v>1</v>
      </c>
      <c r="AB2064" s="141">
        <v>45322</v>
      </c>
      <c r="AC2064" s="141">
        <v>45322</v>
      </c>
      <c r="AD2064" s="140" t="s">
        <v>7953</v>
      </c>
      <c r="AE2064" s="140" t="s">
        <v>7954</v>
      </c>
      <c r="AF2064" s="140" t="s">
        <v>7955</v>
      </c>
      <c r="AG2064" s="140" t="s">
        <v>7956</v>
      </c>
      <c r="AH2064" s="140" t="s">
        <v>15520</v>
      </c>
      <c r="AI2064" s="140" t="s">
        <v>7943</v>
      </c>
      <c r="AJ2064" s="140" t="s">
        <v>15521</v>
      </c>
      <c r="AK2064" s="140" t="s">
        <v>15522</v>
      </c>
      <c r="AL2064" s="139">
        <v>3020</v>
      </c>
      <c r="AM2064" s="140" t="s">
        <v>339</v>
      </c>
      <c r="AN2064" s="140" t="s">
        <v>15523</v>
      </c>
    </row>
    <row r="2065" spans="1:40" ht="28.8" x14ac:dyDescent="0.25">
      <c r="A2065" s="139" t="s">
        <v>7756</v>
      </c>
      <c r="B2065" s="140" t="s">
        <v>7757</v>
      </c>
      <c r="C2065" s="139">
        <v>106187</v>
      </c>
      <c r="D2065" s="140" t="s">
        <v>5923</v>
      </c>
      <c r="E2065" s="140" t="s">
        <v>4847</v>
      </c>
      <c r="F2065" s="139">
        <v>8510</v>
      </c>
      <c r="G2065" s="140" t="s">
        <v>869</v>
      </c>
      <c r="H2065" s="140" t="s">
        <v>2705</v>
      </c>
      <c r="I2065" s="140" t="s">
        <v>7758</v>
      </c>
      <c r="J2065" s="140" t="s">
        <v>16041</v>
      </c>
      <c r="K2065" s="140" t="s">
        <v>7922</v>
      </c>
      <c r="L2065" s="140" t="s">
        <v>7761</v>
      </c>
      <c r="M2065" s="140" t="s">
        <v>7923</v>
      </c>
      <c r="N2065" s="140" t="s">
        <v>8722</v>
      </c>
      <c r="O2065" s="139">
        <v>121111</v>
      </c>
      <c r="P2065" s="139">
        <v>18762</v>
      </c>
      <c r="Q2065" s="140" t="s">
        <v>7588</v>
      </c>
      <c r="R2065" s="139">
        <v>132886</v>
      </c>
      <c r="S2065" s="139">
        <v>0</v>
      </c>
      <c r="T2065" s="140" t="s">
        <v>7758</v>
      </c>
      <c r="U2065" s="141">
        <v>35309</v>
      </c>
      <c r="V2065" s="140" t="s">
        <v>16042</v>
      </c>
      <c r="W2065" s="140" t="s">
        <v>16043</v>
      </c>
      <c r="X2065" s="140" t="s">
        <v>7765</v>
      </c>
      <c r="Y2065" s="140" t="s">
        <v>7766</v>
      </c>
      <c r="Z2065" s="140" t="s">
        <v>8739</v>
      </c>
      <c r="AA2065" s="139">
        <v>1</v>
      </c>
      <c r="AB2065" s="141">
        <v>45322</v>
      </c>
      <c r="AC2065" s="141">
        <v>45322</v>
      </c>
      <c r="AD2065" s="140" t="s">
        <v>7913</v>
      </c>
      <c r="AE2065" s="140" t="s">
        <v>7914</v>
      </c>
      <c r="AF2065" s="140" t="s">
        <v>7915</v>
      </c>
      <c r="AG2065" s="140" t="s">
        <v>7916</v>
      </c>
      <c r="AH2065" s="140" t="s">
        <v>16044</v>
      </c>
      <c r="AI2065" s="140" t="s">
        <v>7943</v>
      </c>
      <c r="AJ2065" s="140" t="s">
        <v>16045</v>
      </c>
      <c r="AK2065" s="140" t="s">
        <v>4847</v>
      </c>
      <c r="AL2065" s="139">
        <v>8510</v>
      </c>
      <c r="AM2065" s="140" t="s">
        <v>413</v>
      </c>
      <c r="AN2065" s="140" t="s">
        <v>13564</v>
      </c>
    </row>
    <row r="2066" spans="1:40" ht="28.8" x14ac:dyDescent="0.25">
      <c r="A2066" s="139" t="s">
        <v>7756</v>
      </c>
      <c r="B2066" s="140" t="s">
        <v>7757</v>
      </c>
      <c r="C2066" s="139">
        <v>106195</v>
      </c>
      <c r="D2066" s="140" t="s">
        <v>2919</v>
      </c>
      <c r="E2066" s="140" t="s">
        <v>4848</v>
      </c>
      <c r="F2066" s="139">
        <v>2950</v>
      </c>
      <c r="G2066" s="140" t="s">
        <v>283</v>
      </c>
      <c r="H2066" s="140" t="s">
        <v>2706</v>
      </c>
      <c r="I2066" s="140" t="s">
        <v>7758</v>
      </c>
      <c r="J2066" s="140" t="s">
        <v>16046</v>
      </c>
      <c r="K2066" s="140" t="s">
        <v>7899</v>
      </c>
      <c r="L2066" s="140" t="s">
        <v>7761</v>
      </c>
      <c r="M2066" s="140" t="s">
        <v>6823</v>
      </c>
      <c r="N2066" s="140" t="s">
        <v>8722</v>
      </c>
      <c r="O2066" s="139">
        <v>121814</v>
      </c>
      <c r="P2066">
        <v>6965</v>
      </c>
      <c r="Q2066" s="140" t="s">
        <v>488</v>
      </c>
      <c r="R2066" s="139">
        <v>970533</v>
      </c>
      <c r="S2066" s="139">
        <v>0</v>
      </c>
      <c r="T2066" s="140" t="s">
        <v>7758</v>
      </c>
      <c r="U2066" s="141">
        <v>35309</v>
      </c>
      <c r="V2066" s="140" t="s">
        <v>16047</v>
      </c>
      <c r="W2066" s="140" t="s">
        <v>16048</v>
      </c>
      <c r="X2066" s="140" t="s">
        <v>7765</v>
      </c>
      <c r="Y2066" s="140" t="s">
        <v>7766</v>
      </c>
      <c r="Z2066" s="140" t="s">
        <v>8739</v>
      </c>
      <c r="AA2066" s="139">
        <v>3</v>
      </c>
      <c r="AB2066" s="141">
        <v>45322</v>
      </c>
      <c r="AC2066" s="141">
        <v>45322</v>
      </c>
      <c r="AD2066" s="140" t="s">
        <v>8091</v>
      </c>
      <c r="AE2066" s="140" t="s">
        <v>8092</v>
      </c>
      <c r="AF2066" s="140" t="s">
        <v>8093</v>
      </c>
      <c r="AG2066" s="140" t="s">
        <v>8094</v>
      </c>
      <c r="AH2066" s="140" t="s">
        <v>16049</v>
      </c>
      <c r="AI2066" s="140" t="s">
        <v>7885</v>
      </c>
      <c r="AJ2066" s="140" t="s">
        <v>16050</v>
      </c>
      <c r="AK2066" s="140" t="s">
        <v>16051</v>
      </c>
      <c r="AL2066" s="139">
        <v>2950</v>
      </c>
      <c r="AM2066" s="140" t="s">
        <v>283</v>
      </c>
      <c r="AN2066" s="140" t="s">
        <v>16052</v>
      </c>
    </row>
    <row r="2067" spans="1:40" ht="28.8" x14ac:dyDescent="0.25">
      <c r="A2067" s="139" t="s">
        <v>7756</v>
      </c>
      <c r="B2067" s="140" t="s">
        <v>7757</v>
      </c>
      <c r="C2067" s="139">
        <v>106203</v>
      </c>
      <c r="D2067" s="140" t="s">
        <v>487</v>
      </c>
      <c r="E2067" s="140" t="s">
        <v>4849</v>
      </c>
      <c r="F2067" s="139">
        <v>8400</v>
      </c>
      <c r="G2067" s="140" t="s">
        <v>406</v>
      </c>
      <c r="H2067" s="140" t="s">
        <v>2707</v>
      </c>
      <c r="I2067" s="140" t="s">
        <v>7758</v>
      </c>
      <c r="J2067" s="140" t="s">
        <v>16053</v>
      </c>
      <c r="K2067" s="140" t="s">
        <v>7922</v>
      </c>
      <c r="L2067" s="140" t="s">
        <v>7761</v>
      </c>
      <c r="M2067" s="140" t="s">
        <v>7923</v>
      </c>
      <c r="N2067" s="140" t="s">
        <v>8722</v>
      </c>
      <c r="O2067" s="139">
        <v>120741</v>
      </c>
      <c r="P2067" s="139">
        <v>115634</v>
      </c>
      <c r="Q2067" s="140" t="s">
        <v>5974</v>
      </c>
      <c r="R2067" s="139">
        <v>61821</v>
      </c>
      <c r="S2067" s="139">
        <v>0</v>
      </c>
      <c r="T2067" s="140" t="s">
        <v>7758</v>
      </c>
      <c r="U2067" s="141">
        <v>35309</v>
      </c>
      <c r="V2067" s="140" t="s">
        <v>16054</v>
      </c>
      <c r="W2067" s="140" t="s">
        <v>9729</v>
      </c>
      <c r="X2067" s="140" t="s">
        <v>8106</v>
      </c>
      <c r="Y2067" s="140" t="s">
        <v>8107</v>
      </c>
      <c r="Z2067" s="140" t="s">
        <v>8724</v>
      </c>
      <c r="AA2067" s="139">
        <v>1</v>
      </c>
      <c r="AB2067" s="141">
        <v>45322</v>
      </c>
      <c r="AC2067" s="141">
        <v>45322</v>
      </c>
      <c r="AD2067" s="140" t="s">
        <v>8411</v>
      </c>
      <c r="AE2067" s="140" t="s">
        <v>8412</v>
      </c>
      <c r="AF2067" s="140" t="s">
        <v>8413</v>
      </c>
      <c r="AG2067" s="140" t="s">
        <v>8414</v>
      </c>
      <c r="AH2067" s="140" t="s">
        <v>16055</v>
      </c>
      <c r="AI2067" s="140" t="s">
        <v>7885</v>
      </c>
      <c r="AJ2067" s="140" t="s">
        <v>16056</v>
      </c>
      <c r="AK2067" s="140" t="s">
        <v>4849</v>
      </c>
      <c r="AL2067" s="139">
        <v>8400</v>
      </c>
      <c r="AM2067" s="140" t="s">
        <v>406</v>
      </c>
      <c r="AN2067" s="140" t="s">
        <v>13362</v>
      </c>
    </row>
    <row r="2068" spans="1:40" ht="28.8" x14ac:dyDescent="0.25">
      <c r="A2068" s="139" t="s">
        <v>7756</v>
      </c>
      <c r="B2068" s="140" t="s">
        <v>7757</v>
      </c>
      <c r="C2068" s="139">
        <v>106815</v>
      </c>
      <c r="D2068" s="140" t="s">
        <v>2920</v>
      </c>
      <c r="E2068" s="140" t="s">
        <v>4850</v>
      </c>
      <c r="F2068" s="139">
        <v>2180</v>
      </c>
      <c r="G2068" s="140" t="s">
        <v>282</v>
      </c>
      <c r="H2068" s="140" t="s">
        <v>2708</v>
      </c>
      <c r="I2068" s="140" t="s">
        <v>7758</v>
      </c>
      <c r="J2068" s="140" t="s">
        <v>16057</v>
      </c>
      <c r="K2068" s="140" t="s">
        <v>7899</v>
      </c>
      <c r="L2068" s="140" t="s">
        <v>7761</v>
      </c>
      <c r="M2068" s="140" t="s">
        <v>6823</v>
      </c>
      <c r="N2068" s="140" t="s">
        <v>8722</v>
      </c>
      <c r="O2068" s="139">
        <v>125591</v>
      </c>
      <c r="P2068" s="139">
        <v>117556</v>
      </c>
      <c r="Q2068" s="140" t="s">
        <v>7418</v>
      </c>
      <c r="R2068" s="139">
        <v>105346</v>
      </c>
      <c r="S2068" s="139">
        <v>0</v>
      </c>
      <c r="T2068" s="140" t="s">
        <v>7758</v>
      </c>
      <c r="U2068" s="141">
        <v>35309</v>
      </c>
      <c r="V2068" s="140" t="s">
        <v>16058</v>
      </c>
      <c r="W2068" s="140" t="s">
        <v>7847</v>
      </c>
      <c r="X2068" s="140" t="s">
        <v>7765</v>
      </c>
      <c r="Y2068" s="140" t="s">
        <v>7766</v>
      </c>
      <c r="Z2068" s="140" t="s">
        <v>8739</v>
      </c>
      <c r="AA2068" s="139">
        <v>2</v>
      </c>
      <c r="AB2068" s="141">
        <v>45322</v>
      </c>
      <c r="AC2068" s="141">
        <v>45322</v>
      </c>
      <c r="AD2068" s="140" t="s">
        <v>8091</v>
      </c>
      <c r="AE2068" s="140" t="s">
        <v>8092</v>
      </c>
      <c r="AF2068" s="140" t="s">
        <v>8093</v>
      </c>
      <c r="AG2068" s="140" t="s">
        <v>8094</v>
      </c>
      <c r="AH2068" s="140" t="s">
        <v>16059</v>
      </c>
      <c r="AI2068" s="140" t="s">
        <v>7885</v>
      </c>
      <c r="AJ2068" s="140" t="s">
        <v>16060</v>
      </c>
      <c r="AK2068" s="140" t="s">
        <v>4850</v>
      </c>
      <c r="AL2068" s="139">
        <v>2180</v>
      </c>
      <c r="AM2068" s="140" t="s">
        <v>282</v>
      </c>
      <c r="AN2068" s="140" t="s">
        <v>16061</v>
      </c>
    </row>
    <row r="2069" spans="1:40" ht="28.8" x14ac:dyDescent="0.25">
      <c r="A2069" s="139" t="s">
        <v>7756</v>
      </c>
      <c r="B2069" s="140" t="s">
        <v>7757</v>
      </c>
      <c r="C2069" s="139">
        <v>107524</v>
      </c>
      <c r="D2069" s="140" t="s">
        <v>5924</v>
      </c>
      <c r="E2069" s="140" t="s">
        <v>4851</v>
      </c>
      <c r="F2069" s="139">
        <v>1040</v>
      </c>
      <c r="G2069" s="140" t="s">
        <v>251</v>
      </c>
      <c r="H2069" s="140" t="s">
        <v>2709</v>
      </c>
      <c r="I2069" s="140" t="s">
        <v>7758</v>
      </c>
      <c r="J2069" s="140" t="s">
        <v>16062</v>
      </c>
      <c r="K2069" s="140" t="s">
        <v>7881</v>
      </c>
      <c r="L2069" s="140" t="s">
        <v>7761</v>
      </c>
      <c r="M2069" s="140" t="s">
        <v>6824</v>
      </c>
      <c r="N2069" s="140" t="s">
        <v>8722</v>
      </c>
      <c r="O2069" s="139">
        <v>0</v>
      </c>
      <c r="P2069" s="139"/>
      <c r="Q2069" s="140" t="s">
        <v>7758</v>
      </c>
      <c r="R2069" s="139">
        <v>108308</v>
      </c>
      <c r="S2069" s="139">
        <v>0</v>
      </c>
      <c r="T2069" s="140" t="s">
        <v>7758</v>
      </c>
      <c r="U2069" s="141">
        <v>35674</v>
      </c>
      <c r="V2069" s="140" t="s">
        <v>16063</v>
      </c>
      <c r="W2069" s="140" t="s">
        <v>16064</v>
      </c>
      <c r="X2069" s="140" t="s">
        <v>7765</v>
      </c>
      <c r="Y2069" s="140" t="s">
        <v>7766</v>
      </c>
      <c r="Z2069" s="140" t="s">
        <v>8739</v>
      </c>
      <c r="AA2069" s="139">
        <v>1</v>
      </c>
      <c r="AB2069" s="141">
        <v>45322</v>
      </c>
      <c r="AC2069" s="141">
        <v>45322</v>
      </c>
      <c r="AD2069" s="140" t="s">
        <v>7938</v>
      </c>
      <c r="AE2069" s="140" t="s">
        <v>7939</v>
      </c>
      <c r="AF2069" s="140" t="s">
        <v>7940</v>
      </c>
      <c r="AG2069" s="140" t="s">
        <v>7941</v>
      </c>
      <c r="AH2069" s="140" t="s">
        <v>16065</v>
      </c>
      <c r="AI2069" s="140" t="s">
        <v>7885</v>
      </c>
      <c r="AJ2069" s="140" t="s">
        <v>16066</v>
      </c>
      <c r="AK2069" s="140" t="s">
        <v>4851</v>
      </c>
      <c r="AL2069" s="139">
        <v>1040</v>
      </c>
      <c r="AM2069" s="140" t="s">
        <v>251</v>
      </c>
      <c r="AN2069" s="140" t="s">
        <v>16067</v>
      </c>
    </row>
    <row r="2070" spans="1:40" ht="28.8" x14ac:dyDescent="0.25">
      <c r="A2070" s="139" t="s">
        <v>7756</v>
      </c>
      <c r="B2070" s="140" t="s">
        <v>7757</v>
      </c>
      <c r="C2070" s="139">
        <v>107532</v>
      </c>
      <c r="D2070" s="140" t="s">
        <v>5353</v>
      </c>
      <c r="E2070" s="140" t="s">
        <v>4852</v>
      </c>
      <c r="F2070" s="139">
        <v>1780</v>
      </c>
      <c r="G2070" s="140" t="s">
        <v>528</v>
      </c>
      <c r="H2070" s="140" t="s">
        <v>2710</v>
      </c>
      <c r="I2070" s="140" t="s">
        <v>7758</v>
      </c>
      <c r="J2070" s="140" t="s">
        <v>16068</v>
      </c>
      <c r="K2070" s="140" t="s">
        <v>7881</v>
      </c>
      <c r="L2070" s="140" t="s">
        <v>7761</v>
      </c>
      <c r="M2070" s="140" t="s">
        <v>6824</v>
      </c>
      <c r="N2070" s="140" t="s">
        <v>8722</v>
      </c>
      <c r="O2070" s="139">
        <v>123034</v>
      </c>
      <c r="P2070" s="139">
        <v>5603</v>
      </c>
      <c r="Q2070" s="140" t="s">
        <v>5294</v>
      </c>
      <c r="R2070" s="139">
        <v>132027</v>
      </c>
      <c r="S2070" s="139">
        <v>0</v>
      </c>
      <c r="T2070" s="140" t="s">
        <v>7758</v>
      </c>
      <c r="U2070" s="141">
        <v>35674</v>
      </c>
      <c r="V2070" s="140" t="s">
        <v>16069</v>
      </c>
      <c r="W2070" s="140" t="s">
        <v>8469</v>
      </c>
      <c r="X2070" s="140" t="s">
        <v>7765</v>
      </c>
      <c r="Y2070" s="140" t="s">
        <v>7766</v>
      </c>
      <c r="Z2070" s="140" t="s">
        <v>8739</v>
      </c>
      <c r="AA2070" s="139">
        <v>1</v>
      </c>
      <c r="AB2070" s="141">
        <v>45322</v>
      </c>
      <c r="AC2070" s="141">
        <v>45322</v>
      </c>
      <c r="AD2070" s="140" t="s">
        <v>7938</v>
      </c>
      <c r="AE2070" s="140" t="s">
        <v>7939</v>
      </c>
      <c r="AF2070" s="140" t="s">
        <v>7940</v>
      </c>
      <c r="AG2070" s="140" t="s">
        <v>7941</v>
      </c>
      <c r="AH2070" s="140" t="s">
        <v>8725</v>
      </c>
      <c r="AI2070" s="140" t="s">
        <v>7943</v>
      </c>
      <c r="AJ2070" s="140" t="s">
        <v>8726</v>
      </c>
      <c r="AK2070" s="140" t="s">
        <v>8727</v>
      </c>
      <c r="AL2070" s="139">
        <v>1000</v>
      </c>
      <c r="AM2070" s="140" t="s">
        <v>2908</v>
      </c>
      <c r="AN2070" s="140" t="s">
        <v>8728</v>
      </c>
    </row>
    <row r="2071" spans="1:40" ht="28.8" x14ac:dyDescent="0.25">
      <c r="A2071" s="139" t="s">
        <v>7756</v>
      </c>
      <c r="B2071" s="140" t="s">
        <v>7757</v>
      </c>
      <c r="C2071" s="139">
        <v>107541</v>
      </c>
      <c r="D2071" s="140" t="s">
        <v>5925</v>
      </c>
      <c r="E2071" s="140" t="s">
        <v>4853</v>
      </c>
      <c r="F2071" s="139">
        <v>2900</v>
      </c>
      <c r="G2071" s="140" t="s">
        <v>286</v>
      </c>
      <c r="H2071" s="140" t="s">
        <v>2711</v>
      </c>
      <c r="I2071" s="140" t="s">
        <v>7758</v>
      </c>
      <c r="J2071" s="140" t="s">
        <v>16070</v>
      </c>
      <c r="K2071" s="140" t="s">
        <v>8070</v>
      </c>
      <c r="L2071" s="140" t="s">
        <v>7761</v>
      </c>
      <c r="M2071" s="140" t="s">
        <v>8071</v>
      </c>
      <c r="N2071" s="140" t="s">
        <v>8722</v>
      </c>
      <c r="O2071" s="139">
        <v>0</v>
      </c>
      <c r="P2071" s="139"/>
      <c r="Q2071" s="140" t="s">
        <v>7758</v>
      </c>
      <c r="R2071" s="139">
        <v>106071</v>
      </c>
      <c r="S2071" s="139">
        <v>0</v>
      </c>
      <c r="T2071" s="140" t="s">
        <v>7758</v>
      </c>
      <c r="U2071" s="141">
        <v>35674</v>
      </c>
      <c r="V2071" s="140" t="s">
        <v>16071</v>
      </c>
      <c r="W2071" s="140" t="s">
        <v>8292</v>
      </c>
      <c r="X2071" s="140" t="s">
        <v>7765</v>
      </c>
      <c r="Y2071" s="140" t="s">
        <v>7766</v>
      </c>
      <c r="Z2071" s="140" t="s">
        <v>8739</v>
      </c>
      <c r="AA2071" s="139">
        <v>1</v>
      </c>
      <c r="AB2071" s="141">
        <v>45322</v>
      </c>
      <c r="AC2071" s="141">
        <v>45322</v>
      </c>
      <c r="AD2071" s="140" t="s">
        <v>8091</v>
      </c>
      <c r="AE2071" s="140" t="s">
        <v>8092</v>
      </c>
      <c r="AF2071" s="140" t="s">
        <v>8093</v>
      </c>
      <c r="AG2071" s="140" t="s">
        <v>8094</v>
      </c>
      <c r="AH2071" s="140" t="s">
        <v>16072</v>
      </c>
      <c r="AI2071" s="140" t="s">
        <v>7773</v>
      </c>
      <c r="AJ2071" s="140" t="s">
        <v>16073</v>
      </c>
      <c r="AK2071" s="140" t="s">
        <v>4853</v>
      </c>
      <c r="AL2071" s="139">
        <v>2900</v>
      </c>
      <c r="AM2071" s="140" t="s">
        <v>286</v>
      </c>
      <c r="AN2071" s="140" t="s">
        <v>16074</v>
      </c>
    </row>
    <row r="2072" spans="1:40" ht="28.8" x14ac:dyDescent="0.25">
      <c r="A2072" s="139" t="s">
        <v>7756</v>
      </c>
      <c r="B2072" s="140" t="s">
        <v>7757</v>
      </c>
      <c r="C2072" s="139">
        <v>107557</v>
      </c>
      <c r="D2072" s="140" t="s">
        <v>5926</v>
      </c>
      <c r="E2072" s="140" t="s">
        <v>4854</v>
      </c>
      <c r="F2072" s="139">
        <v>1860</v>
      </c>
      <c r="G2072" s="140" t="s">
        <v>533</v>
      </c>
      <c r="H2072" s="140" t="s">
        <v>4855</v>
      </c>
      <c r="I2072" s="140" t="s">
        <v>7758</v>
      </c>
      <c r="J2072" s="140" t="s">
        <v>16075</v>
      </c>
      <c r="K2072" s="140" t="s">
        <v>7881</v>
      </c>
      <c r="L2072" s="140" t="s">
        <v>7761</v>
      </c>
      <c r="M2072" s="140" t="s">
        <v>6824</v>
      </c>
      <c r="N2072" s="140" t="s">
        <v>8730</v>
      </c>
      <c r="O2072" s="139">
        <v>122036</v>
      </c>
      <c r="P2072" s="139">
        <v>5694</v>
      </c>
      <c r="Q2072" s="140" t="s">
        <v>6521</v>
      </c>
      <c r="R2072" s="139">
        <v>960468</v>
      </c>
      <c r="S2072" s="139">
        <v>0</v>
      </c>
      <c r="T2072" s="140" t="s">
        <v>7758</v>
      </c>
      <c r="U2072" s="141">
        <v>35674</v>
      </c>
      <c r="V2072" s="140" t="s">
        <v>16076</v>
      </c>
      <c r="W2072" s="140" t="s">
        <v>8334</v>
      </c>
      <c r="X2072" s="140" t="s">
        <v>7765</v>
      </c>
      <c r="Y2072" s="140" t="s">
        <v>7766</v>
      </c>
      <c r="Z2072" s="140" t="s">
        <v>8732</v>
      </c>
      <c r="AA2072" s="139">
        <v>1</v>
      </c>
      <c r="AB2072" s="141">
        <v>45322</v>
      </c>
      <c r="AC2072" s="141">
        <v>45322</v>
      </c>
      <c r="AD2072" s="140" t="s">
        <v>7938</v>
      </c>
      <c r="AE2072" s="140" t="s">
        <v>7939</v>
      </c>
      <c r="AF2072" s="140" t="s">
        <v>7940</v>
      </c>
      <c r="AG2072" s="140" t="s">
        <v>7941</v>
      </c>
      <c r="AH2072" s="140" t="s">
        <v>9486</v>
      </c>
      <c r="AI2072" s="140" t="s">
        <v>7773</v>
      </c>
      <c r="AJ2072" s="140" t="s">
        <v>9487</v>
      </c>
      <c r="AK2072" s="140" t="s">
        <v>9488</v>
      </c>
      <c r="AL2072" s="139">
        <v>1861</v>
      </c>
      <c r="AM2072" s="140" t="s">
        <v>275</v>
      </c>
      <c r="AN2072" s="140" t="s">
        <v>9489</v>
      </c>
    </row>
    <row r="2073" spans="1:40" ht="28.8" x14ac:dyDescent="0.25">
      <c r="A2073" s="139" t="s">
        <v>7756</v>
      </c>
      <c r="B2073" s="140" t="s">
        <v>7757</v>
      </c>
      <c r="C2073" s="139">
        <v>107623</v>
      </c>
      <c r="D2073" s="140" t="s">
        <v>488</v>
      </c>
      <c r="E2073" s="140" t="s">
        <v>3098</v>
      </c>
      <c r="F2073" s="139">
        <v>3600</v>
      </c>
      <c r="G2073" s="140" t="s">
        <v>366</v>
      </c>
      <c r="H2073" s="140" t="s">
        <v>2712</v>
      </c>
      <c r="I2073" s="140" t="s">
        <v>7758</v>
      </c>
      <c r="J2073" s="140" t="s">
        <v>16077</v>
      </c>
      <c r="K2073" s="140" t="s">
        <v>7760</v>
      </c>
      <c r="L2073" s="140" t="s">
        <v>7761</v>
      </c>
      <c r="M2073" s="140" t="s">
        <v>7491</v>
      </c>
      <c r="N2073" s="140" t="s">
        <v>8722</v>
      </c>
      <c r="O2073" s="139">
        <v>122291</v>
      </c>
      <c r="P2073" s="139">
        <v>14662</v>
      </c>
      <c r="Q2073" s="140" t="s">
        <v>5353</v>
      </c>
      <c r="R2073" s="139">
        <v>965401</v>
      </c>
      <c r="S2073" s="139">
        <v>0</v>
      </c>
      <c r="T2073" s="140" t="s">
        <v>7758</v>
      </c>
      <c r="U2073" s="141">
        <v>35674</v>
      </c>
      <c r="V2073" s="140" t="s">
        <v>16078</v>
      </c>
      <c r="W2073" s="140" t="s">
        <v>8417</v>
      </c>
      <c r="X2073" s="140" t="s">
        <v>7765</v>
      </c>
      <c r="Y2073" s="140" t="s">
        <v>7766</v>
      </c>
      <c r="Z2073" s="140" t="s">
        <v>8739</v>
      </c>
      <c r="AA2073" s="139">
        <v>2</v>
      </c>
      <c r="AB2073" s="141">
        <v>45322</v>
      </c>
      <c r="AC2073" s="141">
        <v>45322</v>
      </c>
      <c r="AD2073" s="140" t="s">
        <v>7768</v>
      </c>
      <c r="AE2073" s="140" t="s">
        <v>7769</v>
      </c>
      <c r="AF2073" s="140" t="s">
        <v>7770</v>
      </c>
      <c r="AG2073" s="140" t="s">
        <v>7771</v>
      </c>
      <c r="AH2073" s="140" t="s">
        <v>16079</v>
      </c>
      <c r="AI2073" s="140" t="s">
        <v>7885</v>
      </c>
      <c r="AJ2073" s="140" t="s">
        <v>16080</v>
      </c>
      <c r="AK2073" s="140" t="s">
        <v>16081</v>
      </c>
      <c r="AL2073" s="139">
        <v>3600</v>
      </c>
      <c r="AM2073" s="140" t="s">
        <v>366</v>
      </c>
      <c r="AN2073" s="140" t="s">
        <v>12332</v>
      </c>
    </row>
    <row r="2074" spans="1:40" ht="28.8" x14ac:dyDescent="0.25">
      <c r="A2074" s="139" t="s">
        <v>7756</v>
      </c>
      <c r="B2074" s="140" t="s">
        <v>7757</v>
      </c>
      <c r="C2074" s="139">
        <v>107631</v>
      </c>
      <c r="D2074" s="140" t="s">
        <v>5927</v>
      </c>
      <c r="E2074" s="140" t="s">
        <v>4856</v>
      </c>
      <c r="F2074" s="139">
        <v>3630</v>
      </c>
      <c r="G2074" s="140" t="s">
        <v>367</v>
      </c>
      <c r="H2074" s="140" t="s">
        <v>7389</v>
      </c>
      <c r="I2074" s="140" t="s">
        <v>7758</v>
      </c>
      <c r="J2074" s="140" t="s">
        <v>16082</v>
      </c>
      <c r="K2074" s="140" t="s">
        <v>7760</v>
      </c>
      <c r="L2074" s="140" t="s">
        <v>7761</v>
      </c>
      <c r="M2074" s="140" t="s">
        <v>7491</v>
      </c>
      <c r="N2074" s="140" t="s">
        <v>8722</v>
      </c>
      <c r="O2074" s="139">
        <v>118951</v>
      </c>
      <c r="P2074" s="139">
        <v>107631</v>
      </c>
      <c r="Q2074" s="140" t="s">
        <v>5927</v>
      </c>
      <c r="R2074" s="139">
        <v>973669</v>
      </c>
      <c r="S2074" s="139">
        <v>0</v>
      </c>
      <c r="T2074" s="140" t="s">
        <v>7758</v>
      </c>
      <c r="U2074" s="141">
        <v>35674</v>
      </c>
      <c r="V2074" s="140" t="s">
        <v>16083</v>
      </c>
      <c r="W2074" s="140" t="s">
        <v>8596</v>
      </c>
      <c r="X2074" s="140" t="s">
        <v>7765</v>
      </c>
      <c r="Y2074" s="140" t="s">
        <v>7766</v>
      </c>
      <c r="Z2074" s="140" t="s">
        <v>8739</v>
      </c>
      <c r="AA2074" s="139">
        <v>1</v>
      </c>
      <c r="AB2074" s="141">
        <v>45322</v>
      </c>
      <c r="AC2074" s="141">
        <v>45322</v>
      </c>
      <c r="AD2074" s="140" t="s">
        <v>7768</v>
      </c>
      <c r="AE2074" s="140" t="s">
        <v>7769</v>
      </c>
      <c r="AF2074" s="140" t="s">
        <v>7770</v>
      </c>
      <c r="AG2074" s="140" t="s">
        <v>7771</v>
      </c>
      <c r="AH2074" s="140" t="s">
        <v>12407</v>
      </c>
      <c r="AI2074" s="140" t="s">
        <v>7943</v>
      </c>
      <c r="AJ2074" s="140" t="s">
        <v>12408</v>
      </c>
      <c r="AK2074" s="140" t="s">
        <v>4856</v>
      </c>
      <c r="AL2074" s="139">
        <v>3630</v>
      </c>
      <c r="AM2074" s="140" t="s">
        <v>367</v>
      </c>
      <c r="AN2074" s="140" t="s">
        <v>12409</v>
      </c>
    </row>
    <row r="2075" spans="1:40" ht="28.8" x14ac:dyDescent="0.25">
      <c r="A2075" s="139" t="s">
        <v>7756</v>
      </c>
      <c r="B2075" s="140" t="s">
        <v>7757</v>
      </c>
      <c r="C2075" s="139">
        <v>107649</v>
      </c>
      <c r="D2075" s="140" t="s">
        <v>5928</v>
      </c>
      <c r="E2075" s="140" t="s">
        <v>4857</v>
      </c>
      <c r="F2075" s="139">
        <v>9040</v>
      </c>
      <c r="G2075" s="140" t="s">
        <v>445</v>
      </c>
      <c r="H2075" s="140" t="s">
        <v>7390</v>
      </c>
      <c r="I2075" s="140" t="s">
        <v>7758</v>
      </c>
      <c r="J2075" s="140" t="s">
        <v>16084</v>
      </c>
      <c r="K2075" s="140" t="s">
        <v>8031</v>
      </c>
      <c r="L2075" s="140" t="s">
        <v>7761</v>
      </c>
      <c r="M2075" s="140" t="s">
        <v>6825</v>
      </c>
      <c r="N2075" s="140" t="s">
        <v>8722</v>
      </c>
      <c r="O2075" s="139">
        <v>121053</v>
      </c>
      <c r="P2075" s="139">
        <v>21766</v>
      </c>
      <c r="Q2075" s="140" t="s">
        <v>5803</v>
      </c>
      <c r="R2075" s="139">
        <v>968412</v>
      </c>
      <c r="S2075" s="139">
        <v>0</v>
      </c>
      <c r="T2075" s="140" t="s">
        <v>7758</v>
      </c>
      <c r="U2075" s="141">
        <v>35674</v>
      </c>
      <c r="V2075" s="140" t="s">
        <v>16085</v>
      </c>
      <c r="W2075" s="140" t="s">
        <v>9380</v>
      </c>
      <c r="X2075" s="140" t="s">
        <v>7765</v>
      </c>
      <c r="Y2075" s="140" t="s">
        <v>7766</v>
      </c>
      <c r="Z2075" s="140" t="s">
        <v>8739</v>
      </c>
      <c r="AA2075" s="139">
        <v>2</v>
      </c>
      <c r="AB2075" s="141">
        <v>45322</v>
      </c>
      <c r="AC2075" s="141">
        <v>45322</v>
      </c>
      <c r="AD2075" s="140" t="s">
        <v>8470</v>
      </c>
      <c r="AE2075" s="140" t="s">
        <v>8471</v>
      </c>
      <c r="AF2075" s="140" t="s">
        <v>8472</v>
      </c>
      <c r="AG2075" s="140" t="s">
        <v>8473</v>
      </c>
      <c r="AH2075" s="140" t="s">
        <v>16086</v>
      </c>
      <c r="AI2075" s="140" t="s">
        <v>14305</v>
      </c>
      <c r="AJ2075" s="140" t="s">
        <v>11139</v>
      </c>
      <c r="AK2075" s="140" t="s">
        <v>14518</v>
      </c>
      <c r="AL2075" s="139">
        <v>9040</v>
      </c>
      <c r="AM2075" s="140" t="s">
        <v>445</v>
      </c>
      <c r="AN2075" s="140" t="s">
        <v>14511</v>
      </c>
    </row>
    <row r="2076" spans="1:40" ht="28.8" x14ac:dyDescent="0.25">
      <c r="A2076" s="139" t="s">
        <v>7756</v>
      </c>
      <c r="B2076" s="140" t="s">
        <v>7757</v>
      </c>
      <c r="C2076" s="139">
        <v>107656</v>
      </c>
      <c r="D2076" s="140" t="s">
        <v>5513</v>
      </c>
      <c r="E2076" s="140" t="s">
        <v>4811</v>
      </c>
      <c r="F2076" s="139">
        <v>3560</v>
      </c>
      <c r="G2076" s="140" t="s">
        <v>380</v>
      </c>
      <c r="H2076" s="140" t="s">
        <v>2675</v>
      </c>
      <c r="I2076" s="140" t="s">
        <v>7758</v>
      </c>
      <c r="J2076" s="140" t="s">
        <v>15914</v>
      </c>
      <c r="K2076" s="140" t="s">
        <v>7760</v>
      </c>
      <c r="L2076" s="140" t="s">
        <v>7761</v>
      </c>
      <c r="M2076" s="140" t="s">
        <v>7491</v>
      </c>
      <c r="N2076" s="140" t="s">
        <v>8722</v>
      </c>
      <c r="O2076" s="139">
        <v>118935</v>
      </c>
      <c r="P2076" s="139">
        <v>16592</v>
      </c>
      <c r="Q2076" s="140" t="s">
        <v>6563</v>
      </c>
      <c r="R2076" s="139">
        <v>972166</v>
      </c>
      <c r="S2076" s="139">
        <v>0</v>
      </c>
      <c r="T2076" s="140" t="s">
        <v>7758</v>
      </c>
      <c r="U2076" s="141">
        <v>35674</v>
      </c>
      <c r="V2076" s="140" t="s">
        <v>16087</v>
      </c>
      <c r="W2076" s="140" t="s">
        <v>8988</v>
      </c>
      <c r="X2076" s="140" t="s">
        <v>8106</v>
      </c>
      <c r="Y2076" s="140" t="s">
        <v>8107</v>
      </c>
      <c r="Z2076" s="140" t="s">
        <v>8724</v>
      </c>
      <c r="AA2076" s="139">
        <v>2</v>
      </c>
      <c r="AB2076" s="141">
        <v>45322</v>
      </c>
      <c r="AC2076" s="141">
        <v>45322</v>
      </c>
      <c r="AD2076" s="140" t="s">
        <v>7876</v>
      </c>
      <c r="AE2076" s="140" t="s">
        <v>7877</v>
      </c>
      <c r="AF2076" s="140" t="s">
        <v>7878</v>
      </c>
      <c r="AG2076" s="140" t="s">
        <v>7879</v>
      </c>
      <c r="AH2076" s="140" t="s">
        <v>15916</v>
      </c>
      <c r="AI2076" s="140" t="s">
        <v>7943</v>
      </c>
      <c r="AJ2076" s="140" t="s">
        <v>12863</v>
      </c>
      <c r="AK2076" s="140" t="s">
        <v>12183</v>
      </c>
      <c r="AL2076" s="139">
        <v>3580</v>
      </c>
      <c r="AM2076" s="140" t="s">
        <v>24</v>
      </c>
      <c r="AN2076" s="140" t="s">
        <v>12184</v>
      </c>
    </row>
    <row r="2077" spans="1:40" ht="28.8" x14ac:dyDescent="0.25">
      <c r="A2077" s="139" t="s">
        <v>7756</v>
      </c>
      <c r="B2077" s="140" t="s">
        <v>7757</v>
      </c>
      <c r="C2077" s="139">
        <v>107681</v>
      </c>
      <c r="D2077" s="140" t="s">
        <v>5929</v>
      </c>
      <c r="E2077" s="140" t="s">
        <v>4858</v>
      </c>
      <c r="F2077" s="139">
        <v>3500</v>
      </c>
      <c r="G2077" s="140" t="s">
        <v>356</v>
      </c>
      <c r="H2077" s="140" t="s">
        <v>2713</v>
      </c>
      <c r="I2077" s="140" t="s">
        <v>7758</v>
      </c>
      <c r="J2077" s="140" t="s">
        <v>16088</v>
      </c>
      <c r="K2077" s="140" t="s">
        <v>7760</v>
      </c>
      <c r="L2077" s="140" t="s">
        <v>7761</v>
      </c>
      <c r="M2077" s="140" t="s">
        <v>7491</v>
      </c>
      <c r="N2077" s="140" t="s">
        <v>7762</v>
      </c>
      <c r="O2077" s="139">
        <v>120147</v>
      </c>
      <c r="P2077" s="139">
        <v>123448</v>
      </c>
      <c r="Q2077" s="140" t="s">
        <v>7426</v>
      </c>
      <c r="R2077" s="139">
        <v>113951</v>
      </c>
      <c r="S2077" s="139">
        <v>113951</v>
      </c>
      <c r="T2077" s="140" t="s">
        <v>7758</v>
      </c>
      <c r="U2077" s="141">
        <v>35674</v>
      </c>
      <c r="V2077" s="140" t="s">
        <v>16089</v>
      </c>
      <c r="W2077" s="140" t="s">
        <v>8173</v>
      </c>
      <c r="X2077" s="140" t="s">
        <v>7765</v>
      </c>
      <c r="Y2077" s="140" t="s">
        <v>7766</v>
      </c>
      <c r="Z2077" s="140" t="s">
        <v>7767</v>
      </c>
      <c r="AA2077" s="139">
        <v>2</v>
      </c>
      <c r="AB2077" s="141">
        <v>45322</v>
      </c>
      <c r="AC2077" s="141">
        <v>45322</v>
      </c>
      <c r="AD2077" s="140" t="s">
        <v>7876</v>
      </c>
      <c r="AE2077" s="140" t="s">
        <v>7877</v>
      </c>
      <c r="AF2077" s="140" t="s">
        <v>7878</v>
      </c>
      <c r="AG2077" s="140" t="s">
        <v>7879</v>
      </c>
      <c r="AH2077" s="140" t="s">
        <v>7866</v>
      </c>
      <c r="AI2077" s="140" t="s">
        <v>7773</v>
      </c>
      <c r="AJ2077" s="140" t="s">
        <v>7867</v>
      </c>
      <c r="AK2077" s="140" t="s">
        <v>7868</v>
      </c>
      <c r="AL2077" s="139">
        <v>3500</v>
      </c>
      <c r="AM2077" s="140" t="s">
        <v>356</v>
      </c>
      <c r="AN2077" s="140" t="s">
        <v>7869</v>
      </c>
    </row>
    <row r="2078" spans="1:40" ht="28.8" x14ac:dyDescent="0.25">
      <c r="A2078" s="139" t="s">
        <v>7756</v>
      </c>
      <c r="B2078" s="140" t="s">
        <v>7757</v>
      </c>
      <c r="C2078" s="139">
        <v>107698</v>
      </c>
      <c r="D2078" s="140" t="s">
        <v>7391</v>
      </c>
      <c r="E2078" s="140" t="s">
        <v>4859</v>
      </c>
      <c r="F2078" s="139">
        <v>3800</v>
      </c>
      <c r="G2078" s="140" t="s">
        <v>375</v>
      </c>
      <c r="H2078" s="140" t="s">
        <v>2714</v>
      </c>
      <c r="I2078" s="140" t="s">
        <v>7758</v>
      </c>
      <c r="J2078" s="140" t="s">
        <v>16090</v>
      </c>
      <c r="K2078" s="140" t="s">
        <v>7760</v>
      </c>
      <c r="L2078" s="140" t="s">
        <v>7761</v>
      </c>
      <c r="M2078" s="140" t="s">
        <v>7491</v>
      </c>
      <c r="N2078" s="140" t="s">
        <v>7762</v>
      </c>
      <c r="O2078" s="139">
        <v>138966</v>
      </c>
      <c r="P2078" s="139">
        <v>125625</v>
      </c>
      <c r="Q2078" s="140" t="s">
        <v>7428</v>
      </c>
      <c r="R2078" s="139">
        <v>113928</v>
      </c>
      <c r="S2078" s="139">
        <v>113928</v>
      </c>
      <c r="T2078" s="140" t="s">
        <v>7758</v>
      </c>
      <c r="U2078" s="141">
        <v>35674</v>
      </c>
      <c r="V2078" s="140" t="s">
        <v>16091</v>
      </c>
      <c r="W2078" s="140" t="s">
        <v>8720</v>
      </c>
      <c r="X2078" s="140" t="s">
        <v>7765</v>
      </c>
      <c r="Y2078" s="140" t="s">
        <v>7766</v>
      </c>
      <c r="Z2078" s="140" t="s">
        <v>7767</v>
      </c>
      <c r="AA2078" s="139">
        <v>2</v>
      </c>
      <c r="AB2078" s="141">
        <v>45322</v>
      </c>
      <c r="AC2078" s="141">
        <v>45322</v>
      </c>
      <c r="AD2078" s="140" t="s">
        <v>7857</v>
      </c>
      <c r="AE2078" s="140" t="s">
        <v>7858</v>
      </c>
      <c r="AF2078" s="140" t="s">
        <v>7859</v>
      </c>
      <c r="AG2078" s="140" t="s">
        <v>7860</v>
      </c>
      <c r="AH2078" s="140" t="s">
        <v>7841</v>
      </c>
      <c r="AI2078" s="140" t="s">
        <v>7773</v>
      </c>
      <c r="AJ2078" s="140" t="s">
        <v>7842</v>
      </c>
      <c r="AK2078" s="140" t="s">
        <v>7843</v>
      </c>
      <c r="AL2078" s="139">
        <v>3840</v>
      </c>
      <c r="AM2078" s="140" t="s">
        <v>17</v>
      </c>
      <c r="AN2078" s="140" t="s">
        <v>7844</v>
      </c>
    </row>
    <row r="2079" spans="1:40" ht="28.8" x14ac:dyDescent="0.25">
      <c r="A2079" s="139" t="s">
        <v>7756</v>
      </c>
      <c r="B2079" s="140" t="s">
        <v>7757</v>
      </c>
      <c r="C2079" s="139">
        <v>107789</v>
      </c>
      <c r="D2079" s="140" t="s">
        <v>5930</v>
      </c>
      <c r="E2079" s="140" t="s">
        <v>4860</v>
      </c>
      <c r="F2079" s="139">
        <v>9000</v>
      </c>
      <c r="G2079" s="140" t="s">
        <v>436</v>
      </c>
      <c r="H2079" s="140" t="s">
        <v>2715</v>
      </c>
      <c r="I2079" s="140" t="s">
        <v>7758</v>
      </c>
      <c r="J2079" s="140" t="s">
        <v>14290</v>
      </c>
      <c r="K2079" s="140" t="s">
        <v>8031</v>
      </c>
      <c r="L2079" s="140" t="s">
        <v>7761</v>
      </c>
      <c r="M2079" s="140" t="s">
        <v>6825</v>
      </c>
      <c r="N2079" s="140" t="s">
        <v>8722</v>
      </c>
      <c r="O2079" s="139">
        <v>139014</v>
      </c>
      <c r="P2079" s="139">
        <v>21031</v>
      </c>
      <c r="Q2079" s="140" t="s">
        <v>5930</v>
      </c>
      <c r="R2079" s="139">
        <v>139741</v>
      </c>
      <c r="S2079" s="139">
        <v>0</v>
      </c>
      <c r="T2079" s="140" t="s">
        <v>7758</v>
      </c>
      <c r="U2079" s="141">
        <v>35674</v>
      </c>
      <c r="V2079" s="140" t="s">
        <v>14291</v>
      </c>
      <c r="W2079" s="140" t="s">
        <v>11841</v>
      </c>
      <c r="X2079" s="140" t="s">
        <v>7972</v>
      </c>
      <c r="Y2079" s="140" t="s">
        <v>7973</v>
      </c>
      <c r="Z2079" s="140" t="s">
        <v>8899</v>
      </c>
      <c r="AA2079" s="139">
        <v>2</v>
      </c>
      <c r="AB2079" s="141">
        <v>45322</v>
      </c>
      <c r="AC2079" s="141">
        <v>45322</v>
      </c>
      <c r="AD2079" s="140" t="s">
        <v>8470</v>
      </c>
      <c r="AE2079" s="140" t="s">
        <v>8471</v>
      </c>
      <c r="AF2079" s="140" t="s">
        <v>8472</v>
      </c>
      <c r="AG2079" s="140" t="s">
        <v>8473</v>
      </c>
      <c r="AH2079" s="140" t="s">
        <v>14284</v>
      </c>
      <c r="AI2079" s="140" t="s">
        <v>7943</v>
      </c>
      <c r="AJ2079" s="140" t="s">
        <v>14285</v>
      </c>
      <c r="AK2079" s="140" t="s">
        <v>14286</v>
      </c>
      <c r="AL2079" s="139">
        <v>9000</v>
      </c>
      <c r="AM2079" s="140" t="s">
        <v>436</v>
      </c>
      <c r="AN2079" s="140" t="s">
        <v>14287</v>
      </c>
    </row>
    <row r="2080" spans="1:40" ht="28.8" x14ac:dyDescent="0.25">
      <c r="A2080" s="139" t="s">
        <v>7756</v>
      </c>
      <c r="B2080" s="140" t="s">
        <v>7757</v>
      </c>
      <c r="C2080" s="139">
        <v>107797</v>
      </c>
      <c r="D2080" s="140" t="s">
        <v>488</v>
      </c>
      <c r="E2080" s="140" t="s">
        <v>4861</v>
      </c>
      <c r="F2080" s="139">
        <v>9000</v>
      </c>
      <c r="G2080" s="140" t="s">
        <v>436</v>
      </c>
      <c r="H2080" s="140" t="s">
        <v>5931</v>
      </c>
      <c r="I2080" s="140" t="s">
        <v>7758</v>
      </c>
      <c r="J2080" s="140" t="s">
        <v>16092</v>
      </c>
      <c r="K2080" s="140" t="s">
        <v>8031</v>
      </c>
      <c r="L2080" s="140" t="s">
        <v>7761</v>
      </c>
      <c r="M2080" s="140" t="s">
        <v>6825</v>
      </c>
      <c r="N2080" s="140" t="s">
        <v>8722</v>
      </c>
      <c r="O2080" s="139">
        <v>120949</v>
      </c>
      <c r="P2080" s="139">
        <v>21006</v>
      </c>
      <c r="Q2080" s="140" t="s">
        <v>6926</v>
      </c>
      <c r="R2080" s="139">
        <v>968081</v>
      </c>
      <c r="S2080" s="139">
        <v>0</v>
      </c>
      <c r="T2080" s="140" t="s">
        <v>7758</v>
      </c>
      <c r="U2080" s="141">
        <v>35674</v>
      </c>
      <c r="V2080" s="140" t="s">
        <v>16093</v>
      </c>
      <c r="W2080" s="140" t="s">
        <v>8214</v>
      </c>
      <c r="X2080" s="140" t="s">
        <v>7765</v>
      </c>
      <c r="Y2080" s="140" t="s">
        <v>7766</v>
      </c>
      <c r="Z2080" s="140" t="s">
        <v>8739</v>
      </c>
      <c r="AA2080" s="139">
        <v>1</v>
      </c>
      <c r="AB2080" s="141">
        <v>45322</v>
      </c>
      <c r="AC2080" s="141">
        <v>45322</v>
      </c>
      <c r="AD2080" s="140" t="s">
        <v>8470</v>
      </c>
      <c r="AE2080" s="140" t="s">
        <v>8471</v>
      </c>
      <c r="AF2080" s="140" t="s">
        <v>8472</v>
      </c>
      <c r="AG2080" s="140" t="s">
        <v>8473</v>
      </c>
      <c r="AH2080" s="140" t="s">
        <v>9894</v>
      </c>
      <c r="AI2080" s="140" t="s">
        <v>7773</v>
      </c>
      <c r="AJ2080" s="140" t="s">
        <v>9895</v>
      </c>
      <c r="AK2080" s="140" t="s">
        <v>9896</v>
      </c>
      <c r="AL2080" s="139">
        <v>9000</v>
      </c>
      <c r="AM2080" s="140" t="s">
        <v>436</v>
      </c>
      <c r="AN2080" s="140" t="s">
        <v>9897</v>
      </c>
    </row>
    <row r="2081" spans="1:40" ht="28.8" x14ac:dyDescent="0.25">
      <c r="A2081" s="139" t="s">
        <v>7756</v>
      </c>
      <c r="B2081" s="140" t="s">
        <v>7757</v>
      </c>
      <c r="C2081" s="139">
        <v>107805</v>
      </c>
      <c r="D2081" s="140" t="s">
        <v>6743</v>
      </c>
      <c r="E2081" s="140" t="s">
        <v>4862</v>
      </c>
      <c r="F2081" s="139">
        <v>9000</v>
      </c>
      <c r="G2081" s="140" t="s">
        <v>436</v>
      </c>
      <c r="H2081" s="140" t="s">
        <v>7638</v>
      </c>
      <c r="I2081" s="140" t="s">
        <v>7758</v>
      </c>
      <c r="J2081" s="140" t="s">
        <v>16094</v>
      </c>
      <c r="K2081" s="140" t="s">
        <v>8031</v>
      </c>
      <c r="L2081" s="140" t="s">
        <v>7761</v>
      </c>
      <c r="M2081" s="140" t="s">
        <v>6825</v>
      </c>
      <c r="N2081" s="140" t="s">
        <v>8730</v>
      </c>
      <c r="O2081" s="139">
        <v>121798</v>
      </c>
      <c r="P2081" s="139">
        <v>20917</v>
      </c>
      <c r="Q2081" s="140" t="s">
        <v>7319</v>
      </c>
      <c r="R2081" s="139">
        <v>975789</v>
      </c>
      <c r="S2081" s="139">
        <v>0</v>
      </c>
      <c r="T2081" s="140" t="s">
        <v>7758</v>
      </c>
      <c r="U2081" s="141">
        <v>35674</v>
      </c>
      <c r="V2081" s="140" t="s">
        <v>16095</v>
      </c>
      <c r="W2081" s="140" t="s">
        <v>7825</v>
      </c>
      <c r="X2081" s="140" t="s">
        <v>7765</v>
      </c>
      <c r="Y2081" s="140" t="s">
        <v>7766</v>
      </c>
      <c r="Z2081" s="140" t="s">
        <v>8732</v>
      </c>
      <c r="AA2081" s="139">
        <v>2</v>
      </c>
      <c r="AB2081" s="141">
        <v>45322</v>
      </c>
      <c r="AC2081" s="141">
        <v>45322</v>
      </c>
      <c r="AD2081" s="140" t="s">
        <v>8379</v>
      </c>
      <c r="AE2081" s="140" t="s">
        <v>8380</v>
      </c>
      <c r="AF2081" s="140" t="s">
        <v>8381</v>
      </c>
      <c r="AG2081" s="140" t="s">
        <v>8382</v>
      </c>
      <c r="AH2081" s="140" t="s">
        <v>14253</v>
      </c>
      <c r="AI2081" s="140" t="s">
        <v>7773</v>
      </c>
      <c r="AJ2081" s="140" t="s">
        <v>14254</v>
      </c>
      <c r="AK2081" s="140" t="s">
        <v>14255</v>
      </c>
      <c r="AL2081" s="139">
        <v>9000</v>
      </c>
      <c r="AM2081" s="140" t="s">
        <v>436</v>
      </c>
      <c r="AN2081" s="140" t="s">
        <v>14256</v>
      </c>
    </row>
    <row r="2082" spans="1:40" ht="28.8" x14ac:dyDescent="0.25">
      <c r="A2082" s="139" t="s">
        <v>7756</v>
      </c>
      <c r="B2082" s="140" t="s">
        <v>7757</v>
      </c>
      <c r="C2082" s="139">
        <v>107813</v>
      </c>
      <c r="D2082" s="140" t="s">
        <v>488</v>
      </c>
      <c r="E2082" s="140" t="s">
        <v>4863</v>
      </c>
      <c r="F2082" s="139">
        <v>9230</v>
      </c>
      <c r="G2082" s="140" t="s">
        <v>449</v>
      </c>
      <c r="H2082" s="140" t="s">
        <v>2717</v>
      </c>
      <c r="I2082" s="140" t="s">
        <v>7758</v>
      </c>
      <c r="J2082" s="140" t="s">
        <v>16096</v>
      </c>
      <c r="K2082" s="140" t="s">
        <v>7899</v>
      </c>
      <c r="L2082" s="140" t="s">
        <v>7761</v>
      </c>
      <c r="M2082" s="140" t="s">
        <v>6823</v>
      </c>
      <c r="N2082" s="140" t="s">
        <v>8722</v>
      </c>
      <c r="O2082" s="139">
        <v>121161</v>
      </c>
      <c r="P2082" s="139">
        <v>22194</v>
      </c>
      <c r="Q2082" s="140" t="s">
        <v>488</v>
      </c>
      <c r="R2082" s="139">
        <v>104646</v>
      </c>
      <c r="S2082" s="139">
        <v>0</v>
      </c>
      <c r="T2082" s="140" t="s">
        <v>7758</v>
      </c>
      <c r="U2082" s="141">
        <v>35674</v>
      </c>
      <c r="V2082" s="140" t="s">
        <v>16097</v>
      </c>
      <c r="W2082" s="140" t="s">
        <v>8713</v>
      </c>
      <c r="X2082" s="140" t="s">
        <v>7765</v>
      </c>
      <c r="Y2082" s="140" t="s">
        <v>7766</v>
      </c>
      <c r="Z2082" s="140" t="s">
        <v>8739</v>
      </c>
      <c r="AA2082" s="139">
        <v>2</v>
      </c>
      <c r="AB2082" s="141">
        <v>45322</v>
      </c>
      <c r="AC2082" s="141">
        <v>45322</v>
      </c>
      <c r="AD2082" s="140" t="s">
        <v>8470</v>
      </c>
      <c r="AE2082" s="140" t="s">
        <v>8471</v>
      </c>
      <c r="AF2082" s="140" t="s">
        <v>8472</v>
      </c>
      <c r="AG2082" s="140" t="s">
        <v>8473</v>
      </c>
      <c r="AH2082" s="140" t="s">
        <v>14649</v>
      </c>
      <c r="AI2082" s="140" t="s">
        <v>7943</v>
      </c>
      <c r="AJ2082" s="140" t="s">
        <v>14650</v>
      </c>
      <c r="AK2082" s="140" t="s">
        <v>14651</v>
      </c>
      <c r="AL2082" s="139">
        <v>9230</v>
      </c>
      <c r="AM2082" s="140" t="s">
        <v>449</v>
      </c>
      <c r="AN2082" s="140" t="s">
        <v>14652</v>
      </c>
    </row>
    <row r="2083" spans="1:40" ht="28.8" x14ac:dyDescent="0.25">
      <c r="A2083" s="139" t="s">
        <v>7756</v>
      </c>
      <c r="B2083" s="140" t="s">
        <v>7757</v>
      </c>
      <c r="C2083" s="139">
        <v>107821</v>
      </c>
      <c r="D2083" s="140" t="s">
        <v>6348</v>
      </c>
      <c r="E2083" s="140" t="s">
        <v>4864</v>
      </c>
      <c r="F2083" s="139">
        <v>9280</v>
      </c>
      <c r="G2083" s="140" t="s">
        <v>870</v>
      </c>
      <c r="H2083" s="140" t="s">
        <v>2718</v>
      </c>
      <c r="I2083" s="140" t="s">
        <v>7758</v>
      </c>
      <c r="J2083" s="140" t="s">
        <v>16098</v>
      </c>
      <c r="K2083" s="140" t="s">
        <v>8031</v>
      </c>
      <c r="L2083" s="140" t="s">
        <v>7761</v>
      </c>
      <c r="M2083" s="140" t="s">
        <v>6825</v>
      </c>
      <c r="N2083" s="140" t="s">
        <v>8722</v>
      </c>
      <c r="O2083" s="139">
        <v>121335</v>
      </c>
      <c r="P2083" s="139">
        <v>23093</v>
      </c>
      <c r="Q2083" s="140" t="s">
        <v>6332</v>
      </c>
      <c r="R2083" s="139">
        <v>968842</v>
      </c>
      <c r="S2083" s="139">
        <v>0</v>
      </c>
      <c r="T2083" s="140" t="s">
        <v>7758</v>
      </c>
      <c r="U2083" s="141">
        <v>35674</v>
      </c>
      <c r="V2083" s="140" t="s">
        <v>16099</v>
      </c>
      <c r="W2083" s="140" t="s">
        <v>10969</v>
      </c>
      <c r="X2083" s="140" t="s">
        <v>7765</v>
      </c>
      <c r="Y2083" s="140" t="s">
        <v>7766</v>
      </c>
      <c r="Z2083" s="140" t="s">
        <v>8739</v>
      </c>
      <c r="AA2083" s="139">
        <v>1</v>
      </c>
      <c r="AB2083" s="141">
        <v>45322</v>
      </c>
      <c r="AC2083" s="141">
        <v>45322</v>
      </c>
      <c r="AD2083" s="140" t="s">
        <v>7938</v>
      </c>
      <c r="AE2083" s="140" t="s">
        <v>7939</v>
      </c>
      <c r="AF2083" s="140" t="s">
        <v>7940</v>
      </c>
      <c r="AG2083" s="140" t="s">
        <v>7941</v>
      </c>
      <c r="AH2083" s="140" t="s">
        <v>14798</v>
      </c>
      <c r="AI2083" s="140" t="s">
        <v>7943</v>
      </c>
      <c r="AJ2083" s="140" t="s">
        <v>14799</v>
      </c>
      <c r="AK2083" s="140" t="s">
        <v>14800</v>
      </c>
      <c r="AL2083" s="139">
        <v>9200</v>
      </c>
      <c r="AM2083" s="140" t="s">
        <v>458</v>
      </c>
      <c r="AN2083" s="140" t="s">
        <v>14801</v>
      </c>
    </row>
    <row r="2084" spans="1:40" ht="28.8" x14ac:dyDescent="0.25">
      <c r="A2084" s="139" t="s">
        <v>7756</v>
      </c>
      <c r="B2084" s="140" t="s">
        <v>7757</v>
      </c>
      <c r="C2084" s="139">
        <v>107839</v>
      </c>
      <c r="D2084" s="140" t="s">
        <v>5932</v>
      </c>
      <c r="E2084" s="140" t="s">
        <v>4865</v>
      </c>
      <c r="F2084" s="139">
        <v>9100</v>
      </c>
      <c r="G2084" s="140" t="s">
        <v>326</v>
      </c>
      <c r="H2084" s="140" t="s">
        <v>2719</v>
      </c>
      <c r="I2084" s="140" t="s">
        <v>7758</v>
      </c>
      <c r="J2084" s="140" t="s">
        <v>16100</v>
      </c>
      <c r="K2084" s="140" t="s">
        <v>7899</v>
      </c>
      <c r="L2084" s="140" t="s">
        <v>7761</v>
      </c>
      <c r="M2084" s="140" t="s">
        <v>6823</v>
      </c>
      <c r="N2084" s="140" t="s">
        <v>8722</v>
      </c>
      <c r="O2084" s="139">
        <v>130856</v>
      </c>
      <c r="P2084" s="139">
        <v>107839</v>
      </c>
      <c r="Q2084" s="140" t="s">
        <v>5932</v>
      </c>
      <c r="R2084" s="139">
        <v>963942</v>
      </c>
      <c r="S2084" s="139">
        <v>0</v>
      </c>
      <c r="T2084" s="140" t="s">
        <v>7758</v>
      </c>
      <c r="U2084" s="141">
        <v>35674</v>
      </c>
      <c r="V2084" s="140" t="s">
        <v>16101</v>
      </c>
      <c r="W2084" s="140" t="s">
        <v>9436</v>
      </c>
      <c r="X2084" s="140" t="s">
        <v>7765</v>
      </c>
      <c r="Y2084" s="140" t="s">
        <v>7766</v>
      </c>
      <c r="Z2084" s="140" t="s">
        <v>8739</v>
      </c>
      <c r="AA2084" s="139">
        <v>1</v>
      </c>
      <c r="AB2084" s="141">
        <v>45322</v>
      </c>
      <c r="AC2084" s="141">
        <v>45322</v>
      </c>
      <c r="AD2084" s="140" t="s">
        <v>8081</v>
      </c>
      <c r="AE2084" s="140" t="s">
        <v>8082</v>
      </c>
      <c r="AF2084" s="140" t="s">
        <v>8083</v>
      </c>
      <c r="AG2084" s="140" t="s">
        <v>8084</v>
      </c>
      <c r="AH2084" s="140" t="s">
        <v>16102</v>
      </c>
      <c r="AI2084" s="140" t="s">
        <v>7773</v>
      </c>
      <c r="AJ2084" s="140" t="s">
        <v>16103</v>
      </c>
      <c r="AK2084" s="140" t="s">
        <v>4865</v>
      </c>
      <c r="AL2084" s="139">
        <v>9100</v>
      </c>
      <c r="AM2084" s="140" t="s">
        <v>326</v>
      </c>
      <c r="AN2084" s="140" t="s">
        <v>11149</v>
      </c>
    </row>
    <row r="2085" spans="1:40" ht="28.8" x14ac:dyDescent="0.25">
      <c r="A2085" s="139" t="s">
        <v>7756</v>
      </c>
      <c r="B2085" s="140" t="s">
        <v>7757</v>
      </c>
      <c r="C2085" s="139">
        <v>107847</v>
      </c>
      <c r="D2085" s="140" t="s">
        <v>7392</v>
      </c>
      <c r="E2085" s="140" t="s">
        <v>4866</v>
      </c>
      <c r="F2085" s="139">
        <v>9060</v>
      </c>
      <c r="G2085" s="140" t="s">
        <v>439</v>
      </c>
      <c r="H2085" s="140" t="s">
        <v>2720</v>
      </c>
      <c r="I2085" s="140" t="s">
        <v>7758</v>
      </c>
      <c r="J2085" s="140" t="s">
        <v>16104</v>
      </c>
      <c r="K2085" s="140" t="s">
        <v>7899</v>
      </c>
      <c r="L2085" s="140" t="s">
        <v>7761</v>
      </c>
      <c r="M2085" s="140" t="s">
        <v>6823</v>
      </c>
      <c r="N2085" s="140" t="s">
        <v>8722</v>
      </c>
      <c r="O2085" s="139">
        <v>121418</v>
      </c>
      <c r="P2085" s="139">
        <v>21411</v>
      </c>
      <c r="Q2085" s="140" t="s">
        <v>7324</v>
      </c>
      <c r="R2085" s="139">
        <v>968081</v>
      </c>
      <c r="S2085" s="139">
        <v>0</v>
      </c>
      <c r="T2085" s="140" t="s">
        <v>7758</v>
      </c>
      <c r="U2085" s="141">
        <v>35674</v>
      </c>
      <c r="V2085" s="140" t="s">
        <v>16105</v>
      </c>
      <c r="W2085" s="140" t="s">
        <v>16106</v>
      </c>
      <c r="X2085" s="140" t="s">
        <v>7765</v>
      </c>
      <c r="Y2085" s="140" t="s">
        <v>7766</v>
      </c>
      <c r="Z2085" s="140" t="s">
        <v>8739</v>
      </c>
      <c r="AA2085" s="139">
        <v>2</v>
      </c>
      <c r="AB2085" s="141">
        <v>45322</v>
      </c>
      <c r="AC2085" s="141">
        <v>45322</v>
      </c>
      <c r="AD2085" s="140" t="s">
        <v>8379</v>
      </c>
      <c r="AE2085" s="140" t="s">
        <v>8380</v>
      </c>
      <c r="AF2085" s="140" t="s">
        <v>8381</v>
      </c>
      <c r="AG2085" s="140" t="s">
        <v>8382</v>
      </c>
      <c r="AH2085" s="140" t="s">
        <v>9894</v>
      </c>
      <c r="AI2085" s="140" t="s">
        <v>7773</v>
      </c>
      <c r="AJ2085" s="140" t="s">
        <v>9895</v>
      </c>
      <c r="AK2085" s="140" t="s">
        <v>9896</v>
      </c>
      <c r="AL2085" s="139">
        <v>9000</v>
      </c>
      <c r="AM2085" s="140" t="s">
        <v>436</v>
      </c>
      <c r="AN2085" s="140" t="s">
        <v>9897</v>
      </c>
    </row>
    <row r="2086" spans="1:40" ht="28.8" x14ac:dyDescent="0.25">
      <c r="A2086" s="139" t="s">
        <v>7756</v>
      </c>
      <c r="B2086" s="140" t="s">
        <v>7757</v>
      </c>
      <c r="C2086" s="139">
        <v>107862</v>
      </c>
      <c r="D2086" s="140" t="s">
        <v>7393</v>
      </c>
      <c r="E2086" s="140" t="s">
        <v>4867</v>
      </c>
      <c r="F2086" s="139">
        <v>9140</v>
      </c>
      <c r="G2086" s="140" t="s">
        <v>325</v>
      </c>
      <c r="H2086" s="140" t="s">
        <v>2721</v>
      </c>
      <c r="I2086" s="140" t="s">
        <v>7758</v>
      </c>
      <c r="J2086" s="140" t="s">
        <v>16107</v>
      </c>
      <c r="K2086" s="140" t="s">
        <v>7899</v>
      </c>
      <c r="L2086" s="140" t="s">
        <v>7761</v>
      </c>
      <c r="M2086" s="140" t="s">
        <v>6823</v>
      </c>
      <c r="N2086" s="140" t="s">
        <v>8722</v>
      </c>
      <c r="O2086" s="139">
        <v>121228</v>
      </c>
      <c r="P2086" s="139">
        <v>10595</v>
      </c>
      <c r="Q2086" s="140" t="s">
        <v>5427</v>
      </c>
      <c r="R2086" s="139">
        <v>963918</v>
      </c>
      <c r="S2086" s="139">
        <v>0</v>
      </c>
      <c r="T2086" s="140" t="s">
        <v>7758</v>
      </c>
      <c r="U2086" s="141">
        <v>35674</v>
      </c>
      <c r="V2086" s="140" t="s">
        <v>16108</v>
      </c>
      <c r="W2086" s="140" t="s">
        <v>16109</v>
      </c>
      <c r="X2086" s="140" t="s">
        <v>7765</v>
      </c>
      <c r="Y2086" s="140" t="s">
        <v>7766</v>
      </c>
      <c r="Z2086" s="140" t="s">
        <v>8739</v>
      </c>
      <c r="AA2086" s="139">
        <v>2</v>
      </c>
      <c r="AB2086" s="141">
        <v>45322</v>
      </c>
      <c r="AC2086" s="141">
        <v>45322</v>
      </c>
      <c r="AD2086" s="140" t="s">
        <v>8081</v>
      </c>
      <c r="AE2086" s="140" t="s">
        <v>8082</v>
      </c>
      <c r="AF2086" s="140" t="s">
        <v>8083</v>
      </c>
      <c r="AG2086" s="140" t="s">
        <v>8084</v>
      </c>
      <c r="AH2086" s="140" t="s">
        <v>16110</v>
      </c>
      <c r="AI2086" s="140" t="s">
        <v>7773</v>
      </c>
      <c r="AJ2086" s="140" t="s">
        <v>16111</v>
      </c>
      <c r="AK2086" s="140" t="s">
        <v>16112</v>
      </c>
      <c r="AL2086" s="139">
        <v>9140</v>
      </c>
      <c r="AM2086" s="140" t="s">
        <v>325</v>
      </c>
      <c r="AN2086" s="140" t="s">
        <v>11041</v>
      </c>
    </row>
    <row r="2087" spans="1:40" ht="28.8" x14ac:dyDescent="0.25">
      <c r="A2087" s="139" t="s">
        <v>7756</v>
      </c>
      <c r="B2087" s="140" t="s">
        <v>7757</v>
      </c>
      <c r="C2087" s="139">
        <v>107904</v>
      </c>
      <c r="D2087" s="140" t="s">
        <v>7394</v>
      </c>
      <c r="E2087" s="140" t="s">
        <v>4868</v>
      </c>
      <c r="F2087" s="139">
        <v>9800</v>
      </c>
      <c r="G2087" s="140" t="s">
        <v>481</v>
      </c>
      <c r="H2087" s="140" t="s">
        <v>2722</v>
      </c>
      <c r="I2087" s="140" t="s">
        <v>7758</v>
      </c>
      <c r="J2087" s="140" t="s">
        <v>16113</v>
      </c>
      <c r="K2087" s="140" t="s">
        <v>8031</v>
      </c>
      <c r="L2087" s="140" t="s">
        <v>7761</v>
      </c>
      <c r="M2087" s="140" t="s">
        <v>6825</v>
      </c>
      <c r="N2087" s="140" t="s">
        <v>8722</v>
      </c>
      <c r="O2087" s="139">
        <v>121434</v>
      </c>
      <c r="P2087" s="139">
        <v>45211</v>
      </c>
      <c r="Q2087" s="140" t="s">
        <v>5367</v>
      </c>
      <c r="R2087" s="139">
        <v>969493</v>
      </c>
      <c r="S2087" s="139">
        <v>0</v>
      </c>
      <c r="T2087" s="140" t="s">
        <v>7758</v>
      </c>
      <c r="U2087" s="141">
        <v>35674</v>
      </c>
      <c r="V2087" s="140" t="s">
        <v>16114</v>
      </c>
      <c r="W2087" s="140" t="s">
        <v>9837</v>
      </c>
      <c r="X2087" s="140" t="s">
        <v>7765</v>
      </c>
      <c r="Y2087" s="140" t="s">
        <v>7766</v>
      </c>
      <c r="Z2087" s="140" t="s">
        <v>8739</v>
      </c>
      <c r="AA2087" s="139">
        <v>2</v>
      </c>
      <c r="AB2087" s="141">
        <v>45322</v>
      </c>
      <c r="AC2087" s="141">
        <v>45322</v>
      </c>
      <c r="AD2087" s="140" t="s">
        <v>8379</v>
      </c>
      <c r="AE2087" s="140" t="s">
        <v>8380</v>
      </c>
      <c r="AF2087" s="140" t="s">
        <v>8381</v>
      </c>
      <c r="AG2087" s="140" t="s">
        <v>8382</v>
      </c>
      <c r="AH2087" s="140" t="s">
        <v>16115</v>
      </c>
      <c r="AI2087" s="140" t="s">
        <v>7885</v>
      </c>
      <c r="AJ2087" s="140" t="s">
        <v>16116</v>
      </c>
      <c r="AK2087" s="140" t="s">
        <v>4705</v>
      </c>
      <c r="AL2087" s="139">
        <v>9800</v>
      </c>
      <c r="AM2087" s="140" t="s">
        <v>481</v>
      </c>
      <c r="AN2087" s="140" t="s">
        <v>15288</v>
      </c>
    </row>
    <row r="2088" spans="1:40" ht="28.8" x14ac:dyDescent="0.25">
      <c r="A2088" s="139" t="s">
        <v>7756</v>
      </c>
      <c r="B2088" s="140" t="s">
        <v>7757</v>
      </c>
      <c r="C2088" s="139">
        <v>107912</v>
      </c>
      <c r="D2088" s="140" t="s">
        <v>6456</v>
      </c>
      <c r="E2088" s="140" t="s">
        <v>4869</v>
      </c>
      <c r="F2088" s="139">
        <v>9870</v>
      </c>
      <c r="G2088" s="140" t="s">
        <v>273</v>
      </c>
      <c r="H2088" s="140" t="s">
        <v>2723</v>
      </c>
      <c r="I2088" s="140" t="s">
        <v>7758</v>
      </c>
      <c r="J2088" s="140" t="s">
        <v>16117</v>
      </c>
      <c r="K2088" s="140" t="s">
        <v>8031</v>
      </c>
      <c r="L2088" s="140" t="s">
        <v>7761</v>
      </c>
      <c r="M2088" s="140" t="s">
        <v>6825</v>
      </c>
      <c r="N2088" s="140" t="s">
        <v>8722</v>
      </c>
      <c r="O2088" s="139">
        <v>121434</v>
      </c>
      <c r="P2088" s="139">
        <v>45211</v>
      </c>
      <c r="Q2088" s="140" t="s">
        <v>5367</v>
      </c>
      <c r="R2088" s="139">
        <v>62117</v>
      </c>
      <c r="S2088" s="139">
        <v>0</v>
      </c>
      <c r="T2088" s="140" t="s">
        <v>7758</v>
      </c>
      <c r="U2088" s="141">
        <v>35674</v>
      </c>
      <c r="V2088" s="140" t="s">
        <v>16118</v>
      </c>
      <c r="W2088" s="140" t="s">
        <v>9436</v>
      </c>
      <c r="X2088" s="140" t="s">
        <v>7765</v>
      </c>
      <c r="Y2088" s="140" t="s">
        <v>7766</v>
      </c>
      <c r="Z2088" s="140" t="s">
        <v>8739</v>
      </c>
      <c r="AA2088" s="139">
        <v>2</v>
      </c>
      <c r="AB2088" s="141">
        <v>45322</v>
      </c>
      <c r="AC2088" s="141">
        <v>45322</v>
      </c>
      <c r="AD2088" s="140" t="s">
        <v>7913</v>
      </c>
      <c r="AE2088" s="140" t="s">
        <v>7914</v>
      </c>
      <c r="AF2088" s="140" t="s">
        <v>7915</v>
      </c>
      <c r="AG2088" s="140" t="s">
        <v>7916</v>
      </c>
      <c r="AH2088" s="140" t="s">
        <v>16119</v>
      </c>
      <c r="AI2088" s="140" t="s">
        <v>8982</v>
      </c>
      <c r="AJ2088" s="140" t="s">
        <v>16120</v>
      </c>
      <c r="AK2088" s="140" t="s">
        <v>4869</v>
      </c>
      <c r="AL2088" s="139">
        <v>9870</v>
      </c>
      <c r="AM2088" s="140" t="s">
        <v>273</v>
      </c>
      <c r="AN2088" s="140" t="s">
        <v>16121</v>
      </c>
    </row>
    <row r="2089" spans="1:40" ht="28.8" x14ac:dyDescent="0.25">
      <c r="A2089" s="139" t="s">
        <v>7756</v>
      </c>
      <c r="B2089" s="140" t="s">
        <v>7757</v>
      </c>
      <c r="C2089" s="139">
        <v>107921</v>
      </c>
      <c r="D2089" s="140" t="s">
        <v>6964</v>
      </c>
      <c r="E2089" s="140" t="s">
        <v>4870</v>
      </c>
      <c r="F2089" s="139">
        <v>3220</v>
      </c>
      <c r="G2089" s="140" t="s">
        <v>663</v>
      </c>
      <c r="H2089" s="140" t="s">
        <v>2724</v>
      </c>
      <c r="I2089" s="140" t="s">
        <v>7758</v>
      </c>
      <c r="J2089" s="140" t="s">
        <v>16122</v>
      </c>
      <c r="K2089" s="140" t="s">
        <v>8031</v>
      </c>
      <c r="L2089" s="140" t="s">
        <v>7761</v>
      </c>
      <c r="M2089" s="140" t="s">
        <v>6825</v>
      </c>
      <c r="N2089" s="140" t="s">
        <v>8730</v>
      </c>
      <c r="O2089" s="139">
        <v>120162</v>
      </c>
      <c r="P2089" s="139">
        <v>131896</v>
      </c>
      <c r="Q2089" s="140" t="s">
        <v>6078</v>
      </c>
      <c r="R2089" s="139">
        <v>961367</v>
      </c>
      <c r="S2089" s="139">
        <v>0</v>
      </c>
      <c r="T2089" s="140" t="s">
        <v>7758</v>
      </c>
      <c r="U2089" s="141">
        <v>35674</v>
      </c>
      <c r="V2089" s="140" t="s">
        <v>16123</v>
      </c>
      <c r="W2089" s="140" t="s">
        <v>16124</v>
      </c>
      <c r="X2089" s="140" t="s">
        <v>7765</v>
      </c>
      <c r="Y2089" s="140" t="s">
        <v>7766</v>
      </c>
      <c r="Z2089" s="140" t="s">
        <v>8732</v>
      </c>
      <c r="AA2089" s="139">
        <v>1</v>
      </c>
      <c r="AB2089" s="141">
        <v>45322</v>
      </c>
      <c r="AC2089" s="141">
        <v>45322</v>
      </c>
      <c r="AD2089" s="140" t="s">
        <v>7953</v>
      </c>
      <c r="AE2089" s="140" t="s">
        <v>7954</v>
      </c>
      <c r="AF2089" s="140" t="s">
        <v>7955</v>
      </c>
      <c r="AG2089" s="140" t="s">
        <v>7956</v>
      </c>
      <c r="AH2089" s="140" t="s">
        <v>16125</v>
      </c>
      <c r="AI2089" s="140" t="s">
        <v>7773</v>
      </c>
      <c r="AJ2089" s="140" t="s">
        <v>16126</v>
      </c>
      <c r="AK2089" s="140" t="s">
        <v>16127</v>
      </c>
      <c r="AL2089" s="139">
        <v>3220</v>
      </c>
      <c r="AM2089" s="140" t="s">
        <v>663</v>
      </c>
      <c r="AN2089" s="140" t="s">
        <v>16128</v>
      </c>
    </row>
    <row r="2090" spans="1:40" ht="28.8" x14ac:dyDescent="0.25">
      <c r="A2090" s="139" t="s">
        <v>7756</v>
      </c>
      <c r="B2090" s="140" t="s">
        <v>7757</v>
      </c>
      <c r="C2090" s="139">
        <v>107938</v>
      </c>
      <c r="D2090" s="140" t="s">
        <v>5933</v>
      </c>
      <c r="E2090" s="140" t="s">
        <v>4871</v>
      </c>
      <c r="F2090" s="139">
        <v>9240</v>
      </c>
      <c r="G2090" s="140" t="s">
        <v>825</v>
      </c>
      <c r="H2090" s="140" t="s">
        <v>2725</v>
      </c>
      <c r="I2090" s="140" t="s">
        <v>7758</v>
      </c>
      <c r="J2090" s="140" t="s">
        <v>16129</v>
      </c>
      <c r="K2090" s="140" t="s">
        <v>7899</v>
      </c>
      <c r="L2090" s="140" t="s">
        <v>7761</v>
      </c>
      <c r="M2090" s="140" t="s">
        <v>6823</v>
      </c>
      <c r="N2090" s="140" t="s">
        <v>8722</v>
      </c>
      <c r="O2090" s="139">
        <v>119263</v>
      </c>
      <c r="P2090" s="139">
        <v>107938</v>
      </c>
      <c r="Q2090" s="140" t="s">
        <v>5933</v>
      </c>
      <c r="R2090" s="139">
        <v>968495</v>
      </c>
      <c r="S2090" s="139">
        <v>0</v>
      </c>
      <c r="T2090" s="140" t="s">
        <v>7758</v>
      </c>
      <c r="U2090" s="141">
        <v>35674</v>
      </c>
      <c r="V2090" s="140" t="s">
        <v>16130</v>
      </c>
      <c r="W2090" s="140" t="s">
        <v>8375</v>
      </c>
      <c r="X2090" s="140" t="s">
        <v>7765</v>
      </c>
      <c r="Y2090" s="140" t="s">
        <v>7766</v>
      </c>
      <c r="Z2090" s="140" t="s">
        <v>8739</v>
      </c>
      <c r="AA2090" s="139">
        <v>3</v>
      </c>
      <c r="AB2090" s="141">
        <v>45322</v>
      </c>
      <c r="AC2090" s="141">
        <v>45322</v>
      </c>
      <c r="AD2090" s="140" t="s">
        <v>8081</v>
      </c>
      <c r="AE2090" s="140" t="s">
        <v>8082</v>
      </c>
      <c r="AF2090" s="140" t="s">
        <v>8083</v>
      </c>
      <c r="AG2090" s="140" t="s">
        <v>8084</v>
      </c>
      <c r="AH2090" s="140" t="s">
        <v>16131</v>
      </c>
      <c r="AI2090" s="140" t="s">
        <v>7773</v>
      </c>
      <c r="AJ2090" s="140" t="s">
        <v>9165</v>
      </c>
      <c r="AK2090" s="140" t="s">
        <v>16132</v>
      </c>
      <c r="AL2090" s="139">
        <v>9240</v>
      </c>
      <c r="AM2090" s="140" t="s">
        <v>825</v>
      </c>
      <c r="AN2090" s="140" t="s">
        <v>14561</v>
      </c>
    </row>
    <row r="2091" spans="1:40" ht="28.8" x14ac:dyDescent="0.25">
      <c r="A2091" s="139" t="s">
        <v>7756</v>
      </c>
      <c r="B2091" s="140" t="s">
        <v>7757</v>
      </c>
      <c r="C2091" s="139">
        <v>107946</v>
      </c>
      <c r="D2091" s="140" t="s">
        <v>6349</v>
      </c>
      <c r="E2091" s="140" t="s">
        <v>4872</v>
      </c>
      <c r="F2091" s="139">
        <v>1020</v>
      </c>
      <c r="G2091" s="140" t="s">
        <v>249</v>
      </c>
      <c r="H2091" s="140" t="s">
        <v>2726</v>
      </c>
      <c r="I2091" s="140" t="s">
        <v>7758</v>
      </c>
      <c r="J2091" s="140" t="s">
        <v>16133</v>
      </c>
      <c r="K2091" s="140" t="s">
        <v>7881</v>
      </c>
      <c r="L2091" s="140" t="s">
        <v>7761</v>
      </c>
      <c r="M2091" s="140" t="s">
        <v>6824</v>
      </c>
      <c r="N2091" s="140" t="s">
        <v>8722</v>
      </c>
      <c r="O2091" s="139">
        <v>119214</v>
      </c>
      <c r="P2091" s="139">
        <v>3707</v>
      </c>
      <c r="Q2091" s="140" t="s">
        <v>6853</v>
      </c>
      <c r="R2091" s="139">
        <v>963314</v>
      </c>
      <c r="S2091" s="139">
        <v>0</v>
      </c>
      <c r="T2091" s="140" t="s">
        <v>7758</v>
      </c>
      <c r="U2091" s="141">
        <v>35674</v>
      </c>
      <c r="V2091" s="140" t="s">
        <v>16134</v>
      </c>
      <c r="W2091" s="140" t="s">
        <v>8102</v>
      </c>
      <c r="X2091" s="140" t="s">
        <v>7765</v>
      </c>
      <c r="Y2091" s="140" t="s">
        <v>7766</v>
      </c>
      <c r="Z2091" s="140" t="s">
        <v>8739</v>
      </c>
      <c r="AA2091" s="139">
        <v>1</v>
      </c>
      <c r="AB2091" s="141">
        <v>45322</v>
      </c>
      <c r="AC2091" s="141">
        <v>45322</v>
      </c>
      <c r="AD2091" s="140" t="s">
        <v>7938</v>
      </c>
      <c r="AE2091" s="140" t="s">
        <v>7939</v>
      </c>
      <c r="AF2091" s="140" t="s">
        <v>7940</v>
      </c>
      <c r="AG2091" s="140" t="s">
        <v>7941</v>
      </c>
      <c r="AH2091" s="140" t="s">
        <v>9136</v>
      </c>
      <c r="AI2091" s="140" t="s">
        <v>7943</v>
      </c>
      <c r="AJ2091" s="140" t="s">
        <v>9137</v>
      </c>
      <c r="AK2091" s="140" t="s">
        <v>9138</v>
      </c>
      <c r="AL2091" s="139">
        <v>1020</v>
      </c>
      <c r="AM2091" s="140" t="s">
        <v>249</v>
      </c>
      <c r="AN2091" s="140" t="s">
        <v>9139</v>
      </c>
    </row>
    <row r="2092" spans="1:40" ht="28.8" x14ac:dyDescent="0.25">
      <c r="A2092" s="139" t="s">
        <v>7756</v>
      </c>
      <c r="B2092" s="140" t="s">
        <v>7757</v>
      </c>
      <c r="C2092" s="139">
        <v>107953</v>
      </c>
      <c r="D2092" s="140" t="s">
        <v>6965</v>
      </c>
      <c r="E2092" s="140" t="s">
        <v>4873</v>
      </c>
      <c r="F2092" s="139">
        <v>2220</v>
      </c>
      <c r="G2092" s="140" t="s">
        <v>343</v>
      </c>
      <c r="H2092" s="140" t="s">
        <v>2727</v>
      </c>
      <c r="I2092" s="140" t="s">
        <v>7758</v>
      </c>
      <c r="J2092" s="140" t="s">
        <v>16135</v>
      </c>
      <c r="K2092" s="140" t="s">
        <v>7760</v>
      </c>
      <c r="L2092" s="140" t="s">
        <v>7761</v>
      </c>
      <c r="M2092" s="140" t="s">
        <v>7491</v>
      </c>
      <c r="N2092" s="140" t="s">
        <v>8730</v>
      </c>
      <c r="O2092" s="139">
        <v>121863</v>
      </c>
      <c r="P2092" s="139">
        <v>12849</v>
      </c>
      <c r="Q2092" s="140" t="s">
        <v>490</v>
      </c>
      <c r="R2092" s="139">
        <v>961318</v>
      </c>
      <c r="S2092" s="139">
        <v>0</v>
      </c>
      <c r="T2092" s="140" t="s">
        <v>7758</v>
      </c>
      <c r="U2092" s="141">
        <v>35674</v>
      </c>
      <c r="V2092" s="140" t="s">
        <v>16136</v>
      </c>
      <c r="W2092" s="140" t="s">
        <v>11310</v>
      </c>
      <c r="X2092" s="140" t="s">
        <v>7765</v>
      </c>
      <c r="Y2092" s="140" t="s">
        <v>7766</v>
      </c>
      <c r="Z2092" s="140" t="s">
        <v>8732</v>
      </c>
      <c r="AA2092" s="139">
        <v>2</v>
      </c>
      <c r="AB2092" s="141">
        <v>45322</v>
      </c>
      <c r="AC2092" s="141">
        <v>45322</v>
      </c>
      <c r="AD2092" s="140" t="s">
        <v>7857</v>
      </c>
      <c r="AE2092" s="140" t="s">
        <v>7858</v>
      </c>
      <c r="AF2092" s="140" t="s">
        <v>7859</v>
      </c>
      <c r="AG2092" s="140" t="s">
        <v>7860</v>
      </c>
      <c r="AH2092" s="140" t="s">
        <v>11778</v>
      </c>
      <c r="AI2092" s="140" t="s">
        <v>7773</v>
      </c>
      <c r="AJ2092" s="140" t="s">
        <v>11779</v>
      </c>
      <c r="AK2092" s="140" t="s">
        <v>11780</v>
      </c>
      <c r="AL2092" s="139">
        <v>2220</v>
      </c>
      <c r="AM2092" s="140" t="s">
        <v>343</v>
      </c>
      <c r="AN2092" s="140" t="s">
        <v>11781</v>
      </c>
    </row>
    <row r="2093" spans="1:40" ht="28.8" x14ac:dyDescent="0.25">
      <c r="A2093" s="139" t="s">
        <v>7756</v>
      </c>
      <c r="B2093" s="140" t="s">
        <v>7757</v>
      </c>
      <c r="C2093" s="139">
        <v>107995</v>
      </c>
      <c r="D2093" s="140" t="s">
        <v>6306</v>
      </c>
      <c r="E2093" s="140" t="s">
        <v>4874</v>
      </c>
      <c r="F2093" s="139">
        <v>9300</v>
      </c>
      <c r="G2093" s="140" t="s">
        <v>456</v>
      </c>
      <c r="H2093" s="140" t="s">
        <v>2728</v>
      </c>
      <c r="I2093" s="140" t="s">
        <v>7758</v>
      </c>
      <c r="J2093" s="140" t="s">
        <v>16137</v>
      </c>
      <c r="K2093" s="140" t="s">
        <v>8031</v>
      </c>
      <c r="L2093" s="140" t="s">
        <v>7761</v>
      </c>
      <c r="M2093" s="140" t="s">
        <v>6825</v>
      </c>
      <c r="N2093" s="140" t="s">
        <v>8722</v>
      </c>
      <c r="O2093" s="139">
        <v>121368</v>
      </c>
      <c r="P2093" s="139">
        <v>107995</v>
      </c>
      <c r="Q2093" s="140" t="s">
        <v>6306</v>
      </c>
      <c r="R2093" s="139">
        <v>138164</v>
      </c>
      <c r="S2093" s="139">
        <v>0</v>
      </c>
      <c r="T2093" s="140" t="s">
        <v>7758</v>
      </c>
      <c r="U2093" s="141">
        <v>35674</v>
      </c>
      <c r="V2093" s="140" t="s">
        <v>16138</v>
      </c>
      <c r="W2093" s="140" t="s">
        <v>16139</v>
      </c>
      <c r="X2093" s="140" t="s">
        <v>7765</v>
      </c>
      <c r="Y2093" s="140" t="s">
        <v>7766</v>
      </c>
      <c r="Z2093" s="140" t="s">
        <v>8739</v>
      </c>
      <c r="AA2093" s="139">
        <v>2</v>
      </c>
      <c r="AB2093" s="141">
        <v>45322</v>
      </c>
      <c r="AC2093" s="141">
        <v>45322</v>
      </c>
      <c r="AD2093" s="140" t="s">
        <v>8411</v>
      </c>
      <c r="AE2093" s="140" t="s">
        <v>8412</v>
      </c>
      <c r="AF2093" s="140" t="s">
        <v>8413</v>
      </c>
      <c r="AG2093" s="140" t="s">
        <v>8414</v>
      </c>
      <c r="AH2093" s="140" t="s">
        <v>16140</v>
      </c>
      <c r="AI2093" s="140" t="s">
        <v>7773</v>
      </c>
      <c r="AJ2093" s="140" t="s">
        <v>16141</v>
      </c>
      <c r="AK2093" s="140" t="s">
        <v>4874</v>
      </c>
      <c r="AL2093" s="139">
        <v>9300</v>
      </c>
      <c r="AM2093" s="140" t="s">
        <v>456</v>
      </c>
      <c r="AN2093" s="140" t="s">
        <v>14810</v>
      </c>
    </row>
    <row r="2094" spans="1:40" ht="28.8" x14ac:dyDescent="0.25">
      <c r="A2094" s="139" t="s">
        <v>7756</v>
      </c>
      <c r="B2094" s="140" t="s">
        <v>7757</v>
      </c>
      <c r="C2094" s="139">
        <v>108027</v>
      </c>
      <c r="D2094" s="140" t="s">
        <v>5934</v>
      </c>
      <c r="E2094" s="140" t="s">
        <v>4875</v>
      </c>
      <c r="F2094" s="139">
        <v>1080</v>
      </c>
      <c r="G2094" s="140" t="s">
        <v>489</v>
      </c>
      <c r="H2094" s="140" t="s">
        <v>2729</v>
      </c>
      <c r="I2094" s="140" t="s">
        <v>7758</v>
      </c>
      <c r="J2094" s="140" t="s">
        <v>7969</v>
      </c>
      <c r="K2094" s="140" t="s">
        <v>7881</v>
      </c>
      <c r="L2094" s="140" t="s">
        <v>7761</v>
      </c>
      <c r="M2094" s="140" t="s">
        <v>6824</v>
      </c>
      <c r="N2094" s="140" t="s">
        <v>7762</v>
      </c>
      <c r="O2094" s="139">
        <v>129049</v>
      </c>
      <c r="P2094" s="139">
        <v>109</v>
      </c>
      <c r="Q2094" s="140" t="s">
        <v>7043</v>
      </c>
      <c r="R2094" s="139">
        <v>113878</v>
      </c>
      <c r="S2094" s="139">
        <v>113878</v>
      </c>
      <c r="T2094" s="140" t="s">
        <v>7758</v>
      </c>
      <c r="U2094" s="141">
        <v>35674</v>
      </c>
      <c r="V2094" s="140" t="s">
        <v>16142</v>
      </c>
      <c r="W2094" s="140" t="s">
        <v>16143</v>
      </c>
      <c r="X2094" s="140" t="s">
        <v>8106</v>
      </c>
      <c r="Y2094" s="140" t="s">
        <v>8107</v>
      </c>
      <c r="Z2094" s="140" t="s">
        <v>8108</v>
      </c>
      <c r="AA2094" s="139">
        <v>1</v>
      </c>
      <c r="AB2094" s="141">
        <v>45322</v>
      </c>
      <c r="AC2094" s="141">
        <v>45322</v>
      </c>
      <c r="AD2094" s="140" t="s">
        <v>7938</v>
      </c>
      <c r="AE2094" s="140" t="s">
        <v>7939</v>
      </c>
      <c r="AF2094" s="140" t="s">
        <v>7940</v>
      </c>
      <c r="AG2094" s="140" t="s">
        <v>7941</v>
      </c>
      <c r="AH2094" s="140" t="s">
        <v>7942</v>
      </c>
      <c r="AI2094" s="140" t="s">
        <v>7943</v>
      </c>
      <c r="AJ2094" s="140" t="s">
        <v>7944</v>
      </c>
      <c r="AK2094" s="140" t="s">
        <v>7945</v>
      </c>
      <c r="AL2094" s="139">
        <v>1140</v>
      </c>
      <c r="AM2094" s="140" t="s">
        <v>258</v>
      </c>
      <c r="AN2094" s="140" t="s">
        <v>7946</v>
      </c>
    </row>
    <row r="2095" spans="1:40" ht="28.8" x14ac:dyDescent="0.25">
      <c r="A2095" s="139" t="s">
        <v>7756</v>
      </c>
      <c r="B2095" s="140" t="s">
        <v>7757</v>
      </c>
      <c r="C2095" s="139">
        <v>108043</v>
      </c>
      <c r="D2095" s="140" t="s">
        <v>5935</v>
      </c>
      <c r="E2095" s="140" t="s">
        <v>4876</v>
      </c>
      <c r="F2095" s="139">
        <v>2920</v>
      </c>
      <c r="G2095" s="140" t="s">
        <v>292</v>
      </c>
      <c r="H2095" s="140" t="s">
        <v>2730</v>
      </c>
      <c r="I2095" s="140" t="s">
        <v>7758</v>
      </c>
      <c r="J2095" s="140" t="s">
        <v>16144</v>
      </c>
      <c r="K2095" s="140" t="s">
        <v>8070</v>
      </c>
      <c r="L2095" s="140" t="s">
        <v>7761</v>
      </c>
      <c r="M2095" s="140" t="s">
        <v>8071</v>
      </c>
      <c r="N2095" s="140" t="s">
        <v>8722</v>
      </c>
      <c r="O2095" s="139">
        <v>0</v>
      </c>
      <c r="P2095" s="139"/>
      <c r="Q2095" s="140" t="s">
        <v>7758</v>
      </c>
      <c r="R2095" s="139">
        <v>108076</v>
      </c>
      <c r="S2095" s="139">
        <v>0</v>
      </c>
      <c r="T2095" s="140" t="s">
        <v>7758</v>
      </c>
      <c r="U2095" s="141">
        <v>35674</v>
      </c>
      <c r="V2095" s="140" t="s">
        <v>16145</v>
      </c>
      <c r="W2095" s="140" t="s">
        <v>16146</v>
      </c>
      <c r="X2095" s="140" t="s">
        <v>7765</v>
      </c>
      <c r="Y2095" s="140" t="s">
        <v>7766</v>
      </c>
      <c r="Z2095" s="140" t="s">
        <v>8739</v>
      </c>
      <c r="AA2095" s="139">
        <v>1</v>
      </c>
      <c r="AB2095" s="141">
        <v>45322</v>
      </c>
      <c r="AC2095" s="141">
        <v>45322</v>
      </c>
      <c r="AD2095" s="140" t="s">
        <v>8091</v>
      </c>
      <c r="AE2095" s="140" t="s">
        <v>8092</v>
      </c>
      <c r="AF2095" s="140" t="s">
        <v>8093</v>
      </c>
      <c r="AG2095" s="140" t="s">
        <v>8094</v>
      </c>
      <c r="AH2095" s="140" t="s">
        <v>16147</v>
      </c>
      <c r="AI2095" s="140" t="s">
        <v>16148</v>
      </c>
      <c r="AJ2095" s="140" t="s">
        <v>16149</v>
      </c>
      <c r="AK2095" s="140" t="s">
        <v>16150</v>
      </c>
      <c r="AL2095" s="139">
        <v>2920</v>
      </c>
      <c r="AM2095" s="140" t="s">
        <v>292</v>
      </c>
      <c r="AN2095" s="140" t="s">
        <v>16151</v>
      </c>
    </row>
    <row r="2096" spans="1:40" ht="28.8" x14ac:dyDescent="0.25">
      <c r="A2096" s="139" t="s">
        <v>7756</v>
      </c>
      <c r="B2096" s="140" t="s">
        <v>7757</v>
      </c>
      <c r="C2096" s="139">
        <v>108051</v>
      </c>
      <c r="D2096" s="140" t="s">
        <v>6744</v>
      </c>
      <c r="E2096" s="140" t="s">
        <v>4877</v>
      </c>
      <c r="F2096" s="139">
        <v>1040</v>
      </c>
      <c r="G2096" s="140" t="s">
        <v>251</v>
      </c>
      <c r="H2096" s="140" t="s">
        <v>2731</v>
      </c>
      <c r="I2096" s="140" t="s">
        <v>7758</v>
      </c>
      <c r="J2096" s="140" t="s">
        <v>16152</v>
      </c>
      <c r="K2096" s="140" t="s">
        <v>7881</v>
      </c>
      <c r="L2096" s="140" t="s">
        <v>7761</v>
      </c>
      <c r="M2096" s="140" t="s">
        <v>6824</v>
      </c>
      <c r="N2096" s="140" t="s">
        <v>7762</v>
      </c>
      <c r="O2096" s="139">
        <v>122069</v>
      </c>
      <c r="P2096" s="139">
        <v>42</v>
      </c>
      <c r="Q2096" s="140" t="s">
        <v>7040</v>
      </c>
      <c r="R2096" s="139">
        <v>113878</v>
      </c>
      <c r="S2096" s="139">
        <v>113878</v>
      </c>
      <c r="T2096" s="140" t="s">
        <v>7758</v>
      </c>
      <c r="U2096" s="141">
        <v>35674</v>
      </c>
      <c r="V2096" s="140" t="s">
        <v>16153</v>
      </c>
      <c r="W2096" s="140" t="s">
        <v>8718</v>
      </c>
      <c r="X2096" s="140" t="s">
        <v>7765</v>
      </c>
      <c r="Y2096" s="140" t="s">
        <v>7766</v>
      </c>
      <c r="Z2096" s="140" t="s">
        <v>7767</v>
      </c>
      <c r="AA2096" s="139">
        <v>1</v>
      </c>
      <c r="AB2096" s="141">
        <v>45322</v>
      </c>
      <c r="AC2096" s="141">
        <v>45322</v>
      </c>
      <c r="AD2096" s="140" t="s">
        <v>7938</v>
      </c>
      <c r="AE2096" s="140" t="s">
        <v>7939</v>
      </c>
      <c r="AF2096" s="140" t="s">
        <v>7940</v>
      </c>
      <c r="AG2096" s="140" t="s">
        <v>7941</v>
      </c>
      <c r="AH2096" s="140" t="s">
        <v>7942</v>
      </c>
      <c r="AI2096" s="140" t="s">
        <v>7943</v>
      </c>
      <c r="AJ2096" s="140" t="s">
        <v>7944</v>
      </c>
      <c r="AK2096" s="140" t="s">
        <v>7945</v>
      </c>
      <c r="AL2096" s="139">
        <v>1140</v>
      </c>
      <c r="AM2096" s="140" t="s">
        <v>258</v>
      </c>
      <c r="AN2096" s="140" t="s">
        <v>7946</v>
      </c>
    </row>
    <row r="2097" spans="1:40" ht="28.8" x14ac:dyDescent="0.25">
      <c r="A2097" s="139" t="s">
        <v>7756</v>
      </c>
      <c r="B2097" s="140" t="s">
        <v>7757</v>
      </c>
      <c r="C2097" s="139">
        <v>108225</v>
      </c>
      <c r="D2097" s="140" t="s">
        <v>7395</v>
      </c>
      <c r="E2097" s="140" t="s">
        <v>4878</v>
      </c>
      <c r="F2097" s="139">
        <v>8860</v>
      </c>
      <c r="G2097" s="140" t="s">
        <v>784</v>
      </c>
      <c r="H2097" s="140" t="s">
        <v>2732</v>
      </c>
      <c r="I2097" s="140" t="s">
        <v>7758</v>
      </c>
      <c r="J2097" s="140" t="s">
        <v>16154</v>
      </c>
      <c r="K2097" s="140" t="s">
        <v>7922</v>
      </c>
      <c r="L2097" s="140" t="s">
        <v>7761</v>
      </c>
      <c r="M2097" s="140" t="s">
        <v>7923</v>
      </c>
      <c r="N2097" s="140" t="s">
        <v>8722</v>
      </c>
      <c r="O2097" s="139">
        <v>119362</v>
      </c>
      <c r="P2097" s="139">
        <v>108225</v>
      </c>
      <c r="Q2097" s="140" t="s">
        <v>7395</v>
      </c>
      <c r="R2097" s="139">
        <v>974048</v>
      </c>
      <c r="S2097" s="139">
        <v>0</v>
      </c>
      <c r="T2097" s="140" t="s">
        <v>7758</v>
      </c>
      <c r="U2097" s="141">
        <v>35674</v>
      </c>
      <c r="V2097" s="140" t="s">
        <v>16155</v>
      </c>
      <c r="W2097" s="140" t="s">
        <v>10127</v>
      </c>
      <c r="X2097" s="140" t="s">
        <v>7765</v>
      </c>
      <c r="Y2097" s="140" t="s">
        <v>7766</v>
      </c>
      <c r="Z2097" s="140" t="s">
        <v>8739</v>
      </c>
      <c r="AA2097" s="139">
        <v>2</v>
      </c>
      <c r="AB2097" s="141">
        <v>45322</v>
      </c>
      <c r="AC2097" s="141">
        <v>45322</v>
      </c>
      <c r="AD2097" s="140" t="s">
        <v>7913</v>
      </c>
      <c r="AE2097" s="140" t="s">
        <v>7914</v>
      </c>
      <c r="AF2097" s="140" t="s">
        <v>7915</v>
      </c>
      <c r="AG2097" s="140" t="s">
        <v>7916</v>
      </c>
      <c r="AH2097" s="140" t="s">
        <v>13808</v>
      </c>
      <c r="AI2097" s="140" t="s">
        <v>7943</v>
      </c>
      <c r="AJ2097" s="140" t="s">
        <v>13809</v>
      </c>
      <c r="AK2097" s="140" t="s">
        <v>13810</v>
      </c>
      <c r="AL2097" s="139">
        <v>8501</v>
      </c>
      <c r="AM2097" s="140" t="s">
        <v>424</v>
      </c>
      <c r="AN2097" s="140" t="s">
        <v>13811</v>
      </c>
    </row>
    <row r="2098" spans="1:40" ht="28.8" x14ac:dyDescent="0.25">
      <c r="A2098" s="139" t="s">
        <v>7756</v>
      </c>
      <c r="B2098" s="140" t="s">
        <v>7757</v>
      </c>
      <c r="C2098" s="139">
        <v>109851</v>
      </c>
      <c r="D2098" s="140" t="s">
        <v>5936</v>
      </c>
      <c r="E2098" s="140" t="s">
        <v>4879</v>
      </c>
      <c r="F2098" s="139">
        <v>8310</v>
      </c>
      <c r="G2098" s="140" t="s">
        <v>403</v>
      </c>
      <c r="H2098" s="140" t="s">
        <v>2733</v>
      </c>
      <c r="I2098" s="140" t="s">
        <v>7758</v>
      </c>
      <c r="J2098" s="140" t="s">
        <v>16156</v>
      </c>
      <c r="K2098" s="140" t="s">
        <v>7922</v>
      </c>
      <c r="L2098" s="140" t="s">
        <v>7761</v>
      </c>
      <c r="M2098" s="140" t="s">
        <v>7923</v>
      </c>
      <c r="N2098" s="140" t="s">
        <v>7762</v>
      </c>
      <c r="O2098" s="139">
        <v>120634</v>
      </c>
      <c r="P2098" s="139">
        <v>113621</v>
      </c>
      <c r="Q2098" s="140" t="s">
        <v>5963</v>
      </c>
      <c r="R2098" s="139">
        <v>114041</v>
      </c>
      <c r="S2098" s="139">
        <v>114041</v>
      </c>
      <c r="T2098" s="140" t="s">
        <v>7935</v>
      </c>
      <c r="U2098" s="141">
        <v>35674</v>
      </c>
      <c r="V2098" s="140" t="s">
        <v>8431</v>
      </c>
      <c r="W2098" s="140" t="s">
        <v>8432</v>
      </c>
      <c r="X2098" s="140" t="s">
        <v>7765</v>
      </c>
      <c r="Y2098" s="140" t="s">
        <v>7766</v>
      </c>
      <c r="Z2098" s="140" t="s">
        <v>7767</v>
      </c>
      <c r="AA2098" s="139">
        <v>1</v>
      </c>
      <c r="AB2098" s="141">
        <v>45322</v>
      </c>
      <c r="AC2098" s="141">
        <v>45322</v>
      </c>
      <c r="AD2098" s="140" t="s">
        <v>7913</v>
      </c>
      <c r="AE2098" s="140" t="s">
        <v>7914</v>
      </c>
      <c r="AF2098" s="140" t="s">
        <v>7915</v>
      </c>
      <c r="AG2098" s="140" t="s">
        <v>7916</v>
      </c>
      <c r="AH2098" s="140" t="s">
        <v>7930</v>
      </c>
      <c r="AI2098" s="140" t="s">
        <v>7773</v>
      </c>
      <c r="AJ2098" s="140" t="s">
        <v>7931</v>
      </c>
      <c r="AK2098" s="140" t="s">
        <v>7932</v>
      </c>
      <c r="AL2098" s="139">
        <v>8200</v>
      </c>
      <c r="AM2098" s="140" t="s">
        <v>396</v>
      </c>
      <c r="AN2098" s="140" t="s">
        <v>7933</v>
      </c>
    </row>
    <row r="2099" spans="1:40" ht="28.8" x14ac:dyDescent="0.25">
      <c r="A2099" s="139" t="s">
        <v>7756</v>
      </c>
      <c r="B2099" s="140" t="s">
        <v>7757</v>
      </c>
      <c r="C2099" s="139">
        <v>110064</v>
      </c>
      <c r="D2099" s="140" t="s">
        <v>6459</v>
      </c>
      <c r="E2099" s="140" t="s">
        <v>4880</v>
      </c>
      <c r="F2099" s="139">
        <v>9900</v>
      </c>
      <c r="G2099" s="140" t="s">
        <v>484</v>
      </c>
      <c r="H2099" s="140" t="s">
        <v>7396</v>
      </c>
      <c r="I2099" s="140" t="s">
        <v>7758</v>
      </c>
      <c r="J2099" s="140" t="s">
        <v>16157</v>
      </c>
      <c r="K2099" s="140" t="s">
        <v>8031</v>
      </c>
      <c r="L2099" s="140" t="s">
        <v>7761</v>
      </c>
      <c r="M2099" s="140" t="s">
        <v>6825</v>
      </c>
      <c r="N2099" s="140" t="s">
        <v>8722</v>
      </c>
      <c r="O2099" s="139">
        <v>121152</v>
      </c>
      <c r="P2099" s="139">
        <v>115915</v>
      </c>
      <c r="Q2099" s="140" t="s">
        <v>6459</v>
      </c>
      <c r="R2099" s="139">
        <v>965574</v>
      </c>
      <c r="S2099" s="139">
        <v>0</v>
      </c>
      <c r="T2099" s="140" t="s">
        <v>7758</v>
      </c>
      <c r="U2099" s="141">
        <v>36039</v>
      </c>
      <c r="V2099" s="140" t="s">
        <v>16158</v>
      </c>
      <c r="W2099" s="140" t="s">
        <v>8707</v>
      </c>
      <c r="X2099" s="140" t="s">
        <v>7765</v>
      </c>
      <c r="Y2099" s="140" t="s">
        <v>7766</v>
      </c>
      <c r="Z2099" s="140" t="s">
        <v>8739</v>
      </c>
      <c r="AA2099" s="139">
        <v>1</v>
      </c>
      <c r="AB2099" s="141">
        <v>45322</v>
      </c>
      <c r="AC2099" s="141">
        <v>45322</v>
      </c>
      <c r="AD2099" s="140" t="s">
        <v>8379</v>
      </c>
      <c r="AE2099" s="140" t="s">
        <v>8380</v>
      </c>
      <c r="AF2099" s="140" t="s">
        <v>8381</v>
      </c>
      <c r="AG2099" s="140" t="s">
        <v>8382</v>
      </c>
      <c r="AH2099" s="140" t="s">
        <v>16159</v>
      </c>
      <c r="AI2099" s="140" t="s">
        <v>7943</v>
      </c>
      <c r="AJ2099" s="140" t="s">
        <v>16160</v>
      </c>
      <c r="AK2099" s="140" t="s">
        <v>4880</v>
      </c>
      <c r="AL2099" s="139">
        <v>9900</v>
      </c>
      <c r="AM2099" s="140" t="s">
        <v>484</v>
      </c>
      <c r="AN2099" s="140" t="s">
        <v>15351</v>
      </c>
    </row>
    <row r="2100" spans="1:40" ht="28.8" x14ac:dyDescent="0.25">
      <c r="A2100" s="139" t="s">
        <v>7756</v>
      </c>
      <c r="B2100" s="140" t="s">
        <v>7757</v>
      </c>
      <c r="C2100" s="139">
        <v>110072</v>
      </c>
      <c r="D2100" s="140" t="s">
        <v>488</v>
      </c>
      <c r="E2100" s="140" t="s">
        <v>4881</v>
      </c>
      <c r="F2100" s="139">
        <v>9150</v>
      </c>
      <c r="G2100" s="140" t="s">
        <v>871</v>
      </c>
      <c r="H2100" s="140" t="s">
        <v>2734</v>
      </c>
      <c r="I2100" s="140" t="s">
        <v>7758</v>
      </c>
      <c r="J2100" s="140" t="s">
        <v>16161</v>
      </c>
      <c r="K2100" s="140" t="s">
        <v>7899</v>
      </c>
      <c r="L2100" s="140" t="s">
        <v>7761</v>
      </c>
      <c r="M2100" s="140" t="s">
        <v>6823</v>
      </c>
      <c r="N2100" s="140" t="s">
        <v>8722</v>
      </c>
      <c r="O2100" s="139">
        <v>121665</v>
      </c>
      <c r="P2100" s="139">
        <v>11387</v>
      </c>
      <c r="Q2100" s="140" t="s">
        <v>7229</v>
      </c>
      <c r="R2100" s="139">
        <v>963991</v>
      </c>
      <c r="S2100" s="139">
        <v>0</v>
      </c>
      <c r="T2100" s="140" t="s">
        <v>7758</v>
      </c>
      <c r="U2100" s="141">
        <v>36039</v>
      </c>
      <c r="V2100" s="140" t="s">
        <v>16162</v>
      </c>
      <c r="W2100" s="140" t="s">
        <v>8334</v>
      </c>
      <c r="X2100" s="140" t="s">
        <v>7765</v>
      </c>
      <c r="Y2100" s="140" t="s">
        <v>7766</v>
      </c>
      <c r="Z2100" s="140" t="s">
        <v>8739</v>
      </c>
      <c r="AA2100" s="139">
        <v>2</v>
      </c>
      <c r="AB2100" s="141">
        <v>45322</v>
      </c>
      <c r="AC2100" s="141">
        <v>45322</v>
      </c>
      <c r="AD2100" s="140" t="s">
        <v>8081</v>
      </c>
      <c r="AE2100" s="140" t="s">
        <v>8082</v>
      </c>
      <c r="AF2100" s="140" t="s">
        <v>8083</v>
      </c>
      <c r="AG2100" s="140" t="s">
        <v>8084</v>
      </c>
      <c r="AH2100" s="140" t="s">
        <v>16163</v>
      </c>
      <c r="AI2100" s="140" t="s">
        <v>7943</v>
      </c>
      <c r="AJ2100" s="140" t="s">
        <v>16164</v>
      </c>
      <c r="AK2100" s="140" t="s">
        <v>11016</v>
      </c>
      <c r="AL2100" s="139">
        <v>9150</v>
      </c>
      <c r="AM2100" s="140" t="s">
        <v>329</v>
      </c>
      <c r="AN2100" s="140" t="s">
        <v>11017</v>
      </c>
    </row>
    <row r="2101" spans="1:40" ht="28.8" x14ac:dyDescent="0.25">
      <c r="A2101" s="139" t="s">
        <v>7756</v>
      </c>
      <c r="B2101" s="140" t="s">
        <v>7757</v>
      </c>
      <c r="C2101" s="139">
        <v>110081</v>
      </c>
      <c r="D2101" s="140" t="s">
        <v>7397</v>
      </c>
      <c r="E2101" s="140" t="s">
        <v>4882</v>
      </c>
      <c r="F2101" s="139">
        <v>9940</v>
      </c>
      <c r="G2101" s="140" t="s">
        <v>440</v>
      </c>
      <c r="H2101" s="140" t="s">
        <v>2735</v>
      </c>
      <c r="I2101" s="140" t="s">
        <v>7758</v>
      </c>
      <c r="J2101" s="140" t="s">
        <v>16165</v>
      </c>
      <c r="K2101" s="140" t="s">
        <v>8031</v>
      </c>
      <c r="L2101" s="140" t="s">
        <v>7761</v>
      </c>
      <c r="M2101" s="140" t="s">
        <v>6825</v>
      </c>
      <c r="N2101" s="140" t="s">
        <v>8722</v>
      </c>
      <c r="O2101" s="139">
        <v>119156</v>
      </c>
      <c r="P2101" s="139">
        <v>25007</v>
      </c>
      <c r="Q2101" s="140" t="s">
        <v>488</v>
      </c>
      <c r="R2101" s="139">
        <v>108845</v>
      </c>
      <c r="S2101" s="139">
        <v>0</v>
      </c>
      <c r="T2101" s="140" t="s">
        <v>7758</v>
      </c>
      <c r="U2101" s="141">
        <v>36039</v>
      </c>
      <c r="V2101" s="140" t="s">
        <v>16166</v>
      </c>
      <c r="W2101" s="140" t="s">
        <v>9149</v>
      </c>
      <c r="X2101" s="140" t="s">
        <v>7765</v>
      </c>
      <c r="Y2101" s="140" t="s">
        <v>7766</v>
      </c>
      <c r="Z2101" s="140" t="s">
        <v>8739</v>
      </c>
      <c r="AA2101" s="139">
        <v>3</v>
      </c>
      <c r="AB2101" s="141">
        <v>45322</v>
      </c>
      <c r="AC2101" s="141">
        <v>45322</v>
      </c>
      <c r="AD2101" s="140" t="s">
        <v>8379</v>
      </c>
      <c r="AE2101" s="140" t="s">
        <v>8380</v>
      </c>
      <c r="AF2101" s="140" t="s">
        <v>8381</v>
      </c>
      <c r="AG2101" s="140" t="s">
        <v>8382</v>
      </c>
      <c r="AH2101" s="140" t="s">
        <v>16167</v>
      </c>
      <c r="AI2101" s="140" t="s">
        <v>7943</v>
      </c>
      <c r="AJ2101" s="140" t="s">
        <v>16168</v>
      </c>
      <c r="AK2101" s="140" t="s">
        <v>4882</v>
      </c>
      <c r="AL2101" s="139">
        <v>9940</v>
      </c>
      <c r="AM2101" s="140" t="s">
        <v>438</v>
      </c>
      <c r="AN2101" s="140" t="s">
        <v>14367</v>
      </c>
    </row>
    <row r="2102" spans="1:40" ht="28.8" x14ac:dyDescent="0.25">
      <c r="A2102" s="139" t="s">
        <v>7756</v>
      </c>
      <c r="B2102" s="140" t="s">
        <v>7757</v>
      </c>
      <c r="C2102" s="139">
        <v>110098</v>
      </c>
      <c r="D2102" s="140" t="s">
        <v>5937</v>
      </c>
      <c r="E2102" s="140" t="s">
        <v>4883</v>
      </c>
      <c r="F2102" s="139">
        <v>9500</v>
      </c>
      <c r="G2102" s="140" t="s">
        <v>469</v>
      </c>
      <c r="H2102" s="140" t="s">
        <v>2736</v>
      </c>
      <c r="I2102" s="140" t="s">
        <v>7758</v>
      </c>
      <c r="J2102" s="140" t="s">
        <v>16169</v>
      </c>
      <c r="K2102" s="140" t="s">
        <v>8031</v>
      </c>
      <c r="L2102" s="140" t="s">
        <v>7761</v>
      </c>
      <c r="M2102" s="140" t="s">
        <v>6825</v>
      </c>
      <c r="N2102" s="140" t="s">
        <v>8722</v>
      </c>
      <c r="O2102" s="139">
        <v>119974</v>
      </c>
      <c r="P2102" s="139">
        <v>23556</v>
      </c>
      <c r="Q2102" s="140" t="s">
        <v>488</v>
      </c>
      <c r="R2102" s="139">
        <v>53843</v>
      </c>
      <c r="S2102" s="139">
        <v>0</v>
      </c>
      <c r="T2102" s="140" t="s">
        <v>7758</v>
      </c>
      <c r="U2102" s="141">
        <v>36039</v>
      </c>
      <c r="V2102" s="140" t="s">
        <v>16170</v>
      </c>
      <c r="W2102" s="140" t="s">
        <v>7828</v>
      </c>
      <c r="X2102" s="140" t="s">
        <v>7765</v>
      </c>
      <c r="Y2102" s="140" t="s">
        <v>7766</v>
      </c>
      <c r="Z2102" s="140" t="s">
        <v>8739</v>
      </c>
      <c r="AA2102" s="139">
        <v>2</v>
      </c>
      <c r="AB2102" s="141">
        <v>45322</v>
      </c>
      <c r="AC2102" s="141">
        <v>45322</v>
      </c>
      <c r="AD2102" s="140" t="s">
        <v>7938</v>
      </c>
      <c r="AE2102" s="140" t="s">
        <v>7939</v>
      </c>
      <c r="AF2102" s="140" t="s">
        <v>7940</v>
      </c>
      <c r="AG2102" s="140" t="s">
        <v>7941</v>
      </c>
      <c r="AH2102" s="140" t="s">
        <v>15478</v>
      </c>
      <c r="AI2102" s="140" t="s">
        <v>7943</v>
      </c>
      <c r="AJ2102" s="140" t="s">
        <v>15479</v>
      </c>
      <c r="AK2102" s="140" t="s">
        <v>4883</v>
      </c>
      <c r="AL2102" s="139">
        <v>9500</v>
      </c>
      <c r="AM2102" s="140" t="s">
        <v>469</v>
      </c>
      <c r="AN2102" s="140" t="s">
        <v>15480</v>
      </c>
    </row>
    <row r="2103" spans="1:40" ht="28.8" x14ac:dyDescent="0.25">
      <c r="A2103" s="139" t="s">
        <v>7756</v>
      </c>
      <c r="B2103" s="140" t="s">
        <v>7757</v>
      </c>
      <c r="C2103" s="139">
        <v>110106</v>
      </c>
      <c r="D2103" s="140" t="s">
        <v>7398</v>
      </c>
      <c r="E2103" s="140" t="s">
        <v>4884</v>
      </c>
      <c r="F2103" s="139">
        <v>9552</v>
      </c>
      <c r="G2103" s="140" t="s">
        <v>4885</v>
      </c>
      <c r="H2103" s="140" t="s">
        <v>5938</v>
      </c>
      <c r="I2103" s="140" t="s">
        <v>7758</v>
      </c>
      <c r="J2103" s="140" t="s">
        <v>16171</v>
      </c>
      <c r="K2103" s="140" t="s">
        <v>8031</v>
      </c>
      <c r="L2103" s="140" t="s">
        <v>7761</v>
      </c>
      <c r="M2103" s="140" t="s">
        <v>6825</v>
      </c>
      <c r="N2103" s="140" t="s">
        <v>8722</v>
      </c>
      <c r="O2103" s="139">
        <v>138751</v>
      </c>
      <c r="P2103" s="139">
        <v>23945</v>
      </c>
      <c r="Q2103" s="140" t="s">
        <v>6447</v>
      </c>
      <c r="R2103" s="139">
        <v>137166</v>
      </c>
      <c r="S2103" s="139">
        <v>0</v>
      </c>
      <c r="T2103" s="140" t="s">
        <v>7758</v>
      </c>
      <c r="U2103" s="141">
        <v>36039</v>
      </c>
      <c r="V2103" s="140" t="s">
        <v>16172</v>
      </c>
      <c r="W2103" s="140" t="s">
        <v>16173</v>
      </c>
      <c r="X2103" s="140" t="s">
        <v>7765</v>
      </c>
      <c r="Y2103" s="140" t="s">
        <v>7766</v>
      </c>
      <c r="Z2103" s="140" t="s">
        <v>8739</v>
      </c>
      <c r="AA2103" s="139">
        <v>1</v>
      </c>
      <c r="AB2103" s="141">
        <v>45322</v>
      </c>
      <c r="AC2103" s="141">
        <v>45322</v>
      </c>
      <c r="AD2103" s="140" t="s">
        <v>8470</v>
      </c>
      <c r="AE2103" s="140" t="s">
        <v>8471</v>
      </c>
      <c r="AF2103" s="140" t="s">
        <v>8472</v>
      </c>
      <c r="AG2103" s="140" t="s">
        <v>8473</v>
      </c>
      <c r="AH2103" s="140" t="s">
        <v>16174</v>
      </c>
      <c r="AI2103" s="140" t="s">
        <v>7773</v>
      </c>
      <c r="AJ2103" s="140" t="s">
        <v>16175</v>
      </c>
      <c r="AK2103" s="140" t="s">
        <v>4476</v>
      </c>
      <c r="AL2103" s="139">
        <v>9550</v>
      </c>
      <c r="AM2103" s="140" t="s">
        <v>471</v>
      </c>
      <c r="AN2103" s="140" t="s">
        <v>15012</v>
      </c>
    </row>
    <row r="2104" spans="1:40" ht="28.8" x14ac:dyDescent="0.25">
      <c r="A2104" s="139" t="s">
        <v>7756</v>
      </c>
      <c r="B2104" s="140" t="s">
        <v>7757</v>
      </c>
      <c r="C2104" s="139">
        <v>110205</v>
      </c>
      <c r="D2104" s="140" t="s">
        <v>5939</v>
      </c>
      <c r="E2104" s="140" t="s">
        <v>4886</v>
      </c>
      <c r="F2104" s="139">
        <v>3680</v>
      </c>
      <c r="G2104" s="140" t="s">
        <v>371</v>
      </c>
      <c r="H2104" s="140" t="s">
        <v>2737</v>
      </c>
      <c r="I2104" s="140" t="s">
        <v>7758</v>
      </c>
      <c r="J2104" s="140" t="s">
        <v>16176</v>
      </c>
      <c r="K2104" s="140" t="s">
        <v>7760</v>
      </c>
      <c r="L2104" s="140" t="s">
        <v>7761</v>
      </c>
      <c r="M2104" s="140" t="s">
        <v>7491</v>
      </c>
      <c r="N2104" s="140" t="s">
        <v>8722</v>
      </c>
      <c r="O2104" s="139">
        <v>138991</v>
      </c>
      <c r="P2104" s="139">
        <v>110205</v>
      </c>
      <c r="Q2104" s="140" t="s">
        <v>5939</v>
      </c>
      <c r="R2104" s="139">
        <v>111161</v>
      </c>
      <c r="S2104" s="139">
        <v>0</v>
      </c>
      <c r="T2104" s="140" t="s">
        <v>7758</v>
      </c>
      <c r="U2104" s="141">
        <v>36039</v>
      </c>
      <c r="V2104" s="140" t="s">
        <v>12509</v>
      </c>
      <c r="W2104" s="140" t="s">
        <v>11088</v>
      </c>
      <c r="X2104" s="140" t="s">
        <v>7972</v>
      </c>
      <c r="Y2104" s="140" t="s">
        <v>7973</v>
      </c>
      <c r="Z2104" s="140" t="s">
        <v>8899</v>
      </c>
      <c r="AA2104" s="139">
        <v>1</v>
      </c>
      <c r="AB2104" s="141">
        <v>45322</v>
      </c>
      <c r="AC2104" s="141">
        <v>45322</v>
      </c>
      <c r="AD2104" s="140" t="s">
        <v>7768</v>
      </c>
      <c r="AE2104" s="140" t="s">
        <v>7769</v>
      </c>
      <c r="AF2104" s="140" t="s">
        <v>7770</v>
      </c>
      <c r="AG2104" s="140" t="s">
        <v>7771</v>
      </c>
      <c r="AH2104" s="140" t="s">
        <v>16177</v>
      </c>
      <c r="AI2104" s="140" t="s">
        <v>7943</v>
      </c>
      <c r="AJ2104" s="140" t="s">
        <v>16178</v>
      </c>
      <c r="AK2104" s="140" t="s">
        <v>16179</v>
      </c>
      <c r="AL2104" s="139">
        <v>3680</v>
      </c>
      <c r="AM2104" s="140" t="s">
        <v>371</v>
      </c>
      <c r="AN2104" s="140" t="s">
        <v>12512</v>
      </c>
    </row>
    <row r="2105" spans="1:40" ht="28.8" x14ac:dyDescent="0.25">
      <c r="A2105" s="139" t="s">
        <v>7756</v>
      </c>
      <c r="B2105" s="140" t="s">
        <v>7757</v>
      </c>
      <c r="C2105" s="139">
        <v>110213</v>
      </c>
      <c r="D2105" s="140" t="s">
        <v>7399</v>
      </c>
      <c r="E2105" s="140" t="s">
        <v>4887</v>
      </c>
      <c r="F2105" s="139">
        <v>3740</v>
      </c>
      <c r="G2105" s="140" t="s">
        <v>872</v>
      </c>
      <c r="H2105" s="140" t="s">
        <v>2738</v>
      </c>
      <c r="I2105" s="140" t="s">
        <v>7758</v>
      </c>
      <c r="J2105" s="140" t="s">
        <v>16180</v>
      </c>
      <c r="K2105" s="140" t="s">
        <v>7760</v>
      </c>
      <c r="L2105" s="140" t="s">
        <v>7761</v>
      </c>
      <c r="M2105" s="140" t="s">
        <v>7491</v>
      </c>
      <c r="N2105" s="140" t="s">
        <v>8730</v>
      </c>
      <c r="O2105" s="139">
        <v>119875</v>
      </c>
      <c r="P2105" s="139">
        <v>15776</v>
      </c>
      <c r="Q2105" s="140" t="s">
        <v>5593</v>
      </c>
      <c r="R2105" s="139">
        <v>961672</v>
      </c>
      <c r="S2105" s="139">
        <v>0</v>
      </c>
      <c r="T2105" s="140" t="s">
        <v>7758</v>
      </c>
      <c r="U2105" s="141">
        <v>36039</v>
      </c>
      <c r="V2105" s="140" t="s">
        <v>16181</v>
      </c>
      <c r="W2105" s="140" t="s">
        <v>8707</v>
      </c>
      <c r="X2105" s="140" t="s">
        <v>7765</v>
      </c>
      <c r="Y2105" s="140" t="s">
        <v>7766</v>
      </c>
      <c r="Z2105" s="140" t="s">
        <v>8732</v>
      </c>
      <c r="AA2105" s="139">
        <v>2</v>
      </c>
      <c r="AB2105" s="141">
        <v>45322</v>
      </c>
      <c r="AC2105" s="141">
        <v>45322</v>
      </c>
      <c r="AD2105" s="140" t="s">
        <v>7768</v>
      </c>
      <c r="AE2105" s="140" t="s">
        <v>7769</v>
      </c>
      <c r="AF2105" s="140" t="s">
        <v>7770</v>
      </c>
      <c r="AG2105" s="140" t="s">
        <v>7771</v>
      </c>
      <c r="AH2105" s="140" t="s">
        <v>12623</v>
      </c>
      <c r="AI2105" s="140" t="s">
        <v>7773</v>
      </c>
      <c r="AJ2105" s="140" t="s">
        <v>12624</v>
      </c>
      <c r="AK2105" s="140" t="s">
        <v>12625</v>
      </c>
      <c r="AL2105" s="139">
        <v>3740</v>
      </c>
      <c r="AM2105" s="140" t="s">
        <v>374</v>
      </c>
      <c r="AN2105" s="140" t="s">
        <v>12626</v>
      </c>
    </row>
    <row r="2106" spans="1:40" ht="28.8" x14ac:dyDescent="0.25">
      <c r="A2106" s="139" t="s">
        <v>7756</v>
      </c>
      <c r="B2106" s="140" t="s">
        <v>7757</v>
      </c>
      <c r="C2106" s="139">
        <v>110221</v>
      </c>
      <c r="D2106" s="140" t="s">
        <v>5940</v>
      </c>
      <c r="E2106" s="140" t="s">
        <v>4888</v>
      </c>
      <c r="F2106" s="139">
        <v>3600</v>
      </c>
      <c r="G2106" s="140" t="s">
        <v>366</v>
      </c>
      <c r="H2106" s="140" t="s">
        <v>2739</v>
      </c>
      <c r="I2106" s="140" t="s">
        <v>7758</v>
      </c>
      <c r="J2106" s="140" t="s">
        <v>16182</v>
      </c>
      <c r="K2106" s="140" t="s">
        <v>7760</v>
      </c>
      <c r="L2106" s="140" t="s">
        <v>7761</v>
      </c>
      <c r="M2106" s="140" t="s">
        <v>7491</v>
      </c>
      <c r="N2106" s="140" t="s">
        <v>8722</v>
      </c>
      <c r="O2106" s="139">
        <v>122291</v>
      </c>
      <c r="P2106" s="139">
        <v>14662</v>
      </c>
      <c r="Q2106" s="140" t="s">
        <v>5353</v>
      </c>
      <c r="R2106" s="139">
        <v>972844</v>
      </c>
      <c r="S2106" s="139">
        <v>0</v>
      </c>
      <c r="T2106" s="140" t="s">
        <v>7758</v>
      </c>
      <c r="U2106" s="141">
        <v>36039</v>
      </c>
      <c r="V2106" s="140" t="s">
        <v>16183</v>
      </c>
      <c r="W2106" s="140" t="s">
        <v>8601</v>
      </c>
      <c r="X2106" s="140" t="s">
        <v>7765</v>
      </c>
      <c r="Y2106" s="140" t="s">
        <v>7766</v>
      </c>
      <c r="Z2106" s="140" t="s">
        <v>8739</v>
      </c>
      <c r="AA2106" s="139">
        <v>1</v>
      </c>
      <c r="AB2106" s="141">
        <v>45322</v>
      </c>
      <c r="AC2106" s="141">
        <v>45322</v>
      </c>
      <c r="AD2106" s="140" t="s">
        <v>7768</v>
      </c>
      <c r="AE2106" s="140" t="s">
        <v>7769</v>
      </c>
      <c r="AF2106" s="140" t="s">
        <v>7770</v>
      </c>
      <c r="AG2106" s="140" t="s">
        <v>7771</v>
      </c>
      <c r="AH2106" s="140" t="s">
        <v>16184</v>
      </c>
      <c r="AI2106" s="140" t="s">
        <v>7943</v>
      </c>
      <c r="AJ2106" s="140" t="s">
        <v>16185</v>
      </c>
      <c r="AK2106" s="140" t="s">
        <v>4888</v>
      </c>
      <c r="AL2106" s="139">
        <v>3600</v>
      </c>
      <c r="AM2106" s="140" t="s">
        <v>366</v>
      </c>
      <c r="AN2106" s="140" t="s">
        <v>16186</v>
      </c>
    </row>
    <row r="2107" spans="1:40" ht="28.8" x14ac:dyDescent="0.25">
      <c r="A2107" s="139" t="s">
        <v>7756</v>
      </c>
      <c r="B2107" s="140" t="s">
        <v>7757</v>
      </c>
      <c r="C2107" s="139">
        <v>110239</v>
      </c>
      <c r="D2107" s="140" t="s">
        <v>5244</v>
      </c>
      <c r="E2107" s="140" t="s">
        <v>4889</v>
      </c>
      <c r="F2107" s="139">
        <v>9660</v>
      </c>
      <c r="G2107" s="140" t="s">
        <v>873</v>
      </c>
      <c r="H2107" s="140" t="s">
        <v>2740</v>
      </c>
      <c r="I2107" s="140" t="s">
        <v>7758</v>
      </c>
      <c r="J2107" s="140" t="s">
        <v>16187</v>
      </c>
      <c r="K2107" s="140" t="s">
        <v>8031</v>
      </c>
      <c r="L2107" s="140" t="s">
        <v>7761</v>
      </c>
      <c r="M2107" s="140" t="s">
        <v>6825</v>
      </c>
      <c r="N2107" s="140" t="s">
        <v>8722</v>
      </c>
      <c r="O2107" s="139">
        <v>121392</v>
      </c>
      <c r="P2107" s="139">
        <v>23978</v>
      </c>
      <c r="Q2107" s="140" t="s">
        <v>6448</v>
      </c>
      <c r="R2107" s="139">
        <v>968081</v>
      </c>
      <c r="S2107" s="139">
        <v>0</v>
      </c>
      <c r="T2107" s="140" t="s">
        <v>7758</v>
      </c>
      <c r="U2107" s="141">
        <v>36039</v>
      </c>
      <c r="V2107" s="140" t="s">
        <v>16188</v>
      </c>
      <c r="W2107" s="140" t="s">
        <v>13827</v>
      </c>
      <c r="X2107" s="140" t="s">
        <v>7765</v>
      </c>
      <c r="Y2107" s="140" t="s">
        <v>7766</v>
      </c>
      <c r="Z2107" s="140" t="s">
        <v>8739</v>
      </c>
      <c r="AA2107" s="139">
        <v>1</v>
      </c>
      <c r="AB2107" s="141">
        <v>45322</v>
      </c>
      <c r="AC2107" s="141">
        <v>45322</v>
      </c>
      <c r="AD2107" s="140" t="s">
        <v>8470</v>
      </c>
      <c r="AE2107" s="140" t="s">
        <v>8471</v>
      </c>
      <c r="AF2107" s="140" t="s">
        <v>8472</v>
      </c>
      <c r="AG2107" s="140" t="s">
        <v>8473</v>
      </c>
      <c r="AH2107" s="140" t="s">
        <v>9894</v>
      </c>
      <c r="AI2107" s="140" t="s">
        <v>7773</v>
      </c>
      <c r="AJ2107" s="140" t="s">
        <v>9895</v>
      </c>
      <c r="AK2107" s="140" t="s">
        <v>9896</v>
      </c>
      <c r="AL2107" s="139">
        <v>9000</v>
      </c>
      <c r="AM2107" s="140" t="s">
        <v>436</v>
      </c>
      <c r="AN2107" s="140" t="s">
        <v>9897</v>
      </c>
    </row>
    <row r="2108" spans="1:40" ht="28.8" x14ac:dyDescent="0.25">
      <c r="A2108" s="139" t="s">
        <v>7756</v>
      </c>
      <c r="B2108" s="140" t="s">
        <v>7757</v>
      </c>
      <c r="C2108" s="139">
        <v>110254</v>
      </c>
      <c r="D2108" s="140" t="s">
        <v>5941</v>
      </c>
      <c r="E2108" s="140" t="s">
        <v>4890</v>
      </c>
      <c r="F2108" s="139">
        <v>3020</v>
      </c>
      <c r="G2108" s="140" t="s">
        <v>339</v>
      </c>
      <c r="H2108" s="140" t="s">
        <v>2573</v>
      </c>
      <c r="I2108" s="140" t="s">
        <v>7758</v>
      </c>
      <c r="J2108" s="140" t="s">
        <v>15518</v>
      </c>
      <c r="K2108" s="140" t="s">
        <v>7881</v>
      </c>
      <c r="L2108" s="140" t="s">
        <v>7761</v>
      </c>
      <c r="M2108" s="140" t="s">
        <v>6824</v>
      </c>
      <c r="N2108" s="140" t="s">
        <v>8722</v>
      </c>
      <c r="O2108" s="139">
        <v>120766</v>
      </c>
      <c r="P2108" s="139">
        <v>44818</v>
      </c>
      <c r="Q2108" s="140" t="s">
        <v>5872</v>
      </c>
      <c r="R2108" s="139">
        <v>970236</v>
      </c>
      <c r="S2108" s="139">
        <v>0</v>
      </c>
      <c r="T2108" s="140" t="s">
        <v>7758</v>
      </c>
      <c r="U2108" s="141">
        <v>36039</v>
      </c>
      <c r="V2108" s="140" t="s">
        <v>15519</v>
      </c>
      <c r="W2108" s="140" t="s">
        <v>9089</v>
      </c>
      <c r="X2108" s="140" t="s">
        <v>8106</v>
      </c>
      <c r="Y2108" s="140" t="s">
        <v>8107</v>
      </c>
      <c r="Z2108" s="140" t="s">
        <v>8724</v>
      </c>
      <c r="AA2108" s="139">
        <v>1</v>
      </c>
      <c r="AB2108" s="141">
        <v>45322</v>
      </c>
      <c r="AC2108" s="141">
        <v>45322</v>
      </c>
      <c r="AD2108" s="140" t="s">
        <v>7953</v>
      </c>
      <c r="AE2108" s="140" t="s">
        <v>7954</v>
      </c>
      <c r="AF2108" s="140" t="s">
        <v>7955</v>
      </c>
      <c r="AG2108" s="140" t="s">
        <v>7956</v>
      </c>
      <c r="AH2108" s="140" t="s">
        <v>15520</v>
      </c>
      <c r="AI2108" s="140" t="s">
        <v>7943</v>
      </c>
      <c r="AJ2108" s="140" t="s">
        <v>15521</v>
      </c>
      <c r="AK2108" s="140" t="s">
        <v>15522</v>
      </c>
      <c r="AL2108" s="139">
        <v>3020</v>
      </c>
      <c r="AM2108" s="140" t="s">
        <v>339</v>
      </c>
      <c r="AN2108" s="140" t="s">
        <v>15523</v>
      </c>
    </row>
    <row r="2109" spans="1:40" ht="28.8" x14ac:dyDescent="0.25">
      <c r="A2109" s="139" t="s">
        <v>7756</v>
      </c>
      <c r="B2109" s="140" t="s">
        <v>7757</v>
      </c>
      <c r="C2109" s="139">
        <v>110271</v>
      </c>
      <c r="D2109" s="140" t="s">
        <v>5927</v>
      </c>
      <c r="E2109" s="140" t="s">
        <v>4891</v>
      </c>
      <c r="F2109" s="139">
        <v>8310</v>
      </c>
      <c r="G2109" s="140" t="s">
        <v>403</v>
      </c>
      <c r="H2109" s="140" t="s">
        <v>2741</v>
      </c>
      <c r="I2109" s="140" t="s">
        <v>7758</v>
      </c>
      <c r="J2109" s="140" t="s">
        <v>16189</v>
      </c>
      <c r="K2109" s="140" t="s">
        <v>7922</v>
      </c>
      <c r="L2109" s="140" t="s">
        <v>7761</v>
      </c>
      <c r="M2109" s="140" t="s">
        <v>7923</v>
      </c>
      <c r="N2109" s="140" t="s">
        <v>8722</v>
      </c>
      <c r="O2109" s="139">
        <v>138982</v>
      </c>
      <c r="P2109" s="139">
        <v>16873</v>
      </c>
      <c r="Q2109" s="140" t="s">
        <v>5638</v>
      </c>
      <c r="R2109" s="139">
        <v>966804</v>
      </c>
      <c r="S2109" s="139">
        <v>0</v>
      </c>
      <c r="T2109" s="140" t="s">
        <v>7758</v>
      </c>
      <c r="U2109" s="141">
        <v>36039</v>
      </c>
      <c r="V2109" s="140" t="s">
        <v>16190</v>
      </c>
      <c r="W2109" s="140" t="s">
        <v>8493</v>
      </c>
      <c r="X2109" s="140" t="s">
        <v>7765</v>
      </c>
      <c r="Y2109" s="140" t="s">
        <v>7766</v>
      </c>
      <c r="Z2109" s="140" t="s">
        <v>8739</v>
      </c>
      <c r="AA2109" s="139">
        <v>2</v>
      </c>
      <c r="AB2109" s="141">
        <v>45322</v>
      </c>
      <c r="AC2109" s="141">
        <v>45322</v>
      </c>
      <c r="AD2109" s="140" t="s">
        <v>7913</v>
      </c>
      <c r="AE2109" s="140" t="s">
        <v>7914</v>
      </c>
      <c r="AF2109" s="140" t="s">
        <v>7915</v>
      </c>
      <c r="AG2109" s="140" t="s">
        <v>7916</v>
      </c>
      <c r="AH2109" s="140" t="s">
        <v>16191</v>
      </c>
      <c r="AI2109" s="140" t="s">
        <v>7773</v>
      </c>
      <c r="AJ2109" s="140" t="s">
        <v>16192</v>
      </c>
      <c r="AK2109" s="140" t="s">
        <v>4891</v>
      </c>
      <c r="AL2109" s="139">
        <v>8310</v>
      </c>
      <c r="AM2109" s="140" t="s">
        <v>403</v>
      </c>
      <c r="AN2109" s="140" t="s">
        <v>13284</v>
      </c>
    </row>
    <row r="2110" spans="1:40" ht="28.8" x14ac:dyDescent="0.25">
      <c r="A2110" s="139" t="s">
        <v>7756</v>
      </c>
      <c r="B2110" s="140" t="s">
        <v>7757</v>
      </c>
      <c r="C2110" s="139">
        <v>110429</v>
      </c>
      <c r="D2110" s="140" t="s">
        <v>5942</v>
      </c>
      <c r="E2110" s="140" t="s">
        <v>4892</v>
      </c>
      <c r="F2110" s="139">
        <v>8000</v>
      </c>
      <c r="G2110" s="140" t="s">
        <v>388</v>
      </c>
      <c r="H2110" s="140" t="s">
        <v>2742</v>
      </c>
      <c r="I2110" s="140" t="s">
        <v>7758</v>
      </c>
      <c r="J2110" s="140" t="s">
        <v>16193</v>
      </c>
      <c r="K2110" s="140" t="s">
        <v>7922</v>
      </c>
      <c r="L2110" s="140" t="s">
        <v>7761</v>
      </c>
      <c r="M2110" s="140" t="s">
        <v>7923</v>
      </c>
      <c r="N2110" s="140" t="s">
        <v>8722</v>
      </c>
      <c r="O2110" s="139">
        <v>138982</v>
      </c>
      <c r="P2110" s="139">
        <v>16873</v>
      </c>
      <c r="Q2110" s="140" t="s">
        <v>5638</v>
      </c>
      <c r="R2110" s="139">
        <v>971226</v>
      </c>
      <c r="S2110" s="139">
        <v>0</v>
      </c>
      <c r="T2110" s="140" t="s">
        <v>7758</v>
      </c>
      <c r="U2110" s="141">
        <v>36039</v>
      </c>
      <c r="V2110" s="140" t="s">
        <v>16194</v>
      </c>
      <c r="W2110" s="140" t="s">
        <v>9296</v>
      </c>
      <c r="X2110" s="140" t="s">
        <v>7765</v>
      </c>
      <c r="Y2110" s="140" t="s">
        <v>7766</v>
      </c>
      <c r="Z2110" s="140" t="s">
        <v>8739</v>
      </c>
      <c r="AA2110" s="139">
        <v>1</v>
      </c>
      <c r="AB2110" s="141">
        <v>45322</v>
      </c>
      <c r="AC2110" s="141">
        <v>45322</v>
      </c>
      <c r="AD2110" s="140" t="s">
        <v>7913</v>
      </c>
      <c r="AE2110" s="140" t="s">
        <v>7914</v>
      </c>
      <c r="AF2110" s="140" t="s">
        <v>7915</v>
      </c>
      <c r="AG2110" s="140" t="s">
        <v>7916</v>
      </c>
      <c r="AH2110" s="140" t="s">
        <v>16195</v>
      </c>
      <c r="AI2110" s="140" t="s">
        <v>7943</v>
      </c>
      <c r="AJ2110" s="140" t="s">
        <v>16196</v>
      </c>
      <c r="AK2110" s="140" t="s">
        <v>4892</v>
      </c>
      <c r="AL2110" s="139">
        <v>8000</v>
      </c>
      <c r="AM2110" s="140" t="s">
        <v>388</v>
      </c>
      <c r="AN2110" s="140" t="s">
        <v>12958</v>
      </c>
    </row>
    <row r="2111" spans="1:40" ht="28.8" x14ac:dyDescent="0.25">
      <c r="A2111" s="139" t="s">
        <v>7756</v>
      </c>
      <c r="B2111" s="140" t="s">
        <v>7757</v>
      </c>
      <c r="C2111" s="139">
        <v>110437</v>
      </c>
      <c r="D2111" s="140" t="s">
        <v>7400</v>
      </c>
      <c r="E2111" s="140" t="s">
        <v>4893</v>
      </c>
      <c r="F2111" s="139">
        <v>8870</v>
      </c>
      <c r="G2111" s="140" t="s">
        <v>423</v>
      </c>
      <c r="H2111" s="140" t="s">
        <v>2743</v>
      </c>
      <c r="I2111" s="140" t="s">
        <v>7758</v>
      </c>
      <c r="J2111" s="140" t="s">
        <v>16197</v>
      </c>
      <c r="K2111" s="140" t="s">
        <v>7922</v>
      </c>
      <c r="L2111" s="140" t="s">
        <v>7761</v>
      </c>
      <c r="M2111" s="140" t="s">
        <v>7923</v>
      </c>
      <c r="N2111" s="140" t="s">
        <v>8722</v>
      </c>
      <c r="O2111" s="139">
        <v>119421</v>
      </c>
      <c r="P2111" s="139">
        <v>19745</v>
      </c>
      <c r="Q2111" s="140" t="s">
        <v>7309</v>
      </c>
      <c r="R2111" s="139">
        <v>967414</v>
      </c>
      <c r="S2111" s="139">
        <v>0</v>
      </c>
      <c r="T2111" s="140" t="s">
        <v>7758</v>
      </c>
      <c r="U2111" s="141">
        <v>36039</v>
      </c>
      <c r="V2111" s="140" t="s">
        <v>16198</v>
      </c>
      <c r="W2111" s="140" t="s">
        <v>8389</v>
      </c>
      <c r="X2111" s="140" t="s">
        <v>7765</v>
      </c>
      <c r="Y2111" s="140" t="s">
        <v>7766</v>
      </c>
      <c r="Z2111" s="140" t="s">
        <v>8739</v>
      </c>
      <c r="AA2111" s="139">
        <v>2</v>
      </c>
      <c r="AB2111" s="141">
        <v>45322</v>
      </c>
      <c r="AC2111" s="141">
        <v>45322</v>
      </c>
      <c r="AD2111" s="140" t="s">
        <v>7913</v>
      </c>
      <c r="AE2111" s="140" t="s">
        <v>7914</v>
      </c>
      <c r="AF2111" s="140" t="s">
        <v>7915</v>
      </c>
      <c r="AG2111" s="140" t="s">
        <v>7916</v>
      </c>
      <c r="AH2111" s="140" t="s">
        <v>16199</v>
      </c>
      <c r="AI2111" s="140" t="s">
        <v>7943</v>
      </c>
      <c r="AJ2111" s="140" t="s">
        <v>16200</v>
      </c>
      <c r="AK2111" s="140" t="s">
        <v>16201</v>
      </c>
      <c r="AL2111" s="139">
        <v>8870</v>
      </c>
      <c r="AM2111" s="140" t="s">
        <v>423</v>
      </c>
      <c r="AN2111" s="140" t="s">
        <v>13783</v>
      </c>
    </row>
    <row r="2112" spans="1:40" ht="28.8" x14ac:dyDescent="0.25">
      <c r="A2112" s="139" t="s">
        <v>7756</v>
      </c>
      <c r="B2112" s="140" t="s">
        <v>7757</v>
      </c>
      <c r="C2112" s="139">
        <v>110445</v>
      </c>
      <c r="D2112" s="140" t="s">
        <v>5943</v>
      </c>
      <c r="E2112" s="140" t="s">
        <v>4894</v>
      </c>
      <c r="F2112" s="139">
        <v>8980</v>
      </c>
      <c r="G2112" s="140" t="s">
        <v>874</v>
      </c>
      <c r="H2112" s="140" t="s">
        <v>2744</v>
      </c>
      <c r="I2112" s="140" t="s">
        <v>7758</v>
      </c>
      <c r="J2112" s="140" t="s">
        <v>16202</v>
      </c>
      <c r="K2112" s="140" t="s">
        <v>7922</v>
      </c>
      <c r="L2112" s="140" t="s">
        <v>7761</v>
      </c>
      <c r="M2112" s="140" t="s">
        <v>7923</v>
      </c>
      <c r="N2112" s="140" t="s">
        <v>8722</v>
      </c>
      <c r="O2112" s="139">
        <v>120493</v>
      </c>
      <c r="P2112" s="139">
        <v>19241</v>
      </c>
      <c r="Q2112" s="140" t="s">
        <v>5719</v>
      </c>
      <c r="R2112" s="139">
        <v>124719</v>
      </c>
      <c r="S2112" s="139">
        <v>0</v>
      </c>
      <c r="T2112" s="140" t="s">
        <v>7758</v>
      </c>
      <c r="U2112" s="141">
        <v>36039</v>
      </c>
      <c r="V2112" s="140" t="s">
        <v>16203</v>
      </c>
      <c r="W2112" s="140" t="s">
        <v>11101</v>
      </c>
      <c r="X2112" s="140" t="s">
        <v>7765</v>
      </c>
      <c r="Y2112" s="140" t="s">
        <v>7766</v>
      </c>
      <c r="Z2112" s="140" t="s">
        <v>8739</v>
      </c>
      <c r="AA2112" s="139">
        <v>1</v>
      </c>
      <c r="AB2112" s="141">
        <v>45322</v>
      </c>
      <c r="AC2112" s="141">
        <v>45322</v>
      </c>
      <c r="AD2112" s="140" t="s">
        <v>7913</v>
      </c>
      <c r="AE2112" s="140" t="s">
        <v>7914</v>
      </c>
      <c r="AF2112" s="140" t="s">
        <v>7915</v>
      </c>
      <c r="AG2112" s="140" t="s">
        <v>7916</v>
      </c>
      <c r="AH2112" s="140" t="s">
        <v>13741</v>
      </c>
      <c r="AI2112" s="140" t="s">
        <v>7943</v>
      </c>
      <c r="AJ2112" s="140" t="s">
        <v>13742</v>
      </c>
      <c r="AK2112" s="140" t="s">
        <v>4319</v>
      </c>
      <c r="AL2112" s="139">
        <v>8890</v>
      </c>
      <c r="AM2112" s="140" t="s">
        <v>773</v>
      </c>
      <c r="AN2112" s="140" t="s">
        <v>13743</v>
      </c>
    </row>
    <row r="2113" spans="1:40" ht="28.8" x14ac:dyDescent="0.25">
      <c r="A2113" s="139" t="s">
        <v>7756</v>
      </c>
      <c r="B2113" s="140" t="s">
        <v>7757</v>
      </c>
      <c r="C2113" s="139">
        <v>110452</v>
      </c>
      <c r="D2113" s="140" t="s">
        <v>5944</v>
      </c>
      <c r="E2113" s="140" t="s">
        <v>4895</v>
      </c>
      <c r="F2113" s="139">
        <v>1740</v>
      </c>
      <c r="G2113" s="140" t="s">
        <v>270</v>
      </c>
      <c r="H2113" s="140" t="s">
        <v>2745</v>
      </c>
      <c r="I2113" s="140" t="s">
        <v>7758</v>
      </c>
      <c r="J2113" s="140" t="s">
        <v>16204</v>
      </c>
      <c r="K2113" s="140" t="s">
        <v>7881</v>
      </c>
      <c r="L2113" s="140" t="s">
        <v>7761</v>
      </c>
      <c r="M2113" s="140" t="s">
        <v>6824</v>
      </c>
      <c r="N2113" s="140" t="s">
        <v>8722</v>
      </c>
      <c r="O2113" s="139">
        <v>122242</v>
      </c>
      <c r="P2113" s="139">
        <v>110452</v>
      </c>
      <c r="Q2113" s="140" t="s">
        <v>5944</v>
      </c>
      <c r="R2113" s="139">
        <v>123497</v>
      </c>
      <c r="S2113" s="139">
        <v>0</v>
      </c>
      <c r="T2113" s="140" t="s">
        <v>7758</v>
      </c>
      <c r="U2113" s="141">
        <v>36039</v>
      </c>
      <c r="V2113" s="140" t="s">
        <v>16205</v>
      </c>
      <c r="W2113" s="140" t="s">
        <v>16206</v>
      </c>
      <c r="X2113" s="140" t="s">
        <v>7765</v>
      </c>
      <c r="Y2113" s="140" t="s">
        <v>7766</v>
      </c>
      <c r="Z2113" s="140" t="s">
        <v>8739</v>
      </c>
      <c r="AA2113" s="139">
        <v>2</v>
      </c>
      <c r="AB2113" s="141">
        <v>45322</v>
      </c>
      <c r="AC2113" s="141">
        <v>45322</v>
      </c>
      <c r="AD2113" s="140" t="s">
        <v>7938</v>
      </c>
      <c r="AE2113" s="140" t="s">
        <v>7939</v>
      </c>
      <c r="AF2113" s="140" t="s">
        <v>7940</v>
      </c>
      <c r="AG2113" s="140" t="s">
        <v>7941</v>
      </c>
      <c r="AH2113" s="140" t="s">
        <v>16207</v>
      </c>
      <c r="AI2113" s="140" t="s">
        <v>7943</v>
      </c>
      <c r="AJ2113" s="140" t="s">
        <v>16208</v>
      </c>
      <c r="AK2113" s="140" t="s">
        <v>16209</v>
      </c>
      <c r="AL2113" s="139">
        <v>1740</v>
      </c>
      <c r="AM2113" s="140" t="s">
        <v>270</v>
      </c>
      <c r="AN2113" s="140" t="s">
        <v>16210</v>
      </c>
    </row>
    <row r="2114" spans="1:40" ht="28.8" x14ac:dyDescent="0.25">
      <c r="A2114" s="139" t="s">
        <v>7756</v>
      </c>
      <c r="B2114" s="140" t="s">
        <v>7757</v>
      </c>
      <c r="C2114" s="139">
        <v>110461</v>
      </c>
      <c r="D2114" s="140" t="s">
        <v>124</v>
      </c>
      <c r="E2114" s="140" t="s">
        <v>4896</v>
      </c>
      <c r="F2114" s="139">
        <v>8792</v>
      </c>
      <c r="G2114" s="140" t="s">
        <v>779</v>
      </c>
      <c r="H2114" s="140" t="s">
        <v>2746</v>
      </c>
      <c r="I2114" s="140" t="s">
        <v>7758</v>
      </c>
      <c r="J2114" s="140" t="s">
        <v>16211</v>
      </c>
      <c r="K2114" s="140" t="s">
        <v>7922</v>
      </c>
      <c r="L2114" s="140" t="s">
        <v>7761</v>
      </c>
      <c r="M2114" s="140" t="s">
        <v>7923</v>
      </c>
      <c r="N2114" s="140" t="s">
        <v>8730</v>
      </c>
      <c r="O2114" s="139">
        <v>122135</v>
      </c>
      <c r="P2114" s="139">
        <v>19919</v>
      </c>
      <c r="Q2114" s="140" t="s">
        <v>6699</v>
      </c>
      <c r="R2114" s="139">
        <v>975672</v>
      </c>
      <c r="S2114" s="139">
        <v>0</v>
      </c>
      <c r="T2114" s="140" t="s">
        <v>7758</v>
      </c>
      <c r="U2114" s="141">
        <v>36039</v>
      </c>
      <c r="V2114" s="140" t="s">
        <v>16212</v>
      </c>
      <c r="W2114" s="140" t="s">
        <v>10449</v>
      </c>
      <c r="X2114" s="140" t="s">
        <v>7765</v>
      </c>
      <c r="Y2114" s="140" t="s">
        <v>7766</v>
      </c>
      <c r="Z2114" s="140" t="s">
        <v>8732</v>
      </c>
      <c r="AA2114" s="139">
        <v>1</v>
      </c>
      <c r="AB2114" s="141">
        <v>45322</v>
      </c>
      <c r="AC2114" s="141">
        <v>45322</v>
      </c>
      <c r="AD2114" s="140" t="s">
        <v>7913</v>
      </c>
      <c r="AE2114" s="140" t="s">
        <v>7914</v>
      </c>
      <c r="AF2114" s="140" t="s">
        <v>7915</v>
      </c>
      <c r="AG2114" s="140" t="s">
        <v>7916</v>
      </c>
      <c r="AH2114" s="140" t="s">
        <v>13892</v>
      </c>
      <c r="AI2114" s="140" t="s">
        <v>7773</v>
      </c>
      <c r="AJ2114" s="140" t="s">
        <v>13893</v>
      </c>
      <c r="AK2114" s="140" t="s">
        <v>9208</v>
      </c>
      <c r="AL2114" s="139">
        <v>8790</v>
      </c>
      <c r="AM2114" s="140" t="s">
        <v>428</v>
      </c>
      <c r="AN2114" s="140" t="s">
        <v>13894</v>
      </c>
    </row>
    <row r="2115" spans="1:40" ht="28.8" x14ac:dyDescent="0.25">
      <c r="A2115" s="139" t="s">
        <v>7756</v>
      </c>
      <c r="B2115" s="140" t="s">
        <v>7757</v>
      </c>
      <c r="C2115" s="139">
        <v>110478</v>
      </c>
      <c r="D2115" s="140" t="s">
        <v>5945</v>
      </c>
      <c r="E2115" s="140" t="s">
        <v>4897</v>
      </c>
      <c r="F2115" s="139">
        <v>8760</v>
      </c>
      <c r="G2115" s="140" t="s">
        <v>795</v>
      </c>
      <c r="H2115" s="140" t="s">
        <v>2747</v>
      </c>
      <c r="I2115" s="140" t="s">
        <v>7758</v>
      </c>
      <c r="J2115" s="140" t="s">
        <v>16213</v>
      </c>
      <c r="K2115" s="140" t="s">
        <v>7922</v>
      </c>
      <c r="L2115" s="140" t="s">
        <v>7761</v>
      </c>
      <c r="M2115" s="140" t="s">
        <v>7923</v>
      </c>
      <c r="N2115" s="140" t="s">
        <v>8722</v>
      </c>
      <c r="O2115" s="139">
        <v>119552</v>
      </c>
      <c r="P2115" s="139">
        <v>110478</v>
      </c>
      <c r="Q2115" s="140" t="s">
        <v>5945</v>
      </c>
      <c r="R2115" s="139">
        <v>110668</v>
      </c>
      <c r="S2115" s="139">
        <v>0</v>
      </c>
      <c r="T2115" s="140" t="s">
        <v>7758</v>
      </c>
      <c r="U2115" s="141">
        <v>36039</v>
      </c>
      <c r="V2115" s="140" t="s">
        <v>16214</v>
      </c>
      <c r="W2115" s="140" t="s">
        <v>15868</v>
      </c>
      <c r="X2115" s="140" t="s">
        <v>7972</v>
      </c>
      <c r="Y2115" s="140" t="s">
        <v>7973</v>
      </c>
      <c r="Z2115" s="140" t="s">
        <v>8899</v>
      </c>
      <c r="AA2115" s="139">
        <v>2</v>
      </c>
      <c r="AB2115" s="141">
        <v>45322</v>
      </c>
      <c r="AC2115" s="141">
        <v>45322</v>
      </c>
      <c r="AD2115" s="140" t="s">
        <v>7913</v>
      </c>
      <c r="AE2115" s="140" t="s">
        <v>7914</v>
      </c>
      <c r="AF2115" s="140" t="s">
        <v>7915</v>
      </c>
      <c r="AG2115" s="140" t="s">
        <v>7916</v>
      </c>
      <c r="AH2115" s="140" t="s">
        <v>16215</v>
      </c>
      <c r="AI2115" s="140" t="s">
        <v>7943</v>
      </c>
      <c r="AJ2115" s="140" t="s">
        <v>5945</v>
      </c>
      <c r="AK2115" s="140" t="s">
        <v>4897</v>
      </c>
      <c r="AL2115" s="139">
        <v>8760</v>
      </c>
      <c r="AM2115" s="140" t="s">
        <v>795</v>
      </c>
      <c r="AN2115" s="140" t="s">
        <v>14058</v>
      </c>
    </row>
    <row r="2116" spans="1:40" ht="28.8" x14ac:dyDescent="0.25">
      <c r="A2116" s="139" t="s">
        <v>7756</v>
      </c>
      <c r="B2116" s="140" t="s">
        <v>7757</v>
      </c>
      <c r="C2116" s="139">
        <v>110494</v>
      </c>
      <c r="D2116" s="140" t="s">
        <v>5946</v>
      </c>
      <c r="E2116" s="140" t="s">
        <v>4898</v>
      </c>
      <c r="F2116" s="139">
        <v>2018</v>
      </c>
      <c r="G2116" s="140" t="s">
        <v>2909</v>
      </c>
      <c r="H2116" s="140" t="s">
        <v>2748</v>
      </c>
      <c r="I2116" s="140" t="s">
        <v>7758</v>
      </c>
      <c r="J2116" s="140" t="s">
        <v>16216</v>
      </c>
      <c r="K2116" s="140" t="s">
        <v>8070</v>
      </c>
      <c r="L2116" s="140" t="s">
        <v>7761</v>
      </c>
      <c r="M2116" s="140" t="s">
        <v>8071</v>
      </c>
      <c r="N2116" s="140" t="s">
        <v>8722</v>
      </c>
      <c r="O2116" s="139">
        <v>0</v>
      </c>
      <c r="P2116" s="139"/>
      <c r="Q2116" s="140" t="s">
        <v>7758</v>
      </c>
      <c r="R2116" s="139">
        <v>111245</v>
      </c>
      <c r="S2116" s="139">
        <v>0</v>
      </c>
      <c r="T2116" s="140" t="s">
        <v>7758</v>
      </c>
      <c r="U2116" s="141">
        <v>36039</v>
      </c>
      <c r="V2116" s="140" t="s">
        <v>16217</v>
      </c>
      <c r="W2116" s="140" t="s">
        <v>16218</v>
      </c>
      <c r="X2116" s="140" t="s">
        <v>7765</v>
      </c>
      <c r="Y2116" s="140" t="s">
        <v>7766</v>
      </c>
      <c r="Z2116" s="140" t="s">
        <v>8739</v>
      </c>
      <c r="AA2116" s="139">
        <v>1</v>
      </c>
      <c r="AB2116" s="141">
        <v>45322</v>
      </c>
      <c r="AC2116" s="141">
        <v>45322</v>
      </c>
      <c r="AD2116" s="140" t="s">
        <v>8091</v>
      </c>
      <c r="AE2116" s="140" t="s">
        <v>8092</v>
      </c>
      <c r="AF2116" s="140" t="s">
        <v>8093</v>
      </c>
      <c r="AG2116" s="140" t="s">
        <v>8094</v>
      </c>
      <c r="AH2116" s="140" t="s">
        <v>16219</v>
      </c>
      <c r="AI2116" s="140" t="s">
        <v>7885</v>
      </c>
      <c r="AJ2116" s="140" t="s">
        <v>16220</v>
      </c>
      <c r="AK2116" s="140" t="s">
        <v>4898</v>
      </c>
      <c r="AL2116" s="139">
        <v>2018</v>
      </c>
      <c r="AM2116" s="140" t="s">
        <v>2909</v>
      </c>
      <c r="AN2116" s="140" t="s">
        <v>16221</v>
      </c>
    </row>
    <row r="2117" spans="1:40" ht="28.8" x14ac:dyDescent="0.25">
      <c r="A2117" s="139" t="s">
        <v>7756</v>
      </c>
      <c r="B2117" s="140" t="s">
        <v>7757</v>
      </c>
      <c r="C2117" s="139">
        <v>110511</v>
      </c>
      <c r="D2117" s="140" t="s">
        <v>6593</v>
      </c>
      <c r="E2117" s="140" t="s">
        <v>4899</v>
      </c>
      <c r="F2117" s="139">
        <v>2170</v>
      </c>
      <c r="G2117" s="140" t="s">
        <v>281</v>
      </c>
      <c r="H2117" s="140" t="s">
        <v>7639</v>
      </c>
      <c r="I2117" s="140" t="s">
        <v>7758</v>
      </c>
      <c r="J2117" s="140" t="s">
        <v>16222</v>
      </c>
      <c r="K2117" s="140" t="s">
        <v>7899</v>
      </c>
      <c r="L2117" s="140" t="s">
        <v>7761</v>
      </c>
      <c r="M2117" s="140" t="s">
        <v>6823</v>
      </c>
      <c r="N2117" s="140" t="s">
        <v>8722</v>
      </c>
      <c r="O2117" s="139">
        <v>121624</v>
      </c>
      <c r="P2117" s="139">
        <v>6924</v>
      </c>
      <c r="Q2117" s="140" t="s">
        <v>7176</v>
      </c>
      <c r="R2117" s="139">
        <v>60749</v>
      </c>
      <c r="S2117" s="139">
        <v>0</v>
      </c>
      <c r="T2117" s="140" t="s">
        <v>7758</v>
      </c>
      <c r="U2117" s="141">
        <v>36039</v>
      </c>
      <c r="V2117" s="140" t="s">
        <v>16223</v>
      </c>
      <c r="W2117" s="140" t="s">
        <v>8776</v>
      </c>
      <c r="X2117" s="140" t="s">
        <v>7972</v>
      </c>
      <c r="Y2117" s="140" t="s">
        <v>7973</v>
      </c>
      <c r="Z2117" s="140" t="s">
        <v>8899</v>
      </c>
      <c r="AA2117" s="139">
        <v>2</v>
      </c>
      <c r="AB2117" s="141">
        <v>45322</v>
      </c>
      <c r="AC2117" s="141">
        <v>45322</v>
      </c>
      <c r="AD2117" s="140" t="s">
        <v>8091</v>
      </c>
      <c r="AE2117" s="140" t="s">
        <v>8092</v>
      </c>
      <c r="AF2117" s="140" t="s">
        <v>8093</v>
      </c>
      <c r="AG2117" s="140" t="s">
        <v>8094</v>
      </c>
      <c r="AH2117" s="140" t="s">
        <v>16224</v>
      </c>
      <c r="AI2117" s="140" t="s">
        <v>7773</v>
      </c>
      <c r="AJ2117" s="140" t="s">
        <v>16225</v>
      </c>
      <c r="AK2117" s="140" t="s">
        <v>4899</v>
      </c>
      <c r="AL2117" s="139">
        <v>2170</v>
      </c>
      <c r="AM2117" s="140" t="s">
        <v>281</v>
      </c>
      <c r="AN2117" s="140" t="s">
        <v>9877</v>
      </c>
    </row>
    <row r="2118" spans="1:40" ht="28.8" x14ac:dyDescent="0.25">
      <c r="A2118" s="139" t="s">
        <v>7756</v>
      </c>
      <c r="B2118" s="140" t="s">
        <v>7757</v>
      </c>
      <c r="C2118" s="139">
        <v>110528</v>
      </c>
      <c r="D2118" s="140" t="s">
        <v>5947</v>
      </c>
      <c r="E2118" s="140" t="s">
        <v>4900</v>
      </c>
      <c r="F2118" s="139">
        <v>2220</v>
      </c>
      <c r="G2118" s="140" t="s">
        <v>343</v>
      </c>
      <c r="H2118" s="140" t="s">
        <v>6594</v>
      </c>
      <c r="I2118" s="140" t="s">
        <v>7758</v>
      </c>
      <c r="J2118" s="140" t="s">
        <v>16226</v>
      </c>
      <c r="K2118" s="140" t="s">
        <v>8070</v>
      </c>
      <c r="L2118" s="140" t="s">
        <v>7761</v>
      </c>
      <c r="M2118" s="140" t="s">
        <v>8071</v>
      </c>
      <c r="N2118" s="140" t="s">
        <v>7762</v>
      </c>
      <c r="O2118" s="139">
        <v>122119</v>
      </c>
      <c r="P2118" s="139">
        <v>1099</v>
      </c>
      <c r="Q2118" s="140" t="s">
        <v>5175</v>
      </c>
      <c r="R2118" s="139">
        <v>113845</v>
      </c>
      <c r="S2118" s="139">
        <v>113845</v>
      </c>
      <c r="T2118" s="140" t="s">
        <v>7758</v>
      </c>
      <c r="U2118" s="141">
        <v>36039</v>
      </c>
      <c r="V2118" s="140" t="s">
        <v>16227</v>
      </c>
      <c r="W2118" s="140" t="s">
        <v>14817</v>
      </c>
      <c r="X2118" s="140" t="s">
        <v>7765</v>
      </c>
      <c r="Y2118" s="140" t="s">
        <v>7766</v>
      </c>
      <c r="Z2118" s="140" t="s">
        <v>7767</v>
      </c>
      <c r="AA2118" s="139">
        <v>1</v>
      </c>
      <c r="AB2118" s="141">
        <v>45322</v>
      </c>
      <c r="AC2118" s="141">
        <v>45322</v>
      </c>
      <c r="AD2118" s="140" t="s">
        <v>7857</v>
      </c>
      <c r="AE2118" s="140" t="s">
        <v>7858</v>
      </c>
      <c r="AF2118" s="140" t="s">
        <v>7859</v>
      </c>
      <c r="AG2118" s="140" t="s">
        <v>7860</v>
      </c>
      <c r="AH2118" s="140" t="s">
        <v>8264</v>
      </c>
      <c r="AI2118" s="140" t="s">
        <v>7773</v>
      </c>
      <c r="AJ2118" s="140" t="s">
        <v>8265</v>
      </c>
      <c r="AK2118" s="140" t="s">
        <v>8266</v>
      </c>
      <c r="AL2118" s="139">
        <v>2580</v>
      </c>
      <c r="AM2118" s="140" t="s">
        <v>335</v>
      </c>
      <c r="AN2118" s="140" t="s">
        <v>8267</v>
      </c>
    </row>
    <row r="2119" spans="1:40" ht="28.8" x14ac:dyDescent="0.25">
      <c r="A2119" s="139" t="s">
        <v>7756</v>
      </c>
      <c r="B2119" s="140" t="s">
        <v>7757</v>
      </c>
      <c r="C2119" s="139">
        <v>110551</v>
      </c>
      <c r="D2119" s="140" t="s">
        <v>5320</v>
      </c>
      <c r="E2119" s="140" t="s">
        <v>4901</v>
      </c>
      <c r="F2119" s="139">
        <v>2000</v>
      </c>
      <c r="G2119" s="140" t="s">
        <v>2909</v>
      </c>
      <c r="H2119" s="140" t="s">
        <v>1369</v>
      </c>
      <c r="I2119" s="140" t="s">
        <v>7758</v>
      </c>
      <c r="J2119" s="140" t="s">
        <v>16228</v>
      </c>
      <c r="K2119" s="140" t="s">
        <v>8070</v>
      </c>
      <c r="L2119" s="140" t="s">
        <v>7761</v>
      </c>
      <c r="M2119" s="140" t="s">
        <v>8071</v>
      </c>
      <c r="N2119" s="140" t="s">
        <v>8722</v>
      </c>
      <c r="O2119" s="139">
        <v>119784</v>
      </c>
      <c r="P2119" s="139">
        <v>7658</v>
      </c>
      <c r="Q2119" s="140" t="s">
        <v>5355</v>
      </c>
      <c r="R2119" s="139">
        <v>962894</v>
      </c>
      <c r="S2119" s="139">
        <v>0</v>
      </c>
      <c r="T2119" s="140" t="s">
        <v>7758</v>
      </c>
      <c r="U2119" s="141">
        <v>36039</v>
      </c>
      <c r="V2119" s="140" t="s">
        <v>16229</v>
      </c>
      <c r="W2119" s="140" t="s">
        <v>8980</v>
      </c>
      <c r="X2119" s="140" t="s">
        <v>7765</v>
      </c>
      <c r="Y2119" s="140" t="s">
        <v>7766</v>
      </c>
      <c r="Z2119" s="140" t="s">
        <v>8739</v>
      </c>
      <c r="AA2119" s="139">
        <v>1</v>
      </c>
      <c r="AB2119" s="141">
        <v>45322</v>
      </c>
      <c r="AC2119" s="141">
        <v>45322</v>
      </c>
      <c r="AD2119" s="140" t="s">
        <v>8195</v>
      </c>
      <c r="AE2119" s="140" t="s">
        <v>8196</v>
      </c>
      <c r="AF2119" s="140" t="s">
        <v>8197</v>
      </c>
      <c r="AG2119" s="140" t="s">
        <v>8198</v>
      </c>
      <c r="AH2119" s="140" t="s">
        <v>9687</v>
      </c>
      <c r="AI2119" s="140" t="s">
        <v>7773</v>
      </c>
      <c r="AJ2119" s="140" t="s">
        <v>9688</v>
      </c>
      <c r="AK2119" s="140" t="s">
        <v>9689</v>
      </c>
      <c r="AL2119" s="139">
        <v>2000</v>
      </c>
      <c r="AM2119" s="140" t="s">
        <v>2909</v>
      </c>
      <c r="AN2119" s="140" t="s">
        <v>9690</v>
      </c>
    </row>
    <row r="2120" spans="1:40" ht="28.8" x14ac:dyDescent="0.25">
      <c r="A2120" s="139" t="s">
        <v>7756</v>
      </c>
      <c r="B2120" s="140" t="s">
        <v>7757</v>
      </c>
      <c r="C2120" s="139">
        <v>110569</v>
      </c>
      <c r="D2120" s="140" t="s">
        <v>5948</v>
      </c>
      <c r="E2120" s="140" t="s">
        <v>4902</v>
      </c>
      <c r="F2120" s="139">
        <v>2600</v>
      </c>
      <c r="G2120" s="140" t="s">
        <v>590</v>
      </c>
      <c r="H2120" s="140" t="s">
        <v>2749</v>
      </c>
      <c r="I2120" s="140" t="s">
        <v>7758</v>
      </c>
      <c r="J2120" s="140" t="s">
        <v>16230</v>
      </c>
      <c r="K2120" s="140" t="s">
        <v>8070</v>
      </c>
      <c r="L2120" s="140" t="s">
        <v>7761</v>
      </c>
      <c r="M2120" s="140" t="s">
        <v>8071</v>
      </c>
      <c r="N2120" s="140" t="s">
        <v>8722</v>
      </c>
      <c r="O2120" s="139">
        <v>121681</v>
      </c>
      <c r="P2120" s="139">
        <v>110569</v>
      </c>
      <c r="Q2120" s="140" t="s">
        <v>5948</v>
      </c>
      <c r="R2120" s="139">
        <v>130419</v>
      </c>
      <c r="S2120" s="139">
        <v>0</v>
      </c>
      <c r="T2120" s="140" t="s">
        <v>7758</v>
      </c>
      <c r="U2120" s="141">
        <v>36039</v>
      </c>
      <c r="V2120" s="140" t="s">
        <v>16231</v>
      </c>
      <c r="W2120" s="140" t="s">
        <v>13499</v>
      </c>
      <c r="X2120" s="140" t="s">
        <v>7765</v>
      </c>
      <c r="Y2120" s="140" t="s">
        <v>7766</v>
      </c>
      <c r="Z2120" s="140" t="s">
        <v>8739</v>
      </c>
      <c r="AA2120" s="139">
        <v>1</v>
      </c>
      <c r="AB2120" s="141">
        <v>45322</v>
      </c>
      <c r="AC2120" s="141">
        <v>45322</v>
      </c>
      <c r="AD2120" s="140" t="s">
        <v>8109</v>
      </c>
      <c r="AE2120" s="140" t="s">
        <v>8110</v>
      </c>
      <c r="AF2120" s="140" t="s">
        <v>8111</v>
      </c>
      <c r="AG2120" s="140" t="s">
        <v>8112</v>
      </c>
      <c r="AH2120" s="140" t="s">
        <v>10782</v>
      </c>
      <c r="AI2120" s="140" t="s">
        <v>7773</v>
      </c>
      <c r="AJ2120" s="140" t="s">
        <v>10783</v>
      </c>
      <c r="AK2120" s="140" t="s">
        <v>10784</v>
      </c>
      <c r="AL2120" s="139">
        <v>2600</v>
      </c>
      <c r="AM2120" s="140" t="s">
        <v>590</v>
      </c>
      <c r="AN2120" s="140" t="s">
        <v>10785</v>
      </c>
    </row>
    <row r="2121" spans="1:40" ht="28.8" x14ac:dyDescent="0.25">
      <c r="A2121" s="139" t="s">
        <v>7756</v>
      </c>
      <c r="B2121" s="140" t="s">
        <v>7757</v>
      </c>
      <c r="C2121" s="139">
        <v>110577</v>
      </c>
      <c r="D2121" s="140" t="s">
        <v>16232</v>
      </c>
      <c r="E2121" s="140" t="s">
        <v>4903</v>
      </c>
      <c r="F2121" s="139">
        <v>2222</v>
      </c>
      <c r="G2121" s="140" t="s">
        <v>875</v>
      </c>
      <c r="H2121" s="140" t="s">
        <v>2750</v>
      </c>
      <c r="I2121" s="140" t="s">
        <v>7758</v>
      </c>
      <c r="J2121" s="140" t="s">
        <v>16233</v>
      </c>
      <c r="K2121" s="140" t="s">
        <v>7899</v>
      </c>
      <c r="L2121" s="140" t="s">
        <v>7761</v>
      </c>
      <c r="M2121" s="140" t="s">
        <v>6823</v>
      </c>
      <c r="N2121" s="140" t="s">
        <v>8722</v>
      </c>
      <c r="O2121" s="139">
        <v>121483</v>
      </c>
      <c r="P2121" s="139">
        <v>9217</v>
      </c>
      <c r="Q2121" s="140" t="s">
        <v>6239</v>
      </c>
      <c r="R2121" s="139">
        <v>108621</v>
      </c>
      <c r="S2121" s="139">
        <v>0</v>
      </c>
      <c r="T2121" s="140" t="s">
        <v>7758</v>
      </c>
      <c r="U2121" s="141">
        <v>36039</v>
      </c>
      <c r="V2121" s="140" t="s">
        <v>16234</v>
      </c>
      <c r="W2121" s="140" t="s">
        <v>8706</v>
      </c>
      <c r="X2121" s="140" t="s">
        <v>7765</v>
      </c>
      <c r="Y2121" s="140" t="s">
        <v>7766</v>
      </c>
      <c r="Z2121" s="140" t="s">
        <v>8739</v>
      </c>
      <c r="AA2121" s="139">
        <v>2</v>
      </c>
      <c r="AB2121" s="141">
        <v>45322</v>
      </c>
      <c r="AC2121" s="141">
        <v>45322</v>
      </c>
      <c r="AD2121" s="140" t="s">
        <v>7857</v>
      </c>
      <c r="AE2121" s="140" t="s">
        <v>7858</v>
      </c>
      <c r="AF2121" s="140" t="s">
        <v>7859</v>
      </c>
      <c r="AG2121" s="140" t="s">
        <v>7860</v>
      </c>
      <c r="AH2121" s="140" t="s">
        <v>16235</v>
      </c>
      <c r="AI2121" s="140" t="s">
        <v>9265</v>
      </c>
      <c r="AJ2121" s="140" t="s">
        <v>9932</v>
      </c>
      <c r="AK2121" s="140" t="s">
        <v>4903</v>
      </c>
      <c r="AL2121" s="139">
        <v>2222</v>
      </c>
      <c r="AM2121" s="140" t="s">
        <v>875</v>
      </c>
      <c r="AN2121" s="140" t="s">
        <v>10613</v>
      </c>
    </row>
    <row r="2122" spans="1:40" ht="28.8" x14ac:dyDescent="0.25">
      <c r="A2122" s="139" t="s">
        <v>7756</v>
      </c>
      <c r="B2122" s="140" t="s">
        <v>7757</v>
      </c>
      <c r="C2122" s="139">
        <v>110601</v>
      </c>
      <c r="D2122" s="140" t="s">
        <v>5949</v>
      </c>
      <c r="E2122" s="140" t="s">
        <v>4904</v>
      </c>
      <c r="F2122" s="139">
        <v>2880</v>
      </c>
      <c r="G2122" s="140" t="s">
        <v>324</v>
      </c>
      <c r="H2122" s="140" t="s">
        <v>2751</v>
      </c>
      <c r="I2122" s="140" t="s">
        <v>7758</v>
      </c>
      <c r="J2122" s="140" t="s">
        <v>16236</v>
      </c>
      <c r="K2122" s="140" t="s">
        <v>7899</v>
      </c>
      <c r="L2122" s="140" t="s">
        <v>7761</v>
      </c>
      <c r="M2122" s="140" t="s">
        <v>6823</v>
      </c>
      <c r="N2122" s="140" t="s">
        <v>8722</v>
      </c>
      <c r="O2122" s="139">
        <v>120113</v>
      </c>
      <c r="P2122" s="139">
        <v>10868</v>
      </c>
      <c r="Q2122" s="140" t="s">
        <v>6268</v>
      </c>
      <c r="R2122" s="139">
        <v>963876</v>
      </c>
      <c r="S2122" s="139">
        <v>0</v>
      </c>
      <c r="T2122" s="140" t="s">
        <v>7758</v>
      </c>
      <c r="U2122" s="141">
        <v>36039</v>
      </c>
      <c r="V2122" s="140" t="s">
        <v>11107</v>
      </c>
      <c r="W2122" s="140" t="s">
        <v>7837</v>
      </c>
      <c r="X2122" s="140" t="s">
        <v>7972</v>
      </c>
      <c r="Y2122" s="140" t="s">
        <v>7973</v>
      </c>
      <c r="Z2122" s="140" t="s">
        <v>8899</v>
      </c>
      <c r="AA2122" s="139">
        <v>1</v>
      </c>
      <c r="AB2122" s="141">
        <v>45322</v>
      </c>
      <c r="AC2122" s="141">
        <v>45322</v>
      </c>
      <c r="AD2122" s="140" t="s">
        <v>8081</v>
      </c>
      <c r="AE2122" s="140" t="s">
        <v>8082</v>
      </c>
      <c r="AF2122" s="140" t="s">
        <v>8083</v>
      </c>
      <c r="AG2122" s="140" t="s">
        <v>8084</v>
      </c>
      <c r="AH2122" s="140" t="s">
        <v>11095</v>
      </c>
      <c r="AI2122" s="140" t="s">
        <v>7773</v>
      </c>
      <c r="AJ2122" s="140" t="s">
        <v>11096</v>
      </c>
      <c r="AK2122" s="140" t="s">
        <v>11097</v>
      </c>
      <c r="AL2122" s="139">
        <v>2880</v>
      </c>
      <c r="AM2122" s="140" t="s">
        <v>324</v>
      </c>
      <c r="AN2122" s="140" t="s">
        <v>11098</v>
      </c>
    </row>
    <row r="2123" spans="1:40" ht="28.8" x14ac:dyDescent="0.25">
      <c r="A2123" s="139" t="s">
        <v>7756</v>
      </c>
      <c r="B2123" s="140" t="s">
        <v>7757</v>
      </c>
      <c r="C2123" s="139">
        <v>110627</v>
      </c>
      <c r="D2123" s="140" t="s">
        <v>7401</v>
      </c>
      <c r="E2123" s="140" t="s">
        <v>4905</v>
      </c>
      <c r="F2123" s="139">
        <v>2650</v>
      </c>
      <c r="G2123" s="140" t="s">
        <v>315</v>
      </c>
      <c r="H2123" s="140" t="s">
        <v>854</v>
      </c>
      <c r="I2123" s="140" t="s">
        <v>7758</v>
      </c>
      <c r="J2123" s="140" t="s">
        <v>16237</v>
      </c>
      <c r="K2123" s="140" t="s">
        <v>8070</v>
      </c>
      <c r="L2123" s="140" t="s">
        <v>7761</v>
      </c>
      <c r="M2123" s="140" t="s">
        <v>8071</v>
      </c>
      <c r="N2123" s="140" t="s">
        <v>8722</v>
      </c>
      <c r="O2123" s="139">
        <v>121707</v>
      </c>
      <c r="P2123" s="139">
        <v>9803</v>
      </c>
      <c r="Q2123" s="140" t="s">
        <v>6538</v>
      </c>
      <c r="R2123" s="139">
        <v>103192</v>
      </c>
      <c r="S2123" s="139">
        <v>0</v>
      </c>
      <c r="T2123" s="140" t="s">
        <v>7758</v>
      </c>
      <c r="U2123" s="141">
        <v>36039</v>
      </c>
      <c r="V2123" s="140" t="s">
        <v>10790</v>
      </c>
      <c r="W2123" s="140" t="s">
        <v>7806</v>
      </c>
      <c r="X2123" s="140" t="s">
        <v>8106</v>
      </c>
      <c r="Y2123" s="140" t="s">
        <v>8107</v>
      </c>
      <c r="Z2123" s="140" t="s">
        <v>8724</v>
      </c>
      <c r="AA2123" s="139">
        <v>2</v>
      </c>
      <c r="AB2123" s="141">
        <v>45322</v>
      </c>
      <c r="AC2123" s="141">
        <v>45322</v>
      </c>
      <c r="AD2123" s="140" t="s">
        <v>8109</v>
      </c>
      <c r="AE2123" s="140" t="s">
        <v>8110</v>
      </c>
      <c r="AF2123" s="140" t="s">
        <v>8111</v>
      </c>
      <c r="AG2123" s="140" t="s">
        <v>8112</v>
      </c>
      <c r="AH2123" s="140" t="s">
        <v>16238</v>
      </c>
      <c r="AI2123" s="140" t="s">
        <v>7773</v>
      </c>
      <c r="AJ2123" s="140" t="s">
        <v>11004</v>
      </c>
      <c r="AK2123" s="140" t="s">
        <v>4905</v>
      </c>
      <c r="AL2123" s="139">
        <v>2650</v>
      </c>
      <c r="AM2123" s="140" t="s">
        <v>315</v>
      </c>
      <c r="AN2123" s="140" t="s">
        <v>10263</v>
      </c>
    </row>
    <row r="2124" spans="1:40" ht="28.8" x14ac:dyDescent="0.25">
      <c r="A2124" s="139" t="s">
        <v>7756</v>
      </c>
      <c r="B2124" s="140" t="s">
        <v>7757</v>
      </c>
      <c r="C2124" s="139">
        <v>110643</v>
      </c>
      <c r="D2124" s="140" t="s">
        <v>7402</v>
      </c>
      <c r="E2124" s="140" t="s">
        <v>6966</v>
      </c>
      <c r="F2124" s="139">
        <v>8450</v>
      </c>
      <c r="G2124" s="140" t="s">
        <v>60</v>
      </c>
      <c r="H2124" s="140" t="s">
        <v>2752</v>
      </c>
      <c r="I2124" s="140" t="s">
        <v>7758</v>
      </c>
      <c r="J2124" s="140" t="s">
        <v>16239</v>
      </c>
      <c r="K2124" s="140" t="s">
        <v>7899</v>
      </c>
      <c r="L2124" s="140" t="s">
        <v>7761</v>
      </c>
      <c r="M2124" s="140" t="s">
        <v>6823</v>
      </c>
      <c r="N2124" s="140" t="s">
        <v>7762</v>
      </c>
      <c r="O2124" s="139">
        <v>119834</v>
      </c>
      <c r="P2124" s="139">
        <v>2139</v>
      </c>
      <c r="Q2124" s="140" t="s">
        <v>6152</v>
      </c>
      <c r="R2124" s="139">
        <v>114058</v>
      </c>
      <c r="S2124" s="139">
        <v>114058</v>
      </c>
      <c r="T2124" s="140" t="s">
        <v>7758</v>
      </c>
      <c r="U2124" s="141">
        <v>36039</v>
      </c>
      <c r="V2124" s="140" t="s">
        <v>16240</v>
      </c>
      <c r="W2124" s="140" t="s">
        <v>8224</v>
      </c>
      <c r="X2124" s="140" t="s">
        <v>7765</v>
      </c>
      <c r="Y2124" s="140" t="s">
        <v>7766</v>
      </c>
      <c r="Z2124" s="140" t="s">
        <v>7767</v>
      </c>
      <c r="AA2124" s="139">
        <v>1</v>
      </c>
      <c r="AB2124" s="141">
        <v>45322</v>
      </c>
      <c r="AC2124" s="141">
        <v>45322</v>
      </c>
      <c r="AD2124" s="140" t="s">
        <v>8411</v>
      </c>
      <c r="AE2124" s="140" t="s">
        <v>8412</v>
      </c>
      <c r="AF2124" s="140" t="s">
        <v>8413</v>
      </c>
      <c r="AG2124" s="140" t="s">
        <v>8414</v>
      </c>
      <c r="AH2124" s="140" t="s">
        <v>8418</v>
      </c>
      <c r="AI2124" s="140" t="s">
        <v>7885</v>
      </c>
      <c r="AJ2124" s="140" t="s">
        <v>8419</v>
      </c>
      <c r="AK2124" s="140" t="s">
        <v>8420</v>
      </c>
      <c r="AL2124" s="139">
        <v>8400</v>
      </c>
      <c r="AM2124" s="140" t="s">
        <v>406</v>
      </c>
      <c r="AN2124" s="140" t="s">
        <v>8421</v>
      </c>
    </row>
    <row r="2125" spans="1:40" ht="28.8" x14ac:dyDescent="0.25">
      <c r="A2125" s="139" t="s">
        <v>7756</v>
      </c>
      <c r="B2125" s="140" t="s">
        <v>7757</v>
      </c>
      <c r="C2125" s="139">
        <v>110676</v>
      </c>
      <c r="D2125" s="140" t="s">
        <v>6745</v>
      </c>
      <c r="E2125" s="140" t="s">
        <v>4906</v>
      </c>
      <c r="F2125" s="139">
        <v>1082</v>
      </c>
      <c r="G2125" s="140" t="s">
        <v>256</v>
      </c>
      <c r="H2125" s="140" t="s">
        <v>2753</v>
      </c>
      <c r="I2125" s="140" t="s">
        <v>7758</v>
      </c>
      <c r="J2125" s="140" t="s">
        <v>16241</v>
      </c>
      <c r="K2125" s="140" t="s">
        <v>7881</v>
      </c>
      <c r="L2125" s="140" t="s">
        <v>7761</v>
      </c>
      <c r="M2125" s="140" t="s">
        <v>6824</v>
      </c>
      <c r="N2125" s="140" t="s">
        <v>7762</v>
      </c>
      <c r="O2125" s="139">
        <v>129049</v>
      </c>
      <c r="P2125" s="139">
        <v>109</v>
      </c>
      <c r="Q2125" s="140" t="s">
        <v>7043</v>
      </c>
      <c r="R2125" s="139">
        <v>113878</v>
      </c>
      <c r="S2125" s="139">
        <v>113878</v>
      </c>
      <c r="T2125" s="140" t="s">
        <v>7758</v>
      </c>
      <c r="U2125" s="141">
        <v>36039</v>
      </c>
      <c r="V2125" s="140" t="s">
        <v>16242</v>
      </c>
      <c r="W2125" s="140" t="s">
        <v>8776</v>
      </c>
      <c r="X2125" s="140" t="s">
        <v>7765</v>
      </c>
      <c r="Y2125" s="140" t="s">
        <v>7766</v>
      </c>
      <c r="Z2125" s="140" t="s">
        <v>7767</v>
      </c>
      <c r="AA2125" s="139">
        <v>1</v>
      </c>
      <c r="AB2125" s="141">
        <v>45322</v>
      </c>
      <c r="AC2125" s="141">
        <v>45322</v>
      </c>
      <c r="AD2125" s="140" t="s">
        <v>7938</v>
      </c>
      <c r="AE2125" s="140" t="s">
        <v>7939</v>
      </c>
      <c r="AF2125" s="140" t="s">
        <v>7940</v>
      </c>
      <c r="AG2125" s="140" t="s">
        <v>7941</v>
      </c>
      <c r="AH2125" s="140" t="s">
        <v>7942</v>
      </c>
      <c r="AI2125" s="140" t="s">
        <v>7943</v>
      </c>
      <c r="AJ2125" s="140" t="s">
        <v>7944</v>
      </c>
      <c r="AK2125" s="140" t="s">
        <v>7945</v>
      </c>
      <c r="AL2125" s="139">
        <v>1140</v>
      </c>
      <c r="AM2125" s="140" t="s">
        <v>258</v>
      </c>
      <c r="AN2125" s="140" t="s">
        <v>7946</v>
      </c>
    </row>
    <row r="2126" spans="1:40" ht="28.8" x14ac:dyDescent="0.25">
      <c r="A2126" s="139" t="s">
        <v>7756</v>
      </c>
      <c r="B2126" s="140" t="s">
        <v>7757</v>
      </c>
      <c r="C2126" s="139">
        <v>110684</v>
      </c>
      <c r="D2126" s="140" t="s">
        <v>6746</v>
      </c>
      <c r="E2126" s="140" t="s">
        <v>4907</v>
      </c>
      <c r="F2126" s="139">
        <v>9500</v>
      </c>
      <c r="G2126" s="140" t="s">
        <v>469</v>
      </c>
      <c r="H2126" s="140" t="s">
        <v>2754</v>
      </c>
      <c r="I2126" s="140" t="s">
        <v>7758</v>
      </c>
      <c r="J2126" s="140" t="s">
        <v>16243</v>
      </c>
      <c r="K2126" s="140" t="s">
        <v>7899</v>
      </c>
      <c r="L2126" s="140" t="s">
        <v>7761</v>
      </c>
      <c r="M2126" s="140" t="s">
        <v>6823</v>
      </c>
      <c r="N2126" s="140" t="s">
        <v>8722</v>
      </c>
      <c r="O2126" s="139">
        <v>125591</v>
      </c>
      <c r="P2126" s="139">
        <v>117556</v>
      </c>
      <c r="Q2126" s="140" t="s">
        <v>7418</v>
      </c>
      <c r="R2126" s="139">
        <v>111088</v>
      </c>
      <c r="S2126" s="139">
        <v>0</v>
      </c>
      <c r="T2126" s="140" t="s">
        <v>7758</v>
      </c>
      <c r="U2126" s="141">
        <v>36039</v>
      </c>
      <c r="V2126" s="140" t="s">
        <v>16244</v>
      </c>
      <c r="W2126" s="140" t="s">
        <v>7825</v>
      </c>
      <c r="X2126" s="140" t="s">
        <v>7765</v>
      </c>
      <c r="Y2126" s="140" t="s">
        <v>7766</v>
      </c>
      <c r="Z2126" s="140" t="s">
        <v>8739</v>
      </c>
      <c r="AA2126" s="139">
        <v>1</v>
      </c>
      <c r="AB2126" s="141">
        <v>45322</v>
      </c>
      <c r="AC2126" s="141">
        <v>45322</v>
      </c>
      <c r="AD2126" s="140" t="s">
        <v>7938</v>
      </c>
      <c r="AE2126" s="140" t="s">
        <v>7939</v>
      </c>
      <c r="AF2126" s="140" t="s">
        <v>7940</v>
      </c>
      <c r="AG2126" s="140" t="s">
        <v>7941</v>
      </c>
      <c r="AH2126" s="140" t="s">
        <v>16245</v>
      </c>
      <c r="AI2126" s="140" t="s">
        <v>16148</v>
      </c>
      <c r="AJ2126" s="140" t="s">
        <v>16246</v>
      </c>
      <c r="AK2126" s="140" t="s">
        <v>4907</v>
      </c>
      <c r="AL2126" s="139">
        <v>9500</v>
      </c>
      <c r="AM2126" s="140" t="s">
        <v>469</v>
      </c>
      <c r="AN2126" s="140" t="s">
        <v>16247</v>
      </c>
    </row>
    <row r="2127" spans="1:40" ht="28.8" x14ac:dyDescent="0.25">
      <c r="A2127" s="139" t="s">
        <v>7756</v>
      </c>
      <c r="B2127" s="140" t="s">
        <v>7757</v>
      </c>
      <c r="C2127" s="139">
        <v>110692</v>
      </c>
      <c r="D2127" s="140" t="s">
        <v>7403</v>
      </c>
      <c r="E2127" s="140" t="s">
        <v>4908</v>
      </c>
      <c r="F2127" s="139">
        <v>8450</v>
      </c>
      <c r="G2127" s="140" t="s">
        <v>60</v>
      </c>
      <c r="H2127" s="140" t="s">
        <v>2755</v>
      </c>
      <c r="I2127" s="140" t="s">
        <v>7758</v>
      </c>
      <c r="J2127" s="140" t="s">
        <v>16248</v>
      </c>
      <c r="K2127" s="140" t="s">
        <v>7899</v>
      </c>
      <c r="L2127" s="140" t="s">
        <v>7761</v>
      </c>
      <c r="M2127" s="140" t="s">
        <v>6823</v>
      </c>
      <c r="N2127" s="140" t="s">
        <v>7762</v>
      </c>
      <c r="O2127" s="139">
        <v>119834</v>
      </c>
      <c r="P2127" s="139">
        <v>2139</v>
      </c>
      <c r="Q2127" s="140" t="s">
        <v>6152</v>
      </c>
      <c r="R2127" s="139">
        <v>114058</v>
      </c>
      <c r="S2127" s="139">
        <v>114058</v>
      </c>
      <c r="T2127" s="140" t="s">
        <v>7758</v>
      </c>
      <c r="U2127" s="141">
        <v>36039</v>
      </c>
      <c r="V2127" s="140" t="s">
        <v>16249</v>
      </c>
      <c r="W2127" s="140" t="s">
        <v>15559</v>
      </c>
      <c r="X2127" s="140" t="s">
        <v>7765</v>
      </c>
      <c r="Y2127" s="140" t="s">
        <v>7766</v>
      </c>
      <c r="Z2127" s="140" t="s">
        <v>7767</v>
      </c>
      <c r="AA2127" s="139">
        <v>2</v>
      </c>
      <c r="AB2127" s="141">
        <v>45322</v>
      </c>
      <c r="AC2127" s="141">
        <v>45322</v>
      </c>
      <c r="AD2127" s="140" t="s">
        <v>8411</v>
      </c>
      <c r="AE2127" s="140" t="s">
        <v>8412</v>
      </c>
      <c r="AF2127" s="140" t="s">
        <v>8413</v>
      </c>
      <c r="AG2127" s="140" t="s">
        <v>8414</v>
      </c>
      <c r="AH2127" s="140" t="s">
        <v>8418</v>
      </c>
      <c r="AI2127" s="140" t="s">
        <v>7885</v>
      </c>
      <c r="AJ2127" s="140" t="s">
        <v>8419</v>
      </c>
      <c r="AK2127" s="140" t="s">
        <v>8420</v>
      </c>
      <c r="AL2127" s="139">
        <v>8400</v>
      </c>
      <c r="AM2127" s="140" t="s">
        <v>406</v>
      </c>
      <c r="AN2127" s="140" t="s">
        <v>8421</v>
      </c>
    </row>
    <row r="2128" spans="1:40" ht="28.8" x14ac:dyDescent="0.25">
      <c r="A2128" s="139" t="s">
        <v>7756</v>
      </c>
      <c r="B2128" s="140" t="s">
        <v>7757</v>
      </c>
      <c r="C2128" s="139">
        <v>111047</v>
      </c>
      <c r="D2128" s="140" t="s">
        <v>6747</v>
      </c>
      <c r="E2128" s="140" t="s">
        <v>4909</v>
      </c>
      <c r="F2128" s="139">
        <v>3001</v>
      </c>
      <c r="G2128" s="140" t="s">
        <v>340</v>
      </c>
      <c r="H2128" s="140" t="s">
        <v>2756</v>
      </c>
      <c r="I2128" s="140" t="s">
        <v>7758</v>
      </c>
      <c r="J2128" s="140" t="s">
        <v>16250</v>
      </c>
      <c r="K2128" s="140" t="s">
        <v>7881</v>
      </c>
      <c r="L2128" s="140" t="s">
        <v>7761</v>
      </c>
      <c r="M2128" s="140" t="s">
        <v>6824</v>
      </c>
      <c r="N2128" s="140" t="s">
        <v>8722</v>
      </c>
      <c r="O2128" s="139">
        <v>121939</v>
      </c>
      <c r="P2128">
        <v>12393</v>
      </c>
      <c r="Q2128" s="140" t="s">
        <v>6670</v>
      </c>
      <c r="R2128" s="139">
        <v>970111</v>
      </c>
      <c r="S2128" s="139">
        <v>0</v>
      </c>
      <c r="T2128" s="140" t="s">
        <v>7758</v>
      </c>
      <c r="U2128" s="141">
        <v>36039</v>
      </c>
      <c r="V2128" s="140" t="s">
        <v>16251</v>
      </c>
      <c r="W2128" s="140" t="s">
        <v>8676</v>
      </c>
      <c r="X2128" s="140" t="s">
        <v>7765</v>
      </c>
      <c r="Y2128" s="140" t="s">
        <v>7766</v>
      </c>
      <c r="Z2128" s="140" t="s">
        <v>8739</v>
      </c>
      <c r="AA2128" s="139">
        <v>1</v>
      </c>
      <c r="AB2128" s="141">
        <v>45322</v>
      </c>
      <c r="AC2128" s="141">
        <v>45322</v>
      </c>
      <c r="AD2128" s="140" t="s">
        <v>7857</v>
      </c>
      <c r="AE2128" s="140" t="s">
        <v>7858</v>
      </c>
      <c r="AF2128" s="140" t="s">
        <v>7859</v>
      </c>
      <c r="AG2128" s="140" t="s">
        <v>7860</v>
      </c>
      <c r="AH2128" s="140" t="s">
        <v>11579</v>
      </c>
      <c r="AI2128" s="140" t="s">
        <v>7943</v>
      </c>
      <c r="AJ2128" s="140" t="s">
        <v>11580</v>
      </c>
      <c r="AK2128" s="140" t="s">
        <v>11581</v>
      </c>
      <c r="AL2128" s="139">
        <v>3001</v>
      </c>
      <c r="AM2128" s="140" t="s">
        <v>340</v>
      </c>
      <c r="AN2128" s="140" t="s">
        <v>11582</v>
      </c>
    </row>
    <row r="2129" spans="1:40" ht="28.8" x14ac:dyDescent="0.25">
      <c r="A2129" s="139" t="s">
        <v>7756</v>
      </c>
      <c r="B2129" s="140" t="s">
        <v>7757</v>
      </c>
      <c r="C2129" s="139">
        <v>111104</v>
      </c>
      <c r="D2129" s="140" t="s">
        <v>6748</v>
      </c>
      <c r="E2129" s="140" t="s">
        <v>4910</v>
      </c>
      <c r="F2129" s="139">
        <v>8700</v>
      </c>
      <c r="G2129" s="140" t="s">
        <v>431</v>
      </c>
      <c r="H2129" s="140" t="s">
        <v>2757</v>
      </c>
      <c r="I2129" s="140" t="s">
        <v>7758</v>
      </c>
      <c r="J2129" s="140" t="s">
        <v>16252</v>
      </c>
      <c r="K2129" s="140" t="s">
        <v>7899</v>
      </c>
      <c r="L2129" s="140" t="s">
        <v>7761</v>
      </c>
      <c r="M2129" s="140" t="s">
        <v>6823</v>
      </c>
      <c r="N2129" s="140" t="s">
        <v>7762</v>
      </c>
      <c r="O2129" s="139">
        <v>129031</v>
      </c>
      <c r="P2129" s="139">
        <v>118596</v>
      </c>
      <c r="Q2129" s="140" t="s">
        <v>7423</v>
      </c>
      <c r="R2129" s="139">
        <v>114033</v>
      </c>
      <c r="S2129" s="139">
        <v>114033</v>
      </c>
      <c r="T2129" s="140" t="s">
        <v>7758</v>
      </c>
      <c r="U2129" s="141">
        <v>36039</v>
      </c>
      <c r="V2129" s="140" t="s">
        <v>16253</v>
      </c>
      <c r="W2129" s="140" t="s">
        <v>16254</v>
      </c>
      <c r="X2129" s="140" t="s">
        <v>7765</v>
      </c>
      <c r="Y2129" s="140" t="s">
        <v>7766</v>
      </c>
      <c r="Z2129" s="140" t="s">
        <v>7767</v>
      </c>
      <c r="AA2129" s="139">
        <v>1</v>
      </c>
      <c r="AB2129" s="141">
        <v>45322</v>
      </c>
      <c r="AC2129" s="141">
        <v>45322</v>
      </c>
      <c r="AD2129" s="140" t="s">
        <v>8379</v>
      </c>
      <c r="AE2129" s="140" t="s">
        <v>8380</v>
      </c>
      <c r="AF2129" s="140" t="s">
        <v>8381</v>
      </c>
      <c r="AG2129" s="140" t="s">
        <v>8382</v>
      </c>
      <c r="AH2129" s="140" t="s">
        <v>8480</v>
      </c>
      <c r="AI2129" s="140" t="s">
        <v>7773</v>
      </c>
      <c r="AJ2129" s="140" t="s">
        <v>8481</v>
      </c>
      <c r="AK2129" s="140" t="s">
        <v>8482</v>
      </c>
      <c r="AL2129" s="139">
        <v>9840</v>
      </c>
      <c r="AM2129" s="140" t="s">
        <v>479</v>
      </c>
      <c r="AN2129" s="140" t="s">
        <v>8483</v>
      </c>
    </row>
    <row r="2130" spans="1:40" ht="28.8" x14ac:dyDescent="0.25">
      <c r="A2130" s="139" t="s">
        <v>7756</v>
      </c>
      <c r="B2130" s="140" t="s">
        <v>7757</v>
      </c>
      <c r="C2130" s="139">
        <v>111138</v>
      </c>
      <c r="D2130" s="140" t="s">
        <v>5950</v>
      </c>
      <c r="E2130" s="140" t="s">
        <v>4911</v>
      </c>
      <c r="F2130" s="139">
        <v>2800</v>
      </c>
      <c r="G2130" s="140" t="s">
        <v>332</v>
      </c>
      <c r="H2130" s="140" t="s">
        <v>2758</v>
      </c>
      <c r="I2130" s="140" t="s">
        <v>7758</v>
      </c>
      <c r="J2130" s="140" t="s">
        <v>16255</v>
      </c>
      <c r="K2130" s="140" t="s">
        <v>7899</v>
      </c>
      <c r="L2130" s="140" t="s">
        <v>7761</v>
      </c>
      <c r="M2130" s="140" t="s">
        <v>6823</v>
      </c>
      <c r="N2130" s="140" t="s">
        <v>7762</v>
      </c>
      <c r="O2130" s="139">
        <v>129155</v>
      </c>
      <c r="P2130" s="139">
        <v>11775</v>
      </c>
      <c r="Q2130" s="140" t="s">
        <v>5457</v>
      </c>
      <c r="R2130" s="139">
        <v>113845</v>
      </c>
      <c r="S2130" s="139">
        <v>113845</v>
      </c>
      <c r="T2130" s="140" t="s">
        <v>7758</v>
      </c>
      <c r="U2130" s="141">
        <v>36039</v>
      </c>
      <c r="V2130" s="140" t="s">
        <v>16256</v>
      </c>
      <c r="W2130" s="140" t="s">
        <v>16257</v>
      </c>
      <c r="X2130" s="140" t="s">
        <v>7765</v>
      </c>
      <c r="Y2130" s="140" t="s">
        <v>7766</v>
      </c>
      <c r="Z2130" s="140" t="s">
        <v>7767</v>
      </c>
      <c r="AA2130" s="139">
        <v>2</v>
      </c>
      <c r="AB2130" s="141">
        <v>45322</v>
      </c>
      <c r="AC2130" s="141">
        <v>45322</v>
      </c>
      <c r="AD2130" s="140" t="s">
        <v>7953</v>
      </c>
      <c r="AE2130" s="140" t="s">
        <v>7954</v>
      </c>
      <c r="AF2130" s="140" t="s">
        <v>7955</v>
      </c>
      <c r="AG2130" s="140" t="s">
        <v>7956</v>
      </c>
      <c r="AH2130" s="140" t="s">
        <v>8264</v>
      </c>
      <c r="AI2130" s="140" t="s">
        <v>7773</v>
      </c>
      <c r="AJ2130" s="140" t="s">
        <v>8265</v>
      </c>
      <c r="AK2130" s="140" t="s">
        <v>8266</v>
      </c>
      <c r="AL2130" s="139">
        <v>2580</v>
      </c>
      <c r="AM2130" s="140" t="s">
        <v>335</v>
      </c>
      <c r="AN2130" s="140" t="s">
        <v>8267</v>
      </c>
    </row>
    <row r="2131" spans="1:40" ht="28.8" x14ac:dyDescent="0.25">
      <c r="A2131" s="139" t="s">
        <v>7756</v>
      </c>
      <c r="B2131" s="140" t="s">
        <v>7757</v>
      </c>
      <c r="C2131" s="139">
        <v>111914</v>
      </c>
      <c r="D2131" s="140" t="s">
        <v>5951</v>
      </c>
      <c r="E2131" s="140" t="s">
        <v>4912</v>
      </c>
      <c r="F2131" s="139">
        <v>1150</v>
      </c>
      <c r="G2131" s="140" t="s">
        <v>259</v>
      </c>
      <c r="H2131" s="140" t="s">
        <v>2759</v>
      </c>
      <c r="I2131" s="140" t="s">
        <v>7758</v>
      </c>
      <c r="J2131" s="140" t="s">
        <v>16258</v>
      </c>
      <c r="K2131" s="140" t="s">
        <v>7881</v>
      </c>
      <c r="L2131" s="140" t="s">
        <v>7761</v>
      </c>
      <c r="M2131" s="140" t="s">
        <v>6824</v>
      </c>
      <c r="N2131" s="140" t="s">
        <v>8730</v>
      </c>
      <c r="O2131" s="139">
        <v>119693</v>
      </c>
      <c r="P2131" s="139">
        <v>111914</v>
      </c>
      <c r="Q2131" s="140" t="s">
        <v>5951</v>
      </c>
      <c r="R2131" s="139">
        <v>960211</v>
      </c>
      <c r="S2131" s="139">
        <v>0</v>
      </c>
      <c r="T2131" s="140" t="s">
        <v>7758</v>
      </c>
      <c r="U2131" s="141">
        <v>36404</v>
      </c>
      <c r="V2131" s="140" t="s">
        <v>16259</v>
      </c>
      <c r="W2131" s="140" t="s">
        <v>8378</v>
      </c>
      <c r="X2131" s="140" t="s">
        <v>7765</v>
      </c>
      <c r="Y2131" s="140" t="s">
        <v>7766</v>
      </c>
      <c r="Z2131" s="140" t="s">
        <v>8732</v>
      </c>
      <c r="AA2131" s="139">
        <v>1</v>
      </c>
      <c r="AB2131" s="141">
        <v>45322</v>
      </c>
      <c r="AC2131" s="141">
        <v>45322</v>
      </c>
      <c r="AD2131" s="140" t="s">
        <v>7953</v>
      </c>
      <c r="AE2131" s="140" t="s">
        <v>7954</v>
      </c>
      <c r="AF2131" s="140" t="s">
        <v>7955</v>
      </c>
      <c r="AG2131" s="140" t="s">
        <v>7956</v>
      </c>
      <c r="AH2131" s="140" t="s">
        <v>9008</v>
      </c>
      <c r="AI2131" s="140" t="s">
        <v>7773</v>
      </c>
      <c r="AJ2131" s="140" t="s">
        <v>9009</v>
      </c>
      <c r="AK2131" s="140" t="s">
        <v>9010</v>
      </c>
      <c r="AL2131" s="139">
        <v>1150</v>
      </c>
      <c r="AM2131" s="140" t="s">
        <v>259</v>
      </c>
      <c r="AN2131" s="140" t="s">
        <v>9011</v>
      </c>
    </row>
    <row r="2132" spans="1:40" ht="28.8" x14ac:dyDescent="0.25">
      <c r="A2132" s="139" t="s">
        <v>7756</v>
      </c>
      <c r="B2132" s="140" t="s">
        <v>7757</v>
      </c>
      <c r="C2132" s="139">
        <v>111955</v>
      </c>
      <c r="D2132" s="140" t="s">
        <v>487</v>
      </c>
      <c r="E2132" s="140" t="s">
        <v>4913</v>
      </c>
      <c r="F2132" s="139">
        <v>1700</v>
      </c>
      <c r="G2132" s="140" t="s">
        <v>269</v>
      </c>
      <c r="H2132" s="140" t="s">
        <v>2760</v>
      </c>
      <c r="I2132" s="140" t="s">
        <v>7758</v>
      </c>
      <c r="J2132" s="140" t="s">
        <v>16260</v>
      </c>
      <c r="K2132" s="140" t="s">
        <v>7881</v>
      </c>
      <c r="L2132" s="140" t="s">
        <v>7761</v>
      </c>
      <c r="M2132" s="140" t="s">
        <v>6824</v>
      </c>
      <c r="N2132" s="140" t="s">
        <v>8722</v>
      </c>
      <c r="O2132" s="139">
        <v>122242</v>
      </c>
      <c r="P2132" s="139">
        <v>110452</v>
      </c>
      <c r="Q2132" s="140" t="s">
        <v>5944</v>
      </c>
      <c r="R2132" s="139">
        <v>962217</v>
      </c>
      <c r="S2132" s="139">
        <v>0</v>
      </c>
      <c r="T2132" s="140" t="s">
        <v>7758</v>
      </c>
      <c r="U2132" s="141">
        <v>36404</v>
      </c>
      <c r="V2132" s="140" t="s">
        <v>9327</v>
      </c>
      <c r="W2132" s="140" t="s">
        <v>8214</v>
      </c>
      <c r="X2132" s="140" t="s">
        <v>8106</v>
      </c>
      <c r="Y2132" s="140" t="s">
        <v>8107</v>
      </c>
      <c r="Z2132" s="140" t="s">
        <v>8724</v>
      </c>
      <c r="AA2132" s="139">
        <v>1</v>
      </c>
      <c r="AB2132" s="141">
        <v>45322</v>
      </c>
      <c r="AC2132" s="141">
        <v>45322</v>
      </c>
      <c r="AD2132" s="140" t="s">
        <v>7938</v>
      </c>
      <c r="AE2132" s="140" t="s">
        <v>7939</v>
      </c>
      <c r="AF2132" s="140" t="s">
        <v>7940</v>
      </c>
      <c r="AG2132" s="140" t="s">
        <v>7941</v>
      </c>
      <c r="AH2132" s="140" t="s">
        <v>9323</v>
      </c>
      <c r="AI2132" s="140" t="s">
        <v>7943</v>
      </c>
      <c r="AJ2132" s="140" t="s">
        <v>9324</v>
      </c>
      <c r="AK2132" s="140" t="s">
        <v>9325</v>
      </c>
      <c r="AL2132" s="139">
        <v>1702</v>
      </c>
      <c r="AM2132" s="140" t="s">
        <v>519</v>
      </c>
      <c r="AN2132" s="140" t="s">
        <v>9120</v>
      </c>
    </row>
    <row r="2133" spans="1:40" ht="28.8" x14ac:dyDescent="0.25">
      <c r="A2133" s="139" t="s">
        <v>7756</v>
      </c>
      <c r="B2133" s="140" t="s">
        <v>7757</v>
      </c>
      <c r="C2133" s="139">
        <v>112177</v>
      </c>
      <c r="D2133" s="140" t="s">
        <v>5952</v>
      </c>
      <c r="E2133" s="140" t="s">
        <v>4914</v>
      </c>
      <c r="F2133" s="139">
        <v>3630</v>
      </c>
      <c r="G2133" s="140" t="s">
        <v>367</v>
      </c>
      <c r="H2133" s="140" t="s">
        <v>2761</v>
      </c>
      <c r="I2133" s="140" t="s">
        <v>7758</v>
      </c>
      <c r="J2133" s="140" t="s">
        <v>16261</v>
      </c>
      <c r="K2133" s="140" t="s">
        <v>7760</v>
      </c>
      <c r="L2133" s="140" t="s">
        <v>7761</v>
      </c>
      <c r="M2133" s="140" t="s">
        <v>7491</v>
      </c>
      <c r="N2133" s="140" t="s">
        <v>8722</v>
      </c>
      <c r="O2133" s="139">
        <v>118951</v>
      </c>
      <c r="P2133" s="139">
        <v>107631</v>
      </c>
      <c r="Q2133" s="140" t="s">
        <v>5927</v>
      </c>
      <c r="R2133" s="139">
        <v>973669</v>
      </c>
      <c r="S2133" s="139">
        <v>0</v>
      </c>
      <c r="T2133" s="140" t="s">
        <v>7758</v>
      </c>
      <c r="U2133" s="141">
        <v>36404</v>
      </c>
      <c r="V2133" s="140" t="s">
        <v>16262</v>
      </c>
      <c r="W2133" s="140" t="s">
        <v>16263</v>
      </c>
      <c r="X2133" s="140" t="s">
        <v>7765</v>
      </c>
      <c r="Y2133" s="140" t="s">
        <v>7766</v>
      </c>
      <c r="Z2133" s="140" t="s">
        <v>8739</v>
      </c>
      <c r="AA2133" s="139">
        <v>3</v>
      </c>
      <c r="AB2133" s="141">
        <v>45322</v>
      </c>
      <c r="AC2133" s="141">
        <v>45322</v>
      </c>
      <c r="AD2133" s="140" t="s">
        <v>7768</v>
      </c>
      <c r="AE2133" s="140" t="s">
        <v>7769</v>
      </c>
      <c r="AF2133" s="140" t="s">
        <v>7770</v>
      </c>
      <c r="AG2133" s="140" t="s">
        <v>7771</v>
      </c>
      <c r="AH2133" s="140" t="s">
        <v>12407</v>
      </c>
      <c r="AI2133" s="140" t="s">
        <v>7943</v>
      </c>
      <c r="AJ2133" s="140" t="s">
        <v>12408</v>
      </c>
      <c r="AK2133" s="140" t="s">
        <v>4856</v>
      </c>
      <c r="AL2133" s="139">
        <v>3630</v>
      </c>
      <c r="AM2133" s="140" t="s">
        <v>367</v>
      </c>
      <c r="AN2133" s="140" t="s">
        <v>12409</v>
      </c>
    </row>
    <row r="2134" spans="1:40" ht="28.8" x14ac:dyDescent="0.25">
      <c r="A2134" s="139" t="s">
        <v>7756</v>
      </c>
      <c r="B2134" s="140" t="s">
        <v>7757</v>
      </c>
      <c r="C2134" s="139">
        <v>112185</v>
      </c>
      <c r="D2134" s="140" t="s">
        <v>5953</v>
      </c>
      <c r="E2134" s="140" t="s">
        <v>4915</v>
      </c>
      <c r="F2134" s="139">
        <v>3545</v>
      </c>
      <c r="G2134" s="140" t="s">
        <v>876</v>
      </c>
      <c r="H2134" s="140" t="s">
        <v>2762</v>
      </c>
      <c r="I2134" s="140" t="s">
        <v>7758</v>
      </c>
      <c r="J2134" s="140" t="s">
        <v>16264</v>
      </c>
      <c r="K2134" s="140" t="s">
        <v>7760</v>
      </c>
      <c r="L2134" s="140" t="s">
        <v>7761</v>
      </c>
      <c r="M2134" s="140" t="s">
        <v>7491</v>
      </c>
      <c r="N2134" s="140" t="s">
        <v>8722</v>
      </c>
      <c r="O2134" s="139">
        <v>119099</v>
      </c>
      <c r="P2134" s="139">
        <v>112185</v>
      </c>
      <c r="Q2134" s="140" t="s">
        <v>5953</v>
      </c>
      <c r="R2134" s="139">
        <v>971184</v>
      </c>
      <c r="S2134" s="139">
        <v>0</v>
      </c>
      <c r="T2134" s="140" t="s">
        <v>7758</v>
      </c>
      <c r="U2134" s="141">
        <v>36404</v>
      </c>
      <c r="V2134" s="140" t="s">
        <v>16265</v>
      </c>
      <c r="W2134" s="140" t="s">
        <v>8185</v>
      </c>
      <c r="X2134" s="140" t="s">
        <v>7765</v>
      </c>
      <c r="Y2134" s="140" t="s">
        <v>7766</v>
      </c>
      <c r="Z2134" s="140" t="s">
        <v>8739</v>
      </c>
      <c r="AA2134" s="139">
        <v>1</v>
      </c>
      <c r="AB2134" s="141">
        <v>45322</v>
      </c>
      <c r="AC2134" s="141">
        <v>45322</v>
      </c>
      <c r="AD2134" s="140" t="s">
        <v>7876</v>
      </c>
      <c r="AE2134" s="140" t="s">
        <v>7877</v>
      </c>
      <c r="AF2134" s="140" t="s">
        <v>7878</v>
      </c>
      <c r="AG2134" s="140" t="s">
        <v>7879</v>
      </c>
      <c r="AH2134" s="140" t="s">
        <v>12833</v>
      </c>
      <c r="AI2134" s="140" t="s">
        <v>7943</v>
      </c>
      <c r="AJ2134" s="140" t="s">
        <v>12834</v>
      </c>
      <c r="AK2134" s="140" t="s">
        <v>12835</v>
      </c>
      <c r="AL2134" s="139">
        <v>3540</v>
      </c>
      <c r="AM2134" s="140" t="s">
        <v>379</v>
      </c>
      <c r="AN2134" s="140" t="s">
        <v>12836</v>
      </c>
    </row>
    <row r="2135" spans="1:40" ht="28.8" x14ac:dyDescent="0.25">
      <c r="A2135" s="139" t="s">
        <v>7756</v>
      </c>
      <c r="B2135" s="140" t="s">
        <v>7757</v>
      </c>
      <c r="C2135" s="139">
        <v>112383</v>
      </c>
      <c r="D2135" s="140" t="s">
        <v>5954</v>
      </c>
      <c r="E2135" s="140" t="s">
        <v>3501</v>
      </c>
      <c r="F2135" s="139">
        <v>2900</v>
      </c>
      <c r="G2135" s="140" t="s">
        <v>286</v>
      </c>
      <c r="H2135" s="140" t="s">
        <v>1440</v>
      </c>
      <c r="I2135" s="140" t="s">
        <v>7758</v>
      </c>
      <c r="J2135" s="140" t="s">
        <v>10052</v>
      </c>
      <c r="K2135" s="140" t="s">
        <v>8070</v>
      </c>
      <c r="L2135" s="140" t="s">
        <v>7761</v>
      </c>
      <c r="M2135" s="140" t="s">
        <v>8071</v>
      </c>
      <c r="N2135" s="140" t="s">
        <v>8722</v>
      </c>
      <c r="O2135" s="139">
        <v>121806</v>
      </c>
      <c r="P2135" s="139">
        <v>7501</v>
      </c>
      <c r="Q2135" s="140" t="s">
        <v>5349</v>
      </c>
      <c r="R2135" s="139">
        <v>963272</v>
      </c>
      <c r="S2135" s="139">
        <v>0</v>
      </c>
      <c r="T2135" s="140" t="s">
        <v>7758</v>
      </c>
      <c r="U2135" s="141">
        <v>36404</v>
      </c>
      <c r="V2135" s="140" t="s">
        <v>16266</v>
      </c>
      <c r="W2135" s="140" t="s">
        <v>7952</v>
      </c>
      <c r="X2135" s="140" t="s">
        <v>7765</v>
      </c>
      <c r="Y2135" s="140" t="s">
        <v>7766</v>
      </c>
      <c r="Z2135" s="140" t="s">
        <v>8739</v>
      </c>
      <c r="AA2135" s="139">
        <v>1</v>
      </c>
      <c r="AB2135" s="141">
        <v>45322</v>
      </c>
      <c r="AC2135" s="141">
        <v>45322</v>
      </c>
      <c r="AD2135" s="140" t="s">
        <v>8091</v>
      </c>
      <c r="AE2135" s="140" t="s">
        <v>8092</v>
      </c>
      <c r="AF2135" s="140" t="s">
        <v>8093</v>
      </c>
      <c r="AG2135" s="140" t="s">
        <v>8094</v>
      </c>
      <c r="AH2135" s="140" t="s">
        <v>10054</v>
      </c>
      <c r="AI2135" s="140" t="s">
        <v>7943</v>
      </c>
      <c r="AJ2135" s="140" t="s">
        <v>10055</v>
      </c>
      <c r="AK2135" s="140" t="s">
        <v>3501</v>
      </c>
      <c r="AL2135" s="139">
        <v>2900</v>
      </c>
      <c r="AM2135" s="140" t="s">
        <v>286</v>
      </c>
      <c r="AN2135" s="140" t="s">
        <v>10035</v>
      </c>
    </row>
    <row r="2136" spans="1:40" ht="28.8" x14ac:dyDescent="0.25">
      <c r="A2136" s="139" t="s">
        <v>7756</v>
      </c>
      <c r="B2136" s="140" t="s">
        <v>7757</v>
      </c>
      <c r="C2136" s="139">
        <v>112474</v>
      </c>
      <c r="D2136" s="140" t="s">
        <v>5955</v>
      </c>
      <c r="E2136" s="140" t="s">
        <v>4916</v>
      </c>
      <c r="F2136" s="139">
        <v>2630</v>
      </c>
      <c r="G2136" s="140" t="s">
        <v>322</v>
      </c>
      <c r="H2136" s="140" t="s">
        <v>2763</v>
      </c>
      <c r="I2136" s="140" t="s">
        <v>7758</v>
      </c>
      <c r="J2136" s="140" t="s">
        <v>16267</v>
      </c>
      <c r="K2136" s="140" t="s">
        <v>8070</v>
      </c>
      <c r="L2136" s="140" t="s">
        <v>7761</v>
      </c>
      <c r="M2136" s="140" t="s">
        <v>8071</v>
      </c>
      <c r="N2136" s="140" t="s">
        <v>8730</v>
      </c>
      <c r="O2136" s="139">
        <v>123001</v>
      </c>
      <c r="P2136" s="139">
        <v>112474</v>
      </c>
      <c r="Q2136" s="140" t="s">
        <v>5955</v>
      </c>
      <c r="R2136" s="139">
        <v>961052</v>
      </c>
      <c r="S2136" s="139">
        <v>0</v>
      </c>
      <c r="T2136" s="140" t="s">
        <v>7758</v>
      </c>
      <c r="U2136" s="141">
        <v>36404</v>
      </c>
      <c r="V2136" s="140" t="s">
        <v>16268</v>
      </c>
      <c r="W2136" s="140" t="s">
        <v>7856</v>
      </c>
      <c r="X2136" s="140" t="s">
        <v>7765</v>
      </c>
      <c r="Y2136" s="140" t="s">
        <v>7766</v>
      </c>
      <c r="Z2136" s="140" t="s">
        <v>8732</v>
      </c>
      <c r="AA2136" s="139">
        <v>3</v>
      </c>
      <c r="AB2136" s="141">
        <v>45322</v>
      </c>
      <c r="AC2136" s="141">
        <v>45322</v>
      </c>
      <c r="AD2136" s="140" t="s">
        <v>8109</v>
      </c>
      <c r="AE2136" s="140" t="s">
        <v>8110</v>
      </c>
      <c r="AF2136" s="140" t="s">
        <v>8111</v>
      </c>
      <c r="AG2136" s="140" t="s">
        <v>8112</v>
      </c>
      <c r="AH2136" s="140" t="s">
        <v>16269</v>
      </c>
      <c r="AI2136" s="140" t="s">
        <v>7773</v>
      </c>
      <c r="AJ2136" s="140" t="s">
        <v>16270</v>
      </c>
      <c r="AK2136" s="140" t="s">
        <v>7758</v>
      </c>
      <c r="AL2136" s="139">
        <v>2630</v>
      </c>
      <c r="AM2136" s="140" t="s">
        <v>322</v>
      </c>
      <c r="AN2136" s="140" t="s">
        <v>16271</v>
      </c>
    </row>
    <row r="2137" spans="1:40" ht="28.8" x14ac:dyDescent="0.25">
      <c r="A2137" s="139" t="s">
        <v>7756</v>
      </c>
      <c r="B2137" s="140" t="s">
        <v>7757</v>
      </c>
      <c r="C2137" s="139">
        <v>112482</v>
      </c>
      <c r="D2137" s="140" t="s">
        <v>5956</v>
      </c>
      <c r="E2137" s="140" t="s">
        <v>4917</v>
      </c>
      <c r="F2137" s="139">
        <v>2100</v>
      </c>
      <c r="G2137" s="140" t="s">
        <v>543</v>
      </c>
      <c r="H2137" s="140" t="s">
        <v>2764</v>
      </c>
      <c r="I2137" s="140" t="s">
        <v>7758</v>
      </c>
      <c r="J2137" s="140" t="s">
        <v>16272</v>
      </c>
      <c r="K2137" s="140" t="s">
        <v>8070</v>
      </c>
      <c r="L2137" s="140" t="s">
        <v>7761</v>
      </c>
      <c r="M2137" s="140" t="s">
        <v>8071</v>
      </c>
      <c r="N2137" s="140" t="s">
        <v>8722</v>
      </c>
      <c r="O2137" s="139">
        <v>121764</v>
      </c>
      <c r="P2137" s="139">
        <v>7344</v>
      </c>
      <c r="Q2137" s="140" t="s">
        <v>5343</v>
      </c>
      <c r="R2137" s="139">
        <v>963091</v>
      </c>
      <c r="S2137" s="139">
        <v>0</v>
      </c>
      <c r="T2137" s="140" t="s">
        <v>7758</v>
      </c>
      <c r="U2137" s="141">
        <v>36404</v>
      </c>
      <c r="V2137" s="140" t="s">
        <v>16273</v>
      </c>
      <c r="W2137" s="140" t="s">
        <v>8711</v>
      </c>
      <c r="X2137" s="140" t="s">
        <v>7765</v>
      </c>
      <c r="Y2137" s="140" t="s">
        <v>7766</v>
      </c>
      <c r="Z2137" s="140" t="s">
        <v>8739</v>
      </c>
      <c r="AA2137" s="139">
        <v>2</v>
      </c>
      <c r="AB2137" s="141">
        <v>45322</v>
      </c>
      <c r="AC2137" s="141">
        <v>45322</v>
      </c>
      <c r="AD2137" s="140" t="s">
        <v>8091</v>
      </c>
      <c r="AE2137" s="140" t="s">
        <v>8092</v>
      </c>
      <c r="AF2137" s="140" t="s">
        <v>8093</v>
      </c>
      <c r="AG2137" s="140" t="s">
        <v>8094</v>
      </c>
      <c r="AH2137" s="140" t="s">
        <v>16274</v>
      </c>
      <c r="AI2137" s="140" t="s">
        <v>7943</v>
      </c>
      <c r="AJ2137" s="140" t="s">
        <v>16275</v>
      </c>
      <c r="AK2137" s="140" t="s">
        <v>16276</v>
      </c>
      <c r="AL2137" s="139">
        <v>2100</v>
      </c>
      <c r="AM2137" s="140" t="s">
        <v>543</v>
      </c>
      <c r="AN2137" s="140" t="s">
        <v>9985</v>
      </c>
    </row>
    <row r="2138" spans="1:40" ht="28.8" x14ac:dyDescent="0.25">
      <c r="A2138" s="139" t="s">
        <v>7756</v>
      </c>
      <c r="B2138" s="140" t="s">
        <v>7757</v>
      </c>
      <c r="C2138" s="139">
        <v>112524</v>
      </c>
      <c r="D2138" s="140" t="s">
        <v>5957</v>
      </c>
      <c r="E2138" s="140" t="s">
        <v>3497</v>
      </c>
      <c r="F2138" s="139">
        <v>2900</v>
      </c>
      <c r="G2138" s="140" t="s">
        <v>286</v>
      </c>
      <c r="H2138" s="140" t="s">
        <v>1436</v>
      </c>
      <c r="I2138" s="140" t="s">
        <v>7758</v>
      </c>
      <c r="J2138" s="140" t="s">
        <v>16277</v>
      </c>
      <c r="K2138" s="140" t="s">
        <v>8070</v>
      </c>
      <c r="L2138" s="140" t="s">
        <v>7761</v>
      </c>
      <c r="M2138" s="140" t="s">
        <v>8071</v>
      </c>
      <c r="N2138" s="140" t="s">
        <v>8722</v>
      </c>
      <c r="O2138" s="139">
        <v>121806</v>
      </c>
      <c r="P2138" s="139">
        <v>7501</v>
      </c>
      <c r="Q2138" s="140" t="s">
        <v>5349</v>
      </c>
      <c r="R2138" s="139">
        <v>963272</v>
      </c>
      <c r="S2138" s="139">
        <v>0</v>
      </c>
      <c r="T2138" s="140" t="s">
        <v>7758</v>
      </c>
      <c r="U2138" s="141">
        <v>36404</v>
      </c>
      <c r="V2138" s="140" t="s">
        <v>16278</v>
      </c>
      <c r="W2138" s="140" t="s">
        <v>8776</v>
      </c>
      <c r="X2138" s="140" t="s">
        <v>7765</v>
      </c>
      <c r="Y2138" s="140" t="s">
        <v>7766</v>
      </c>
      <c r="Z2138" s="140" t="s">
        <v>8739</v>
      </c>
      <c r="AA2138" s="139">
        <v>2</v>
      </c>
      <c r="AB2138" s="141">
        <v>45322</v>
      </c>
      <c r="AC2138" s="141">
        <v>45322</v>
      </c>
      <c r="AD2138" s="140" t="s">
        <v>8091</v>
      </c>
      <c r="AE2138" s="140" t="s">
        <v>8092</v>
      </c>
      <c r="AF2138" s="140" t="s">
        <v>8093</v>
      </c>
      <c r="AG2138" s="140" t="s">
        <v>8094</v>
      </c>
      <c r="AH2138" s="140" t="s">
        <v>10039</v>
      </c>
      <c r="AI2138" s="140" t="s">
        <v>7773</v>
      </c>
      <c r="AJ2138" s="140" t="s">
        <v>9932</v>
      </c>
      <c r="AK2138" s="140" t="s">
        <v>3497</v>
      </c>
      <c r="AL2138" s="139">
        <v>2900</v>
      </c>
      <c r="AM2138" s="140" t="s">
        <v>286</v>
      </c>
      <c r="AN2138" s="140" t="s">
        <v>10035</v>
      </c>
    </row>
    <row r="2139" spans="1:40" ht="28.8" x14ac:dyDescent="0.25">
      <c r="A2139" s="139" t="s">
        <v>7756</v>
      </c>
      <c r="B2139" s="140" t="s">
        <v>7757</v>
      </c>
      <c r="C2139" s="139">
        <v>112565</v>
      </c>
      <c r="D2139" s="140" t="s">
        <v>5958</v>
      </c>
      <c r="E2139" s="140" t="s">
        <v>4918</v>
      </c>
      <c r="F2139" s="139">
        <v>1560</v>
      </c>
      <c r="G2139" s="140" t="s">
        <v>280</v>
      </c>
      <c r="H2139" s="140" t="s">
        <v>2765</v>
      </c>
      <c r="I2139" s="140" t="s">
        <v>7758</v>
      </c>
      <c r="J2139" s="140" t="s">
        <v>9638</v>
      </c>
      <c r="K2139" s="140" t="s">
        <v>7881</v>
      </c>
      <c r="L2139" s="140" t="s">
        <v>7761</v>
      </c>
      <c r="M2139" s="140" t="s">
        <v>6824</v>
      </c>
      <c r="N2139" s="140" t="s">
        <v>8722</v>
      </c>
      <c r="O2139" s="139">
        <v>122234</v>
      </c>
      <c r="P2139" s="139">
        <v>6023</v>
      </c>
      <c r="Q2139" s="140" t="s">
        <v>5316</v>
      </c>
      <c r="R2139" s="139">
        <v>970442</v>
      </c>
      <c r="S2139" s="139">
        <v>0</v>
      </c>
      <c r="T2139" s="140" t="s">
        <v>7758</v>
      </c>
      <c r="U2139" s="141">
        <v>36404</v>
      </c>
      <c r="V2139" s="140" t="s">
        <v>9639</v>
      </c>
      <c r="W2139" s="140" t="s">
        <v>9640</v>
      </c>
      <c r="X2139" s="140" t="s">
        <v>8106</v>
      </c>
      <c r="Y2139" s="140" t="s">
        <v>8107</v>
      </c>
      <c r="Z2139" s="140" t="s">
        <v>8724</v>
      </c>
      <c r="AA2139" s="139">
        <v>1</v>
      </c>
      <c r="AB2139" s="141">
        <v>45322</v>
      </c>
      <c r="AC2139" s="141">
        <v>45322</v>
      </c>
      <c r="AD2139" s="140" t="s">
        <v>7953</v>
      </c>
      <c r="AE2139" s="140" t="s">
        <v>7954</v>
      </c>
      <c r="AF2139" s="140" t="s">
        <v>7955</v>
      </c>
      <c r="AG2139" s="140" t="s">
        <v>7956</v>
      </c>
      <c r="AH2139" s="140" t="s">
        <v>9641</v>
      </c>
      <c r="AI2139" s="140" t="s">
        <v>7943</v>
      </c>
      <c r="AJ2139" s="140" t="s">
        <v>9642</v>
      </c>
      <c r="AK2139" s="140" t="s">
        <v>3401</v>
      </c>
      <c r="AL2139" s="139">
        <v>1560</v>
      </c>
      <c r="AM2139" s="140" t="s">
        <v>280</v>
      </c>
      <c r="AN2139" s="140" t="s">
        <v>9555</v>
      </c>
    </row>
    <row r="2140" spans="1:40" ht="28.8" x14ac:dyDescent="0.25">
      <c r="A2140" s="139" t="s">
        <v>7756</v>
      </c>
      <c r="B2140" s="140" t="s">
        <v>7757</v>
      </c>
      <c r="C2140" s="139">
        <v>112623</v>
      </c>
      <c r="D2140" s="140" t="s">
        <v>6026</v>
      </c>
      <c r="E2140" s="140" t="s">
        <v>4919</v>
      </c>
      <c r="F2140" s="139">
        <v>2640</v>
      </c>
      <c r="G2140" s="140" t="s">
        <v>314</v>
      </c>
      <c r="H2140" s="140" t="s">
        <v>2766</v>
      </c>
      <c r="I2140" s="140" t="s">
        <v>7758</v>
      </c>
      <c r="J2140" s="140" t="s">
        <v>16279</v>
      </c>
      <c r="K2140" s="140" t="s">
        <v>8070</v>
      </c>
      <c r="L2140" s="140" t="s">
        <v>7761</v>
      </c>
      <c r="M2140" s="140" t="s">
        <v>8071</v>
      </c>
      <c r="N2140" s="140" t="s">
        <v>8722</v>
      </c>
      <c r="O2140" s="139">
        <v>121681</v>
      </c>
      <c r="P2140" s="139">
        <v>110569</v>
      </c>
      <c r="Q2140" s="140" t="s">
        <v>5948</v>
      </c>
      <c r="R2140" s="139">
        <v>130419</v>
      </c>
      <c r="S2140" s="139">
        <v>0</v>
      </c>
      <c r="T2140" s="140" t="s">
        <v>7758</v>
      </c>
      <c r="U2140" s="141">
        <v>36404</v>
      </c>
      <c r="V2140" s="140" t="s">
        <v>16280</v>
      </c>
      <c r="W2140" s="140" t="s">
        <v>8334</v>
      </c>
      <c r="X2140" s="140" t="s">
        <v>7765</v>
      </c>
      <c r="Y2140" s="140" t="s">
        <v>7766</v>
      </c>
      <c r="Z2140" s="140" t="s">
        <v>8739</v>
      </c>
      <c r="AA2140" s="139">
        <v>2</v>
      </c>
      <c r="AB2140" s="141">
        <v>45322</v>
      </c>
      <c r="AC2140" s="141">
        <v>45322</v>
      </c>
      <c r="AD2140" s="140" t="s">
        <v>8195</v>
      </c>
      <c r="AE2140" s="140" t="s">
        <v>8196</v>
      </c>
      <c r="AF2140" s="140" t="s">
        <v>8197</v>
      </c>
      <c r="AG2140" s="140" t="s">
        <v>8198</v>
      </c>
      <c r="AH2140" s="140" t="s">
        <v>10782</v>
      </c>
      <c r="AI2140" s="140" t="s">
        <v>7773</v>
      </c>
      <c r="AJ2140" s="140" t="s">
        <v>10783</v>
      </c>
      <c r="AK2140" s="140" t="s">
        <v>10784</v>
      </c>
      <c r="AL2140" s="139">
        <v>2600</v>
      </c>
      <c r="AM2140" s="140" t="s">
        <v>590</v>
      </c>
      <c r="AN2140" s="140" t="s">
        <v>10785</v>
      </c>
    </row>
    <row r="2141" spans="1:40" ht="28.8" x14ac:dyDescent="0.25">
      <c r="A2141" s="139" t="s">
        <v>7756</v>
      </c>
      <c r="B2141" s="140" t="s">
        <v>7757</v>
      </c>
      <c r="C2141" s="139">
        <v>112631</v>
      </c>
      <c r="D2141" s="140" t="s">
        <v>6595</v>
      </c>
      <c r="E2141" s="140" t="s">
        <v>4920</v>
      </c>
      <c r="F2141" s="139">
        <v>2650</v>
      </c>
      <c r="G2141" s="140" t="s">
        <v>315</v>
      </c>
      <c r="H2141" s="140" t="s">
        <v>2767</v>
      </c>
      <c r="I2141" s="140" t="s">
        <v>7758</v>
      </c>
      <c r="J2141" s="140" t="s">
        <v>16281</v>
      </c>
      <c r="K2141" s="140" t="s">
        <v>8070</v>
      </c>
      <c r="L2141" s="140" t="s">
        <v>7761</v>
      </c>
      <c r="M2141" s="140" t="s">
        <v>8071</v>
      </c>
      <c r="N2141" s="140" t="s">
        <v>8722</v>
      </c>
      <c r="O2141" s="139">
        <v>121707</v>
      </c>
      <c r="P2141" s="139">
        <v>9803</v>
      </c>
      <c r="Q2141" s="140" t="s">
        <v>6538</v>
      </c>
      <c r="R2141" s="139">
        <v>103192</v>
      </c>
      <c r="S2141" s="139">
        <v>0</v>
      </c>
      <c r="T2141" s="140" t="s">
        <v>7758</v>
      </c>
      <c r="U2141" s="141">
        <v>36404</v>
      </c>
      <c r="V2141" s="140" t="s">
        <v>16282</v>
      </c>
      <c r="W2141" s="140" t="s">
        <v>8233</v>
      </c>
      <c r="X2141" s="140" t="s">
        <v>7765</v>
      </c>
      <c r="Y2141" s="140" t="s">
        <v>7766</v>
      </c>
      <c r="Z2141" s="140" t="s">
        <v>8739</v>
      </c>
      <c r="AA2141" s="139">
        <v>2</v>
      </c>
      <c r="AB2141" s="141">
        <v>45322</v>
      </c>
      <c r="AC2141" s="141">
        <v>45322</v>
      </c>
      <c r="AD2141" s="140" t="s">
        <v>8109</v>
      </c>
      <c r="AE2141" s="140" t="s">
        <v>8110</v>
      </c>
      <c r="AF2141" s="140" t="s">
        <v>8111</v>
      </c>
      <c r="AG2141" s="140" t="s">
        <v>8112</v>
      </c>
      <c r="AH2141" s="140" t="s">
        <v>10800</v>
      </c>
      <c r="AI2141" s="140" t="s">
        <v>7943</v>
      </c>
      <c r="AJ2141" s="140" t="s">
        <v>10801</v>
      </c>
      <c r="AK2141" s="140" t="s">
        <v>9653</v>
      </c>
      <c r="AL2141" s="139">
        <v>2390</v>
      </c>
      <c r="AM2141" s="140" t="s">
        <v>2847</v>
      </c>
      <c r="AN2141" s="140" t="s">
        <v>10263</v>
      </c>
    </row>
    <row r="2142" spans="1:40" ht="28.8" x14ac:dyDescent="0.25">
      <c r="A2142" s="139" t="s">
        <v>7756</v>
      </c>
      <c r="B2142" s="140" t="s">
        <v>7757</v>
      </c>
      <c r="C2142" s="139">
        <v>112862</v>
      </c>
      <c r="D2142" s="140" t="s">
        <v>6596</v>
      </c>
      <c r="E2142" s="140" t="s">
        <v>4921</v>
      </c>
      <c r="F2142" s="139">
        <v>2570</v>
      </c>
      <c r="G2142" s="140" t="s">
        <v>318</v>
      </c>
      <c r="H2142" s="140" t="s">
        <v>6597</v>
      </c>
      <c r="I2142" s="140" t="s">
        <v>7758</v>
      </c>
      <c r="J2142" s="140" t="s">
        <v>16283</v>
      </c>
      <c r="K2142" s="140" t="s">
        <v>7899</v>
      </c>
      <c r="L2142" s="140" t="s">
        <v>7761</v>
      </c>
      <c r="M2142" s="140" t="s">
        <v>6823</v>
      </c>
      <c r="N2142" s="140" t="s">
        <v>8722</v>
      </c>
      <c r="O2142" s="139">
        <v>119248</v>
      </c>
      <c r="P2142" s="139">
        <v>10736</v>
      </c>
      <c r="Q2142" s="140" t="s">
        <v>7219</v>
      </c>
      <c r="R2142" s="139">
        <v>117945</v>
      </c>
      <c r="S2142" s="139">
        <v>0</v>
      </c>
      <c r="T2142" s="140" t="s">
        <v>7758</v>
      </c>
      <c r="U2142" s="141">
        <v>36404</v>
      </c>
      <c r="V2142" s="140" t="s">
        <v>16284</v>
      </c>
      <c r="W2142" s="140" t="s">
        <v>16285</v>
      </c>
      <c r="X2142" s="140" t="s">
        <v>7972</v>
      </c>
      <c r="Y2142" s="140" t="s">
        <v>7973</v>
      </c>
      <c r="Z2142" s="140" t="s">
        <v>8899</v>
      </c>
      <c r="AA2142" s="139">
        <v>1</v>
      </c>
      <c r="AB2142" s="141">
        <v>45322</v>
      </c>
      <c r="AC2142" s="141">
        <v>45322</v>
      </c>
      <c r="AD2142" s="140" t="s">
        <v>8109</v>
      </c>
      <c r="AE2142" s="140" t="s">
        <v>8110</v>
      </c>
      <c r="AF2142" s="140" t="s">
        <v>8111</v>
      </c>
      <c r="AG2142" s="140" t="s">
        <v>8112</v>
      </c>
      <c r="AH2142" s="140" t="s">
        <v>10882</v>
      </c>
      <c r="AI2142" s="140" t="s">
        <v>7885</v>
      </c>
      <c r="AJ2142" s="140" t="s">
        <v>10883</v>
      </c>
      <c r="AK2142" s="140" t="s">
        <v>3687</v>
      </c>
      <c r="AL2142" s="139">
        <v>2570</v>
      </c>
      <c r="AM2142" s="140" t="s">
        <v>318</v>
      </c>
      <c r="AN2142" s="140" t="s">
        <v>10879</v>
      </c>
    </row>
    <row r="2143" spans="1:40" ht="28.8" x14ac:dyDescent="0.25">
      <c r="A2143" s="139" t="s">
        <v>7756</v>
      </c>
      <c r="B2143" s="140" t="s">
        <v>7757</v>
      </c>
      <c r="C2143" s="139">
        <v>112871</v>
      </c>
      <c r="D2143" s="140" t="s">
        <v>7404</v>
      </c>
      <c r="E2143" s="140" t="s">
        <v>4922</v>
      </c>
      <c r="F2143" s="139">
        <v>9340</v>
      </c>
      <c r="G2143" s="140" t="s">
        <v>457</v>
      </c>
      <c r="H2143" s="140" t="s">
        <v>16286</v>
      </c>
      <c r="I2143" s="140" t="s">
        <v>7758</v>
      </c>
      <c r="J2143" s="140" t="s">
        <v>16287</v>
      </c>
      <c r="K2143" s="140" t="s">
        <v>8031</v>
      </c>
      <c r="L2143" s="140" t="s">
        <v>7761</v>
      </c>
      <c r="M2143" s="140" t="s">
        <v>6825</v>
      </c>
      <c r="N2143" s="140" t="s">
        <v>8722</v>
      </c>
      <c r="O2143" s="139">
        <v>121194</v>
      </c>
      <c r="P2143" s="139">
        <v>45237</v>
      </c>
      <c r="Q2143" s="140" t="s">
        <v>7357</v>
      </c>
      <c r="R2143" s="139">
        <v>968784</v>
      </c>
      <c r="S2143" s="139">
        <v>0</v>
      </c>
      <c r="T2143" s="140" t="s">
        <v>7758</v>
      </c>
      <c r="U2143" s="141">
        <v>36404</v>
      </c>
      <c r="V2143" s="140" t="s">
        <v>16288</v>
      </c>
      <c r="W2143" s="140" t="s">
        <v>8102</v>
      </c>
      <c r="X2143" s="140" t="s">
        <v>7972</v>
      </c>
      <c r="Y2143" s="140" t="s">
        <v>7973</v>
      </c>
      <c r="Z2143" s="140" t="s">
        <v>8899</v>
      </c>
      <c r="AA2143" s="139">
        <v>1</v>
      </c>
      <c r="AB2143" s="141">
        <v>45322</v>
      </c>
      <c r="AC2143" s="141">
        <v>45322</v>
      </c>
      <c r="AD2143" s="140" t="s">
        <v>7938</v>
      </c>
      <c r="AE2143" s="140" t="s">
        <v>7939</v>
      </c>
      <c r="AF2143" s="140" t="s">
        <v>7940</v>
      </c>
      <c r="AG2143" s="140" t="s">
        <v>7941</v>
      </c>
      <c r="AH2143" s="140" t="s">
        <v>16289</v>
      </c>
      <c r="AI2143" s="140" t="s">
        <v>7943</v>
      </c>
      <c r="AJ2143" s="140" t="s">
        <v>16290</v>
      </c>
      <c r="AK2143" s="140" t="s">
        <v>16291</v>
      </c>
      <c r="AL2143" s="139">
        <v>9340</v>
      </c>
      <c r="AM2143" s="140" t="s">
        <v>457</v>
      </c>
      <c r="AN2143" s="140" t="s">
        <v>14764</v>
      </c>
    </row>
    <row r="2144" spans="1:40" ht="28.8" x14ac:dyDescent="0.25">
      <c r="A2144" s="139" t="s">
        <v>7756</v>
      </c>
      <c r="B2144" s="140" t="s">
        <v>7757</v>
      </c>
      <c r="C2144" s="139">
        <v>112921</v>
      </c>
      <c r="D2144" s="140" t="s">
        <v>2921</v>
      </c>
      <c r="E2144" s="140" t="s">
        <v>4923</v>
      </c>
      <c r="F2144" s="139">
        <v>2940</v>
      </c>
      <c r="G2144" s="140" t="s">
        <v>542</v>
      </c>
      <c r="H2144" s="140" t="s">
        <v>1419</v>
      </c>
      <c r="I2144" s="140" t="s">
        <v>7758</v>
      </c>
      <c r="J2144" s="140" t="s">
        <v>9945</v>
      </c>
      <c r="K2144" s="140" t="s">
        <v>8070</v>
      </c>
      <c r="L2144" s="140" t="s">
        <v>7761</v>
      </c>
      <c r="M2144" s="140" t="s">
        <v>8071</v>
      </c>
      <c r="N2144" s="140" t="s">
        <v>8722</v>
      </c>
      <c r="O2144" s="139">
        <v>121541</v>
      </c>
      <c r="P2144" s="139">
        <v>112921</v>
      </c>
      <c r="Q2144" s="140" t="s">
        <v>2921</v>
      </c>
      <c r="R2144" s="139">
        <v>123381</v>
      </c>
      <c r="S2144" s="139">
        <v>0</v>
      </c>
      <c r="T2144" s="140" t="s">
        <v>7758</v>
      </c>
      <c r="U2144" s="141">
        <v>36404</v>
      </c>
      <c r="V2144" s="140" t="s">
        <v>16292</v>
      </c>
      <c r="W2144" s="140" t="s">
        <v>7792</v>
      </c>
      <c r="X2144" s="140" t="s">
        <v>7765</v>
      </c>
      <c r="Y2144" s="140" t="s">
        <v>7766</v>
      </c>
      <c r="Z2144" s="140" t="s">
        <v>8739</v>
      </c>
      <c r="AA2144" s="139">
        <v>1</v>
      </c>
      <c r="AB2144" s="141">
        <v>45322</v>
      </c>
      <c r="AC2144" s="141">
        <v>45322</v>
      </c>
      <c r="AD2144" s="140" t="s">
        <v>8091</v>
      </c>
      <c r="AE2144" s="140" t="s">
        <v>8092</v>
      </c>
      <c r="AF2144" s="140" t="s">
        <v>8093</v>
      </c>
      <c r="AG2144" s="140" t="s">
        <v>8094</v>
      </c>
      <c r="AH2144" s="140" t="s">
        <v>9915</v>
      </c>
      <c r="AI2144" s="140" t="s">
        <v>7943</v>
      </c>
      <c r="AJ2144" s="140" t="s">
        <v>9916</v>
      </c>
      <c r="AK2144" s="140" t="s">
        <v>9917</v>
      </c>
      <c r="AL2144" s="139">
        <v>2900</v>
      </c>
      <c r="AM2144" s="140" t="s">
        <v>286</v>
      </c>
      <c r="AN2144" s="140" t="s">
        <v>9918</v>
      </c>
    </row>
    <row r="2145" spans="1:40" ht="28.8" x14ac:dyDescent="0.25">
      <c r="A2145" s="139" t="s">
        <v>7756</v>
      </c>
      <c r="B2145" s="140" t="s">
        <v>7757</v>
      </c>
      <c r="C2145" s="139">
        <v>112938</v>
      </c>
      <c r="D2145" s="140" t="s">
        <v>5959</v>
      </c>
      <c r="E2145" s="140" t="s">
        <v>4924</v>
      </c>
      <c r="F2145" s="139">
        <v>8510</v>
      </c>
      <c r="G2145" s="140" t="s">
        <v>413</v>
      </c>
      <c r="H2145" s="140" t="s">
        <v>7640</v>
      </c>
      <c r="I2145" s="140" t="s">
        <v>7758</v>
      </c>
      <c r="J2145" s="140" t="s">
        <v>16293</v>
      </c>
      <c r="K2145" s="140" t="s">
        <v>7899</v>
      </c>
      <c r="L2145" s="140" t="s">
        <v>7761</v>
      </c>
      <c r="M2145" s="140" t="s">
        <v>6823</v>
      </c>
      <c r="N2145" s="140" t="s">
        <v>8722</v>
      </c>
      <c r="O2145" s="139">
        <v>125591</v>
      </c>
      <c r="P2145" s="139">
        <v>117556</v>
      </c>
      <c r="Q2145" s="140" t="s">
        <v>7418</v>
      </c>
      <c r="R2145" s="139">
        <v>105858</v>
      </c>
      <c r="S2145" s="139">
        <v>0</v>
      </c>
      <c r="T2145" s="140" t="s">
        <v>7758</v>
      </c>
      <c r="U2145" s="141">
        <v>36404</v>
      </c>
      <c r="V2145" s="140" t="s">
        <v>16294</v>
      </c>
      <c r="W2145" s="140" t="s">
        <v>13125</v>
      </c>
      <c r="X2145" s="140" t="s">
        <v>7765</v>
      </c>
      <c r="Y2145" s="140" t="s">
        <v>7766</v>
      </c>
      <c r="Z2145" s="140" t="s">
        <v>8739</v>
      </c>
      <c r="AA2145" s="139">
        <v>1</v>
      </c>
      <c r="AB2145" s="141">
        <v>45322</v>
      </c>
      <c r="AC2145" s="141">
        <v>45322</v>
      </c>
      <c r="AD2145" s="140" t="s">
        <v>7913</v>
      </c>
      <c r="AE2145" s="140" t="s">
        <v>7914</v>
      </c>
      <c r="AF2145" s="140" t="s">
        <v>7915</v>
      </c>
      <c r="AG2145" s="140" t="s">
        <v>7916</v>
      </c>
      <c r="AH2145" s="140" t="s">
        <v>16295</v>
      </c>
      <c r="AI2145" s="140" t="s">
        <v>7943</v>
      </c>
      <c r="AJ2145" s="140" t="s">
        <v>16296</v>
      </c>
      <c r="AK2145" s="140" t="s">
        <v>16297</v>
      </c>
      <c r="AL2145" s="139">
        <v>8510</v>
      </c>
      <c r="AM2145" s="140" t="s">
        <v>413</v>
      </c>
      <c r="AN2145" s="140" t="s">
        <v>16298</v>
      </c>
    </row>
    <row r="2146" spans="1:40" ht="28.8" x14ac:dyDescent="0.25">
      <c r="A2146" s="139" t="s">
        <v>7756</v>
      </c>
      <c r="B2146" s="140" t="s">
        <v>7757</v>
      </c>
      <c r="C2146" s="139">
        <v>112953</v>
      </c>
      <c r="D2146" s="140" t="s">
        <v>7641</v>
      </c>
      <c r="E2146" s="140" t="s">
        <v>4925</v>
      </c>
      <c r="F2146" s="139">
        <v>9960</v>
      </c>
      <c r="G2146" s="140" t="s">
        <v>877</v>
      </c>
      <c r="H2146" s="140" t="s">
        <v>2768</v>
      </c>
      <c r="I2146" s="140" t="s">
        <v>7758</v>
      </c>
      <c r="J2146" s="140" t="s">
        <v>16299</v>
      </c>
      <c r="K2146" s="140" t="s">
        <v>8031</v>
      </c>
      <c r="L2146" s="140" t="s">
        <v>7761</v>
      </c>
      <c r="M2146" s="140" t="s">
        <v>6825</v>
      </c>
      <c r="N2146" s="140" t="s">
        <v>7762</v>
      </c>
      <c r="O2146" s="139">
        <v>121301</v>
      </c>
      <c r="P2146" s="139">
        <v>3269</v>
      </c>
      <c r="Q2146" s="140" t="s">
        <v>6643</v>
      </c>
      <c r="R2146" s="139">
        <v>114025</v>
      </c>
      <c r="S2146" s="139">
        <v>114025</v>
      </c>
      <c r="T2146" s="140" t="s">
        <v>7758</v>
      </c>
      <c r="U2146" s="141">
        <v>36404</v>
      </c>
      <c r="V2146" s="140" t="s">
        <v>16300</v>
      </c>
      <c r="W2146" s="140" t="s">
        <v>15871</v>
      </c>
      <c r="X2146" s="140" t="s">
        <v>7765</v>
      </c>
      <c r="Y2146" s="140" t="s">
        <v>7766</v>
      </c>
      <c r="Z2146" s="140" t="s">
        <v>7767</v>
      </c>
      <c r="AA2146" s="139">
        <v>2</v>
      </c>
      <c r="AB2146" s="141">
        <v>45322</v>
      </c>
      <c r="AC2146" s="141">
        <v>45322</v>
      </c>
      <c r="AD2146" s="140" t="s">
        <v>8379</v>
      </c>
      <c r="AE2146" s="140" t="s">
        <v>8380</v>
      </c>
      <c r="AF2146" s="140" t="s">
        <v>8381</v>
      </c>
      <c r="AG2146" s="140" t="s">
        <v>8382</v>
      </c>
      <c r="AH2146" s="140" t="s">
        <v>8555</v>
      </c>
      <c r="AI2146" s="140" t="s">
        <v>7885</v>
      </c>
      <c r="AJ2146" s="140" t="s">
        <v>8556</v>
      </c>
      <c r="AK2146" s="140" t="s">
        <v>8557</v>
      </c>
      <c r="AL2146" s="139">
        <v>9900</v>
      </c>
      <c r="AM2146" s="140" t="s">
        <v>484</v>
      </c>
      <c r="AN2146" s="140" t="s">
        <v>8558</v>
      </c>
    </row>
    <row r="2147" spans="1:40" ht="28.8" x14ac:dyDescent="0.25">
      <c r="A2147" s="139" t="s">
        <v>7756</v>
      </c>
      <c r="B2147" s="140" t="s">
        <v>7757</v>
      </c>
      <c r="C2147" s="139">
        <v>112979</v>
      </c>
      <c r="D2147" s="140" t="s">
        <v>5344</v>
      </c>
      <c r="E2147" s="140" t="s">
        <v>4926</v>
      </c>
      <c r="F2147" s="139">
        <v>9140</v>
      </c>
      <c r="G2147" s="140" t="s">
        <v>325</v>
      </c>
      <c r="H2147" s="140" t="s">
        <v>2769</v>
      </c>
      <c r="I2147" s="140" t="s">
        <v>7758</v>
      </c>
      <c r="J2147" s="140" t="s">
        <v>16301</v>
      </c>
      <c r="K2147" s="140" t="s">
        <v>7899</v>
      </c>
      <c r="L2147" s="140" t="s">
        <v>7761</v>
      </c>
      <c r="M2147" s="140" t="s">
        <v>6823</v>
      </c>
      <c r="N2147" s="140" t="s">
        <v>8722</v>
      </c>
      <c r="O2147" s="139">
        <v>121228</v>
      </c>
      <c r="P2147" s="139">
        <v>10595</v>
      </c>
      <c r="Q2147" s="140" t="s">
        <v>5427</v>
      </c>
      <c r="R2147" s="139">
        <v>963918</v>
      </c>
      <c r="S2147" s="139">
        <v>0</v>
      </c>
      <c r="T2147" s="140" t="s">
        <v>7758</v>
      </c>
      <c r="U2147" s="141">
        <v>36404</v>
      </c>
      <c r="V2147" s="140" t="s">
        <v>16302</v>
      </c>
      <c r="W2147" s="140" t="s">
        <v>8337</v>
      </c>
      <c r="X2147" s="140" t="s">
        <v>7765</v>
      </c>
      <c r="Y2147" s="140" t="s">
        <v>7766</v>
      </c>
      <c r="Z2147" s="140" t="s">
        <v>8739</v>
      </c>
      <c r="AA2147" s="139">
        <v>2</v>
      </c>
      <c r="AB2147" s="141">
        <v>45322</v>
      </c>
      <c r="AC2147" s="141">
        <v>45322</v>
      </c>
      <c r="AD2147" s="140" t="s">
        <v>8081</v>
      </c>
      <c r="AE2147" s="140" t="s">
        <v>8082</v>
      </c>
      <c r="AF2147" s="140" t="s">
        <v>8083</v>
      </c>
      <c r="AG2147" s="140" t="s">
        <v>8084</v>
      </c>
      <c r="AH2147" s="140" t="s">
        <v>16303</v>
      </c>
      <c r="AI2147" s="140" t="s">
        <v>7773</v>
      </c>
      <c r="AJ2147" s="140" t="s">
        <v>16304</v>
      </c>
      <c r="AK2147" s="140" t="s">
        <v>4926</v>
      </c>
      <c r="AL2147" s="139">
        <v>9140</v>
      </c>
      <c r="AM2147" s="140" t="s">
        <v>325</v>
      </c>
      <c r="AN2147" s="140" t="s">
        <v>11041</v>
      </c>
    </row>
    <row r="2148" spans="1:40" ht="28.8" x14ac:dyDescent="0.25">
      <c r="A2148" s="139" t="s">
        <v>7756</v>
      </c>
      <c r="B2148" s="140" t="s">
        <v>7757</v>
      </c>
      <c r="C2148" s="139">
        <v>113076</v>
      </c>
      <c r="D2148" s="140" t="s">
        <v>5960</v>
      </c>
      <c r="E2148" s="140" t="s">
        <v>4927</v>
      </c>
      <c r="F2148" s="139">
        <v>8530</v>
      </c>
      <c r="G2148" s="140" t="s">
        <v>426</v>
      </c>
      <c r="H2148" s="140" t="s">
        <v>2770</v>
      </c>
      <c r="I2148" s="140" t="s">
        <v>7758</v>
      </c>
      <c r="J2148" s="140" t="s">
        <v>16305</v>
      </c>
      <c r="K2148" s="140" t="s">
        <v>7922</v>
      </c>
      <c r="L2148" s="140" t="s">
        <v>7761</v>
      </c>
      <c r="M2148" s="140" t="s">
        <v>7923</v>
      </c>
      <c r="N2148" s="140" t="s">
        <v>8722</v>
      </c>
      <c r="O2148" s="139">
        <v>119461</v>
      </c>
      <c r="P2148" s="139">
        <v>19612</v>
      </c>
      <c r="Q2148" s="140" t="s">
        <v>5344</v>
      </c>
      <c r="R2148" s="139">
        <v>974031</v>
      </c>
      <c r="S2148" s="139">
        <v>0</v>
      </c>
      <c r="T2148" s="140" t="s">
        <v>7758</v>
      </c>
      <c r="U2148" s="141">
        <v>36404</v>
      </c>
      <c r="V2148" s="140" t="s">
        <v>16306</v>
      </c>
      <c r="W2148" s="140" t="s">
        <v>14025</v>
      </c>
      <c r="X2148" s="140" t="s">
        <v>7765</v>
      </c>
      <c r="Y2148" s="140" t="s">
        <v>7766</v>
      </c>
      <c r="Z2148" s="140" t="s">
        <v>8739</v>
      </c>
      <c r="AA2148" s="139">
        <v>1</v>
      </c>
      <c r="AB2148" s="141">
        <v>45322</v>
      </c>
      <c r="AC2148" s="141">
        <v>45322</v>
      </c>
      <c r="AD2148" s="140" t="s">
        <v>7913</v>
      </c>
      <c r="AE2148" s="140" t="s">
        <v>7914</v>
      </c>
      <c r="AF2148" s="140" t="s">
        <v>7915</v>
      </c>
      <c r="AG2148" s="140" t="s">
        <v>7916</v>
      </c>
      <c r="AH2148" s="140" t="s">
        <v>16307</v>
      </c>
      <c r="AI2148" s="140" t="s">
        <v>7943</v>
      </c>
      <c r="AJ2148" s="140" t="s">
        <v>13856</v>
      </c>
      <c r="AK2148" s="140" t="s">
        <v>13863</v>
      </c>
      <c r="AL2148" s="139">
        <v>8530</v>
      </c>
      <c r="AM2148" s="140" t="s">
        <v>426</v>
      </c>
      <c r="AN2148" s="140" t="s">
        <v>13858</v>
      </c>
    </row>
    <row r="2149" spans="1:40" ht="28.8" x14ac:dyDescent="0.25">
      <c r="A2149" s="139" t="s">
        <v>7756</v>
      </c>
      <c r="B2149" s="140" t="s">
        <v>7757</v>
      </c>
      <c r="C2149" s="139">
        <v>113217</v>
      </c>
      <c r="D2149" s="140" t="s">
        <v>7642</v>
      </c>
      <c r="E2149" s="140" t="s">
        <v>4928</v>
      </c>
      <c r="F2149" s="139">
        <v>2060</v>
      </c>
      <c r="G2149" s="140" t="s">
        <v>2909</v>
      </c>
      <c r="H2149" s="140" t="s">
        <v>5961</v>
      </c>
      <c r="I2149" s="140" t="s">
        <v>7758</v>
      </c>
      <c r="J2149" s="140" t="s">
        <v>16308</v>
      </c>
      <c r="K2149" s="140" t="s">
        <v>8070</v>
      </c>
      <c r="L2149" s="140" t="s">
        <v>7761</v>
      </c>
      <c r="M2149" s="140" t="s">
        <v>8071</v>
      </c>
      <c r="N2149" s="140" t="s">
        <v>8730</v>
      </c>
      <c r="O2149" s="139">
        <v>119751</v>
      </c>
      <c r="P2149" s="139">
        <v>6213</v>
      </c>
      <c r="Q2149" s="140" t="s">
        <v>6187</v>
      </c>
      <c r="R2149" s="139">
        <v>128728</v>
      </c>
      <c r="S2149" s="139">
        <v>0</v>
      </c>
      <c r="T2149" s="140" t="s">
        <v>7758</v>
      </c>
      <c r="U2149" s="141">
        <v>36404</v>
      </c>
      <c r="V2149" s="140" t="s">
        <v>16309</v>
      </c>
      <c r="W2149" s="140" t="s">
        <v>8776</v>
      </c>
      <c r="X2149" s="140" t="s">
        <v>7765</v>
      </c>
      <c r="Y2149" s="140" t="s">
        <v>7766</v>
      </c>
      <c r="Z2149" s="140" t="s">
        <v>8732</v>
      </c>
      <c r="AA2149" s="139">
        <v>2</v>
      </c>
      <c r="AB2149" s="141">
        <v>45322</v>
      </c>
      <c r="AC2149" s="141">
        <v>45322</v>
      </c>
      <c r="AD2149" s="140" t="s">
        <v>7857</v>
      </c>
      <c r="AE2149" s="140" t="s">
        <v>7858</v>
      </c>
      <c r="AF2149" s="140" t="s">
        <v>7859</v>
      </c>
      <c r="AG2149" s="140" t="s">
        <v>7860</v>
      </c>
      <c r="AH2149" s="140" t="s">
        <v>9645</v>
      </c>
      <c r="AI2149" s="140" t="s">
        <v>7773</v>
      </c>
      <c r="AJ2149" s="140" t="s">
        <v>9646</v>
      </c>
      <c r="AK2149" s="140" t="s">
        <v>9647</v>
      </c>
      <c r="AL2149" s="139">
        <v>2000</v>
      </c>
      <c r="AM2149" s="140" t="s">
        <v>2909</v>
      </c>
      <c r="AN2149" s="140" t="s">
        <v>9648</v>
      </c>
    </row>
    <row r="2150" spans="1:40" ht="28.8" x14ac:dyDescent="0.25">
      <c r="A2150" s="139" t="s">
        <v>7756</v>
      </c>
      <c r="B2150" s="140" t="s">
        <v>7757</v>
      </c>
      <c r="C2150" s="139">
        <v>113571</v>
      </c>
      <c r="D2150" s="140" t="s">
        <v>7405</v>
      </c>
      <c r="E2150" s="140" t="s">
        <v>4929</v>
      </c>
      <c r="F2150" s="139">
        <v>8840</v>
      </c>
      <c r="G2150" s="140" t="s">
        <v>903</v>
      </c>
      <c r="H2150" s="140" t="s">
        <v>2771</v>
      </c>
      <c r="I2150" s="140" t="s">
        <v>7758</v>
      </c>
      <c r="J2150" s="140" t="s">
        <v>16310</v>
      </c>
      <c r="K2150" s="140" t="s">
        <v>7922</v>
      </c>
      <c r="L2150" s="140" t="s">
        <v>7761</v>
      </c>
      <c r="M2150" s="140" t="s">
        <v>7923</v>
      </c>
      <c r="N2150" s="140" t="s">
        <v>8730</v>
      </c>
      <c r="O2150" s="139">
        <v>119172</v>
      </c>
      <c r="P2150" s="139">
        <v>17756</v>
      </c>
      <c r="Q2150" s="140" t="s">
        <v>490</v>
      </c>
      <c r="R2150" s="139">
        <v>975359</v>
      </c>
      <c r="S2150" s="139">
        <v>0</v>
      </c>
      <c r="T2150" s="140" t="s">
        <v>7758</v>
      </c>
      <c r="U2150" s="141">
        <v>36404</v>
      </c>
      <c r="V2150" s="140" t="s">
        <v>16311</v>
      </c>
      <c r="W2150" s="140" t="s">
        <v>16312</v>
      </c>
      <c r="X2150" s="140" t="s">
        <v>7972</v>
      </c>
      <c r="Y2150" s="140" t="s">
        <v>7973</v>
      </c>
      <c r="Z2150" s="140" t="s">
        <v>8773</v>
      </c>
      <c r="AA2150" s="139">
        <v>1</v>
      </c>
      <c r="AB2150" s="141">
        <v>45322</v>
      </c>
      <c r="AC2150" s="141">
        <v>45322</v>
      </c>
      <c r="AD2150" s="140" t="s">
        <v>7913</v>
      </c>
      <c r="AE2150" s="140" t="s">
        <v>7914</v>
      </c>
      <c r="AF2150" s="140" t="s">
        <v>7915</v>
      </c>
      <c r="AG2150" s="140" t="s">
        <v>7916</v>
      </c>
      <c r="AH2150" s="140" t="s">
        <v>16313</v>
      </c>
      <c r="AI2150" s="140" t="s">
        <v>7773</v>
      </c>
      <c r="AJ2150" s="140" t="s">
        <v>16314</v>
      </c>
      <c r="AK2150" s="140" t="s">
        <v>16315</v>
      </c>
      <c r="AL2150" s="139">
        <v>8840</v>
      </c>
      <c r="AM2150" s="140" t="s">
        <v>394</v>
      </c>
      <c r="AN2150" s="140" t="s">
        <v>16316</v>
      </c>
    </row>
    <row r="2151" spans="1:40" ht="28.8" x14ac:dyDescent="0.25">
      <c r="A2151" s="139" t="s">
        <v>7756</v>
      </c>
      <c r="B2151" s="140" t="s">
        <v>7757</v>
      </c>
      <c r="C2151" s="139">
        <v>113589</v>
      </c>
      <c r="D2151" s="140" t="s">
        <v>7643</v>
      </c>
      <c r="E2151" s="140" t="s">
        <v>4930</v>
      </c>
      <c r="F2151" s="139">
        <v>9400</v>
      </c>
      <c r="G2151" s="140" t="s">
        <v>463</v>
      </c>
      <c r="H2151" s="140" t="s">
        <v>2854</v>
      </c>
      <c r="I2151" s="140" t="s">
        <v>7758</v>
      </c>
      <c r="J2151" s="140" t="s">
        <v>16317</v>
      </c>
      <c r="K2151" s="140" t="s">
        <v>8031</v>
      </c>
      <c r="L2151" s="140" t="s">
        <v>7761</v>
      </c>
      <c r="M2151" s="140" t="s">
        <v>6825</v>
      </c>
      <c r="N2151" s="140" t="s">
        <v>8730</v>
      </c>
      <c r="O2151" s="139">
        <v>120981</v>
      </c>
      <c r="P2151" s="139">
        <v>23523</v>
      </c>
      <c r="Q2151" s="140" t="s">
        <v>7615</v>
      </c>
      <c r="R2151" s="139">
        <v>976019</v>
      </c>
      <c r="S2151" s="139">
        <v>0</v>
      </c>
      <c r="T2151" s="140" t="s">
        <v>7758</v>
      </c>
      <c r="U2151" s="141">
        <v>36404</v>
      </c>
      <c r="V2151" s="140" t="s">
        <v>16318</v>
      </c>
      <c r="W2151" s="140" t="s">
        <v>8718</v>
      </c>
      <c r="X2151" s="140" t="s">
        <v>7765</v>
      </c>
      <c r="Y2151" s="140" t="s">
        <v>7766</v>
      </c>
      <c r="Z2151" s="140" t="s">
        <v>8732</v>
      </c>
      <c r="AA2151" s="139">
        <v>2</v>
      </c>
      <c r="AB2151" s="141">
        <v>45322</v>
      </c>
      <c r="AC2151" s="141">
        <v>45322</v>
      </c>
      <c r="AD2151" s="140" t="s">
        <v>7938</v>
      </c>
      <c r="AE2151" s="140" t="s">
        <v>7939</v>
      </c>
      <c r="AF2151" s="140" t="s">
        <v>7940</v>
      </c>
      <c r="AG2151" s="140" t="s">
        <v>7941</v>
      </c>
      <c r="AH2151" s="140" t="s">
        <v>14908</v>
      </c>
      <c r="AI2151" s="140" t="s">
        <v>7773</v>
      </c>
      <c r="AJ2151" s="140" t="s">
        <v>14909</v>
      </c>
      <c r="AK2151" s="140" t="s">
        <v>14910</v>
      </c>
      <c r="AL2151" s="139">
        <v>9400</v>
      </c>
      <c r="AM2151" s="140" t="s">
        <v>463</v>
      </c>
      <c r="AN2151" s="140" t="s">
        <v>14911</v>
      </c>
    </row>
    <row r="2152" spans="1:40" ht="28.8" x14ac:dyDescent="0.25">
      <c r="A2152" s="139" t="s">
        <v>7756</v>
      </c>
      <c r="B2152" s="140" t="s">
        <v>7757</v>
      </c>
      <c r="C2152" s="139">
        <v>113613</v>
      </c>
      <c r="D2152" s="140" t="s">
        <v>5962</v>
      </c>
      <c r="E2152" s="140" t="s">
        <v>4931</v>
      </c>
      <c r="F2152" s="139">
        <v>9308</v>
      </c>
      <c r="G2152" s="140" t="s">
        <v>123</v>
      </c>
      <c r="H2152" s="140" t="s">
        <v>2772</v>
      </c>
      <c r="I2152" s="140" t="s">
        <v>7758</v>
      </c>
      <c r="J2152" s="140" t="s">
        <v>16319</v>
      </c>
      <c r="K2152" s="140" t="s">
        <v>8031</v>
      </c>
      <c r="L2152" s="140" t="s">
        <v>7761</v>
      </c>
      <c r="M2152" s="140" t="s">
        <v>6825</v>
      </c>
      <c r="N2152" s="140" t="s">
        <v>7762</v>
      </c>
      <c r="O2152" s="139">
        <v>121012</v>
      </c>
      <c r="P2152" s="139">
        <v>299</v>
      </c>
      <c r="Q2152" s="140" t="s">
        <v>7049</v>
      </c>
      <c r="R2152" s="139">
        <v>113985</v>
      </c>
      <c r="S2152" s="139">
        <v>113985</v>
      </c>
      <c r="T2152" s="140" t="s">
        <v>7758</v>
      </c>
      <c r="U2152" s="141">
        <v>36404</v>
      </c>
      <c r="V2152" s="140" t="s">
        <v>16320</v>
      </c>
      <c r="W2152" s="140" t="s">
        <v>9583</v>
      </c>
      <c r="X2152" s="140" t="s">
        <v>7765</v>
      </c>
      <c r="Y2152" s="140" t="s">
        <v>7766</v>
      </c>
      <c r="Z2152" s="140" t="s">
        <v>7767</v>
      </c>
      <c r="AA2152" s="139">
        <v>1</v>
      </c>
      <c r="AB2152" s="141">
        <v>45322</v>
      </c>
      <c r="AC2152" s="141">
        <v>45322</v>
      </c>
      <c r="AD2152" s="140" t="s">
        <v>8411</v>
      </c>
      <c r="AE2152" s="140" t="s">
        <v>8412</v>
      </c>
      <c r="AF2152" s="140" t="s">
        <v>8413</v>
      </c>
      <c r="AG2152" s="140" t="s">
        <v>8414</v>
      </c>
      <c r="AH2152" s="140" t="s">
        <v>8034</v>
      </c>
      <c r="AI2152" s="140" t="s">
        <v>7773</v>
      </c>
      <c r="AJ2152" s="140" t="s">
        <v>8035</v>
      </c>
      <c r="AK2152" s="140" t="s">
        <v>8036</v>
      </c>
      <c r="AL2152" s="139">
        <v>9300</v>
      </c>
      <c r="AM2152" s="140" t="s">
        <v>456</v>
      </c>
      <c r="AN2152" s="140" t="s">
        <v>8037</v>
      </c>
    </row>
    <row r="2153" spans="1:40" ht="28.8" x14ac:dyDescent="0.25">
      <c r="A2153" s="139" t="s">
        <v>7756</v>
      </c>
      <c r="B2153" s="140" t="s">
        <v>7757</v>
      </c>
      <c r="C2153" s="139">
        <v>113621</v>
      </c>
      <c r="D2153" s="140" t="s">
        <v>5963</v>
      </c>
      <c r="E2153" s="140" t="s">
        <v>4932</v>
      </c>
      <c r="F2153" s="139">
        <v>8200</v>
      </c>
      <c r="G2153" s="140" t="s">
        <v>396</v>
      </c>
      <c r="H2153" s="140" t="s">
        <v>2773</v>
      </c>
      <c r="I2153" s="140" t="s">
        <v>7758</v>
      </c>
      <c r="J2153" s="140" t="s">
        <v>16321</v>
      </c>
      <c r="K2153" s="140" t="s">
        <v>7922</v>
      </c>
      <c r="L2153" s="140" t="s">
        <v>7761</v>
      </c>
      <c r="M2153" s="140" t="s">
        <v>7923</v>
      </c>
      <c r="N2153" s="140" t="s">
        <v>7762</v>
      </c>
      <c r="O2153" s="139">
        <v>120634</v>
      </c>
      <c r="P2153" s="139">
        <v>113621</v>
      </c>
      <c r="Q2153" s="140" t="s">
        <v>5963</v>
      </c>
      <c r="R2153" s="139">
        <v>114041</v>
      </c>
      <c r="S2153" s="139">
        <v>114041</v>
      </c>
      <c r="T2153" s="140" t="s">
        <v>7758</v>
      </c>
      <c r="U2153" s="141">
        <v>36404</v>
      </c>
      <c r="V2153" s="140" t="s">
        <v>16322</v>
      </c>
      <c r="W2153" s="140" t="s">
        <v>7764</v>
      </c>
      <c r="X2153" s="140" t="s">
        <v>7765</v>
      </c>
      <c r="Y2153" s="140" t="s">
        <v>7766</v>
      </c>
      <c r="Z2153" s="140" t="s">
        <v>7767</v>
      </c>
      <c r="AA2153" s="139">
        <v>1</v>
      </c>
      <c r="AB2153" s="141">
        <v>45322</v>
      </c>
      <c r="AC2153" s="141">
        <v>45322</v>
      </c>
      <c r="AD2153" s="140" t="s">
        <v>7913</v>
      </c>
      <c r="AE2153" s="140" t="s">
        <v>7914</v>
      </c>
      <c r="AF2153" s="140" t="s">
        <v>7915</v>
      </c>
      <c r="AG2153" s="140" t="s">
        <v>7916</v>
      </c>
      <c r="AH2153" s="140" t="s">
        <v>7930</v>
      </c>
      <c r="AI2153" s="140" t="s">
        <v>7773</v>
      </c>
      <c r="AJ2153" s="140" t="s">
        <v>7931</v>
      </c>
      <c r="AK2153" s="140" t="s">
        <v>7932</v>
      </c>
      <c r="AL2153" s="139">
        <v>8200</v>
      </c>
      <c r="AM2153" s="140" t="s">
        <v>396</v>
      </c>
      <c r="AN2153" s="140" t="s">
        <v>7933</v>
      </c>
    </row>
    <row r="2154" spans="1:40" ht="28.8" x14ac:dyDescent="0.25">
      <c r="A2154" s="139" t="s">
        <v>7756</v>
      </c>
      <c r="B2154" s="140" t="s">
        <v>7757</v>
      </c>
      <c r="C2154" s="139">
        <v>113639</v>
      </c>
      <c r="D2154" s="140" t="s">
        <v>5964</v>
      </c>
      <c r="E2154" s="140" t="s">
        <v>4933</v>
      </c>
      <c r="F2154" s="139">
        <v>2018</v>
      </c>
      <c r="G2154" s="140" t="s">
        <v>2909</v>
      </c>
      <c r="H2154" s="140" t="s">
        <v>2774</v>
      </c>
      <c r="I2154" s="140" t="s">
        <v>7758</v>
      </c>
      <c r="J2154" s="140" t="s">
        <v>16323</v>
      </c>
      <c r="K2154" s="140" t="s">
        <v>8070</v>
      </c>
      <c r="L2154" s="140" t="s">
        <v>7761</v>
      </c>
      <c r="M2154" s="140" t="s">
        <v>8071</v>
      </c>
      <c r="N2154" s="140" t="s">
        <v>8722</v>
      </c>
      <c r="O2154" s="139">
        <v>0</v>
      </c>
      <c r="P2154" s="139"/>
      <c r="Q2154" s="140" t="s">
        <v>7758</v>
      </c>
      <c r="R2154" s="139">
        <v>123406</v>
      </c>
      <c r="S2154" s="139">
        <v>0</v>
      </c>
      <c r="T2154" s="140" t="s">
        <v>7758</v>
      </c>
      <c r="U2154" s="141">
        <v>36404</v>
      </c>
      <c r="V2154" s="140" t="s">
        <v>16324</v>
      </c>
      <c r="W2154" s="140" t="s">
        <v>16325</v>
      </c>
      <c r="X2154" s="140" t="s">
        <v>7765</v>
      </c>
      <c r="Y2154" s="140" t="s">
        <v>7766</v>
      </c>
      <c r="Z2154" s="140" t="s">
        <v>8739</v>
      </c>
      <c r="AA2154" s="139">
        <v>1</v>
      </c>
      <c r="AB2154" s="141">
        <v>45322</v>
      </c>
      <c r="AC2154" s="141">
        <v>45322</v>
      </c>
      <c r="AD2154" s="140" t="s">
        <v>8091</v>
      </c>
      <c r="AE2154" s="140" t="s">
        <v>8092</v>
      </c>
      <c r="AF2154" s="140" t="s">
        <v>8093</v>
      </c>
      <c r="AG2154" s="140" t="s">
        <v>8094</v>
      </c>
      <c r="AH2154" s="140" t="s">
        <v>16326</v>
      </c>
      <c r="AI2154" s="140" t="s">
        <v>7885</v>
      </c>
      <c r="AJ2154" s="140" t="s">
        <v>16327</v>
      </c>
      <c r="AK2154" s="140" t="s">
        <v>4933</v>
      </c>
      <c r="AL2154" s="139">
        <v>2018</v>
      </c>
      <c r="AM2154" s="140" t="s">
        <v>2909</v>
      </c>
      <c r="AN2154" s="140" t="s">
        <v>16328</v>
      </c>
    </row>
    <row r="2155" spans="1:40" ht="28.8" x14ac:dyDescent="0.25">
      <c r="A2155" s="139" t="s">
        <v>7756</v>
      </c>
      <c r="B2155" s="140" t="s">
        <v>7757</v>
      </c>
      <c r="C2155" s="139">
        <v>113662</v>
      </c>
      <c r="D2155" s="140" t="s">
        <v>5965</v>
      </c>
      <c r="E2155" s="140" t="s">
        <v>4934</v>
      </c>
      <c r="F2155" s="139">
        <v>3740</v>
      </c>
      <c r="G2155" s="140" t="s">
        <v>374</v>
      </c>
      <c r="H2155" s="140" t="s">
        <v>2775</v>
      </c>
      <c r="I2155" s="140" t="s">
        <v>7758</v>
      </c>
      <c r="J2155" s="140" t="s">
        <v>16329</v>
      </c>
      <c r="K2155" s="140" t="s">
        <v>7899</v>
      </c>
      <c r="L2155" s="140" t="s">
        <v>7761</v>
      </c>
      <c r="M2155" s="140" t="s">
        <v>6823</v>
      </c>
      <c r="N2155" s="140" t="s">
        <v>8722</v>
      </c>
      <c r="O2155" s="139">
        <v>122127</v>
      </c>
      <c r="P2155" s="139">
        <v>106138</v>
      </c>
      <c r="Q2155" s="140" t="s">
        <v>5921</v>
      </c>
      <c r="R2155" s="139">
        <v>124701</v>
      </c>
      <c r="S2155" s="139">
        <v>0</v>
      </c>
      <c r="T2155" s="140" t="s">
        <v>7758</v>
      </c>
      <c r="U2155" s="141">
        <v>36404</v>
      </c>
      <c r="V2155" s="140" t="s">
        <v>16330</v>
      </c>
      <c r="W2155" s="140" t="s">
        <v>7872</v>
      </c>
      <c r="X2155" s="140" t="s">
        <v>7765</v>
      </c>
      <c r="Y2155" s="140" t="s">
        <v>7766</v>
      </c>
      <c r="Z2155" s="140" t="s">
        <v>8739</v>
      </c>
      <c r="AA2155" s="139">
        <v>1</v>
      </c>
      <c r="AB2155" s="141">
        <v>45322</v>
      </c>
      <c r="AC2155" s="141">
        <v>45322</v>
      </c>
      <c r="AD2155" s="140" t="s">
        <v>7768</v>
      </c>
      <c r="AE2155" s="140" t="s">
        <v>7769</v>
      </c>
      <c r="AF2155" s="140" t="s">
        <v>7770</v>
      </c>
      <c r="AG2155" s="140" t="s">
        <v>7771</v>
      </c>
      <c r="AH2155" s="140" t="s">
        <v>16331</v>
      </c>
      <c r="AI2155" s="140" t="s">
        <v>12782</v>
      </c>
      <c r="AJ2155" s="140" t="s">
        <v>16332</v>
      </c>
      <c r="AK2155" s="140" t="s">
        <v>4934</v>
      </c>
      <c r="AL2155" s="139">
        <v>3740</v>
      </c>
      <c r="AM2155" s="140" t="s">
        <v>374</v>
      </c>
      <c r="AN2155" s="140" t="s">
        <v>16333</v>
      </c>
    </row>
    <row r="2156" spans="1:40" ht="28.8" x14ac:dyDescent="0.25">
      <c r="A2156" s="139" t="s">
        <v>7756</v>
      </c>
      <c r="B2156" s="140" t="s">
        <v>7757</v>
      </c>
      <c r="C2156" s="139">
        <v>114091</v>
      </c>
      <c r="D2156" s="140" t="s">
        <v>7644</v>
      </c>
      <c r="E2156" s="140" t="s">
        <v>4935</v>
      </c>
      <c r="F2156" s="139">
        <v>1070</v>
      </c>
      <c r="G2156" s="140" t="s">
        <v>493</v>
      </c>
      <c r="H2156" s="140" t="s">
        <v>2776</v>
      </c>
      <c r="I2156" s="140" t="s">
        <v>7758</v>
      </c>
      <c r="J2156" s="140" t="s">
        <v>16334</v>
      </c>
      <c r="K2156" s="140" t="s">
        <v>7899</v>
      </c>
      <c r="L2156" s="140" t="s">
        <v>7761</v>
      </c>
      <c r="M2156" s="140" t="s">
        <v>6823</v>
      </c>
      <c r="N2156" s="140" t="s">
        <v>8722</v>
      </c>
      <c r="O2156" s="139">
        <v>119925</v>
      </c>
      <c r="P2156" s="139">
        <v>48009</v>
      </c>
      <c r="Q2156" s="140" t="s">
        <v>7634</v>
      </c>
      <c r="R2156" s="139">
        <v>107326</v>
      </c>
      <c r="S2156" s="139">
        <v>0</v>
      </c>
      <c r="T2156" s="140" t="s">
        <v>7758</v>
      </c>
      <c r="U2156" s="141">
        <v>36404</v>
      </c>
      <c r="V2156" s="140" t="s">
        <v>16335</v>
      </c>
      <c r="W2156" s="140" t="s">
        <v>8105</v>
      </c>
      <c r="X2156" s="140" t="s">
        <v>7765</v>
      </c>
      <c r="Y2156" s="140" t="s">
        <v>7766</v>
      </c>
      <c r="Z2156" s="140" t="s">
        <v>8739</v>
      </c>
      <c r="AA2156" s="139">
        <v>1</v>
      </c>
      <c r="AB2156" s="141">
        <v>45322</v>
      </c>
      <c r="AC2156" s="141">
        <v>45322</v>
      </c>
      <c r="AD2156" s="140" t="s">
        <v>7938</v>
      </c>
      <c r="AE2156" s="140" t="s">
        <v>7939</v>
      </c>
      <c r="AF2156" s="140" t="s">
        <v>7940</v>
      </c>
      <c r="AG2156" s="140" t="s">
        <v>7941</v>
      </c>
      <c r="AH2156" s="140" t="s">
        <v>16336</v>
      </c>
      <c r="AI2156" s="140" t="s">
        <v>7885</v>
      </c>
      <c r="AJ2156" s="140" t="s">
        <v>16337</v>
      </c>
      <c r="AK2156" s="140" t="s">
        <v>4935</v>
      </c>
      <c r="AL2156" s="139">
        <v>1070</v>
      </c>
      <c r="AM2156" s="140" t="s">
        <v>493</v>
      </c>
      <c r="AN2156" s="140" t="s">
        <v>16338</v>
      </c>
    </row>
    <row r="2157" spans="1:40" ht="28.8" x14ac:dyDescent="0.25">
      <c r="A2157" s="139" t="s">
        <v>7756</v>
      </c>
      <c r="B2157" s="140" t="s">
        <v>7757</v>
      </c>
      <c r="C2157" s="139">
        <v>114124</v>
      </c>
      <c r="D2157" s="140" t="s">
        <v>5963</v>
      </c>
      <c r="E2157" s="140" t="s">
        <v>4936</v>
      </c>
      <c r="F2157" s="139">
        <v>1652</v>
      </c>
      <c r="G2157" s="140" t="s">
        <v>507</v>
      </c>
      <c r="H2157" s="140" t="s">
        <v>2777</v>
      </c>
      <c r="I2157" s="140" t="s">
        <v>7758</v>
      </c>
      <c r="J2157" s="140" t="s">
        <v>16339</v>
      </c>
      <c r="K2157" s="140" t="s">
        <v>7881</v>
      </c>
      <c r="L2157" s="140" t="s">
        <v>7761</v>
      </c>
      <c r="M2157" s="140" t="s">
        <v>6824</v>
      </c>
      <c r="N2157" s="140" t="s">
        <v>7762</v>
      </c>
      <c r="O2157" s="139">
        <v>129049</v>
      </c>
      <c r="P2157" s="139">
        <v>109</v>
      </c>
      <c r="Q2157" s="140" t="s">
        <v>7043</v>
      </c>
      <c r="R2157" s="139">
        <v>113878</v>
      </c>
      <c r="S2157" s="139">
        <v>113878</v>
      </c>
      <c r="T2157" s="140" t="s">
        <v>7758</v>
      </c>
      <c r="U2157" s="141">
        <v>36404</v>
      </c>
      <c r="V2157" s="140" t="s">
        <v>16340</v>
      </c>
      <c r="W2157" s="140" t="s">
        <v>9720</v>
      </c>
      <c r="X2157" s="140" t="s">
        <v>7765</v>
      </c>
      <c r="Y2157" s="140" t="s">
        <v>7766</v>
      </c>
      <c r="Z2157" s="140" t="s">
        <v>7767</v>
      </c>
      <c r="AA2157" s="139">
        <v>1</v>
      </c>
      <c r="AB2157" s="141">
        <v>45322</v>
      </c>
      <c r="AC2157" s="141">
        <v>45322</v>
      </c>
      <c r="AD2157" s="140" t="s">
        <v>7953</v>
      </c>
      <c r="AE2157" s="140" t="s">
        <v>7954</v>
      </c>
      <c r="AF2157" s="140" t="s">
        <v>7955</v>
      </c>
      <c r="AG2157" s="140" t="s">
        <v>7956</v>
      </c>
      <c r="AH2157" s="140" t="s">
        <v>7942</v>
      </c>
      <c r="AI2157" s="140" t="s">
        <v>7943</v>
      </c>
      <c r="AJ2157" s="140" t="s">
        <v>7944</v>
      </c>
      <c r="AK2157" s="140" t="s">
        <v>7945</v>
      </c>
      <c r="AL2157" s="139">
        <v>1140</v>
      </c>
      <c r="AM2157" s="140" t="s">
        <v>258</v>
      </c>
      <c r="AN2157" s="140" t="s">
        <v>7946</v>
      </c>
    </row>
    <row r="2158" spans="1:40" ht="28.8" x14ac:dyDescent="0.25">
      <c r="A2158" s="139" t="s">
        <v>7756</v>
      </c>
      <c r="B2158" s="140" t="s">
        <v>7757</v>
      </c>
      <c r="C2158" s="139">
        <v>115386</v>
      </c>
      <c r="D2158" s="140" t="s">
        <v>5966</v>
      </c>
      <c r="E2158" s="140" t="s">
        <v>4937</v>
      </c>
      <c r="F2158" s="139">
        <v>3700</v>
      </c>
      <c r="G2158" s="140" t="s">
        <v>373</v>
      </c>
      <c r="H2158" s="140" t="s">
        <v>4075</v>
      </c>
      <c r="I2158" s="140" t="s">
        <v>7758</v>
      </c>
      <c r="J2158" s="140" t="s">
        <v>12579</v>
      </c>
      <c r="K2158" s="140" t="s">
        <v>7760</v>
      </c>
      <c r="L2158" s="140" t="s">
        <v>7761</v>
      </c>
      <c r="M2158" s="140" t="s">
        <v>7491</v>
      </c>
      <c r="N2158" s="140" t="s">
        <v>8722</v>
      </c>
      <c r="O2158" s="139">
        <v>118968</v>
      </c>
      <c r="P2158" s="139">
        <v>15503</v>
      </c>
      <c r="Q2158" s="140" t="s">
        <v>6683</v>
      </c>
      <c r="R2158" s="139">
        <v>974402</v>
      </c>
      <c r="S2158" s="139">
        <v>0</v>
      </c>
      <c r="T2158" s="140" t="s">
        <v>7758</v>
      </c>
      <c r="U2158" s="141">
        <v>36770</v>
      </c>
      <c r="V2158" s="140" t="s">
        <v>12580</v>
      </c>
      <c r="W2158" s="140" t="s">
        <v>12581</v>
      </c>
      <c r="X2158" s="140" t="s">
        <v>7972</v>
      </c>
      <c r="Y2158" s="140" t="s">
        <v>7973</v>
      </c>
      <c r="Z2158" s="140" t="s">
        <v>8899</v>
      </c>
      <c r="AA2158" s="139">
        <v>1</v>
      </c>
      <c r="AB2158" s="141">
        <v>45322</v>
      </c>
      <c r="AC2158" s="141">
        <v>45322</v>
      </c>
      <c r="AD2158" s="140" t="s">
        <v>7768</v>
      </c>
      <c r="AE2158" s="140" t="s">
        <v>7769</v>
      </c>
      <c r="AF2158" s="140" t="s">
        <v>7770</v>
      </c>
      <c r="AG2158" s="140" t="s">
        <v>7771</v>
      </c>
      <c r="AH2158" s="140" t="s">
        <v>12565</v>
      </c>
      <c r="AI2158" s="140" t="s">
        <v>7943</v>
      </c>
      <c r="AJ2158" s="140" t="s">
        <v>12566</v>
      </c>
      <c r="AK2158" s="140" t="s">
        <v>12567</v>
      </c>
      <c r="AL2158" s="139">
        <v>3700</v>
      </c>
      <c r="AM2158" s="140" t="s">
        <v>373</v>
      </c>
      <c r="AN2158" s="140" t="s">
        <v>12568</v>
      </c>
    </row>
    <row r="2159" spans="1:40" ht="28.8" x14ac:dyDescent="0.25">
      <c r="A2159" s="139" t="s">
        <v>7756</v>
      </c>
      <c r="B2159" s="140" t="s">
        <v>7757</v>
      </c>
      <c r="C2159" s="139">
        <v>115402</v>
      </c>
      <c r="D2159" s="140" t="s">
        <v>5967</v>
      </c>
      <c r="E2159" s="140" t="s">
        <v>4938</v>
      </c>
      <c r="F2159" s="139">
        <v>8902</v>
      </c>
      <c r="G2159" s="140" t="s">
        <v>878</v>
      </c>
      <c r="H2159" s="140" t="s">
        <v>2778</v>
      </c>
      <c r="I2159" s="140" t="s">
        <v>7758</v>
      </c>
      <c r="J2159" s="140" t="s">
        <v>16341</v>
      </c>
      <c r="K2159" s="140" t="s">
        <v>7922</v>
      </c>
      <c r="L2159" s="140" t="s">
        <v>7761</v>
      </c>
      <c r="M2159" s="140" t="s">
        <v>7923</v>
      </c>
      <c r="N2159" s="140" t="s">
        <v>8722</v>
      </c>
      <c r="O2159" s="139">
        <v>120014</v>
      </c>
      <c r="P2159" s="139">
        <v>20552</v>
      </c>
      <c r="Q2159" s="140" t="s">
        <v>488</v>
      </c>
      <c r="R2159" s="139">
        <v>103119</v>
      </c>
      <c r="S2159" s="139">
        <v>0</v>
      </c>
      <c r="T2159" s="140" t="s">
        <v>7758</v>
      </c>
      <c r="U2159" s="141">
        <v>36770</v>
      </c>
      <c r="V2159" s="140" t="s">
        <v>16342</v>
      </c>
      <c r="W2159" s="140" t="s">
        <v>9713</v>
      </c>
      <c r="X2159" s="140" t="s">
        <v>7765</v>
      </c>
      <c r="Y2159" s="140" t="s">
        <v>7766</v>
      </c>
      <c r="Z2159" s="140" t="s">
        <v>8739</v>
      </c>
      <c r="AA2159" s="139">
        <v>2</v>
      </c>
      <c r="AB2159" s="141">
        <v>45322</v>
      </c>
      <c r="AC2159" s="141">
        <v>45322</v>
      </c>
      <c r="AD2159" s="140" t="s">
        <v>7913</v>
      </c>
      <c r="AE2159" s="140" t="s">
        <v>7914</v>
      </c>
      <c r="AF2159" s="140" t="s">
        <v>7915</v>
      </c>
      <c r="AG2159" s="140" t="s">
        <v>7916</v>
      </c>
      <c r="AH2159" s="140" t="s">
        <v>16343</v>
      </c>
      <c r="AI2159" s="140" t="s">
        <v>7943</v>
      </c>
      <c r="AJ2159" s="140" t="s">
        <v>16344</v>
      </c>
      <c r="AK2159" s="140" t="s">
        <v>16345</v>
      </c>
      <c r="AL2159" s="139">
        <v>8902</v>
      </c>
      <c r="AM2159" s="140" t="s">
        <v>878</v>
      </c>
      <c r="AN2159" s="140" t="s">
        <v>16346</v>
      </c>
    </row>
    <row r="2160" spans="1:40" ht="28.8" x14ac:dyDescent="0.25">
      <c r="A2160" s="139" t="s">
        <v>7756</v>
      </c>
      <c r="B2160" s="140" t="s">
        <v>7757</v>
      </c>
      <c r="C2160" s="139">
        <v>115428</v>
      </c>
      <c r="D2160" s="140" t="s">
        <v>5968</v>
      </c>
      <c r="E2160" s="140" t="s">
        <v>4939</v>
      </c>
      <c r="F2160" s="139">
        <v>8600</v>
      </c>
      <c r="G2160" s="140" t="s">
        <v>395</v>
      </c>
      <c r="H2160" s="140" t="s">
        <v>2779</v>
      </c>
      <c r="I2160" s="140" t="s">
        <v>7758</v>
      </c>
      <c r="J2160" s="140" t="s">
        <v>16347</v>
      </c>
      <c r="K2160" s="140" t="s">
        <v>7922</v>
      </c>
      <c r="L2160" s="140" t="s">
        <v>7761</v>
      </c>
      <c r="M2160" s="140" t="s">
        <v>7923</v>
      </c>
      <c r="N2160" s="140" t="s">
        <v>8722</v>
      </c>
      <c r="O2160" s="139">
        <v>120212</v>
      </c>
      <c r="P2160" s="139">
        <v>26351</v>
      </c>
      <c r="Q2160" s="140" t="s">
        <v>13131</v>
      </c>
      <c r="R2160" s="139">
        <v>966507</v>
      </c>
      <c r="S2160" s="139">
        <v>0</v>
      </c>
      <c r="T2160" s="140" t="s">
        <v>7758</v>
      </c>
      <c r="U2160" s="141">
        <v>36770</v>
      </c>
      <c r="V2160" s="140" t="s">
        <v>16348</v>
      </c>
      <c r="W2160" s="140" t="s">
        <v>9243</v>
      </c>
      <c r="X2160" s="140" t="s">
        <v>7765</v>
      </c>
      <c r="Y2160" s="140" t="s">
        <v>7766</v>
      </c>
      <c r="Z2160" s="140" t="s">
        <v>8739</v>
      </c>
      <c r="AA2160" s="139">
        <v>3</v>
      </c>
      <c r="AB2160" s="141">
        <v>45322</v>
      </c>
      <c r="AC2160" s="141">
        <v>45322</v>
      </c>
      <c r="AD2160" s="140" t="s">
        <v>7913</v>
      </c>
      <c r="AE2160" s="140" t="s">
        <v>7914</v>
      </c>
      <c r="AF2160" s="140" t="s">
        <v>7915</v>
      </c>
      <c r="AG2160" s="140" t="s">
        <v>7916</v>
      </c>
      <c r="AH2160" s="140" t="s">
        <v>16349</v>
      </c>
      <c r="AI2160" s="140" t="s">
        <v>7943</v>
      </c>
      <c r="AJ2160" s="140" t="s">
        <v>5968</v>
      </c>
      <c r="AK2160" s="140" t="s">
        <v>16350</v>
      </c>
      <c r="AL2160" s="139">
        <v>8600</v>
      </c>
      <c r="AM2160" s="140" t="s">
        <v>395</v>
      </c>
      <c r="AN2160" s="140" t="s">
        <v>13136</v>
      </c>
    </row>
    <row r="2161" spans="1:40" ht="28.8" x14ac:dyDescent="0.25">
      <c r="A2161" s="139" t="s">
        <v>7756</v>
      </c>
      <c r="B2161" s="140" t="s">
        <v>7757</v>
      </c>
      <c r="C2161" s="139">
        <v>115436</v>
      </c>
      <c r="D2161" s="140" t="s">
        <v>899</v>
      </c>
      <c r="E2161" s="140" t="s">
        <v>4940</v>
      </c>
      <c r="F2161" s="139">
        <v>2170</v>
      </c>
      <c r="G2161" s="140" t="s">
        <v>281</v>
      </c>
      <c r="H2161" s="140" t="s">
        <v>1406</v>
      </c>
      <c r="I2161" s="140" t="s">
        <v>7758</v>
      </c>
      <c r="J2161" s="140" t="s">
        <v>16351</v>
      </c>
      <c r="K2161" s="140" t="s">
        <v>7899</v>
      </c>
      <c r="L2161" s="140" t="s">
        <v>7761</v>
      </c>
      <c r="M2161" s="140" t="s">
        <v>6823</v>
      </c>
      <c r="N2161" s="140" t="s">
        <v>8722</v>
      </c>
      <c r="O2161" s="139">
        <v>121624</v>
      </c>
      <c r="P2161" s="139">
        <v>6924</v>
      </c>
      <c r="Q2161" s="140" t="s">
        <v>7176</v>
      </c>
      <c r="R2161" s="139">
        <v>60749</v>
      </c>
      <c r="S2161" s="139">
        <v>0</v>
      </c>
      <c r="T2161" s="140" t="s">
        <v>7758</v>
      </c>
      <c r="U2161" s="141">
        <v>36770</v>
      </c>
      <c r="V2161" s="140" t="s">
        <v>16352</v>
      </c>
      <c r="W2161" s="140" t="s">
        <v>7828</v>
      </c>
      <c r="X2161" s="140" t="s">
        <v>7972</v>
      </c>
      <c r="Y2161" s="140" t="s">
        <v>7973</v>
      </c>
      <c r="Z2161" s="140" t="s">
        <v>8899</v>
      </c>
      <c r="AA2161" s="139">
        <v>2</v>
      </c>
      <c r="AB2161" s="141">
        <v>45322</v>
      </c>
      <c r="AC2161" s="141">
        <v>45322</v>
      </c>
      <c r="AD2161" s="140" t="s">
        <v>8091</v>
      </c>
      <c r="AE2161" s="140" t="s">
        <v>8092</v>
      </c>
      <c r="AF2161" s="140" t="s">
        <v>8093</v>
      </c>
      <c r="AG2161" s="140" t="s">
        <v>8094</v>
      </c>
      <c r="AH2161" s="140" t="s">
        <v>9887</v>
      </c>
      <c r="AI2161" s="140" t="s">
        <v>7885</v>
      </c>
      <c r="AJ2161" s="140" t="s">
        <v>9875</v>
      </c>
      <c r="AK2161" s="140" t="s">
        <v>4940</v>
      </c>
      <c r="AL2161" s="139">
        <v>2170</v>
      </c>
      <c r="AM2161" s="140" t="s">
        <v>281</v>
      </c>
      <c r="AN2161" s="140" t="s">
        <v>9877</v>
      </c>
    </row>
    <row r="2162" spans="1:40" ht="28.8" x14ac:dyDescent="0.25">
      <c r="A2162" s="139" t="s">
        <v>7756</v>
      </c>
      <c r="B2162" s="140" t="s">
        <v>7757</v>
      </c>
      <c r="C2162" s="139">
        <v>115485</v>
      </c>
      <c r="D2162" s="140" t="s">
        <v>5238</v>
      </c>
      <c r="E2162" s="140" t="s">
        <v>5969</v>
      </c>
      <c r="F2162" s="139">
        <v>3000</v>
      </c>
      <c r="G2162" s="140" t="s">
        <v>632</v>
      </c>
      <c r="H2162" s="140" t="s">
        <v>2780</v>
      </c>
      <c r="I2162" s="140" t="s">
        <v>7758</v>
      </c>
      <c r="J2162" s="140" t="s">
        <v>16353</v>
      </c>
      <c r="K2162" s="140" t="s">
        <v>7881</v>
      </c>
      <c r="L2162" s="140" t="s">
        <v>7761</v>
      </c>
      <c r="M2162" s="140" t="s">
        <v>6824</v>
      </c>
      <c r="N2162" s="140" t="s">
        <v>8722</v>
      </c>
      <c r="O2162" s="139">
        <v>139006</v>
      </c>
      <c r="P2162" s="139">
        <v>12195</v>
      </c>
      <c r="Q2162" s="140" t="s">
        <v>5473</v>
      </c>
      <c r="R2162" s="139">
        <v>970889</v>
      </c>
      <c r="S2162" s="139">
        <v>0</v>
      </c>
      <c r="T2162" s="140" t="s">
        <v>7758</v>
      </c>
      <c r="U2162" s="141">
        <v>36770</v>
      </c>
      <c r="V2162" s="140" t="s">
        <v>16354</v>
      </c>
      <c r="W2162" s="140" t="s">
        <v>7840</v>
      </c>
      <c r="X2162" s="140" t="s">
        <v>7972</v>
      </c>
      <c r="Y2162" s="140" t="s">
        <v>7973</v>
      </c>
      <c r="Z2162" s="140" t="s">
        <v>8899</v>
      </c>
      <c r="AA2162" s="139">
        <v>1</v>
      </c>
      <c r="AB2162" s="141">
        <v>45322</v>
      </c>
      <c r="AC2162" s="141">
        <v>45322</v>
      </c>
      <c r="AD2162" s="140" t="s">
        <v>7926</v>
      </c>
      <c r="AE2162" s="140" t="s">
        <v>7927</v>
      </c>
      <c r="AF2162" s="140" t="s">
        <v>7928</v>
      </c>
      <c r="AG2162" s="140" t="s">
        <v>7929</v>
      </c>
      <c r="AH2162" s="140" t="s">
        <v>11567</v>
      </c>
      <c r="AI2162" s="140" t="s">
        <v>7943</v>
      </c>
      <c r="AJ2162" s="140" t="s">
        <v>11568</v>
      </c>
      <c r="AK2162" s="140" t="s">
        <v>11569</v>
      </c>
      <c r="AL2162" s="139">
        <v>3000</v>
      </c>
      <c r="AM2162" s="140" t="s">
        <v>632</v>
      </c>
      <c r="AN2162" s="140" t="s">
        <v>11564</v>
      </c>
    </row>
    <row r="2163" spans="1:40" ht="28.8" x14ac:dyDescent="0.25">
      <c r="A2163" s="139" t="s">
        <v>7756</v>
      </c>
      <c r="B2163" s="140" t="s">
        <v>7757</v>
      </c>
      <c r="C2163" s="139">
        <v>115493</v>
      </c>
      <c r="D2163" s="140" t="s">
        <v>5970</v>
      </c>
      <c r="E2163" s="140" t="s">
        <v>3244</v>
      </c>
      <c r="F2163" s="139">
        <v>1070</v>
      </c>
      <c r="G2163" s="140" t="s">
        <v>493</v>
      </c>
      <c r="H2163" s="140" t="s">
        <v>2781</v>
      </c>
      <c r="I2163" s="140" t="s">
        <v>7758</v>
      </c>
      <c r="J2163" s="140" t="s">
        <v>16355</v>
      </c>
      <c r="K2163" s="140" t="s">
        <v>7881</v>
      </c>
      <c r="L2163" s="140" t="s">
        <v>7761</v>
      </c>
      <c r="M2163" s="140" t="s">
        <v>6824</v>
      </c>
      <c r="N2163" s="140" t="s">
        <v>8722</v>
      </c>
      <c r="O2163" s="139">
        <v>119339</v>
      </c>
      <c r="P2163" s="139">
        <v>106112</v>
      </c>
      <c r="Q2163" s="140" t="s">
        <v>5920</v>
      </c>
      <c r="R2163" s="139">
        <v>962035</v>
      </c>
      <c r="S2163" s="139">
        <v>0</v>
      </c>
      <c r="T2163" s="140" t="s">
        <v>7758</v>
      </c>
      <c r="U2163" s="141">
        <v>36770</v>
      </c>
      <c r="V2163" s="140" t="s">
        <v>16356</v>
      </c>
      <c r="W2163" s="140" t="s">
        <v>9436</v>
      </c>
      <c r="X2163" s="140" t="s">
        <v>7972</v>
      </c>
      <c r="Y2163" s="140" t="s">
        <v>7973</v>
      </c>
      <c r="Z2163" s="140" t="s">
        <v>8899</v>
      </c>
      <c r="AA2163" s="139">
        <v>1</v>
      </c>
      <c r="AB2163" s="141">
        <v>45322</v>
      </c>
      <c r="AC2163" s="141">
        <v>45322</v>
      </c>
      <c r="AD2163" s="140" t="s">
        <v>7938</v>
      </c>
      <c r="AE2163" s="140" t="s">
        <v>7939</v>
      </c>
      <c r="AF2163" s="140" t="s">
        <v>7940</v>
      </c>
      <c r="AG2163" s="140" t="s">
        <v>7941</v>
      </c>
      <c r="AH2163" s="140" t="s">
        <v>8887</v>
      </c>
      <c r="AI2163" s="140" t="s">
        <v>7943</v>
      </c>
      <c r="AJ2163" s="140" t="s">
        <v>8888</v>
      </c>
      <c r="AK2163" s="140" t="s">
        <v>8889</v>
      </c>
      <c r="AL2163" s="139">
        <v>1070</v>
      </c>
      <c r="AM2163" s="140" t="s">
        <v>493</v>
      </c>
      <c r="AN2163" s="140" t="s">
        <v>8890</v>
      </c>
    </row>
    <row r="2164" spans="1:40" ht="28.8" x14ac:dyDescent="0.25">
      <c r="A2164" s="139" t="s">
        <v>7756</v>
      </c>
      <c r="B2164" s="140" t="s">
        <v>7757</v>
      </c>
      <c r="C2164" s="139">
        <v>115501</v>
      </c>
      <c r="D2164" s="140" t="s">
        <v>490</v>
      </c>
      <c r="E2164" s="140" t="s">
        <v>4941</v>
      </c>
      <c r="F2164" s="139">
        <v>1570</v>
      </c>
      <c r="G2164" s="140" t="s">
        <v>879</v>
      </c>
      <c r="H2164" s="140" t="s">
        <v>4942</v>
      </c>
      <c r="I2164" s="140" t="s">
        <v>7758</v>
      </c>
      <c r="J2164" s="140" t="s">
        <v>16357</v>
      </c>
      <c r="K2164" s="140" t="s">
        <v>8031</v>
      </c>
      <c r="L2164" s="140" t="s">
        <v>7761</v>
      </c>
      <c r="M2164" s="140" t="s">
        <v>6825</v>
      </c>
      <c r="N2164" s="140" t="s">
        <v>8730</v>
      </c>
      <c r="O2164" s="139">
        <v>119305</v>
      </c>
      <c r="P2164" s="139">
        <v>5033</v>
      </c>
      <c r="Q2164" s="140" t="s">
        <v>5270</v>
      </c>
      <c r="R2164" s="139">
        <v>960261</v>
      </c>
      <c r="S2164" s="139">
        <v>0</v>
      </c>
      <c r="T2164" s="140" t="s">
        <v>7758</v>
      </c>
      <c r="U2164" s="141">
        <v>36770</v>
      </c>
      <c r="V2164" s="140" t="s">
        <v>16358</v>
      </c>
      <c r="W2164" s="140" t="s">
        <v>16359</v>
      </c>
      <c r="X2164" s="140" t="s">
        <v>7765</v>
      </c>
      <c r="Y2164" s="140" t="s">
        <v>7766</v>
      </c>
      <c r="Z2164" s="140" t="s">
        <v>8732</v>
      </c>
      <c r="AA2164" s="139">
        <v>1</v>
      </c>
      <c r="AB2164" s="141">
        <v>45322</v>
      </c>
      <c r="AC2164" s="141">
        <v>45322</v>
      </c>
      <c r="AD2164" s="140" t="s">
        <v>7938</v>
      </c>
      <c r="AE2164" s="140" t="s">
        <v>7939</v>
      </c>
      <c r="AF2164" s="140" t="s">
        <v>7940</v>
      </c>
      <c r="AG2164" s="140" t="s">
        <v>7941</v>
      </c>
      <c r="AH2164" s="140" t="s">
        <v>9157</v>
      </c>
      <c r="AI2164" s="140" t="s">
        <v>7773</v>
      </c>
      <c r="AJ2164" s="140" t="s">
        <v>9158</v>
      </c>
      <c r="AK2164" s="140" t="s">
        <v>9159</v>
      </c>
      <c r="AL2164" s="139">
        <v>1570</v>
      </c>
      <c r="AM2164" s="140" t="s">
        <v>879</v>
      </c>
      <c r="AN2164" s="140" t="s">
        <v>9160</v>
      </c>
    </row>
    <row r="2165" spans="1:40" ht="28.8" x14ac:dyDescent="0.25">
      <c r="A2165" s="139" t="s">
        <v>7756</v>
      </c>
      <c r="B2165" s="140" t="s">
        <v>7757</v>
      </c>
      <c r="C2165" s="139">
        <v>115519</v>
      </c>
      <c r="D2165" s="140" t="s">
        <v>5372</v>
      </c>
      <c r="E2165" s="140" t="s">
        <v>3066</v>
      </c>
      <c r="F2165" s="139">
        <v>1570</v>
      </c>
      <c r="G2165" s="140" t="s">
        <v>879</v>
      </c>
      <c r="H2165" s="140" t="s">
        <v>4943</v>
      </c>
      <c r="I2165" s="140" t="s">
        <v>7758</v>
      </c>
      <c r="J2165" s="140" t="s">
        <v>16360</v>
      </c>
      <c r="K2165" s="140" t="s">
        <v>8031</v>
      </c>
      <c r="L2165" s="140" t="s">
        <v>7761</v>
      </c>
      <c r="M2165" s="140" t="s">
        <v>6825</v>
      </c>
      <c r="N2165" s="140" t="s">
        <v>8730</v>
      </c>
      <c r="O2165" s="139">
        <v>119305</v>
      </c>
      <c r="P2165" s="139">
        <v>5033</v>
      </c>
      <c r="Q2165" s="140" t="s">
        <v>5270</v>
      </c>
      <c r="R2165" s="139">
        <v>960261</v>
      </c>
      <c r="S2165" s="139">
        <v>0</v>
      </c>
      <c r="T2165" s="140" t="s">
        <v>7758</v>
      </c>
      <c r="U2165" s="141">
        <v>36770</v>
      </c>
      <c r="V2165" s="140" t="s">
        <v>16361</v>
      </c>
      <c r="W2165" s="140" t="s">
        <v>8102</v>
      </c>
      <c r="X2165" s="140" t="s">
        <v>7765</v>
      </c>
      <c r="Y2165" s="140" t="s">
        <v>7766</v>
      </c>
      <c r="Z2165" s="140" t="s">
        <v>8732</v>
      </c>
      <c r="AA2165" s="139">
        <v>1</v>
      </c>
      <c r="AB2165" s="141">
        <v>45322</v>
      </c>
      <c r="AC2165" s="141">
        <v>45322</v>
      </c>
      <c r="AD2165" s="140" t="s">
        <v>7938</v>
      </c>
      <c r="AE2165" s="140" t="s">
        <v>7939</v>
      </c>
      <c r="AF2165" s="140" t="s">
        <v>7940</v>
      </c>
      <c r="AG2165" s="140" t="s">
        <v>7941</v>
      </c>
      <c r="AH2165" s="140" t="s">
        <v>9157</v>
      </c>
      <c r="AI2165" s="140" t="s">
        <v>7773</v>
      </c>
      <c r="AJ2165" s="140" t="s">
        <v>9158</v>
      </c>
      <c r="AK2165" s="140" t="s">
        <v>9159</v>
      </c>
      <c r="AL2165" s="139">
        <v>1570</v>
      </c>
      <c r="AM2165" s="140" t="s">
        <v>879</v>
      </c>
      <c r="AN2165" s="140" t="s">
        <v>9160</v>
      </c>
    </row>
    <row r="2166" spans="1:40" ht="28.8" x14ac:dyDescent="0.25">
      <c r="A2166" s="139" t="s">
        <v>7756</v>
      </c>
      <c r="B2166" s="140" t="s">
        <v>7757</v>
      </c>
      <c r="C2166" s="139">
        <v>115527</v>
      </c>
      <c r="D2166" s="140" t="s">
        <v>7406</v>
      </c>
      <c r="E2166" s="140" t="s">
        <v>4944</v>
      </c>
      <c r="F2166" s="139">
        <v>1180</v>
      </c>
      <c r="G2166" s="140" t="s">
        <v>262</v>
      </c>
      <c r="H2166" s="140" t="s">
        <v>2782</v>
      </c>
      <c r="I2166" s="140" t="s">
        <v>7758</v>
      </c>
      <c r="J2166" s="140" t="s">
        <v>16362</v>
      </c>
      <c r="K2166" s="140" t="s">
        <v>7881</v>
      </c>
      <c r="L2166" s="140" t="s">
        <v>7761</v>
      </c>
      <c r="M2166" s="140" t="s">
        <v>6824</v>
      </c>
      <c r="N2166" s="140" t="s">
        <v>7762</v>
      </c>
      <c r="O2166" s="139">
        <v>138842</v>
      </c>
      <c r="P2166" s="139">
        <v>129577</v>
      </c>
      <c r="Q2166" s="140" t="s">
        <v>7441</v>
      </c>
      <c r="R2166" s="139">
        <v>113878</v>
      </c>
      <c r="S2166" s="139">
        <v>113878</v>
      </c>
      <c r="T2166" s="140" t="s">
        <v>7758</v>
      </c>
      <c r="U2166" s="141">
        <v>36770</v>
      </c>
      <c r="V2166" s="140" t="s">
        <v>16363</v>
      </c>
      <c r="W2166" s="140" t="s">
        <v>12596</v>
      </c>
      <c r="X2166" s="140" t="s">
        <v>7765</v>
      </c>
      <c r="Y2166" s="140" t="s">
        <v>7766</v>
      </c>
      <c r="Z2166" s="140" t="s">
        <v>7767</v>
      </c>
      <c r="AA2166" s="139">
        <v>1</v>
      </c>
      <c r="AB2166" s="141">
        <v>45322</v>
      </c>
      <c r="AC2166" s="141">
        <v>45322</v>
      </c>
      <c r="AD2166" s="140" t="s">
        <v>7953</v>
      </c>
      <c r="AE2166" s="140" t="s">
        <v>7954</v>
      </c>
      <c r="AF2166" s="140" t="s">
        <v>7955</v>
      </c>
      <c r="AG2166" s="140" t="s">
        <v>7956</v>
      </c>
      <c r="AH2166" s="140" t="s">
        <v>7942</v>
      </c>
      <c r="AI2166" s="140" t="s">
        <v>7943</v>
      </c>
      <c r="AJ2166" s="140" t="s">
        <v>7944</v>
      </c>
      <c r="AK2166" s="140" t="s">
        <v>7945</v>
      </c>
      <c r="AL2166" s="139">
        <v>1140</v>
      </c>
      <c r="AM2166" s="140" t="s">
        <v>258</v>
      </c>
      <c r="AN2166" s="140" t="s">
        <v>7946</v>
      </c>
    </row>
    <row r="2167" spans="1:40" ht="28.8" x14ac:dyDescent="0.25">
      <c r="A2167" s="139" t="s">
        <v>7756</v>
      </c>
      <c r="B2167" s="140" t="s">
        <v>7757</v>
      </c>
      <c r="C2167" s="139">
        <v>115535</v>
      </c>
      <c r="D2167" s="140" t="s">
        <v>6350</v>
      </c>
      <c r="E2167" s="140" t="s">
        <v>4945</v>
      </c>
      <c r="F2167" s="139">
        <v>1030</v>
      </c>
      <c r="G2167" s="140" t="s">
        <v>250</v>
      </c>
      <c r="H2167" s="140" t="s">
        <v>2783</v>
      </c>
      <c r="I2167" s="140" t="s">
        <v>7758</v>
      </c>
      <c r="J2167" s="140" t="s">
        <v>16364</v>
      </c>
      <c r="K2167" s="140" t="s">
        <v>7881</v>
      </c>
      <c r="L2167" s="140" t="s">
        <v>7761</v>
      </c>
      <c r="M2167" s="140" t="s">
        <v>6824</v>
      </c>
      <c r="N2167" s="140" t="s">
        <v>7762</v>
      </c>
      <c r="O2167" s="139">
        <v>124149</v>
      </c>
      <c r="P2167" s="139">
        <v>26</v>
      </c>
      <c r="Q2167" s="140" t="s">
        <v>7038</v>
      </c>
      <c r="R2167" s="139">
        <v>113878</v>
      </c>
      <c r="S2167" s="139">
        <v>113878</v>
      </c>
      <c r="T2167" s="140" t="s">
        <v>7758</v>
      </c>
      <c r="U2167" s="141">
        <v>36770</v>
      </c>
      <c r="V2167" s="140" t="s">
        <v>16365</v>
      </c>
      <c r="W2167" s="140" t="s">
        <v>8479</v>
      </c>
      <c r="X2167" s="140" t="s">
        <v>7765</v>
      </c>
      <c r="Y2167" s="140" t="s">
        <v>7766</v>
      </c>
      <c r="Z2167" s="140" t="s">
        <v>7767</v>
      </c>
      <c r="AA2167" s="139">
        <v>1</v>
      </c>
      <c r="AB2167" s="141">
        <v>45322</v>
      </c>
      <c r="AC2167" s="141">
        <v>45322</v>
      </c>
      <c r="AD2167" s="140" t="s">
        <v>7953</v>
      </c>
      <c r="AE2167" s="140" t="s">
        <v>7954</v>
      </c>
      <c r="AF2167" s="140" t="s">
        <v>7955</v>
      </c>
      <c r="AG2167" s="140" t="s">
        <v>7956</v>
      </c>
      <c r="AH2167" s="140" t="s">
        <v>7942</v>
      </c>
      <c r="AI2167" s="140" t="s">
        <v>7943</v>
      </c>
      <c r="AJ2167" s="140" t="s">
        <v>7944</v>
      </c>
      <c r="AK2167" s="140" t="s">
        <v>7945</v>
      </c>
      <c r="AL2167" s="139">
        <v>1140</v>
      </c>
      <c r="AM2167" s="140" t="s">
        <v>258</v>
      </c>
      <c r="AN2167" s="140" t="s">
        <v>7946</v>
      </c>
    </row>
    <row r="2168" spans="1:40" ht="28.8" x14ac:dyDescent="0.25">
      <c r="A2168" s="139" t="s">
        <v>7756</v>
      </c>
      <c r="B2168" s="140" t="s">
        <v>7757</v>
      </c>
      <c r="C2168" s="139">
        <v>115543</v>
      </c>
      <c r="D2168" s="140" t="s">
        <v>7407</v>
      </c>
      <c r="E2168" s="140" t="s">
        <v>4799</v>
      </c>
      <c r="F2168" s="139">
        <v>3290</v>
      </c>
      <c r="G2168" s="140" t="s">
        <v>351</v>
      </c>
      <c r="H2168" s="140" t="s">
        <v>6957</v>
      </c>
      <c r="I2168" s="140" t="s">
        <v>7758</v>
      </c>
      <c r="J2168" s="140" t="s">
        <v>15872</v>
      </c>
      <c r="K2168" s="140" t="s">
        <v>7881</v>
      </c>
      <c r="L2168" s="140" t="s">
        <v>7761</v>
      </c>
      <c r="M2168" s="140" t="s">
        <v>6824</v>
      </c>
      <c r="N2168" s="140" t="s">
        <v>8722</v>
      </c>
      <c r="O2168" s="139">
        <v>138727</v>
      </c>
      <c r="P2168" s="139">
        <v>13334</v>
      </c>
      <c r="Q2168" s="140" t="s">
        <v>5206</v>
      </c>
      <c r="R2168" s="139">
        <v>964817</v>
      </c>
      <c r="S2168" s="139">
        <v>0</v>
      </c>
      <c r="T2168" s="140" t="s">
        <v>7758</v>
      </c>
      <c r="U2168" s="141">
        <v>36770</v>
      </c>
      <c r="V2168" s="140" t="s">
        <v>15873</v>
      </c>
      <c r="W2168" s="140" t="s">
        <v>15874</v>
      </c>
      <c r="X2168" s="140" t="s">
        <v>7972</v>
      </c>
      <c r="Y2168" s="140" t="s">
        <v>7973</v>
      </c>
      <c r="Z2168" s="140" t="s">
        <v>8899</v>
      </c>
      <c r="AA2168" s="139">
        <v>1</v>
      </c>
      <c r="AB2168" s="141">
        <v>45322</v>
      </c>
      <c r="AC2168" s="141">
        <v>45322</v>
      </c>
      <c r="AD2168" s="140" t="s">
        <v>7876</v>
      </c>
      <c r="AE2168" s="140" t="s">
        <v>7877</v>
      </c>
      <c r="AF2168" s="140" t="s">
        <v>7878</v>
      </c>
      <c r="AG2168" s="140" t="s">
        <v>7879</v>
      </c>
      <c r="AH2168" s="140" t="s">
        <v>11878</v>
      </c>
      <c r="AI2168" s="140" t="s">
        <v>7943</v>
      </c>
      <c r="AJ2168" s="140" t="s">
        <v>11879</v>
      </c>
      <c r="AK2168" s="140" t="s">
        <v>3937</v>
      </c>
      <c r="AL2168" s="139">
        <v>3290</v>
      </c>
      <c r="AM2168" s="140" t="s">
        <v>351</v>
      </c>
      <c r="AN2168" s="140" t="s">
        <v>11880</v>
      </c>
    </row>
    <row r="2169" spans="1:40" ht="28.8" x14ac:dyDescent="0.25">
      <c r="A2169" s="139" t="s">
        <v>7756</v>
      </c>
      <c r="B2169" s="140" t="s">
        <v>7757</v>
      </c>
      <c r="C2169" s="139">
        <v>115551</v>
      </c>
      <c r="D2169" s="140" t="s">
        <v>5971</v>
      </c>
      <c r="E2169" s="140" t="s">
        <v>5972</v>
      </c>
      <c r="F2169" s="139">
        <v>1020</v>
      </c>
      <c r="G2169" s="140" t="s">
        <v>249</v>
      </c>
      <c r="H2169" s="140" t="s">
        <v>2784</v>
      </c>
      <c r="I2169" s="140" t="s">
        <v>7758</v>
      </c>
      <c r="J2169" s="140" t="s">
        <v>16366</v>
      </c>
      <c r="K2169" s="140" t="s">
        <v>7881</v>
      </c>
      <c r="L2169" s="140" t="s">
        <v>7761</v>
      </c>
      <c r="M2169" s="140" t="s">
        <v>6824</v>
      </c>
      <c r="N2169" s="140" t="s">
        <v>8722</v>
      </c>
      <c r="O2169" s="139">
        <v>119214</v>
      </c>
      <c r="P2169" s="139">
        <v>3707</v>
      </c>
      <c r="Q2169" s="140" t="s">
        <v>6853</v>
      </c>
      <c r="R2169" s="139">
        <v>963314</v>
      </c>
      <c r="S2169" s="139">
        <v>0</v>
      </c>
      <c r="T2169" s="140" t="s">
        <v>7758</v>
      </c>
      <c r="U2169" s="141">
        <v>36770</v>
      </c>
      <c r="V2169" s="140" t="s">
        <v>16367</v>
      </c>
      <c r="W2169" s="140" t="s">
        <v>7847</v>
      </c>
      <c r="X2169" s="140" t="s">
        <v>7765</v>
      </c>
      <c r="Y2169" s="140" t="s">
        <v>7766</v>
      </c>
      <c r="Z2169" s="140" t="s">
        <v>8739</v>
      </c>
      <c r="AA2169" s="139">
        <v>2</v>
      </c>
      <c r="AB2169" s="141">
        <v>45322</v>
      </c>
      <c r="AC2169" s="141">
        <v>45322</v>
      </c>
      <c r="AD2169" s="140" t="s">
        <v>7938</v>
      </c>
      <c r="AE2169" s="140" t="s">
        <v>7939</v>
      </c>
      <c r="AF2169" s="140" t="s">
        <v>7940</v>
      </c>
      <c r="AG2169" s="140" t="s">
        <v>7941</v>
      </c>
      <c r="AH2169" s="140" t="s">
        <v>9136</v>
      </c>
      <c r="AI2169" s="140" t="s">
        <v>7943</v>
      </c>
      <c r="AJ2169" s="140" t="s">
        <v>9137</v>
      </c>
      <c r="AK2169" s="140" t="s">
        <v>9138</v>
      </c>
      <c r="AL2169" s="139">
        <v>1020</v>
      </c>
      <c r="AM2169" s="140" t="s">
        <v>249</v>
      </c>
      <c r="AN2169" s="140" t="s">
        <v>9139</v>
      </c>
    </row>
    <row r="2170" spans="1:40" ht="28.8" x14ac:dyDescent="0.25">
      <c r="A2170" s="139" t="s">
        <v>7756</v>
      </c>
      <c r="B2170" s="140" t="s">
        <v>7757</v>
      </c>
      <c r="C2170" s="139">
        <v>115568</v>
      </c>
      <c r="D2170" s="140" t="s">
        <v>7408</v>
      </c>
      <c r="E2170" s="140" t="s">
        <v>3858</v>
      </c>
      <c r="F2170" s="139">
        <v>3001</v>
      </c>
      <c r="G2170" s="140" t="s">
        <v>340</v>
      </c>
      <c r="H2170" s="140" t="s">
        <v>1804</v>
      </c>
      <c r="I2170" s="140" t="s">
        <v>7758</v>
      </c>
      <c r="J2170" s="140" t="s">
        <v>11606</v>
      </c>
      <c r="K2170" s="140" t="s">
        <v>7881</v>
      </c>
      <c r="L2170" s="140" t="s">
        <v>7761</v>
      </c>
      <c r="M2170" s="140" t="s">
        <v>6824</v>
      </c>
      <c r="N2170" s="140" t="s">
        <v>8722</v>
      </c>
      <c r="O2170" s="139">
        <v>139006</v>
      </c>
      <c r="P2170" s="139">
        <v>12195</v>
      </c>
      <c r="Q2170" s="140" t="s">
        <v>5473</v>
      </c>
      <c r="R2170" s="139">
        <v>964429</v>
      </c>
      <c r="S2170" s="139">
        <v>0</v>
      </c>
      <c r="T2170" s="140" t="s">
        <v>7758</v>
      </c>
      <c r="U2170" s="141">
        <v>36770</v>
      </c>
      <c r="V2170" s="140" t="s">
        <v>16368</v>
      </c>
      <c r="W2170" s="140" t="s">
        <v>8097</v>
      </c>
      <c r="X2170" s="140" t="s">
        <v>7972</v>
      </c>
      <c r="Y2170" s="140" t="s">
        <v>7973</v>
      </c>
      <c r="Z2170" s="140" t="s">
        <v>8899</v>
      </c>
      <c r="AA2170" s="139">
        <v>2</v>
      </c>
      <c r="AB2170" s="141">
        <v>45322</v>
      </c>
      <c r="AC2170" s="141">
        <v>45322</v>
      </c>
      <c r="AD2170" s="140" t="s">
        <v>7857</v>
      </c>
      <c r="AE2170" s="140" t="s">
        <v>7858</v>
      </c>
      <c r="AF2170" s="140" t="s">
        <v>7859</v>
      </c>
      <c r="AG2170" s="140" t="s">
        <v>7860</v>
      </c>
      <c r="AH2170" s="140" t="s">
        <v>11608</v>
      </c>
      <c r="AI2170" s="140" t="s">
        <v>7943</v>
      </c>
      <c r="AJ2170" s="140" t="s">
        <v>11609</v>
      </c>
      <c r="AK2170" s="140" t="s">
        <v>11610</v>
      </c>
      <c r="AL2170" s="139">
        <v>3001</v>
      </c>
      <c r="AM2170" s="140" t="s">
        <v>340</v>
      </c>
      <c r="AN2170" s="140" t="s">
        <v>11611</v>
      </c>
    </row>
    <row r="2171" spans="1:40" ht="28.8" x14ac:dyDescent="0.25">
      <c r="A2171" s="139" t="s">
        <v>7756</v>
      </c>
      <c r="B2171" s="140" t="s">
        <v>7757</v>
      </c>
      <c r="C2171" s="139">
        <v>115576</v>
      </c>
      <c r="D2171" s="140" t="s">
        <v>6967</v>
      </c>
      <c r="E2171" s="140" t="s">
        <v>5973</v>
      </c>
      <c r="F2171" s="139">
        <v>3920</v>
      </c>
      <c r="G2171" s="140" t="s">
        <v>378</v>
      </c>
      <c r="H2171" s="140" t="s">
        <v>6351</v>
      </c>
      <c r="I2171" s="140" t="s">
        <v>7758</v>
      </c>
      <c r="J2171" s="140" t="s">
        <v>16369</v>
      </c>
      <c r="K2171" s="140" t="s">
        <v>7760</v>
      </c>
      <c r="L2171" s="140" t="s">
        <v>7761</v>
      </c>
      <c r="M2171" s="140" t="s">
        <v>7491</v>
      </c>
      <c r="N2171" s="140" t="s">
        <v>7762</v>
      </c>
      <c r="O2171" s="139">
        <v>118828</v>
      </c>
      <c r="P2171" s="139">
        <v>143743</v>
      </c>
      <c r="Q2171" s="140" t="s">
        <v>6144</v>
      </c>
      <c r="R2171" s="139">
        <v>113944</v>
      </c>
      <c r="S2171" s="139">
        <v>113944</v>
      </c>
      <c r="T2171" s="140" t="s">
        <v>7758</v>
      </c>
      <c r="U2171" s="141">
        <v>36770</v>
      </c>
      <c r="V2171" s="140" t="s">
        <v>16370</v>
      </c>
      <c r="W2171" s="140" t="s">
        <v>16371</v>
      </c>
      <c r="X2171" s="140" t="s">
        <v>7765</v>
      </c>
      <c r="Y2171" s="140" t="s">
        <v>7766</v>
      </c>
      <c r="Z2171" s="140" t="s">
        <v>7767</v>
      </c>
      <c r="AA2171" s="139">
        <v>1</v>
      </c>
      <c r="AB2171" s="141">
        <v>45322</v>
      </c>
      <c r="AC2171" s="141">
        <v>45322</v>
      </c>
      <c r="AD2171" s="140" t="s">
        <v>7768</v>
      </c>
      <c r="AE2171" s="140" t="s">
        <v>7769</v>
      </c>
      <c r="AF2171" s="140" t="s">
        <v>7770</v>
      </c>
      <c r="AG2171" s="140" t="s">
        <v>7771</v>
      </c>
      <c r="AH2171" s="140" t="s">
        <v>16372</v>
      </c>
      <c r="AI2171" s="140" t="s">
        <v>7773</v>
      </c>
      <c r="AJ2171" s="140" t="s">
        <v>16373</v>
      </c>
      <c r="AK2171" s="140" t="s">
        <v>16374</v>
      </c>
      <c r="AL2171" s="139">
        <v>3970</v>
      </c>
      <c r="AM2171" s="140" t="s">
        <v>383</v>
      </c>
      <c r="AN2171" s="140" t="s">
        <v>7776</v>
      </c>
    </row>
    <row r="2172" spans="1:40" ht="28.8" x14ac:dyDescent="0.25">
      <c r="A2172" s="139" t="s">
        <v>7756</v>
      </c>
      <c r="B2172" s="140" t="s">
        <v>7757</v>
      </c>
      <c r="C2172" s="139">
        <v>115592</v>
      </c>
      <c r="D2172" s="140" t="s">
        <v>5617</v>
      </c>
      <c r="E2172" s="140" t="s">
        <v>4947</v>
      </c>
      <c r="F2172" s="139">
        <v>3630</v>
      </c>
      <c r="G2172" s="140" t="s">
        <v>367</v>
      </c>
      <c r="H2172" s="140" t="s">
        <v>2786</v>
      </c>
      <c r="I2172" s="140" t="s">
        <v>7758</v>
      </c>
      <c r="J2172" s="140" t="s">
        <v>16375</v>
      </c>
      <c r="K2172" s="140" t="s">
        <v>7760</v>
      </c>
      <c r="L2172" s="140" t="s">
        <v>7761</v>
      </c>
      <c r="M2172" s="140" t="s">
        <v>7491</v>
      </c>
      <c r="N2172" s="140" t="s">
        <v>8722</v>
      </c>
      <c r="O2172" s="139">
        <v>118802</v>
      </c>
      <c r="P2172" s="139">
        <v>104604</v>
      </c>
      <c r="Q2172" s="140" t="s">
        <v>5912</v>
      </c>
      <c r="R2172" s="139">
        <v>965509</v>
      </c>
      <c r="S2172" s="139">
        <v>0</v>
      </c>
      <c r="T2172" s="140" t="s">
        <v>7758</v>
      </c>
      <c r="U2172" s="141">
        <v>36770</v>
      </c>
      <c r="V2172" s="140" t="s">
        <v>16376</v>
      </c>
      <c r="W2172" s="140" t="s">
        <v>7780</v>
      </c>
      <c r="X2172" s="140" t="s">
        <v>7765</v>
      </c>
      <c r="Y2172" s="140" t="s">
        <v>7766</v>
      </c>
      <c r="Z2172" s="140" t="s">
        <v>8739</v>
      </c>
      <c r="AA2172" s="139">
        <v>1</v>
      </c>
      <c r="AB2172" s="141">
        <v>45322</v>
      </c>
      <c r="AC2172" s="141">
        <v>45322</v>
      </c>
      <c r="AD2172" s="140" t="s">
        <v>7768</v>
      </c>
      <c r="AE2172" s="140" t="s">
        <v>7769</v>
      </c>
      <c r="AF2172" s="140" t="s">
        <v>7770</v>
      </c>
      <c r="AG2172" s="140" t="s">
        <v>7771</v>
      </c>
      <c r="AH2172" s="140" t="s">
        <v>16377</v>
      </c>
      <c r="AI2172" s="140" t="s">
        <v>7943</v>
      </c>
      <c r="AJ2172" s="140" t="s">
        <v>16378</v>
      </c>
      <c r="AK2172" s="140" t="s">
        <v>16379</v>
      </c>
      <c r="AL2172" s="139">
        <v>3621</v>
      </c>
      <c r="AM2172" s="140" t="s">
        <v>709</v>
      </c>
      <c r="AN2172" s="140" t="s">
        <v>12414</v>
      </c>
    </row>
    <row r="2173" spans="1:40" ht="28.8" x14ac:dyDescent="0.25">
      <c r="A2173" s="139" t="s">
        <v>7756</v>
      </c>
      <c r="B2173" s="140" t="s">
        <v>7757</v>
      </c>
      <c r="C2173" s="139">
        <v>115601</v>
      </c>
      <c r="D2173" s="140" t="s">
        <v>7645</v>
      </c>
      <c r="E2173" s="140" t="s">
        <v>3502</v>
      </c>
      <c r="F2173" s="139">
        <v>2960</v>
      </c>
      <c r="G2173" s="140" t="s">
        <v>287</v>
      </c>
      <c r="H2173" s="140" t="s">
        <v>1441</v>
      </c>
      <c r="I2173" s="140" t="s">
        <v>7758</v>
      </c>
      <c r="J2173" s="140" t="s">
        <v>16380</v>
      </c>
      <c r="K2173" s="140" t="s">
        <v>8070</v>
      </c>
      <c r="L2173" s="140" t="s">
        <v>7761</v>
      </c>
      <c r="M2173" s="140" t="s">
        <v>8071</v>
      </c>
      <c r="N2173" s="140" t="s">
        <v>8722</v>
      </c>
      <c r="O2173" s="139">
        <v>121467</v>
      </c>
      <c r="P2173" s="139">
        <v>7476</v>
      </c>
      <c r="Q2173" s="140" t="s">
        <v>6656</v>
      </c>
      <c r="R2173" s="139">
        <v>968081</v>
      </c>
      <c r="S2173" s="139">
        <v>0</v>
      </c>
      <c r="T2173" s="140" t="s">
        <v>7758</v>
      </c>
      <c r="U2173" s="141">
        <v>36770</v>
      </c>
      <c r="V2173" s="140" t="s">
        <v>16381</v>
      </c>
      <c r="W2173" s="140" t="s">
        <v>9380</v>
      </c>
      <c r="X2173" s="140" t="s">
        <v>7765</v>
      </c>
      <c r="Y2173" s="140" t="s">
        <v>7766</v>
      </c>
      <c r="Z2173" s="140" t="s">
        <v>8739</v>
      </c>
      <c r="AA2173" s="139">
        <v>1</v>
      </c>
      <c r="AB2173" s="141">
        <v>45322</v>
      </c>
      <c r="AC2173" s="141">
        <v>45322</v>
      </c>
      <c r="AD2173" s="140" t="s">
        <v>8091</v>
      </c>
      <c r="AE2173" s="140" t="s">
        <v>8092</v>
      </c>
      <c r="AF2173" s="140" t="s">
        <v>8093</v>
      </c>
      <c r="AG2173" s="140" t="s">
        <v>8094</v>
      </c>
      <c r="AH2173" s="140" t="s">
        <v>10059</v>
      </c>
      <c r="AI2173" s="140" t="s">
        <v>7943</v>
      </c>
      <c r="AJ2173" s="140" t="s">
        <v>10060</v>
      </c>
      <c r="AK2173" s="140" t="s">
        <v>9896</v>
      </c>
      <c r="AL2173" s="139">
        <v>9000</v>
      </c>
      <c r="AM2173" s="140" t="s">
        <v>436</v>
      </c>
      <c r="AN2173" s="140" t="s">
        <v>9897</v>
      </c>
    </row>
    <row r="2174" spans="1:40" ht="28.8" x14ac:dyDescent="0.25">
      <c r="A2174" s="139" t="s">
        <v>7756</v>
      </c>
      <c r="B2174" s="140" t="s">
        <v>7757</v>
      </c>
      <c r="C2174" s="139">
        <v>115618</v>
      </c>
      <c r="D2174" s="140" t="s">
        <v>7409</v>
      </c>
      <c r="E2174" s="140" t="s">
        <v>4948</v>
      </c>
      <c r="F2174" s="139">
        <v>1700</v>
      </c>
      <c r="G2174" s="140" t="s">
        <v>269</v>
      </c>
      <c r="H2174" s="140" t="s">
        <v>1292</v>
      </c>
      <c r="I2174" s="140" t="s">
        <v>7758</v>
      </c>
      <c r="J2174" s="140" t="s">
        <v>16382</v>
      </c>
      <c r="K2174" s="140" t="s">
        <v>7881</v>
      </c>
      <c r="L2174" s="140" t="s">
        <v>7761</v>
      </c>
      <c r="M2174" s="140" t="s">
        <v>6824</v>
      </c>
      <c r="N2174" s="140" t="s">
        <v>8722</v>
      </c>
      <c r="O2174" s="139">
        <v>122242</v>
      </c>
      <c r="P2174" s="139">
        <v>110452</v>
      </c>
      <c r="Q2174" s="140" t="s">
        <v>5944</v>
      </c>
      <c r="R2174" s="139">
        <v>970401</v>
      </c>
      <c r="S2174" s="139">
        <v>0</v>
      </c>
      <c r="T2174" s="140" t="s">
        <v>7758</v>
      </c>
      <c r="U2174" s="141">
        <v>36770</v>
      </c>
      <c r="V2174" s="140" t="s">
        <v>16383</v>
      </c>
      <c r="W2174" s="140" t="s">
        <v>7949</v>
      </c>
      <c r="X2174" s="140" t="s">
        <v>7972</v>
      </c>
      <c r="Y2174" s="140" t="s">
        <v>7973</v>
      </c>
      <c r="Z2174" s="140" t="s">
        <v>8899</v>
      </c>
      <c r="AA2174" s="139">
        <v>1</v>
      </c>
      <c r="AB2174" s="141">
        <v>45322</v>
      </c>
      <c r="AC2174" s="141">
        <v>45322</v>
      </c>
      <c r="AD2174" s="140" t="s">
        <v>7938</v>
      </c>
      <c r="AE2174" s="140" t="s">
        <v>7939</v>
      </c>
      <c r="AF2174" s="140" t="s">
        <v>7940</v>
      </c>
      <c r="AG2174" s="140" t="s">
        <v>7941</v>
      </c>
      <c r="AH2174" s="140" t="s">
        <v>9300</v>
      </c>
      <c r="AI2174" s="140" t="s">
        <v>7943</v>
      </c>
      <c r="AJ2174" s="140" t="s">
        <v>9301</v>
      </c>
      <c r="AK2174" s="140" t="s">
        <v>9302</v>
      </c>
      <c r="AL2174" s="139">
        <v>1700</v>
      </c>
      <c r="AM2174" s="140" t="s">
        <v>269</v>
      </c>
      <c r="AN2174" s="140" t="s">
        <v>9303</v>
      </c>
    </row>
    <row r="2175" spans="1:40" ht="28.8" x14ac:dyDescent="0.25">
      <c r="A2175" s="139" t="s">
        <v>7756</v>
      </c>
      <c r="B2175" s="140" t="s">
        <v>7757</v>
      </c>
      <c r="C2175" s="139">
        <v>115626</v>
      </c>
      <c r="D2175" s="140" t="s">
        <v>7646</v>
      </c>
      <c r="E2175" s="140" t="s">
        <v>3289</v>
      </c>
      <c r="F2175" s="139">
        <v>1500</v>
      </c>
      <c r="G2175" s="140" t="s">
        <v>264</v>
      </c>
      <c r="H2175" s="140" t="s">
        <v>1255</v>
      </c>
      <c r="I2175" s="140" t="s">
        <v>7758</v>
      </c>
      <c r="J2175" s="140" t="s">
        <v>16384</v>
      </c>
      <c r="K2175" s="140" t="s">
        <v>7899</v>
      </c>
      <c r="L2175" s="140" t="s">
        <v>7761</v>
      </c>
      <c r="M2175" s="140" t="s">
        <v>6823</v>
      </c>
      <c r="N2175" s="140" t="s">
        <v>8722</v>
      </c>
      <c r="O2175" s="139">
        <v>139048</v>
      </c>
      <c r="P2175" s="139">
        <v>4796</v>
      </c>
      <c r="Q2175" s="140" t="s">
        <v>5255</v>
      </c>
      <c r="R2175" s="139">
        <v>962217</v>
      </c>
      <c r="S2175" s="139">
        <v>0</v>
      </c>
      <c r="T2175" s="140" t="s">
        <v>7758</v>
      </c>
      <c r="U2175" s="141">
        <v>36770</v>
      </c>
      <c r="V2175" s="140" t="s">
        <v>16385</v>
      </c>
      <c r="W2175" s="140" t="s">
        <v>15857</v>
      </c>
      <c r="X2175" s="140" t="s">
        <v>7765</v>
      </c>
      <c r="Y2175" s="140" t="s">
        <v>7766</v>
      </c>
      <c r="Z2175" s="140" t="s">
        <v>8739</v>
      </c>
      <c r="AA2175" s="139">
        <v>1</v>
      </c>
      <c r="AB2175" s="141">
        <v>45322</v>
      </c>
      <c r="AC2175" s="141">
        <v>45322</v>
      </c>
      <c r="AD2175" s="140" t="s">
        <v>7926</v>
      </c>
      <c r="AE2175" s="140" t="s">
        <v>7927</v>
      </c>
      <c r="AF2175" s="140" t="s">
        <v>7928</v>
      </c>
      <c r="AG2175" s="140" t="s">
        <v>7929</v>
      </c>
      <c r="AH2175" s="140" t="s">
        <v>9118</v>
      </c>
      <c r="AI2175" s="140" t="s">
        <v>7943</v>
      </c>
      <c r="AJ2175" s="140" t="s">
        <v>9119</v>
      </c>
      <c r="AK2175" s="140" t="s">
        <v>3289</v>
      </c>
      <c r="AL2175" s="139">
        <v>1500</v>
      </c>
      <c r="AM2175" s="140" t="s">
        <v>264</v>
      </c>
      <c r="AN2175" s="140" t="s">
        <v>9120</v>
      </c>
    </row>
    <row r="2176" spans="1:40" ht="28.8" x14ac:dyDescent="0.25">
      <c r="A2176" s="139" t="s">
        <v>7756</v>
      </c>
      <c r="B2176" s="140" t="s">
        <v>7757</v>
      </c>
      <c r="C2176" s="139">
        <v>115634</v>
      </c>
      <c r="D2176" s="140" t="s">
        <v>5974</v>
      </c>
      <c r="E2176" s="140" t="s">
        <v>4949</v>
      </c>
      <c r="F2176" s="139">
        <v>8400</v>
      </c>
      <c r="G2176" s="140" t="s">
        <v>406</v>
      </c>
      <c r="H2176" s="140" t="s">
        <v>2787</v>
      </c>
      <c r="I2176" s="140" t="s">
        <v>7758</v>
      </c>
      <c r="J2176" s="140" t="s">
        <v>16386</v>
      </c>
      <c r="K2176" s="140" t="s">
        <v>7922</v>
      </c>
      <c r="L2176" s="140" t="s">
        <v>7761</v>
      </c>
      <c r="M2176" s="140" t="s">
        <v>7923</v>
      </c>
      <c r="N2176" s="140" t="s">
        <v>8722</v>
      </c>
      <c r="O2176" s="139">
        <v>120741</v>
      </c>
      <c r="P2176" s="139">
        <v>115634</v>
      </c>
      <c r="Q2176" s="140" t="s">
        <v>5974</v>
      </c>
      <c r="R2176" s="139">
        <v>61821</v>
      </c>
      <c r="S2176" s="139">
        <v>0</v>
      </c>
      <c r="T2176" s="140" t="s">
        <v>7758</v>
      </c>
      <c r="U2176" s="141">
        <v>36770</v>
      </c>
      <c r="V2176" s="140" t="s">
        <v>16387</v>
      </c>
      <c r="W2176" s="140" t="s">
        <v>16388</v>
      </c>
      <c r="X2176" s="140" t="s">
        <v>7972</v>
      </c>
      <c r="Y2176" s="140" t="s">
        <v>7973</v>
      </c>
      <c r="Z2176" s="140" t="s">
        <v>8899</v>
      </c>
      <c r="AA2176" s="139">
        <v>1</v>
      </c>
      <c r="AB2176" s="141">
        <v>45322</v>
      </c>
      <c r="AC2176" s="141">
        <v>45322</v>
      </c>
      <c r="AD2176" s="140" t="s">
        <v>8411</v>
      </c>
      <c r="AE2176" s="140" t="s">
        <v>8412</v>
      </c>
      <c r="AF2176" s="140" t="s">
        <v>8413</v>
      </c>
      <c r="AG2176" s="140" t="s">
        <v>8414</v>
      </c>
      <c r="AH2176" s="140" t="s">
        <v>16389</v>
      </c>
      <c r="AI2176" s="140" t="s">
        <v>7885</v>
      </c>
      <c r="AJ2176" s="140" t="s">
        <v>16390</v>
      </c>
      <c r="AK2176" s="140" t="s">
        <v>16391</v>
      </c>
      <c r="AL2176" s="139">
        <v>8400</v>
      </c>
      <c r="AM2176" s="140" t="s">
        <v>406</v>
      </c>
      <c r="AN2176" s="140" t="s">
        <v>13362</v>
      </c>
    </row>
    <row r="2177" spans="1:40" ht="28.8" x14ac:dyDescent="0.25">
      <c r="A2177" s="139" t="s">
        <v>7756</v>
      </c>
      <c r="B2177" s="140" t="s">
        <v>7757</v>
      </c>
      <c r="C2177" s="139">
        <v>115642</v>
      </c>
      <c r="D2177" s="140" t="s">
        <v>6968</v>
      </c>
      <c r="E2177" s="140" t="s">
        <v>4219</v>
      </c>
      <c r="F2177" s="139">
        <v>8310</v>
      </c>
      <c r="G2177" s="140" t="s">
        <v>403</v>
      </c>
      <c r="H2177" s="140" t="s">
        <v>2139</v>
      </c>
      <c r="I2177" s="140" t="s">
        <v>7758</v>
      </c>
      <c r="J2177" s="140" t="s">
        <v>16392</v>
      </c>
      <c r="K2177" s="140" t="s">
        <v>7922</v>
      </c>
      <c r="L2177" s="140" t="s">
        <v>7761</v>
      </c>
      <c r="M2177" s="140" t="s">
        <v>7923</v>
      </c>
      <c r="N2177" s="140" t="s">
        <v>8722</v>
      </c>
      <c r="O2177" s="139">
        <v>120601</v>
      </c>
      <c r="P2177" s="139">
        <v>17947</v>
      </c>
      <c r="Q2177" s="140" t="s">
        <v>5676</v>
      </c>
      <c r="R2177" s="139">
        <v>116137</v>
      </c>
      <c r="S2177" s="139">
        <v>0</v>
      </c>
      <c r="T2177" s="140" t="s">
        <v>7758</v>
      </c>
      <c r="U2177" s="141">
        <v>36770</v>
      </c>
      <c r="V2177" s="140" t="s">
        <v>16393</v>
      </c>
      <c r="W2177" s="140" t="s">
        <v>7806</v>
      </c>
      <c r="X2177" s="140" t="s">
        <v>8106</v>
      </c>
      <c r="Y2177" s="140" t="s">
        <v>8107</v>
      </c>
      <c r="Z2177" s="140" t="s">
        <v>8724</v>
      </c>
      <c r="AA2177" s="139">
        <v>1</v>
      </c>
      <c r="AB2177" s="141">
        <v>45322</v>
      </c>
      <c r="AC2177" s="141">
        <v>45322</v>
      </c>
      <c r="AD2177" s="140" t="s">
        <v>7913</v>
      </c>
      <c r="AE2177" s="140" t="s">
        <v>7914</v>
      </c>
      <c r="AF2177" s="140" t="s">
        <v>7915</v>
      </c>
      <c r="AG2177" s="140" t="s">
        <v>7916</v>
      </c>
      <c r="AH2177" s="140" t="s">
        <v>13288</v>
      </c>
      <c r="AI2177" s="140" t="s">
        <v>9607</v>
      </c>
      <c r="AJ2177" s="140" t="s">
        <v>13289</v>
      </c>
      <c r="AK2177" s="140" t="s">
        <v>13003</v>
      </c>
      <c r="AL2177" s="139">
        <v>8310</v>
      </c>
      <c r="AM2177" s="140" t="s">
        <v>403</v>
      </c>
      <c r="AN2177" s="140" t="s">
        <v>12978</v>
      </c>
    </row>
    <row r="2178" spans="1:40" ht="28.8" x14ac:dyDescent="0.25">
      <c r="A2178" s="139" t="s">
        <v>7756</v>
      </c>
      <c r="B2178" s="140" t="s">
        <v>7757</v>
      </c>
      <c r="C2178" s="139">
        <v>115659</v>
      </c>
      <c r="D2178" s="140" t="s">
        <v>5515</v>
      </c>
      <c r="E2178" s="140" t="s">
        <v>4950</v>
      </c>
      <c r="F2178" s="139">
        <v>3500</v>
      </c>
      <c r="G2178" s="140" t="s">
        <v>356</v>
      </c>
      <c r="H2178" s="140" t="s">
        <v>2788</v>
      </c>
      <c r="I2178" s="140" t="s">
        <v>7758</v>
      </c>
      <c r="J2178" s="140" t="s">
        <v>12028</v>
      </c>
      <c r="K2178" s="140" t="s">
        <v>7760</v>
      </c>
      <c r="L2178" s="140" t="s">
        <v>7761</v>
      </c>
      <c r="M2178" s="140" t="s">
        <v>7491</v>
      </c>
      <c r="N2178" s="140" t="s">
        <v>8722</v>
      </c>
      <c r="O2178" s="139">
        <v>118885</v>
      </c>
      <c r="P2178" s="139">
        <v>104513</v>
      </c>
      <c r="Q2178" s="140" t="s">
        <v>6346</v>
      </c>
      <c r="R2178" s="139">
        <v>965061</v>
      </c>
      <c r="S2178" s="139">
        <v>0</v>
      </c>
      <c r="T2178" s="140" t="s">
        <v>7758</v>
      </c>
      <c r="U2178" s="141">
        <v>36770</v>
      </c>
      <c r="V2178" s="140" t="s">
        <v>12029</v>
      </c>
      <c r="W2178" s="140" t="s">
        <v>12030</v>
      </c>
      <c r="X2178" s="140" t="s">
        <v>7765</v>
      </c>
      <c r="Y2178" s="140" t="s">
        <v>7766</v>
      </c>
      <c r="Z2178" s="140" t="s">
        <v>8739</v>
      </c>
      <c r="AA2178" s="139">
        <v>3</v>
      </c>
      <c r="AB2178" s="141">
        <v>45322</v>
      </c>
      <c r="AC2178" s="141">
        <v>45322</v>
      </c>
      <c r="AD2178" s="140" t="s">
        <v>7857</v>
      </c>
      <c r="AE2178" s="140" t="s">
        <v>7858</v>
      </c>
      <c r="AF2178" s="140" t="s">
        <v>7859</v>
      </c>
      <c r="AG2178" s="140" t="s">
        <v>7860</v>
      </c>
      <c r="AH2178" s="140" t="s">
        <v>12031</v>
      </c>
      <c r="AI2178" s="140" t="s">
        <v>7943</v>
      </c>
      <c r="AJ2178" s="140" t="s">
        <v>12032</v>
      </c>
      <c r="AK2178" s="140" t="s">
        <v>12033</v>
      </c>
      <c r="AL2178" s="139">
        <v>3500</v>
      </c>
      <c r="AM2178" s="140" t="s">
        <v>356</v>
      </c>
      <c r="AN2178" s="140" t="s">
        <v>12027</v>
      </c>
    </row>
    <row r="2179" spans="1:40" ht="28.8" x14ac:dyDescent="0.25">
      <c r="A2179" s="139" t="s">
        <v>7756</v>
      </c>
      <c r="B2179" s="140" t="s">
        <v>7757</v>
      </c>
      <c r="C2179" s="139">
        <v>115667</v>
      </c>
      <c r="D2179" s="140" t="s">
        <v>899</v>
      </c>
      <c r="E2179" s="140" t="s">
        <v>4951</v>
      </c>
      <c r="F2179" s="139">
        <v>3600</v>
      </c>
      <c r="G2179" s="140" t="s">
        <v>366</v>
      </c>
      <c r="H2179" s="140" t="s">
        <v>1117</v>
      </c>
      <c r="I2179" s="140" t="s">
        <v>7758</v>
      </c>
      <c r="J2179" s="140" t="s">
        <v>16394</v>
      </c>
      <c r="K2179" s="140" t="s">
        <v>7760</v>
      </c>
      <c r="L2179" s="140" t="s">
        <v>7761</v>
      </c>
      <c r="M2179" s="140" t="s">
        <v>7491</v>
      </c>
      <c r="N2179" s="140" t="s">
        <v>8722</v>
      </c>
      <c r="O2179" s="139">
        <v>122291</v>
      </c>
      <c r="P2179" s="139">
        <v>14662</v>
      </c>
      <c r="Q2179" s="140" t="s">
        <v>5353</v>
      </c>
      <c r="R2179" s="139">
        <v>965442</v>
      </c>
      <c r="S2179" s="139">
        <v>0</v>
      </c>
      <c r="T2179" s="140" t="s">
        <v>7758</v>
      </c>
      <c r="U2179" s="141">
        <v>36770</v>
      </c>
      <c r="V2179" s="140" t="s">
        <v>16395</v>
      </c>
      <c r="W2179" s="140" t="s">
        <v>8795</v>
      </c>
      <c r="X2179" s="140" t="s">
        <v>7972</v>
      </c>
      <c r="Y2179" s="140" t="s">
        <v>7973</v>
      </c>
      <c r="Z2179" s="140" t="s">
        <v>8899</v>
      </c>
      <c r="AA2179" s="139">
        <v>1</v>
      </c>
      <c r="AB2179" s="141">
        <v>45322</v>
      </c>
      <c r="AC2179" s="141">
        <v>45322</v>
      </c>
      <c r="AD2179" s="140" t="s">
        <v>7768</v>
      </c>
      <c r="AE2179" s="140" t="s">
        <v>7769</v>
      </c>
      <c r="AF2179" s="140" t="s">
        <v>7770</v>
      </c>
      <c r="AG2179" s="140" t="s">
        <v>7771</v>
      </c>
      <c r="AH2179" s="140" t="s">
        <v>12325</v>
      </c>
      <c r="AI2179" s="140" t="s">
        <v>7885</v>
      </c>
      <c r="AJ2179" s="140" t="s">
        <v>12326</v>
      </c>
      <c r="AK2179" s="140" t="s">
        <v>4951</v>
      </c>
      <c r="AL2179" s="139">
        <v>3600</v>
      </c>
      <c r="AM2179" s="140" t="s">
        <v>366</v>
      </c>
      <c r="AN2179" s="140" t="s">
        <v>12327</v>
      </c>
    </row>
    <row r="2180" spans="1:40" ht="28.8" x14ac:dyDescent="0.25">
      <c r="A2180" s="139" t="s">
        <v>7756</v>
      </c>
      <c r="B2180" s="140" t="s">
        <v>7757</v>
      </c>
      <c r="C2180" s="139">
        <v>115675</v>
      </c>
      <c r="D2180" s="140" t="s">
        <v>7410</v>
      </c>
      <c r="E2180" s="140" t="s">
        <v>4952</v>
      </c>
      <c r="F2180" s="139">
        <v>9800</v>
      </c>
      <c r="G2180" s="140" t="s">
        <v>481</v>
      </c>
      <c r="H2180" s="140" t="s">
        <v>2521</v>
      </c>
      <c r="I2180" s="140" t="s">
        <v>7758</v>
      </c>
      <c r="J2180" s="140" t="s">
        <v>16396</v>
      </c>
      <c r="K2180" s="140" t="s">
        <v>8031</v>
      </c>
      <c r="L2180" s="140" t="s">
        <v>7761</v>
      </c>
      <c r="M2180" s="140" t="s">
        <v>6825</v>
      </c>
      <c r="N2180" s="140" t="s">
        <v>8722</v>
      </c>
      <c r="O2180" s="139">
        <v>121434</v>
      </c>
      <c r="P2180" s="139">
        <v>45211</v>
      </c>
      <c r="Q2180" s="140" t="s">
        <v>5367</v>
      </c>
      <c r="R2180" s="139">
        <v>969493</v>
      </c>
      <c r="S2180" s="139">
        <v>0</v>
      </c>
      <c r="T2180" s="140" t="s">
        <v>7758</v>
      </c>
      <c r="U2180" s="141">
        <v>36770</v>
      </c>
      <c r="V2180" s="140" t="s">
        <v>16397</v>
      </c>
      <c r="W2180" s="140" t="s">
        <v>13949</v>
      </c>
      <c r="X2180" s="140" t="s">
        <v>7765</v>
      </c>
      <c r="Y2180" s="140" t="s">
        <v>7766</v>
      </c>
      <c r="Z2180" s="140" t="s">
        <v>8739</v>
      </c>
      <c r="AA2180" s="139">
        <v>2</v>
      </c>
      <c r="AB2180" s="141">
        <v>45322</v>
      </c>
      <c r="AC2180" s="141">
        <v>45322</v>
      </c>
      <c r="AD2180" s="140" t="s">
        <v>8379</v>
      </c>
      <c r="AE2180" s="140" t="s">
        <v>8380</v>
      </c>
      <c r="AF2180" s="140" t="s">
        <v>8381</v>
      </c>
      <c r="AG2180" s="140" t="s">
        <v>8382</v>
      </c>
      <c r="AH2180" s="140" t="s">
        <v>15286</v>
      </c>
      <c r="AI2180" s="140" t="s">
        <v>7885</v>
      </c>
      <c r="AJ2180" s="140" t="s">
        <v>15287</v>
      </c>
      <c r="AK2180" s="140" t="s">
        <v>4705</v>
      </c>
      <c r="AL2180" s="139">
        <v>9800</v>
      </c>
      <c r="AM2180" s="140" t="s">
        <v>481</v>
      </c>
      <c r="AN2180" s="140" t="s">
        <v>15288</v>
      </c>
    </row>
    <row r="2181" spans="1:40" ht="28.8" x14ac:dyDescent="0.25">
      <c r="A2181" s="139" t="s">
        <v>7756</v>
      </c>
      <c r="B2181" s="140" t="s">
        <v>7757</v>
      </c>
      <c r="C2181" s="139">
        <v>115683</v>
      </c>
      <c r="D2181" s="140" t="s">
        <v>5975</v>
      </c>
      <c r="E2181" s="140" t="s">
        <v>4953</v>
      </c>
      <c r="F2181" s="139">
        <v>8820</v>
      </c>
      <c r="G2181" s="140" t="s">
        <v>393</v>
      </c>
      <c r="H2181" s="140" t="s">
        <v>2789</v>
      </c>
      <c r="I2181" s="140" t="s">
        <v>7758</v>
      </c>
      <c r="J2181" s="140" t="s">
        <v>16398</v>
      </c>
      <c r="K2181" s="140" t="s">
        <v>7922</v>
      </c>
      <c r="L2181" s="140" t="s">
        <v>7761</v>
      </c>
      <c r="M2181" s="140" t="s">
        <v>7923</v>
      </c>
      <c r="N2181" s="140" t="s">
        <v>8722</v>
      </c>
      <c r="O2181" s="139">
        <v>120279</v>
      </c>
      <c r="P2181" s="139">
        <v>17277</v>
      </c>
      <c r="Q2181" s="140" t="s">
        <v>5657</v>
      </c>
      <c r="R2181" s="139">
        <v>966391</v>
      </c>
      <c r="S2181" s="139">
        <v>0</v>
      </c>
      <c r="T2181" s="140" t="s">
        <v>7758</v>
      </c>
      <c r="U2181" s="141">
        <v>36770</v>
      </c>
      <c r="V2181" s="140" t="s">
        <v>16399</v>
      </c>
      <c r="W2181" s="140" t="s">
        <v>7971</v>
      </c>
      <c r="X2181" s="140" t="s">
        <v>7765</v>
      </c>
      <c r="Y2181" s="140" t="s">
        <v>7766</v>
      </c>
      <c r="Z2181" s="140" t="s">
        <v>8739</v>
      </c>
      <c r="AA2181" s="139">
        <v>1</v>
      </c>
      <c r="AB2181" s="141">
        <v>45322</v>
      </c>
      <c r="AC2181" s="141">
        <v>45322</v>
      </c>
      <c r="AD2181" s="140" t="s">
        <v>8379</v>
      </c>
      <c r="AE2181" s="140" t="s">
        <v>8380</v>
      </c>
      <c r="AF2181" s="140" t="s">
        <v>8381</v>
      </c>
      <c r="AG2181" s="140" t="s">
        <v>8382</v>
      </c>
      <c r="AH2181" s="140" t="s">
        <v>13062</v>
      </c>
      <c r="AI2181" s="140" t="s">
        <v>7885</v>
      </c>
      <c r="AJ2181" s="140" t="s">
        <v>13063</v>
      </c>
      <c r="AK2181" s="140" t="s">
        <v>4177</v>
      </c>
      <c r="AL2181" s="139">
        <v>8820</v>
      </c>
      <c r="AM2181" s="140" t="s">
        <v>393</v>
      </c>
      <c r="AN2181" s="140" t="s">
        <v>13064</v>
      </c>
    </row>
    <row r="2182" spans="1:40" ht="28.8" x14ac:dyDescent="0.25">
      <c r="A2182" s="139" t="s">
        <v>7756</v>
      </c>
      <c r="B2182" s="140" t="s">
        <v>7757</v>
      </c>
      <c r="C2182" s="139">
        <v>115691</v>
      </c>
      <c r="D2182" s="140" t="s">
        <v>487</v>
      </c>
      <c r="E2182" s="140" t="s">
        <v>4954</v>
      </c>
      <c r="F2182" s="139">
        <v>8750</v>
      </c>
      <c r="G2182" s="140" t="s">
        <v>33</v>
      </c>
      <c r="H2182" s="140" t="s">
        <v>2084</v>
      </c>
      <c r="I2182" s="140" t="s">
        <v>7758</v>
      </c>
      <c r="J2182" s="140" t="s">
        <v>13037</v>
      </c>
      <c r="K2182" s="140" t="s">
        <v>7922</v>
      </c>
      <c r="L2182" s="140" t="s">
        <v>7761</v>
      </c>
      <c r="M2182" s="140" t="s">
        <v>7923</v>
      </c>
      <c r="N2182" s="140" t="s">
        <v>8722</v>
      </c>
      <c r="O2182" s="139">
        <v>119941</v>
      </c>
      <c r="P2182" s="139">
        <v>17152</v>
      </c>
      <c r="Q2182" s="140" t="s">
        <v>5650</v>
      </c>
      <c r="R2182" s="139">
        <v>974071</v>
      </c>
      <c r="S2182" s="139">
        <v>0</v>
      </c>
      <c r="T2182" s="140" t="s">
        <v>7758</v>
      </c>
      <c r="U2182" s="141">
        <v>36770</v>
      </c>
      <c r="V2182" s="140" t="s">
        <v>13038</v>
      </c>
      <c r="W2182" s="140" t="s">
        <v>8080</v>
      </c>
      <c r="X2182" s="140" t="s">
        <v>8106</v>
      </c>
      <c r="Y2182" s="140" t="s">
        <v>8107</v>
      </c>
      <c r="Z2182" s="140" t="s">
        <v>8724</v>
      </c>
      <c r="AA2182" s="139">
        <v>1</v>
      </c>
      <c r="AB2182" s="141">
        <v>45322</v>
      </c>
      <c r="AC2182" s="141">
        <v>45322</v>
      </c>
      <c r="AD2182" s="140" t="s">
        <v>8379</v>
      </c>
      <c r="AE2182" s="140" t="s">
        <v>8380</v>
      </c>
      <c r="AF2182" s="140" t="s">
        <v>8381</v>
      </c>
      <c r="AG2182" s="140" t="s">
        <v>8382</v>
      </c>
      <c r="AH2182" s="140" t="s">
        <v>13039</v>
      </c>
      <c r="AI2182" s="140" t="s">
        <v>7943</v>
      </c>
      <c r="AJ2182" s="140" t="s">
        <v>13040</v>
      </c>
      <c r="AK2182" s="140" t="s">
        <v>4954</v>
      </c>
      <c r="AL2182" s="139">
        <v>8750</v>
      </c>
      <c r="AM2182" s="140" t="s">
        <v>33</v>
      </c>
      <c r="AN2182" s="140" t="s">
        <v>13041</v>
      </c>
    </row>
    <row r="2183" spans="1:40" ht="28.8" x14ac:dyDescent="0.25">
      <c r="A2183" s="139" t="s">
        <v>7756</v>
      </c>
      <c r="B2183" s="140" t="s">
        <v>7757</v>
      </c>
      <c r="C2183" s="139">
        <v>115709</v>
      </c>
      <c r="D2183" s="140" t="s">
        <v>5705</v>
      </c>
      <c r="E2183" s="140" t="s">
        <v>4278</v>
      </c>
      <c r="F2183" s="139">
        <v>8500</v>
      </c>
      <c r="G2183" s="140" t="s">
        <v>412</v>
      </c>
      <c r="H2183" s="140" t="s">
        <v>2199</v>
      </c>
      <c r="I2183" s="140" t="s">
        <v>7758</v>
      </c>
      <c r="J2183" s="140" t="s">
        <v>13533</v>
      </c>
      <c r="K2183" s="140" t="s">
        <v>7922</v>
      </c>
      <c r="L2183" s="140" t="s">
        <v>7761</v>
      </c>
      <c r="M2183" s="140" t="s">
        <v>7923</v>
      </c>
      <c r="N2183" s="140" t="s">
        <v>8722</v>
      </c>
      <c r="O2183" s="139">
        <v>120824</v>
      </c>
      <c r="P2183" s="139">
        <v>18705</v>
      </c>
      <c r="Q2183" s="140" t="s">
        <v>5705</v>
      </c>
      <c r="R2183" s="139">
        <v>115717</v>
      </c>
      <c r="S2183" s="139">
        <v>0</v>
      </c>
      <c r="T2183" s="140" t="s">
        <v>7758</v>
      </c>
      <c r="U2183" s="141">
        <v>36770</v>
      </c>
      <c r="V2183" s="140" t="s">
        <v>16400</v>
      </c>
      <c r="W2183" s="140" t="s">
        <v>8146</v>
      </c>
      <c r="X2183" s="140" t="s">
        <v>7765</v>
      </c>
      <c r="Y2183" s="140" t="s">
        <v>7766</v>
      </c>
      <c r="Z2183" s="140" t="s">
        <v>8739</v>
      </c>
      <c r="AA2183" s="139">
        <v>1</v>
      </c>
      <c r="AB2183" s="141">
        <v>45322</v>
      </c>
      <c r="AC2183" s="141">
        <v>45322</v>
      </c>
      <c r="AD2183" s="140" t="s">
        <v>7913</v>
      </c>
      <c r="AE2183" s="140" t="s">
        <v>7914</v>
      </c>
      <c r="AF2183" s="140" t="s">
        <v>7915</v>
      </c>
      <c r="AG2183" s="140" t="s">
        <v>7916</v>
      </c>
      <c r="AH2183" s="140" t="s">
        <v>13535</v>
      </c>
      <c r="AI2183" s="140" t="s">
        <v>7943</v>
      </c>
      <c r="AJ2183" s="140" t="s">
        <v>13536</v>
      </c>
      <c r="AK2183" s="140" t="s">
        <v>4278</v>
      </c>
      <c r="AL2183" s="139">
        <v>8500</v>
      </c>
      <c r="AM2183" s="140" t="s">
        <v>412</v>
      </c>
      <c r="AN2183" s="140" t="s">
        <v>13519</v>
      </c>
    </row>
    <row r="2184" spans="1:40" ht="28.8" x14ac:dyDescent="0.25">
      <c r="A2184" s="139" t="s">
        <v>7756</v>
      </c>
      <c r="B2184" s="140" t="s">
        <v>7757</v>
      </c>
      <c r="C2184" s="139">
        <v>115733</v>
      </c>
      <c r="D2184" s="140" t="s">
        <v>5976</v>
      </c>
      <c r="E2184" s="140" t="s">
        <v>3757</v>
      </c>
      <c r="F2184" s="139">
        <v>9100</v>
      </c>
      <c r="G2184" s="140" t="s">
        <v>326</v>
      </c>
      <c r="H2184" s="140" t="s">
        <v>2790</v>
      </c>
      <c r="I2184" s="140" t="s">
        <v>7758</v>
      </c>
      <c r="J2184" s="140" t="s">
        <v>16401</v>
      </c>
      <c r="K2184" s="140" t="s">
        <v>7899</v>
      </c>
      <c r="L2184" s="140" t="s">
        <v>7761</v>
      </c>
      <c r="M2184" s="140" t="s">
        <v>6823</v>
      </c>
      <c r="N2184" s="140" t="s">
        <v>8722</v>
      </c>
      <c r="O2184" s="139">
        <v>130856</v>
      </c>
      <c r="P2184" s="139">
        <v>107839</v>
      </c>
      <c r="Q2184" s="140" t="s">
        <v>5932</v>
      </c>
      <c r="R2184" s="139">
        <v>963934</v>
      </c>
      <c r="S2184" s="139">
        <v>0</v>
      </c>
      <c r="T2184" s="140" t="s">
        <v>7758</v>
      </c>
      <c r="U2184" s="141">
        <v>36770</v>
      </c>
      <c r="V2184" s="140" t="s">
        <v>16402</v>
      </c>
      <c r="W2184" s="140" t="s">
        <v>9420</v>
      </c>
      <c r="X2184" s="140" t="s">
        <v>7765</v>
      </c>
      <c r="Y2184" s="140" t="s">
        <v>7766</v>
      </c>
      <c r="Z2184" s="140" t="s">
        <v>8739</v>
      </c>
      <c r="AA2184" s="139">
        <v>2</v>
      </c>
      <c r="AB2184" s="141">
        <v>45322</v>
      </c>
      <c r="AC2184" s="141">
        <v>45322</v>
      </c>
      <c r="AD2184" s="140" t="s">
        <v>8081</v>
      </c>
      <c r="AE2184" s="140" t="s">
        <v>8082</v>
      </c>
      <c r="AF2184" s="140" t="s">
        <v>8083</v>
      </c>
      <c r="AG2184" s="140" t="s">
        <v>8084</v>
      </c>
      <c r="AH2184" s="140" t="s">
        <v>11176</v>
      </c>
      <c r="AI2184" s="140" t="s">
        <v>7943</v>
      </c>
      <c r="AJ2184" s="140" t="s">
        <v>11171</v>
      </c>
      <c r="AK2184" s="140" t="s">
        <v>11172</v>
      </c>
      <c r="AL2184" s="139">
        <v>9100</v>
      </c>
      <c r="AM2184" s="140" t="s">
        <v>326</v>
      </c>
      <c r="AN2184" s="140" t="s">
        <v>11173</v>
      </c>
    </row>
    <row r="2185" spans="1:40" ht="28.8" x14ac:dyDescent="0.25">
      <c r="A2185" s="139" t="s">
        <v>7756</v>
      </c>
      <c r="B2185" s="140" t="s">
        <v>7757</v>
      </c>
      <c r="C2185" s="139">
        <v>115741</v>
      </c>
      <c r="D2185" s="140" t="s">
        <v>488</v>
      </c>
      <c r="E2185" s="140" t="s">
        <v>4730</v>
      </c>
      <c r="F2185" s="139">
        <v>9100</v>
      </c>
      <c r="G2185" s="140" t="s">
        <v>326</v>
      </c>
      <c r="H2185" s="140" t="s">
        <v>2597</v>
      </c>
      <c r="I2185" s="140" t="s">
        <v>7758</v>
      </c>
      <c r="J2185" s="140" t="s">
        <v>15607</v>
      </c>
      <c r="K2185" s="140" t="s">
        <v>7899</v>
      </c>
      <c r="L2185" s="140" t="s">
        <v>7761</v>
      </c>
      <c r="M2185" s="140" t="s">
        <v>6823</v>
      </c>
      <c r="N2185" s="140" t="s">
        <v>8722</v>
      </c>
      <c r="O2185" s="139">
        <v>120956</v>
      </c>
      <c r="P2185" s="139">
        <v>10975</v>
      </c>
      <c r="Q2185" s="140" t="s">
        <v>488</v>
      </c>
      <c r="R2185" s="139">
        <v>970781</v>
      </c>
      <c r="S2185" s="139">
        <v>0</v>
      </c>
      <c r="T2185" s="140" t="s">
        <v>7758</v>
      </c>
      <c r="U2185" s="141">
        <v>36770</v>
      </c>
      <c r="V2185" s="140" t="s">
        <v>16403</v>
      </c>
      <c r="W2185" s="140" t="s">
        <v>7952</v>
      </c>
      <c r="X2185" s="140" t="s">
        <v>7765</v>
      </c>
      <c r="Y2185" s="140" t="s">
        <v>7766</v>
      </c>
      <c r="Z2185" s="140" t="s">
        <v>8739</v>
      </c>
      <c r="AA2185" s="139">
        <v>1</v>
      </c>
      <c r="AB2185" s="141">
        <v>45322</v>
      </c>
      <c r="AC2185" s="141">
        <v>45322</v>
      </c>
      <c r="AD2185" s="140" t="s">
        <v>8081</v>
      </c>
      <c r="AE2185" s="140" t="s">
        <v>8082</v>
      </c>
      <c r="AF2185" s="140" t="s">
        <v>8083</v>
      </c>
      <c r="AG2185" s="140" t="s">
        <v>8084</v>
      </c>
      <c r="AH2185" s="140" t="s">
        <v>15609</v>
      </c>
      <c r="AI2185" s="140" t="s">
        <v>7943</v>
      </c>
      <c r="AJ2185" s="140" t="s">
        <v>15610</v>
      </c>
      <c r="AK2185" s="140" t="s">
        <v>4730</v>
      </c>
      <c r="AL2185" s="139">
        <v>9100</v>
      </c>
      <c r="AM2185" s="140" t="s">
        <v>326</v>
      </c>
      <c r="AN2185" s="140" t="s">
        <v>11167</v>
      </c>
    </row>
    <row r="2186" spans="1:40" ht="28.8" x14ac:dyDescent="0.25">
      <c r="A2186" s="139" t="s">
        <v>7756</v>
      </c>
      <c r="B2186" s="140" t="s">
        <v>7757</v>
      </c>
      <c r="C2186" s="139">
        <v>115758</v>
      </c>
      <c r="D2186" s="140" t="s">
        <v>5977</v>
      </c>
      <c r="E2186" s="140" t="s">
        <v>3753</v>
      </c>
      <c r="F2186" s="139">
        <v>9100</v>
      </c>
      <c r="G2186" s="140" t="s">
        <v>326</v>
      </c>
      <c r="H2186" s="140" t="s">
        <v>1714</v>
      </c>
      <c r="I2186" s="140" t="s">
        <v>7758</v>
      </c>
      <c r="J2186" s="140" t="s">
        <v>16404</v>
      </c>
      <c r="K2186" s="140" t="s">
        <v>7899</v>
      </c>
      <c r="L2186" s="140" t="s">
        <v>7761</v>
      </c>
      <c r="M2186" s="140" t="s">
        <v>6823</v>
      </c>
      <c r="N2186" s="140" t="s">
        <v>8722</v>
      </c>
      <c r="O2186" s="139">
        <v>120956</v>
      </c>
      <c r="P2186" s="139">
        <v>10975</v>
      </c>
      <c r="Q2186" s="140" t="s">
        <v>488</v>
      </c>
      <c r="R2186" s="139">
        <v>975219</v>
      </c>
      <c r="S2186" s="139">
        <v>0</v>
      </c>
      <c r="T2186" s="140" t="s">
        <v>7758</v>
      </c>
      <c r="U2186" s="141">
        <v>36770</v>
      </c>
      <c r="V2186" s="140" t="s">
        <v>16405</v>
      </c>
      <c r="W2186" s="140" t="s">
        <v>10620</v>
      </c>
      <c r="X2186" s="140" t="s">
        <v>8106</v>
      </c>
      <c r="Y2186" s="140" t="s">
        <v>8107</v>
      </c>
      <c r="Z2186" s="140" t="s">
        <v>8724</v>
      </c>
      <c r="AA2186" s="139">
        <v>1</v>
      </c>
      <c r="AB2186" s="141">
        <v>45322</v>
      </c>
      <c r="AC2186" s="141">
        <v>45322</v>
      </c>
      <c r="AD2186" s="140" t="s">
        <v>8081</v>
      </c>
      <c r="AE2186" s="140" t="s">
        <v>8082</v>
      </c>
      <c r="AF2186" s="140" t="s">
        <v>8083</v>
      </c>
      <c r="AG2186" s="140" t="s">
        <v>8084</v>
      </c>
      <c r="AH2186" s="140" t="s">
        <v>11152</v>
      </c>
      <c r="AI2186" s="140" t="s">
        <v>7943</v>
      </c>
      <c r="AJ2186" s="140" t="s">
        <v>11153</v>
      </c>
      <c r="AK2186" s="140" t="s">
        <v>11154</v>
      </c>
      <c r="AL2186" s="139">
        <v>9100</v>
      </c>
      <c r="AM2186" s="140" t="s">
        <v>326</v>
      </c>
      <c r="AN2186" s="140" t="s">
        <v>11155</v>
      </c>
    </row>
    <row r="2187" spans="1:40" ht="28.8" x14ac:dyDescent="0.25">
      <c r="A2187" s="139" t="s">
        <v>7756</v>
      </c>
      <c r="B2187" s="140" t="s">
        <v>7757</v>
      </c>
      <c r="C2187" s="139">
        <v>115766</v>
      </c>
      <c r="D2187" s="140" t="s">
        <v>7411</v>
      </c>
      <c r="E2187" s="140" t="s">
        <v>7412</v>
      </c>
      <c r="F2187" s="139">
        <v>9750</v>
      </c>
      <c r="G2187" s="140" t="s">
        <v>6174</v>
      </c>
      <c r="H2187" s="140" t="s">
        <v>2791</v>
      </c>
      <c r="I2187" s="140" t="s">
        <v>7758</v>
      </c>
      <c r="J2187" s="140" t="s">
        <v>16406</v>
      </c>
      <c r="K2187" s="140" t="s">
        <v>8031</v>
      </c>
      <c r="L2187" s="140" t="s">
        <v>7761</v>
      </c>
      <c r="M2187" s="140" t="s">
        <v>6825</v>
      </c>
      <c r="N2187" s="140" t="s">
        <v>8722</v>
      </c>
      <c r="O2187" s="139">
        <v>121269</v>
      </c>
      <c r="P2187" s="139">
        <v>24331</v>
      </c>
      <c r="Q2187" s="140" t="s">
        <v>5849</v>
      </c>
      <c r="R2187" s="139">
        <v>122457</v>
      </c>
      <c r="S2187" s="139">
        <v>0</v>
      </c>
      <c r="T2187" s="140" t="s">
        <v>7758</v>
      </c>
      <c r="U2187" s="141">
        <v>36770</v>
      </c>
      <c r="V2187" s="140" t="s">
        <v>16407</v>
      </c>
      <c r="W2187" s="140" t="s">
        <v>8066</v>
      </c>
      <c r="X2187" s="140" t="s">
        <v>7765</v>
      </c>
      <c r="Y2187" s="140" t="s">
        <v>7766</v>
      </c>
      <c r="Z2187" s="140" t="s">
        <v>8739</v>
      </c>
      <c r="AA2187" s="139">
        <v>1</v>
      </c>
      <c r="AB2187" s="141">
        <v>45322</v>
      </c>
      <c r="AC2187" s="141">
        <v>45322</v>
      </c>
      <c r="AD2187" s="140" t="s">
        <v>8470</v>
      </c>
      <c r="AE2187" s="140" t="s">
        <v>8471</v>
      </c>
      <c r="AF2187" s="140" t="s">
        <v>8472</v>
      </c>
      <c r="AG2187" s="140" t="s">
        <v>8473</v>
      </c>
      <c r="AH2187" s="140" t="s">
        <v>16408</v>
      </c>
      <c r="AI2187" s="140" t="s">
        <v>12782</v>
      </c>
      <c r="AJ2187" s="140" t="s">
        <v>5325</v>
      </c>
      <c r="AK2187" s="140" t="s">
        <v>7412</v>
      </c>
      <c r="AL2187" s="139">
        <v>9750</v>
      </c>
      <c r="AM2187" s="140" t="s">
        <v>6174</v>
      </c>
      <c r="AN2187" s="140" t="s">
        <v>15242</v>
      </c>
    </row>
    <row r="2188" spans="1:40" ht="28.8" x14ac:dyDescent="0.25">
      <c r="A2188" s="139" t="s">
        <v>7756</v>
      </c>
      <c r="B2188" s="140" t="s">
        <v>7757</v>
      </c>
      <c r="C2188" s="139">
        <v>115774</v>
      </c>
      <c r="D2188" s="140" t="s">
        <v>5978</v>
      </c>
      <c r="E2188" s="140" t="s">
        <v>4955</v>
      </c>
      <c r="F2188" s="139">
        <v>9100</v>
      </c>
      <c r="G2188" s="140" t="s">
        <v>609</v>
      </c>
      <c r="H2188" s="140" t="s">
        <v>2827</v>
      </c>
      <c r="I2188" s="140" t="s">
        <v>7758</v>
      </c>
      <c r="J2188" s="140" t="s">
        <v>16409</v>
      </c>
      <c r="K2188" s="140" t="s">
        <v>7899</v>
      </c>
      <c r="L2188" s="140" t="s">
        <v>7761</v>
      </c>
      <c r="M2188" s="140" t="s">
        <v>6823</v>
      </c>
      <c r="N2188" s="140" t="s">
        <v>8730</v>
      </c>
      <c r="O2188" s="139">
        <v>124041</v>
      </c>
      <c r="P2188" s="139">
        <v>115774</v>
      </c>
      <c r="Q2188" s="140" t="s">
        <v>5978</v>
      </c>
      <c r="R2188" s="139">
        <v>961102</v>
      </c>
      <c r="S2188" s="139">
        <v>0</v>
      </c>
      <c r="T2188" s="140" t="s">
        <v>7758</v>
      </c>
      <c r="U2188" s="141">
        <v>36770</v>
      </c>
      <c r="V2188" s="140" t="s">
        <v>16410</v>
      </c>
      <c r="W2188" s="140" t="s">
        <v>9342</v>
      </c>
      <c r="X2188" s="140" t="s">
        <v>7765</v>
      </c>
      <c r="Y2188" s="140" t="s">
        <v>7766</v>
      </c>
      <c r="Z2188" s="140" t="s">
        <v>8732</v>
      </c>
      <c r="AA2188" s="139">
        <v>1</v>
      </c>
      <c r="AB2188" s="141">
        <v>45322</v>
      </c>
      <c r="AC2188" s="141">
        <v>45322</v>
      </c>
      <c r="AD2188" s="140" t="s">
        <v>8081</v>
      </c>
      <c r="AE2188" s="140" t="s">
        <v>8082</v>
      </c>
      <c r="AF2188" s="140" t="s">
        <v>8083</v>
      </c>
      <c r="AG2188" s="140" t="s">
        <v>8084</v>
      </c>
      <c r="AH2188" s="140" t="s">
        <v>11282</v>
      </c>
      <c r="AI2188" s="140" t="s">
        <v>7773</v>
      </c>
      <c r="AJ2188" s="140" t="s">
        <v>11283</v>
      </c>
      <c r="AK2188" s="140" t="s">
        <v>11284</v>
      </c>
      <c r="AL2188" s="139">
        <v>9100</v>
      </c>
      <c r="AM2188" s="140" t="s">
        <v>326</v>
      </c>
      <c r="AN2188" s="140" t="s">
        <v>11285</v>
      </c>
    </row>
    <row r="2189" spans="1:40" ht="28.8" x14ac:dyDescent="0.25">
      <c r="A2189" s="139" t="s">
        <v>7756</v>
      </c>
      <c r="B2189" s="140" t="s">
        <v>7757</v>
      </c>
      <c r="C2189" s="139">
        <v>115808</v>
      </c>
      <c r="D2189" s="140" t="s">
        <v>7413</v>
      </c>
      <c r="E2189" s="140" t="s">
        <v>4956</v>
      </c>
      <c r="F2189" s="139">
        <v>9100</v>
      </c>
      <c r="G2189" s="140" t="s">
        <v>326</v>
      </c>
      <c r="H2189" s="140" t="s">
        <v>2792</v>
      </c>
      <c r="I2189" s="140" t="s">
        <v>7758</v>
      </c>
      <c r="J2189" s="140" t="s">
        <v>16411</v>
      </c>
      <c r="K2189" s="140" t="s">
        <v>7899</v>
      </c>
      <c r="L2189" s="140" t="s">
        <v>7761</v>
      </c>
      <c r="M2189" s="140" t="s">
        <v>6823</v>
      </c>
      <c r="N2189" s="140" t="s">
        <v>8722</v>
      </c>
      <c r="O2189" s="139">
        <v>130856</v>
      </c>
      <c r="P2189" s="139">
        <v>107839</v>
      </c>
      <c r="Q2189" s="140" t="s">
        <v>5932</v>
      </c>
      <c r="R2189" s="139">
        <v>963934</v>
      </c>
      <c r="S2189" s="139">
        <v>0</v>
      </c>
      <c r="T2189" s="140" t="s">
        <v>7758</v>
      </c>
      <c r="U2189" s="141">
        <v>36770</v>
      </c>
      <c r="V2189" s="140" t="s">
        <v>16412</v>
      </c>
      <c r="W2189" s="140" t="s">
        <v>16413</v>
      </c>
      <c r="X2189" s="140" t="s">
        <v>7765</v>
      </c>
      <c r="Y2189" s="140" t="s">
        <v>7766</v>
      </c>
      <c r="Z2189" s="140" t="s">
        <v>8739</v>
      </c>
      <c r="AA2189" s="139">
        <v>1</v>
      </c>
      <c r="AB2189" s="141">
        <v>45322</v>
      </c>
      <c r="AC2189" s="141">
        <v>45322</v>
      </c>
      <c r="AD2189" s="140" t="s">
        <v>8081</v>
      </c>
      <c r="AE2189" s="140" t="s">
        <v>8082</v>
      </c>
      <c r="AF2189" s="140" t="s">
        <v>8083</v>
      </c>
      <c r="AG2189" s="140" t="s">
        <v>8084</v>
      </c>
      <c r="AH2189" s="140" t="s">
        <v>16414</v>
      </c>
      <c r="AI2189" s="140" t="s">
        <v>7943</v>
      </c>
      <c r="AJ2189" s="140" t="s">
        <v>16415</v>
      </c>
      <c r="AK2189" s="140" t="s">
        <v>11172</v>
      </c>
      <c r="AL2189" s="139">
        <v>9100</v>
      </c>
      <c r="AM2189" s="140" t="s">
        <v>326</v>
      </c>
      <c r="AN2189" s="140" t="s">
        <v>11173</v>
      </c>
    </row>
    <row r="2190" spans="1:40" ht="28.8" x14ac:dyDescent="0.25">
      <c r="A2190" s="139" t="s">
        <v>7756</v>
      </c>
      <c r="B2190" s="140" t="s">
        <v>7757</v>
      </c>
      <c r="C2190" s="139">
        <v>115824</v>
      </c>
      <c r="D2190" s="140" t="s">
        <v>7414</v>
      </c>
      <c r="E2190" s="140" t="s">
        <v>6590</v>
      </c>
      <c r="F2190" s="139">
        <v>9600</v>
      </c>
      <c r="G2190" s="140" t="s">
        <v>473</v>
      </c>
      <c r="H2190" s="140" t="s">
        <v>6591</v>
      </c>
      <c r="I2190" s="140" t="s">
        <v>7758</v>
      </c>
      <c r="J2190" s="140" t="s">
        <v>15053</v>
      </c>
      <c r="K2190" s="140" t="s">
        <v>7922</v>
      </c>
      <c r="L2190" s="140" t="s">
        <v>7761</v>
      </c>
      <c r="M2190" s="140" t="s">
        <v>7923</v>
      </c>
      <c r="N2190" s="140" t="s">
        <v>8722</v>
      </c>
      <c r="O2190" s="139">
        <v>121129</v>
      </c>
      <c r="P2190" s="139">
        <v>105379</v>
      </c>
      <c r="Q2190" s="140" t="s">
        <v>7381</v>
      </c>
      <c r="R2190" s="139">
        <v>969204</v>
      </c>
      <c r="S2190" s="139">
        <v>0</v>
      </c>
      <c r="T2190" s="140" t="s">
        <v>7758</v>
      </c>
      <c r="U2190" s="141">
        <v>36770</v>
      </c>
      <c r="V2190" s="140" t="s">
        <v>7717</v>
      </c>
      <c r="W2190" s="140" t="s">
        <v>7758</v>
      </c>
      <c r="X2190" s="140" t="s">
        <v>7765</v>
      </c>
      <c r="Y2190" s="140" t="s">
        <v>7766</v>
      </c>
      <c r="Z2190" s="140" t="s">
        <v>8739</v>
      </c>
      <c r="AA2190" s="139">
        <v>3</v>
      </c>
      <c r="AB2190" s="141">
        <v>45322</v>
      </c>
      <c r="AC2190" s="141">
        <v>45322</v>
      </c>
      <c r="AD2190" s="140" t="s">
        <v>8470</v>
      </c>
      <c r="AE2190" s="140" t="s">
        <v>8471</v>
      </c>
      <c r="AF2190" s="140" t="s">
        <v>8472</v>
      </c>
      <c r="AG2190" s="140" t="s">
        <v>8473</v>
      </c>
      <c r="AH2190" s="140" t="s">
        <v>15049</v>
      </c>
      <c r="AI2190" s="140" t="s">
        <v>7943</v>
      </c>
      <c r="AJ2190" s="140" t="s">
        <v>15050</v>
      </c>
      <c r="AK2190" s="140" t="s">
        <v>15051</v>
      </c>
      <c r="AL2190" s="139">
        <v>9600</v>
      </c>
      <c r="AM2190" s="140" t="s">
        <v>473</v>
      </c>
      <c r="AN2190" s="140" t="s">
        <v>15052</v>
      </c>
    </row>
    <row r="2191" spans="1:40" ht="28.8" x14ac:dyDescent="0.25">
      <c r="A2191" s="139" t="s">
        <v>7756</v>
      </c>
      <c r="B2191" s="140" t="s">
        <v>7757</v>
      </c>
      <c r="C2191" s="139">
        <v>115832</v>
      </c>
      <c r="D2191" s="140" t="s">
        <v>6457</v>
      </c>
      <c r="E2191" s="140" t="s">
        <v>4606</v>
      </c>
      <c r="F2191" s="139">
        <v>9600</v>
      </c>
      <c r="G2191" s="140" t="s">
        <v>473</v>
      </c>
      <c r="H2191" s="140" t="s">
        <v>6580</v>
      </c>
      <c r="I2191" s="140" t="s">
        <v>7758</v>
      </c>
      <c r="J2191" s="140" t="s">
        <v>15046</v>
      </c>
      <c r="K2191" s="140" t="s">
        <v>7922</v>
      </c>
      <c r="L2191" s="140" t="s">
        <v>7761</v>
      </c>
      <c r="M2191" s="140" t="s">
        <v>7923</v>
      </c>
      <c r="N2191" s="140" t="s">
        <v>8722</v>
      </c>
      <c r="O2191" s="139">
        <v>121129</v>
      </c>
      <c r="P2191" s="139">
        <v>105379</v>
      </c>
      <c r="Q2191" s="140" t="s">
        <v>7381</v>
      </c>
      <c r="R2191" s="139">
        <v>969204</v>
      </c>
      <c r="S2191" s="139">
        <v>0</v>
      </c>
      <c r="T2191" s="140" t="s">
        <v>7758</v>
      </c>
      <c r="U2191" s="141">
        <v>36770</v>
      </c>
      <c r="V2191" s="140" t="s">
        <v>16416</v>
      </c>
      <c r="W2191" s="140" t="s">
        <v>9420</v>
      </c>
      <c r="X2191" s="140" t="s">
        <v>7765</v>
      </c>
      <c r="Y2191" s="140" t="s">
        <v>7766</v>
      </c>
      <c r="Z2191" s="140" t="s">
        <v>8739</v>
      </c>
      <c r="AA2191" s="139">
        <v>3</v>
      </c>
      <c r="AB2191" s="141">
        <v>45322</v>
      </c>
      <c r="AC2191" s="141">
        <v>45322</v>
      </c>
      <c r="AD2191" s="140" t="s">
        <v>8470</v>
      </c>
      <c r="AE2191" s="140" t="s">
        <v>8471</v>
      </c>
      <c r="AF2191" s="140" t="s">
        <v>8472</v>
      </c>
      <c r="AG2191" s="140" t="s">
        <v>8473</v>
      </c>
      <c r="AH2191" s="140" t="s">
        <v>15049</v>
      </c>
      <c r="AI2191" s="140" t="s">
        <v>7943</v>
      </c>
      <c r="AJ2191" s="140" t="s">
        <v>15050</v>
      </c>
      <c r="AK2191" s="140" t="s">
        <v>15051</v>
      </c>
      <c r="AL2191" s="139">
        <v>9600</v>
      </c>
      <c r="AM2191" s="140" t="s">
        <v>473</v>
      </c>
      <c r="AN2191" s="140" t="s">
        <v>15052</v>
      </c>
    </row>
    <row r="2192" spans="1:40" ht="28.8" x14ac:dyDescent="0.25">
      <c r="A2192" s="139" t="s">
        <v>7756</v>
      </c>
      <c r="B2192" s="140" t="s">
        <v>7757</v>
      </c>
      <c r="C2192" s="139">
        <v>115841</v>
      </c>
      <c r="D2192" s="140" t="s">
        <v>6458</v>
      </c>
      <c r="E2192" s="140" t="s">
        <v>4606</v>
      </c>
      <c r="F2192" s="139">
        <v>9600</v>
      </c>
      <c r="G2192" s="140" t="s">
        <v>473</v>
      </c>
      <c r="H2192" s="140" t="s">
        <v>6580</v>
      </c>
      <c r="I2192" s="140" t="s">
        <v>7758</v>
      </c>
      <c r="J2192" s="140" t="s">
        <v>16417</v>
      </c>
      <c r="K2192" s="140" t="s">
        <v>7922</v>
      </c>
      <c r="L2192" s="140" t="s">
        <v>7761</v>
      </c>
      <c r="M2192" s="140" t="s">
        <v>7923</v>
      </c>
      <c r="N2192" s="140" t="s">
        <v>8722</v>
      </c>
      <c r="O2192" s="139">
        <v>121129</v>
      </c>
      <c r="P2192" s="139">
        <v>105379</v>
      </c>
      <c r="Q2192" s="140" t="s">
        <v>7381</v>
      </c>
      <c r="R2192" s="139">
        <v>969204</v>
      </c>
      <c r="S2192" s="139">
        <v>0</v>
      </c>
      <c r="T2192" s="140" t="s">
        <v>7758</v>
      </c>
      <c r="U2192" s="141">
        <v>36770</v>
      </c>
      <c r="V2192" s="140" t="s">
        <v>16418</v>
      </c>
      <c r="W2192" s="140" t="s">
        <v>8868</v>
      </c>
      <c r="X2192" s="140" t="s">
        <v>7765</v>
      </c>
      <c r="Y2192" s="140" t="s">
        <v>7766</v>
      </c>
      <c r="Z2192" s="140" t="s">
        <v>8739</v>
      </c>
      <c r="AA2192" s="139">
        <v>2</v>
      </c>
      <c r="AB2192" s="141">
        <v>45322</v>
      </c>
      <c r="AC2192" s="141">
        <v>45322</v>
      </c>
      <c r="AD2192" s="140" t="s">
        <v>8470</v>
      </c>
      <c r="AE2192" s="140" t="s">
        <v>8471</v>
      </c>
      <c r="AF2192" s="140" t="s">
        <v>8472</v>
      </c>
      <c r="AG2192" s="140" t="s">
        <v>8473</v>
      </c>
      <c r="AH2192" s="140" t="s">
        <v>15049</v>
      </c>
      <c r="AI2192" s="140" t="s">
        <v>7943</v>
      </c>
      <c r="AJ2192" s="140" t="s">
        <v>15050</v>
      </c>
      <c r="AK2192" s="140" t="s">
        <v>15051</v>
      </c>
      <c r="AL2192" s="139">
        <v>9600</v>
      </c>
      <c r="AM2192" s="140" t="s">
        <v>473</v>
      </c>
      <c r="AN2192" s="140" t="s">
        <v>15052</v>
      </c>
    </row>
    <row r="2193" spans="1:40" ht="28.8" x14ac:dyDescent="0.25">
      <c r="A2193" s="139" t="s">
        <v>7756</v>
      </c>
      <c r="B2193" s="140" t="s">
        <v>7757</v>
      </c>
      <c r="C2193" s="139">
        <v>115857</v>
      </c>
      <c r="D2193" s="140" t="s">
        <v>13819</v>
      </c>
      <c r="E2193" s="140" t="s">
        <v>4957</v>
      </c>
      <c r="F2193" s="139">
        <v>8530</v>
      </c>
      <c r="G2193" s="140" t="s">
        <v>426</v>
      </c>
      <c r="H2193" s="140" t="s">
        <v>2793</v>
      </c>
      <c r="I2193" s="140" t="s">
        <v>7758</v>
      </c>
      <c r="J2193" s="140" t="s">
        <v>16419</v>
      </c>
      <c r="K2193" s="140" t="s">
        <v>7922</v>
      </c>
      <c r="L2193" s="140" t="s">
        <v>7761</v>
      </c>
      <c r="M2193" s="140" t="s">
        <v>7923</v>
      </c>
      <c r="N2193" s="140" t="s">
        <v>8730</v>
      </c>
      <c r="O2193" s="139">
        <v>119438</v>
      </c>
      <c r="P2193" s="139">
        <v>115857</v>
      </c>
      <c r="Q2193" s="140" t="s">
        <v>13819</v>
      </c>
      <c r="R2193" s="139">
        <v>975649</v>
      </c>
      <c r="S2193" s="139">
        <v>0</v>
      </c>
      <c r="T2193" s="140" t="s">
        <v>7758</v>
      </c>
      <c r="U2193" s="141">
        <v>36770</v>
      </c>
      <c r="V2193" s="140" t="s">
        <v>16420</v>
      </c>
      <c r="W2193" s="140" t="s">
        <v>8688</v>
      </c>
      <c r="X2193" s="140" t="s">
        <v>7765</v>
      </c>
      <c r="Y2193" s="140" t="s">
        <v>7766</v>
      </c>
      <c r="Z2193" s="140" t="s">
        <v>8732</v>
      </c>
      <c r="AA2193" s="139">
        <v>1</v>
      </c>
      <c r="AB2193" s="141">
        <v>45322</v>
      </c>
      <c r="AC2193" s="141">
        <v>45322</v>
      </c>
      <c r="AD2193" s="140" t="s">
        <v>7913</v>
      </c>
      <c r="AE2193" s="140" t="s">
        <v>7914</v>
      </c>
      <c r="AF2193" s="140" t="s">
        <v>7915</v>
      </c>
      <c r="AG2193" s="140" t="s">
        <v>7916</v>
      </c>
      <c r="AH2193" s="140" t="s">
        <v>13847</v>
      </c>
      <c r="AI2193" s="140" t="s">
        <v>7773</v>
      </c>
      <c r="AJ2193" s="140" t="s">
        <v>13848</v>
      </c>
      <c r="AK2193" s="140" t="s">
        <v>13849</v>
      </c>
      <c r="AL2193" s="139">
        <v>8530</v>
      </c>
      <c r="AM2193" s="140" t="s">
        <v>426</v>
      </c>
      <c r="AN2193" s="140" t="s">
        <v>13850</v>
      </c>
    </row>
    <row r="2194" spans="1:40" ht="28.8" x14ac:dyDescent="0.25">
      <c r="A2194" s="139" t="s">
        <v>7756</v>
      </c>
      <c r="B2194" s="140" t="s">
        <v>7757</v>
      </c>
      <c r="C2194" s="139">
        <v>115865</v>
      </c>
      <c r="D2194" s="140" t="s">
        <v>5221</v>
      </c>
      <c r="E2194" s="140" t="s">
        <v>4839</v>
      </c>
      <c r="F2194" s="139">
        <v>9930</v>
      </c>
      <c r="G2194" s="140" t="s">
        <v>6175</v>
      </c>
      <c r="H2194" s="140" t="s">
        <v>2698</v>
      </c>
      <c r="I2194" s="140" t="s">
        <v>7758</v>
      </c>
      <c r="J2194" s="140" t="s">
        <v>16014</v>
      </c>
      <c r="K2194" s="140" t="s">
        <v>8031</v>
      </c>
      <c r="L2194" s="140" t="s">
        <v>7761</v>
      </c>
      <c r="M2194" s="140" t="s">
        <v>6825</v>
      </c>
      <c r="N2194" s="140" t="s">
        <v>8722</v>
      </c>
      <c r="O2194" s="139">
        <v>138776</v>
      </c>
      <c r="P2194" s="139">
        <v>106039</v>
      </c>
      <c r="Q2194" s="140" t="s">
        <v>5221</v>
      </c>
      <c r="R2194" s="139">
        <v>969634</v>
      </c>
      <c r="S2194" s="139">
        <v>0</v>
      </c>
      <c r="T2194" s="140" t="s">
        <v>7758</v>
      </c>
      <c r="U2194" s="141">
        <v>36770</v>
      </c>
      <c r="V2194" s="140" t="s">
        <v>16421</v>
      </c>
      <c r="W2194" s="140" t="s">
        <v>8666</v>
      </c>
      <c r="X2194" s="140" t="s">
        <v>7765</v>
      </c>
      <c r="Y2194" s="140" t="s">
        <v>7766</v>
      </c>
      <c r="Z2194" s="140" t="s">
        <v>8739</v>
      </c>
      <c r="AA2194" s="139">
        <v>1</v>
      </c>
      <c r="AB2194" s="141">
        <v>45322</v>
      </c>
      <c r="AC2194" s="141">
        <v>45322</v>
      </c>
      <c r="AD2194" s="140" t="s">
        <v>8379</v>
      </c>
      <c r="AE2194" s="140" t="s">
        <v>8380</v>
      </c>
      <c r="AF2194" s="140" t="s">
        <v>8381</v>
      </c>
      <c r="AG2194" s="140" t="s">
        <v>8382</v>
      </c>
      <c r="AH2194" s="140" t="s">
        <v>16016</v>
      </c>
      <c r="AI2194" s="140" t="s">
        <v>7885</v>
      </c>
      <c r="AJ2194" s="140" t="s">
        <v>16017</v>
      </c>
      <c r="AK2194" s="140" t="s">
        <v>4839</v>
      </c>
      <c r="AL2194" s="139">
        <v>9930</v>
      </c>
      <c r="AM2194" s="140" t="s">
        <v>6175</v>
      </c>
      <c r="AN2194" s="140" t="s">
        <v>15389</v>
      </c>
    </row>
    <row r="2195" spans="1:40" ht="28.8" x14ac:dyDescent="0.25">
      <c r="A2195" s="139" t="s">
        <v>7756</v>
      </c>
      <c r="B2195" s="140" t="s">
        <v>7757</v>
      </c>
      <c r="C2195" s="139">
        <v>115873</v>
      </c>
      <c r="D2195" s="140" t="s">
        <v>899</v>
      </c>
      <c r="E2195" s="140" t="s">
        <v>4290</v>
      </c>
      <c r="F2195" s="139">
        <v>8550</v>
      </c>
      <c r="G2195" s="140" t="s">
        <v>416</v>
      </c>
      <c r="H2195" s="140" t="s">
        <v>2213</v>
      </c>
      <c r="I2195" s="140" t="s">
        <v>7758</v>
      </c>
      <c r="J2195" s="140" t="s">
        <v>13602</v>
      </c>
      <c r="K2195" s="140" t="s">
        <v>7922</v>
      </c>
      <c r="L2195" s="140" t="s">
        <v>7761</v>
      </c>
      <c r="M2195" s="140" t="s">
        <v>7923</v>
      </c>
      <c r="N2195" s="140" t="s">
        <v>8722</v>
      </c>
      <c r="O2195" s="139">
        <v>119561</v>
      </c>
      <c r="P2195" s="139">
        <v>18853</v>
      </c>
      <c r="Q2195" s="140" t="s">
        <v>488</v>
      </c>
      <c r="R2195" s="139">
        <v>58347</v>
      </c>
      <c r="S2195" s="139">
        <v>0</v>
      </c>
      <c r="T2195" s="140" t="s">
        <v>7758</v>
      </c>
      <c r="U2195" s="141">
        <v>36770</v>
      </c>
      <c r="V2195" s="140" t="s">
        <v>16422</v>
      </c>
      <c r="W2195" s="140" t="s">
        <v>7780</v>
      </c>
      <c r="X2195" s="140" t="s">
        <v>7972</v>
      </c>
      <c r="Y2195" s="140" t="s">
        <v>7973</v>
      </c>
      <c r="Z2195" s="140" t="s">
        <v>8899</v>
      </c>
      <c r="AA2195" s="139">
        <v>3</v>
      </c>
      <c r="AB2195" s="141">
        <v>45322</v>
      </c>
      <c r="AC2195" s="141">
        <v>45322</v>
      </c>
      <c r="AD2195" s="140" t="s">
        <v>8470</v>
      </c>
      <c r="AE2195" s="140" t="s">
        <v>8471</v>
      </c>
      <c r="AF2195" s="140" t="s">
        <v>8472</v>
      </c>
      <c r="AG2195" s="140" t="s">
        <v>8473</v>
      </c>
      <c r="AH2195" s="140" t="s">
        <v>13604</v>
      </c>
      <c r="AI2195" s="140" t="s">
        <v>7943</v>
      </c>
      <c r="AJ2195" s="140" t="s">
        <v>13605</v>
      </c>
      <c r="AK2195" s="140" t="s">
        <v>13606</v>
      </c>
      <c r="AL2195" s="139">
        <v>8550</v>
      </c>
      <c r="AM2195" s="140" t="s">
        <v>416</v>
      </c>
      <c r="AN2195" s="140" t="s">
        <v>13607</v>
      </c>
    </row>
    <row r="2196" spans="1:40" ht="28.8" x14ac:dyDescent="0.25">
      <c r="A2196" s="139" t="s">
        <v>7756</v>
      </c>
      <c r="B2196" s="140" t="s">
        <v>7757</v>
      </c>
      <c r="C2196" s="139">
        <v>115881</v>
      </c>
      <c r="D2196" s="140" t="s">
        <v>5271</v>
      </c>
      <c r="E2196" s="140" t="s">
        <v>4838</v>
      </c>
      <c r="F2196" s="139">
        <v>9920</v>
      </c>
      <c r="G2196" s="140" t="s">
        <v>6175</v>
      </c>
      <c r="H2196" s="140" t="s">
        <v>6962</v>
      </c>
      <c r="I2196" s="140" t="s">
        <v>7758</v>
      </c>
      <c r="J2196" s="140" t="s">
        <v>16423</v>
      </c>
      <c r="K2196" s="140" t="s">
        <v>8031</v>
      </c>
      <c r="L2196" s="140" t="s">
        <v>7761</v>
      </c>
      <c r="M2196" s="140" t="s">
        <v>6825</v>
      </c>
      <c r="N2196" s="140" t="s">
        <v>8722</v>
      </c>
      <c r="O2196" s="139">
        <v>138776</v>
      </c>
      <c r="P2196" s="139">
        <v>106039</v>
      </c>
      <c r="Q2196" s="140" t="s">
        <v>5221</v>
      </c>
      <c r="R2196" s="139">
        <v>969626</v>
      </c>
      <c r="S2196" s="139">
        <v>0</v>
      </c>
      <c r="T2196" s="140" t="s">
        <v>7758</v>
      </c>
      <c r="U2196" s="141">
        <v>36770</v>
      </c>
      <c r="V2196" s="140" t="s">
        <v>16424</v>
      </c>
      <c r="W2196" s="140" t="s">
        <v>9558</v>
      </c>
      <c r="X2196" s="140" t="s">
        <v>7765</v>
      </c>
      <c r="Y2196" s="140" t="s">
        <v>7766</v>
      </c>
      <c r="Z2196" s="140" t="s">
        <v>8739</v>
      </c>
      <c r="AA2196" s="139">
        <v>2</v>
      </c>
      <c r="AB2196" s="141">
        <v>45322</v>
      </c>
      <c r="AC2196" s="141">
        <v>45322</v>
      </c>
      <c r="AD2196" s="140" t="s">
        <v>8379</v>
      </c>
      <c r="AE2196" s="140" t="s">
        <v>8380</v>
      </c>
      <c r="AF2196" s="140" t="s">
        <v>8381</v>
      </c>
      <c r="AG2196" s="140" t="s">
        <v>8382</v>
      </c>
      <c r="AH2196" s="140" t="s">
        <v>16012</v>
      </c>
      <c r="AI2196" s="140" t="s">
        <v>7943</v>
      </c>
      <c r="AJ2196" s="140" t="s">
        <v>16013</v>
      </c>
      <c r="AK2196" s="140" t="s">
        <v>4838</v>
      </c>
      <c r="AL2196" s="139">
        <v>9920</v>
      </c>
      <c r="AM2196" s="140" t="s">
        <v>6175</v>
      </c>
      <c r="AN2196" s="140" t="s">
        <v>15383</v>
      </c>
    </row>
    <row r="2197" spans="1:40" ht="28.8" x14ac:dyDescent="0.25">
      <c r="A2197" s="139" t="s">
        <v>7756</v>
      </c>
      <c r="B2197" s="140" t="s">
        <v>7757</v>
      </c>
      <c r="C2197" s="139">
        <v>115907</v>
      </c>
      <c r="D2197" s="140" t="s">
        <v>7415</v>
      </c>
      <c r="E2197" s="140" t="s">
        <v>4958</v>
      </c>
      <c r="F2197" s="139">
        <v>9140</v>
      </c>
      <c r="G2197" s="140" t="s">
        <v>325</v>
      </c>
      <c r="H2197" s="140" t="s">
        <v>2794</v>
      </c>
      <c r="I2197" s="140" t="s">
        <v>7758</v>
      </c>
      <c r="J2197" s="140" t="s">
        <v>16425</v>
      </c>
      <c r="K2197" s="140" t="s">
        <v>7899</v>
      </c>
      <c r="L2197" s="140" t="s">
        <v>7761</v>
      </c>
      <c r="M2197" s="140" t="s">
        <v>6823</v>
      </c>
      <c r="N2197" s="140" t="s">
        <v>7762</v>
      </c>
      <c r="O2197" s="139">
        <v>121384</v>
      </c>
      <c r="P2197" s="139">
        <v>115907</v>
      </c>
      <c r="Q2197" s="140" t="s">
        <v>7415</v>
      </c>
      <c r="R2197" s="139">
        <v>113969</v>
      </c>
      <c r="S2197" s="139">
        <v>113969</v>
      </c>
      <c r="T2197" s="140" t="s">
        <v>7758</v>
      </c>
      <c r="U2197" s="141">
        <v>36770</v>
      </c>
      <c r="V2197" s="140" t="s">
        <v>16426</v>
      </c>
      <c r="W2197" s="140" t="s">
        <v>16427</v>
      </c>
      <c r="X2197" s="140" t="s">
        <v>7765</v>
      </c>
      <c r="Y2197" s="140" t="s">
        <v>7766</v>
      </c>
      <c r="Z2197" s="140" t="s">
        <v>7767</v>
      </c>
      <c r="AA2197" s="139">
        <v>1</v>
      </c>
      <c r="AB2197" s="141">
        <v>45322</v>
      </c>
      <c r="AC2197" s="141">
        <v>45322</v>
      </c>
      <c r="AD2197" s="140" t="s">
        <v>8081</v>
      </c>
      <c r="AE2197" s="140" t="s">
        <v>8082</v>
      </c>
      <c r="AF2197" s="140" t="s">
        <v>8083</v>
      </c>
      <c r="AG2197" s="140" t="s">
        <v>8084</v>
      </c>
      <c r="AH2197" s="140" t="s">
        <v>8218</v>
      </c>
      <c r="AI2197" s="140" t="s">
        <v>7773</v>
      </c>
      <c r="AJ2197" s="140" t="s">
        <v>8219</v>
      </c>
      <c r="AK2197" s="140" t="s">
        <v>8220</v>
      </c>
      <c r="AL2197" s="139">
        <v>9140</v>
      </c>
      <c r="AM2197" s="140" t="s">
        <v>325</v>
      </c>
      <c r="AN2197" s="140" t="s">
        <v>8221</v>
      </c>
    </row>
    <row r="2198" spans="1:40" ht="28.8" x14ac:dyDescent="0.25">
      <c r="A2198" s="139" t="s">
        <v>7756</v>
      </c>
      <c r="B2198" s="140" t="s">
        <v>7757</v>
      </c>
      <c r="C2198" s="139">
        <v>115915</v>
      </c>
      <c r="D2198" s="140" t="s">
        <v>6459</v>
      </c>
      <c r="E2198" s="140" t="s">
        <v>4880</v>
      </c>
      <c r="F2198" s="139">
        <v>9900</v>
      </c>
      <c r="G2198" s="140" t="s">
        <v>484</v>
      </c>
      <c r="H2198" s="140" t="s">
        <v>7396</v>
      </c>
      <c r="I2198" s="140" t="s">
        <v>7758</v>
      </c>
      <c r="J2198" s="140" t="s">
        <v>16157</v>
      </c>
      <c r="K2198" s="140" t="s">
        <v>8031</v>
      </c>
      <c r="L2198" s="140" t="s">
        <v>7761</v>
      </c>
      <c r="M2198" s="140" t="s">
        <v>6825</v>
      </c>
      <c r="N2198" s="140" t="s">
        <v>8722</v>
      </c>
      <c r="O2198" s="139">
        <v>121152</v>
      </c>
      <c r="P2198" s="139">
        <v>115915</v>
      </c>
      <c r="Q2198" s="140" t="s">
        <v>6459</v>
      </c>
      <c r="R2198" s="139">
        <v>965574</v>
      </c>
      <c r="S2198" s="139">
        <v>0</v>
      </c>
      <c r="T2198" s="140" t="s">
        <v>7758</v>
      </c>
      <c r="U2198" s="141">
        <v>36770</v>
      </c>
      <c r="V2198" s="140" t="s">
        <v>16428</v>
      </c>
      <c r="W2198" s="140" t="s">
        <v>8673</v>
      </c>
      <c r="X2198" s="140" t="s">
        <v>7765</v>
      </c>
      <c r="Y2198" s="140" t="s">
        <v>7766</v>
      </c>
      <c r="Z2198" s="140" t="s">
        <v>8739</v>
      </c>
      <c r="AA2198" s="139">
        <v>1</v>
      </c>
      <c r="AB2198" s="141">
        <v>45322</v>
      </c>
      <c r="AC2198" s="141">
        <v>45322</v>
      </c>
      <c r="AD2198" s="140" t="s">
        <v>8379</v>
      </c>
      <c r="AE2198" s="140" t="s">
        <v>8380</v>
      </c>
      <c r="AF2198" s="140" t="s">
        <v>8381</v>
      </c>
      <c r="AG2198" s="140" t="s">
        <v>8382</v>
      </c>
      <c r="AH2198" s="140" t="s">
        <v>16159</v>
      </c>
      <c r="AI2198" s="140" t="s">
        <v>7943</v>
      </c>
      <c r="AJ2198" s="140" t="s">
        <v>16160</v>
      </c>
      <c r="AK2198" s="140" t="s">
        <v>4880</v>
      </c>
      <c r="AL2198" s="139">
        <v>9900</v>
      </c>
      <c r="AM2198" s="140" t="s">
        <v>484</v>
      </c>
      <c r="AN2198" s="140" t="s">
        <v>15351</v>
      </c>
    </row>
    <row r="2199" spans="1:40" ht="28.8" x14ac:dyDescent="0.25">
      <c r="A2199" s="139" t="s">
        <v>7756</v>
      </c>
      <c r="B2199" s="140" t="s">
        <v>7757</v>
      </c>
      <c r="C2199" s="139">
        <v>115923</v>
      </c>
      <c r="D2199" s="140" t="s">
        <v>6749</v>
      </c>
      <c r="E2199" s="140" t="s">
        <v>4673</v>
      </c>
      <c r="F2199" s="139">
        <v>9900</v>
      </c>
      <c r="G2199" s="140" t="s">
        <v>484</v>
      </c>
      <c r="H2199" s="140" t="s">
        <v>2541</v>
      </c>
      <c r="I2199" s="140" t="s">
        <v>7758</v>
      </c>
      <c r="J2199" s="140" t="s">
        <v>15356</v>
      </c>
      <c r="K2199" s="140" t="s">
        <v>8031</v>
      </c>
      <c r="L2199" s="140" t="s">
        <v>7761</v>
      </c>
      <c r="M2199" s="140" t="s">
        <v>6825</v>
      </c>
      <c r="N2199" s="140" t="s">
        <v>8722</v>
      </c>
      <c r="O2199" s="139">
        <v>121152</v>
      </c>
      <c r="P2199" s="139">
        <v>115915</v>
      </c>
      <c r="Q2199" s="140" t="s">
        <v>6459</v>
      </c>
      <c r="R2199" s="139">
        <v>965574</v>
      </c>
      <c r="S2199" s="139">
        <v>0</v>
      </c>
      <c r="T2199" s="140" t="s">
        <v>7758</v>
      </c>
      <c r="U2199" s="141">
        <v>36770</v>
      </c>
      <c r="V2199" s="140" t="s">
        <v>16429</v>
      </c>
      <c r="W2199" s="140" t="s">
        <v>14010</v>
      </c>
      <c r="X2199" s="140" t="s">
        <v>7765</v>
      </c>
      <c r="Y2199" s="140" t="s">
        <v>7766</v>
      </c>
      <c r="Z2199" s="140" t="s">
        <v>8739</v>
      </c>
      <c r="AA2199" s="139">
        <v>1</v>
      </c>
      <c r="AB2199" s="141">
        <v>45322</v>
      </c>
      <c r="AC2199" s="141">
        <v>45322</v>
      </c>
      <c r="AD2199" s="140" t="s">
        <v>8379</v>
      </c>
      <c r="AE2199" s="140" t="s">
        <v>8380</v>
      </c>
      <c r="AF2199" s="140" t="s">
        <v>8381</v>
      </c>
      <c r="AG2199" s="140" t="s">
        <v>8382</v>
      </c>
      <c r="AH2199" s="140" t="s">
        <v>15358</v>
      </c>
      <c r="AI2199" s="140" t="s">
        <v>7943</v>
      </c>
      <c r="AJ2199" s="140" t="s">
        <v>15359</v>
      </c>
      <c r="AK2199" s="140" t="s">
        <v>15360</v>
      </c>
      <c r="AL2199" s="139">
        <v>9900</v>
      </c>
      <c r="AM2199" s="140" t="s">
        <v>484</v>
      </c>
      <c r="AN2199" s="140" t="s">
        <v>15351</v>
      </c>
    </row>
    <row r="2200" spans="1:40" ht="28.8" x14ac:dyDescent="0.25">
      <c r="A2200" s="139" t="s">
        <v>7756</v>
      </c>
      <c r="B2200" s="140" t="s">
        <v>7757</v>
      </c>
      <c r="C2200" s="139">
        <v>115931</v>
      </c>
      <c r="D2200" s="140" t="s">
        <v>6598</v>
      </c>
      <c r="E2200" s="140" t="s">
        <v>4959</v>
      </c>
      <c r="F2200" s="139">
        <v>2170</v>
      </c>
      <c r="G2200" s="140" t="s">
        <v>281</v>
      </c>
      <c r="H2200" s="140" t="s">
        <v>7639</v>
      </c>
      <c r="I2200" s="140" t="s">
        <v>7758</v>
      </c>
      <c r="J2200" s="140" t="s">
        <v>16222</v>
      </c>
      <c r="K2200" s="140" t="s">
        <v>7899</v>
      </c>
      <c r="L2200" s="140" t="s">
        <v>7761</v>
      </c>
      <c r="M2200" s="140" t="s">
        <v>6823</v>
      </c>
      <c r="N2200" s="140" t="s">
        <v>8722</v>
      </c>
      <c r="O2200" s="139">
        <v>121624</v>
      </c>
      <c r="P2200" s="139">
        <v>6924</v>
      </c>
      <c r="Q2200" s="140" t="s">
        <v>7176</v>
      </c>
      <c r="R2200" s="139">
        <v>60749</v>
      </c>
      <c r="S2200" s="139">
        <v>0</v>
      </c>
      <c r="T2200" s="140" t="s">
        <v>7758</v>
      </c>
      <c r="U2200" s="141">
        <v>36770</v>
      </c>
      <c r="V2200" s="140" t="s">
        <v>16430</v>
      </c>
      <c r="W2200" s="140" t="s">
        <v>8292</v>
      </c>
      <c r="X2200" s="140" t="s">
        <v>8106</v>
      </c>
      <c r="Y2200" s="140" t="s">
        <v>8107</v>
      </c>
      <c r="Z2200" s="140" t="s">
        <v>8724</v>
      </c>
      <c r="AA2200" s="139">
        <v>2</v>
      </c>
      <c r="AB2200" s="141">
        <v>45322</v>
      </c>
      <c r="AC2200" s="141">
        <v>45322</v>
      </c>
      <c r="AD2200" s="140" t="s">
        <v>8091</v>
      </c>
      <c r="AE2200" s="140" t="s">
        <v>8092</v>
      </c>
      <c r="AF2200" s="140" t="s">
        <v>8093</v>
      </c>
      <c r="AG2200" s="140" t="s">
        <v>8094</v>
      </c>
      <c r="AH2200" s="140" t="s">
        <v>16224</v>
      </c>
      <c r="AI2200" s="140" t="s">
        <v>7773</v>
      </c>
      <c r="AJ2200" s="140" t="s">
        <v>16225</v>
      </c>
      <c r="AK2200" s="140" t="s">
        <v>4899</v>
      </c>
      <c r="AL2200" s="139">
        <v>2170</v>
      </c>
      <c r="AM2200" s="140" t="s">
        <v>281</v>
      </c>
      <c r="AN2200" s="140" t="s">
        <v>9877</v>
      </c>
    </row>
    <row r="2201" spans="1:40" ht="28.8" x14ac:dyDescent="0.25">
      <c r="A2201" s="139" t="s">
        <v>7756</v>
      </c>
      <c r="B2201" s="140" t="s">
        <v>7757</v>
      </c>
      <c r="C2201" s="139">
        <v>115949</v>
      </c>
      <c r="D2201" s="140" t="s">
        <v>16431</v>
      </c>
      <c r="E2201" s="140" t="s">
        <v>4960</v>
      </c>
      <c r="F2201" s="139">
        <v>2640</v>
      </c>
      <c r="G2201" s="140" t="s">
        <v>314</v>
      </c>
      <c r="H2201" s="140" t="s">
        <v>2795</v>
      </c>
      <c r="I2201" s="140" t="s">
        <v>7758</v>
      </c>
      <c r="J2201" s="140" t="s">
        <v>16432</v>
      </c>
      <c r="K2201" s="140" t="s">
        <v>8070</v>
      </c>
      <c r="L2201" s="140" t="s">
        <v>7761</v>
      </c>
      <c r="M2201" s="140" t="s">
        <v>8071</v>
      </c>
      <c r="N2201" s="140" t="s">
        <v>8730</v>
      </c>
      <c r="O2201" s="139">
        <v>120063</v>
      </c>
      <c r="P2201" s="139">
        <v>25775</v>
      </c>
      <c r="Q2201" s="140" t="s">
        <v>10772</v>
      </c>
      <c r="R2201" s="139">
        <v>960931</v>
      </c>
      <c r="S2201" s="139">
        <v>0</v>
      </c>
      <c r="T2201" s="140" t="s">
        <v>7758</v>
      </c>
      <c r="U2201" s="141">
        <v>36770</v>
      </c>
      <c r="V2201" s="140" t="s">
        <v>16433</v>
      </c>
      <c r="W2201" s="140" t="s">
        <v>9229</v>
      </c>
      <c r="X2201" s="140" t="s">
        <v>7972</v>
      </c>
      <c r="Y2201" s="140" t="s">
        <v>7973</v>
      </c>
      <c r="Z2201" s="140" t="s">
        <v>8773</v>
      </c>
      <c r="AA2201" s="139">
        <v>1</v>
      </c>
      <c r="AB2201" s="141">
        <v>45322</v>
      </c>
      <c r="AC2201" s="141">
        <v>45322</v>
      </c>
      <c r="AD2201" s="140" t="s">
        <v>8195</v>
      </c>
      <c r="AE2201" s="140" t="s">
        <v>8196</v>
      </c>
      <c r="AF2201" s="140" t="s">
        <v>8197</v>
      </c>
      <c r="AG2201" s="140" t="s">
        <v>8198</v>
      </c>
      <c r="AH2201" s="140" t="s">
        <v>10775</v>
      </c>
      <c r="AI2201" s="140" t="s">
        <v>7773</v>
      </c>
      <c r="AJ2201" s="140" t="s">
        <v>10776</v>
      </c>
      <c r="AK2201" s="140" t="s">
        <v>10777</v>
      </c>
      <c r="AL2201" s="139">
        <v>2640</v>
      </c>
      <c r="AM2201" s="140" t="s">
        <v>314</v>
      </c>
      <c r="AN2201" s="140" t="s">
        <v>10778</v>
      </c>
    </row>
    <row r="2202" spans="1:40" ht="28.8" x14ac:dyDescent="0.25">
      <c r="A2202" s="139" t="s">
        <v>7756</v>
      </c>
      <c r="B2202" s="140" t="s">
        <v>7757</v>
      </c>
      <c r="C2202" s="139">
        <v>115972</v>
      </c>
      <c r="D2202" s="140" t="s">
        <v>7416</v>
      </c>
      <c r="E2202" s="140" t="s">
        <v>4961</v>
      </c>
      <c r="F2202" s="139">
        <v>2400</v>
      </c>
      <c r="G2202" s="140" t="s">
        <v>305</v>
      </c>
      <c r="H2202" s="140" t="s">
        <v>2796</v>
      </c>
      <c r="I2202" s="140" t="s">
        <v>7758</v>
      </c>
      <c r="J2202" s="140" t="s">
        <v>16434</v>
      </c>
      <c r="K2202" s="140" t="s">
        <v>7899</v>
      </c>
      <c r="L2202" s="140" t="s">
        <v>7761</v>
      </c>
      <c r="M2202" s="140" t="s">
        <v>6823</v>
      </c>
      <c r="N2202" s="140" t="s">
        <v>7762</v>
      </c>
      <c r="O2202" s="139">
        <v>120031</v>
      </c>
      <c r="P2202" s="139">
        <v>687</v>
      </c>
      <c r="Q2202" s="140" t="s">
        <v>7900</v>
      </c>
      <c r="R2202" s="139">
        <v>113861</v>
      </c>
      <c r="S2202" s="139">
        <v>113861</v>
      </c>
      <c r="T2202" s="140" t="s">
        <v>7758</v>
      </c>
      <c r="U2202" s="141">
        <v>36770</v>
      </c>
      <c r="V2202" s="140" t="s">
        <v>16435</v>
      </c>
      <c r="W2202" s="140" t="s">
        <v>7853</v>
      </c>
      <c r="X2202" s="140" t="s">
        <v>7765</v>
      </c>
      <c r="Y2202" s="140" t="s">
        <v>7766</v>
      </c>
      <c r="Z2202" s="140" t="s">
        <v>7767</v>
      </c>
      <c r="AA2202" s="139">
        <v>2</v>
      </c>
      <c r="AB2202" s="141">
        <v>45322</v>
      </c>
      <c r="AC2202" s="141">
        <v>45322</v>
      </c>
      <c r="AD2202" s="140" t="s">
        <v>7768</v>
      </c>
      <c r="AE2202" s="140" t="s">
        <v>7769</v>
      </c>
      <c r="AF2202" s="140" t="s">
        <v>7770</v>
      </c>
      <c r="AG2202" s="140" t="s">
        <v>7771</v>
      </c>
      <c r="AH2202" s="140" t="s">
        <v>7903</v>
      </c>
      <c r="AI2202" s="140" t="s">
        <v>7773</v>
      </c>
      <c r="AJ2202" s="140" t="s">
        <v>7904</v>
      </c>
      <c r="AK2202" s="140" t="s">
        <v>7905</v>
      </c>
      <c r="AL2202" s="139">
        <v>2300</v>
      </c>
      <c r="AM2202" s="140" t="s">
        <v>301</v>
      </c>
      <c r="AN2202" s="140" t="s">
        <v>7906</v>
      </c>
    </row>
    <row r="2203" spans="1:40" ht="28.8" x14ac:dyDescent="0.25">
      <c r="A2203" s="139" t="s">
        <v>7756</v>
      </c>
      <c r="B2203" s="140" t="s">
        <v>7757</v>
      </c>
      <c r="C2203" s="139">
        <v>115981</v>
      </c>
      <c r="D2203" s="140" t="s">
        <v>7417</v>
      </c>
      <c r="E2203" s="140" t="s">
        <v>3616</v>
      </c>
      <c r="F2203" s="139">
        <v>2400</v>
      </c>
      <c r="G2203" s="140" t="s">
        <v>305</v>
      </c>
      <c r="H2203" s="140" t="s">
        <v>1560</v>
      </c>
      <c r="I2203" s="140" t="s">
        <v>7758</v>
      </c>
      <c r="J2203" s="140" t="s">
        <v>10558</v>
      </c>
      <c r="K2203" s="140" t="s">
        <v>7760</v>
      </c>
      <c r="L2203" s="140" t="s">
        <v>7761</v>
      </c>
      <c r="M2203" s="140" t="s">
        <v>7491</v>
      </c>
      <c r="N2203" s="140" t="s">
        <v>8722</v>
      </c>
      <c r="O2203" s="139">
        <v>122085</v>
      </c>
      <c r="P2203" s="139">
        <v>9035</v>
      </c>
      <c r="Q2203" s="140" t="s">
        <v>5392</v>
      </c>
      <c r="R2203" s="139">
        <v>963421</v>
      </c>
      <c r="S2203" s="139">
        <v>0</v>
      </c>
      <c r="T2203" s="140" t="s">
        <v>7758</v>
      </c>
      <c r="U2203" s="141">
        <v>36770</v>
      </c>
      <c r="V2203" s="140" t="s">
        <v>16436</v>
      </c>
      <c r="W2203" s="140" t="s">
        <v>7801</v>
      </c>
      <c r="X2203" s="140" t="s">
        <v>7765</v>
      </c>
      <c r="Y2203" s="140" t="s">
        <v>7766</v>
      </c>
      <c r="Z2203" s="140" t="s">
        <v>8739</v>
      </c>
      <c r="AA2203" s="139">
        <v>2</v>
      </c>
      <c r="AB2203" s="141">
        <v>45322</v>
      </c>
      <c r="AC2203" s="141">
        <v>45322</v>
      </c>
      <c r="AD2203" s="140" t="s">
        <v>7768</v>
      </c>
      <c r="AE2203" s="140" t="s">
        <v>7769</v>
      </c>
      <c r="AF2203" s="140" t="s">
        <v>7770</v>
      </c>
      <c r="AG2203" s="140" t="s">
        <v>7771</v>
      </c>
      <c r="AH2203" s="140" t="s">
        <v>10560</v>
      </c>
      <c r="AI2203" s="140" t="s">
        <v>7773</v>
      </c>
      <c r="AJ2203" s="140" t="s">
        <v>10561</v>
      </c>
      <c r="AK2203" s="140" t="s">
        <v>10562</v>
      </c>
      <c r="AL2203" s="139">
        <v>2400</v>
      </c>
      <c r="AM2203" s="140" t="s">
        <v>305</v>
      </c>
      <c r="AN2203" s="140" t="s">
        <v>10553</v>
      </c>
    </row>
    <row r="2204" spans="1:40" ht="28.8" x14ac:dyDescent="0.25">
      <c r="A2204" s="139" t="s">
        <v>7756</v>
      </c>
      <c r="B2204" s="140" t="s">
        <v>7757</v>
      </c>
      <c r="C2204" s="139">
        <v>116021</v>
      </c>
      <c r="D2204" s="140" t="s">
        <v>7647</v>
      </c>
      <c r="E2204" s="140" t="s">
        <v>4962</v>
      </c>
      <c r="F2204" s="139">
        <v>9700</v>
      </c>
      <c r="G2204" s="140" t="s">
        <v>157</v>
      </c>
      <c r="H2204" s="140" t="s">
        <v>2495</v>
      </c>
      <c r="I2204" s="140" t="s">
        <v>7758</v>
      </c>
      <c r="J2204" s="140" t="s">
        <v>15150</v>
      </c>
      <c r="K2204" s="140" t="s">
        <v>7922</v>
      </c>
      <c r="L2204" s="140" t="s">
        <v>7761</v>
      </c>
      <c r="M2204" s="140" t="s">
        <v>7923</v>
      </c>
      <c r="N2204" s="140" t="s">
        <v>8722</v>
      </c>
      <c r="O2204" s="139">
        <v>121046</v>
      </c>
      <c r="P2204" s="139">
        <v>116053</v>
      </c>
      <c r="Q2204" s="140" t="s">
        <v>5982</v>
      </c>
      <c r="R2204" s="139">
        <v>969394</v>
      </c>
      <c r="S2204" s="139">
        <v>0</v>
      </c>
      <c r="T2204" s="140" t="s">
        <v>7758</v>
      </c>
      <c r="U2204" s="141">
        <v>36770</v>
      </c>
      <c r="V2204" s="140" t="s">
        <v>15151</v>
      </c>
      <c r="W2204" s="140" t="s">
        <v>8330</v>
      </c>
      <c r="X2204" s="140" t="s">
        <v>7765</v>
      </c>
      <c r="Y2204" s="140" t="s">
        <v>7766</v>
      </c>
      <c r="Z2204" s="140" t="s">
        <v>8739</v>
      </c>
      <c r="AA2204" s="139">
        <v>2</v>
      </c>
      <c r="AB2204" s="141">
        <v>45322</v>
      </c>
      <c r="AC2204" s="141">
        <v>45322</v>
      </c>
      <c r="AD2204" s="140" t="s">
        <v>8470</v>
      </c>
      <c r="AE2204" s="140" t="s">
        <v>8471</v>
      </c>
      <c r="AF2204" s="140" t="s">
        <v>8472</v>
      </c>
      <c r="AG2204" s="140" t="s">
        <v>8473</v>
      </c>
      <c r="AH2204" s="140" t="s">
        <v>15152</v>
      </c>
      <c r="AI2204" s="140" t="s">
        <v>7943</v>
      </c>
      <c r="AJ2204" s="140" t="s">
        <v>15153</v>
      </c>
      <c r="AK2204" s="140" t="s">
        <v>15154</v>
      </c>
      <c r="AL2204" s="139">
        <v>9700</v>
      </c>
      <c r="AM2204" s="140" t="s">
        <v>157</v>
      </c>
      <c r="AN2204" s="140" t="s">
        <v>15140</v>
      </c>
    </row>
    <row r="2205" spans="1:40" ht="28.8" x14ac:dyDescent="0.25">
      <c r="A2205" s="139" t="s">
        <v>7756</v>
      </c>
      <c r="B2205" s="140" t="s">
        <v>7757</v>
      </c>
      <c r="C2205" s="139">
        <v>116038</v>
      </c>
      <c r="D2205" s="140" t="s">
        <v>5980</v>
      </c>
      <c r="E2205" s="140" t="s">
        <v>4963</v>
      </c>
      <c r="F2205" s="139">
        <v>9700</v>
      </c>
      <c r="G2205" s="140" t="s">
        <v>478</v>
      </c>
      <c r="H2205" s="140" t="s">
        <v>2797</v>
      </c>
      <c r="I2205" s="140" t="s">
        <v>7758</v>
      </c>
      <c r="J2205" s="140" t="s">
        <v>16437</v>
      </c>
      <c r="K2205" s="140" t="s">
        <v>7922</v>
      </c>
      <c r="L2205" s="140" t="s">
        <v>7761</v>
      </c>
      <c r="M2205" s="140" t="s">
        <v>7923</v>
      </c>
      <c r="N2205" s="140" t="s">
        <v>8722</v>
      </c>
      <c r="O2205" s="139">
        <v>121046</v>
      </c>
      <c r="P2205" s="139">
        <v>116053</v>
      </c>
      <c r="Q2205" s="140" t="s">
        <v>5982</v>
      </c>
      <c r="R2205" s="139">
        <v>969394</v>
      </c>
      <c r="S2205" s="139">
        <v>0</v>
      </c>
      <c r="T2205" s="140" t="s">
        <v>7758</v>
      </c>
      <c r="U2205" s="141">
        <v>36770</v>
      </c>
      <c r="V2205" s="140" t="s">
        <v>16438</v>
      </c>
      <c r="W2205" s="140" t="s">
        <v>12422</v>
      </c>
      <c r="X2205" s="140" t="s">
        <v>7765</v>
      </c>
      <c r="Y2205" s="140" t="s">
        <v>7766</v>
      </c>
      <c r="Z2205" s="140" t="s">
        <v>8739</v>
      </c>
      <c r="AA2205" s="139">
        <v>1</v>
      </c>
      <c r="AB2205" s="141">
        <v>45322</v>
      </c>
      <c r="AC2205" s="141">
        <v>45322</v>
      </c>
      <c r="AD2205" s="140" t="s">
        <v>8470</v>
      </c>
      <c r="AE2205" s="140" t="s">
        <v>8471</v>
      </c>
      <c r="AF2205" s="140" t="s">
        <v>8472</v>
      </c>
      <c r="AG2205" s="140" t="s">
        <v>8473</v>
      </c>
      <c r="AH2205" s="140" t="s">
        <v>16439</v>
      </c>
      <c r="AI2205" s="140" t="s">
        <v>7773</v>
      </c>
      <c r="AJ2205" s="140" t="s">
        <v>16440</v>
      </c>
      <c r="AK2205" s="140" t="s">
        <v>4963</v>
      </c>
      <c r="AL2205" s="139">
        <v>9700</v>
      </c>
      <c r="AM2205" s="140" t="s">
        <v>16441</v>
      </c>
      <c r="AN2205" s="140" t="s">
        <v>15140</v>
      </c>
    </row>
    <row r="2206" spans="1:40" ht="28.8" x14ac:dyDescent="0.25">
      <c r="A2206" s="139" t="s">
        <v>7756</v>
      </c>
      <c r="B2206" s="140" t="s">
        <v>7757</v>
      </c>
      <c r="C2206" s="139">
        <v>116046</v>
      </c>
      <c r="D2206" s="140" t="s">
        <v>5981</v>
      </c>
      <c r="E2206" s="140" t="s">
        <v>4628</v>
      </c>
      <c r="F2206" s="139">
        <v>9700</v>
      </c>
      <c r="G2206" s="140" t="s">
        <v>161</v>
      </c>
      <c r="H2206" s="140" t="s">
        <v>2500</v>
      </c>
      <c r="I2206" s="140" t="s">
        <v>7758</v>
      </c>
      <c r="J2206" s="140" t="s">
        <v>15172</v>
      </c>
      <c r="K2206" s="140" t="s">
        <v>7922</v>
      </c>
      <c r="L2206" s="140" t="s">
        <v>7761</v>
      </c>
      <c r="M2206" s="140" t="s">
        <v>7923</v>
      </c>
      <c r="N2206" s="140" t="s">
        <v>8722</v>
      </c>
      <c r="O2206" s="139">
        <v>121046</v>
      </c>
      <c r="P2206" s="139">
        <v>116053</v>
      </c>
      <c r="Q2206" s="140" t="s">
        <v>5982</v>
      </c>
      <c r="R2206" s="139">
        <v>969394</v>
      </c>
      <c r="S2206" s="139">
        <v>0</v>
      </c>
      <c r="T2206" s="140" t="s">
        <v>7758</v>
      </c>
      <c r="U2206" s="141">
        <v>36770</v>
      </c>
      <c r="V2206" s="140" t="s">
        <v>16442</v>
      </c>
      <c r="W2206" s="140" t="s">
        <v>14268</v>
      </c>
      <c r="X2206" s="140" t="s">
        <v>7765</v>
      </c>
      <c r="Y2206" s="140" t="s">
        <v>7766</v>
      </c>
      <c r="Z2206" s="140" t="s">
        <v>8739</v>
      </c>
      <c r="AA2206" s="139">
        <v>1</v>
      </c>
      <c r="AB2206" s="141">
        <v>45322</v>
      </c>
      <c r="AC2206" s="141">
        <v>45322</v>
      </c>
      <c r="AD2206" s="140" t="s">
        <v>8470</v>
      </c>
      <c r="AE2206" s="140" t="s">
        <v>8471</v>
      </c>
      <c r="AF2206" s="140" t="s">
        <v>8472</v>
      </c>
      <c r="AG2206" s="140" t="s">
        <v>8473</v>
      </c>
      <c r="AH2206" s="140" t="s">
        <v>15175</v>
      </c>
      <c r="AI2206" s="140" t="s">
        <v>7943</v>
      </c>
      <c r="AJ2206" s="140" t="s">
        <v>15176</v>
      </c>
      <c r="AK2206" s="140" t="s">
        <v>4628</v>
      </c>
      <c r="AL2206" s="139">
        <v>9700</v>
      </c>
      <c r="AM2206" s="140" t="s">
        <v>161</v>
      </c>
      <c r="AN2206" s="140" t="s">
        <v>15140</v>
      </c>
    </row>
    <row r="2207" spans="1:40" ht="28.8" x14ac:dyDescent="0.25">
      <c r="A2207" s="139" t="s">
        <v>7756</v>
      </c>
      <c r="B2207" s="140" t="s">
        <v>7757</v>
      </c>
      <c r="C2207" s="139">
        <v>116053</v>
      </c>
      <c r="D2207" s="140" t="s">
        <v>5982</v>
      </c>
      <c r="E2207" s="140" t="s">
        <v>4622</v>
      </c>
      <c r="F2207" s="139">
        <v>9700</v>
      </c>
      <c r="G2207" s="140" t="s">
        <v>478</v>
      </c>
      <c r="H2207" s="140" t="s">
        <v>1635</v>
      </c>
      <c r="I2207" s="140" t="s">
        <v>7758</v>
      </c>
      <c r="J2207" s="140" t="s">
        <v>15141</v>
      </c>
      <c r="K2207" s="140" t="s">
        <v>7922</v>
      </c>
      <c r="L2207" s="140" t="s">
        <v>7761</v>
      </c>
      <c r="M2207" s="140" t="s">
        <v>7923</v>
      </c>
      <c r="N2207" s="140" t="s">
        <v>8722</v>
      </c>
      <c r="O2207" s="139">
        <v>121046</v>
      </c>
      <c r="P2207" s="139">
        <v>116053</v>
      </c>
      <c r="Q2207" s="140" t="s">
        <v>5982</v>
      </c>
      <c r="R2207" s="139">
        <v>969394</v>
      </c>
      <c r="S2207" s="139">
        <v>0</v>
      </c>
      <c r="T2207" s="140" t="s">
        <v>7758</v>
      </c>
      <c r="U2207" s="141">
        <v>36770</v>
      </c>
      <c r="V2207" s="140" t="s">
        <v>16443</v>
      </c>
      <c r="W2207" s="140" t="s">
        <v>7780</v>
      </c>
      <c r="X2207" s="140" t="s">
        <v>7765</v>
      </c>
      <c r="Y2207" s="140" t="s">
        <v>7766</v>
      </c>
      <c r="Z2207" s="140" t="s">
        <v>8739</v>
      </c>
      <c r="AA2207" s="139">
        <v>1</v>
      </c>
      <c r="AB2207" s="141">
        <v>45322</v>
      </c>
      <c r="AC2207" s="141">
        <v>45322</v>
      </c>
      <c r="AD2207" s="140" t="s">
        <v>8470</v>
      </c>
      <c r="AE2207" s="140" t="s">
        <v>8471</v>
      </c>
      <c r="AF2207" s="140" t="s">
        <v>8472</v>
      </c>
      <c r="AG2207" s="140" t="s">
        <v>8473</v>
      </c>
      <c r="AH2207" s="140" t="s">
        <v>15143</v>
      </c>
      <c r="AI2207" s="140" t="s">
        <v>7773</v>
      </c>
      <c r="AJ2207" s="140" t="s">
        <v>15144</v>
      </c>
      <c r="AK2207" s="140" t="s">
        <v>4622</v>
      </c>
      <c r="AL2207" s="139">
        <v>9700</v>
      </c>
      <c r="AM2207" s="140" t="s">
        <v>478</v>
      </c>
      <c r="AN2207" s="140" t="s">
        <v>15140</v>
      </c>
    </row>
    <row r="2208" spans="1:40" ht="28.8" x14ac:dyDescent="0.25">
      <c r="A2208" s="139" t="s">
        <v>7756</v>
      </c>
      <c r="B2208" s="140" t="s">
        <v>7757</v>
      </c>
      <c r="C2208" s="139">
        <v>116061</v>
      </c>
      <c r="D2208" s="140" t="s">
        <v>6346</v>
      </c>
      <c r="E2208" s="140" t="s">
        <v>4964</v>
      </c>
      <c r="F2208" s="139">
        <v>3500</v>
      </c>
      <c r="G2208" s="140" t="s">
        <v>356</v>
      </c>
      <c r="H2208" s="140" t="s">
        <v>2798</v>
      </c>
      <c r="I2208" s="140" t="s">
        <v>7758</v>
      </c>
      <c r="J2208" s="140" t="s">
        <v>12062</v>
      </c>
      <c r="K2208" s="140" t="s">
        <v>7760</v>
      </c>
      <c r="L2208" s="140" t="s">
        <v>7761</v>
      </c>
      <c r="M2208" s="140" t="s">
        <v>7491</v>
      </c>
      <c r="N2208" s="140" t="s">
        <v>8722</v>
      </c>
      <c r="O2208" s="139">
        <v>118885</v>
      </c>
      <c r="P2208" s="139">
        <v>104513</v>
      </c>
      <c r="Q2208" s="140" t="s">
        <v>6346</v>
      </c>
      <c r="R2208" s="139">
        <v>965061</v>
      </c>
      <c r="S2208" s="139">
        <v>0</v>
      </c>
      <c r="T2208" s="140" t="s">
        <v>7758</v>
      </c>
      <c r="U2208" s="141">
        <v>36770</v>
      </c>
      <c r="V2208" s="140" t="s">
        <v>12063</v>
      </c>
      <c r="W2208" s="140" t="s">
        <v>8389</v>
      </c>
      <c r="X2208" s="140" t="s">
        <v>7972</v>
      </c>
      <c r="Y2208" s="140" t="s">
        <v>7973</v>
      </c>
      <c r="Z2208" s="140" t="s">
        <v>8899</v>
      </c>
      <c r="AA2208" s="139">
        <v>2</v>
      </c>
      <c r="AB2208" s="141">
        <v>45322</v>
      </c>
      <c r="AC2208" s="141">
        <v>45322</v>
      </c>
      <c r="AD2208" s="140" t="s">
        <v>7857</v>
      </c>
      <c r="AE2208" s="140" t="s">
        <v>7858</v>
      </c>
      <c r="AF2208" s="140" t="s">
        <v>7859</v>
      </c>
      <c r="AG2208" s="140" t="s">
        <v>7860</v>
      </c>
      <c r="AH2208" s="140" t="s">
        <v>12064</v>
      </c>
      <c r="AI2208" s="140" t="s">
        <v>7943</v>
      </c>
      <c r="AJ2208" s="140" t="s">
        <v>12065</v>
      </c>
      <c r="AK2208" s="140" t="s">
        <v>12066</v>
      </c>
      <c r="AL2208" s="139">
        <v>3500</v>
      </c>
      <c r="AM2208" s="140" t="s">
        <v>356</v>
      </c>
      <c r="AN2208" s="140" t="s">
        <v>12027</v>
      </c>
    </row>
    <row r="2209" spans="1:40" ht="28.8" x14ac:dyDescent="0.25">
      <c r="A2209" s="139" t="s">
        <v>7756</v>
      </c>
      <c r="B2209" s="140" t="s">
        <v>7757</v>
      </c>
      <c r="C2209" s="139">
        <v>116186</v>
      </c>
      <c r="D2209" s="140" t="s">
        <v>899</v>
      </c>
      <c r="E2209" s="140" t="s">
        <v>4965</v>
      </c>
      <c r="F2209" s="139">
        <v>2170</v>
      </c>
      <c r="G2209" s="140" t="s">
        <v>281</v>
      </c>
      <c r="H2209" s="140" t="s">
        <v>2799</v>
      </c>
      <c r="I2209" s="140" t="s">
        <v>7758</v>
      </c>
      <c r="J2209" s="140" t="s">
        <v>16444</v>
      </c>
      <c r="K2209" s="140" t="s">
        <v>7899</v>
      </c>
      <c r="L2209" s="140" t="s">
        <v>7761</v>
      </c>
      <c r="M2209" s="140" t="s">
        <v>6823</v>
      </c>
      <c r="N2209" s="140" t="s">
        <v>8722</v>
      </c>
      <c r="O2209" s="139">
        <v>121624</v>
      </c>
      <c r="P2209" s="139">
        <v>6924</v>
      </c>
      <c r="Q2209" s="140" t="s">
        <v>7176</v>
      </c>
      <c r="R2209" s="139">
        <v>60749</v>
      </c>
      <c r="S2209" s="139">
        <v>0</v>
      </c>
      <c r="T2209" s="140" t="s">
        <v>7758</v>
      </c>
      <c r="U2209" s="141">
        <v>36770</v>
      </c>
      <c r="V2209" s="140" t="s">
        <v>16445</v>
      </c>
      <c r="W2209" s="140" t="s">
        <v>8303</v>
      </c>
      <c r="X2209" s="140" t="s">
        <v>7972</v>
      </c>
      <c r="Y2209" s="140" t="s">
        <v>7973</v>
      </c>
      <c r="Z2209" s="140" t="s">
        <v>8899</v>
      </c>
      <c r="AA2209" s="139">
        <v>1</v>
      </c>
      <c r="AB2209" s="141">
        <v>45322</v>
      </c>
      <c r="AC2209" s="141">
        <v>45322</v>
      </c>
      <c r="AD2209" s="140" t="s">
        <v>8091</v>
      </c>
      <c r="AE2209" s="140" t="s">
        <v>8092</v>
      </c>
      <c r="AF2209" s="140" t="s">
        <v>8093</v>
      </c>
      <c r="AG2209" s="140" t="s">
        <v>8094</v>
      </c>
      <c r="AH2209" s="140" t="s">
        <v>9890</v>
      </c>
      <c r="AI2209" s="140" t="s">
        <v>7943</v>
      </c>
      <c r="AJ2209" s="140" t="s">
        <v>9875</v>
      </c>
      <c r="AK2209" s="140" t="s">
        <v>4965</v>
      </c>
      <c r="AL2209" s="139">
        <v>2170</v>
      </c>
      <c r="AM2209" s="140" t="s">
        <v>281</v>
      </c>
      <c r="AN2209" s="140" t="s">
        <v>9877</v>
      </c>
    </row>
    <row r="2210" spans="1:40" ht="28.8" x14ac:dyDescent="0.25">
      <c r="A2210" s="139" t="s">
        <v>7756</v>
      </c>
      <c r="B2210" s="140" t="s">
        <v>7757</v>
      </c>
      <c r="C2210" s="139">
        <v>117151</v>
      </c>
      <c r="D2210" s="140" t="s">
        <v>488</v>
      </c>
      <c r="E2210" s="140" t="s">
        <v>4966</v>
      </c>
      <c r="F2210" s="139">
        <v>3600</v>
      </c>
      <c r="G2210" s="140" t="s">
        <v>366</v>
      </c>
      <c r="H2210" s="140" t="s">
        <v>2800</v>
      </c>
      <c r="I2210" s="140" t="s">
        <v>7758</v>
      </c>
      <c r="J2210" s="140" t="s">
        <v>16446</v>
      </c>
      <c r="K2210" s="140" t="s">
        <v>7760</v>
      </c>
      <c r="L2210" s="140" t="s">
        <v>7761</v>
      </c>
      <c r="M2210" s="140" t="s">
        <v>7491</v>
      </c>
      <c r="N2210" s="140" t="s">
        <v>8722</v>
      </c>
      <c r="O2210" s="139">
        <v>122291</v>
      </c>
      <c r="P2210" s="139">
        <v>14662</v>
      </c>
      <c r="Q2210" s="140" t="s">
        <v>5353</v>
      </c>
      <c r="R2210" s="139">
        <v>963785</v>
      </c>
      <c r="S2210" s="139">
        <v>0</v>
      </c>
      <c r="T2210" s="140" t="s">
        <v>7758</v>
      </c>
      <c r="U2210" s="141">
        <v>37135</v>
      </c>
      <c r="V2210" s="140" t="s">
        <v>16447</v>
      </c>
      <c r="W2210" s="140" t="s">
        <v>8337</v>
      </c>
      <c r="X2210" s="140" t="s">
        <v>7765</v>
      </c>
      <c r="Y2210" s="140" t="s">
        <v>7766</v>
      </c>
      <c r="Z2210" s="140" t="s">
        <v>8739</v>
      </c>
      <c r="AA2210" s="139">
        <v>3</v>
      </c>
      <c r="AB2210" s="141">
        <v>45322</v>
      </c>
      <c r="AC2210" s="141">
        <v>45322</v>
      </c>
      <c r="AD2210" s="140" t="s">
        <v>7768</v>
      </c>
      <c r="AE2210" s="140" t="s">
        <v>7769</v>
      </c>
      <c r="AF2210" s="140" t="s">
        <v>7770</v>
      </c>
      <c r="AG2210" s="140" t="s">
        <v>7771</v>
      </c>
      <c r="AH2210" s="140" t="s">
        <v>16448</v>
      </c>
      <c r="AI2210" s="140" t="s">
        <v>7943</v>
      </c>
      <c r="AJ2210" s="140" t="s">
        <v>16449</v>
      </c>
      <c r="AK2210" s="140" t="s">
        <v>16450</v>
      </c>
      <c r="AL2210" s="139">
        <v>3600</v>
      </c>
      <c r="AM2210" s="140" t="s">
        <v>366</v>
      </c>
      <c r="AN2210" s="140" t="s">
        <v>16451</v>
      </c>
    </row>
    <row r="2211" spans="1:40" ht="28.8" x14ac:dyDescent="0.25">
      <c r="A2211" s="139" t="s">
        <v>7756</v>
      </c>
      <c r="B2211" s="140" t="s">
        <v>7757</v>
      </c>
      <c r="C2211" s="139">
        <v>117366</v>
      </c>
      <c r="D2211" s="140" t="s">
        <v>5983</v>
      </c>
      <c r="E2211" s="140" t="s">
        <v>4967</v>
      </c>
      <c r="F2211" s="139">
        <v>2050</v>
      </c>
      <c r="G2211" s="140" t="s">
        <v>2909</v>
      </c>
      <c r="H2211" s="140" t="s">
        <v>2801</v>
      </c>
      <c r="I2211" s="140" t="s">
        <v>7758</v>
      </c>
      <c r="J2211" s="140" t="s">
        <v>16452</v>
      </c>
      <c r="K2211" s="140" t="s">
        <v>8070</v>
      </c>
      <c r="L2211" s="140" t="s">
        <v>7761</v>
      </c>
      <c r="M2211" s="140" t="s">
        <v>8071</v>
      </c>
      <c r="N2211" s="140" t="s">
        <v>8722</v>
      </c>
      <c r="O2211" s="139">
        <v>138891</v>
      </c>
      <c r="P2211" s="139">
        <v>6676</v>
      </c>
      <c r="Q2211" s="140" t="s">
        <v>5334</v>
      </c>
      <c r="R2211" s="139">
        <v>962936</v>
      </c>
      <c r="S2211" s="139">
        <v>0</v>
      </c>
      <c r="T2211" s="140" t="s">
        <v>7758</v>
      </c>
      <c r="U2211" s="141">
        <v>37135</v>
      </c>
      <c r="V2211" s="140" t="s">
        <v>16453</v>
      </c>
      <c r="W2211" s="140" t="s">
        <v>7962</v>
      </c>
      <c r="X2211" s="140" t="s">
        <v>7765</v>
      </c>
      <c r="Y2211" s="140" t="s">
        <v>7766</v>
      </c>
      <c r="Z2211" s="140" t="s">
        <v>8739</v>
      </c>
      <c r="AA2211" s="139">
        <v>2</v>
      </c>
      <c r="AB2211" s="141">
        <v>45322</v>
      </c>
      <c r="AC2211" s="141">
        <v>45322</v>
      </c>
      <c r="AD2211" s="140" t="s">
        <v>8081</v>
      </c>
      <c r="AE2211" s="140" t="s">
        <v>8082</v>
      </c>
      <c r="AF2211" s="140" t="s">
        <v>8083</v>
      </c>
      <c r="AG2211" s="140" t="s">
        <v>8084</v>
      </c>
      <c r="AH2211" s="140" t="s">
        <v>16454</v>
      </c>
      <c r="AI2211" s="140" t="s">
        <v>7885</v>
      </c>
      <c r="AJ2211" s="140" t="s">
        <v>5983</v>
      </c>
      <c r="AK2211" s="140" t="s">
        <v>4967</v>
      </c>
      <c r="AL2211" s="139">
        <v>2050</v>
      </c>
      <c r="AM2211" s="140" t="s">
        <v>2909</v>
      </c>
      <c r="AN2211" s="140" t="s">
        <v>9731</v>
      </c>
    </row>
    <row r="2212" spans="1:40" ht="28.8" x14ac:dyDescent="0.25">
      <c r="A2212" s="139" t="s">
        <v>7756</v>
      </c>
      <c r="B2212" s="140" t="s">
        <v>7757</v>
      </c>
      <c r="C2212" s="139">
        <v>117374</v>
      </c>
      <c r="D2212" s="140" t="s">
        <v>6352</v>
      </c>
      <c r="E2212" s="140" t="s">
        <v>4968</v>
      </c>
      <c r="F2212" s="139">
        <v>2200</v>
      </c>
      <c r="G2212" s="140" t="s">
        <v>306</v>
      </c>
      <c r="H2212" s="140" t="s">
        <v>2802</v>
      </c>
      <c r="I2212" s="140" t="s">
        <v>7758</v>
      </c>
      <c r="J2212" s="140" t="s">
        <v>16455</v>
      </c>
      <c r="K2212" s="140" t="s">
        <v>7760</v>
      </c>
      <c r="L2212" s="140" t="s">
        <v>7761</v>
      </c>
      <c r="M2212" s="140" t="s">
        <v>7491</v>
      </c>
      <c r="N2212" s="140" t="s">
        <v>8722</v>
      </c>
      <c r="O2212" s="139">
        <v>122101</v>
      </c>
      <c r="P2212" s="139">
        <v>125096</v>
      </c>
      <c r="Q2212" s="140" t="s">
        <v>6356</v>
      </c>
      <c r="R2212" s="139">
        <v>117416</v>
      </c>
      <c r="S2212" s="139">
        <v>0</v>
      </c>
      <c r="T2212" s="140" t="s">
        <v>7758</v>
      </c>
      <c r="U2212" s="141">
        <v>37135</v>
      </c>
      <c r="V2212" s="140" t="s">
        <v>16456</v>
      </c>
      <c r="W2212" s="140" t="s">
        <v>7856</v>
      </c>
      <c r="X2212" s="140" t="s">
        <v>7765</v>
      </c>
      <c r="Y2212" s="140" t="s">
        <v>7766</v>
      </c>
      <c r="Z2212" s="140" t="s">
        <v>8739</v>
      </c>
      <c r="AA2212" s="139">
        <v>2</v>
      </c>
      <c r="AB2212" s="141">
        <v>45322</v>
      </c>
      <c r="AC2212" s="141">
        <v>45322</v>
      </c>
      <c r="AD2212" s="140" t="s">
        <v>8109</v>
      </c>
      <c r="AE2212" s="140" t="s">
        <v>8110</v>
      </c>
      <c r="AF2212" s="140" t="s">
        <v>8111</v>
      </c>
      <c r="AG2212" s="140" t="s">
        <v>8112</v>
      </c>
      <c r="AH2212" s="140" t="s">
        <v>10585</v>
      </c>
      <c r="AI2212" s="140" t="s">
        <v>7943</v>
      </c>
      <c r="AJ2212" s="140" t="s">
        <v>10586</v>
      </c>
      <c r="AK2212" s="140" t="s">
        <v>10587</v>
      </c>
      <c r="AL2212" s="139">
        <v>2200</v>
      </c>
      <c r="AM2212" s="140" t="s">
        <v>306</v>
      </c>
      <c r="AN2212" s="140" t="s">
        <v>10588</v>
      </c>
    </row>
    <row r="2213" spans="1:40" ht="28.8" x14ac:dyDescent="0.25">
      <c r="A2213" s="139" t="s">
        <v>7756</v>
      </c>
      <c r="B2213" s="140" t="s">
        <v>7757</v>
      </c>
      <c r="C2213" s="139">
        <v>117382</v>
      </c>
      <c r="D2213" s="140" t="s">
        <v>5784</v>
      </c>
      <c r="E2213" s="140" t="s">
        <v>4969</v>
      </c>
      <c r="F2213" s="139">
        <v>9620</v>
      </c>
      <c r="G2213" s="140" t="s">
        <v>474</v>
      </c>
      <c r="H2213" s="140" t="s">
        <v>2803</v>
      </c>
      <c r="I2213" s="140" t="s">
        <v>7758</v>
      </c>
      <c r="J2213" s="140" t="s">
        <v>16457</v>
      </c>
      <c r="K2213" s="140" t="s">
        <v>8031</v>
      </c>
      <c r="L2213" s="140" t="s">
        <v>7761</v>
      </c>
      <c r="M2213" s="140" t="s">
        <v>6825</v>
      </c>
      <c r="N2213" s="140" t="s">
        <v>8722</v>
      </c>
      <c r="O2213" s="139">
        <v>120584</v>
      </c>
      <c r="P2213" s="139">
        <v>24059</v>
      </c>
      <c r="Q2213" s="140" t="s">
        <v>7347</v>
      </c>
      <c r="R2213" s="139">
        <v>969238</v>
      </c>
      <c r="S2213" s="139">
        <v>0</v>
      </c>
      <c r="T2213" s="140" t="s">
        <v>7758</v>
      </c>
      <c r="U2213" s="141">
        <v>37135</v>
      </c>
      <c r="V2213" s="140" t="s">
        <v>16458</v>
      </c>
      <c r="W2213" s="140" t="s">
        <v>10374</v>
      </c>
      <c r="X2213" s="140" t="s">
        <v>7765</v>
      </c>
      <c r="Y2213" s="140" t="s">
        <v>7766</v>
      </c>
      <c r="Z2213" s="140" t="s">
        <v>8739</v>
      </c>
      <c r="AA2213" s="139">
        <v>2</v>
      </c>
      <c r="AB2213" s="141">
        <v>45322</v>
      </c>
      <c r="AC2213" s="141">
        <v>45322</v>
      </c>
      <c r="AD2213" s="140" t="s">
        <v>8470</v>
      </c>
      <c r="AE2213" s="140" t="s">
        <v>8471</v>
      </c>
      <c r="AF2213" s="140" t="s">
        <v>8472</v>
      </c>
      <c r="AG2213" s="140" t="s">
        <v>8473</v>
      </c>
      <c r="AH2213" s="140" t="s">
        <v>16459</v>
      </c>
      <c r="AI2213" s="140" t="s">
        <v>7885</v>
      </c>
      <c r="AJ2213" s="140" t="s">
        <v>16460</v>
      </c>
      <c r="AK2213" s="140" t="s">
        <v>16461</v>
      </c>
      <c r="AL2213" s="139">
        <v>9620</v>
      </c>
      <c r="AM2213" s="140" t="s">
        <v>474</v>
      </c>
      <c r="AN2213" s="140" t="s">
        <v>16462</v>
      </c>
    </row>
    <row r="2214" spans="1:40" ht="28.8" x14ac:dyDescent="0.25">
      <c r="A2214" s="139" t="s">
        <v>7756</v>
      </c>
      <c r="B2214" s="140" t="s">
        <v>7757</v>
      </c>
      <c r="C2214" s="139">
        <v>117556</v>
      </c>
      <c r="D2214" s="140" t="s">
        <v>7418</v>
      </c>
      <c r="E2214" s="140" t="s">
        <v>4970</v>
      </c>
      <c r="F2214" s="139">
        <v>8020</v>
      </c>
      <c r="G2214" s="140" t="s">
        <v>389</v>
      </c>
      <c r="H2214" s="140" t="s">
        <v>2804</v>
      </c>
      <c r="I2214" s="140" t="s">
        <v>7758</v>
      </c>
      <c r="J2214" s="140" t="s">
        <v>16463</v>
      </c>
      <c r="K2214" s="140" t="s">
        <v>7899</v>
      </c>
      <c r="L2214" s="140" t="s">
        <v>7761</v>
      </c>
      <c r="M2214" s="140" t="s">
        <v>6823</v>
      </c>
      <c r="N2214" s="140" t="s">
        <v>8722</v>
      </c>
      <c r="O2214" s="139">
        <v>125591</v>
      </c>
      <c r="P2214" s="139">
        <v>117556</v>
      </c>
      <c r="Q2214" s="140" t="s">
        <v>7418</v>
      </c>
      <c r="R2214" s="139">
        <v>55228</v>
      </c>
      <c r="S2214" s="139">
        <v>0</v>
      </c>
      <c r="T2214" s="140" t="s">
        <v>7758</v>
      </c>
      <c r="U2214" s="141">
        <v>37135</v>
      </c>
      <c r="V2214" s="140" t="s">
        <v>16464</v>
      </c>
      <c r="W2214" s="140" t="s">
        <v>7912</v>
      </c>
      <c r="X2214" s="140" t="s">
        <v>7765</v>
      </c>
      <c r="Y2214" s="140" t="s">
        <v>7766</v>
      </c>
      <c r="Z2214" s="140" t="s">
        <v>8739</v>
      </c>
      <c r="AA2214" s="139">
        <v>1</v>
      </c>
      <c r="AB2214" s="141">
        <v>45322</v>
      </c>
      <c r="AC2214" s="141">
        <v>45322</v>
      </c>
      <c r="AD2214" s="140" t="s">
        <v>8379</v>
      </c>
      <c r="AE2214" s="140" t="s">
        <v>8380</v>
      </c>
      <c r="AF2214" s="140" t="s">
        <v>8381</v>
      </c>
      <c r="AG2214" s="140" t="s">
        <v>8382</v>
      </c>
      <c r="AH2214" s="140" t="s">
        <v>16465</v>
      </c>
      <c r="AI2214" s="140" t="s">
        <v>7885</v>
      </c>
      <c r="AJ2214" s="140" t="s">
        <v>16466</v>
      </c>
      <c r="AK2214" s="140" t="s">
        <v>4970</v>
      </c>
      <c r="AL2214" s="139">
        <v>8020</v>
      </c>
      <c r="AM2214" s="140" t="s">
        <v>389</v>
      </c>
      <c r="AN2214" s="140" t="s">
        <v>16467</v>
      </c>
    </row>
    <row r="2215" spans="1:40" ht="28.8" x14ac:dyDescent="0.25">
      <c r="A2215" s="139" t="s">
        <v>7756</v>
      </c>
      <c r="B2215" s="140" t="s">
        <v>7757</v>
      </c>
      <c r="C2215" s="139">
        <v>117705</v>
      </c>
      <c r="D2215" s="140" t="s">
        <v>5984</v>
      </c>
      <c r="E2215" s="140" t="s">
        <v>4971</v>
      </c>
      <c r="F2215" s="139">
        <v>3520</v>
      </c>
      <c r="G2215" s="140" t="s">
        <v>357</v>
      </c>
      <c r="H2215" s="140" t="s">
        <v>2805</v>
      </c>
      <c r="I2215" s="140" t="s">
        <v>7758</v>
      </c>
      <c r="J2215" s="140" t="s">
        <v>16468</v>
      </c>
      <c r="K2215" s="140" t="s">
        <v>7760</v>
      </c>
      <c r="L2215" s="140" t="s">
        <v>7761</v>
      </c>
      <c r="M2215" s="140" t="s">
        <v>7491</v>
      </c>
      <c r="N2215" s="140" t="s">
        <v>8722</v>
      </c>
      <c r="O2215" s="139">
        <v>122309</v>
      </c>
      <c r="P2215" s="139">
        <v>14043</v>
      </c>
      <c r="Q2215" s="140" t="s">
        <v>7253</v>
      </c>
      <c r="R2215" s="139">
        <v>144006</v>
      </c>
      <c r="S2215" s="139">
        <v>0</v>
      </c>
      <c r="T2215" s="140" t="s">
        <v>7758</v>
      </c>
      <c r="U2215" s="141">
        <v>37500</v>
      </c>
      <c r="V2215" s="140" t="s">
        <v>16469</v>
      </c>
      <c r="W2215" s="140" t="s">
        <v>16470</v>
      </c>
      <c r="X2215" s="140" t="s">
        <v>7972</v>
      </c>
      <c r="Y2215" s="140" t="s">
        <v>7973</v>
      </c>
      <c r="Z2215" s="140" t="s">
        <v>8899</v>
      </c>
      <c r="AA2215" s="139">
        <v>2</v>
      </c>
      <c r="AB2215" s="141">
        <v>45322</v>
      </c>
      <c r="AC2215" s="141">
        <v>45322</v>
      </c>
      <c r="AD2215" s="140" t="s">
        <v>7768</v>
      </c>
      <c r="AE2215" s="140" t="s">
        <v>7769</v>
      </c>
      <c r="AF2215" s="140" t="s">
        <v>7770</v>
      </c>
      <c r="AG2215" s="140" t="s">
        <v>7771</v>
      </c>
      <c r="AH2215" s="140" t="s">
        <v>16471</v>
      </c>
      <c r="AI2215" s="140" t="s">
        <v>9607</v>
      </c>
      <c r="AJ2215" s="140" t="s">
        <v>16472</v>
      </c>
      <c r="AK2215" s="140" t="s">
        <v>12082</v>
      </c>
      <c r="AL2215" s="139">
        <v>3520</v>
      </c>
      <c r="AM2215" s="140" t="s">
        <v>357</v>
      </c>
      <c r="AN2215" s="140" t="s">
        <v>12083</v>
      </c>
    </row>
    <row r="2216" spans="1:40" ht="28.8" x14ac:dyDescent="0.25">
      <c r="A2216" s="139" t="s">
        <v>7756</v>
      </c>
      <c r="B2216" s="140" t="s">
        <v>7757</v>
      </c>
      <c r="C2216" s="139">
        <v>117713</v>
      </c>
      <c r="D2216" s="140" t="s">
        <v>5985</v>
      </c>
      <c r="E2216" s="140" t="s">
        <v>4972</v>
      </c>
      <c r="F2216" s="139">
        <v>3930</v>
      </c>
      <c r="G2216" s="140" t="s">
        <v>364</v>
      </c>
      <c r="H2216" s="140" t="s">
        <v>2806</v>
      </c>
      <c r="I2216" s="140" t="s">
        <v>7758</v>
      </c>
      <c r="J2216" s="140" t="s">
        <v>16473</v>
      </c>
      <c r="K2216" s="140" t="s">
        <v>7760</v>
      </c>
      <c r="L2216" s="140" t="s">
        <v>7761</v>
      </c>
      <c r="M2216" s="140" t="s">
        <v>7491</v>
      </c>
      <c r="N2216" s="140" t="s">
        <v>8722</v>
      </c>
      <c r="O2216" s="139">
        <v>118761</v>
      </c>
      <c r="P2216" s="139">
        <v>117713</v>
      </c>
      <c r="Q2216" s="140" t="s">
        <v>5985</v>
      </c>
      <c r="R2216" s="139">
        <v>973651</v>
      </c>
      <c r="S2216" s="139">
        <v>0</v>
      </c>
      <c r="T2216" s="140" t="s">
        <v>7758</v>
      </c>
      <c r="U2216" s="141">
        <v>37500</v>
      </c>
      <c r="V2216" s="140" t="s">
        <v>16474</v>
      </c>
      <c r="W2216" s="140" t="s">
        <v>8292</v>
      </c>
      <c r="X2216" s="140" t="s">
        <v>7972</v>
      </c>
      <c r="Y2216" s="140" t="s">
        <v>7973</v>
      </c>
      <c r="Z2216" s="140" t="s">
        <v>8899</v>
      </c>
      <c r="AA2216" s="139">
        <v>1</v>
      </c>
      <c r="AB2216" s="141">
        <v>45322</v>
      </c>
      <c r="AC2216" s="141">
        <v>45322</v>
      </c>
      <c r="AD2216" s="140" t="s">
        <v>7768</v>
      </c>
      <c r="AE2216" s="140" t="s">
        <v>7769</v>
      </c>
      <c r="AF2216" s="140" t="s">
        <v>7770</v>
      </c>
      <c r="AG2216" s="140" t="s">
        <v>7771</v>
      </c>
      <c r="AH2216" s="140" t="s">
        <v>16475</v>
      </c>
      <c r="AI2216" s="140" t="s">
        <v>7943</v>
      </c>
      <c r="AJ2216" s="140" t="s">
        <v>16476</v>
      </c>
      <c r="AK2216" s="140" t="s">
        <v>4972</v>
      </c>
      <c r="AL2216" s="139">
        <v>3930</v>
      </c>
      <c r="AM2216" s="140" t="s">
        <v>364</v>
      </c>
      <c r="AN2216" s="140" t="s">
        <v>12251</v>
      </c>
    </row>
    <row r="2217" spans="1:40" ht="28.8" x14ac:dyDescent="0.25">
      <c r="A2217" s="139" t="s">
        <v>7756</v>
      </c>
      <c r="B2217" s="140" t="s">
        <v>7757</v>
      </c>
      <c r="C2217" s="139">
        <v>117879</v>
      </c>
      <c r="D2217" s="140" t="s">
        <v>6750</v>
      </c>
      <c r="E2217" s="140" t="s">
        <v>4973</v>
      </c>
      <c r="F2217" s="139">
        <v>2980</v>
      </c>
      <c r="G2217" s="140" t="s">
        <v>290</v>
      </c>
      <c r="H2217" s="140" t="s">
        <v>2807</v>
      </c>
      <c r="I2217" s="140" t="s">
        <v>7758</v>
      </c>
      <c r="J2217" s="140" t="s">
        <v>16477</v>
      </c>
      <c r="K2217" s="140" t="s">
        <v>8070</v>
      </c>
      <c r="L2217" s="140" t="s">
        <v>7761</v>
      </c>
      <c r="M2217" s="140" t="s">
        <v>8071</v>
      </c>
      <c r="N2217" s="140" t="s">
        <v>8730</v>
      </c>
      <c r="O2217" s="139">
        <v>119529</v>
      </c>
      <c r="P2217" s="139">
        <v>117879</v>
      </c>
      <c r="Q2217" s="140" t="s">
        <v>6750</v>
      </c>
      <c r="R2217" s="139">
        <v>960617</v>
      </c>
      <c r="S2217" s="139">
        <v>0</v>
      </c>
      <c r="T2217" s="140" t="s">
        <v>7758</v>
      </c>
      <c r="U2217" s="141">
        <v>37500</v>
      </c>
      <c r="V2217" s="140" t="s">
        <v>16478</v>
      </c>
      <c r="W2217" s="140" t="s">
        <v>16479</v>
      </c>
      <c r="X2217" s="140" t="s">
        <v>7765</v>
      </c>
      <c r="Y2217" s="140" t="s">
        <v>7766</v>
      </c>
      <c r="Z2217" s="140" t="s">
        <v>8732</v>
      </c>
      <c r="AA2217" s="139">
        <v>1</v>
      </c>
      <c r="AB2217" s="141">
        <v>45322</v>
      </c>
      <c r="AC2217" s="141">
        <v>45322</v>
      </c>
      <c r="AD2217" s="140" t="s">
        <v>8109</v>
      </c>
      <c r="AE2217" s="140" t="s">
        <v>8110</v>
      </c>
      <c r="AF2217" s="140" t="s">
        <v>8111</v>
      </c>
      <c r="AG2217" s="140" t="s">
        <v>8112</v>
      </c>
      <c r="AH2217" s="140" t="s">
        <v>10128</v>
      </c>
      <c r="AI2217" s="140" t="s">
        <v>7773</v>
      </c>
      <c r="AJ2217" s="140" t="s">
        <v>10129</v>
      </c>
      <c r="AK2217" s="140" t="s">
        <v>10130</v>
      </c>
      <c r="AL2217" s="139">
        <v>2980</v>
      </c>
      <c r="AM2217" s="140" t="s">
        <v>290</v>
      </c>
      <c r="AN2217" s="140" t="s">
        <v>10131</v>
      </c>
    </row>
    <row r="2218" spans="1:40" ht="28.8" x14ac:dyDescent="0.25">
      <c r="A2218" s="139" t="s">
        <v>7756</v>
      </c>
      <c r="B2218" s="140" t="s">
        <v>7757</v>
      </c>
      <c r="C2218" s="139">
        <v>117887</v>
      </c>
      <c r="D2218" s="140" t="s">
        <v>7419</v>
      </c>
      <c r="E2218" s="140" t="s">
        <v>4974</v>
      </c>
      <c r="F2218" s="139">
        <v>1500</v>
      </c>
      <c r="G2218" s="140" t="s">
        <v>264</v>
      </c>
      <c r="H2218" s="140" t="s">
        <v>7648</v>
      </c>
      <c r="I2218" s="140" t="s">
        <v>7758</v>
      </c>
      <c r="J2218" s="140" t="s">
        <v>16480</v>
      </c>
      <c r="K2218" s="140" t="s">
        <v>7881</v>
      </c>
      <c r="L2218" s="140" t="s">
        <v>7761</v>
      </c>
      <c r="M2218" s="140" t="s">
        <v>6824</v>
      </c>
      <c r="N2218" s="140" t="s">
        <v>8722</v>
      </c>
      <c r="O2218" s="139">
        <v>139071</v>
      </c>
      <c r="P2218" s="139">
        <v>117887</v>
      </c>
      <c r="Q2218" s="140" t="s">
        <v>7419</v>
      </c>
      <c r="R2218" s="139">
        <v>55137</v>
      </c>
      <c r="S2218" s="139">
        <v>0</v>
      </c>
      <c r="T2218" s="140" t="s">
        <v>7758</v>
      </c>
      <c r="U2218" s="141">
        <v>37500</v>
      </c>
      <c r="V2218" s="140" t="s">
        <v>16481</v>
      </c>
      <c r="W2218" s="140" t="s">
        <v>7856</v>
      </c>
      <c r="X2218" s="140" t="s">
        <v>7765</v>
      </c>
      <c r="Y2218" s="140" t="s">
        <v>7766</v>
      </c>
      <c r="Z2218" s="140" t="s">
        <v>8739</v>
      </c>
      <c r="AA2218" s="139">
        <v>2</v>
      </c>
      <c r="AB2218" s="141">
        <v>45322</v>
      </c>
      <c r="AC2218" s="141">
        <v>45322</v>
      </c>
      <c r="AD2218" s="140" t="s">
        <v>7953</v>
      </c>
      <c r="AE2218" s="140" t="s">
        <v>7954</v>
      </c>
      <c r="AF2218" s="140" t="s">
        <v>7955</v>
      </c>
      <c r="AG2218" s="140" t="s">
        <v>7956</v>
      </c>
      <c r="AH2218" s="140" t="s">
        <v>9112</v>
      </c>
      <c r="AI2218" s="140" t="s">
        <v>7943</v>
      </c>
      <c r="AJ2218" s="140" t="s">
        <v>9113</v>
      </c>
      <c r="AK2218" s="140" t="s">
        <v>3859</v>
      </c>
      <c r="AL2218" s="139">
        <v>3001</v>
      </c>
      <c r="AM2218" s="140" t="s">
        <v>340</v>
      </c>
      <c r="AN2218" s="140" t="s">
        <v>9114</v>
      </c>
    </row>
    <row r="2219" spans="1:40" ht="28.8" x14ac:dyDescent="0.25">
      <c r="A2219" s="139" t="s">
        <v>7756</v>
      </c>
      <c r="B2219" s="140" t="s">
        <v>7757</v>
      </c>
      <c r="C2219" s="139">
        <v>117937</v>
      </c>
      <c r="D2219" s="140" t="s">
        <v>6460</v>
      </c>
      <c r="E2219" s="140" t="s">
        <v>4975</v>
      </c>
      <c r="F2219" s="139">
        <v>9520</v>
      </c>
      <c r="G2219" s="140" t="s">
        <v>470</v>
      </c>
      <c r="H2219" s="140" t="s">
        <v>2808</v>
      </c>
      <c r="I2219" s="140" t="s">
        <v>7758</v>
      </c>
      <c r="J2219" s="140" t="s">
        <v>16482</v>
      </c>
      <c r="K2219" s="140" t="s">
        <v>8031</v>
      </c>
      <c r="L2219" s="140" t="s">
        <v>7761</v>
      </c>
      <c r="M2219" s="140" t="s">
        <v>6825</v>
      </c>
      <c r="N2219" s="140" t="s">
        <v>8722</v>
      </c>
      <c r="O2219" s="139">
        <v>138751</v>
      </c>
      <c r="P2219" s="139">
        <v>23945</v>
      </c>
      <c r="Q2219" s="140" t="s">
        <v>6447</v>
      </c>
      <c r="R2219" s="139">
        <v>969221</v>
      </c>
      <c r="S2219" s="139">
        <v>0</v>
      </c>
      <c r="T2219" s="140" t="s">
        <v>7758</v>
      </c>
      <c r="U2219" s="141">
        <v>37500</v>
      </c>
      <c r="V2219" s="140" t="s">
        <v>16483</v>
      </c>
      <c r="W2219" s="140" t="s">
        <v>8596</v>
      </c>
      <c r="X2219" s="140" t="s">
        <v>7765</v>
      </c>
      <c r="Y2219" s="140" t="s">
        <v>7766</v>
      </c>
      <c r="Z2219" s="140" t="s">
        <v>8739</v>
      </c>
      <c r="AA2219" s="139">
        <v>1</v>
      </c>
      <c r="AB2219" s="141">
        <v>45322</v>
      </c>
      <c r="AC2219" s="141">
        <v>45322</v>
      </c>
      <c r="AD2219" s="140" t="s">
        <v>8470</v>
      </c>
      <c r="AE2219" s="140" t="s">
        <v>8471</v>
      </c>
      <c r="AF2219" s="140" t="s">
        <v>8472</v>
      </c>
      <c r="AG2219" s="140" t="s">
        <v>8473</v>
      </c>
      <c r="AH2219" s="140" t="s">
        <v>16484</v>
      </c>
      <c r="AI2219" s="140" t="s">
        <v>7943</v>
      </c>
      <c r="AJ2219" s="140" t="s">
        <v>16485</v>
      </c>
      <c r="AK2219" s="140" t="s">
        <v>4975</v>
      </c>
      <c r="AL2219" s="139">
        <v>9520</v>
      </c>
      <c r="AM2219" s="140" t="s">
        <v>470</v>
      </c>
      <c r="AN2219" s="140" t="s">
        <v>15037</v>
      </c>
    </row>
    <row r="2220" spans="1:40" ht="28.8" x14ac:dyDescent="0.25">
      <c r="A2220" s="139" t="s">
        <v>7756</v>
      </c>
      <c r="B2220" s="140" t="s">
        <v>7757</v>
      </c>
      <c r="C2220" s="139">
        <v>118232</v>
      </c>
      <c r="D2220" s="140" t="s">
        <v>5986</v>
      </c>
      <c r="E2220" s="140" t="s">
        <v>4976</v>
      </c>
      <c r="F2220" s="139">
        <v>2970</v>
      </c>
      <c r="G2220" s="140" t="s">
        <v>296</v>
      </c>
      <c r="H2220" s="140" t="s">
        <v>1490</v>
      </c>
      <c r="I2220" s="140" t="s">
        <v>7758</v>
      </c>
      <c r="J2220" s="140" t="s">
        <v>16486</v>
      </c>
      <c r="K2220" s="140" t="s">
        <v>8070</v>
      </c>
      <c r="L2220" s="140" t="s">
        <v>7761</v>
      </c>
      <c r="M2220" s="140" t="s">
        <v>8071</v>
      </c>
      <c r="N2220" s="140" t="s">
        <v>8722</v>
      </c>
      <c r="O2220" s="139">
        <v>121509</v>
      </c>
      <c r="P2220" s="139">
        <v>7807</v>
      </c>
      <c r="Q2220" s="140" t="s">
        <v>5285</v>
      </c>
      <c r="R2220" s="139">
        <v>963272</v>
      </c>
      <c r="S2220" s="139">
        <v>0</v>
      </c>
      <c r="T2220" s="140" t="s">
        <v>7758</v>
      </c>
      <c r="U2220" s="141">
        <v>37865</v>
      </c>
      <c r="V2220" s="140" t="s">
        <v>16487</v>
      </c>
      <c r="W2220" s="140" t="s">
        <v>7997</v>
      </c>
      <c r="X2220" s="140" t="s">
        <v>7765</v>
      </c>
      <c r="Y2220" s="140" t="s">
        <v>7766</v>
      </c>
      <c r="Z2220" s="140" t="s">
        <v>8739</v>
      </c>
      <c r="AA2220" s="139">
        <v>2</v>
      </c>
      <c r="AB2220" s="141">
        <v>45322</v>
      </c>
      <c r="AC2220" s="141">
        <v>45322</v>
      </c>
      <c r="AD2220" s="140" t="s">
        <v>8091</v>
      </c>
      <c r="AE2220" s="140" t="s">
        <v>8092</v>
      </c>
      <c r="AF2220" s="140" t="s">
        <v>8093</v>
      </c>
      <c r="AG2220" s="140" t="s">
        <v>8094</v>
      </c>
      <c r="AH2220" s="140" t="s">
        <v>10294</v>
      </c>
      <c r="AI2220" s="140" t="s">
        <v>7943</v>
      </c>
      <c r="AJ2220" s="140" t="s">
        <v>9932</v>
      </c>
      <c r="AK2220" s="140" t="s">
        <v>4976</v>
      </c>
      <c r="AL2220" s="139">
        <v>2970</v>
      </c>
      <c r="AM2220" s="140" t="s">
        <v>296</v>
      </c>
      <c r="AN2220" s="140" t="s">
        <v>10035</v>
      </c>
    </row>
    <row r="2221" spans="1:40" ht="28.8" x14ac:dyDescent="0.25">
      <c r="A2221" s="139" t="s">
        <v>7756</v>
      </c>
      <c r="B2221" s="140" t="s">
        <v>7757</v>
      </c>
      <c r="C2221" s="139">
        <v>118241</v>
      </c>
      <c r="D2221" s="140" t="s">
        <v>6353</v>
      </c>
      <c r="E2221" s="140" t="s">
        <v>4968</v>
      </c>
      <c r="F2221" s="139">
        <v>2200</v>
      </c>
      <c r="G2221" s="140" t="s">
        <v>306</v>
      </c>
      <c r="H2221" s="140" t="s">
        <v>2802</v>
      </c>
      <c r="I2221" s="140" t="s">
        <v>7758</v>
      </c>
      <c r="J2221" s="140" t="s">
        <v>16455</v>
      </c>
      <c r="K2221" s="140" t="s">
        <v>7760</v>
      </c>
      <c r="L2221" s="140" t="s">
        <v>7761</v>
      </c>
      <c r="M2221" s="140" t="s">
        <v>7491</v>
      </c>
      <c r="N2221" s="140" t="s">
        <v>8722</v>
      </c>
      <c r="O2221" s="139">
        <v>122101</v>
      </c>
      <c r="P2221" s="139">
        <v>125096</v>
      </c>
      <c r="Q2221" s="140" t="s">
        <v>6356</v>
      </c>
      <c r="R2221" s="139">
        <v>117416</v>
      </c>
      <c r="S2221" s="139">
        <v>0</v>
      </c>
      <c r="T2221" s="140" t="s">
        <v>7758</v>
      </c>
      <c r="U2221" s="141">
        <v>37865</v>
      </c>
      <c r="V2221" s="140" t="s">
        <v>16488</v>
      </c>
      <c r="W2221" s="140" t="s">
        <v>7875</v>
      </c>
      <c r="X2221" s="140" t="s">
        <v>7765</v>
      </c>
      <c r="Y2221" s="140" t="s">
        <v>7766</v>
      </c>
      <c r="Z2221" s="140" t="s">
        <v>8739</v>
      </c>
      <c r="AA2221" s="139">
        <v>2</v>
      </c>
      <c r="AB2221" s="141">
        <v>45322</v>
      </c>
      <c r="AC2221" s="141">
        <v>45322</v>
      </c>
      <c r="AD2221" s="140" t="s">
        <v>8109</v>
      </c>
      <c r="AE2221" s="140" t="s">
        <v>8110</v>
      </c>
      <c r="AF2221" s="140" t="s">
        <v>8111</v>
      </c>
      <c r="AG2221" s="140" t="s">
        <v>8112</v>
      </c>
      <c r="AH2221" s="140" t="s">
        <v>10585</v>
      </c>
      <c r="AI2221" s="140" t="s">
        <v>7943</v>
      </c>
      <c r="AJ2221" s="140" t="s">
        <v>10586</v>
      </c>
      <c r="AK2221" s="140" t="s">
        <v>10587</v>
      </c>
      <c r="AL2221" s="139">
        <v>2200</v>
      </c>
      <c r="AM2221" s="140" t="s">
        <v>306</v>
      </c>
      <c r="AN2221" s="140" t="s">
        <v>10588</v>
      </c>
    </row>
    <row r="2222" spans="1:40" ht="28.8" x14ac:dyDescent="0.25">
      <c r="A2222" s="139" t="s">
        <v>7756</v>
      </c>
      <c r="B2222" s="140" t="s">
        <v>7757</v>
      </c>
      <c r="C2222" s="139">
        <v>118414</v>
      </c>
      <c r="D2222" s="140" t="s">
        <v>5326</v>
      </c>
      <c r="E2222" s="140" t="s">
        <v>4977</v>
      </c>
      <c r="F2222" s="139">
        <v>2000</v>
      </c>
      <c r="G2222" s="140" t="s">
        <v>2909</v>
      </c>
      <c r="H2222" s="140" t="s">
        <v>1384</v>
      </c>
      <c r="I2222" s="140" t="s">
        <v>7758</v>
      </c>
      <c r="J2222" s="140" t="s">
        <v>16489</v>
      </c>
      <c r="K2222" s="140" t="s">
        <v>8070</v>
      </c>
      <c r="L2222" s="140" t="s">
        <v>7761</v>
      </c>
      <c r="M2222" s="140" t="s">
        <v>8071</v>
      </c>
      <c r="N2222" s="140" t="s">
        <v>8722</v>
      </c>
      <c r="O2222" s="139">
        <v>139063</v>
      </c>
      <c r="P2222" s="139">
        <v>10421</v>
      </c>
      <c r="Q2222" s="140" t="s">
        <v>6259</v>
      </c>
      <c r="R2222" s="139">
        <v>962977</v>
      </c>
      <c r="S2222" s="139">
        <v>0</v>
      </c>
      <c r="T2222" s="140" t="s">
        <v>7758</v>
      </c>
      <c r="U2222" s="141">
        <v>37865</v>
      </c>
      <c r="V2222" s="140" t="s">
        <v>16490</v>
      </c>
      <c r="W2222" s="140" t="s">
        <v>8666</v>
      </c>
      <c r="X2222" s="140" t="s">
        <v>7765</v>
      </c>
      <c r="Y2222" s="140" t="s">
        <v>7766</v>
      </c>
      <c r="Z2222" s="140" t="s">
        <v>8739</v>
      </c>
      <c r="AA2222" s="139">
        <v>2</v>
      </c>
      <c r="AB2222" s="141">
        <v>45322</v>
      </c>
      <c r="AC2222" s="141">
        <v>45322</v>
      </c>
      <c r="AD2222" s="140" t="s">
        <v>8195</v>
      </c>
      <c r="AE2222" s="140" t="s">
        <v>8196</v>
      </c>
      <c r="AF2222" s="140" t="s">
        <v>8197</v>
      </c>
      <c r="AG2222" s="140" t="s">
        <v>8198</v>
      </c>
      <c r="AH2222" s="140" t="s">
        <v>9763</v>
      </c>
      <c r="AI2222" s="140" t="s">
        <v>7943</v>
      </c>
      <c r="AJ2222" s="140" t="s">
        <v>9764</v>
      </c>
      <c r="AK2222" s="140" t="s">
        <v>9765</v>
      </c>
      <c r="AL2222" s="139">
        <v>2000</v>
      </c>
      <c r="AM2222" s="140" t="s">
        <v>2909</v>
      </c>
      <c r="AN2222" s="140" t="s">
        <v>9766</v>
      </c>
    </row>
    <row r="2223" spans="1:40" ht="28.8" x14ac:dyDescent="0.25">
      <c r="A2223" s="139" t="s">
        <v>7756</v>
      </c>
      <c r="B2223" s="140" t="s">
        <v>7757</v>
      </c>
      <c r="C2223" s="139">
        <v>118448</v>
      </c>
      <c r="D2223" s="140" t="s">
        <v>5987</v>
      </c>
      <c r="E2223" s="140" t="s">
        <v>4978</v>
      </c>
      <c r="F2223" s="139">
        <v>3700</v>
      </c>
      <c r="G2223" s="140" t="s">
        <v>373</v>
      </c>
      <c r="H2223" s="140" t="s">
        <v>2809</v>
      </c>
      <c r="I2223" s="140" t="s">
        <v>7758</v>
      </c>
      <c r="J2223" s="140" t="s">
        <v>16491</v>
      </c>
      <c r="K2223" s="140" t="s">
        <v>7760</v>
      </c>
      <c r="L2223" s="140" t="s">
        <v>7761</v>
      </c>
      <c r="M2223" s="140" t="s">
        <v>7491</v>
      </c>
      <c r="N2223" s="140" t="s">
        <v>8722</v>
      </c>
      <c r="O2223" s="139">
        <v>118968</v>
      </c>
      <c r="P2223" s="139">
        <v>15503</v>
      </c>
      <c r="Q2223" s="140" t="s">
        <v>6683</v>
      </c>
      <c r="R2223" s="139">
        <v>974402</v>
      </c>
      <c r="S2223" s="139">
        <v>0</v>
      </c>
      <c r="T2223" s="140" t="s">
        <v>7758</v>
      </c>
      <c r="U2223" s="141">
        <v>37865</v>
      </c>
      <c r="V2223" s="140" t="s">
        <v>16492</v>
      </c>
      <c r="W2223" s="140" t="s">
        <v>8504</v>
      </c>
      <c r="X2223" s="140" t="s">
        <v>7765</v>
      </c>
      <c r="Y2223" s="140" t="s">
        <v>7766</v>
      </c>
      <c r="Z2223" s="140" t="s">
        <v>8739</v>
      </c>
      <c r="AA2223" s="139">
        <v>2</v>
      </c>
      <c r="AB2223" s="141">
        <v>45322</v>
      </c>
      <c r="AC2223" s="141">
        <v>45322</v>
      </c>
      <c r="AD2223" s="140" t="s">
        <v>7768</v>
      </c>
      <c r="AE2223" s="140" t="s">
        <v>7769</v>
      </c>
      <c r="AF2223" s="140" t="s">
        <v>7770</v>
      </c>
      <c r="AG2223" s="140" t="s">
        <v>7771</v>
      </c>
      <c r="AH2223" s="140" t="s">
        <v>12565</v>
      </c>
      <c r="AI2223" s="140" t="s">
        <v>7943</v>
      </c>
      <c r="AJ2223" s="140" t="s">
        <v>12566</v>
      </c>
      <c r="AK2223" s="140" t="s">
        <v>12567</v>
      </c>
      <c r="AL2223" s="139">
        <v>3700</v>
      </c>
      <c r="AM2223" s="140" t="s">
        <v>373</v>
      </c>
      <c r="AN2223" s="140" t="s">
        <v>12568</v>
      </c>
    </row>
    <row r="2224" spans="1:40" ht="28.8" x14ac:dyDescent="0.25">
      <c r="A2224" s="139" t="s">
        <v>7756</v>
      </c>
      <c r="B2224" s="140" t="s">
        <v>7757</v>
      </c>
      <c r="C2224" s="139">
        <v>118455</v>
      </c>
      <c r="D2224" s="140" t="s">
        <v>6969</v>
      </c>
      <c r="E2224" s="140" t="s">
        <v>6970</v>
      </c>
      <c r="F2224" s="139">
        <v>3530</v>
      </c>
      <c r="G2224" s="140" t="s">
        <v>358</v>
      </c>
      <c r="H2224" s="140" t="s">
        <v>2810</v>
      </c>
      <c r="I2224" s="140" t="s">
        <v>7758</v>
      </c>
      <c r="J2224" s="140" t="s">
        <v>16493</v>
      </c>
      <c r="K2224" s="140" t="s">
        <v>7760</v>
      </c>
      <c r="L2224" s="140" t="s">
        <v>7761</v>
      </c>
      <c r="M2224" s="140" t="s">
        <v>7491</v>
      </c>
      <c r="N2224" s="140" t="s">
        <v>8722</v>
      </c>
      <c r="O2224" s="139">
        <v>118976</v>
      </c>
      <c r="P2224" s="139">
        <v>14068</v>
      </c>
      <c r="Q2224" s="140" t="s">
        <v>5522</v>
      </c>
      <c r="R2224" s="139">
        <v>965129</v>
      </c>
      <c r="S2224" s="139">
        <v>0</v>
      </c>
      <c r="T2224" s="140" t="s">
        <v>7758</v>
      </c>
      <c r="U2224" s="141">
        <v>37865</v>
      </c>
      <c r="V2224" s="140" t="s">
        <v>16494</v>
      </c>
      <c r="W2224" s="140" t="s">
        <v>8341</v>
      </c>
      <c r="X2224" s="140" t="s">
        <v>7765</v>
      </c>
      <c r="Y2224" s="140" t="s">
        <v>7766</v>
      </c>
      <c r="Z2224" s="140" t="s">
        <v>8739</v>
      </c>
      <c r="AA2224" s="139">
        <v>2</v>
      </c>
      <c r="AB2224" s="141">
        <v>45322</v>
      </c>
      <c r="AC2224" s="141">
        <v>45322</v>
      </c>
      <c r="AD2224" s="140" t="s">
        <v>7768</v>
      </c>
      <c r="AE2224" s="140" t="s">
        <v>7769</v>
      </c>
      <c r="AF2224" s="140" t="s">
        <v>7770</v>
      </c>
      <c r="AG2224" s="140" t="s">
        <v>7771</v>
      </c>
      <c r="AH2224" s="140" t="s">
        <v>16495</v>
      </c>
      <c r="AI2224" s="140" t="s">
        <v>7885</v>
      </c>
      <c r="AJ2224" s="140" t="s">
        <v>16496</v>
      </c>
      <c r="AK2224" s="140" t="s">
        <v>6970</v>
      </c>
      <c r="AL2224" s="139">
        <v>3530</v>
      </c>
      <c r="AM2224" s="140" t="s">
        <v>358</v>
      </c>
      <c r="AN2224" s="140" t="s">
        <v>16497</v>
      </c>
    </row>
    <row r="2225" spans="1:40" ht="28.8" x14ac:dyDescent="0.25">
      <c r="A2225" s="139" t="s">
        <v>7756</v>
      </c>
      <c r="B2225" s="140" t="s">
        <v>7757</v>
      </c>
      <c r="C2225" s="139">
        <v>118463</v>
      </c>
      <c r="D2225" s="140" t="s">
        <v>7420</v>
      </c>
      <c r="E2225" s="140" t="s">
        <v>4979</v>
      </c>
      <c r="F2225" s="139">
        <v>3840</v>
      </c>
      <c r="G2225" s="140" t="s">
        <v>17</v>
      </c>
      <c r="H2225" s="140" t="s">
        <v>1961</v>
      </c>
      <c r="I2225" s="140" t="s">
        <v>7758</v>
      </c>
      <c r="J2225" s="140" t="s">
        <v>16498</v>
      </c>
      <c r="K2225" s="140" t="s">
        <v>7760</v>
      </c>
      <c r="L2225" s="140" t="s">
        <v>7761</v>
      </c>
      <c r="M2225" s="140" t="s">
        <v>7491</v>
      </c>
      <c r="N2225" s="140" t="s">
        <v>7762</v>
      </c>
      <c r="O2225" s="139">
        <v>138941</v>
      </c>
      <c r="P2225" s="139">
        <v>118463</v>
      </c>
      <c r="Q2225" s="140" t="s">
        <v>7420</v>
      </c>
      <c r="R2225" s="139">
        <v>113928</v>
      </c>
      <c r="S2225" s="139">
        <v>113928</v>
      </c>
      <c r="T2225" s="140" t="s">
        <v>7758</v>
      </c>
      <c r="U2225" s="141">
        <v>37865</v>
      </c>
      <c r="V2225" s="140" t="s">
        <v>16499</v>
      </c>
      <c r="W2225" s="140" t="s">
        <v>8251</v>
      </c>
      <c r="X2225" s="140" t="s">
        <v>7765</v>
      </c>
      <c r="Y2225" s="140" t="s">
        <v>7766</v>
      </c>
      <c r="Z2225" s="140" t="s">
        <v>7767</v>
      </c>
      <c r="AA2225" s="139">
        <v>2</v>
      </c>
      <c r="AB2225" s="141">
        <v>45322</v>
      </c>
      <c r="AC2225" s="141">
        <v>45322</v>
      </c>
      <c r="AD2225" s="140" t="s">
        <v>7857</v>
      </c>
      <c r="AE2225" s="140" t="s">
        <v>7858</v>
      </c>
      <c r="AF2225" s="140" t="s">
        <v>7859</v>
      </c>
      <c r="AG2225" s="140" t="s">
        <v>7860</v>
      </c>
      <c r="AH2225" s="140" t="s">
        <v>7841</v>
      </c>
      <c r="AI2225" s="140" t="s">
        <v>7773</v>
      </c>
      <c r="AJ2225" s="140" t="s">
        <v>7842</v>
      </c>
      <c r="AK2225" s="140" t="s">
        <v>7843</v>
      </c>
      <c r="AL2225" s="139">
        <v>3840</v>
      </c>
      <c r="AM2225" s="140" t="s">
        <v>17</v>
      </c>
      <c r="AN2225" s="140" t="s">
        <v>7844</v>
      </c>
    </row>
    <row r="2226" spans="1:40" ht="28.8" x14ac:dyDescent="0.25">
      <c r="A2226" s="139" t="s">
        <v>7756</v>
      </c>
      <c r="B2226" s="140" t="s">
        <v>7757</v>
      </c>
      <c r="C2226" s="139">
        <v>118521</v>
      </c>
      <c r="D2226" s="140" t="s">
        <v>7343</v>
      </c>
      <c r="E2226" s="140" t="s">
        <v>7421</v>
      </c>
      <c r="F2226" s="139">
        <v>2800</v>
      </c>
      <c r="G2226" s="140" t="s">
        <v>332</v>
      </c>
      <c r="H2226" s="140" t="s">
        <v>7422</v>
      </c>
      <c r="I2226" s="140" t="s">
        <v>7758</v>
      </c>
      <c r="J2226" s="140" t="s">
        <v>16500</v>
      </c>
      <c r="K2226" s="140" t="s">
        <v>7899</v>
      </c>
      <c r="L2226" s="140" t="s">
        <v>7761</v>
      </c>
      <c r="M2226" s="140" t="s">
        <v>6823</v>
      </c>
      <c r="N2226" s="140" t="s">
        <v>8722</v>
      </c>
      <c r="O2226" s="139">
        <v>119933</v>
      </c>
      <c r="P2226" s="139">
        <v>11569</v>
      </c>
      <c r="Q2226" s="140" t="s">
        <v>5255</v>
      </c>
      <c r="R2226" s="139">
        <v>123539</v>
      </c>
      <c r="S2226" s="139">
        <v>0</v>
      </c>
      <c r="T2226" s="140" t="s">
        <v>7758</v>
      </c>
      <c r="U2226" s="141">
        <v>37865</v>
      </c>
      <c r="V2226" s="140" t="s">
        <v>16501</v>
      </c>
      <c r="W2226" s="140" t="s">
        <v>10467</v>
      </c>
      <c r="X2226" s="140" t="s">
        <v>7765</v>
      </c>
      <c r="Y2226" s="140" t="s">
        <v>7766</v>
      </c>
      <c r="Z2226" s="140" t="s">
        <v>8739</v>
      </c>
      <c r="AA2226" s="139">
        <v>1</v>
      </c>
      <c r="AB2226" s="141">
        <v>45322</v>
      </c>
      <c r="AC2226" s="141">
        <v>45322</v>
      </c>
      <c r="AD2226" s="140" t="s">
        <v>7953</v>
      </c>
      <c r="AE2226" s="140" t="s">
        <v>7954</v>
      </c>
      <c r="AF2226" s="140" t="s">
        <v>7955</v>
      </c>
      <c r="AG2226" s="140" t="s">
        <v>7956</v>
      </c>
      <c r="AH2226" s="140" t="s">
        <v>16502</v>
      </c>
      <c r="AI2226" s="140" t="s">
        <v>7943</v>
      </c>
      <c r="AJ2226" s="140" t="s">
        <v>16503</v>
      </c>
      <c r="AK2226" s="140" t="s">
        <v>7421</v>
      </c>
      <c r="AL2226" s="139">
        <v>2800</v>
      </c>
      <c r="AM2226" s="140" t="s">
        <v>332</v>
      </c>
      <c r="AN2226" s="140" t="s">
        <v>10913</v>
      </c>
    </row>
    <row r="2227" spans="1:40" ht="28.8" x14ac:dyDescent="0.25">
      <c r="A2227" s="139" t="s">
        <v>7756</v>
      </c>
      <c r="B2227" s="140" t="s">
        <v>7757</v>
      </c>
      <c r="C2227" s="139">
        <v>118547</v>
      </c>
      <c r="D2227" s="140" t="s">
        <v>6224</v>
      </c>
      <c r="E2227" s="140" t="s">
        <v>4981</v>
      </c>
      <c r="F2227" s="139">
        <v>1800</v>
      </c>
      <c r="G2227" s="140" t="s">
        <v>272</v>
      </c>
      <c r="H2227" s="140" t="s">
        <v>1963</v>
      </c>
      <c r="I2227" s="140" t="s">
        <v>7758</v>
      </c>
      <c r="J2227" s="140" t="s">
        <v>16504</v>
      </c>
      <c r="K2227" s="140" t="s">
        <v>7881</v>
      </c>
      <c r="L2227" s="140" t="s">
        <v>7761</v>
      </c>
      <c r="M2227" s="140" t="s">
        <v>6824</v>
      </c>
      <c r="N2227" s="140" t="s">
        <v>8722</v>
      </c>
      <c r="O2227" s="139">
        <v>122143</v>
      </c>
      <c r="P2227" s="139">
        <v>105833</v>
      </c>
      <c r="Q2227" s="140" t="s">
        <v>6961</v>
      </c>
      <c r="R2227" s="139">
        <v>962671</v>
      </c>
      <c r="S2227" s="139">
        <v>0</v>
      </c>
      <c r="T2227" s="140" t="s">
        <v>7758</v>
      </c>
      <c r="U2227" s="141">
        <v>37865</v>
      </c>
      <c r="V2227" s="140" t="s">
        <v>16505</v>
      </c>
      <c r="W2227" s="140" t="s">
        <v>7847</v>
      </c>
      <c r="X2227" s="140" t="s">
        <v>7765</v>
      </c>
      <c r="Y2227" s="140" t="s">
        <v>7766</v>
      </c>
      <c r="Z2227" s="140" t="s">
        <v>8739</v>
      </c>
      <c r="AA2227" s="139">
        <v>1</v>
      </c>
      <c r="AB2227" s="141">
        <v>45322</v>
      </c>
      <c r="AC2227" s="141">
        <v>45322</v>
      </c>
      <c r="AD2227" s="140" t="s">
        <v>7953</v>
      </c>
      <c r="AE2227" s="140" t="s">
        <v>7954</v>
      </c>
      <c r="AF2227" s="140" t="s">
        <v>7955</v>
      </c>
      <c r="AG2227" s="140" t="s">
        <v>7956</v>
      </c>
      <c r="AH2227" s="140" t="s">
        <v>16506</v>
      </c>
      <c r="AI2227" s="140" t="s">
        <v>7943</v>
      </c>
      <c r="AJ2227" s="140" t="s">
        <v>16507</v>
      </c>
      <c r="AK2227" s="140" t="s">
        <v>4981</v>
      </c>
      <c r="AL2227" s="139">
        <v>1800</v>
      </c>
      <c r="AM2227" s="140" t="s">
        <v>272</v>
      </c>
      <c r="AN2227" s="140" t="s">
        <v>9417</v>
      </c>
    </row>
    <row r="2228" spans="1:40" ht="28.8" x14ac:dyDescent="0.25">
      <c r="A2228" s="139" t="s">
        <v>7756</v>
      </c>
      <c r="B2228" s="140" t="s">
        <v>7757</v>
      </c>
      <c r="C2228" s="139">
        <v>118554</v>
      </c>
      <c r="D2228" s="140" t="s">
        <v>6461</v>
      </c>
      <c r="E2228" s="140" t="s">
        <v>919</v>
      </c>
      <c r="F2228" s="139">
        <v>9240</v>
      </c>
      <c r="G2228" s="140" t="s">
        <v>825</v>
      </c>
      <c r="H2228" s="140" t="s">
        <v>1964</v>
      </c>
      <c r="I2228" s="140" t="s">
        <v>7758</v>
      </c>
      <c r="J2228" s="140" t="s">
        <v>16508</v>
      </c>
      <c r="K2228" s="140" t="s">
        <v>7899</v>
      </c>
      <c r="L2228" s="140" t="s">
        <v>7761</v>
      </c>
      <c r="M2228" s="140" t="s">
        <v>6823</v>
      </c>
      <c r="N2228" s="140" t="s">
        <v>8722</v>
      </c>
      <c r="O2228" s="139">
        <v>119263</v>
      </c>
      <c r="P2228" s="139">
        <v>107938</v>
      </c>
      <c r="Q2228" s="140" t="s">
        <v>5933</v>
      </c>
      <c r="R2228" s="139">
        <v>968495</v>
      </c>
      <c r="S2228" s="139">
        <v>0</v>
      </c>
      <c r="T2228" s="140" t="s">
        <v>7758</v>
      </c>
      <c r="U2228" s="141">
        <v>37865</v>
      </c>
      <c r="V2228" s="140" t="s">
        <v>16509</v>
      </c>
      <c r="W2228" s="140" t="s">
        <v>8931</v>
      </c>
      <c r="X2228" s="140" t="s">
        <v>7765</v>
      </c>
      <c r="Y2228" s="140" t="s">
        <v>7766</v>
      </c>
      <c r="Z2228" s="140" t="s">
        <v>8739</v>
      </c>
      <c r="AA2228" s="139">
        <v>3</v>
      </c>
      <c r="AB2228" s="141">
        <v>45322</v>
      </c>
      <c r="AC2228" s="141">
        <v>45322</v>
      </c>
      <c r="AD2228" s="140" t="s">
        <v>8081</v>
      </c>
      <c r="AE2228" s="140" t="s">
        <v>8082</v>
      </c>
      <c r="AF2228" s="140" t="s">
        <v>8083</v>
      </c>
      <c r="AG2228" s="140" t="s">
        <v>8084</v>
      </c>
      <c r="AH2228" s="140" t="s">
        <v>16510</v>
      </c>
      <c r="AI2228" s="140" t="s">
        <v>7773</v>
      </c>
      <c r="AJ2228" s="140" t="s">
        <v>16511</v>
      </c>
      <c r="AK2228" s="140" t="s">
        <v>16512</v>
      </c>
      <c r="AL2228" s="139">
        <v>9240</v>
      </c>
      <c r="AM2228" s="140" t="s">
        <v>825</v>
      </c>
      <c r="AN2228" s="140" t="s">
        <v>14561</v>
      </c>
    </row>
    <row r="2229" spans="1:40" ht="28.8" x14ac:dyDescent="0.25">
      <c r="A2229" s="139" t="s">
        <v>7756</v>
      </c>
      <c r="B2229" s="140" t="s">
        <v>7757</v>
      </c>
      <c r="C2229" s="139">
        <v>118571</v>
      </c>
      <c r="D2229" s="140" t="s">
        <v>5988</v>
      </c>
      <c r="E2229" s="140" t="s">
        <v>3631</v>
      </c>
      <c r="F2229" s="139">
        <v>8940</v>
      </c>
      <c r="G2229" s="140" t="s">
        <v>881</v>
      </c>
      <c r="H2229" s="140" t="s">
        <v>1965</v>
      </c>
      <c r="I2229" s="140" t="s">
        <v>7758</v>
      </c>
      <c r="J2229" s="140" t="s">
        <v>16513</v>
      </c>
      <c r="K2229" s="140" t="s">
        <v>7922</v>
      </c>
      <c r="L2229" s="140" t="s">
        <v>7761</v>
      </c>
      <c r="M2229" s="140" t="s">
        <v>7923</v>
      </c>
      <c r="N2229" s="140" t="s">
        <v>8722</v>
      </c>
      <c r="O2229" s="139">
        <v>119801</v>
      </c>
      <c r="P2229" s="139">
        <v>128504</v>
      </c>
      <c r="Q2229" s="140" t="s">
        <v>6025</v>
      </c>
      <c r="R2229" s="139">
        <v>967372</v>
      </c>
      <c r="S2229" s="139">
        <v>0</v>
      </c>
      <c r="T2229" s="140" t="s">
        <v>7758</v>
      </c>
      <c r="U2229" s="141">
        <v>37865</v>
      </c>
      <c r="V2229" s="140" t="s">
        <v>16514</v>
      </c>
      <c r="W2229" s="140" t="s">
        <v>12397</v>
      </c>
      <c r="X2229" s="140" t="s">
        <v>7765</v>
      </c>
      <c r="Y2229" s="140" t="s">
        <v>7766</v>
      </c>
      <c r="Z2229" s="140" t="s">
        <v>8739</v>
      </c>
      <c r="AA2229" s="139">
        <v>2</v>
      </c>
      <c r="AB2229" s="141">
        <v>45322</v>
      </c>
      <c r="AC2229" s="141">
        <v>45322</v>
      </c>
      <c r="AD2229" s="140" t="s">
        <v>8470</v>
      </c>
      <c r="AE2229" s="140" t="s">
        <v>8471</v>
      </c>
      <c r="AF2229" s="140" t="s">
        <v>8472</v>
      </c>
      <c r="AG2229" s="140" t="s">
        <v>8473</v>
      </c>
      <c r="AH2229" s="140" t="s">
        <v>16515</v>
      </c>
      <c r="AI2229" s="140" t="s">
        <v>7943</v>
      </c>
      <c r="AJ2229" s="140" t="s">
        <v>16516</v>
      </c>
      <c r="AK2229" s="140" t="s">
        <v>3631</v>
      </c>
      <c r="AL2229" s="139">
        <v>8940</v>
      </c>
      <c r="AM2229" s="140" t="s">
        <v>420</v>
      </c>
      <c r="AN2229" s="140" t="s">
        <v>16517</v>
      </c>
    </row>
    <row r="2230" spans="1:40" ht="28.8" x14ac:dyDescent="0.25">
      <c r="A2230" s="139" t="s">
        <v>7756</v>
      </c>
      <c r="B2230" s="140" t="s">
        <v>7757</v>
      </c>
      <c r="C2230" s="139">
        <v>118588</v>
      </c>
      <c r="D2230" s="140" t="s">
        <v>5496</v>
      </c>
      <c r="E2230" s="140" t="s">
        <v>4982</v>
      </c>
      <c r="F2230" s="139">
        <v>8940</v>
      </c>
      <c r="G2230" s="140" t="s">
        <v>420</v>
      </c>
      <c r="H2230" s="140" t="s">
        <v>1966</v>
      </c>
      <c r="I2230" s="140" t="s">
        <v>7758</v>
      </c>
      <c r="J2230" s="140" t="s">
        <v>16518</v>
      </c>
      <c r="K2230" s="140" t="s">
        <v>7922</v>
      </c>
      <c r="L2230" s="140" t="s">
        <v>7761</v>
      </c>
      <c r="M2230" s="140" t="s">
        <v>7923</v>
      </c>
      <c r="N2230" s="140" t="s">
        <v>8722</v>
      </c>
      <c r="O2230" s="139">
        <v>119801</v>
      </c>
      <c r="P2230" s="139">
        <v>128504</v>
      </c>
      <c r="Q2230" s="140" t="s">
        <v>6025</v>
      </c>
      <c r="R2230" s="139">
        <v>967372</v>
      </c>
      <c r="S2230" s="139">
        <v>0</v>
      </c>
      <c r="T2230" s="140" t="s">
        <v>7758</v>
      </c>
      <c r="U2230" s="141">
        <v>37865</v>
      </c>
      <c r="V2230" s="140" t="s">
        <v>16519</v>
      </c>
      <c r="W2230" s="140" t="s">
        <v>8214</v>
      </c>
      <c r="X2230" s="140" t="s">
        <v>7765</v>
      </c>
      <c r="Y2230" s="140" t="s">
        <v>7766</v>
      </c>
      <c r="Z2230" s="140" t="s">
        <v>8739</v>
      </c>
      <c r="AA2230" s="139">
        <v>3</v>
      </c>
      <c r="AB2230" s="141">
        <v>45322</v>
      </c>
      <c r="AC2230" s="141">
        <v>45322</v>
      </c>
      <c r="AD2230" s="140" t="s">
        <v>8470</v>
      </c>
      <c r="AE2230" s="140" t="s">
        <v>8471</v>
      </c>
      <c r="AF2230" s="140" t="s">
        <v>8472</v>
      </c>
      <c r="AG2230" s="140" t="s">
        <v>8473</v>
      </c>
      <c r="AH2230" s="140" t="s">
        <v>16520</v>
      </c>
      <c r="AI2230" s="140" t="s">
        <v>7773</v>
      </c>
      <c r="AJ2230" s="140" t="s">
        <v>16521</v>
      </c>
      <c r="AK2230" s="140" t="s">
        <v>4982</v>
      </c>
      <c r="AL2230" s="139">
        <v>8940</v>
      </c>
      <c r="AM2230" s="140" t="s">
        <v>420</v>
      </c>
      <c r="AN2230" s="140" t="s">
        <v>16517</v>
      </c>
    </row>
    <row r="2231" spans="1:40" ht="28.8" x14ac:dyDescent="0.25">
      <c r="A2231" s="139" t="s">
        <v>7756</v>
      </c>
      <c r="B2231" s="140" t="s">
        <v>7757</v>
      </c>
      <c r="C2231" s="139">
        <v>118596</v>
      </c>
      <c r="D2231" s="140" t="s">
        <v>7423</v>
      </c>
      <c r="E2231" s="140" t="s">
        <v>4983</v>
      </c>
      <c r="F2231" s="139">
        <v>9800</v>
      </c>
      <c r="G2231" s="140" t="s">
        <v>481</v>
      </c>
      <c r="H2231" s="140" t="s">
        <v>1967</v>
      </c>
      <c r="I2231" s="140" t="s">
        <v>7758</v>
      </c>
      <c r="J2231" s="140" t="s">
        <v>16522</v>
      </c>
      <c r="K2231" s="140" t="s">
        <v>7899</v>
      </c>
      <c r="L2231" s="140" t="s">
        <v>7761</v>
      </c>
      <c r="M2231" s="140" t="s">
        <v>6823</v>
      </c>
      <c r="N2231" s="140" t="s">
        <v>7762</v>
      </c>
      <c r="O2231" s="139">
        <v>129031</v>
      </c>
      <c r="P2231" s="139">
        <v>118596</v>
      </c>
      <c r="Q2231" s="140" t="s">
        <v>7423</v>
      </c>
      <c r="R2231" s="139">
        <v>114033</v>
      </c>
      <c r="S2231" s="139">
        <v>114033</v>
      </c>
      <c r="T2231" s="140" t="s">
        <v>7758</v>
      </c>
      <c r="U2231" s="141">
        <v>37865</v>
      </c>
      <c r="V2231" s="140" t="s">
        <v>16523</v>
      </c>
      <c r="W2231" s="140" t="s">
        <v>9726</v>
      </c>
      <c r="X2231" s="140" t="s">
        <v>7765</v>
      </c>
      <c r="Y2231" s="140" t="s">
        <v>7766</v>
      </c>
      <c r="Z2231" s="140" t="s">
        <v>7767</v>
      </c>
      <c r="AA2231" s="139">
        <v>1</v>
      </c>
      <c r="AB2231" s="141">
        <v>45322</v>
      </c>
      <c r="AC2231" s="141">
        <v>45322</v>
      </c>
      <c r="AD2231" s="140" t="s">
        <v>8379</v>
      </c>
      <c r="AE2231" s="140" t="s">
        <v>8380</v>
      </c>
      <c r="AF2231" s="140" t="s">
        <v>8381</v>
      </c>
      <c r="AG2231" s="140" t="s">
        <v>8382</v>
      </c>
      <c r="AH2231" s="140" t="s">
        <v>8480</v>
      </c>
      <c r="AI2231" s="140" t="s">
        <v>7773</v>
      </c>
      <c r="AJ2231" s="140" t="s">
        <v>8481</v>
      </c>
      <c r="AK2231" s="140" t="s">
        <v>8482</v>
      </c>
      <c r="AL2231" s="139">
        <v>9840</v>
      </c>
      <c r="AM2231" s="140" t="s">
        <v>479</v>
      </c>
      <c r="AN2231" s="140" t="s">
        <v>8483</v>
      </c>
    </row>
    <row r="2232" spans="1:40" ht="28.8" x14ac:dyDescent="0.25">
      <c r="A2232" s="139" t="s">
        <v>7756</v>
      </c>
      <c r="B2232" s="140" t="s">
        <v>7757</v>
      </c>
      <c r="C2232" s="139">
        <v>118604</v>
      </c>
      <c r="D2232" s="140" t="s">
        <v>5989</v>
      </c>
      <c r="E2232" s="140" t="s">
        <v>4984</v>
      </c>
      <c r="F2232" s="139">
        <v>9170</v>
      </c>
      <c r="G2232" s="140" t="s">
        <v>330</v>
      </c>
      <c r="H2232" s="140" t="s">
        <v>1968</v>
      </c>
      <c r="I2232" s="140" t="s">
        <v>7758</v>
      </c>
      <c r="J2232" s="140" t="s">
        <v>16524</v>
      </c>
      <c r="K2232" s="140" t="s">
        <v>7899</v>
      </c>
      <c r="L2232" s="140" t="s">
        <v>7761</v>
      </c>
      <c r="M2232" s="140" t="s">
        <v>6823</v>
      </c>
      <c r="N2232" s="140" t="s">
        <v>8730</v>
      </c>
      <c r="O2232" s="139">
        <v>119131</v>
      </c>
      <c r="P2232" s="139">
        <v>11478</v>
      </c>
      <c r="Q2232" s="140" t="s">
        <v>5449</v>
      </c>
      <c r="R2232" s="139">
        <v>961136</v>
      </c>
      <c r="S2232" s="139">
        <v>0</v>
      </c>
      <c r="T2232" s="140" t="s">
        <v>7758</v>
      </c>
      <c r="U2232" s="141">
        <v>37865</v>
      </c>
      <c r="V2232" s="140" t="s">
        <v>16525</v>
      </c>
      <c r="W2232" s="140" t="s">
        <v>16526</v>
      </c>
      <c r="X2232" s="140" t="s">
        <v>7765</v>
      </c>
      <c r="Y2232" s="140" t="s">
        <v>7766</v>
      </c>
      <c r="Z2232" s="140" t="s">
        <v>8732</v>
      </c>
      <c r="AA2232" s="139">
        <v>1</v>
      </c>
      <c r="AB2232" s="141">
        <v>45322</v>
      </c>
      <c r="AC2232" s="141">
        <v>45322</v>
      </c>
      <c r="AD2232" s="140" t="s">
        <v>8081</v>
      </c>
      <c r="AE2232" s="140" t="s">
        <v>8082</v>
      </c>
      <c r="AF2232" s="140" t="s">
        <v>8083</v>
      </c>
      <c r="AG2232" s="140" t="s">
        <v>8084</v>
      </c>
      <c r="AH2232" s="140" t="s">
        <v>11304</v>
      </c>
      <c r="AI2232" s="140" t="s">
        <v>7773</v>
      </c>
      <c r="AJ2232" s="140" t="s">
        <v>11305</v>
      </c>
      <c r="AK2232" s="140" t="s">
        <v>11306</v>
      </c>
      <c r="AL2232" s="139">
        <v>9170</v>
      </c>
      <c r="AM2232" s="140" t="s">
        <v>330</v>
      </c>
      <c r="AN2232" s="140" t="s">
        <v>11307</v>
      </c>
    </row>
    <row r="2233" spans="1:40" ht="28.8" x14ac:dyDescent="0.25">
      <c r="A2233" s="139" t="s">
        <v>7756</v>
      </c>
      <c r="B2233" s="140" t="s">
        <v>7757</v>
      </c>
      <c r="C2233" s="139">
        <v>118621</v>
      </c>
      <c r="D2233" s="140" t="s">
        <v>5990</v>
      </c>
      <c r="E2233" s="140" t="s">
        <v>7649</v>
      </c>
      <c r="F2233" s="139">
        <v>9960</v>
      </c>
      <c r="G2233" s="140" t="s">
        <v>877</v>
      </c>
      <c r="H2233" s="140" t="s">
        <v>1969</v>
      </c>
      <c r="I2233" s="140" t="s">
        <v>7758</v>
      </c>
      <c r="J2233" s="140" t="s">
        <v>16527</v>
      </c>
      <c r="K2233" s="140" t="s">
        <v>8031</v>
      </c>
      <c r="L2233" s="140" t="s">
        <v>7761</v>
      </c>
      <c r="M2233" s="140" t="s">
        <v>6825</v>
      </c>
      <c r="N2233" s="140" t="s">
        <v>8722</v>
      </c>
      <c r="O2233" s="139">
        <v>119479</v>
      </c>
      <c r="P2233" s="139">
        <v>25072</v>
      </c>
      <c r="Q2233" s="140" t="s">
        <v>5864</v>
      </c>
      <c r="R2233" s="139">
        <v>969675</v>
      </c>
      <c r="S2233" s="139">
        <v>0</v>
      </c>
      <c r="T2233" s="140" t="s">
        <v>7758</v>
      </c>
      <c r="U2233" s="141">
        <v>37865</v>
      </c>
      <c r="V2233" s="140" t="s">
        <v>16528</v>
      </c>
      <c r="W2233" s="140" t="s">
        <v>9296</v>
      </c>
      <c r="X2233" s="140" t="s">
        <v>7765</v>
      </c>
      <c r="Y2233" s="140" t="s">
        <v>7766</v>
      </c>
      <c r="Z2233" s="140" t="s">
        <v>8739</v>
      </c>
      <c r="AA2233" s="139">
        <v>3</v>
      </c>
      <c r="AB2233" s="141">
        <v>45322</v>
      </c>
      <c r="AC2233" s="141">
        <v>45322</v>
      </c>
      <c r="AD2233" s="140" t="s">
        <v>8379</v>
      </c>
      <c r="AE2233" s="140" t="s">
        <v>8380</v>
      </c>
      <c r="AF2233" s="140" t="s">
        <v>8381</v>
      </c>
      <c r="AG2233" s="140" t="s">
        <v>8382</v>
      </c>
      <c r="AH2233" s="140" t="s">
        <v>16529</v>
      </c>
      <c r="AI2233" s="140" t="s">
        <v>7773</v>
      </c>
      <c r="AJ2233" s="140" t="s">
        <v>16530</v>
      </c>
      <c r="AK2233" s="140" t="s">
        <v>16531</v>
      </c>
      <c r="AL2233" s="139">
        <v>9960</v>
      </c>
      <c r="AM2233" s="140" t="s">
        <v>877</v>
      </c>
      <c r="AN2233" s="140" t="s">
        <v>15412</v>
      </c>
    </row>
    <row r="2234" spans="1:40" ht="28.8" x14ac:dyDescent="0.25">
      <c r="A2234" s="139" t="s">
        <v>7756</v>
      </c>
      <c r="B2234" s="140" t="s">
        <v>7757</v>
      </c>
      <c r="C2234" s="139">
        <v>118646</v>
      </c>
      <c r="D2234" s="140" t="s">
        <v>6355</v>
      </c>
      <c r="E2234" s="140" t="s">
        <v>4985</v>
      </c>
      <c r="F2234" s="139">
        <v>2288</v>
      </c>
      <c r="G2234" s="140" t="s">
        <v>559</v>
      </c>
      <c r="H2234" s="140" t="s">
        <v>1970</v>
      </c>
      <c r="I2234" s="140" t="s">
        <v>7758</v>
      </c>
      <c r="J2234" s="140" t="s">
        <v>16532</v>
      </c>
      <c r="K2234" s="140" t="s">
        <v>7760</v>
      </c>
      <c r="L2234" s="140" t="s">
        <v>7761</v>
      </c>
      <c r="M2234" s="140" t="s">
        <v>7491</v>
      </c>
      <c r="N2234" s="140" t="s">
        <v>8730</v>
      </c>
      <c r="O2234" s="139">
        <v>120618</v>
      </c>
      <c r="P2234" s="139">
        <v>8383</v>
      </c>
      <c r="Q2234" s="140" t="s">
        <v>490</v>
      </c>
      <c r="R2234" s="139">
        <v>960732</v>
      </c>
      <c r="S2234" s="139">
        <v>0</v>
      </c>
      <c r="T2234" s="140" t="s">
        <v>7758</v>
      </c>
      <c r="U2234" s="141">
        <v>37865</v>
      </c>
      <c r="V2234" s="140" t="s">
        <v>16533</v>
      </c>
      <c r="W2234" s="140" t="s">
        <v>8596</v>
      </c>
      <c r="X2234" s="140" t="s">
        <v>7765</v>
      </c>
      <c r="Y2234" s="140" t="s">
        <v>7766</v>
      </c>
      <c r="Z2234" s="140" t="s">
        <v>8732</v>
      </c>
      <c r="AA2234" s="139">
        <v>1</v>
      </c>
      <c r="AB2234" s="141">
        <v>45322</v>
      </c>
      <c r="AC2234" s="141">
        <v>45322</v>
      </c>
      <c r="AD2234" s="140" t="s">
        <v>8109</v>
      </c>
      <c r="AE2234" s="140" t="s">
        <v>8110</v>
      </c>
      <c r="AF2234" s="140" t="s">
        <v>8111</v>
      </c>
      <c r="AG2234" s="140" t="s">
        <v>8112</v>
      </c>
      <c r="AH2234" s="140" t="s">
        <v>10363</v>
      </c>
      <c r="AI2234" s="140" t="s">
        <v>7773</v>
      </c>
      <c r="AJ2234" s="140" t="s">
        <v>10364</v>
      </c>
      <c r="AK2234" s="140" t="s">
        <v>10365</v>
      </c>
      <c r="AL2234" s="139">
        <v>2280</v>
      </c>
      <c r="AM2234" s="140" t="s">
        <v>300</v>
      </c>
      <c r="AN2234" s="140" t="s">
        <v>10366</v>
      </c>
    </row>
    <row r="2235" spans="1:40" ht="28.8" x14ac:dyDescent="0.25">
      <c r="A2235" s="139" t="s">
        <v>7756</v>
      </c>
      <c r="B2235" s="140" t="s">
        <v>7757</v>
      </c>
      <c r="C2235" s="139">
        <v>118653</v>
      </c>
      <c r="D2235" s="140" t="s">
        <v>5991</v>
      </c>
      <c r="E2235" s="140" t="s">
        <v>4986</v>
      </c>
      <c r="F2235" s="139">
        <v>8450</v>
      </c>
      <c r="G2235" s="140" t="s">
        <v>60</v>
      </c>
      <c r="H2235" s="140" t="s">
        <v>1971</v>
      </c>
      <c r="I2235" s="140" t="s">
        <v>7758</v>
      </c>
      <c r="J2235" s="140" t="s">
        <v>16534</v>
      </c>
      <c r="K2235" s="140" t="s">
        <v>7922</v>
      </c>
      <c r="L2235" s="140" t="s">
        <v>7761</v>
      </c>
      <c r="M2235" s="140" t="s">
        <v>7923</v>
      </c>
      <c r="N2235" s="140" t="s">
        <v>8722</v>
      </c>
      <c r="O2235" s="139">
        <v>120741</v>
      </c>
      <c r="P2235" s="139">
        <v>115634</v>
      </c>
      <c r="Q2235" s="140" t="s">
        <v>5974</v>
      </c>
      <c r="R2235" s="139">
        <v>966945</v>
      </c>
      <c r="S2235" s="139">
        <v>0</v>
      </c>
      <c r="T2235" s="140" t="s">
        <v>7758</v>
      </c>
      <c r="U2235" s="141">
        <v>37865</v>
      </c>
      <c r="V2235" s="140" t="s">
        <v>16535</v>
      </c>
      <c r="W2235" s="140" t="s">
        <v>8170</v>
      </c>
      <c r="X2235" s="140" t="s">
        <v>7765</v>
      </c>
      <c r="Y2235" s="140" t="s">
        <v>7766</v>
      </c>
      <c r="Z2235" s="140" t="s">
        <v>8739</v>
      </c>
      <c r="AA2235" s="139">
        <v>1</v>
      </c>
      <c r="AB2235" s="141">
        <v>45322</v>
      </c>
      <c r="AC2235" s="141">
        <v>45322</v>
      </c>
      <c r="AD2235" s="140" t="s">
        <v>8411</v>
      </c>
      <c r="AE2235" s="140" t="s">
        <v>8412</v>
      </c>
      <c r="AF2235" s="140" t="s">
        <v>8413</v>
      </c>
      <c r="AG2235" s="140" t="s">
        <v>8414</v>
      </c>
      <c r="AH2235" s="140" t="s">
        <v>13391</v>
      </c>
      <c r="AI2235" s="140" t="s">
        <v>7943</v>
      </c>
      <c r="AJ2235" s="140" t="s">
        <v>13392</v>
      </c>
      <c r="AK2235" s="140" t="s">
        <v>13393</v>
      </c>
      <c r="AL2235" s="139">
        <v>8450</v>
      </c>
      <c r="AM2235" s="140" t="s">
        <v>60</v>
      </c>
      <c r="AN2235" s="140" t="s">
        <v>13394</v>
      </c>
    </row>
    <row r="2236" spans="1:40" ht="28.8" x14ac:dyDescent="0.25">
      <c r="A2236" s="139" t="s">
        <v>7756</v>
      </c>
      <c r="B2236" s="140" t="s">
        <v>7757</v>
      </c>
      <c r="C2236" s="139">
        <v>118661</v>
      </c>
      <c r="D2236" s="140" t="s">
        <v>7560</v>
      </c>
      <c r="E2236" s="140" t="s">
        <v>4987</v>
      </c>
      <c r="F2236" s="139">
        <v>2560</v>
      </c>
      <c r="G2236" s="140" t="s">
        <v>298</v>
      </c>
      <c r="H2236" s="140" t="s">
        <v>1972</v>
      </c>
      <c r="I2236" s="140" t="s">
        <v>7758</v>
      </c>
      <c r="J2236" s="140" t="s">
        <v>16536</v>
      </c>
      <c r="K2236" s="140" t="s">
        <v>7760</v>
      </c>
      <c r="L2236" s="140" t="s">
        <v>7761</v>
      </c>
      <c r="M2236" s="140" t="s">
        <v>7491</v>
      </c>
      <c r="N2236" s="140" t="s">
        <v>8730</v>
      </c>
      <c r="O2236" s="139">
        <v>120618</v>
      </c>
      <c r="P2236" s="139">
        <v>8383</v>
      </c>
      <c r="Q2236" s="140" t="s">
        <v>490</v>
      </c>
      <c r="R2236" s="139">
        <v>960716</v>
      </c>
      <c r="S2236" s="139">
        <v>0</v>
      </c>
      <c r="T2236" s="140" t="s">
        <v>7758</v>
      </c>
      <c r="U2236" s="141">
        <v>37865</v>
      </c>
      <c r="V2236" s="140" t="s">
        <v>16537</v>
      </c>
      <c r="W2236" s="140" t="s">
        <v>8334</v>
      </c>
      <c r="X2236" s="140" t="s">
        <v>7765</v>
      </c>
      <c r="Y2236" s="140" t="s">
        <v>7766</v>
      </c>
      <c r="Z2236" s="140" t="s">
        <v>8732</v>
      </c>
      <c r="AA2236" s="139">
        <v>1</v>
      </c>
      <c r="AB2236" s="141">
        <v>45322</v>
      </c>
      <c r="AC2236" s="141">
        <v>45322</v>
      </c>
      <c r="AD2236" s="140" t="s">
        <v>8109</v>
      </c>
      <c r="AE2236" s="140" t="s">
        <v>8110</v>
      </c>
      <c r="AF2236" s="140" t="s">
        <v>8111</v>
      </c>
      <c r="AG2236" s="140" t="s">
        <v>8112</v>
      </c>
      <c r="AH2236" s="140" t="s">
        <v>10335</v>
      </c>
      <c r="AI2236" s="140" t="s">
        <v>7773</v>
      </c>
      <c r="AJ2236" s="140" t="s">
        <v>10336</v>
      </c>
      <c r="AK2236" s="140" t="s">
        <v>3730</v>
      </c>
      <c r="AL2236" s="139">
        <v>2560</v>
      </c>
      <c r="AM2236" s="140" t="s">
        <v>298</v>
      </c>
      <c r="AN2236" s="140" t="s">
        <v>10337</v>
      </c>
    </row>
    <row r="2237" spans="1:40" ht="28.8" x14ac:dyDescent="0.25">
      <c r="A2237" s="139" t="s">
        <v>7756</v>
      </c>
      <c r="B2237" s="140" t="s">
        <v>7757</v>
      </c>
      <c r="C2237" s="139">
        <v>118679</v>
      </c>
      <c r="D2237" s="140" t="s">
        <v>5992</v>
      </c>
      <c r="E2237" s="140" t="s">
        <v>4988</v>
      </c>
      <c r="F2237" s="139">
        <v>2547</v>
      </c>
      <c r="G2237" s="140" t="s">
        <v>584</v>
      </c>
      <c r="H2237" s="140" t="s">
        <v>1973</v>
      </c>
      <c r="I2237" s="140" t="s">
        <v>7758</v>
      </c>
      <c r="J2237" s="140" t="s">
        <v>16538</v>
      </c>
      <c r="K2237" s="140" t="s">
        <v>8070</v>
      </c>
      <c r="L2237" s="140" t="s">
        <v>7761</v>
      </c>
      <c r="M2237" s="140" t="s">
        <v>8071</v>
      </c>
      <c r="N2237" s="140" t="s">
        <v>7762</v>
      </c>
      <c r="O2237" s="139">
        <v>120543</v>
      </c>
      <c r="P2237" s="139">
        <v>118679</v>
      </c>
      <c r="Q2237" s="140" t="s">
        <v>5992</v>
      </c>
      <c r="R2237" s="139">
        <v>113861</v>
      </c>
      <c r="S2237" s="139">
        <v>113861</v>
      </c>
      <c r="T2237" s="140" t="s">
        <v>7758</v>
      </c>
      <c r="U2237" s="141">
        <v>37865</v>
      </c>
      <c r="V2237" s="140" t="s">
        <v>16539</v>
      </c>
      <c r="W2237" s="140" t="s">
        <v>8006</v>
      </c>
      <c r="X2237" s="140" t="s">
        <v>7765</v>
      </c>
      <c r="Y2237" s="140" t="s">
        <v>7766</v>
      </c>
      <c r="Z2237" s="140" t="s">
        <v>7767</v>
      </c>
      <c r="AA2237" s="139">
        <v>1</v>
      </c>
      <c r="AB2237" s="141">
        <v>45322</v>
      </c>
      <c r="AC2237" s="141">
        <v>45322</v>
      </c>
      <c r="AD2237" s="140" t="s">
        <v>8109</v>
      </c>
      <c r="AE2237" s="140" t="s">
        <v>8110</v>
      </c>
      <c r="AF2237" s="140" t="s">
        <v>8111</v>
      </c>
      <c r="AG2237" s="140" t="s">
        <v>8112</v>
      </c>
      <c r="AH2237" s="140" t="s">
        <v>7903</v>
      </c>
      <c r="AI2237" s="140" t="s">
        <v>7773</v>
      </c>
      <c r="AJ2237" s="140" t="s">
        <v>7904</v>
      </c>
      <c r="AK2237" s="140" t="s">
        <v>7905</v>
      </c>
      <c r="AL2237" s="139">
        <v>2300</v>
      </c>
      <c r="AM2237" s="140" t="s">
        <v>301</v>
      </c>
      <c r="AN2237" s="140" t="s">
        <v>7906</v>
      </c>
    </row>
    <row r="2238" spans="1:40" ht="28.8" x14ac:dyDescent="0.25">
      <c r="A2238" s="139" t="s">
        <v>7756</v>
      </c>
      <c r="B2238" s="140" t="s">
        <v>7757</v>
      </c>
      <c r="C2238" s="139">
        <v>118687</v>
      </c>
      <c r="D2238" s="140" t="s">
        <v>5993</v>
      </c>
      <c r="E2238" s="140" t="s">
        <v>4989</v>
      </c>
      <c r="F2238" s="139">
        <v>8020</v>
      </c>
      <c r="G2238" s="140" t="s">
        <v>882</v>
      </c>
      <c r="H2238" s="140" t="s">
        <v>1974</v>
      </c>
      <c r="I2238" s="140" t="s">
        <v>7758</v>
      </c>
      <c r="J2238" s="140" t="s">
        <v>16540</v>
      </c>
      <c r="K2238" s="140" t="s">
        <v>7922</v>
      </c>
      <c r="L2238" s="140" t="s">
        <v>7761</v>
      </c>
      <c r="M2238" s="140" t="s">
        <v>7923</v>
      </c>
      <c r="N2238" s="140" t="s">
        <v>8722</v>
      </c>
      <c r="O2238" s="139">
        <v>120865</v>
      </c>
      <c r="P2238" s="139">
        <v>17012</v>
      </c>
      <c r="Q2238" s="140" t="s">
        <v>5208</v>
      </c>
      <c r="R2238" s="139">
        <v>116137</v>
      </c>
      <c r="S2238" s="139">
        <v>0</v>
      </c>
      <c r="T2238" s="140" t="s">
        <v>7758</v>
      </c>
      <c r="U2238" s="141">
        <v>37865</v>
      </c>
      <c r="V2238" s="140" t="s">
        <v>16541</v>
      </c>
      <c r="W2238" s="140" t="s">
        <v>16542</v>
      </c>
      <c r="X2238" s="140" t="s">
        <v>7765</v>
      </c>
      <c r="Y2238" s="140" t="s">
        <v>7766</v>
      </c>
      <c r="Z2238" s="140" t="s">
        <v>8739</v>
      </c>
      <c r="AA2238" s="139">
        <v>1</v>
      </c>
      <c r="AB2238" s="141">
        <v>45322</v>
      </c>
      <c r="AC2238" s="141">
        <v>45322</v>
      </c>
      <c r="AD2238" s="140" t="s">
        <v>8379</v>
      </c>
      <c r="AE2238" s="140" t="s">
        <v>8380</v>
      </c>
      <c r="AF2238" s="140" t="s">
        <v>8381</v>
      </c>
      <c r="AG2238" s="140" t="s">
        <v>8382</v>
      </c>
      <c r="AH2238" s="140" t="s">
        <v>16543</v>
      </c>
      <c r="AI2238" s="140" t="s">
        <v>7773</v>
      </c>
      <c r="AJ2238" s="140" t="s">
        <v>16544</v>
      </c>
      <c r="AK2238" s="140" t="s">
        <v>16545</v>
      </c>
      <c r="AL2238" s="139">
        <v>8020</v>
      </c>
      <c r="AM2238" s="140" t="s">
        <v>389</v>
      </c>
      <c r="AN2238" s="140" t="s">
        <v>12978</v>
      </c>
    </row>
    <row r="2239" spans="1:40" ht="28.8" x14ac:dyDescent="0.25">
      <c r="A2239" s="139" t="s">
        <v>7756</v>
      </c>
      <c r="B2239" s="140" t="s">
        <v>7757</v>
      </c>
      <c r="C2239" s="139">
        <v>118695</v>
      </c>
      <c r="D2239" s="140" t="s">
        <v>488</v>
      </c>
      <c r="E2239" s="140" t="s">
        <v>4990</v>
      </c>
      <c r="F2239" s="139">
        <v>3806</v>
      </c>
      <c r="G2239" s="140" t="s">
        <v>883</v>
      </c>
      <c r="H2239" s="140" t="s">
        <v>1975</v>
      </c>
      <c r="I2239" s="140" t="s">
        <v>7758</v>
      </c>
      <c r="J2239" s="140" t="s">
        <v>16546</v>
      </c>
      <c r="K2239" s="140" t="s">
        <v>7760</v>
      </c>
      <c r="L2239" s="140" t="s">
        <v>7761</v>
      </c>
      <c r="M2239" s="140" t="s">
        <v>7491</v>
      </c>
      <c r="N2239" s="140" t="s">
        <v>8722</v>
      </c>
      <c r="O2239" s="139">
        <v>120139</v>
      </c>
      <c r="P2239" s="139">
        <v>105941</v>
      </c>
      <c r="Q2239" s="140" t="s">
        <v>5543</v>
      </c>
      <c r="R2239" s="139">
        <v>965863</v>
      </c>
      <c r="S2239" s="139">
        <v>0</v>
      </c>
      <c r="T2239" s="140" t="s">
        <v>7758</v>
      </c>
      <c r="U2239" s="141">
        <v>37865</v>
      </c>
      <c r="V2239" s="140" t="s">
        <v>16547</v>
      </c>
      <c r="W2239" s="140" t="s">
        <v>7828</v>
      </c>
      <c r="X2239" s="140" t="s">
        <v>7765</v>
      </c>
      <c r="Y2239" s="140" t="s">
        <v>7766</v>
      </c>
      <c r="Z2239" s="140" t="s">
        <v>8739</v>
      </c>
      <c r="AA2239" s="139">
        <v>1</v>
      </c>
      <c r="AB2239" s="141">
        <v>45322</v>
      </c>
      <c r="AC2239" s="141">
        <v>45322</v>
      </c>
      <c r="AD2239" s="140" t="s">
        <v>7857</v>
      </c>
      <c r="AE2239" s="140" t="s">
        <v>7858</v>
      </c>
      <c r="AF2239" s="140" t="s">
        <v>7859</v>
      </c>
      <c r="AG2239" s="140" t="s">
        <v>7860</v>
      </c>
      <c r="AH2239" s="140" t="s">
        <v>12693</v>
      </c>
      <c r="AI2239" s="140" t="s">
        <v>7943</v>
      </c>
      <c r="AJ2239" s="140" t="s">
        <v>12694</v>
      </c>
      <c r="AK2239" s="140" t="s">
        <v>12695</v>
      </c>
      <c r="AL2239" s="139">
        <v>3800</v>
      </c>
      <c r="AM2239" s="140" t="s">
        <v>375</v>
      </c>
      <c r="AN2239" s="140" t="s">
        <v>12696</v>
      </c>
    </row>
    <row r="2240" spans="1:40" ht="28.8" x14ac:dyDescent="0.25">
      <c r="A2240" s="139" t="s">
        <v>7756</v>
      </c>
      <c r="B2240" s="140" t="s">
        <v>7757</v>
      </c>
      <c r="C2240" s="139">
        <v>118703</v>
      </c>
      <c r="D2240" s="140" t="s">
        <v>7424</v>
      </c>
      <c r="E2240" s="140" t="s">
        <v>4991</v>
      </c>
      <c r="F2240" s="139">
        <v>2600</v>
      </c>
      <c r="G2240" s="140" t="s">
        <v>590</v>
      </c>
      <c r="H2240" s="140" t="s">
        <v>1976</v>
      </c>
      <c r="I2240" s="140" t="s">
        <v>7758</v>
      </c>
      <c r="J2240" s="140" t="s">
        <v>16548</v>
      </c>
      <c r="K2240" s="140" t="s">
        <v>8070</v>
      </c>
      <c r="L2240" s="140" t="s">
        <v>7761</v>
      </c>
      <c r="M2240" s="140" t="s">
        <v>8071</v>
      </c>
      <c r="N2240" s="140" t="s">
        <v>7762</v>
      </c>
      <c r="O2240" s="139">
        <v>138784</v>
      </c>
      <c r="P2240" s="139">
        <v>414</v>
      </c>
      <c r="Q2240" s="140" t="s">
        <v>7052</v>
      </c>
      <c r="R2240" s="139">
        <v>113803</v>
      </c>
      <c r="S2240" s="139">
        <v>113803</v>
      </c>
      <c r="T2240" s="140" t="s">
        <v>7758</v>
      </c>
      <c r="U2240" s="141">
        <v>37865</v>
      </c>
      <c r="V2240" s="140" t="s">
        <v>16549</v>
      </c>
      <c r="W2240" s="140" t="s">
        <v>7853</v>
      </c>
      <c r="X2240" s="140" t="s">
        <v>7765</v>
      </c>
      <c r="Y2240" s="140" t="s">
        <v>7766</v>
      </c>
      <c r="Z2240" s="140" t="s">
        <v>7767</v>
      </c>
      <c r="AA2240" s="139">
        <v>1</v>
      </c>
      <c r="AB2240" s="141">
        <v>45322</v>
      </c>
      <c r="AC2240" s="141">
        <v>45322</v>
      </c>
      <c r="AD2240" s="140" t="s">
        <v>8109</v>
      </c>
      <c r="AE2240" s="140" t="s">
        <v>8110</v>
      </c>
      <c r="AF2240" s="140" t="s">
        <v>8111</v>
      </c>
      <c r="AG2240" s="140" t="s">
        <v>8112</v>
      </c>
      <c r="AH2240" s="140" t="s">
        <v>8074</v>
      </c>
      <c r="AI2240" s="140" t="s">
        <v>7773</v>
      </c>
      <c r="AJ2240" s="140" t="s">
        <v>8075</v>
      </c>
      <c r="AK2240" s="140" t="s">
        <v>8076</v>
      </c>
      <c r="AL2240" s="139">
        <v>2050</v>
      </c>
      <c r="AM2240" s="140" t="s">
        <v>2909</v>
      </c>
      <c r="AN2240" s="140" t="s">
        <v>8077</v>
      </c>
    </row>
    <row r="2241" spans="1:40" ht="28.8" x14ac:dyDescent="0.25">
      <c r="A2241" s="139" t="s">
        <v>7756</v>
      </c>
      <c r="B2241" s="140" t="s">
        <v>7757</v>
      </c>
      <c r="C2241" s="139">
        <v>122804</v>
      </c>
      <c r="D2241" s="140" t="s">
        <v>5994</v>
      </c>
      <c r="E2241" s="140" t="s">
        <v>4992</v>
      </c>
      <c r="F2241" s="139">
        <v>2830</v>
      </c>
      <c r="G2241" s="140" t="s">
        <v>599</v>
      </c>
      <c r="H2241" s="140" t="s">
        <v>1977</v>
      </c>
      <c r="I2241" s="140" t="s">
        <v>7758</v>
      </c>
      <c r="J2241" s="140" t="s">
        <v>16550</v>
      </c>
      <c r="K2241" s="140" t="s">
        <v>8070</v>
      </c>
      <c r="L2241" s="140" t="s">
        <v>7761</v>
      </c>
      <c r="M2241" s="140" t="s">
        <v>8071</v>
      </c>
      <c r="N2241" s="140" t="s">
        <v>7762</v>
      </c>
      <c r="O2241" s="139">
        <v>120485</v>
      </c>
      <c r="P2241" s="139">
        <v>943</v>
      </c>
      <c r="Q2241" s="140" t="s">
        <v>5170</v>
      </c>
      <c r="R2241" s="139">
        <v>113852</v>
      </c>
      <c r="S2241" s="139">
        <v>113852</v>
      </c>
      <c r="T2241" s="140" t="s">
        <v>7758</v>
      </c>
      <c r="U2241" s="141">
        <v>38231</v>
      </c>
      <c r="V2241" s="140" t="s">
        <v>16551</v>
      </c>
      <c r="W2241" s="140" t="s">
        <v>9726</v>
      </c>
      <c r="X2241" s="140" t="s">
        <v>7765</v>
      </c>
      <c r="Y2241" s="140" t="s">
        <v>7766</v>
      </c>
      <c r="Z2241" s="140" t="s">
        <v>7767</v>
      </c>
      <c r="AA2241" s="139">
        <v>1</v>
      </c>
      <c r="AB2241" s="141">
        <v>45322</v>
      </c>
      <c r="AC2241" s="141">
        <v>45322</v>
      </c>
      <c r="AD2241" s="140" t="s">
        <v>7938</v>
      </c>
      <c r="AE2241" s="140" t="s">
        <v>7939</v>
      </c>
      <c r="AF2241" s="140" t="s">
        <v>7940</v>
      </c>
      <c r="AG2241" s="140" t="s">
        <v>7941</v>
      </c>
      <c r="AH2241" s="140" t="s">
        <v>8225</v>
      </c>
      <c r="AI2241" s="140" t="s">
        <v>7773</v>
      </c>
      <c r="AJ2241" s="140" t="s">
        <v>8226</v>
      </c>
      <c r="AK2241" s="140" t="s">
        <v>8227</v>
      </c>
      <c r="AL2241" s="139">
        <v>2830</v>
      </c>
      <c r="AM2241" s="140" t="s">
        <v>597</v>
      </c>
      <c r="AN2241" s="140" t="s">
        <v>8228</v>
      </c>
    </row>
    <row r="2242" spans="1:40" ht="28.8" x14ac:dyDescent="0.25">
      <c r="A2242" s="139" t="s">
        <v>7756</v>
      </c>
      <c r="B2242" s="140" t="s">
        <v>7757</v>
      </c>
      <c r="C2242" s="139">
        <v>123075</v>
      </c>
      <c r="D2242" s="140" t="s">
        <v>6751</v>
      </c>
      <c r="E2242" s="140" t="s">
        <v>4993</v>
      </c>
      <c r="F2242" s="139">
        <v>3910</v>
      </c>
      <c r="G2242" s="140" t="s">
        <v>884</v>
      </c>
      <c r="H2242" s="140" t="s">
        <v>1978</v>
      </c>
      <c r="I2242" s="140" t="s">
        <v>7758</v>
      </c>
      <c r="J2242" s="140" t="s">
        <v>16552</v>
      </c>
      <c r="K2242" s="140" t="s">
        <v>7760</v>
      </c>
      <c r="L2242" s="140" t="s">
        <v>7761</v>
      </c>
      <c r="M2242" s="140" t="s">
        <v>7491</v>
      </c>
      <c r="N2242" s="140" t="s">
        <v>8722</v>
      </c>
      <c r="O2242" s="139">
        <v>118752</v>
      </c>
      <c r="P2242" s="139">
        <v>123075</v>
      </c>
      <c r="Q2242" s="140" t="s">
        <v>6751</v>
      </c>
      <c r="R2242" s="139">
        <v>965293</v>
      </c>
      <c r="S2242" s="139">
        <v>0</v>
      </c>
      <c r="T2242" s="140" t="s">
        <v>7758</v>
      </c>
      <c r="U2242" s="141">
        <v>38231</v>
      </c>
      <c r="V2242" s="140" t="s">
        <v>16553</v>
      </c>
      <c r="W2242" s="140" t="s">
        <v>10396</v>
      </c>
      <c r="X2242" s="140" t="s">
        <v>7765</v>
      </c>
      <c r="Y2242" s="140" t="s">
        <v>7766</v>
      </c>
      <c r="Z2242" s="140" t="s">
        <v>8739</v>
      </c>
      <c r="AA2242" s="139">
        <v>1</v>
      </c>
      <c r="AB2242" s="141">
        <v>45322</v>
      </c>
      <c r="AC2242" s="141">
        <v>45322</v>
      </c>
      <c r="AD2242" s="140" t="s">
        <v>7768</v>
      </c>
      <c r="AE2242" s="140" t="s">
        <v>7769</v>
      </c>
      <c r="AF2242" s="140" t="s">
        <v>7770</v>
      </c>
      <c r="AG2242" s="140" t="s">
        <v>7771</v>
      </c>
      <c r="AH2242" s="140" t="s">
        <v>16554</v>
      </c>
      <c r="AI2242" s="140" t="s">
        <v>7943</v>
      </c>
      <c r="AJ2242" s="140" t="s">
        <v>16555</v>
      </c>
      <c r="AK2242" s="140" t="s">
        <v>4014</v>
      </c>
      <c r="AL2242" s="139">
        <v>3910</v>
      </c>
      <c r="AM2242" s="140" t="s">
        <v>6146</v>
      </c>
      <c r="AN2242" s="140" t="s">
        <v>12235</v>
      </c>
    </row>
    <row r="2243" spans="1:40" ht="28.8" x14ac:dyDescent="0.25">
      <c r="A2243" s="139" t="s">
        <v>7756</v>
      </c>
      <c r="B2243" s="140" t="s">
        <v>7757</v>
      </c>
      <c r="C2243" s="139">
        <v>123083</v>
      </c>
      <c r="D2243" s="140" t="s">
        <v>5995</v>
      </c>
      <c r="E2243" s="140" t="s">
        <v>4994</v>
      </c>
      <c r="F2243" s="139">
        <v>3850</v>
      </c>
      <c r="G2243" s="140" t="s">
        <v>14</v>
      </c>
      <c r="H2243" s="140" t="s">
        <v>1979</v>
      </c>
      <c r="I2243" s="140" t="s">
        <v>7758</v>
      </c>
      <c r="J2243" s="140" t="s">
        <v>16556</v>
      </c>
      <c r="K2243" s="140" t="s">
        <v>7760</v>
      </c>
      <c r="L2243" s="140" t="s">
        <v>7761</v>
      </c>
      <c r="M2243" s="140" t="s">
        <v>7491</v>
      </c>
      <c r="N2243" s="140" t="s">
        <v>8722</v>
      </c>
      <c r="O2243" s="139">
        <v>120139</v>
      </c>
      <c r="P2243" s="139">
        <v>105941</v>
      </c>
      <c r="Q2243" s="140" t="s">
        <v>5543</v>
      </c>
      <c r="R2243" s="139">
        <v>111062</v>
      </c>
      <c r="S2243" s="139">
        <v>0</v>
      </c>
      <c r="T2243" s="140" t="s">
        <v>7758</v>
      </c>
      <c r="U2243" s="141">
        <v>38231</v>
      </c>
      <c r="V2243" s="140" t="s">
        <v>16557</v>
      </c>
      <c r="W2243" s="140" t="s">
        <v>9834</v>
      </c>
      <c r="X2243" s="140" t="s">
        <v>7765</v>
      </c>
      <c r="Y2243" s="140" t="s">
        <v>7766</v>
      </c>
      <c r="Z2243" s="140" t="s">
        <v>8739</v>
      </c>
      <c r="AA2243" s="139">
        <v>2</v>
      </c>
      <c r="AB2243" s="141">
        <v>45322</v>
      </c>
      <c r="AC2243" s="141">
        <v>45322</v>
      </c>
      <c r="AD2243" s="140" t="s">
        <v>7876</v>
      </c>
      <c r="AE2243" s="140" t="s">
        <v>7877</v>
      </c>
      <c r="AF2243" s="140" t="s">
        <v>7878</v>
      </c>
      <c r="AG2243" s="140" t="s">
        <v>7879</v>
      </c>
      <c r="AH2243" s="140" t="s">
        <v>16558</v>
      </c>
      <c r="AI2243" s="140" t="s">
        <v>7773</v>
      </c>
      <c r="AJ2243" s="140" t="s">
        <v>16559</v>
      </c>
      <c r="AK2243" s="140" t="s">
        <v>4994</v>
      </c>
      <c r="AL2243" s="139">
        <v>3850</v>
      </c>
      <c r="AM2243" s="140" t="s">
        <v>14</v>
      </c>
      <c r="AN2243" s="140" t="s">
        <v>16560</v>
      </c>
    </row>
    <row r="2244" spans="1:40" ht="28.8" x14ac:dyDescent="0.25">
      <c r="A2244" s="139" t="s">
        <v>7756</v>
      </c>
      <c r="B2244" s="140" t="s">
        <v>7757</v>
      </c>
      <c r="C2244" s="139">
        <v>123091</v>
      </c>
      <c r="D2244" s="140" t="s">
        <v>7425</v>
      </c>
      <c r="E2244" s="140" t="s">
        <v>4995</v>
      </c>
      <c r="F2244" s="139">
        <v>3300</v>
      </c>
      <c r="G2244" s="140" t="s">
        <v>352</v>
      </c>
      <c r="H2244" s="140" t="s">
        <v>1980</v>
      </c>
      <c r="I2244" s="140" t="s">
        <v>7758</v>
      </c>
      <c r="J2244" s="140" t="s">
        <v>16561</v>
      </c>
      <c r="K2244" s="140" t="s">
        <v>7881</v>
      </c>
      <c r="L2244" s="140" t="s">
        <v>7761</v>
      </c>
      <c r="M2244" s="140" t="s">
        <v>6824</v>
      </c>
      <c r="N2244" s="140" t="s">
        <v>7762</v>
      </c>
      <c r="O2244" s="139">
        <v>120841</v>
      </c>
      <c r="P2244" s="139">
        <v>13433</v>
      </c>
      <c r="Q2244" s="140" t="s">
        <v>7248</v>
      </c>
      <c r="R2244" s="139">
        <v>113902</v>
      </c>
      <c r="S2244" s="139">
        <v>113902</v>
      </c>
      <c r="T2244" s="140" t="s">
        <v>7758</v>
      </c>
      <c r="U2244" s="141">
        <v>38231</v>
      </c>
      <c r="V2244" s="140" t="s">
        <v>16562</v>
      </c>
      <c r="W2244" s="140" t="s">
        <v>16563</v>
      </c>
      <c r="X2244" s="140" t="s">
        <v>7765</v>
      </c>
      <c r="Y2244" s="140" t="s">
        <v>7766</v>
      </c>
      <c r="Z2244" s="140" t="s">
        <v>7767</v>
      </c>
      <c r="AA2244" s="139">
        <v>1</v>
      </c>
      <c r="AB2244" s="141">
        <v>45322</v>
      </c>
      <c r="AC2244" s="141">
        <v>45322</v>
      </c>
      <c r="AD2244" s="140" t="s">
        <v>7953</v>
      </c>
      <c r="AE2244" s="140" t="s">
        <v>7954</v>
      </c>
      <c r="AF2244" s="140" t="s">
        <v>7955</v>
      </c>
      <c r="AG2244" s="140" t="s">
        <v>7956</v>
      </c>
      <c r="AH2244" s="140" t="s">
        <v>8287</v>
      </c>
      <c r="AI2244" s="140" t="s">
        <v>7773</v>
      </c>
      <c r="AJ2244" s="140" t="s">
        <v>8288</v>
      </c>
      <c r="AK2244" s="140" t="s">
        <v>4774</v>
      </c>
      <c r="AL2244" s="139">
        <v>3010</v>
      </c>
      <c r="AM2244" s="140" t="s">
        <v>347</v>
      </c>
      <c r="AN2244" s="140" t="s">
        <v>8289</v>
      </c>
    </row>
    <row r="2245" spans="1:40" ht="28.8" x14ac:dyDescent="0.25">
      <c r="A2245" s="139" t="s">
        <v>7756</v>
      </c>
      <c r="B2245" s="140" t="s">
        <v>7757</v>
      </c>
      <c r="C2245" s="139">
        <v>123257</v>
      </c>
      <c r="D2245" s="140" t="s">
        <v>5996</v>
      </c>
      <c r="E2245" s="140" t="s">
        <v>4996</v>
      </c>
      <c r="F2245" s="139">
        <v>2490</v>
      </c>
      <c r="G2245" s="140" t="s">
        <v>311</v>
      </c>
      <c r="H2245" s="140" t="s">
        <v>5997</v>
      </c>
      <c r="I2245" s="140" t="s">
        <v>7758</v>
      </c>
      <c r="J2245" s="140" t="s">
        <v>16564</v>
      </c>
      <c r="K2245" s="140" t="s">
        <v>7760</v>
      </c>
      <c r="L2245" s="140" t="s">
        <v>7761</v>
      </c>
      <c r="M2245" s="140" t="s">
        <v>7491</v>
      </c>
      <c r="N2245" s="140" t="s">
        <v>8730</v>
      </c>
      <c r="O2245" s="139">
        <v>120535</v>
      </c>
      <c r="P2245" s="139">
        <v>9531</v>
      </c>
      <c r="Q2245" s="140" t="s">
        <v>6243</v>
      </c>
      <c r="R2245" s="139">
        <v>960922</v>
      </c>
      <c r="S2245" s="139">
        <v>0</v>
      </c>
      <c r="T2245" s="140" t="s">
        <v>7758</v>
      </c>
      <c r="U2245" s="141">
        <v>38231</v>
      </c>
      <c r="V2245" s="140" t="s">
        <v>16565</v>
      </c>
      <c r="W2245" s="140" t="s">
        <v>7856</v>
      </c>
      <c r="X2245" s="140" t="s">
        <v>7765</v>
      </c>
      <c r="Y2245" s="140" t="s">
        <v>7766</v>
      </c>
      <c r="Z2245" s="140" t="s">
        <v>8732</v>
      </c>
      <c r="AA2245" s="139">
        <v>1</v>
      </c>
      <c r="AB2245" s="141">
        <v>45322</v>
      </c>
      <c r="AC2245" s="141">
        <v>45322</v>
      </c>
      <c r="AD2245" s="140" t="s">
        <v>7768</v>
      </c>
      <c r="AE2245" s="140" t="s">
        <v>7769</v>
      </c>
      <c r="AF2245" s="140" t="s">
        <v>7770</v>
      </c>
      <c r="AG2245" s="140" t="s">
        <v>7771</v>
      </c>
      <c r="AH2245" s="140" t="s">
        <v>10716</v>
      </c>
      <c r="AI2245" s="140" t="s">
        <v>8982</v>
      </c>
      <c r="AJ2245" s="140" t="s">
        <v>10717</v>
      </c>
      <c r="AK2245" s="140" t="s">
        <v>10718</v>
      </c>
      <c r="AL2245" s="139">
        <v>2490</v>
      </c>
      <c r="AM2245" s="140" t="s">
        <v>311</v>
      </c>
      <c r="AN2245" s="140" t="s">
        <v>10719</v>
      </c>
    </row>
    <row r="2246" spans="1:40" ht="28.8" x14ac:dyDescent="0.25">
      <c r="A2246" s="139" t="s">
        <v>7756</v>
      </c>
      <c r="B2246" s="140" t="s">
        <v>7757</v>
      </c>
      <c r="C2246" s="139">
        <v>123448</v>
      </c>
      <c r="D2246" s="140" t="s">
        <v>7426</v>
      </c>
      <c r="E2246" s="140" t="s">
        <v>4997</v>
      </c>
      <c r="F2246" s="139">
        <v>3570</v>
      </c>
      <c r="G2246" s="140" t="s">
        <v>15</v>
      </c>
      <c r="H2246" s="140" t="s">
        <v>1981</v>
      </c>
      <c r="I2246" s="140" t="s">
        <v>7758</v>
      </c>
      <c r="J2246" s="140" t="s">
        <v>16566</v>
      </c>
      <c r="K2246" s="140" t="s">
        <v>7760</v>
      </c>
      <c r="L2246" s="140" t="s">
        <v>7761</v>
      </c>
      <c r="M2246" s="140" t="s">
        <v>7491</v>
      </c>
      <c r="N2246" s="140" t="s">
        <v>7762</v>
      </c>
      <c r="O2246" s="139">
        <v>120147</v>
      </c>
      <c r="P2246" s="139">
        <v>123448</v>
      </c>
      <c r="Q2246" s="140" t="s">
        <v>7426</v>
      </c>
      <c r="R2246" s="139">
        <v>113951</v>
      </c>
      <c r="S2246" s="139">
        <v>113951</v>
      </c>
      <c r="T2246" s="140" t="s">
        <v>7758</v>
      </c>
      <c r="U2246" s="141">
        <v>38231</v>
      </c>
      <c r="V2246" s="140" t="s">
        <v>16567</v>
      </c>
      <c r="W2246" s="140" t="s">
        <v>8152</v>
      </c>
      <c r="X2246" s="140" t="s">
        <v>7765</v>
      </c>
      <c r="Y2246" s="140" t="s">
        <v>7766</v>
      </c>
      <c r="Z2246" s="140" t="s">
        <v>7767</v>
      </c>
      <c r="AA2246" s="139">
        <v>1</v>
      </c>
      <c r="AB2246" s="141">
        <v>45322</v>
      </c>
      <c r="AC2246" s="141">
        <v>45322</v>
      </c>
      <c r="AD2246" s="140" t="s">
        <v>7876</v>
      </c>
      <c r="AE2246" s="140" t="s">
        <v>7877</v>
      </c>
      <c r="AF2246" s="140" t="s">
        <v>7878</v>
      </c>
      <c r="AG2246" s="140" t="s">
        <v>7879</v>
      </c>
      <c r="AH2246" s="140" t="s">
        <v>7866</v>
      </c>
      <c r="AI2246" s="140" t="s">
        <v>7773</v>
      </c>
      <c r="AJ2246" s="140" t="s">
        <v>7867</v>
      </c>
      <c r="AK2246" s="140" t="s">
        <v>7868</v>
      </c>
      <c r="AL2246" s="139">
        <v>3500</v>
      </c>
      <c r="AM2246" s="140" t="s">
        <v>356</v>
      </c>
      <c r="AN2246" s="140" t="s">
        <v>7869</v>
      </c>
    </row>
    <row r="2247" spans="1:40" ht="28.8" x14ac:dyDescent="0.25">
      <c r="A2247" s="139" t="s">
        <v>7756</v>
      </c>
      <c r="B2247" s="140" t="s">
        <v>7757</v>
      </c>
      <c r="C2247" s="139">
        <v>123455</v>
      </c>
      <c r="D2247" s="140" t="s">
        <v>5509</v>
      </c>
      <c r="E2247" s="140" t="s">
        <v>4998</v>
      </c>
      <c r="F2247" s="139">
        <v>2400</v>
      </c>
      <c r="G2247" s="140" t="s">
        <v>305</v>
      </c>
      <c r="H2247" s="140" t="s">
        <v>1982</v>
      </c>
      <c r="I2247" s="140" t="s">
        <v>7758</v>
      </c>
      <c r="J2247" s="140" t="s">
        <v>16568</v>
      </c>
      <c r="K2247" s="140" t="s">
        <v>7760</v>
      </c>
      <c r="L2247" s="140" t="s">
        <v>7761</v>
      </c>
      <c r="M2247" s="140" t="s">
        <v>7491</v>
      </c>
      <c r="N2247" s="140" t="s">
        <v>8730</v>
      </c>
      <c r="O2247" s="139">
        <v>121491</v>
      </c>
      <c r="P2247" s="139">
        <v>8987</v>
      </c>
      <c r="Q2247" s="140" t="s">
        <v>6235</v>
      </c>
      <c r="R2247" s="139">
        <v>960849</v>
      </c>
      <c r="S2247" s="139">
        <v>0</v>
      </c>
      <c r="T2247" s="140" t="s">
        <v>7758</v>
      </c>
      <c r="U2247" s="141">
        <v>38231</v>
      </c>
      <c r="V2247" s="140" t="s">
        <v>16569</v>
      </c>
      <c r="W2247" s="140" t="s">
        <v>7780</v>
      </c>
      <c r="X2247" s="140" t="s">
        <v>7765</v>
      </c>
      <c r="Y2247" s="140" t="s">
        <v>7766</v>
      </c>
      <c r="Z2247" s="140" t="s">
        <v>8732</v>
      </c>
      <c r="AA2247" s="139">
        <v>1</v>
      </c>
      <c r="AB2247" s="141">
        <v>45322</v>
      </c>
      <c r="AC2247" s="141">
        <v>45322</v>
      </c>
      <c r="AD2247" s="140" t="s">
        <v>7768</v>
      </c>
      <c r="AE2247" s="140" t="s">
        <v>7769</v>
      </c>
      <c r="AF2247" s="140" t="s">
        <v>7770</v>
      </c>
      <c r="AG2247" s="140" t="s">
        <v>7771</v>
      </c>
      <c r="AH2247" s="140" t="s">
        <v>10541</v>
      </c>
      <c r="AI2247" s="140" t="s">
        <v>7773</v>
      </c>
      <c r="AJ2247" s="140" t="s">
        <v>10542</v>
      </c>
      <c r="AK2247" s="140" t="s">
        <v>10543</v>
      </c>
      <c r="AL2247" s="139">
        <v>2400</v>
      </c>
      <c r="AM2247" s="140" t="s">
        <v>305</v>
      </c>
      <c r="AN2247" s="140" t="s">
        <v>10544</v>
      </c>
    </row>
    <row r="2248" spans="1:40" ht="28.8" x14ac:dyDescent="0.25">
      <c r="A2248" s="139" t="s">
        <v>7756</v>
      </c>
      <c r="B2248" s="140" t="s">
        <v>7757</v>
      </c>
      <c r="C2248" s="139">
        <v>124008</v>
      </c>
      <c r="D2248" s="140" t="s">
        <v>5998</v>
      </c>
      <c r="E2248" s="140" t="s">
        <v>4999</v>
      </c>
      <c r="F2248" s="139">
        <v>9120</v>
      </c>
      <c r="G2248" s="140" t="s">
        <v>613</v>
      </c>
      <c r="H2248" s="140" t="s">
        <v>5000</v>
      </c>
      <c r="I2248" s="140" t="s">
        <v>7758</v>
      </c>
      <c r="J2248" s="140" t="s">
        <v>16570</v>
      </c>
      <c r="K2248" s="140" t="s">
        <v>7899</v>
      </c>
      <c r="L2248" s="140" t="s">
        <v>7761</v>
      </c>
      <c r="M2248" s="140" t="s">
        <v>6823</v>
      </c>
      <c r="N2248" s="140" t="s">
        <v>8730</v>
      </c>
      <c r="O2248" s="139">
        <v>121137</v>
      </c>
      <c r="P2248" s="139">
        <v>124008</v>
      </c>
      <c r="Q2248" s="140" t="s">
        <v>5998</v>
      </c>
      <c r="R2248" s="139">
        <v>961111</v>
      </c>
      <c r="S2248" s="139">
        <v>0</v>
      </c>
      <c r="T2248" s="140" t="s">
        <v>7758</v>
      </c>
      <c r="U2248" s="141">
        <v>38596</v>
      </c>
      <c r="V2248" s="140" t="s">
        <v>16571</v>
      </c>
      <c r="W2248" s="140" t="s">
        <v>7971</v>
      </c>
      <c r="X2248" s="140" t="s">
        <v>7765</v>
      </c>
      <c r="Y2248" s="140" t="s">
        <v>7766</v>
      </c>
      <c r="Z2248" s="140" t="s">
        <v>8732</v>
      </c>
      <c r="AA2248" s="139">
        <v>1</v>
      </c>
      <c r="AB2248" s="141">
        <v>45322</v>
      </c>
      <c r="AC2248" s="141">
        <v>45322</v>
      </c>
      <c r="AD2248" s="140" t="s">
        <v>8081</v>
      </c>
      <c r="AE2248" s="140" t="s">
        <v>8082</v>
      </c>
      <c r="AF2248" s="140" t="s">
        <v>8083</v>
      </c>
      <c r="AG2248" s="140" t="s">
        <v>8084</v>
      </c>
      <c r="AH2248" s="140" t="s">
        <v>11237</v>
      </c>
      <c r="AI2248" s="140" t="s">
        <v>7773</v>
      </c>
      <c r="AJ2248" s="140" t="s">
        <v>11238</v>
      </c>
      <c r="AK2248" s="140" t="s">
        <v>3687</v>
      </c>
      <c r="AL2248" s="139">
        <v>9120</v>
      </c>
      <c r="AM2248" s="140" t="s">
        <v>328</v>
      </c>
      <c r="AN2248" s="140" t="s">
        <v>11233</v>
      </c>
    </row>
    <row r="2249" spans="1:40" ht="28.8" x14ac:dyDescent="0.25">
      <c r="A2249" s="139" t="s">
        <v>7756</v>
      </c>
      <c r="B2249" s="140" t="s">
        <v>7757</v>
      </c>
      <c r="C2249" s="139">
        <v>124156</v>
      </c>
      <c r="D2249" s="140" t="s">
        <v>5999</v>
      </c>
      <c r="E2249" s="140" t="s">
        <v>5001</v>
      </c>
      <c r="F2249" s="139">
        <v>1980</v>
      </c>
      <c r="G2249" s="140" t="s">
        <v>885</v>
      </c>
      <c r="H2249" s="140" t="s">
        <v>1983</v>
      </c>
      <c r="I2249" s="140" t="s">
        <v>7758</v>
      </c>
      <c r="J2249" s="140" t="s">
        <v>16572</v>
      </c>
      <c r="K2249" s="140" t="s">
        <v>8031</v>
      </c>
      <c r="L2249" s="140" t="s">
        <v>7761</v>
      </c>
      <c r="M2249" s="140" t="s">
        <v>6825</v>
      </c>
      <c r="N2249" s="140" t="s">
        <v>8730</v>
      </c>
      <c r="O2249" s="139">
        <v>119727</v>
      </c>
      <c r="P2249" s="139">
        <v>12641</v>
      </c>
      <c r="Q2249" s="140" t="s">
        <v>6284</v>
      </c>
      <c r="R2249" s="139">
        <v>961201</v>
      </c>
      <c r="S2249" s="139">
        <v>0</v>
      </c>
      <c r="T2249" s="140" t="s">
        <v>7758</v>
      </c>
      <c r="U2249" s="141">
        <v>38596</v>
      </c>
      <c r="V2249" s="140" t="s">
        <v>16573</v>
      </c>
      <c r="W2249" s="140" t="s">
        <v>9149</v>
      </c>
      <c r="X2249" s="140" t="s">
        <v>7765</v>
      </c>
      <c r="Y2249" s="140" t="s">
        <v>7766</v>
      </c>
      <c r="Z2249" s="140" t="s">
        <v>8732</v>
      </c>
      <c r="AA2249" s="139">
        <v>1</v>
      </c>
      <c r="AB2249" s="141">
        <v>45322</v>
      </c>
      <c r="AC2249" s="141">
        <v>45322</v>
      </c>
      <c r="AD2249" s="140" t="s">
        <v>7953</v>
      </c>
      <c r="AE2249" s="140" t="s">
        <v>7954</v>
      </c>
      <c r="AF2249" s="140" t="s">
        <v>7955</v>
      </c>
      <c r="AG2249" s="140" t="s">
        <v>7956</v>
      </c>
      <c r="AH2249" s="140" t="s">
        <v>11505</v>
      </c>
      <c r="AI2249" s="140" t="s">
        <v>7773</v>
      </c>
      <c r="AJ2249" s="140" t="s">
        <v>11506</v>
      </c>
      <c r="AK2249" s="140" t="s">
        <v>11507</v>
      </c>
      <c r="AL2249" s="139">
        <v>1980</v>
      </c>
      <c r="AM2249" s="140" t="s">
        <v>625</v>
      </c>
      <c r="AN2249" s="140" t="s">
        <v>11508</v>
      </c>
    </row>
    <row r="2250" spans="1:40" ht="28.8" x14ac:dyDescent="0.25">
      <c r="A2250" s="139" t="s">
        <v>7756</v>
      </c>
      <c r="B2250" s="140" t="s">
        <v>7757</v>
      </c>
      <c r="C2250" s="139">
        <v>124164</v>
      </c>
      <c r="D2250" s="140" t="s">
        <v>7650</v>
      </c>
      <c r="E2250" s="140" t="s">
        <v>5002</v>
      </c>
      <c r="F2250" s="139">
        <v>9000</v>
      </c>
      <c r="G2250" s="140" t="s">
        <v>436</v>
      </c>
      <c r="H2250" s="140" t="s">
        <v>1984</v>
      </c>
      <c r="I2250" s="140" t="s">
        <v>7758</v>
      </c>
      <c r="J2250" s="140" t="s">
        <v>16574</v>
      </c>
      <c r="K2250" s="140" t="s">
        <v>7899</v>
      </c>
      <c r="L2250" s="140" t="s">
        <v>7761</v>
      </c>
      <c r="M2250" s="140" t="s">
        <v>6823</v>
      </c>
      <c r="N2250" s="140" t="s">
        <v>8722</v>
      </c>
      <c r="O2250" s="139">
        <v>119925</v>
      </c>
      <c r="P2250">
        <v>48009</v>
      </c>
      <c r="Q2250" s="140" t="s">
        <v>7634</v>
      </c>
      <c r="R2250" s="139">
        <v>128462</v>
      </c>
      <c r="S2250" s="139">
        <v>0</v>
      </c>
      <c r="T2250" s="140" t="s">
        <v>7758</v>
      </c>
      <c r="U2250" s="141">
        <v>38596</v>
      </c>
      <c r="V2250" s="140" t="s">
        <v>16575</v>
      </c>
      <c r="W2250" s="140" t="s">
        <v>8080</v>
      </c>
      <c r="X2250" s="140" t="s">
        <v>7765</v>
      </c>
      <c r="Y2250" s="140" t="s">
        <v>7766</v>
      </c>
      <c r="Z2250" s="140" t="s">
        <v>8739</v>
      </c>
      <c r="AA2250" s="139">
        <v>1</v>
      </c>
      <c r="AB2250" s="141">
        <v>45322</v>
      </c>
      <c r="AC2250" s="141">
        <v>45322</v>
      </c>
      <c r="AD2250" s="140" t="s">
        <v>8470</v>
      </c>
      <c r="AE2250" s="140" t="s">
        <v>8471</v>
      </c>
      <c r="AF2250" s="140" t="s">
        <v>8472</v>
      </c>
      <c r="AG2250" s="140" t="s">
        <v>8473</v>
      </c>
      <c r="AH2250" s="140" t="s">
        <v>16576</v>
      </c>
      <c r="AI2250" s="140" t="s">
        <v>15487</v>
      </c>
      <c r="AJ2250" s="140" t="s">
        <v>16577</v>
      </c>
      <c r="AK2250" s="140" t="s">
        <v>5002</v>
      </c>
      <c r="AL2250" s="139">
        <v>9000</v>
      </c>
      <c r="AM2250" s="140" t="s">
        <v>436</v>
      </c>
      <c r="AN2250" s="140" t="s">
        <v>16578</v>
      </c>
    </row>
    <row r="2251" spans="1:40" ht="28.8" x14ac:dyDescent="0.25">
      <c r="A2251" s="139" t="s">
        <v>7756</v>
      </c>
      <c r="B2251" s="140" t="s">
        <v>7757</v>
      </c>
      <c r="C2251" s="139">
        <v>124172</v>
      </c>
      <c r="D2251" s="140" t="s">
        <v>7651</v>
      </c>
      <c r="E2251" s="140" t="s">
        <v>5003</v>
      </c>
      <c r="F2251" s="139">
        <v>9300</v>
      </c>
      <c r="G2251" s="140" t="s">
        <v>456</v>
      </c>
      <c r="H2251" s="140" t="s">
        <v>1985</v>
      </c>
      <c r="I2251" s="140" t="s">
        <v>7758</v>
      </c>
      <c r="J2251" s="140" t="s">
        <v>16579</v>
      </c>
      <c r="K2251" s="140" t="s">
        <v>7899</v>
      </c>
      <c r="L2251" s="140" t="s">
        <v>7761</v>
      </c>
      <c r="M2251" s="140" t="s">
        <v>6823</v>
      </c>
      <c r="N2251" s="140" t="s">
        <v>8722</v>
      </c>
      <c r="O2251" s="139">
        <v>119925</v>
      </c>
      <c r="P2251" s="139">
        <v>48009</v>
      </c>
      <c r="Q2251" s="140" t="s">
        <v>7634</v>
      </c>
      <c r="R2251" s="139">
        <v>54601</v>
      </c>
      <c r="S2251" s="139">
        <v>0</v>
      </c>
      <c r="T2251" s="140" t="s">
        <v>7758</v>
      </c>
      <c r="U2251" s="141">
        <v>38596</v>
      </c>
      <c r="V2251" s="140" t="s">
        <v>16580</v>
      </c>
      <c r="W2251" s="140" t="s">
        <v>7792</v>
      </c>
      <c r="X2251" s="140" t="s">
        <v>7765</v>
      </c>
      <c r="Y2251" s="140" t="s">
        <v>7766</v>
      </c>
      <c r="Z2251" s="140" t="s">
        <v>8739</v>
      </c>
      <c r="AA2251" s="139">
        <v>1</v>
      </c>
      <c r="AB2251" s="141">
        <v>45322</v>
      </c>
      <c r="AC2251" s="141">
        <v>45322</v>
      </c>
      <c r="AD2251" s="140" t="s">
        <v>8411</v>
      </c>
      <c r="AE2251" s="140" t="s">
        <v>8412</v>
      </c>
      <c r="AF2251" s="140" t="s">
        <v>8413</v>
      </c>
      <c r="AG2251" s="140" t="s">
        <v>8414</v>
      </c>
      <c r="AH2251" s="140" t="s">
        <v>16581</v>
      </c>
      <c r="AI2251" s="140" t="s">
        <v>7885</v>
      </c>
      <c r="AJ2251" s="140" t="s">
        <v>16582</v>
      </c>
      <c r="AK2251" s="140" t="s">
        <v>5003</v>
      </c>
      <c r="AL2251" s="139">
        <v>9300</v>
      </c>
      <c r="AM2251" s="140" t="s">
        <v>456</v>
      </c>
      <c r="AN2251" s="140" t="s">
        <v>16583</v>
      </c>
    </row>
    <row r="2252" spans="1:40" ht="28.8" x14ac:dyDescent="0.25">
      <c r="A2252" s="139" t="s">
        <v>7756</v>
      </c>
      <c r="B2252" s="140" t="s">
        <v>7757</v>
      </c>
      <c r="C2252" s="139">
        <v>124198</v>
      </c>
      <c r="D2252" s="140" t="s">
        <v>6000</v>
      </c>
      <c r="E2252" s="140" t="s">
        <v>5004</v>
      </c>
      <c r="F2252" s="139">
        <v>2100</v>
      </c>
      <c r="G2252" s="140" t="s">
        <v>543</v>
      </c>
      <c r="H2252" s="140" t="s">
        <v>1986</v>
      </c>
      <c r="I2252" s="140" t="s">
        <v>7758</v>
      </c>
      <c r="J2252" s="140" t="s">
        <v>16584</v>
      </c>
      <c r="K2252" s="140" t="s">
        <v>8070</v>
      </c>
      <c r="L2252" s="140" t="s">
        <v>7761</v>
      </c>
      <c r="M2252" s="140" t="s">
        <v>8071</v>
      </c>
      <c r="N2252" s="140" t="s">
        <v>8722</v>
      </c>
      <c r="O2252" s="139">
        <v>121764</v>
      </c>
      <c r="P2252">
        <v>7344</v>
      </c>
      <c r="Q2252" s="140" t="s">
        <v>5343</v>
      </c>
      <c r="R2252" s="139">
        <v>963091</v>
      </c>
      <c r="S2252" s="139">
        <v>0</v>
      </c>
      <c r="T2252" s="140" t="s">
        <v>7758</v>
      </c>
      <c r="U2252" s="141">
        <v>38596</v>
      </c>
      <c r="V2252" s="140" t="s">
        <v>16585</v>
      </c>
      <c r="W2252" s="140" t="s">
        <v>8097</v>
      </c>
      <c r="X2252" s="140" t="s">
        <v>7765</v>
      </c>
      <c r="Y2252" s="140" t="s">
        <v>7766</v>
      </c>
      <c r="Z2252" s="140" t="s">
        <v>8739</v>
      </c>
      <c r="AA2252" s="139">
        <v>2</v>
      </c>
      <c r="AB2252" s="141">
        <v>45322</v>
      </c>
      <c r="AC2252" s="141">
        <v>45322</v>
      </c>
      <c r="AD2252" s="140" t="s">
        <v>8091</v>
      </c>
      <c r="AE2252" s="140" t="s">
        <v>8092</v>
      </c>
      <c r="AF2252" s="140" t="s">
        <v>8093</v>
      </c>
      <c r="AG2252" s="140" t="s">
        <v>8094</v>
      </c>
      <c r="AH2252" s="140" t="s">
        <v>16586</v>
      </c>
      <c r="AI2252" s="140" t="s">
        <v>7885</v>
      </c>
      <c r="AJ2252" s="140" t="s">
        <v>16587</v>
      </c>
      <c r="AK2252" s="140" t="s">
        <v>5004</v>
      </c>
      <c r="AL2252" s="139">
        <v>2100</v>
      </c>
      <c r="AM2252" s="140" t="s">
        <v>543</v>
      </c>
      <c r="AN2252" s="140" t="s">
        <v>9985</v>
      </c>
    </row>
    <row r="2253" spans="1:40" ht="28.8" x14ac:dyDescent="0.25">
      <c r="A2253" s="139" t="s">
        <v>7756</v>
      </c>
      <c r="B2253" s="140" t="s">
        <v>7757</v>
      </c>
      <c r="C2253" s="139">
        <v>124206</v>
      </c>
      <c r="D2253" s="140" t="s">
        <v>6462</v>
      </c>
      <c r="E2253" s="140" t="s">
        <v>5005</v>
      </c>
      <c r="F2253" s="139">
        <v>8930</v>
      </c>
      <c r="G2253" s="140" t="s">
        <v>767</v>
      </c>
      <c r="H2253" s="140" t="s">
        <v>1987</v>
      </c>
      <c r="I2253" s="140" t="s">
        <v>7758</v>
      </c>
      <c r="J2253" s="140" t="s">
        <v>16588</v>
      </c>
      <c r="K2253" s="140" t="s">
        <v>7899</v>
      </c>
      <c r="L2253" s="140" t="s">
        <v>7761</v>
      </c>
      <c r="M2253" s="140" t="s">
        <v>6823</v>
      </c>
      <c r="N2253" s="140" t="s">
        <v>7762</v>
      </c>
      <c r="O2253" s="139">
        <v>120873</v>
      </c>
      <c r="P2253" s="139">
        <v>2311</v>
      </c>
      <c r="Q2253" s="140" t="s">
        <v>7521</v>
      </c>
      <c r="R2253" s="139">
        <v>114082</v>
      </c>
      <c r="S2253" s="139">
        <v>114082</v>
      </c>
      <c r="T2253" s="140" t="s">
        <v>7758</v>
      </c>
      <c r="U2253" s="141">
        <v>38596</v>
      </c>
      <c r="V2253" s="140" t="s">
        <v>16589</v>
      </c>
      <c r="W2253" s="140" t="s">
        <v>16590</v>
      </c>
      <c r="X2253" s="140" t="s">
        <v>7765</v>
      </c>
      <c r="Y2253" s="140" t="s">
        <v>7766</v>
      </c>
      <c r="Z2253" s="140" t="s">
        <v>7767</v>
      </c>
      <c r="AA2253" s="139">
        <v>2</v>
      </c>
      <c r="AB2253" s="141">
        <v>45322</v>
      </c>
      <c r="AC2253" s="141">
        <v>45322</v>
      </c>
      <c r="AD2253" s="140" t="s">
        <v>8470</v>
      </c>
      <c r="AE2253" s="140" t="s">
        <v>8471</v>
      </c>
      <c r="AF2253" s="140" t="s">
        <v>8472</v>
      </c>
      <c r="AG2253" s="140" t="s">
        <v>8473</v>
      </c>
      <c r="AH2253" s="140" t="s">
        <v>7917</v>
      </c>
      <c r="AI2253" s="140" t="s">
        <v>7885</v>
      </c>
      <c r="AJ2253" s="140" t="s">
        <v>7918</v>
      </c>
      <c r="AK2253" s="140" t="s">
        <v>7919</v>
      </c>
      <c r="AL2253" s="139">
        <v>8800</v>
      </c>
      <c r="AM2253" s="140" t="s">
        <v>429</v>
      </c>
      <c r="AN2253" s="140" t="s">
        <v>7920</v>
      </c>
    </row>
    <row r="2254" spans="1:40" ht="28.8" x14ac:dyDescent="0.25">
      <c r="A2254" s="139" t="s">
        <v>7756</v>
      </c>
      <c r="B2254" s="140" t="s">
        <v>7757</v>
      </c>
      <c r="C2254" s="139">
        <v>124263</v>
      </c>
      <c r="D2254" s="140" t="s">
        <v>6752</v>
      </c>
      <c r="E2254" s="140" t="s">
        <v>5006</v>
      </c>
      <c r="F2254" s="139">
        <v>9041</v>
      </c>
      <c r="G2254" s="140" t="s">
        <v>437</v>
      </c>
      <c r="H2254" s="140" t="s">
        <v>1988</v>
      </c>
      <c r="I2254" s="140" t="s">
        <v>7758</v>
      </c>
      <c r="J2254" s="140" t="s">
        <v>16591</v>
      </c>
      <c r="K2254" s="140" t="s">
        <v>8031</v>
      </c>
      <c r="L2254" s="140" t="s">
        <v>7761</v>
      </c>
      <c r="M2254" s="140" t="s">
        <v>6825</v>
      </c>
      <c r="N2254" s="140" t="s">
        <v>8730</v>
      </c>
      <c r="O2254" s="139">
        <v>121798</v>
      </c>
      <c r="P2254" s="139">
        <v>20917</v>
      </c>
      <c r="Q2254" s="140" t="s">
        <v>7319</v>
      </c>
      <c r="R2254" s="139">
        <v>975789</v>
      </c>
      <c r="S2254" s="139">
        <v>0</v>
      </c>
      <c r="T2254" s="140" t="s">
        <v>7758</v>
      </c>
      <c r="U2254" s="141">
        <v>38596</v>
      </c>
      <c r="V2254" s="140" t="s">
        <v>16592</v>
      </c>
      <c r="W2254" s="140" t="s">
        <v>8337</v>
      </c>
      <c r="X2254" s="140" t="s">
        <v>7765</v>
      </c>
      <c r="Y2254" s="140" t="s">
        <v>7766</v>
      </c>
      <c r="Z2254" s="140" t="s">
        <v>8732</v>
      </c>
      <c r="AA2254" s="139">
        <v>1</v>
      </c>
      <c r="AB2254" s="141">
        <v>45322</v>
      </c>
      <c r="AC2254" s="141">
        <v>45322</v>
      </c>
      <c r="AD2254" s="140" t="s">
        <v>8379</v>
      </c>
      <c r="AE2254" s="140" t="s">
        <v>8380</v>
      </c>
      <c r="AF2254" s="140" t="s">
        <v>8381</v>
      </c>
      <c r="AG2254" s="140" t="s">
        <v>8382</v>
      </c>
      <c r="AH2254" s="140" t="s">
        <v>14253</v>
      </c>
      <c r="AI2254" s="140" t="s">
        <v>7773</v>
      </c>
      <c r="AJ2254" s="140" t="s">
        <v>14254</v>
      </c>
      <c r="AK2254" s="140" t="s">
        <v>14255</v>
      </c>
      <c r="AL2254" s="139">
        <v>9000</v>
      </c>
      <c r="AM2254" s="140" t="s">
        <v>436</v>
      </c>
      <c r="AN2254" s="140" t="s">
        <v>14256</v>
      </c>
    </row>
    <row r="2255" spans="1:40" ht="28.8" x14ac:dyDescent="0.25">
      <c r="A2255" s="139" t="s">
        <v>7756</v>
      </c>
      <c r="B2255" s="140" t="s">
        <v>7757</v>
      </c>
      <c r="C2255" s="139">
        <v>124339</v>
      </c>
      <c r="D2255" s="140" t="s">
        <v>6001</v>
      </c>
      <c r="E2255" s="140" t="s">
        <v>6002</v>
      </c>
      <c r="F2255" s="139">
        <v>1070</v>
      </c>
      <c r="G2255" s="140" t="s">
        <v>493</v>
      </c>
      <c r="H2255" s="140" t="s">
        <v>1989</v>
      </c>
      <c r="I2255" s="140" t="s">
        <v>7758</v>
      </c>
      <c r="J2255" s="140" t="s">
        <v>16593</v>
      </c>
      <c r="K2255" s="140" t="s">
        <v>7881</v>
      </c>
      <c r="L2255" s="140" t="s">
        <v>7761</v>
      </c>
      <c r="M2255" s="140" t="s">
        <v>6824</v>
      </c>
      <c r="N2255" s="140" t="s">
        <v>8722</v>
      </c>
      <c r="O2255" s="139">
        <v>139105</v>
      </c>
      <c r="P2255" s="139">
        <v>124339</v>
      </c>
      <c r="Q2255" s="140" t="s">
        <v>6001</v>
      </c>
      <c r="R2255" s="139">
        <v>122416</v>
      </c>
      <c r="S2255" s="139">
        <v>0</v>
      </c>
      <c r="T2255" s="140" t="s">
        <v>7758</v>
      </c>
      <c r="U2255" s="141">
        <v>38596</v>
      </c>
      <c r="V2255" s="140" t="s">
        <v>16594</v>
      </c>
      <c r="W2255" s="140" t="s">
        <v>16595</v>
      </c>
      <c r="X2255" s="140" t="s">
        <v>7765</v>
      </c>
      <c r="Y2255" s="140" t="s">
        <v>7766</v>
      </c>
      <c r="Z2255" s="140" t="s">
        <v>8739</v>
      </c>
      <c r="AA2255" s="139">
        <v>1</v>
      </c>
      <c r="AB2255" s="141">
        <v>45322</v>
      </c>
      <c r="AC2255" s="141">
        <v>45322</v>
      </c>
      <c r="AD2255" s="140" t="s">
        <v>7938</v>
      </c>
      <c r="AE2255" s="140" t="s">
        <v>7939</v>
      </c>
      <c r="AF2255" s="140" t="s">
        <v>7940</v>
      </c>
      <c r="AG2255" s="140" t="s">
        <v>7941</v>
      </c>
      <c r="AH2255" s="140" t="s">
        <v>16596</v>
      </c>
      <c r="AI2255" s="140" t="s">
        <v>9607</v>
      </c>
      <c r="AJ2255" s="140" t="s">
        <v>16597</v>
      </c>
      <c r="AK2255" s="140" t="s">
        <v>16598</v>
      </c>
      <c r="AL2255" s="139">
        <v>1070</v>
      </c>
      <c r="AM2255" s="140" t="s">
        <v>493</v>
      </c>
      <c r="AN2255" s="140" t="s">
        <v>16599</v>
      </c>
    </row>
    <row r="2256" spans="1:40" ht="28.8" x14ac:dyDescent="0.25">
      <c r="A2256" s="139" t="s">
        <v>7756</v>
      </c>
      <c r="B2256" s="140" t="s">
        <v>7757</v>
      </c>
      <c r="C2256" s="139">
        <v>125096</v>
      </c>
      <c r="D2256" s="140" t="s">
        <v>6356</v>
      </c>
      <c r="E2256" s="140" t="s">
        <v>4968</v>
      </c>
      <c r="F2256" s="139">
        <v>2200</v>
      </c>
      <c r="G2256" s="140" t="s">
        <v>306</v>
      </c>
      <c r="H2256" s="140" t="s">
        <v>2802</v>
      </c>
      <c r="I2256" s="140" t="s">
        <v>7758</v>
      </c>
      <c r="J2256" s="140" t="s">
        <v>16455</v>
      </c>
      <c r="K2256" s="140" t="s">
        <v>7760</v>
      </c>
      <c r="L2256" s="140" t="s">
        <v>7761</v>
      </c>
      <c r="M2256" s="140" t="s">
        <v>7491</v>
      </c>
      <c r="N2256" s="140" t="s">
        <v>8722</v>
      </c>
      <c r="O2256" s="139">
        <v>122101</v>
      </c>
      <c r="P2256" s="139">
        <v>125096</v>
      </c>
      <c r="Q2256" s="140" t="s">
        <v>6356</v>
      </c>
      <c r="R2256" s="139">
        <v>117416</v>
      </c>
      <c r="S2256" s="139">
        <v>0</v>
      </c>
      <c r="T2256" s="140" t="s">
        <v>7758</v>
      </c>
      <c r="U2256" s="141">
        <v>38961</v>
      </c>
      <c r="V2256" s="140" t="s">
        <v>16600</v>
      </c>
      <c r="W2256" s="140" t="s">
        <v>16024</v>
      </c>
      <c r="X2256" s="140" t="s">
        <v>7765</v>
      </c>
      <c r="Y2256" s="140" t="s">
        <v>7766</v>
      </c>
      <c r="Z2256" s="140" t="s">
        <v>8739</v>
      </c>
      <c r="AA2256" s="139">
        <v>2</v>
      </c>
      <c r="AB2256" s="141">
        <v>45322</v>
      </c>
      <c r="AC2256" s="141">
        <v>45322</v>
      </c>
      <c r="AD2256" s="140" t="s">
        <v>8109</v>
      </c>
      <c r="AE2256" s="140" t="s">
        <v>8110</v>
      </c>
      <c r="AF2256" s="140" t="s">
        <v>8111</v>
      </c>
      <c r="AG2256" s="140" t="s">
        <v>8112</v>
      </c>
      <c r="AH2256" s="140" t="s">
        <v>10585</v>
      </c>
      <c r="AI2256" s="140" t="s">
        <v>7943</v>
      </c>
      <c r="AJ2256" s="140" t="s">
        <v>10586</v>
      </c>
      <c r="AK2256" s="140" t="s">
        <v>10587</v>
      </c>
      <c r="AL2256" s="139">
        <v>2200</v>
      </c>
      <c r="AM2256" s="140" t="s">
        <v>306</v>
      </c>
      <c r="AN2256" s="140" t="s">
        <v>10588</v>
      </c>
    </row>
    <row r="2257" spans="1:40" ht="28.8" x14ac:dyDescent="0.25">
      <c r="A2257" s="139" t="s">
        <v>7756</v>
      </c>
      <c r="B2257" s="140" t="s">
        <v>7757</v>
      </c>
      <c r="C2257" s="139">
        <v>125104</v>
      </c>
      <c r="D2257" s="140" t="s">
        <v>5867</v>
      </c>
      <c r="E2257" s="140" t="s">
        <v>5007</v>
      </c>
      <c r="F2257" s="139">
        <v>2800</v>
      </c>
      <c r="G2257" s="140" t="s">
        <v>332</v>
      </c>
      <c r="H2257" s="140" t="s">
        <v>1990</v>
      </c>
      <c r="I2257" s="140" t="s">
        <v>7758</v>
      </c>
      <c r="J2257" s="140" t="s">
        <v>16601</v>
      </c>
      <c r="K2257" s="140" t="s">
        <v>7899</v>
      </c>
      <c r="L2257" s="140" t="s">
        <v>7761</v>
      </c>
      <c r="M2257" s="140" t="s">
        <v>6823</v>
      </c>
      <c r="N2257" s="140" t="s">
        <v>8722</v>
      </c>
      <c r="O2257" s="139">
        <v>119933</v>
      </c>
      <c r="P2257" s="139">
        <v>11569</v>
      </c>
      <c r="Q2257" s="140" t="s">
        <v>5255</v>
      </c>
      <c r="R2257" s="139">
        <v>123539</v>
      </c>
      <c r="S2257" s="139">
        <v>0</v>
      </c>
      <c r="T2257" s="140" t="s">
        <v>7758</v>
      </c>
      <c r="U2257" s="141">
        <v>38961</v>
      </c>
      <c r="V2257" s="140" t="s">
        <v>16602</v>
      </c>
      <c r="W2257" s="140" t="s">
        <v>7828</v>
      </c>
      <c r="X2257" s="140" t="s">
        <v>7765</v>
      </c>
      <c r="Y2257" s="140" t="s">
        <v>7766</v>
      </c>
      <c r="Z2257" s="140" t="s">
        <v>8739</v>
      </c>
      <c r="AA2257" s="139">
        <v>3</v>
      </c>
      <c r="AB2257" s="141">
        <v>45322</v>
      </c>
      <c r="AC2257" s="141">
        <v>45322</v>
      </c>
      <c r="AD2257" s="140" t="s">
        <v>7953</v>
      </c>
      <c r="AE2257" s="140" t="s">
        <v>7954</v>
      </c>
      <c r="AF2257" s="140" t="s">
        <v>7955</v>
      </c>
      <c r="AG2257" s="140" t="s">
        <v>7956</v>
      </c>
      <c r="AH2257" s="140" t="s">
        <v>16603</v>
      </c>
      <c r="AI2257" s="140" t="s">
        <v>7943</v>
      </c>
      <c r="AJ2257" s="140" t="s">
        <v>11067</v>
      </c>
      <c r="AK2257" s="140" t="s">
        <v>5007</v>
      </c>
      <c r="AL2257" s="139">
        <v>2800</v>
      </c>
      <c r="AM2257" s="140" t="s">
        <v>332</v>
      </c>
      <c r="AN2257" s="140" t="s">
        <v>10913</v>
      </c>
    </row>
    <row r="2258" spans="1:40" ht="28.8" x14ac:dyDescent="0.25">
      <c r="A2258" s="139" t="s">
        <v>7756</v>
      </c>
      <c r="B2258" s="140" t="s">
        <v>7757</v>
      </c>
      <c r="C2258" s="139">
        <v>125484</v>
      </c>
      <c r="D2258" s="140" t="s">
        <v>7427</v>
      </c>
      <c r="E2258" s="140" t="s">
        <v>5008</v>
      </c>
      <c r="F2258" s="139">
        <v>1910</v>
      </c>
      <c r="G2258" s="140" t="s">
        <v>342</v>
      </c>
      <c r="H2258" s="140" t="s">
        <v>1991</v>
      </c>
      <c r="I2258" s="140" t="s">
        <v>7758</v>
      </c>
      <c r="J2258" s="140" t="s">
        <v>16604</v>
      </c>
      <c r="K2258" s="140" t="s">
        <v>8070</v>
      </c>
      <c r="L2258" s="140" t="s">
        <v>7761</v>
      </c>
      <c r="M2258" s="140" t="s">
        <v>8071</v>
      </c>
      <c r="N2258" s="140" t="s">
        <v>8722</v>
      </c>
      <c r="O2258" s="139">
        <v>121954</v>
      </c>
      <c r="P2258" s="139">
        <v>11941</v>
      </c>
      <c r="Q2258" s="140" t="s">
        <v>6279</v>
      </c>
      <c r="R2258" s="139">
        <v>973719</v>
      </c>
      <c r="S2258" s="139">
        <v>0</v>
      </c>
      <c r="T2258" s="140" t="s">
        <v>7758</v>
      </c>
      <c r="U2258" s="141">
        <v>38961</v>
      </c>
      <c r="V2258" s="140" t="s">
        <v>16605</v>
      </c>
      <c r="W2258" s="140" t="s">
        <v>10299</v>
      </c>
      <c r="X2258" s="140" t="s">
        <v>7765</v>
      </c>
      <c r="Y2258" s="140" t="s">
        <v>7766</v>
      </c>
      <c r="Z2258" s="140" t="s">
        <v>8739</v>
      </c>
      <c r="AA2258" s="139">
        <v>1</v>
      </c>
      <c r="AB2258" s="141">
        <v>45322</v>
      </c>
      <c r="AC2258" s="141">
        <v>45322</v>
      </c>
      <c r="AD2258" s="140" t="s">
        <v>7953</v>
      </c>
      <c r="AE2258" s="140" t="s">
        <v>7954</v>
      </c>
      <c r="AF2258" s="140" t="s">
        <v>7955</v>
      </c>
      <c r="AG2258" s="140" t="s">
        <v>7956</v>
      </c>
      <c r="AH2258" s="140" t="s">
        <v>10893</v>
      </c>
      <c r="AI2258" s="140" t="s">
        <v>7943</v>
      </c>
      <c r="AJ2258" s="140" t="s">
        <v>10894</v>
      </c>
      <c r="AK2258" s="140" t="s">
        <v>10895</v>
      </c>
      <c r="AL2258" s="139">
        <v>2223</v>
      </c>
      <c r="AM2258" s="140" t="s">
        <v>618</v>
      </c>
      <c r="AN2258" s="140" t="s">
        <v>10896</v>
      </c>
    </row>
    <row r="2259" spans="1:40" ht="28.8" x14ac:dyDescent="0.25">
      <c r="A2259" s="139" t="s">
        <v>7756</v>
      </c>
      <c r="B2259" s="140" t="s">
        <v>7757</v>
      </c>
      <c r="C2259" s="139">
        <v>125492</v>
      </c>
      <c r="D2259" s="140" t="s">
        <v>6004</v>
      </c>
      <c r="E2259" s="140" t="s">
        <v>5009</v>
      </c>
      <c r="F2259" s="139">
        <v>1600</v>
      </c>
      <c r="G2259" s="140" t="s">
        <v>266</v>
      </c>
      <c r="H2259" s="140" t="s">
        <v>1992</v>
      </c>
      <c r="I2259" s="140" t="s">
        <v>7758</v>
      </c>
      <c r="J2259" s="140" t="s">
        <v>16606</v>
      </c>
      <c r="K2259" s="140" t="s">
        <v>7881</v>
      </c>
      <c r="L2259" s="140" t="s">
        <v>7761</v>
      </c>
      <c r="M2259" s="140" t="s">
        <v>6824</v>
      </c>
      <c r="N2259" s="140" t="s">
        <v>8730</v>
      </c>
      <c r="O2259" s="139">
        <v>138875</v>
      </c>
      <c r="P2259" s="139">
        <v>4762</v>
      </c>
      <c r="Q2259" s="140" t="s">
        <v>5254</v>
      </c>
      <c r="R2259" s="139">
        <v>960286</v>
      </c>
      <c r="S2259" s="139">
        <v>0</v>
      </c>
      <c r="T2259" s="140" t="s">
        <v>7758</v>
      </c>
      <c r="U2259" s="141">
        <v>38961</v>
      </c>
      <c r="V2259" s="140" t="s">
        <v>16607</v>
      </c>
      <c r="W2259" s="140" t="s">
        <v>7872</v>
      </c>
      <c r="X2259" s="140" t="s">
        <v>7765</v>
      </c>
      <c r="Y2259" s="140" t="s">
        <v>7766</v>
      </c>
      <c r="Z2259" s="140" t="s">
        <v>8732</v>
      </c>
      <c r="AA2259" s="139">
        <v>1</v>
      </c>
      <c r="AB2259" s="141">
        <v>45322</v>
      </c>
      <c r="AC2259" s="141">
        <v>45322</v>
      </c>
      <c r="AD2259" s="140" t="s">
        <v>7926</v>
      </c>
      <c r="AE2259" s="140" t="s">
        <v>7927</v>
      </c>
      <c r="AF2259" s="140" t="s">
        <v>7928</v>
      </c>
      <c r="AG2259" s="140" t="s">
        <v>7929</v>
      </c>
      <c r="AH2259" s="140" t="s">
        <v>9175</v>
      </c>
      <c r="AI2259" s="140" t="s">
        <v>7773</v>
      </c>
      <c r="AJ2259" s="140" t="s">
        <v>9176</v>
      </c>
      <c r="AK2259" s="140" t="s">
        <v>9177</v>
      </c>
      <c r="AL2259" s="139">
        <v>1600</v>
      </c>
      <c r="AM2259" s="140" t="s">
        <v>266</v>
      </c>
      <c r="AN2259" s="140" t="s">
        <v>9178</v>
      </c>
    </row>
    <row r="2260" spans="1:40" ht="28.8" x14ac:dyDescent="0.25">
      <c r="A2260" s="139" t="s">
        <v>7756</v>
      </c>
      <c r="B2260" s="140" t="s">
        <v>7757</v>
      </c>
      <c r="C2260" s="139">
        <v>125501</v>
      </c>
      <c r="D2260" s="140" t="s">
        <v>6005</v>
      </c>
      <c r="E2260" s="140" t="s">
        <v>5010</v>
      </c>
      <c r="F2260" s="139">
        <v>1800</v>
      </c>
      <c r="G2260" s="140" t="s">
        <v>886</v>
      </c>
      <c r="H2260" s="140" t="s">
        <v>1993</v>
      </c>
      <c r="I2260" s="140" t="s">
        <v>7758</v>
      </c>
      <c r="J2260" s="140" t="s">
        <v>16608</v>
      </c>
      <c r="K2260" s="140" t="s">
        <v>7881</v>
      </c>
      <c r="L2260" s="140" t="s">
        <v>7761</v>
      </c>
      <c r="M2260" s="140" t="s">
        <v>6824</v>
      </c>
      <c r="N2260" s="140" t="s">
        <v>8722</v>
      </c>
      <c r="O2260" s="139">
        <v>122143</v>
      </c>
      <c r="P2260" s="139">
        <v>105833</v>
      </c>
      <c r="Q2260" s="140" t="s">
        <v>6961</v>
      </c>
      <c r="R2260" s="139">
        <v>962671</v>
      </c>
      <c r="S2260" s="139">
        <v>0</v>
      </c>
      <c r="T2260" s="140" t="s">
        <v>7758</v>
      </c>
      <c r="U2260" s="141">
        <v>38961</v>
      </c>
      <c r="V2260" s="140" t="s">
        <v>16609</v>
      </c>
      <c r="W2260" s="140" t="s">
        <v>12596</v>
      </c>
      <c r="X2260" s="140" t="s">
        <v>7765</v>
      </c>
      <c r="Y2260" s="140" t="s">
        <v>7766</v>
      </c>
      <c r="Z2260" s="140" t="s">
        <v>8739</v>
      </c>
      <c r="AA2260" s="139">
        <v>1</v>
      </c>
      <c r="AB2260" s="141">
        <v>45322</v>
      </c>
      <c r="AC2260" s="141">
        <v>45322</v>
      </c>
      <c r="AD2260" s="140" t="s">
        <v>7953</v>
      </c>
      <c r="AE2260" s="140" t="s">
        <v>7954</v>
      </c>
      <c r="AF2260" s="140" t="s">
        <v>7955</v>
      </c>
      <c r="AG2260" s="140" t="s">
        <v>7956</v>
      </c>
      <c r="AH2260" s="140" t="s">
        <v>16610</v>
      </c>
      <c r="AI2260" s="140" t="s">
        <v>7943</v>
      </c>
      <c r="AJ2260" s="140" t="s">
        <v>16611</v>
      </c>
      <c r="AK2260" s="140" t="s">
        <v>5010</v>
      </c>
      <c r="AL2260" s="139">
        <v>1800</v>
      </c>
      <c r="AM2260" s="140" t="s">
        <v>272</v>
      </c>
      <c r="AN2260" s="140" t="s">
        <v>9417</v>
      </c>
    </row>
    <row r="2261" spans="1:40" ht="28.8" x14ac:dyDescent="0.25">
      <c r="A2261" s="139" t="s">
        <v>7756</v>
      </c>
      <c r="B2261" s="140" t="s">
        <v>7757</v>
      </c>
      <c r="C2261" s="139">
        <v>125609</v>
      </c>
      <c r="D2261" s="140" t="s">
        <v>16612</v>
      </c>
      <c r="E2261" s="140" t="s">
        <v>5011</v>
      </c>
      <c r="F2261" s="139">
        <v>3620</v>
      </c>
      <c r="G2261" s="140" t="s">
        <v>3</v>
      </c>
      <c r="H2261" s="140" t="s">
        <v>1994</v>
      </c>
      <c r="I2261" s="140" t="s">
        <v>7758</v>
      </c>
      <c r="J2261" s="140" t="s">
        <v>16613</v>
      </c>
      <c r="K2261" s="140" t="s">
        <v>7760</v>
      </c>
      <c r="L2261" s="140" t="s">
        <v>7761</v>
      </c>
      <c r="M2261" s="140" t="s">
        <v>7491</v>
      </c>
      <c r="N2261" s="140" t="s">
        <v>7762</v>
      </c>
      <c r="O2261" s="139">
        <v>138941</v>
      </c>
      <c r="P2261" s="139">
        <v>118463</v>
      </c>
      <c r="Q2261" s="140" t="s">
        <v>7420</v>
      </c>
      <c r="R2261" s="139">
        <v>113928</v>
      </c>
      <c r="S2261" s="139">
        <v>113928</v>
      </c>
      <c r="T2261" s="140" t="s">
        <v>7758</v>
      </c>
      <c r="U2261" s="141">
        <v>38961</v>
      </c>
      <c r="V2261" s="140" t="s">
        <v>16614</v>
      </c>
      <c r="W2261" s="140" t="s">
        <v>7971</v>
      </c>
      <c r="X2261" s="140" t="s">
        <v>7765</v>
      </c>
      <c r="Y2261" s="140" t="s">
        <v>7766</v>
      </c>
      <c r="Z2261" s="140" t="s">
        <v>7767</v>
      </c>
      <c r="AA2261" s="139">
        <v>2</v>
      </c>
      <c r="AB2261" s="141">
        <v>45322</v>
      </c>
      <c r="AC2261" s="141">
        <v>45322</v>
      </c>
      <c r="AD2261" s="140" t="s">
        <v>7768</v>
      </c>
      <c r="AE2261" s="140" t="s">
        <v>7769</v>
      </c>
      <c r="AF2261" s="140" t="s">
        <v>7770</v>
      </c>
      <c r="AG2261" s="140" t="s">
        <v>7771</v>
      </c>
      <c r="AH2261" s="140" t="s">
        <v>7841</v>
      </c>
      <c r="AI2261" s="140" t="s">
        <v>7773</v>
      </c>
      <c r="AJ2261" s="140" t="s">
        <v>7842</v>
      </c>
      <c r="AK2261" s="140" t="s">
        <v>7843</v>
      </c>
      <c r="AL2261" s="139">
        <v>3840</v>
      </c>
      <c r="AM2261" s="140" t="s">
        <v>17</v>
      </c>
      <c r="AN2261" s="140" t="s">
        <v>7844</v>
      </c>
    </row>
    <row r="2262" spans="1:40" ht="28.8" x14ac:dyDescent="0.25">
      <c r="A2262" s="139" t="s">
        <v>7756</v>
      </c>
      <c r="B2262" s="140" t="s">
        <v>7757</v>
      </c>
      <c r="C2262" s="139">
        <v>125625</v>
      </c>
      <c r="D2262" s="140" t="s">
        <v>7428</v>
      </c>
      <c r="E2262" s="140" t="s">
        <v>5012</v>
      </c>
      <c r="F2262" s="139">
        <v>3800</v>
      </c>
      <c r="G2262" s="140" t="s">
        <v>375</v>
      </c>
      <c r="H2262" s="140" t="s">
        <v>1995</v>
      </c>
      <c r="I2262" s="140" t="s">
        <v>7758</v>
      </c>
      <c r="J2262" s="140" t="s">
        <v>16615</v>
      </c>
      <c r="K2262" s="140" t="s">
        <v>7760</v>
      </c>
      <c r="L2262" s="140" t="s">
        <v>7761</v>
      </c>
      <c r="M2262" s="140" t="s">
        <v>7491</v>
      </c>
      <c r="N2262" s="140" t="s">
        <v>7762</v>
      </c>
      <c r="O2262" s="139">
        <v>138966</v>
      </c>
      <c r="P2262" s="139">
        <v>125625</v>
      </c>
      <c r="Q2262" s="140" t="s">
        <v>7428</v>
      </c>
      <c r="R2262" s="139">
        <v>113928</v>
      </c>
      <c r="S2262" s="139">
        <v>113928</v>
      </c>
      <c r="T2262" s="140" t="s">
        <v>7758</v>
      </c>
      <c r="U2262" s="141">
        <v>38961</v>
      </c>
      <c r="V2262" s="140" t="s">
        <v>16616</v>
      </c>
      <c r="W2262" s="140" t="s">
        <v>8102</v>
      </c>
      <c r="X2262" s="140" t="s">
        <v>7765</v>
      </c>
      <c r="Y2262" s="140" t="s">
        <v>7766</v>
      </c>
      <c r="Z2262" s="140" t="s">
        <v>7767</v>
      </c>
      <c r="AA2262" s="139">
        <v>1</v>
      </c>
      <c r="AB2262" s="141">
        <v>45322</v>
      </c>
      <c r="AC2262" s="141">
        <v>45322</v>
      </c>
      <c r="AD2262" s="140" t="s">
        <v>7857</v>
      </c>
      <c r="AE2262" s="140" t="s">
        <v>7858</v>
      </c>
      <c r="AF2262" s="140" t="s">
        <v>7859</v>
      </c>
      <c r="AG2262" s="140" t="s">
        <v>7860</v>
      </c>
      <c r="AH2262" s="140" t="s">
        <v>7841</v>
      </c>
      <c r="AI2262" s="140" t="s">
        <v>7773</v>
      </c>
      <c r="AJ2262" s="140" t="s">
        <v>7842</v>
      </c>
      <c r="AK2262" s="140" t="s">
        <v>7843</v>
      </c>
      <c r="AL2262" s="139">
        <v>3840</v>
      </c>
      <c r="AM2262" s="140" t="s">
        <v>17</v>
      </c>
      <c r="AN2262" s="140" t="s">
        <v>7844</v>
      </c>
    </row>
    <row r="2263" spans="1:40" ht="28.8" x14ac:dyDescent="0.25">
      <c r="A2263" s="139" t="s">
        <v>7756</v>
      </c>
      <c r="B2263" s="140" t="s">
        <v>7757</v>
      </c>
      <c r="C2263" s="139">
        <v>125641</v>
      </c>
      <c r="D2263" s="140" t="s">
        <v>6006</v>
      </c>
      <c r="E2263" s="140" t="s">
        <v>5013</v>
      </c>
      <c r="F2263" s="139">
        <v>8530</v>
      </c>
      <c r="G2263" s="140" t="s">
        <v>426</v>
      </c>
      <c r="H2263" s="140" t="s">
        <v>1996</v>
      </c>
      <c r="I2263" s="140" t="s">
        <v>7758</v>
      </c>
      <c r="J2263" s="140" t="s">
        <v>16617</v>
      </c>
      <c r="K2263" s="140" t="s">
        <v>7922</v>
      </c>
      <c r="L2263" s="140" t="s">
        <v>7761</v>
      </c>
      <c r="M2263" s="140" t="s">
        <v>7923</v>
      </c>
      <c r="N2263" s="140" t="s">
        <v>8722</v>
      </c>
      <c r="O2263" s="139">
        <v>119461</v>
      </c>
      <c r="P2263" s="139">
        <v>19612</v>
      </c>
      <c r="Q2263" s="140" t="s">
        <v>5344</v>
      </c>
      <c r="R2263" s="139">
        <v>974031</v>
      </c>
      <c r="S2263" s="139">
        <v>0</v>
      </c>
      <c r="T2263" s="140" t="s">
        <v>7758</v>
      </c>
      <c r="U2263" s="141">
        <v>38961</v>
      </c>
      <c r="V2263" s="140" t="s">
        <v>16618</v>
      </c>
      <c r="W2263" s="140" t="s">
        <v>7853</v>
      </c>
      <c r="X2263" s="140" t="s">
        <v>7765</v>
      </c>
      <c r="Y2263" s="140" t="s">
        <v>7766</v>
      </c>
      <c r="Z2263" s="140" t="s">
        <v>8739</v>
      </c>
      <c r="AA2263" s="139">
        <v>1</v>
      </c>
      <c r="AB2263" s="141">
        <v>45322</v>
      </c>
      <c r="AC2263" s="141">
        <v>45322</v>
      </c>
      <c r="AD2263" s="140" t="s">
        <v>7913</v>
      </c>
      <c r="AE2263" s="140" t="s">
        <v>7914</v>
      </c>
      <c r="AF2263" s="140" t="s">
        <v>7915</v>
      </c>
      <c r="AG2263" s="140" t="s">
        <v>7916</v>
      </c>
      <c r="AH2263" s="140" t="s">
        <v>16619</v>
      </c>
      <c r="AI2263" s="140" t="s">
        <v>7943</v>
      </c>
      <c r="AJ2263" s="140" t="s">
        <v>13856</v>
      </c>
      <c r="AK2263" s="140" t="s">
        <v>13863</v>
      </c>
      <c r="AL2263" s="139">
        <v>8530</v>
      </c>
      <c r="AM2263" s="140" t="s">
        <v>426</v>
      </c>
      <c r="AN2263" s="140" t="s">
        <v>13858</v>
      </c>
    </row>
    <row r="2264" spans="1:40" ht="28.8" x14ac:dyDescent="0.25">
      <c r="A2264" s="139" t="s">
        <v>7756</v>
      </c>
      <c r="B2264" s="140" t="s">
        <v>7757</v>
      </c>
      <c r="C2264" s="139">
        <v>125682</v>
      </c>
      <c r="D2264" s="140" t="s">
        <v>6599</v>
      </c>
      <c r="E2264" s="140" t="s">
        <v>5014</v>
      </c>
      <c r="F2264" s="139">
        <v>3210</v>
      </c>
      <c r="G2264" s="140" t="s">
        <v>664</v>
      </c>
      <c r="H2264" s="140" t="s">
        <v>2417</v>
      </c>
      <c r="I2264" s="140" t="s">
        <v>7758</v>
      </c>
      <c r="J2264" s="140" t="s">
        <v>16622</v>
      </c>
      <c r="K2264" s="140" t="s">
        <v>7881</v>
      </c>
      <c r="L2264" s="140" t="s">
        <v>7761</v>
      </c>
      <c r="M2264" s="140" t="s">
        <v>6824</v>
      </c>
      <c r="N2264" s="140" t="s">
        <v>8730</v>
      </c>
      <c r="O2264" s="139">
        <v>122168</v>
      </c>
      <c r="P2264" s="139">
        <v>46631</v>
      </c>
      <c r="Q2264" s="140" t="s">
        <v>5881</v>
      </c>
      <c r="R2264" s="139">
        <v>961375</v>
      </c>
      <c r="S2264" s="139">
        <v>0</v>
      </c>
      <c r="T2264" s="140" t="s">
        <v>7758</v>
      </c>
      <c r="U2264" s="141">
        <v>38961</v>
      </c>
      <c r="V2264" s="140" t="s">
        <v>16623</v>
      </c>
      <c r="W2264" s="140" t="s">
        <v>8141</v>
      </c>
      <c r="X2264" s="140" t="s">
        <v>7765</v>
      </c>
      <c r="Y2264" s="140" t="s">
        <v>7766</v>
      </c>
      <c r="Z2264" s="140" t="s">
        <v>8732</v>
      </c>
      <c r="AA2264" s="139">
        <v>1</v>
      </c>
      <c r="AB2264" s="141">
        <v>45322</v>
      </c>
      <c r="AC2264" s="141">
        <v>45322</v>
      </c>
      <c r="AD2264" s="140" t="s">
        <v>7953</v>
      </c>
      <c r="AE2264" s="140" t="s">
        <v>7954</v>
      </c>
      <c r="AF2264" s="140" t="s">
        <v>7955</v>
      </c>
      <c r="AG2264" s="140" t="s">
        <v>7956</v>
      </c>
      <c r="AH2264" s="140" t="s">
        <v>15624</v>
      </c>
      <c r="AI2264" s="140" t="s">
        <v>7773</v>
      </c>
      <c r="AJ2264" s="140" t="s">
        <v>15625</v>
      </c>
      <c r="AK2264" s="140" t="s">
        <v>7758</v>
      </c>
      <c r="AL2264" s="139">
        <v>3210</v>
      </c>
      <c r="AM2264" s="140" t="s">
        <v>665</v>
      </c>
      <c r="AN2264" s="140" t="s">
        <v>15626</v>
      </c>
    </row>
    <row r="2265" spans="1:40" ht="28.8" x14ac:dyDescent="0.25">
      <c r="A2265" s="139" t="s">
        <v>7756</v>
      </c>
      <c r="B2265" s="140" t="s">
        <v>7757</v>
      </c>
      <c r="C2265" s="139">
        <v>126301</v>
      </c>
      <c r="D2265" s="140" t="s">
        <v>6007</v>
      </c>
      <c r="E2265" s="140" t="s">
        <v>5015</v>
      </c>
      <c r="F2265" s="139">
        <v>2930</v>
      </c>
      <c r="G2265" s="140" t="s">
        <v>288</v>
      </c>
      <c r="H2265" s="140" t="s">
        <v>2418</v>
      </c>
      <c r="I2265" s="140" t="s">
        <v>7758</v>
      </c>
      <c r="J2265" s="140" t="s">
        <v>16624</v>
      </c>
      <c r="K2265" s="140" t="s">
        <v>8070</v>
      </c>
      <c r="L2265" s="140" t="s">
        <v>7761</v>
      </c>
      <c r="M2265" s="140" t="s">
        <v>8071</v>
      </c>
      <c r="N2265" s="140" t="s">
        <v>8730</v>
      </c>
      <c r="O2265" s="139">
        <v>120006</v>
      </c>
      <c r="P2265" s="139">
        <v>126301</v>
      </c>
      <c r="Q2265" s="140" t="s">
        <v>6007</v>
      </c>
      <c r="R2265" s="139">
        <v>960591</v>
      </c>
      <c r="S2265" s="139">
        <v>0</v>
      </c>
      <c r="T2265" s="140" t="s">
        <v>7758</v>
      </c>
      <c r="U2265" s="141">
        <v>39326</v>
      </c>
      <c r="V2265" s="140" t="s">
        <v>16625</v>
      </c>
      <c r="W2265" s="140" t="s">
        <v>8931</v>
      </c>
      <c r="X2265" s="140" t="s">
        <v>7765</v>
      </c>
      <c r="Y2265" s="140" t="s">
        <v>7766</v>
      </c>
      <c r="Z2265" s="140" t="s">
        <v>8732</v>
      </c>
      <c r="AA2265" s="139">
        <v>1</v>
      </c>
      <c r="AB2265" s="141">
        <v>45322</v>
      </c>
      <c r="AC2265" s="141">
        <v>45322</v>
      </c>
      <c r="AD2265" s="140" t="s">
        <v>8091</v>
      </c>
      <c r="AE2265" s="140" t="s">
        <v>8092</v>
      </c>
      <c r="AF2265" s="140" t="s">
        <v>8093</v>
      </c>
      <c r="AG2265" s="140" t="s">
        <v>8094</v>
      </c>
      <c r="AH2265" s="140" t="s">
        <v>10064</v>
      </c>
      <c r="AI2265" s="140" t="s">
        <v>7773</v>
      </c>
      <c r="AJ2265" s="140" t="s">
        <v>10065</v>
      </c>
      <c r="AK2265" s="140" t="s">
        <v>10066</v>
      </c>
      <c r="AL2265" s="139">
        <v>2930</v>
      </c>
      <c r="AM2265" s="140" t="s">
        <v>288</v>
      </c>
      <c r="AN2265" s="140" t="s">
        <v>10067</v>
      </c>
    </row>
    <row r="2266" spans="1:40" ht="28.8" x14ac:dyDescent="0.25">
      <c r="A2266" s="139" t="s">
        <v>7756</v>
      </c>
      <c r="B2266" s="140" t="s">
        <v>7757</v>
      </c>
      <c r="C2266" s="139">
        <v>126318</v>
      </c>
      <c r="D2266" s="140" t="s">
        <v>490</v>
      </c>
      <c r="E2266" s="140" t="s">
        <v>5016</v>
      </c>
      <c r="F2266" s="139">
        <v>1570</v>
      </c>
      <c r="G2266" s="140" t="s">
        <v>887</v>
      </c>
      <c r="H2266" s="140" t="s">
        <v>6971</v>
      </c>
      <c r="I2266" s="140" t="s">
        <v>7758</v>
      </c>
      <c r="J2266" s="140" t="s">
        <v>16626</v>
      </c>
      <c r="K2266" s="140" t="s">
        <v>8031</v>
      </c>
      <c r="L2266" s="140" t="s">
        <v>7761</v>
      </c>
      <c r="M2266" s="140" t="s">
        <v>6825</v>
      </c>
      <c r="N2266" s="140" t="s">
        <v>8730</v>
      </c>
      <c r="O2266" s="139">
        <v>119305</v>
      </c>
      <c r="P2266" s="139">
        <v>5033</v>
      </c>
      <c r="Q2266" s="140" t="s">
        <v>5270</v>
      </c>
      <c r="R2266" s="139">
        <v>960261</v>
      </c>
      <c r="S2266" s="139">
        <v>0</v>
      </c>
      <c r="T2266" s="140" t="s">
        <v>7758</v>
      </c>
      <c r="U2266" s="141">
        <v>39326</v>
      </c>
      <c r="V2266" s="140" t="s">
        <v>16627</v>
      </c>
      <c r="W2266" s="140" t="s">
        <v>11310</v>
      </c>
      <c r="X2266" s="140" t="s">
        <v>7765</v>
      </c>
      <c r="Y2266" s="140" t="s">
        <v>7766</v>
      </c>
      <c r="Z2266" s="140" t="s">
        <v>8732</v>
      </c>
      <c r="AA2266" s="139">
        <v>1</v>
      </c>
      <c r="AB2266" s="141">
        <v>45322</v>
      </c>
      <c r="AC2266" s="141">
        <v>45322</v>
      </c>
      <c r="AD2266" s="140" t="s">
        <v>7938</v>
      </c>
      <c r="AE2266" s="140" t="s">
        <v>7939</v>
      </c>
      <c r="AF2266" s="140" t="s">
        <v>7940</v>
      </c>
      <c r="AG2266" s="140" t="s">
        <v>7941</v>
      </c>
      <c r="AH2266" s="140" t="s">
        <v>9157</v>
      </c>
      <c r="AI2266" s="140" t="s">
        <v>7773</v>
      </c>
      <c r="AJ2266" s="140" t="s">
        <v>9158</v>
      </c>
      <c r="AK2266" s="140" t="s">
        <v>9159</v>
      </c>
      <c r="AL2266" s="139">
        <v>1570</v>
      </c>
      <c r="AM2266" s="140" t="s">
        <v>879</v>
      </c>
      <c r="AN2266" s="140" t="s">
        <v>9160</v>
      </c>
    </row>
    <row r="2267" spans="1:40" ht="28.8" x14ac:dyDescent="0.25">
      <c r="A2267" s="139" t="s">
        <v>7756</v>
      </c>
      <c r="B2267" s="140" t="s">
        <v>7757</v>
      </c>
      <c r="C2267" s="139">
        <v>126326</v>
      </c>
      <c r="D2267" s="140" t="s">
        <v>7429</v>
      </c>
      <c r="E2267" s="140" t="s">
        <v>5017</v>
      </c>
      <c r="F2267" s="139">
        <v>3510</v>
      </c>
      <c r="G2267" s="140" t="s">
        <v>888</v>
      </c>
      <c r="H2267" s="140" t="s">
        <v>2419</v>
      </c>
      <c r="I2267" s="140" t="s">
        <v>7758</v>
      </c>
      <c r="J2267" s="140" t="s">
        <v>16628</v>
      </c>
      <c r="K2267" s="140" t="s">
        <v>7760</v>
      </c>
      <c r="L2267" s="140" t="s">
        <v>7761</v>
      </c>
      <c r="M2267" s="140" t="s">
        <v>7491</v>
      </c>
      <c r="N2267" s="140" t="s">
        <v>8730</v>
      </c>
      <c r="O2267" s="139">
        <v>119776</v>
      </c>
      <c r="P2267" s="139">
        <v>13995</v>
      </c>
      <c r="Q2267" s="140" t="s">
        <v>7252</v>
      </c>
      <c r="R2267" s="139">
        <v>961524</v>
      </c>
      <c r="S2267" s="139">
        <v>0</v>
      </c>
      <c r="T2267" s="140" t="s">
        <v>7758</v>
      </c>
      <c r="U2267" s="141">
        <v>39326</v>
      </c>
      <c r="V2267" s="140" t="s">
        <v>16629</v>
      </c>
      <c r="W2267" s="140" t="s">
        <v>7825</v>
      </c>
      <c r="X2267" s="140" t="s">
        <v>7765</v>
      </c>
      <c r="Y2267" s="140" t="s">
        <v>7766</v>
      </c>
      <c r="Z2267" s="140" t="s">
        <v>8732</v>
      </c>
      <c r="AA2267" s="139">
        <v>1</v>
      </c>
      <c r="AB2267" s="141">
        <v>45322</v>
      </c>
      <c r="AC2267" s="141">
        <v>45322</v>
      </c>
      <c r="AD2267" s="140" t="s">
        <v>7876</v>
      </c>
      <c r="AE2267" s="140" t="s">
        <v>7877</v>
      </c>
      <c r="AF2267" s="140" t="s">
        <v>7878</v>
      </c>
      <c r="AG2267" s="140" t="s">
        <v>7879</v>
      </c>
      <c r="AH2267" s="140" t="s">
        <v>12053</v>
      </c>
      <c r="AI2267" s="140" t="s">
        <v>7773</v>
      </c>
      <c r="AJ2267" s="140" t="s">
        <v>12054</v>
      </c>
      <c r="AK2267" s="140" t="s">
        <v>12055</v>
      </c>
      <c r="AL2267" s="139">
        <v>3500</v>
      </c>
      <c r="AM2267" s="140" t="s">
        <v>356</v>
      </c>
      <c r="AN2267" s="140" t="s">
        <v>12056</v>
      </c>
    </row>
    <row r="2268" spans="1:40" ht="28.8" x14ac:dyDescent="0.25">
      <c r="A2268" s="139" t="s">
        <v>7756</v>
      </c>
      <c r="B2268" s="140" t="s">
        <v>7757</v>
      </c>
      <c r="C2268" s="139">
        <v>126342</v>
      </c>
      <c r="D2268" s="140" t="s">
        <v>5343</v>
      </c>
      <c r="E2268" s="140" t="s">
        <v>5018</v>
      </c>
      <c r="F2268" s="139">
        <v>2830</v>
      </c>
      <c r="G2268" s="140" t="s">
        <v>597</v>
      </c>
      <c r="H2268" s="140" t="s">
        <v>2420</v>
      </c>
      <c r="I2268" s="140" t="s">
        <v>7758</v>
      </c>
      <c r="J2268" s="140" t="s">
        <v>16630</v>
      </c>
      <c r="K2268" s="140" t="s">
        <v>7899</v>
      </c>
      <c r="L2268" s="140" t="s">
        <v>7761</v>
      </c>
      <c r="M2268" s="140" t="s">
        <v>6823</v>
      </c>
      <c r="N2268" s="140" t="s">
        <v>8722</v>
      </c>
      <c r="O2268" s="139">
        <v>119933</v>
      </c>
      <c r="P2268" s="139">
        <v>11569</v>
      </c>
      <c r="Q2268" s="140" t="s">
        <v>5255</v>
      </c>
      <c r="R2268" s="139">
        <v>123539</v>
      </c>
      <c r="S2268" s="139">
        <v>0</v>
      </c>
      <c r="T2268" s="140" t="s">
        <v>7758</v>
      </c>
      <c r="U2268" s="141">
        <v>39326</v>
      </c>
      <c r="V2268" s="140" t="s">
        <v>16631</v>
      </c>
      <c r="W2268" s="140" t="s">
        <v>8214</v>
      </c>
      <c r="X2268" s="140" t="s">
        <v>7765</v>
      </c>
      <c r="Y2268" s="140" t="s">
        <v>7766</v>
      </c>
      <c r="Z2268" s="140" t="s">
        <v>8739</v>
      </c>
      <c r="AA2268" s="139">
        <v>1</v>
      </c>
      <c r="AB2268" s="141">
        <v>45322</v>
      </c>
      <c r="AC2268" s="141">
        <v>45322</v>
      </c>
      <c r="AD2268" s="140" t="s">
        <v>7938</v>
      </c>
      <c r="AE2268" s="140" t="s">
        <v>7939</v>
      </c>
      <c r="AF2268" s="140" t="s">
        <v>7940</v>
      </c>
      <c r="AG2268" s="140" t="s">
        <v>7941</v>
      </c>
      <c r="AH2268" s="140" t="s">
        <v>16632</v>
      </c>
      <c r="AI2268" s="140" t="s">
        <v>7943</v>
      </c>
      <c r="AJ2268" s="140" t="s">
        <v>16633</v>
      </c>
      <c r="AK2268" s="140" t="s">
        <v>5018</v>
      </c>
      <c r="AL2268" s="139">
        <v>2830</v>
      </c>
      <c r="AM2268" s="140" t="s">
        <v>597</v>
      </c>
      <c r="AN2268" s="140" t="s">
        <v>10913</v>
      </c>
    </row>
    <row r="2269" spans="1:40" ht="28.8" x14ac:dyDescent="0.25">
      <c r="A2269" s="139" t="s">
        <v>7756</v>
      </c>
      <c r="B2269" s="140" t="s">
        <v>7757</v>
      </c>
      <c r="C2269" s="139">
        <v>126367</v>
      </c>
      <c r="D2269" s="140" t="s">
        <v>6008</v>
      </c>
      <c r="E2269" s="140" t="s">
        <v>5019</v>
      </c>
      <c r="F2269" s="139">
        <v>8610</v>
      </c>
      <c r="G2269" s="140" t="s">
        <v>36</v>
      </c>
      <c r="H2269" s="140" t="s">
        <v>2421</v>
      </c>
      <c r="I2269" s="140" t="s">
        <v>7758</v>
      </c>
      <c r="J2269" s="140" t="s">
        <v>16634</v>
      </c>
      <c r="K2269" s="140" t="s">
        <v>7922</v>
      </c>
      <c r="L2269" s="140" t="s">
        <v>7761</v>
      </c>
      <c r="M2269" s="140" t="s">
        <v>7923</v>
      </c>
      <c r="N2269" s="140" t="s">
        <v>8730</v>
      </c>
      <c r="O2269" s="139">
        <v>121582</v>
      </c>
      <c r="P2269" s="139">
        <v>17186</v>
      </c>
      <c r="Q2269" s="140" t="s">
        <v>5653</v>
      </c>
      <c r="R2269" s="139">
        <v>975342</v>
      </c>
      <c r="S2269" s="139">
        <v>0</v>
      </c>
      <c r="T2269" s="140" t="s">
        <v>7758</v>
      </c>
      <c r="U2269" s="141">
        <v>39326</v>
      </c>
      <c r="V2269" s="140" t="s">
        <v>16635</v>
      </c>
      <c r="W2269" s="140" t="s">
        <v>12578</v>
      </c>
      <c r="X2269" s="140" t="s">
        <v>7765</v>
      </c>
      <c r="Y2269" s="140" t="s">
        <v>7766</v>
      </c>
      <c r="Z2269" s="140" t="s">
        <v>8732</v>
      </c>
      <c r="AA2269" s="139">
        <v>1</v>
      </c>
      <c r="AB2269" s="141">
        <v>45322</v>
      </c>
      <c r="AC2269" s="141">
        <v>45322</v>
      </c>
      <c r="AD2269" s="140" t="s">
        <v>8379</v>
      </c>
      <c r="AE2269" s="140" t="s">
        <v>8380</v>
      </c>
      <c r="AF2269" s="140" t="s">
        <v>8381</v>
      </c>
      <c r="AG2269" s="140" t="s">
        <v>8382</v>
      </c>
      <c r="AH2269" s="140" t="s">
        <v>13101</v>
      </c>
      <c r="AI2269" s="140" t="s">
        <v>7773</v>
      </c>
      <c r="AJ2269" s="140" t="s">
        <v>13102</v>
      </c>
      <c r="AK2269" s="140" t="s">
        <v>13103</v>
      </c>
      <c r="AL2269" s="139">
        <v>8610</v>
      </c>
      <c r="AM2269" s="140" t="s">
        <v>36</v>
      </c>
      <c r="AN2269" s="140" t="s">
        <v>13104</v>
      </c>
    </row>
    <row r="2270" spans="1:40" ht="28.8" x14ac:dyDescent="0.25">
      <c r="A2270" s="139" t="s">
        <v>7756</v>
      </c>
      <c r="B2270" s="140" t="s">
        <v>7757</v>
      </c>
      <c r="C2270" s="139">
        <v>126375</v>
      </c>
      <c r="D2270" s="140" t="s">
        <v>6009</v>
      </c>
      <c r="E2270" s="140" t="s">
        <v>5020</v>
      </c>
      <c r="F2270" s="139">
        <v>8800</v>
      </c>
      <c r="G2270" s="140" t="s">
        <v>429</v>
      </c>
      <c r="H2270" s="140" t="s">
        <v>2422</v>
      </c>
      <c r="I2270" s="140" t="s">
        <v>7758</v>
      </c>
      <c r="J2270" s="140" t="s">
        <v>16636</v>
      </c>
      <c r="K2270" s="140" t="s">
        <v>7922</v>
      </c>
      <c r="L2270" s="140" t="s">
        <v>7761</v>
      </c>
      <c r="M2270" s="140" t="s">
        <v>7923</v>
      </c>
      <c r="N2270" s="140" t="s">
        <v>8722</v>
      </c>
      <c r="O2270" s="139">
        <v>120345</v>
      </c>
      <c r="P2270" s="139">
        <v>126375</v>
      </c>
      <c r="Q2270" s="140" t="s">
        <v>6009</v>
      </c>
      <c r="R2270" s="139">
        <v>967604</v>
      </c>
      <c r="S2270" s="139">
        <v>0</v>
      </c>
      <c r="T2270" s="140" t="s">
        <v>7758</v>
      </c>
      <c r="U2270" s="141">
        <v>39326</v>
      </c>
      <c r="V2270" s="140" t="s">
        <v>16637</v>
      </c>
      <c r="W2270" s="140" t="s">
        <v>16638</v>
      </c>
      <c r="X2270" s="140" t="s">
        <v>7972</v>
      </c>
      <c r="Y2270" s="140" t="s">
        <v>7973</v>
      </c>
      <c r="Z2270" s="140" t="s">
        <v>8899</v>
      </c>
      <c r="AA2270" s="139">
        <v>2</v>
      </c>
      <c r="AB2270" s="141">
        <v>45322</v>
      </c>
      <c r="AC2270" s="141">
        <v>45322</v>
      </c>
      <c r="AD2270" s="140" t="s">
        <v>7913</v>
      </c>
      <c r="AE2270" s="140" t="s">
        <v>7914</v>
      </c>
      <c r="AF2270" s="140" t="s">
        <v>7915</v>
      </c>
      <c r="AG2270" s="140" t="s">
        <v>7916</v>
      </c>
      <c r="AH2270" s="140" t="s">
        <v>14001</v>
      </c>
      <c r="AI2270" s="140" t="s">
        <v>7943</v>
      </c>
      <c r="AJ2270" s="140" t="s">
        <v>14002</v>
      </c>
      <c r="AK2270" s="140" t="s">
        <v>14003</v>
      </c>
      <c r="AL2270" s="139">
        <v>8800</v>
      </c>
      <c r="AM2270" s="140" t="s">
        <v>429</v>
      </c>
      <c r="AN2270" s="140" t="s">
        <v>14004</v>
      </c>
    </row>
    <row r="2271" spans="1:40" ht="28.8" x14ac:dyDescent="0.25">
      <c r="A2271" s="139" t="s">
        <v>7756</v>
      </c>
      <c r="B2271" s="140" t="s">
        <v>7757</v>
      </c>
      <c r="C2271" s="139">
        <v>126417</v>
      </c>
      <c r="D2271" s="140" t="s">
        <v>6010</v>
      </c>
      <c r="E2271" s="140" t="s">
        <v>3066</v>
      </c>
      <c r="F2271" s="139">
        <v>3560</v>
      </c>
      <c r="G2271" s="140" t="s">
        <v>380</v>
      </c>
      <c r="H2271" s="140" t="s">
        <v>2423</v>
      </c>
      <c r="I2271" s="140" t="s">
        <v>7758</v>
      </c>
      <c r="J2271" s="140" t="s">
        <v>16639</v>
      </c>
      <c r="K2271" s="140" t="s">
        <v>7760</v>
      </c>
      <c r="L2271" s="140" t="s">
        <v>7761</v>
      </c>
      <c r="M2271" s="140" t="s">
        <v>7491</v>
      </c>
      <c r="N2271" s="140" t="s">
        <v>8722</v>
      </c>
      <c r="O2271" s="139">
        <v>118935</v>
      </c>
      <c r="P2271" s="139">
        <v>16592</v>
      </c>
      <c r="Q2271" s="140" t="s">
        <v>6563</v>
      </c>
      <c r="R2271" s="139">
        <v>972166</v>
      </c>
      <c r="S2271" s="139">
        <v>0</v>
      </c>
      <c r="T2271" s="140" t="s">
        <v>7758</v>
      </c>
      <c r="U2271" s="141">
        <v>39692</v>
      </c>
      <c r="V2271" s="140" t="s">
        <v>16640</v>
      </c>
      <c r="W2271" s="140" t="s">
        <v>8214</v>
      </c>
      <c r="X2271" s="140" t="s">
        <v>7765</v>
      </c>
      <c r="Y2271" s="140" t="s">
        <v>7766</v>
      </c>
      <c r="Z2271" s="140" t="s">
        <v>8739</v>
      </c>
      <c r="AA2271" s="139">
        <v>1</v>
      </c>
      <c r="AB2271" s="141">
        <v>45322</v>
      </c>
      <c r="AC2271" s="141">
        <v>45322</v>
      </c>
      <c r="AD2271" s="140" t="s">
        <v>7876</v>
      </c>
      <c r="AE2271" s="140" t="s">
        <v>7877</v>
      </c>
      <c r="AF2271" s="140" t="s">
        <v>7878</v>
      </c>
      <c r="AG2271" s="140" t="s">
        <v>7879</v>
      </c>
      <c r="AH2271" s="140" t="s">
        <v>16641</v>
      </c>
      <c r="AI2271" s="140" t="s">
        <v>7943</v>
      </c>
      <c r="AJ2271" s="140" t="s">
        <v>12859</v>
      </c>
      <c r="AK2271" s="140" t="s">
        <v>12183</v>
      </c>
      <c r="AL2271" s="139">
        <v>3580</v>
      </c>
      <c r="AM2271" s="140" t="s">
        <v>24</v>
      </c>
      <c r="AN2271" s="140" t="s">
        <v>12184</v>
      </c>
    </row>
    <row r="2272" spans="1:40" ht="28.8" x14ac:dyDescent="0.25">
      <c r="A2272" s="139" t="s">
        <v>7756</v>
      </c>
      <c r="B2272" s="140" t="s">
        <v>7757</v>
      </c>
      <c r="C2272" s="139">
        <v>127027</v>
      </c>
      <c r="D2272" s="140" t="s">
        <v>5290</v>
      </c>
      <c r="E2272" s="140" t="s">
        <v>5021</v>
      </c>
      <c r="F2272" s="139">
        <v>1190</v>
      </c>
      <c r="G2272" s="140" t="s">
        <v>495</v>
      </c>
      <c r="H2272" s="140" t="s">
        <v>2424</v>
      </c>
      <c r="I2272" s="140" t="s">
        <v>7758</v>
      </c>
      <c r="J2272" s="140" t="s">
        <v>16642</v>
      </c>
      <c r="K2272" s="140" t="s">
        <v>7881</v>
      </c>
      <c r="L2272" s="140" t="s">
        <v>7761</v>
      </c>
      <c r="M2272" s="140" t="s">
        <v>6824</v>
      </c>
      <c r="N2272" s="140" t="s">
        <v>8730</v>
      </c>
      <c r="O2272" s="139">
        <v>120221</v>
      </c>
      <c r="P2272" s="139">
        <v>4184</v>
      </c>
      <c r="Q2272" s="140" t="s">
        <v>5227</v>
      </c>
      <c r="R2272" s="139">
        <v>960229</v>
      </c>
      <c r="S2272" s="139">
        <v>0</v>
      </c>
      <c r="T2272" s="140" t="s">
        <v>7758</v>
      </c>
      <c r="U2272" s="141">
        <v>39692</v>
      </c>
      <c r="V2272" s="140" t="s">
        <v>16643</v>
      </c>
      <c r="W2272" s="140" t="s">
        <v>10171</v>
      </c>
      <c r="X2272" s="140" t="s">
        <v>7765</v>
      </c>
      <c r="Y2272" s="140" t="s">
        <v>7766</v>
      </c>
      <c r="Z2272" s="140" t="s">
        <v>8732</v>
      </c>
      <c r="AA2272" s="139">
        <v>1</v>
      </c>
      <c r="AB2272" s="141">
        <v>45322</v>
      </c>
      <c r="AC2272" s="141">
        <v>45322</v>
      </c>
      <c r="AD2272" s="140" t="s">
        <v>7953</v>
      </c>
      <c r="AE2272" s="140" t="s">
        <v>7954</v>
      </c>
      <c r="AF2272" s="140" t="s">
        <v>7955</v>
      </c>
      <c r="AG2272" s="140" t="s">
        <v>7956</v>
      </c>
      <c r="AH2272" s="140" t="s">
        <v>9073</v>
      </c>
      <c r="AI2272" s="140" t="s">
        <v>7773</v>
      </c>
      <c r="AJ2272" s="140" t="s">
        <v>9074</v>
      </c>
      <c r="AK2272" s="140" t="s">
        <v>7758</v>
      </c>
      <c r="AL2272" s="139">
        <v>1190</v>
      </c>
      <c r="AM2272" s="140" t="s">
        <v>495</v>
      </c>
      <c r="AN2272" s="140" t="s">
        <v>9075</v>
      </c>
    </row>
    <row r="2273" spans="1:40" ht="28.8" x14ac:dyDescent="0.25">
      <c r="A2273" s="139" t="s">
        <v>7756</v>
      </c>
      <c r="B2273" s="140" t="s">
        <v>7757</v>
      </c>
      <c r="C2273" s="139">
        <v>127043</v>
      </c>
      <c r="D2273" s="140" t="s">
        <v>6011</v>
      </c>
      <c r="E2273" s="140" t="s">
        <v>5022</v>
      </c>
      <c r="F2273" s="139">
        <v>3080</v>
      </c>
      <c r="G2273" s="140" t="s">
        <v>279</v>
      </c>
      <c r="H2273" s="140" t="s">
        <v>2425</v>
      </c>
      <c r="I2273" s="140" t="s">
        <v>7758</v>
      </c>
      <c r="J2273" s="140" t="s">
        <v>16644</v>
      </c>
      <c r="K2273" s="140" t="s">
        <v>7881</v>
      </c>
      <c r="L2273" s="140" t="s">
        <v>7761</v>
      </c>
      <c r="M2273" s="140" t="s">
        <v>6824</v>
      </c>
      <c r="N2273" s="140" t="s">
        <v>8730</v>
      </c>
      <c r="O2273" s="139">
        <v>120188</v>
      </c>
      <c r="P2273" s="139">
        <v>6007</v>
      </c>
      <c r="Q2273" s="140" t="s">
        <v>5314</v>
      </c>
      <c r="R2273" s="139">
        <v>960534</v>
      </c>
      <c r="S2273" s="139">
        <v>0</v>
      </c>
      <c r="T2273" s="140" t="s">
        <v>7758</v>
      </c>
      <c r="U2273" s="141">
        <v>39692</v>
      </c>
      <c r="V2273" s="140" t="s">
        <v>16645</v>
      </c>
      <c r="W2273" s="140" t="s">
        <v>10467</v>
      </c>
      <c r="X2273" s="140" t="s">
        <v>7765</v>
      </c>
      <c r="Y2273" s="140" t="s">
        <v>7766</v>
      </c>
      <c r="Z2273" s="140" t="s">
        <v>8732</v>
      </c>
      <c r="AA2273" s="139">
        <v>2</v>
      </c>
      <c r="AB2273" s="141">
        <v>45322</v>
      </c>
      <c r="AC2273" s="141">
        <v>45322</v>
      </c>
      <c r="AD2273" s="140" t="s">
        <v>7953</v>
      </c>
      <c r="AE2273" s="140" t="s">
        <v>7954</v>
      </c>
      <c r="AF2273" s="140" t="s">
        <v>7955</v>
      </c>
      <c r="AG2273" s="140" t="s">
        <v>7956</v>
      </c>
      <c r="AH2273" s="140" t="s">
        <v>9631</v>
      </c>
      <c r="AI2273" s="140" t="s">
        <v>7773</v>
      </c>
      <c r="AJ2273" s="140" t="s">
        <v>9632</v>
      </c>
      <c r="AK2273" s="140" t="s">
        <v>9633</v>
      </c>
      <c r="AL2273" s="139">
        <v>3080</v>
      </c>
      <c r="AM2273" s="140" t="s">
        <v>279</v>
      </c>
      <c r="AN2273" s="140" t="s">
        <v>9634</v>
      </c>
    </row>
    <row r="2274" spans="1:40" ht="28.8" x14ac:dyDescent="0.25">
      <c r="A2274" s="139" t="s">
        <v>7756</v>
      </c>
      <c r="B2274" s="140" t="s">
        <v>7757</v>
      </c>
      <c r="C2274" s="139">
        <v>127051</v>
      </c>
      <c r="D2274" s="140" t="s">
        <v>5492</v>
      </c>
      <c r="E2274" s="140" t="s">
        <v>5023</v>
      </c>
      <c r="F2274" s="139">
        <v>3080</v>
      </c>
      <c r="G2274" s="140" t="s">
        <v>279</v>
      </c>
      <c r="H2274" s="140" t="s">
        <v>2426</v>
      </c>
      <c r="I2274" s="140" t="s">
        <v>7758</v>
      </c>
      <c r="J2274" s="140" t="s">
        <v>16646</v>
      </c>
      <c r="K2274" s="140" t="s">
        <v>7881</v>
      </c>
      <c r="L2274" s="140" t="s">
        <v>7761</v>
      </c>
      <c r="M2274" s="140" t="s">
        <v>6824</v>
      </c>
      <c r="N2274" s="140" t="s">
        <v>8722</v>
      </c>
      <c r="O2274" s="139">
        <v>122234</v>
      </c>
      <c r="P2274" s="139">
        <v>6023</v>
      </c>
      <c r="Q2274" s="140" t="s">
        <v>5316</v>
      </c>
      <c r="R2274" s="139">
        <v>970442</v>
      </c>
      <c r="S2274" s="139">
        <v>0</v>
      </c>
      <c r="T2274" s="140" t="s">
        <v>7758</v>
      </c>
      <c r="U2274" s="141">
        <v>39692</v>
      </c>
      <c r="V2274" s="140" t="s">
        <v>16647</v>
      </c>
      <c r="W2274" s="140" t="s">
        <v>8424</v>
      </c>
      <c r="X2274" s="140" t="s">
        <v>7765</v>
      </c>
      <c r="Y2274" s="140" t="s">
        <v>7766</v>
      </c>
      <c r="Z2274" s="140" t="s">
        <v>8739</v>
      </c>
      <c r="AA2274" s="139">
        <v>1</v>
      </c>
      <c r="AB2274" s="141">
        <v>45322</v>
      </c>
      <c r="AC2274" s="141">
        <v>45322</v>
      </c>
      <c r="AD2274" s="140" t="s">
        <v>7953</v>
      </c>
      <c r="AE2274" s="140" t="s">
        <v>7954</v>
      </c>
      <c r="AF2274" s="140" t="s">
        <v>7955</v>
      </c>
      <c r="AG2274" s="140" t="s">
        <v>7956</v>
      </c>
      <c r="AH2274" s="140" t="s">
        <v>16648</v>
      </c>
      <c r="AI2274" s="140" t="s">
        <v>7943</v>
      </c>
      <c r="AJ2274" s="140" t="s">
        <v>9565</v>
      </c>
      <c r="AK2274" s="140" t="s">
        <v>9566</v>
      </c>
      <c r="AL2274" s="139">
        <v>3090</v>
      </c>
      <c r="AM2274" s="140" t="s">
        <v>277</v>
      </c>
      <c r="AN2274" s="140" t="s">
        <v>9555</v>
      </c>
    </row>
    <row r="2275" spans="1:40" ht="28.8" x14ac:dyDescent="0.25">
      <c r="A2275" s="139" t="s">
        <v>7756</v>
      </c>
      <c r="B2275" s="140" t="s">
        <v>7757</v>
      </c>
      <c r="C2275" s="139">
        <v>127068</v>
      </c>
      <c r="D2275" s="140" t="s">
        <v>6753</v>
      </c>
      <c r="E2275" s="140" t="s">
        <v>5024</v>
      </c>
      <c r="F2275" s="139">
        <v>3090</v>
      </c>
      <c r="G2275" s="140" t="s">
        <v>277</v>
      </c>
      <c r="H2275" s="140" t="s">
        <v>2427</v>
      </c>
      <c r="I2275" s="140" t="s">
        <v>7758</v>
      </c>
      <c r="J2275" s="140" t="s">
        <v>16649</v>
      </c>
      <c r="K2275" s="140" t="s">
        <v>7881</v>
      </c>
      <c r="L2275" s="140" t="s">
        <v>7761</v>
      </c>
      <c r="M2275" s="140" t="s">
        <v>6824</v>
      </c>
      <c r="N2275" s="140" t="s">
        <v>8722</v>
      </c>
      <c r="O2275" s="139">
        <v>122234</v>
      </c>
      <c r="P2275" s="139">
        <v>6023</v>
      </c>
      <c r="Q2275" s="140" t="s">
        <v>5316</v>
      </c>
      <c r="R2275" s="139">
        <v>970442</v>
      </c>
      <c r="S2275" s="139">
        <v>0</v>
      </c>
      <c r="T2275" s="140" t="s">
        <v>7758</v>
      </c>
      <c r="U2275" s="141">
        <v>39692</v>
      </c>
      <c r="V2275" s="140" t="s">
        <v>16650</v>
      </c>
      <c r="W2275" s="140" t="s">
        <v>9243</v>
      </c>
      <c r="X2275" s="140" t="s">
        <v>7765</v>
      </c>
      <c r="Y2275" s="140" t="s">
        <v>7766</v>
      </c>
      <c r="Z2275" s="140" t="s">
        <v>8739</v>
      </c>
      <c r="AA2275" s="139">
        <v>1</v>
      </c>
      <c r="AB2275" s="141">
        <v>45322</v>
      </c>
      <c r="AC2275" s="141">
        <v>45322</v>
      </c>
      <c r="AD2275" s="140" t="s">
        <v>7953</v>
      </c>
      <c r="AE2275" s="140" t="s">
        <v>7954</v>
      </c>
      <c r="AF2275" s="140" t="s">
        <v>7955</v>
      </c>
      <c r="AG2275" s="140" t="s">
        <v>7956</v>
      </c>
      <c r="AH2275" s="140" t="s">
        <v>16651</v>
      </c>
      <c r="AI2275" s="140" t="s">
        <v>7943</v>
      </c>
      <c r="AJ2275" s="140" t="s">
        <v>9565</v>
      </c>
      <c r="AK2275" s="140" t="s">
        <v>9566</v>
      </c>
      <c r="AL2275" s="139">
        <v>3090</v>
      </c>
      <c r="AM2275" s="140" t="s">
        <v>277</v>
      </c>
      <c r="AN2275" s="140" t="s">
        <v>9555</v>
      </c>
    </row>
    <row r="2276" spans="1:40" ht="28.8" x14ac:dyDescent="0.25">
      <c r="A2276" s="139" t="s">
        <v>7756</v>
      </c>
      <c r="B2276" s="140" t="s">
        <v>7757</v>
      </c>
      <c r="C2276" s="139">
        <v>127076</v>
      </c>
      <c r="D2276" s="140" t="s">
        <v>6012</v>
      </c>
      <c r="E2276" s="140" t="s">
        <v>5025</v>
      </c>
      <c r="F2276" s="139">
        <v>1755</v>
      </c>
      <c r="G2276" s="140" t="s">
        <v>516</v>
      </c>
      <c r="H2276" s="140" t="s">
        <v>2428</v>
      </c>
      <c r="I2276" s="140" t="s">
        <v>7758</v>
      </c>
      <c r="J2276" s="140" t="s">
        <v>16652</v>
      </c>
      <c r="K2276" s="140" t="s">
        <v>8031</v>
      </c>
      <c r="L2276" s="140" t="s">
        <v>7761</v>
      </c>
      <c r="M2276" s="140" t="s">
        <v>6825</v>
      </c>
      <c r="N2276" s="140" t="s">
        <v>8730</v>
      </c>
      <c r="O2276" s="139">
        <v>119305</v>
      </c>
      <c r="P2276">
        <v>5033</v>
      </c>
      <c r="Q2276" s="140" t="s">
        <v>5270</v>
      </c>
      <c r="R2276" s="139">
        <v>960351</v>
      </c>
      <c r="S2276" s="139">
        <v>0</v>
      </c>
      <c r="T2276" s="140" t="s">
        <v>7758</v>
      </c>
      <c r="U2276" s="141">
        <v>39692</v>
      </c>
      <c r="V2276" s="140" t="s">
        <v>16653</v>
      </c>
      <c r="W2276" s="140" t="s">
        <v>8720</v>
      </c>
      <c r="X2276" s="140" t="s">
        <v>7765</v>
      </c>
      <c r="Y2276" s="140" t="s">
        <v>7766</v>
      </c>
      <c r="Z2276" s="140" t="s">
        <v>8732</v>
      </c>
      <c r="AA2276" s="139">
        <v>1</v>
      </c>
      <c r="AB2276" s="141">
        <v>45322</v>
      </c>
      <c r="AC2276" s="141">
        <v>45322</v>
      </c>
      <c r="AD2276" s="140" t="s">
        <v>7938</v>
      </c>
      <c r="AE2276" s="140" t="s">
        <v>7939</v>
      </c>
      <c r="AF2276" s="140" t="s">
        <v>7940</v>
      </c>
      <c r="AG2276" s="140" t="s">
        <v>7941</v>
      </c>
      <c r="AH2276" s="140" t="s">
        <v>9257</v>
      </c>
      <c r="AI2276" s="140" t="s">
        <v>7773</v>
      </c>
      <c r="AJ2276" s="140" t="s">
        <v>9258</v>
      </c>
      <c r="AK2276" s="140" t="s">
        <v>9259</v>
      </c>
      <c r="AL2276" s="139">
        <v>1755</v>
      </c>
      <c r="AM2276" s="140" t="s">
        <v>516</v>
      </c>
      <c r="AN2276" s="140" t="s">
        <v>9260</v>
      </c>
    </row>
    <row r="2277" spans="1:40" ht="28.8" x14ac:dyDescent="0.25">
      <c r="A2277" s="139" t="s">
        <v>7756</v>
      </c>
      <c r="B2277" s="140" t="s">
        <v>7757</v>
      </c>
      <c r="C2277" s="139">
        <v>127084</v>
      </c>
      <c r="D2277" s="140" t="s">
        <v>6013</v>
      </c>
      <c r="E2277" s="140" t="s">
        <v>5026</v>
      </c>
      <c r="F2277" s="139">
        <v>2900</v>
      </c>
      <c r="G2277" s="140" t="s">
        <v>286</v>
      </c>
      <c r="H2277" s="140" t="s">
        <v>6357</v>
      </c>
      <c r="I2277" s="140" t="s">
        <v>7758</v>
      </c>
      <c r="J2277" s="140" t="s">
        <v>16654</v>
      </c>
      <c r="K2277" s="140" t="s">
        <v>8070</v>
      </c>
      <c r="L2277" s="140" t="s">
        <v>7761</v>
      </c>
      <c r="M2277" s="140" t="s">
        <v>8071</v>
      </c>
      <c r="N2277" s="140" t="s">
        <v>8722</v>
      </c>
      <c r="O2277" s="139">
        <v>119784</v>
      </c>
      <c r="P2277" s="139">
        <v>7658</v>
      </c>
      <c r="Q2277" s="140" t="s">
        <v>5355</v>
      </c>
      <c r="R2277" s="139">
        <v>123505</v>
      </c>
      <c r="S2277" s="139">
        <v>0</v>
      </c>
      <c r="T2277" s="140" t="s">
        <v>7758</v>
      </c>
      <c r="U2277" s="141">
        <v>39692</v>
      </c>
      <c r="V2277" s="140" t="s">
        <v>16655</v>
      </c>
      <c r="W2277" s="140" t="s">
        <v>8718</v>
      </c>
      <c r="X2277" s="140" t="s">
        <v>7765</v>
      </c>
      <c r="Y2277" s="140" t="s">
        <v>7766</v>
      </c>
      <c r="Z2277" s="140" t="s">
        <v>8739</v>
      </c>
      <c r="AA2277" s="139">
        <v>1</v>
      </c>
      <c r="AB2277" s="141">
        <v>45322</v>
      </c>
      <c r="AC2277" s="141">
        <v>45322</v>
      </c>
      <c r="AD2277" s="140" t="s">
        <v>8091</v>
      </c>
      <c r="AE2277" s="140" t="s">
        <v>8092</v>
      </c>
      <c r="AF2277" s="140" t="s">
        <v>8093</v>
      </c>
      <c r="AG2277" s="140" t="s">
        <v>8094</v>
      </c>
      <c r="AH2277" s="140" t="s">
        <v>16656</v>
      </c>
      <c r="AI2277" s="140" t="s">
        <v>7885</v>
      </c>
      <c r="AJ2277" s="140" t="s">
        <v>16657</v>
      </c>
      <c r="AK2277" s="140" t="s">
        <v>5026</v>
      </c>
      <c r="AL2277" s="139">
        <v>2900</v>
      </c>
      <c r="AM2277" s="140" t="s">
        <v>286</v>
      </c>
      <c r="AN2277" s="140" t="s">
        <v>16658</v>
      </c>
    </row>
    <row r="2278" spans="1:40" ht="28.8" x14ac:dyDescent="0.25">
      <c r="A2278" s="139" t="s">
        <v>7756</v>
      </c>
      <c r="B2278" s="140" t="s">
        <v>7757</v>
      </c>
      <c r="C2278" s="139">
        <v>127101</v>
      </c>
      <c r="D2278" s="140" t="s">
        <v>6014</v>
      </c>
      <c r="E2278" s="140" t="s">
        <v>5027</v>
      </c>
      <c r="F2278" s="139">
        <v>8647</v>
      </c>
      <c r="G2278" s="140" t="s">
        <v>5028</v>
      </c>
      <c r="H2278" s="140" t="s">
        <v>6015</v>
      </c>
      <c r="I2278" s="140" t="s">
        <v>7758</v>
      </c>
      <c r="J2278" s="140" t="s">
        <v>16659</v>
      </c>
      <c r="K2278" s="140" t="s">
        <v>7922</v>
      </c>
      <c r="L2278" s="140" t="s">
        <v>7761</v>
      </c>
      <c r="M2278" s="140" t="s">
        <v>7923</v>
      </c>
      <c r="N2278" s="140" t="s">
        <v>8722</v>
      </c>
      <c r="O2278" s="139">
        <v>119453</v>
      </c>
      <c r="P2278" s="139">
        <v>17401</v>
      </c>
      <c r="Q2278" s="140" t="s">
        <v>5661</v>
      </c>
      <c r="R2278" s="139">
        <v>975061</v>
      </c>
      <c r="S2278" s="139">
        <v>0</v>
      </c>
      <c r="T2278" s="140" t="s">
        <v>7758</v>
      </c>
      <c r="U2278" s="141">
        <v>39692</v>
      </c>
      <c r="V2278" s="140" t="s">
        <v>16660</v>
      </c>
      <c r="W2278" s="140" t="s">
        <v>9508</v>
      </c>
      <c r="X2278" s="140" t="s">
        <v>7765</v>
      </c>
      <c r="Y2278" s="140" t="s">
        <v>7766</v>
      </c>
      <c r="Z2278" s="140" t="s">
        <v>8739</v>
      </c>
      <c r="AA2278" s="139">
        <v>2</v>
      </c>
      <c r="AB2278" s="141">
        <v>45322</v>
      </c>
      <c r="AC2278" s="141">
        <v>45322</v>
      </c>
      <c r="AD2278" s="140" t="s">
        <v>7913</v>
      </c>
      <c r="AE2278" s="140" t="s">
        <v>7914</v>
      </c>
      <c r="AF2278" s="140" t="s">
        <v>7915</v>
      </c>
      <c r="AG2278" s="140" t="s">
        <v>7916</v>
      </c>
      <c r="AH2278" s="140" t="s">
        <v>16661</v>
      </c>
      <c r="AI2278" s="140" t="s">
        <v>7885</v>
      </c>
      <c r="AJ2278" s="140" t="s">
        <v>13121</v>
      </c>
      <c r="AK2278" s="140" t="s">
        <v>16662</v>
      </c>
      <c r="AL2278" s="139">
        <v>8650</v>
      </c>
      <c r="AM2278" s="140" t="s">
        <v>38</v>
      </c>
      <c r="AN2278" s="140" t="s">
        <v>13112</v>
      </c>
    </row>
    <row r="2279" spans="1:40" ht="28.8" x14ac:dyDescent="0.25">
      <c r="A2279" s="139" t="s">
        <v>7756</v>
      </c>
      <c r="B2279" s="140" t="s">
        <v>7757</v>
      </c>
      <c r="C2279" s="139">
        <v>127175</v>
      </c>
      <c r="D2279" s="140" t="s">
        <v>7430</v>
      </c>
      <c r="E2279" s="140" t="s">
        <v>5029</v>
      </c>
      <c r="F2279" s="139">
        <v>9700</v>
      </c>
      <c r="G2279" s="140" t="s">
        <v>478</v>
      </c>
      <c r="H2279" s="140" t="s">
        <v>2430</v>
      </c>
      <c r="I2279" s="140" t="s">
        <v>7758</v>
      </c>
      <c r="J2279" s="140" t="s">
        <v>16663</v>
      </c>
      <c r="K2279" s="140" t="s">
        <v>7899</v>
      </c>
      <c r="L2279" s="140" t="s">
        <v>7761</v>
      </c>
      <c r="M2279" s="140" t="s">
        <v>6823</v>
      </c>
      <c r="N2279" s="140" t="s">
        <v>8722</v>
      </c>
      <c r="O2279" s="139">
        <v>125591</v>
      </c>
      <c r="P2279" s="139">
        <v>117556</v>
      </c>
      <c r="Q2279" s="140" t="s">
        <v>7418</v>
      </c>
      <c r="R2279" s="139">
        <v>124305</v>
      </c>
      <c r="S2279" s="139">
        <v>0</v>
      </c>
      <c r="T2279" s="140" t="s">
        <v>7758</v>
      </c>
      <c r="U2279" s="141">
        <v>39692</v>
      </c>
      <c r="V2279" s="140" t="s">
        <v>16664</v>
      </c>
      <c r="W2279" s="140" t="s">
        <v>8214</v>
      </c>
      <c r="X2279" s="140" t="s">
        <v>7765</v>
      </c>
      <c r="Y2279" s="140" t="s">
        <v>7766</v>
      </c>
      <c r="Z2279" s="140" t="s">
        <v>8739</v>
      </c>
      <c r="AA2279" s="139">
        <v>1</v>
      </c>
      <c r="AB2279" s="141">
        <v>45322</v>
      </c>
      <c r="AC2279" s="141">
        <v>45322</v>
      </c>
      <c r="AD2279" s="140" t="s">
        <v>8470</v>
      </c>
      <c r="AE2279" s="140" t="s">
        <v>8471</v>
      </c>
      <c r="AF2279" s="140" t="s">
        <v>8472</v>
      </c>
      <c r="AG2279" s="140" t="s">
        <v>8473</v>
      </c>
      <c r="AH2279" s="140" t="s">
        <v>16665</v>
      </c>
      <c r="AI2279" s="140" t="s">
        <v>16148</v>
      </c>
      <c r="AJ2279" s="140" t="s">
        <v>16666</v>
      </c>
      <c r="AK2279" s="140" t="s">
        <v>5029</v>
      </c>
      <c r="AL2279" s="139">
        <v>9700</v>
      </c>
      <c r="AM2279" s="140" t="s">
        <v>478</v>
      </c>
      <c r="AN2279" s="140" t="s">
        <v>16667</v>
      </c>
    </row>
    <row r="2280" spans="1:40" ht="28.8" x14ac:dyDescent="0.25">
      <c r="A2280" s="139" t="s">
        <v>7756</v>
      </c>
      <c r="B2280" s="140" t="s">
        <v>7757</v>
      </c>
      <c r="C2280" s="139">
        <v>128033</v>
      </c>
      <c r="D2280" s="140" t="s">
        <v>490</v>
      </c>
      <c r="E2280" s="140" t="s">
        <v>5030</v>
      </c>
      <c r="F2280" s="139">
        <v>1933</v>
      </c>
      <c r="G2280" s="140" t="s">
        <v>539</v>
      </c>
      <c r="H2280" s="140" t="s">
        <v>2431</v>
      </c>
      <c r="I2280" s="140" t="s">
        <v>7758</v>
      </c>
      <c r="J2280" s="140" t="s">
        <v>16668</v>
      </c>
      <c r="K2280" s="140" t="s">
        <v>7881</v>
      </c>
      <c r="L2280" s="140" t="s">
        <v>7761</v>
      </c>
      <c r="M2280" s="140" t="s">
        <v>6824</v>
      </c>
      <c r="N2280" s="140" t="s">
        <v>8730</v>
      </c>
      <c r="O2280" s="139">
        <v>125567</v>
      </c>
      <c r="P2280" s="139">
        <v>5876</v>
      </c>
      <c r="Q2280" s="140" t="s">
        <v>490</v>
      </c>
      <c r="R2280" s="139">
        <v>960501</v>
      </c>
      <c r="S2280" s="139">
        <v>0</v>
      </c>
      <c r="T2280" s="140" t="s">
        <v>7758</v>
      </c>
      <c r="U2280" s="141">
        <v>40057</v>
      </c>
      <c r="V2280" s="140" t="s">
        <v>16669</v>
      </c>
      <c r="W2280" s="140" t="s">
        <v>8245</v>
      </c>
      <c r="X2280" s="140" t="s">
        <v>7765</v>
      </c>
      <c r="Y2280" s="140" t="s">
        <v>7766</v>
      </c>
      <c r="Z2280" s="140" t="s">
        <v>8732</v>
      </c>
      <c r="AA2280" s="139">
        <v>1</v>
      </c>
      <c r="AB2280" s="141">
        <v>45322</v>
      </c>
      <c r="AC2280" s="141">
        <v>45322</v>
      </c>
      <c r="AD2280" s="140" t="s">
        <v>7953</v>
      </c>
      <c r="AE2280" s="140" t="s">
        <v>7954</v>
      </c>
      <c r="AF2280" s="140" t="s">
        <v>7955</v>
      </c>
      <c r="AG2280" s="140" t="s">
        <v>7956</v>
      </c>
      <c r="AH2280" s="140" t="s">
        <v>9584</v>
      </c>
      <c r="AI2280" s="140" t="s">
        <v>7773</v>
      </c>
      <c r="AJ2280" s="140" t="s">
        <v>9585</v>
      </c>
      <c r="AK2280" s="140" t="s">
        <v>9586</v>
      </c>
      <c r="AL2280" s="139">
        <v>1930</v>
      </c>
      <c r="AM2280" s="140" t="s">
        <v>278</v>
      </c>
      <c r="AN2280" s="140" t="s">
        <v>9587</v>
      </c>
    </row>
    <row r="2281" spans="1:40" ht="28.8" x14ac:dyDescent="0.25">
      <c r="A2281" s="139" t="s">
        <v>7756</v>
      </c>
      <c r="B2281" s="140" t="s">
        <v>7757</v>
      </c>
      <c r="C2281" s="139">
        <v>128058</v>
      </c>
      <c r="D2281" s="140" t="s">
        <v>5685</v>
      </c>
      <c r="E2281" s="140" t="s">
        <v>16670</v>
      </c>
      <c r="F2281" s="139">
        <v>3220</v>
      </c>
      <c r="G2281" s="140" t="s">
        <v>663</v>
      </c>
      <c r="H2281" s="140" t="s">
        <v>6358</v>
      </c>
      <c r="I2281" s="140" t="s">
        <v>7758</v>
      </c>
      <c r="J2281" s="140" t="s">
        <v>16122</v>
      </c>
      <c r="K2281" s="140" t="s">
        <v>8031</v>
      </c>
      <c r="L2281" s="140" t="s">
        <v>7761</v>
      </c>
      <c r="M2281" s="140" t="s">
        <v>6825</v>
      </c>
      <c r="N2281" s="140" t="s">
        <v>8730</v>
      </c>
      <c r="O2281" s="139">
        <v>120162</v>
      </c>
      <c r="P2281" s="139">
        <v>131896</v>
      </c>
      <c r="Q2281" s="140" t="s">
        <v>6078</v>
      </c>
      <c r="R2281" s="139">
        <v>961367</v>
      </c>
      <c r="S2281" s="139">
        <v>0</v>
      </c>
      <c r="T2281" s="140" t="s">
        <v>7758</v>
      </c>
      <c r="U2281" s="141">
        <v>40057</v>
      </c>
      <c r="V2281" s="140" t="s">
        <v>16671</v>
      </c>
      <c r="W2281" s="140" t="s">
        <v>11392</v>
      </c>
      <c r="X2281" s="140" t="s">
        <v>7765</v>
      </c>
      <c r="Y2281" s="140" t="s">
        <v>7766</v>
      </c>
      <c r="Z2281" s="140" t="s">
        <v>8732</v>
      </c>
      <c r="AA2281" s="139">
        <v>2</v>
      </c>
      <c r="AB2281" s="141">
        <v>45322</v>
      </c>
      <c r="AC2281" s="141">
        <v>45322</v>
      </c>
      <c r="AD2281" s="140" t="s">
        <v>7953</v>
      </c>
      <c r="AE2281" s="140" t="s">
        <v>7954</v>
      </c>
      <c r="AF2281" s="140" t="s">
        <v>7955</v>
      </c>
      <c r="AG2281" s="140" t="s">
        <v>7956</v>
      </c>
      <c r="AH2281" s="140" t="s">
        <v>16125</v>
      </c>
      <c r="AI2281" s="140" t="s">
        <v>7773</v>
      </c>
      <c r="AJ2281" s="140" t="s">
        <v>16126</v>
      </c>
      <c r="AK2281" s="140" t="s">
        <v>16127</v>
      </c>
      <c r="AL2281" s="139">
        <v>3220</v>
      </c>
      <c r="AM2281" s="140" t="s">
        <v>663</v>
      </c>
      <c r="AN2281" s="140" t="s">
        <v>16128</v>
      </c>
    </row>
    <row r="2282" spans="1:40" ht="28.8" x14ac:dyDescent="0.25">
      <c r="A2282" s="139" t="s">
        <v>7756</v>
      </c>
      <c r="B2282" s="140" t="s">
        <v>7757</v>
      </c>
      <c r="C2282" s="139">
        <v>128116</v>
      </c>
      <c r="D2282" s="140" t="s">
        <v>7652</v>
      </c>
      <c r="E2282" s="140" t="s">
        <v>5031</v>
      </c>
      <c r="F2282" s="139">
        <v>8760</v>
      </c>
      <c r="G2282" s="140" t="s">
        <v>795</v>
      </c>
      <c r="H2282" s="140" t="s">
        <v>2432</v>
      </c>
      <c r="I2282" s="140" t="s">
        <v>7758</v>
      </c>
      <c r="J2282" s="140" t="s">
        <v>16672</v>
      </c>
      <c r="K2282" s="140" t="s">
        <v>7899</v>
      </c>
      <c r="L2282" s="140" t="s">
        <v>7761</v>
      </c>
      <c r="M2282" s="140" t="s">
        <v>6823</v>
      </c>
      <c r="N2282" s="140" t="s">
        <v>7762</v>
      </c>
      <c r="O2282" s="139">
        <v>129031</v>
      </c>
      <c r="P2282" s="139">
        <v>118596</v>
      </c>
      <c r="Q2282" s="140" t="s">
        <v>7423</v>
      </c>
      <c r="R2282" s="139">
        <v>114033</v>
      </c>
      <c r="S2282" s="139">
        <v>114033</v>
      </c>
      <c r="T2282" s="140" t="s">
        <v>7758</v>
      </c>
      <c r="U2282" s="141">
        <v>40057</v>
      </c>
      <c r="V2282" s="140" t="s">
        <v>16673</v>
      </c>
      <c r="W2282" s="140" t="s">
        <v>10113</v>
      </c>
      <c r="X2282" s="140" t="s">
        <v>7765</v>
      </c>
      <c r="Y2282" s="140" t="s">
        <v>7766</v>
      </c>
      <c r="Z2282" s="140" t="s">
        <v>7767</v>
      </c>
      <c r="AA2282" s="139">
        <v>1</v>
      </c>
      <c r="AB2282" s="141">
        <v>45322</v>
      </c>
      <c r="AC2282" s="141">
        <v>45322</v>
      </c>
      <c r="AD2282" s="140" t="s">
        <v>7913</v>
      </c>
      <c r="AE2282" s="140" t="s">
        <v>7914</v>
      </c>
      <c r="AF2282" s="140" t="s">
        <v>7915</v>
      </c>
      <c r="AG2282" s="140" t="s">
        <v>7916</v>
      </c>
      <c r="AH2282" s="140" t="s">
        <v>8480</v>
      </c>
      <c r="AI2282" s="140" t="s">
        <v>7773</v>
      </c>
      <c r="AJ2282" s="140" t="s">
        <v>8481</v>
      </c>
      <c r="AK2282" s="140" t="s">
        <v>8482</v>
      </c>
      <c r="AL2282" s="139">
        <v>9840</v>
      </c>
      <c r="AM2282" s="140" t="s">
        <v>479</v>
      </c>
      <c r="AN2282" s="140" t="s">
        <v>8483</v>
      </c>
    </row>
    <row r="2283" spans="1:40" ht="28.8" x14ac:dyDescent="0.25">
      <c r="A2283" s="139" t="s">
        <v>7756</v>
      </c>
      <c r="B2283" s="140" t="s">
        <v>7757</v>
      </c>
      <c r="C2283" s="139">
        <v>128124</v>
      </c>
      <c r="D2283" s="140" t="s">
        <v>6016</v>
      </c>
      <c r="E2283" s="140" t="s">
        <v>5032</v>
      </c>
      <c r="F2283" s="139">
        <v>9160</v>
      </c>
      <c r="G2283" s="140" t="s">
        <v>443</v>
      </c>
      <c r="H2283" s="140" t="s">
        <v>2433</v>
      </c>
      <c r="I2283" s="140" t="s">
        <v>7758</v>
      </c>
      <c r="J2283" s="140" t="s">
        <v>16674</v>
      </c>
      <c r="K2283" s="140" t="s">
        <v>7899</v>
      </c>
      <c r="L2283" s="140" t="s">
        <v>7761</v>
      </c>
      <c r="M2283" s="140" t="s">
        <v>6823</v>
      </c>
      <c r="N2283" s="140" t="s">
        <v>8730</v>
      </c>
      <c r="O2283" s="139">
        <v>119289</v>
      </c>
      <c r="P2283" s="139">
        <v>128132</v>
      </c>
      <c r="Q2283" s="140" t="s">
        <v>6017</v>
      </c>
      <c r="R2283" s="139">
        <v>975839</v>
      </c>
      <c r="S2283" s="139">
        <v>0</v>
      </c>
      <c r="T2283" s="140" t="s">
        <v>7758</v>
      </c>
      <c r="U2283" s="141">
        <v>40057</v>
      </c>
      <c r="V2283" s="140" t="s">
        <v>16675</v>
      </c>
      <c r="W2283" s="140" t="s">
        <v>9263</v>
      </c>
      <c r="X2283" s="140" t="s">
        <v>7765</v>
      </c>
      <c r="Y2283" s="140" t="s">
        <v>7766</v>
      </c>
      <c r="Z2283" s="140" t="s">
        <v>8732</v>
      </c>
      <c r="AA2283" s="139">
        <v>1</v>
      </c>
      <c r="AB2283" s="141">
        <v>45322</v>
      </c>
      <c r="AC2283" s="141">
        <v>45322</v>
      </c>
      <c r="AD2283" s="140" t="s">
        <v>8081</v>
      </c>
      <c r="AE2283" s="140" t="s">
        <v>8082</v>
      </c>
      <c r="AF2283" s="140" t="s">
        <v>8083</v>
      </c>
      <c r="AG2283" s="140" t="s">
        <v>8084</v>
      </c>
      <c r="AH2283" s="140" t="s">
        <v>15618</v>
      </c>
      <c r="AI2283" s="140" t="s">
        <v>7773</v>
      </c>
      <c r="AJ2283" s="140" t="s">
        <v>15619</v>
      </c>
      <c r="AK2283" s="140" t="s">
        <v>15620</v>
      </c>
      <c r="AL2283" s="139">
        <v>9160</v>
      </c>
      <c r="AM2283" s="140" t="s">
        <v>443</v>
      </c>
      <c r="AN2283" s="140" t="s">
        <v>15621</v>
      </c>
    </row>
    <row r="2284" spans="1:40" ht="28.8" x14ac:dyDescent="0.25">
      <c r="A2284" s="139" t="s">
        <v>7756</v>
      </c>
      <c r="B2284" s="140" t="s">
        <v>7757</v>
      </c>
      <c r="C2284" s="139">
        <v>128132</v>
      </c>
      <c r="D2284" s="140" t="s">
        <v>6017</v>
      </c>
      <c r="E2284" s="140" t="s">
        <v>5033</v>
      </c>
      <c r="F2284" s="139">
        <v>9160</v>
      </c>
      <c r="G2284" s="140" t="s">
        <v>443</v>
      </c>
      <c r="H2284" s="140" t="s">
        <v>7653</v>
      </c>
      <c r="I2284" s="140" t="s">
        <v>7758</v>
      </c>
      <c r="J2284" s="140" t="s">
        <v>16676</v>
      </c>
      <c r="K2284" s="140" t="s">
        <v>7899</v>
      </c>
      <c r="L2284" s="140" t="s">
        <v>7761</v>
      </c>
      <c r="M2284" s="140" t="s">
        <v>6823</v>
      </c>
      <c r="N2284" s="140" t="s">
        <v>8730</v>
      </c>
      <c r="O2284" s="139">
        <v>119289</v>
      </c>
      <c r="P2284" s="139">
        <v>128132</v>
      </c>
      <c r="Q2284" s="140" t="s">
        <v>6017</v>
      </c>
      <c r="R2284" s="139">
        <v>975839</v>
      </c>
      <c r="S2284" s="139">
        <v>0</v>
      </c>
      <c r="T2284" s="140" t="s">
        <v>7758</v>
      </c>
      <c r="U2284" s="141">
        <v>40057</v>
      </c>
      <c r="V2284" s="140" t="s">
        <v>16677</v>
      </c>
      <c r="W2284" s="140" t="s">
        <v>16678</v>
      </c>
      <c r="X2284" s="140" t="s">
        <v>7765</v>
      </c>
      <c r="Y2284" s="140" t="s">
        <v>7766</v>
      </c>
      <c r="Z2284" s="140" t="s">
        <v>8732</v>
      </c>
      <c r="AA2284" s="139">
        <v>1</v>
      </c>
      <c r="AB2284" s="141">
        <v>45322</v>
      </c>
      <c r="AC2284" s="141">
        <v>45322</v>
      </c>
      <c r="AD2284" s="140" t="s">
        <v>8081</v>
      </c>
      <c r="AE2284" s="140" t="s">
        <v>8082</v>
      </c>
      <c r="AF2284" s="140" t="s">
        <v>8083</v>
      </c>
      <c r="AG2284" s="140" t="s">
        <v>8084</v>
      </c>
      <c r="AH2284" s="140" t="s">
        <v>15618</v>
      </c>
      <c r="AI2284" s="140" t="s">
        <v>7773</v>
      </c>
      <c r="AJ2284" s="140" t="s">
        <v>15619</v>
      </c>
      <c r="AK2284" s="140" t="s">
        <v>15620</v>
      </c>
      <c r="AL2284" s="139">
        <v>9160</v>
      </c>
      <c r="AM2284" s="140" t="s">
        <v>443</v>
      </c>
      <c r="AN2284" s="140" t="s">
        <v>15621</v>
      </c>
    </row>
    <row r="2285" spans="1:40" ht="28.8" x14ac:dyDescent="0.25">
      <c r="A2285" s="139" t="s">
        <v>7756</v>
      </c>
      <c r="B2285" s="140" t="s">
        <v>7757</v>
      </c>
      <c r="C2285" s="139">
        <v>128141</v>
      </c>
      <c r="D2285" s="140" t="s">
        <v>6018</v>
      </c>
      <c r="E2285" s="140" t="s">
        <v>5034</v>
      </c>
      <c r="F2285" s="139">
        <v>9820</v>
      </c>
      <c r="G2285" s="140" t="s">
        <v>452</v>
      </c>
      <c r="H2285" s="140" t="s">
        <v>6019</v>
      </c>
      <c r="I2285" s="140" t="s">
        <v>7758</v>
      </c>
      <c r="J2285" s="140" t="s">
        <v>16679</v>
      </c>
      <c r="K2285" s="140" t="s">
        <v>7899</v>
      </c>
      <c r="L2285" s="140" t="s">
        <v>7761</v>
      </c>
      <c r="M2285" s="140" t="s">
        <v>6823</v>
      </c>
      <c r="N2285" s="140" t="s">
        <v>8722</v>
      </c>
      <c r="O2285" s="139">
        <v>119925</v>
      </c>
      <c r="P2285" s="139">
        <v>48009</v>
      </c>
      <c r="Q2285" s="140" t="s">
        <v>7634</v>
      </c>
      <c r="R2285" s="139">
        <v>128272</v>
      </c>
      <c r="S2285" s="139">
        <v>0</v>
      </c>
      <c r="T2285" s="140" t="s">
        <v>7758</v>
      </c>
      <c r="U2285" s="141">
        <v>40057</v>
      </c>
      <c r="V2285" s="140" t="s">
        <v>16680</v>
      </c>
      <c r="W2285" s="140" t="s">
        <v>8214</v>
      </c>
      <c r="X2285" s="140" t="s">
        <v>7765</v>
      </c>
      <c r="Y2285" s="140" t="s">
        <v>7766</v>
      </c>
      <c r="Z2285" s="140" t="s">
        <v>8739</v>
      </c>
      <c r="AA2285" s="139">
        <v>1</v>
      </c>
      <c r="AB2285" s="141">
        <v>45322</v>
      </c>
      <c r="AC2285" s="141">
        <v>45322</v>
      </c>
      <c r="AD2285" s="140" t="s">
        <v>8470</v>
      </c>
      <c r="AE2285" s="140" t="s">
        <v>8471</v>
      </c>
      <c r="AF2285" s="140" t="s">
        <v>8472</v>
      </c>
      <c r="AG2285" s="140" t="s">
        <v>8473</v>
      </c>
      <c r="AH2285" s="140" t="s">
        <v>16681</v>
      </c>
      <c r="AI2285" s="140" t="s">
        <v>15487</v>
      </c>
      <c r="AJ2285" s="140" t="s">
        <v>16682</v>
      </c>
      <c r="AK2285" s="140" t="s">
        <v>16683</v>
      </c>
      <c r="AL2285" s="139">
        <v>9820</v>
      </c>
      <c r="AM2285" s="140" t="s">
        <v>452</v>
      </c>
      <c r="AN2285" s="140" t="s">
        <v>16684</v>
      </c>
    </row>
    <row r="2286" spans="1:40" ht="28.8" x14ac:dyDescent="0.25">
      <c r="A2286" s="139" t="s">
        <v>7756</v>
      </c>
      <c r="B2286" s="140" t="s">
        <v>7757</v>
      </c>
      <c r="C2286" s="139">
        <v>128173</v>
      </c>
      <c r="D2286" s="140" t="s">
        <v>7654</v>
      </c>
      <c r="E2286" s="140" t="s">
        <v>6600</v>
      </c>
      <c r="F2286" s="139">
        <v>9000</v>
      </c>
      <c r="G2286" s="140" t="s">
        <v>436</v>
      </c>
      <c r="H2286" s="140" t="s">
        <v>6601</v>
      </c>
      <c r="I2286" s="140" t="s">
        <v>7758</v>
      </c>
      <c r="J2286" s="140" t="s">
        <v>16685</v>
      </c>
      <c r="K2286" s="140" t="s">
        <v>8031</v>
      </c>
      <c r="L2286" s="140" t="s">
        <v>7761</v>
      </c>
      <c r="M2286" s="140" t="s">
        <v>6825</v>
      </c>
      <c r="N2286" s="140" t="s">
        <v>8730</v>
      </c>
      <c r="O2286" s="139">
        <v>121798</v>
      </c>
      <c r="P2286" s="139">
        <v>20917</v>
      </c>
      <c r="Q2286" s="140" t="s">
        <v>7319</v>
      </c>
      <c r="R2286" s="139">
        <v>975789</v>
      </c>
      <c r="S2286" s="139">
        <v>0</v>
      </c>
      <c r="T2286" s="140" t="s">
        <v>7758</v>
      </c>
      <c r="U2286" s="141">
        <v>40057</v>
      </c>
      <c r="V2286" s="140" t="s">
        <v>16686</v>
      </c>
      <c r="W2286" s="140" t="s">
        <v>16687</v>
      </c>
      <c r="X2286" s="140" t="s">
        <v>7765</v>
      </c>
      <c r="Y2286" s="140" t="s">
        <v>7766</v>
      </c>
      <c r="Z2286" s="140" t="s">
        <v>8732</v>
      </c>
      <c r="AA2286" s="139">
        <v>2</v>
      </c>
      <c r="AB2286" s="141">
        <v>45322</v>
      </c>
      <c r="AC2286" s="141">
        <v>45322</v>
      </c>
      <c r="AD2286" s="140" t="s">
        <v>8379</v>
      </c>
      <c r="AE2286" s="140" t="s">
        <v>8380</v>
      </c>
      <c r="AF2286" s="140" t="s">
        <v>8381</v>
      </c>
      <c r="AG2286" s="140" t="s">
        <v>8382</v>
      </c>
      <c r="AH2286" s="140" t="s">
        <v>14253</v>
      </c>
      <c r="AI2286" s="140" t="s">
        <v>7773</v>
      </c>
      <c r="AJ2286" s="140" t="s">
        <v>14254</v>
      </c>
      <c r="AK2286" s="140" t="s">
        <v>14255</v>
      </c>
      <c r="AL2286" s="139">
        <v>9000</v>
      </c>
      <c r="AM2286" s="140" t="s">
        <v>436</v>
      </c>
      <c r="AN2286" s="140" t="s">
        <v>14256</v>
      </c>
    </row>
    <row r="2287" spans="1:40" ht="28.8" x14ac:dyDescent="0.25">
      <c r="A2287" s="139" t="s">
        <v>7756</v>
      </c>
      <c r="B2287" s="140" t="s">
        <v>7757</v>
      </c>
      <c r="C2287" s="139">
        <v>128231</v>
      </c>
      <c r="D2287" s="140" t="s">
        <v>6020</v>
      </c>
      <c r="E2287" s="140" t="s">
        <v>5035</v>
      </c>
      <c r="F2287" s="139">
        <v>3440</v>
      </c>
      <c r="G2287" s="140" t="s">
        <v>695</v>
      </c>
      <c r="H2287" s="140" t="s">
        <v>2434</v>
      </c>
      <c r="I2287" s="140" t="s">
        <v>7758</v>
      </c>
      <c r="J2287" s="140" t="s">
        <v>16688</v>
      </c>
      <c r="K2287" s="140" t="s">
        <v>7881</v>
      </c>
      <c r="L2287" s="140" t="s">
        <v>7761</v>
      </c>
      <c r="M2287" s="140" t="s">
        <v>6824</v>
      </c>
      <c r="N2287" s="140" t="s">
        <v>7762</v>
      </c>
      <c r="O2287" s="139">
        <v>120841</v>
      </c>
      <c r="P2287" s="139">
        <v>13433</v>
      </c>
      <c r="Q2287" s="140" t="s">
        <v>7248</v>
      </c>
      <c r="R2287" s="139">
        <v>113902</v>
      </c>
      <c r="S2287" s="139">
        <v>113902</v>
      </c>
      <c r="T2287" s="140" t="s">
        <v>7758</v>
      </c>
      <c r="U2287" s="141">
        <v>40057</v>
      </c>
      <c r="V2287" s="140" t="s">
        <v>16689</v>
      </c>
      <c r="W2287" s="140" t="s">
        <v>10575</v>
      </c>
      <c r="X2287" s="140" t="s">
        <v>7765</v>
      </c>
      <c r="Y2287" s="140" t="s">
        <v>7766</v>
      </c>
      <c r="Z2287" s="140" t="s">
        <v>7767</v>
      </c>
      <c r="AA2287" s="139">
        <v>1</v>
      </c>
      <c r="AB2287" s="141">
        <v>45322</v>
      </c>
      <c r="AC2287" s="141">
        <v>45322</v>
      </c>
      <c r="AD2287" s="140" t="s">
        <v>7857</v>
      </c>
      <c r="AE2287" s="140" t="s">
        <v>7858</v>
      </c>
      <c r="AF2287" s="140" t="s">
        <v>7859</v>
      </c>
      <c r="AG2287" s="140" t="s">
        <v>7860</v>
      </c>
      <c r="AH2287" s="140" t="s">
        <v>8287</v>
      </c>
      <c r="AI2287" s="140" t="s">
        <v>7773</v>
      </c>
      <c r="AJ2287" s="140" t="s">
        <v>8288</v>
      </c>
      <c r="AK2287" s="140" t="s">
        <v>4774</v>
      </c>
      <c r="AL2287" s="139">
        <v>3010</v>
      </c>
      <c r="AM2287" s="140" t="s">
        <v>347</v>
      </c>
      <c r="AN2287" s="140" t="s">
        <v>8289</v>
      </c>
    </row>
    <row r="2288" spans="1:40" ht="28.8" x14ac:dyDescent="0.25">
      <c r="A2288" s="139" t="s">
        <v>7756</v>
      </c>
      <c r="B2288" s="140" t="s">
        <v>7757</v>
      </c>
      <c r="C2288" s="139">
        <v>128249</v>
      </c>
      <c r="D2288" s="140" t="s">
        <v>6021</v>
      </c>
      <c r="E2288" s="140" t="s">
        <v>5036</v>
      </c>
      <c r="F2288" s="139">
        <v>3200</v>
      </c>
      <c r="G2288" s="140" t="s">
        <v>349</v>
      </c>
      <c r="H2288" s="140" t="s">
        <v>2435</v>
      </c>
      <c r="I2288" s="140" t="s">
        <v>7758</v>
      </c>
      <c r="J2288" s="140" t="s">
        <v>16690</v>
      </c>
      <c r="K2288" s="140" t="s">
        <v>7899</v>
      </c>
      <c r="L2288" s="140" t="s">
        <v>7761</v>
      </c>
      <c r="M2288" s="140" t="s">
        <v>6823</v>
      </c>
      <c r="N2288" s="140" t="s">
        <v>8722</v>
      </c>
      <c r="O2288" s="139">
        <v>122127</v>
      </c>
      <c r="P2288" s="139">
        <v>106138</v>
      </c>
      <c r="Q2288" s="140" t="s">
        <v>5921</v>
      </c>
      <c r="R2288" s="139">
        <v>128264</v>
      </c>
      <c r="S2288" s="139">
        <v>0</v>
      </c>
      <c r="T2288" s="140" t="s">
        <v>7758</v>
      </c>
      <c r="U2288" s="141">
        <v>40057</v>
      </c>
      <c r="V2288" s="140" t="s">
        <v>16691</v>
      </c>
      <c r="W2288" s="140" t="s">
        <v>12422</v>
      </c>
      <c r="X2288" s="140" t="s">
        <v>7765</v>
      </c>
      <c r="Y2288" s="140" t="s">
        <v>7766</v>
      </c>
      <c r="Z2288" s="140" t="s">
        <v>8739</v>
      </c>
      <c r="AA2288" s="139">
        <v>1</v>
      </c>
      <c r="AB2288" s="141">
        <v>45322</v>
      </c>
      <c r="AC2288" s="141">
        <v>45322</v>
      </c>
      <c r="AD2288" s="140" t="s">
        <v>7876</v>
      </c>
      <c r="AE2288" s="140" t="s">
        <v>7877</v>
      </c>
      <c r="AF2288" s="140" t="s">
        <v>7878</v>
      </c>
      <c r="AG2288" s="140" t="s">
        <v>7879</v>
      </c>
      <c r="AH2288" s="140" t="s">
        <v>16692</v>
      </c>
      <c r="AI2288" s="140" t="s">
        <v>7943</v>
      </c>
      <c r="AJ2288" s="140" t="s">
        <v>16693</v>
      </c>
      <c r="AK2288" s="140" t="s">
        <v>16694</v>
      </c>
      <c r="AL2288" s="139">
        <v>3200</v>
      </c>
      <c r="AM2288" s="140" t="s">
        <v>349</v>
      </c>
      <c r="AN2288" s="140" t="s">
        <v>16695</v>
      </c>
    </row>
    <row r="2289" spans="1:40" ht="28.8" x14ac:dyDescent="0.25">
      <c r="A2289" s="139" t="s">
        <v>7756</v>
      </c>
      <c r="B2289" s="140" t="s">
        <v>7757</v>
      </c>
      <c r="C2289" s="139">
        <v>128256</v>
      </c>
      <c r="D2289" s="140" t="s">
        <v>6022</v>
      </c>
      <c r="E2289" s="140" t="s">
        <v>5037</v>
      </c>
      <c r="F2289" s="139">
        <v>2660</v>
      </c>
      <c r="G2289" s="140" t="s">
        <v>605</v>
      </c>
      <c r="H2289" s="140" t="s">
        <v>6359</v>
      </c>
      <c r="I2289" s="140" t="s">
        <v>7758</v>
      </c>
      <c r="J2289" s="140" t="s">
        <v>16696</v>
      </c>
      <c r="K2289" s="140" t="s">
        <v>7881</v>
      </c>
      <c r="L2289" s="140" t="s">
        <v>7761</v>
      </c>
      <c r="M2289" s="140" t="s">
        <v>6824</v>
      </c>
      <c r="N2289" s="140" t="s">
        <v>8722</v>
      </c>
      <c r="O2289" s="139">
        <v>139105</v>
      </c>
      <c r="P2289" s="139">
        <v>124339</v>
      </c>
      <c r="Q2289" s="140" t="s">
        <v>6001</v>
      </c>
      <c r="R2289" s="139">
        <v>122416</v>
      </c>
      <c r="S2289" s="139">
        <v>0</v>
      </c>
      <c r="T2289" s="140" t="s">
        <v>7758</v>
      </c>
      <c r="U2289" s="141">
        <v>40057</v>
      </c>
      <c r="V2289" s="140" t="s">
        <v>16697</v>
      </c>
      <c r="W2289" s="140" t="s">
        <v>16698</v>
      </c>
      <c r="X2289" s="140" t="s">
        <v>7765</v>
      </c>
      <c r="Y2289" s="140" t="s">
        <v>7766</v>
      </c>
      <c r="Z2289" s="140" t="s">
        <v>8739</v>
      </c>
      <c r="AA2289" s="139">
        <v>1</v>
      </c>
      <c r="AB2289" s="141">
        <v>45322</v>
      </c>
      <c r="AC2289" s="141">
        <v>45322</v>
      </c>
      <c r="AD2289" s="140" t="s">
        <v>8109</v>
      </c>
      <c r="AE2289" s="140" t="s">
        <v>8110</v>
      </c>
      <c r="AF2289" s="140" t="s">
        <v>8111</v>
      </c>
      <c r="AG2289" s="140" t="s">
        <v>8112</v>
      </c>
      <c r="AH2289" s="140" t="s">
        <v>16699</v>
      </c>
      <c r="AI2289" s="140" t="s">
        <v>9607</v>
      </c>
      <c r="AJ2289" s="140" t="s">
        <v>16597</v>
      </c>
      <c r="AK2289" s="140" t="s">
        <v>16598</v>
      </c>
      <c r="AL2289" s="139">
        <v>1070</v>
      </c>
      <c r="AM2289" s="140" t="s">
        <v>493</v>
      </c>
      <c r="AN2289" s="140" t="s">
        <v>16599</v>
      </c>
    </row>
    <row r="2290" spans="1:40" ht="28.8" x14ac:dyDescent="0.25">
      <c r="A2290" s="139" t="s">
        <v>7756</v>
      </c>
      <c r="B2290" s="140" t="s">
        <v>7757</v>
      </c>
      <c r="C2290" s="139">
        <v>128471</v>
      </c>
      <c r="D2290" s="140" t="s">
        <v>6023</v>
      </c>
      <c r="E2290" s="140" t="s">
        <v>5038</v>
      </c>
      <c r="F2290" s="139">
        <v>1800</v>
      </c>
      <c r="G2290" s="140" t="s">
        <v>272</v>
      </c>
      <c r="H2290" s="140" t="s">
        <v>2436</v>
      </c>
      <c r="I2290" s="140" t="s">
        <v>7758</v>
      </c>
      <c r="J2290" s="140" t="s">
        <v>16700</v>
      </c>
      <c r="K2290" s="140" t="s">
        <v>7881</v>
      </c>
      <c r="L2290" s="140" t="s">
        <v>7761</v>
      </c>
      <c r="M2290" s="140" t="s">
        <v>6824</v>
      </c>
      <c r="N2290" s="140" t="s">
        <v>8722</v>
      </c>
      <c r="O2290" s="139">
        <v>122143</v>
      </c>
      <c r="P2290" s="139">
        <v>105833</v>
      </c>
      <c r="Q2290" s="140" t="s">
        <v>6961</v>
      </c>
      <c r="R2290" s="139">
        <v>962671</v>
      </c>
      <c r="S2290" s="139">
        <v>0</v>
      </c>
      <c r="T2290" s="140" t="s">
        <v>7758</v>
      </c>
      <c r="U2290" s="141">
        <v>40422</v>
      </c>
      <c r="V2290" s="140" t="s">
        <v>16701</v>
      </c>
      <c r="W2290" s="140" t="s">
        <v>11451</v>
      </c>
      <c r="X2290" s="140" t="s">
        <v>7765</v>
      </c>
      <c r="Y2290" s="140" t="s">
        <v>7766</v>
      </c>
      <c r="Z2290" s="140" t="s">
        <v>8739</v>
      </c>
      <c r="AA2290" s="139">
        <v>1</v>
      </c>
      <c r="AB2290" s="141">
        <v>45322</v>
      </c>
      <c r="AC2290" s="141">
        <v>45322</v>
      </c>
      <c r="AD2290" s="140" t="s">
        <v>7953</v>
      </c>
      <c r="AE2290" s="140" t="s">
        <v>7954</v>
      </c>
      <c r="AF2290" s="140" t="s">
        <v>7955</v>
      </c>
      <c r="AG2290" s="140" t="s">
        <v>7956</v>
      </c>
      <c r="AH2290" s="140" t="s">
        <v>16702</v>
      </c>
      <c r="AI2290" s="140" t="s">
        <v>7943</v>
      </c>
      <c r="AJ2290" s="140" t="s">
        <v>16703</v>
      </c>
      <c r="AK2290" s="140" t="s">
        <v>16704</v>
      </c>
      <c r="AL2290" s="139">
        <v>1800</v>
      </c>
      <c r="AM2290" s="140" t="s">
        <v>272</v>
      </c>
      <c r="AN2290" s="140" t="s">
        <v>9417</v>
      </c>
    </row>
    <row r="2291" spans="1:40" ht="28.8" x14ac:dyDescent="0.25">
      <c r="A2291" s="139" t="s">
        <v>7756</v>
      </c>
      <c r="B2291" s="140" t="s">
        <v>7757</v>
      </c>
      <c r="C2291" s="139">
        <v>128488</v>
      </c>
      <c r="D2291" s="140" t="s">
        <v>6024</v>
      </c>
      <c r="E2291" s="140" t="s">
        <v>5039</v>
      </c>
      <c r="F2291" s="139">
        <v>3020</v>
      </c>
      <c r="G2291" s="140" t="s">
        <v>339</v>
      </c>
      <c r="H2291" s="140" t="s">
        <v>2573</v>
      </c>
      <c r="I2291" s="140" t="s">
        <v>7758</v>
      </c>
      <c r="J2291" s="140" t="s">
        <v>15518</v>
      </c>
      <c r="K2291" s="140" t="s">
        <v>7881</v>
      </c>
      <c r="L2291" s="140" t="s">
        <v>7761</v>
      </c>
      <c r="M2291" s="140" t="s">
        <v>6824</v>
      </c>
      <c r="N2291" s="140" t="s">
        <v>8722</v>
      </c>
      <c r="O2291" s="139">
        <v>120766</v>
      </c>
      <c r="P2291" s="139">
        <v>44818</v>
      </c>
      <c r="Q2291" s="140" t="s">
        <v>5872</v>
      </c>
      <c r="R2291" s="139">
        <v>970236</v>
      </c>
      <c r="S2291" s="139">
        <v>0</v>
      </c>
      <c r="T2291" s="140" t="s">
        <v>7758</v>
      </c>
      <c r="U2291" s="141">
        <v>40422</v>
      </c>
      <c r="V2291" s="140" t="s">
        <v>16705</v>
      </c>
      <c r="W2291" s="140" t="s">
        <v>16706</v>
      </c>
      <c r="X2291" s="140" t="s">
        <v>7765</v>
      </c>
      <c r="Y2291" s="140" t="s">
        <v>7766</v>
      </c>
      <c r="Z2291" s="140" t="s">
        <v>8739</v>
      </c>
      <c r="AA2291" s="139">
        <v>1</v>
      </c>
      <c r="AB2291" s="141">
        <v>45322</v>
      </c>
      <c r="AC2291" s="141">
        <v>45322</v>
      </c>
      <c r="AD2291" s="140" t="s">
        <v>7953</v>
      </c>
      <c r="AE2291" s="140" t="s">
        <v>7954</v>
      </c>
      <c r="AF2291" s="140" t="s">
        <v>7955</v>
      </c>
      <c r="AG2291" s="140" t="s">
        <v>7956</v>
      </c>
      <c r="AH2291" s="140" t="s">
        <v>15520</v>
      </c>
      <c r="AI2291" s="140" t="s">
        <v>7943</v>
      </c>
      <c r="AJ2291" s="140" t="s">
        <v>15521</v>
      </c>
      <c r="AK2291" s="140" t="s">
        <v>15522</v>
      </c>
      <c r="AL2291" s="139">
        <v>3020</v>
      </c>
      <c r="AM2291" s="140" t="s">
        <v>339</v>
      </c>
      <c r="AN2291" s="140" t="s">
        <v>15523</v>
      </c>
    </row>
    <row r="2292" spans="1:40" ht="28.8" x14ac:dyDescent="0.25">
      <c r="A2292" s="139" t="s">
        <v>7756</v>
      </c>
      <c r="B2292" s="140" t="s">
        <v>7757</v>
      </c>
      <c r="C2292" s="139">
        <v>128496</v>
      </c>
      <c r="D2292" s="140" t="s">
        <v>488</v>
      </c>
      <c r="E2292" s="140" t="s">
        <v>5040</v>
      </c>
      <c r="F2292" s="139">
        <v>9310</v>
      </c>
      <c r="G2292" s="140" t="s">
        <v>889</v>
      </c>
      <c r="H2292" s="140" t="s">
        <v>2437</v>
      </c>
      <c r="I2292" s="140" t="s">
        <v>7758</v>
      </c>
      <c r="J2292" s="140" t="s">
        <v>16707</v>
      </c>
      <c r="K2292" s="140" t="s">
        <v>8031</v>
      </c>
      <c r="L2292" s="140" t="s">
        <v>7761</v>
      </c>
      <c r="M2292" s="140" t="s">
        <v>6825</v>
      </c>
      <c r="N2292" s="140" t="s">
        <v>8722</v>
      </c>
      <c r="O2292" s="139">
        <v>121335</v>
      </c>
      <c r="P2292" s="139">
        <v>23093</v>
      </c>
      <c r="Q2292" s="140" t="s">
        <v>6332</v>
      </c>
      <c r="R2292" s="139">
        <v>968842</v>
      </c>
      <c r="S2292" s="139">
        <v>0</v>
      </c>
      <c r="T2292" s="140" t="s">
        <v>7758</v>
      </c>
      <c r="U2292" s="141">
        <v>40422</v>
      </c>
      <c r="V2292" s="140" t="s">
        <v>16708</v>
      </c>
      <c r="W2292" s="140" t="s">
        <v>16709</v>
      </c>
      <c r="X2292" s="140" t="s">
        <v>7765</v>
      </c>
      <c r="Y2292" s="140" t="s">
        <v>7766</v>
      </c>
      <c r="Z2292" s="140" t="s">
        <v>8739</v>
      </c>
      <c r="AA2292" s="139">
        <v>1</v>
      </c>
      <c r="AB2292" s="141">
        <v>45322</v>
      </c>
      <c r="AC2292" s="141">
        <v>45322</v>
      </c>
      <c r="AD2292" s="140" t="s">
        <v>8411</v>
      </c>
      <c r="AE2292" s="140" t="s">
        <v>8412</v>
      </c>
      <c r="AF2292" s="140" t="s">
        <v>8413</v>
      </c>
      <c r="AG2292" s="140" t="s">
        <v>8414</v>
      </c>
      <c r="AH2292" s="140" t="s">
        <v>14798</v>
      </c>
      <c r="AI2292" s="140" t="s">
        <v>7943</v>
      </c>
      <c r="AJ2292" s="140" t="s">
        <v>14799</v>
      </c>
      <c r="AK2292" s="140" t="s">
        <v>14800</v>
      </c>
      <c r="AL2292" s="139">
        <v>9200</v>
      </c>
      <c r="AM2292" s="140" t="s">
        <v>458</v>
      </c>
      <c r="AN2292" s="140" t="s">
        <v>14801</v>
      </c>
    </row>
    <row r="2293" spans="1:40" ht="28.8" x14ac:dyDescent="0.25">
      <c r="A2293" s="139" t="s">
        <v>7756</v>
      </c>
      <c r="B2293" s="140" t="s">
        <v>7757</v>
      </c>
      <c r="C2293" s="139">
        <v>128504</v>
      </c>
      <c r="D2293" s="140" t="s">
        <v>6025</v>
      </c>
      <c r="E2293" s="140" t="s">
        <v>920</v>
      </c>
      <c r="F2293" s="139">
        <v>8940</v>
      </c>
      <c r="G2293" s="140" t="s">
        <v>420</v>
      </c>
      <c r="H2293" s="140" t="s">
        <v>2438</v>
      </c>
      <c r="I2293" s="140" t="s">
        <v>7758</v>
      </c>
      <c r="J2293" s="140" t="s">
        <v>16710</v>
      </c>
      <c r="K2293" s="140" t="s">
        <v>7922</v>
      </c>
      <c r="L2293" s="140" t="s">
        <v>7761</v>
      </c>
      <c r="M2293" s="140" t="s">
        <v>7923</v>
      </c>
      <c r="N2293" s="140" t="s">
        <v>8722</v>
      </c>
      <c r="O2293" s="139">
        <v>119801</v>
      </c>
      <c r="P2293" s="139">
        <v>128504</v>
      </c>
      <c r="Q2293" s="140" t="s">
        <v>6025</v>
      </c>
      <c r="R2293" s="139">
        <v>967372</v>
      </c>
      <c r="S2293" s="139">
        <v>0</v>
      </c>
      <c r="T2293" s="140" t="s">
        <v>7758</v>
      </c>
      <c r="U2293" s="141">
        <v>40422</v>
      </c>
      <c r="V2293" s="140" t="s">
        <v>16711</v>
      </c>
      <c r="W2293" s="140" t="s">
        <v>16712</v>
      </c>
      <c r="X2293" s="140" t="s">
        <v>7765</v>
      </c>
      <c r="Y2293" s="140" t="s">
        <v>7766</v>
      </c>
      <c r="Z2293" s="140" t="s">
        <v>8739</v>
      </c>
      <c r="AA2293" s="139">
        <v>2</v>
      </c>
      <c r="AB2293" s="141">
        <v>45322</v>
      </c>
      <c r="AC2293" s="141">
        <v>45322</v>
      </c>
      <c r="AD2293" s="140" t="s">
        <v>8470</v>
      </c>
      <c r="AE2293" s="140" t="s">
        <v>8471</v>
      </c>
      <c r="AF2293" s="140" t="s">
        <v>8472</v>
      </c>
      <c r="AG2293" s="140" t="s">
        <v>8473</v>
      </c>
      <c r="AH2293" s="140" t="s">
        <v>16713</v>
      </c>
      <c r="AI2293" s="140" t="s">
        <v>10610</v>
      </c>
      <c r="AJ2293" s="140" t="s">
        <v>16714</v>
      </c>
      <c r="AK2293" s="140" t="s">
        <v>16715</v>
      </c>
      <c r="AL2293" s="139">
        <v>8940</v>
      </c>
      <c r="AM2293" s="140" t="s">
        <v>420</v>
      </c>
      <c r="AN2293" s="140" t="s">
        <v>16517</v>
      </c>
    </row>
    <row r="2294" spans="1:40" ht="28.8" x14ac:dyDescent="0.25">
      <c r="A2294" s="139" t="s">
        <v>7756</v>
      </c>
      <c r="B2294" s="140" t="s">
        <v>7757</v>
      </c>
      <c r="C2294" s="139">
        <v>128587</v>
      </c>
      <c r="D2294" s="140" t="s">
        <v>6026</v>
      </c>
      <c r="E2294" s="140" t="s">
        <v>5041</v>
      </c>
      <c r="F2294" s="139">
        <v>8460</v>
      </c>
      <c r="G2294" s="140" t="s">
        <v>399</v>
      </c>
      <c r="H2294" s="140" t="s">
        <v>2439</v>
      </c>
      <c r="I2294" s="140" t="s">
        <v>7758</v>
      </c>
      <c r="J2294" s="140" t="s">
        <v>16716</v>
      </c>
      <c r="K2294" s="140" t="s">
        <v>7922</v>
      </c>
      <c r="L2294" s="140" t="s">
        <v>7761</v>
      </c>
      <c r="M2294" s="140" t="s">
        <v>7923</v>
      </c>
      <c r="N2294" s="140" t="s">
        <v>8722</v>
      </c>
      <c r="O2294" s="139">
        <v>119859</v>
      </c>
      <c r="P2294" s="139">
        <v>17764</v>
      </c>
      <c r="Q2294" s="140" t="s">
        <v>7280</v>
      </c>
      <c r="R2294" s="139">
        <v>971341</v>
      </c>
      <c r="S2294" s="139">
        <v>0</v>
      </c>
      <c r="T2294" s="140" t="s">
        <v>7758</v>
      </c>
      <c r="U2294" s="141">
        <v>40422</v>
      </c>
      <c r="V2294" s="140" t="s">
        <v>16717</v>
      </c>
      <c r="W2294" s="140" t="s">
        <v>7825</v>
      </c>
      <c r="X2294" s="140" t="s">
        <v>7765</v>
      </c>
      <c r="Y2294" s="140" t="s">
        <v>7766</v>
      </c>
      <c r="Z2294" s="140" t="s">
        <v>8739</v>
      </c>
      <c r="AA2294" s="139">
        <v>1</v>
      </c>
      <c r="AB2294" s="141">
        <v>45322</v>
      </c>
      <c r="AC2294" s="141">
        <v>45322</v>
      </c>
      <c r="AD2294" s="140" t="s">
        <v>8379</v>
      </c>
      <c r="AE2294" s="140" t="s">
        <v>8380</v>
      </c>
      <c r="AF2294" s="140" t="s">
        <v>8381</v>
      </c>
      <c r="AG2294" s="140" t="s">
        <v>8382</v>
      </c>
      <c r="AH2294" s="140" t="s">
        <v>16718</v>
      </c>
      <c r="AI2294" s="140" t="s">
        <v>7943</v>
      </c>
      <c r="AJ2294" s="140" t="s">
        <v>16719</v>
      </c>
      <c r="AK2294" s="140" t="s">
        <v>5041</v>
      </c>
      <c r="AL2294" s="139">
        <v>8460</v>
      </c>
      <c r="AM2294" s="140" t="s">
        <v>399</v>
      </c>
      <c r="AN2294" s="140" t="s">
        <v>13227</v>
      </c>
    </row>
    <row r="2295" spans="1:40" ht="28.8" x14ac:dyDescent="0.25">
      <c r="A2295" s="139" t="s">
        <v>7756</v>
      </c>
      <c r="B2295" s="140" t="s">
        <v>7757</v>
      </c>
      <c r="C2295" s="139">
        <v>128595</v>
      </c>
      <c r="D2295" s="140" t="s">
        <v>7655</v>
      </c>
      <c r="E2295" s="140" t="s">
        <v>5042</v>
      </c>
      <c r="F2295" s="139">
        <v>8830</v>
      </c>
      <c r="G2295" s="140" t="s">
        <v>713</v>
      </c>
      <c r="H2295" s="140" t="s">
        <v>2440</v>
      </c>
      <c r="I2295" s="140" t="s">
        <v>7758</v>
      </c>
      <c r="J2295" s="140" t="s">
        <v>16720</v>
      </c>
      <c r="K2295" s="140" t="s">
        <v>7922</v>
      </c>
      <c r="L2295" s="140" t="s">
        <v>7761</v>
      </c>
      <c r="M2295" s="140" t="s">
        <v>7923</v>
      </c>
      <c r="N2295" s="140" t="s">
        <v>8722</v>
      </c>
      <c r="O2295" s="139">
        <v>119917</v>
      </c>
      <c r="P2295" s="139">
        <v>17368</v>
      </c>
      <c r="Q2295" s="140" t="s">
        <v>5944</v>
      </c>
      <c r="R2295" s="139">
        <v>966473</v>
      </c>
      <c r="S2295" s="139">
        <v>0</v>
      </c>
      <c r="T2295" s="140" t="s">
        <v>7758</v>
      </c>
      <c r="U2295" s="141">
        <v>40422</v>
      </c>
      <c r="V2295" s="140" t="s">
        <v>16721</v>
      </c>
      <c r="W2295" s="140" t="s">
        <v>8029</v>
      </c>
      <c r="X2295" s="140" t="s">
        <v>7765</v>
      </c>
      <c r="Y2295" s="140" t="s">
        <v>7766</v>
      </c>
      <c r="Z2295" s="140" t="s">
        <v>8739</v>
      </c>
      <c r="AA2295" s="139">
        <v>2</v>
      </c>
      <c r="AB2295" s="141">
        <v>45322</v>
      </c>
      <c r="AC2295" s="141">
        <v>45322</v>
      </c>
      <c r="AD2295" s="140" t="s">
        <v>7913</v>
      </c>
      <c r="AE2295" s="140" t="s">
        <v>7914</v>
      </c>
      <c r="AF2295" s="140" t="s">
        <v>7915</v>
      </c>
      <c r="AG2295" s="140" t="s">
        <v>7916</v>
      </c>
      <c r="AH2295" s="140" t="s">
        <v>12460</v>
      </c>
      <c r="AI2295" s="140" t="s">
        <v>7943</v>
      </c>
      <c r="AJ2295" s="140" t="s">
        <v>12461</v>
      </c>
      <c r="AK2295" s="140" t="s">
        <v>12462</v>
      </c>
      <c r="AL2295" s="139">
        <v>8840</v>
      </c>
      <c r="AM2295" s="140" t="s">
        <v>394</v>
      </c>
      <c r="AN2295" s="140" t="s">
        <v>12463</v>
      </c>
    </row>
    <row r="2296" spans="1:40" ht="28.8" x14ac:dyDescent="0.25">
      <c r="A2296" s="139" t="s">
        <v>7756</v>
      </c>
      <c r="B2296" s="140" t="s">
        <v>7757</v>
      </c>
      <c r="C2296" s="139">
        <v>128611</v>
      </c>
      <c r="D2296" s="140" t="s">
        <v>6027</v>
      </c>
      <c r="E2296" s="140" t="s">
        <v>4342</v>
      </c>
      <c r="F2296" s="139">
        <v>3690</v>
      </c>
      <c r="G2296" s="140" t="s">
        <v>707</v>
      </c>
      <c r="H2296" s="140" t="s">
        <v>2441</v>
      </c>
      <c r="I2296" s="140" t="s">
        <v>7758</v>
      </c>
      <c r="J2296" s="140" t="s">
        <v>16722</v>
      </c>
      <c r="K2296" s="140" t="s">
        <v>7899</v>
      </c>
      <c r="L2296" s="140" t="s">
        <v>7761</v>
      </c>
      <c r="M2296" s="140" t="s">
        <v>6823</v>
      </c>
      <c r="N2296" s="140" t="s">
        <v>8722</v>
      </c>
      <c r="O2296" s="139">
        <v>125591</v>
      </c>
      <c r="P2296" s="139">
        <v>117556</v>
      </c>
      <c r="Q2296" s="140" t="s">
        <v>7418</v>
      </c>
      <c r="R2296" s="139">
        <v>128629</v>
      </c>
      <c r="S2296" s="139">
        <v>0</v>
      </c>
      <c r="T2296" s="140" t="s">
        <v>7758</v>
      </c>
      <c r="U2296" s="141">
        <v>40422</v>
      </c>
      <c r="V2296" s="140" t="s">
        <v>16723</v>
      </c>
      <c r="W2296" s="140" t="s">
        <v>10907</v>
      </c>
      <c r="X2296" s="140" t="s">
        <v>7765</v>
      </c>
      <c r="Y2296" s="140" t="s">
        <v>7766</v>
      </c>
      <c r="Z2296" s="140" t="s">
        <v>8739</v>
      </c>
      <c r="AA2296" s="139">
        <v>1</v>
      </c>
      <c r="AB2296" s="141">
        <v>45322</v>
      </c>
      <c r="AC2296" s="141">
        <v>45322</v>
      </c>
      <c r="AD2296" s="140" t="s">
        <v>7768</v>
      </c>
      <c r="AE2296" s="140" t="s">
        <v>7769</v>
      </c>
      <c r="AF2296" s="140" t="s">
        <v>7770</v>
      </c>
      <c r="AG2296" s="140" t="s">
        <v>7771</v>
      </c>
      <c r="AH2296" s="140" t="s">
        <v>16724</v>
      </c>
      <c r="AI2296" s="140" t="s">
        <v>7885</v>
      </c>
      <c r="AJ2296" s="140" t="s">
        <v>16725</v>
      </c>
      <c r="AK2296" s="140" t="s">
        <v>4342</v>
      </c>
      <c r="AL2296" s="139">
        <v>3690</v>
      </c>
      <c r="AM2296" s="140" t="s">
        <v>707</v>
      </c>
      <c r="AN2296" s="140" t="s">
        <v>16726</v>
      </c>
    </row>
    <row r="2297" spans="1:40" ht="28.8" x14ac:dyDescent="0.25">
      <c r="A2297" s="139" t="s">
        <v>7756</v>
      </c>
      <c r="B2297" s="140" t="s">
        <v>7757</v>
      </c>
      <c r="C2297" s="139">
        <v>128652</v>
      </c>
      <c r="D2297" s="140" t="s">
        <v>488</v>
      </c>
      <c r="E2297" s="140" t="s">
        <v>5043</v>
      </c>
      <c r="F2297" s="139">
        <v>9310</v>
      </c>
      <c r="G2297" s="140" t="s">
        <v>890</v>
      </c>
      <c r="H2297" s="140" t="s">
        <v>2442</v>
      </c>
      <c r="I2297" s="140" t="s">
        <v>7758</v>
      </c>
      <c r="J2297" s="140" t="s">
        <v>16727</v>
      </c>
      <c r="K2297" s="140" t="s">
        <v>8031</v>
      </c>
      <c r="L2297" s="140" t="s">
        <v>7761</v>
      </c>
      <c r="M2297" s="140" t="s">
        <v>6825</v>
      </c>
      <c r="N2297" s="140" t="s">
        <v>8722</v>
      </c>
      <c r="O2297" s="139">
        <v>121335</v>
      </c>
      <c r="P2297">
        <v>23093</v>
      </c>
      <c r="Q2297" s="140" t="s">
        <v>6332</v>
      </c>
      <c r="R2297" s="139">
        <v>968842</v>
      </c>
      <c r="S2297" s="139">
        <v>0</v>
      </c>
      <c r="T2297" s="140" t="s">
        <v>7758</v>
      </c>
      <c r="U2297" s="141">
        <v>40422</v>
      </c>
      <c r="V2297" s="140" t="s">
        <v>16728</v>
      </c>
      <c r="W2297" s="140" t="s">
        <v>16729</v>
      </c>
      <c r="X2297" s="140" t="s">
        <v>7765</v>
      </c>
      <c r="Y2297" s="140" t="s">
        <v>7766</v>
      </c>
      <c r="Z2297" s="140" t="s">
        <v>8739</v>
      </c>
      <c r="AA2297" s="139">
        <v>1</v>
      </c>
      <c r="AB2297" s="141">
        <v>45322</v>
      </c>
      <c r="AC2297" s="141">
        <v>45322</v>
      </c>
      <c r="AD2297" s="140" t="s">
        <v>8411</v>
      </c>
      <c r="AE2297" s="140" t="s">
        <v>8412</v>
      </c>
      <c r="AF2297" s="140" t="s">
        <v>8413</v>
      </c>
      <c r="AG2297" s="140" t="s">
        <v>8414</v>
      </c>
      <c r="AH2297" s="140" t="s">
        <v>14798</v>
      </c>
      <c r="AI2297" s="140" t="s">
        <v>7943</v>
      </c>
      <c r="AJ2297" s="140" t="s">
        <v>14799</v>
      </c>
      <c r="AK2297" s="140" t="s">
        <v>14800</v>
      </c>
      <c r="AL2297" s="139">
        <v>9200</v>
      </c>
      <c r="AM2297" s="140" t="s">
        <v>458</v>
      </c>
      <c r="AN2297" s="140" t="s">
        <v>14801</v>
      </c>
    </row>
    <row r="2298" spans="1:40" ht="28.8" x14ac:dyDescent="0.25">
      <c r="A2298" s="139" t="s">
        <v>7756</v>
      </c>
      <c r="B2298" s="140" t="s">
        <v>7757</v>
      </c>
      <c r="C2298" s="139">
        <v>128661</v>
      </c>
      <c r="D2298" s="140" t="s">
        <v>6028</v>
      </c>
      <c r="E2298" s="140" t="s">
        <v>5044</v>
      </c>
      <c r="F2298" s="139">
        <v>8560</v>
      </c>
      <c r="G2298" s="140" t="s">
        <v>419</v>
      </c>
      <c r="H2298" s="140" t="s">
        <v>2443</v>
      </c>
      <c r="I2298" s="140" t="s">
        <v>7758</v>
      </c>
      <c r="J2298" s="140" t="s">
        <v>16730</v>
      </c>
      <c r="K2298" s="140" t="s">
        <v>7899</v>
      </c>
      <c r="L2298" s="140" t="s">
        <v>7761</v>
      </c>
      <c r="M2298" s="140" t="s">
        <v>6823</v>
      </c>
      <c r="N2298" s="140" t="s">
        <v>8722</v>
      </c>
      <c r="O2298" s="139">
        <v>125591</v>
      </c>
      <c r="P2298" s="139">
        <v>117556</v>
      </c>
      <c r="Q2298" s="140" t="s">
        <v>7418</v>
      </c>
      <c r="R2298" s="139">
        <v>105858</v>
      </c>
      <c r="S2298" s="139">
        <v>0</v>
      </c>
      <c r="T2298" s="140" t="s">
        <v>7758</v>
      </c>
      <c r="U2298" s="141">
        <v>40422</v>
      </c>
      <c r="V2298" s="140" t="s">
        <v>16731</v>
      </c>
      <c r="W2298" s="140" t="s">
        <v>8528</v>
      </c>
      <c r="X2298" s="140" t="s">
        <v>7765</v>
      </c>
      <c r="Y2298" s="140" t="s">
        <v>7766</v>
      </c>
      <c r="Z2298" s="140" t="s">
        <v>8739</v>
      </c>
      <c r="AA2298" s="139">
        <v>2</v>
      </c>
      <c r="AB2298" s="141">
        <v>45322</v>
      </c>
      <c r="AC2298" s="141">
        <v>45322</v>
      </c>
      <c r="AD2298" s="140" t="s">
        <v>8470</v>
      </c>
      <c r="AE2298" s="140" t="s">
        <v>8471</v>
      </c>
      <c r="AF2298" s="140" t="s">
        <v>8472</v>
      </c>
      <c r="AG2298" s="140" t="s">
        <v>8473</v>
      </c>
      <c r="AH2298" s="140" t="s">
        <v>16732</v>
      </c>
      <c r="AI2298" s="140" t="s">
        <v>7943</v>
      </c>
      <c r="AJ2298" s="140" t="s">
        <v>16296</v>
      </c>
      <c r="AK2298" s="140" t="s">
        <v>16297</v>
      </c>
      <c r="AL2298" s="139">
        <v>8510</v>
      </c>
      <c r="AM2298" s="140" t="s">
        <v>413</v>
      </c>
      <c r="AN2298" s="140" t="s">
        <v>16298</v>
      </c>
    </row>
    <row r="2299" spans="1:40" ht="28.8" x14ac:dyDescent="0.25">
      <c r="A2299" s="139" t="s">
        <v>7756</v>
      </c>
      <c r="B2299" s="140" t="s">
        <v>7757</v>
      </c>
      <c r="C2299" s="139">
        <v>128678</v>
      </c>
      <c r="D2299" s="140" t="s">
        <v>7431</v>
      </c>
      <c r="E2299" s="140" t="s">
        <v>7432</v>
      </c>
      <c r="F2299" s="139">
        <v>9100</v>
      </c>
      <c r="G2299" s="140" t="s">
        <v>326</v>
      </c>
      <c r="H2299" s="140" t="s">
        <v>7433</v>
      </c>
      <c r="I2299" s="140" t="s">
        <v>7758</v>
      </c>
      <c r="J2299" s="140" t="s">
        <v>16733</v>
      </c>
      <c r="K2299" s="140" t="s">
        <v>7899</v>
      </c>
      <c r="L2299" s="140" t="s">
        <v>7761</v>
      </c>
      <c r="M2299" s="140" t="s">
        <v>6823</v>
      </c>
      <c r="N2299" s="140" t="s">
        <v>7762</v>
      </c>
      <c r="O2299" s="139">
        <v>121384</v>
      </c>
      <c r="P2299" s="139">
        <v>115907</v>
      </c>
      <c r="Q2299" s="140" t="s">
        <v>7415</v>
      </c>
      <c r="R2299" s="139">
        <v>113969</v>
      </c>
      <c r="S2299" s="139">
        <v>113969</v>
      </c>
      <c r="T2299" s="140" t="s">
        <v>7758</v>
      </c>
      <c r="U2299" s="141">
        <v>40422</v>
      </c>
      <c r="V2299" s="140" t="s">
        <v>16734</v>
      </c>
      <c r="W2299" s="140" t="s">
        <v>14127</v>
      </c>
      <c r="X2299" s="140" t="s">
        <v>7765</v>
      </c>
      <c r="Y2299" s="140" t="s">
        <v>7766</v>
      </c>
      <c r="Z2299" s="140" t="s">
        <v>7767</v>
      </c>
      <c r="AA2299" s="139">
        <v>1</v>
      </c>
      <c r="AB2299" s="141">
        <v>45322</v>
      </c>
      <c r="AC2299" s="141">
        <v>45322</v>
      </c>
      <c r="AD2299" s="140" t="s">
        <v>8081</v>
      </c>
      <c r="AE2299" s="140" t="s">
        <v>8082</v>
      </c>
      <c r="AF2299" s="140" t="s">
        <v>8083</v>
      </c>
      <c r="AG2299" s="140" t="s">
        <v>8084</v>
      </c>
      <c r="AH2299" s="140" t="s">
        <v>8218</v>
      </c>
      <c r="AI2299" s="140" t="s">
        <v>7773</v>
      </c>
      <c r="AJ2299" s="140" t="s">
        <v>8219</v>
      </c>
      <c r="AK2299" s="140" t="s">
        <v>8220</v>
      </c>
      <c r="AL2299" s="139">
        <v>9140</v>
      </c>
      <c r="AM2299" s="140" t="s">
        <v>325</v>
      </c>
      <c r="AN2299" s="140" t="s">
        <v>8221</v>
      </c>
    </row>
    <row r="2300" spans="1:40" ht="28.8" x14ac:dyDescent="0.25">
      <c r="A2300" s="139" t="s">
        <v>7756</v>
      </c>
      <c r="B2300" s="140" t="s">
        <v>7757</v>
      </c>
      <c r="C2300" s="139">
        <v>128686</v>
      </c>
      <c r="D2300" s="140" t="s">
        <v>6029</v>
      </c>
      <c r="E2300" s="140" t="s">
        <v>5045</v>
      </c>
      <c r="F2300" s="139">
        <v>3191</v>
      </c>
      <c r="G2300" s="140" t="s">
        <v>628</v>
      </c>
      <c r="H2300" s="140" t="s">
        <v>2445</v>
      </c>
      <c r="I2300" s="140" t="s">
        <v>7758</v>
      </c>
      <c r="J2300" s="140" t="s">
        <v>16735</v>
      </c>
      <c r="K2300" s="140" t="s">
        <v>7881</v>
      </c>
      <c r="L2300" s="140" t="s">
        <v>7761</v>
      </c>
      <c r="M2300" s="140" t="s">
        <v>6824</v>
      </c>
      <c r="N2300" s="140" t="s">
        <v>8722</v>
      </c>
      <c r="O2300" s="139">
        <v>122259</v>
      </c>
      <c r="P2300" s="139">
        <v>11866</v>
      </c>
      <c r="Q2300" s="140" t="s">
        <v>5459</v>
      </c>
      <c r="R2300" s="139">
        <v>110585</v>
      </c>
      <c r="S2300" s="139">
        <v>0</v>
      </c>
      <c r="T2300" s="140" t="s">
        <v>7758</v>
      </c>
      <c r="U2300" s="141">
        <v>40422</v>
      </c>
      <c r="V2300" s="140" t="s">
        <v>16736</v>
      </c>
      <c r="W2300" s="140" t="s">
        <v>7780</v>
      </c>
      <c r="X2300" s="140" t="s">
        <v>7765</v>
      </c>
      <c r="Y2300" s="140" t="s">
        <v>7766</v>
      </c>
      <c r="Z2300" s="140" t="s">
        <v>8739</v>
      </c>
      <c r="AA2300" s="139">
        <v>1</v>
      </c>
      <c r="AB2300" s="141">
        <v>45322</v>
      </c>
      <c r="AC2300" s="141">
        <v>45322</v>
      </c>
      <c r="AD2300" s="140" t="s">
        <v>7953</v>
      </c>
      <c r="AE2300" s="140" t="s">
        <v>7954</v>
      </c>
      <c r="AF2300" s="140" t="s">
        <v>7955</v>
      </c>
      <c r="AG2300" s="140" t="s">
        <v>7956</v>
      </c>
      <c r="AH2300" s="140" t="s">
        <v>16737</v>
      </c>
      <c r="AI2300" s="140" t="s">
        <v>7885</v>
      </c>
      <c r="AJ2300" s="140" t="s">
        <v>11529</v>
      </c>
      <c r="AK2300" s="140" t="s">
        <v>11536</v>
      </c>
      <c r="AL2300" s="139">
        <v>3110</v>
      </c>
      <c r="AM2300" s="140" t="s">
        <v>652</v>
      </c>
      <c r="AN2300" s="140" t="s">
        <v>11531</v>
      </c>
    </row>
    <row r="2301" spans="1:40" ht="28.8" x14ac:dyDescent="0.25">
      <c r="A2301" s="139" t="s">
        <v>7756</v>
      </c>
      <c r="B2301" s="140" t="s">
        <v>7757</v>
      </c>
      <c r="C2301" s="139">
        <v>128702</v>
      </c>
      <c r="D2301" s="140" t="s">
        <v>6754</v>
      </c>
      <c r="E2301" s="140" t="s">
        <v>5046</v>
      </c>
      <c r="F2301" s="139">
        <v>2180</v>
      </c>
      <c r="G2301" s="140" t="s">
        <v>282</v>
      </c>
      <c r="H2301" s="140" t="s">
        <v>2953</v>
      </c>
      <c r="I2301" s="140" t="s">
        <v>7758</v>
      </c>
      <c r="J2301" s="140" t="s">
        <v>16738</v>
      </c>
      <c r="K2301" s="140" t="s">
        <v>8070</v>
      </c>
      <c r="L2301" s="140" t="s">
        <v>7761</v>
      </c>
      <c r="M2301" s="140" t="s">
        <v>8071</v>
      </c>
      <c r="N2301" s="140" t="s">
        <v>8730</v>
      </c>
      <c r="O2301" s="139">
        <v>119735</v>
      </c>
      <c r="P2301" s="139">
        <v>61754</v>
      </c>
      <c r="Q2301" s="140" t="s">
        <v>6340</v>
      </c>
      <c r="R2301" s="139">
        <v>128728</v>
      </c>
      <c r="S2301" s="139">
        <v>0</v>
      </c>
      <c r="T2301" s="140" t="s">
        <v>7758</v>
      </c>
      <c r="U2301" s="141">
        <v>40422</v>
      </c>
      <c r="V2301" s="140" t="s">
        <v>16739</v>
      </c>
      <c r="W2301" s="140" t="s">
        <v>8257</v>
      </c>
      <c r="X2301" s="140" t="s">
        <v>7765</v>
      </c>
      <c r="Y2301" s="140" t="s">
        <v>7766</v>
      </c>
      <c r="Z2301" s="140" t="s">
        <v>8732</v>
      </c>
      <c r="AA2301" s="139">
        <v>1</v>
      </c>
      <c r="AB2301" s="141">
        <v>45322</v>
      </c>
      <c r="AC2301" s="141">
        <v>45322</v>
      </c>
      <c r="AD2301" s="140" t="s">
        <v>8091</v>
      </c>
      <c r="AE2301" s="140" t="s">
        <v>8092</v>
      </c>
      <c r="AF2301" s="140" t="s">
        <v>8093</v>
      </c>
      <c r="AG2301" s="140" t="s">
        <v>8094</v>
      </c>
      <c r="AH2301" s="140" t="s">
        <v>9645</v>
      </c>
      <c r="AI2301" s="140" t="s">
        <v>7773</v>
      </c>
      <c r="AJ2301" s="140" t="s">
        <v>9646</v>
      </c>
      <c r="AK2301" s="140" t="s">
        <v>9647</v>
      </c>
      <c r="AL2301" s="139">
        <v>2000</v>
      </c>
      <c r="AM2301" s="140" t="s">
        <v>2909</v>
      </c>
      <c r="AN2301" s="140" t="s">
        <v>9648</v>
      </c>
    </row>
    <row r="2302" spans="1:40" ht="28.8" x14ac:dyDescent="0.25">
      <c r="A2302" s="139" t="s">
        <v>7756</v>
      </c>
      <c r="B2302" s="140" t="s">
        <v>7757</v>
      </c>
      <c r="C2302" s="139">
        <v>128711</v>
      </c>
      <c r="D2302" s="140" t="s">
        <v>6030</v>
      </c>
      <c r="E2302" s="140" t="s">
        <v>5047</v>
      </c>
      <c r="F2302" s="139">
        <v>2100</v>
      </c>
      <c r="G2302" s="140" t="s">
        <v>543</v>
      </c>
      <c r="H2302" s="140" t="s">
        <v>2446</v>
      </c>
      <c r="I2302" s="140" t="s">
        <v>7758</v>
      </c>
      <c r="J2302" s="140" t="s">
        <v>16740</v>
      </c>
      <c r="K2302" s="140" t="s">
        <v>7899</v>
      </c>
      <c r="L2302" s="140" t="s">
        <v>7761</v>
      </c>
      <c r="M2302" s="140" t="s">
        <v>6823</v>
      </c>
      <c r="N2302" s="140" t="s">
        <v>8722</v>
      </c>
      <c r="O2302" s="139">
        <v>125591</v>
      </c>
      <c r="P2302" s="139">
        <v>117556</v>
      </c>
      <c r="Q2302" s="140" t="s">
        <v>7418</v>
      </c>
      <c r="R2302" s="139">
        <v>128736</v>
      </c>
      <c r="S2302" s="139">
        <v>0</v>
      </c>
      <c r="T2302" s="140" t="s">
        <v>7758</v>
      </c>
      <c r="U2302" s="141">
        <v>40422</v>
      </c>
      <c r="V2302" s="140" t="s">
        <v>16741</v>
      </c>
      <c r="W2302" s="140" t="s">
        <v>7780</v>
      </c>
      <c r="X2302" s="140" t="s">
        <v>7765</v>
      </c>
      <c r="Y2302" s="140" t="s">
        <v>7766</v>
      </c>
      <c r="Z2302" s="140" t="s">
        <v>8739</v>
      </c>
      <c r="AA2302" s="139">
        <v>1</v>
      </c>
      <c r="AB2302" s="141">
        <v>45322</v>
      </c>
      <c r="AC2302" s="141">
        <v>45322</v>
      </c>
      <c r="AD2302" s="140" t="s">
        <v>8091</v>
      </c>
      <c r="AE2302" s="140" t="s">
        <v>8092</v>
      </c>
      <c r="AF2302" s="140" t="s">
        <v>8093</v>
      </c>
      <c r="AG2302" s="140" t="s">
        <v>8094</v>
      </c>
      <c r="AH2302" s="140" t="s">
        <v>16742</v>
      </c>
      <c r="AI2302" s="140" t="s">
        <v>14305</v>
      </c>
      <c r="AJ2302" s="140" t="s">
        <v>16743</v>
      </c>
      <c r="AK2302" s="140" t="s">
        <v>5047</v>
      </c>
      <c r="AL2302" s="139">
        <v>2100</v>
      </c>
      <c r="AM2302" s="140" t="s">
        <v>543</v>
      </c>
      <c r="AN2302" s="140" t="s">
        <v>16744</v>
      </c>
    </row>
    <row r="2303" spans="1:40" ht="28.8" x14ac:dyDescent="0.25">
      <c r="A2303" s="139" t="s">
        <v>7756</v>
      </c>
      <c r="B2303" s="140" t="s">
        <v>7757</v>
      </c>
      <c r="C2303" s="139">
        <v>128785</v>
      </c>
      <c r="D2303" s="140" t="s">
        <v>7434</v>
      </c>
      <c r="E2303" s="140" t="s">
        <v>6360</v>
      </c>
      <c r="F2303" s="139">
        <v>1701</v>
      </c>
      <c r="G2303" s="140" t="s">
        <v>891</v>
      </c>
      <c r="H2303" s="140" t="s">
        <v>5048</v>
      </c>
      <c r="I2303" s="140" t="s">
        <v>7758</v>
      </c>
      <c r="J2303" s="140" t="s">
        <v>16745</v>
      </c>
      <c r="K2303" s="140" t="s">
        <v>7881</v>
      </c>
      <c r="L2303" s="140" t="s">
        <v>7761</v>
      </c>
      <c r="M2303" s="140" t="s">
        <v>6824</v>
      </c>
      <c r="N2303" s="140" t="s">
        <v>8730</v>
      </c>
      <c r="O2303" s="139">
        <v>139055</v>
      </c>
      <c r="P2303" s="139">
        <v>5132</v>
      </c>
      <c r="Q2303" s="140" t="s">
        <v>6177</v>
      </c>
      <c r="R2303" s="139">
        <v>960377</v>
      </c>
      <c r="S2303" s="139">
        <v>0</v>
      </c>
      <c r="T2303" s="140" t="s">
        <v>7758</v>
      </c>
      <c r="U2303" s="141">
        <v>40422</v>
      </c>
      <c r="V2303" s="140" t="s">
        <v>16746</v>
      </c>
      <c r="W2303" s="140" t="s">
        <v>8341</v>
      </c>
      <c r="X2303" s="140" t="s">
        <v>7765</v>
      </c>
      <c r="Y2303" s="140" t="s">
        <v>7766</v>
      </c>
      <c r="Z2303" s="140" t="s">
        <v>8732</v>
      </c>
      <c r="AA2303" s="139">
        <v>1</v>
      </c>
      <c r="AB2303" s="141">
        <v>45322</v>
      </c>
      <c r="AC2303" s="141">
        <v>45322</v>
      </c>
      <c r="AD2303" s="140" t="s">
        <v>7938</v>
      </c>
      <c r="AE2303" s="140" t="s">
        <v>7939</v>
      </c>
      <c r="AF2303" s="140" t="s">
        <v>7940</v>
      </c>
      <c r="AG2303" s="140" t="s">
        <v>7941</v>
      </c>
      <c r="AH2303" s="140" t="s">
        <v>9312</v>
      </c>
      <c r="AI2303" s="140" t="s">
        <v>7773</v>
      </c>
      <c r="AJ2303" s="140" t="s">
        <v>9313</v>
      </c>
      <c r="AK2303" s="140" t="s">
        <v>9285</v>
      </c>
      <c r="AL2303" s="139">
        <v>1700</v>
      </c>
      <c r="AM2303" s="140" t="s">
        <v>269</v>
      </c>
      <c r="AN2303" s="140" t="s">
        <v>9314</v>
      </c>
    </row>
    <row r="2304" spans="1:40" ht="28.8" x14ac:dyDescent="0.25">
      <c r="A2304" s="139" t="s">
        <v>7756</v>
      </c>
      <c r="B2304" s="140" t="s">
        <v>7757</v>
      </c>
      <c r="C2304" s="139">
        <v>128819</v>
      </c>
      <c r="D2304" s="140" t="s">
        <v>7656</v>
      </c>
      <c r="E2304" s="140" t="s">
        <v>5049</v>
      </c>
      <c r="F2304" s="139">
        <v>2140</v>
      </c>
      <c r="G2304" s="140" t="s">
        <v>294</v>
      </c>
      <c r="H2304" s="140" t="s">
        <v>2037</v>
      </c>
      <c r="I2304" s="140" t="s">
        <v>7758</v>
      </c>
      <c r="J2304" s="140" t="s">
        <v>16747</v>
      </c>
      <c r="K2304" s="140" t="s">
        <v>7899</v>
      </c>
      <c r="L2304" s="140" t="s">
        <v>7761</v>
      </c>
      <c r="M2304" s="140" t="s">
        <v>6823</v>
      </c>
      <c r="N2304" s="140" t="s">
        <v>8722</v>
      </c>
      <c r="O2304" s="139">
        <v>119925</v>
      </c>
      <c r="P2304" s="139">
        <v>48009</v>
      </c>
      <c r="Q2304" s="140" t="s">
        <v>7634</v>
      </c>
      <c r="R2304" s="139">
        <v>129461</v>
      </c>
      <c r="S2304" s="139">
        <v>0</v>
      </c>
      <c r="T2304" s="140" t="s">
        <v>7758</v>
      </c>
      <c r="U2304" s="141">
        <v>40422</v>
      </c>
      <c r="V2304" s="140" t="s">
        <v>16748</v>
      </c>
      <c r="W2304" s="140" t="s">
        <v>16749</v>
      </c>
      <c r="X2304" s="140" t="s">
        <v>7765</v>
      </c>
      <c r="Y2304" s="140" t="s">
        <v>7766</v>
      </c>
      <c r="Z2304" s="140" t="s">
        <v>8739</v>
      </c>
      <c r="AA2304" s="139">
        <v>1</v>
      </c>
      <c r="AB2304" s="141">
        <v>45322</v>
      </c>
      <c r="AC2304" s="141">
        <v>45322</v>
      </c>
      <c r="AD2304" s="140" t="s">
        <v>7768</v>
      </c>
      <c r="AE2304" s="140" t="s">
        <v>7769</v>
      </c>
      <c r="AF2304" s="140" t="s">
        <v>7770</v>
      </c>
      <c r="AG2304" s="140" t="s">
        <v>7771</v>
      </c>
      <c r="AH2304" s="140" t="s">
        <v>16750</v>
      </c>
      <c r="AI2304" s="140" t="s">
        <v>7943</v>
      </c>
      <c r="AJ2304" s="140" t="s">
        <v>16751</v>
      </c>
      <c r="AK2304" s="140" t="s">
        <v>16752</v>
      </c>
      <c r="AL2304" s="139">
        <v>2140</v>
      </c>
      <c r="AM2304" s="140" t="s">
        <v>294</v>
      </c>
      <c r="AN2304" s="140" t="s">
        <v>16753</v>
      </c>
    </row>
    <row r="2305" spans="1:40" ht="28.8" x14ac:dyDescent="0.25">
      <c r="A2305" s="139" t="s">
        <v>7756</v>
      </c>
      <c r="B2305" s="140" t="s">
        <v>7757</v>
      </c>
      <c r="C2305" s="139">
        <v>128827</v>
      </c>
      <c r="D2305" s="140" t="s">
        <v>6031</v>
      </c>
      <c r="E2305" s="140" t="s">
        <v>7435</v>
      </c>
      <c r="F2305" s="139">
        <v>2100</v>
      </c>
      <c r="G2305" s="140" t="s">
        <v>543</v>
      </c>
      <c r="H2305" s="140" t="s">
        <v>2038</v>
      </c>
      <c r="I2305" s="140" t="s">
        <v>7758</v>
      </c>
      <c r="J2305" s="140" t="s">
        <v>16754</v>
      </c>
      <c r="K2305" s="140" t="s">
        <v>8070</v>
      </c>
      <c r="L2305" s="140" t="s">
        <v>7761</v>
      </c>
      <c r="M2305" s="140" t="s">
        <v>8071</v>
      </c>
      <c r="N2305" s="140" t="s">
        <v>7762</v>
      </c>
      <c r="O2305" s="139">
        <v>121831</v>
      </c>
      <c r="P2305" s="139">
        <v>129643</v>
      </c>
      <c r="Q2305" s="140" t="s">
        <v>7442</v>
      </c>
      <c r="R2305" s="139">
        <v>113803</v>
      </c>
      <c r="S2305" s="139">
        <v>113803</v>
      </c>
      <c r="T2305" s="140" t="s">
        <v>7758</v>
      </c>
      <c r="U2305" s="141">
        <v>40422</v>
      </c>
      <c r="V2305" s="140" t="s">
        <v>16755</v>
      </c>
      <c r="W2305" s="140" t="s">
        <v>8776</v>
      </c>
      <c r="X2305" s="140" t="s">
        <v>7765</v>
      </c>
      <c r="Y2305" s="140" t="s">
        <v>7766</v>
      </c>
      <c r="Z2305" s="140" t="s">
        <v>7767</v>
      </c>
      <c r="AA2305" s="139">
        <v>1</v>
      </c>
      <c r="AB2305" s="141">
        <v>45322</v>
      </c>
      <c r="AC2305" s="141">
        <v>45322</v>
      </c>
      <c r="AD2305" s="140" t="s">
        <v>7876</v>
      </c>
      <c r="AE2305" s="140" t="s">
        <v>7877</v>
      </c>
      <c r="AF2305" s="140" t="s">
        <v>7878</v>
      </c>
      <c r="AG2305" s="140" t="s">
        <v>7879</v>
      </c>
      <c r="AH2305" s="140" t="s">
        <v>8074</v>
      </c>
      <c r="AI2305" s="140" t="s">
        <v>7773</v>
      </c>
      <c r="AJ2305" s="140" t="s">
        <v>8075</v>
      </c>
      <c r="AK2305" s="140" t="s">
        <v>8076</v>
      </c>
      <c r="AL2305" s="139">
        <v>2050</v>
      </c>
      <c r="AM2305" s="140" t="s">
        <v>2909</v>
      </c>
      <c r="AN2305" s="140" t="s">
        <v>8077</v>
      </c>
    </row>
    <row r="2306" spans="1:40" ht="28.8" x14ac:dyDescent="0.25">
      <c r="A2306" s="139" t="s">
        <v>7756</v>
      </c>
      <c r="B2306" s="140" t="s">
        <v>7757</v>
      </c>
      <c r="C2306" s="139">
        <v>128835</v>
      </c>
      <c r="D2306" s="140" t="s">
        <v>6032</v>
      </c>
      <c r="E2306" s="140" t="s">
        <v>6033</v>
      </c>
      <c r="F2306" s="139">
        <v>1070</v>
      </c>
      <c r="G2306" s="140" t="s">
        <v>493</v>
      </c>
      <c r="H2306" s="140" t="s">
        <v>6034</v>
      </c>
      <c r="I2306" s="140" t="s">
        <v>7758</v>
      </c>
      <c r="J2306" s="140" t="s">
        <v>16756</v>
      </c>
      <c r="K2306" s="140" t="s">
        <v>7881</v>
      </c>
      <c r="L2306" s="140" t="s">
        <v>7761</v>
      </c>
      <c r="M2306" s="140" t="s">
        <v>6824</v>
      </c>
      <c r="N2306" s="140" t="s">
        <v>8730</v>
      </c>
      <c r="O2306" s="139">
        <v>120329</v>
      </c>
      <c r="P2306" s="139">
        <v>3962</v>
      </c>
      <c r="Q2306" s="140" t="s">
        <v>5209</v>
      </c>
      <c r="R2306" s="139">
        <v>960153</v>
      </c>
      <c r="S2306" s="139">
        <v>0</v>
      </c>
      <c r="T2306" s="140" t="s">
        <v>7758</v>
      </c>
      <c r="U2306" s="141">
        <v>40422</v>
      </c>
      <c r="V2306" s="140" t="s">
        <v>16757</v>
      </c>
      <c r="W2306" s="140" t="s">
        <v>16758</v>
      </c>
      <c r="X2306" s="140" t="s">
        <v>7765</v>
      </c>
      <c r="Y2306" s="140" t="s">
        <v>7766</v>
      </c>
      <c r="Z2306" s="140" t="s">
        <v>8732</v>
      </c>
      <c r="AA2306" s="139">
        <v>1</v>
      </c>
      <c r="AB2306" s="141">
        <v>45322</v>
      </c>
      <c r="AC2306" s="141">
        <v>45322</v>
      </c>
      <c r="AD2306" s="140" t="s">
        <v>7938</v>
      </c>
      <c r="AE2306" s="140" t="s">
        <v>7939</v>
      </c>
      <c r="AF2306" s="140" t="s">
        <v>7940</v>
      </c>
      <c r="AG2306" s="140" t="s">
        <v>7941</v>
      </c>
      <c r="AH2306" s="140" t="s">
        <v>8857</v>
      </c>
      <c r="AI2306" s="140" t="s">
        <v>7773</v>
      </c>
      <c r="AJ2306" s="140" t="s">
        <v>8858</v>
      </c>
      <c r="AK2306" s="140" t="s">
        <v>8859</v>
      </c>
      <c r="AL2306" s="139">
        <v>1070</v>
      </c>
      <c r="AM2306" s="140" t="s">
        <v>493</v>
      </c>
      <c r="AN2306" s="140" t="s">
        <v>8860</v>
      </c>
    </row>
    <row r="2307" spans="1:40" ht="28.8" x14ac:dyDescent="0.25">
      <c r="A2307" s="139" t="s">
        <v>7756</v>
      </c>
      <c r="B2307" s="140" t="s">
        <v>7757</v>
      </c>
      <c r="C2307" s="139">
        <v>128868</v>
      </c>
      <c r="D2307" s="140" t="s">
        <v>7657</v>
      </c>
      <c r="E2307" s="140" t="s">
        <v>5050</v>
      </c>
      <c r="F2307" s="139">
        <v>2600</v>
      </c>
      <c r="G2307" s="140" t="s">
        <v>590</v>
      </c>
      <c r="H2307" s="140" t="s">
        <v>2039</v>
      </c>
      <c r="I2307" s="140" t="s">
        <v>7758</v>
      </c>
      <c r="J2307" s="140" t="s">
        <v>16759</v>
      </c>
      <c r="K2307" s="140" t="s">
        <v>8070</v>
      </c>
      <c r="L2307" s="140" t="s">
        <v>7761</v>
      </c>
      <c r="M2307" s="140" t="s">
        <v>8071</v>
      </c>
      <c r="N2307" s="140" t="s">
        <v>7762</v>
      </c>
      <c r="O2307" s="139">
        <v>138784</v>
      </c>
      <c r="P2307" s="139">
        <v>414</v>
      </c>
      <c r="Q2307" s="140" t="s">
        <v>7052</v>
      </c>
      <c r="R2307" s="139">
        <v>113803</v>
      </c>
      <c r="S2307" s="139">
        <v>113803</v>
      </c>
      <c r="T2307" s="140" t="s">
        <v>7758</v>
      </c>
      <c r="U2307" s="141">
        <v>40422</v>
      </c>
      <c r="V2307" s="140" t="s">
        <v>16760</v>
      </c>
      <c r="W2307" s="140" t="s">
        <v>8902</v>
      </c>
      <c r="X2307" s="140" t="s">
        <v>7765</v>
      </c>
      <c r="Y2307" s="140" t="s">
        <v>7766</v>
      </c>
      <c r="Z2307" s="140" t="s">
        <v>7767</v>
      </c>
      <c r="AA2307" s="139">
        <v>1</v>
      </c>
      <c r="AB2307" s="141">
        <v>45322</v>
      </c>
      <c r="AC2307" s="141">
        <v>45322</v>
      </c>
      <c r="AD2307" s="140" t="s">
        <v>8109</v>
      </c>
      <c r="AE2307" s="140" t="s">
        <v>8110</v>
      </c>
      <c r="AF2307" s="140" t="s">
        <v>8111</v>
      </c>
      <c r="AG2307" s="140" t="s">
        <v>8112</v>
      </c>
      <c r="AH2307" s="140" t="s">
        <v>8074</v>
      </c>
      <c r="AI2307" s="140" t="s">
        <v>7773</v>
      </c>
      <c r="AJ2307" s="140" t="s">
        <v>8075</v>
      </c>
      <c r="AK2307" s="140" t="s">
        <v>8076</v>
      </c>
      <c r="AL2307" s="139">
        <v>2050</v>
      </c>
      <c r="AM2307" s="140" t="s">
        <v>2909</v>
      </c>
      <c r="AN2307" s="140" t="s">
        <v>8077</v>
      </c>
    </row>
    <row r="2308" spans="1:40" ht="28.8" x14ac:dyDescent="0.25">
      <c r="A2308" s="139" t="s">
        <v>7756</v>
      </c>
      <c r="B2308" s="140" t="s">
        <v>7757</v>
      </c>
      <c r="C2308" s="139">
        <v>128876</v>
      </c>
      <c r="D2308" s="140" t="s">
        <v>6972</v>
      </c>
      <c r="E2308" s="140" t="s">
        <v>5051</v>
      </c>
      <c r="F2308" s="139">
        <v>2018</v>
      </c>
      <c r="G2308" s="140" t="s">
        <v>2909</v>
      </c>
      <c r="H2308" s="140" t="s">
        <v>2040</v>
      </c>
      <c r="I2308" s="140" t="s">
        <v>7758</v>
      </c>
      <c r="J2308" s="140" t="s">
        <v>16761</v>
      </c>
      <c r="K2308" s="140" t="s">
        <v>7899</v>
      </c>
      <c r="L2308" s="140" t="s">
        <v>7761</v>
      </c>
      <c r="M2308" s="140" t="s">
        <v>6823</v>
      </c>
      <c r="N2308" s="140" t="s">
        <v>8722</v>
      </c>
      <c r="O2308" s="139">
        <v>122127</v>
      </c>
      <c r="P2308" s="139">
        <v>106138</v>
      </c>
      <c r="Q2308" s="140" t="s">
        <v>5921</v>
      </c>
      <c r="R2308" s="139">
        <v>128884</v>
      </c>
      <c r="S2308" s="139">
        <v>0</v>
      </c>
      <c r="T2308" s="140" t="s">
        <v>7758</v>
      </c>
      <c r="U2308" s="141">
        <v>40422</v>
      </c>
      <c r="V2308" s="140" t="s">
        <v>16762</v>
      </c>
      <c r="W2308" s="140" t="s">
        <v>12596</v>
      </c>
      <c r="X2308" s="140" t="s">
        <v>7765</v>
      </c>
      <c r="Y2308" s="140" t="s">
        <v>7766</v>
      </c>
      <c r="Z2308" s="140" t="s">
        <v>8739</v>
      </c>
      <c r="AA2308" s="139">
        <v>1</v>
      </c>
      <c r="AB2308" s="141">
        <v>45322</v>
      </c>
      <c r="AC2308" s="141">
        <v>45322</v>
      </c>
      <c r="AD2308" s="140" t="s">
        <v>7857</v>
      </c>
      <c r="AE2308" s="140" t="s">
        <v>7858</v>
      </c>
      <c r="AF2308" s="140" t="s">
        <v>7859</v>
      </c>
      <c r="AG2308" s="140" t="s">
        <v>7860</v>
      </c>
      <c r="AH2308" s="140" t="s">
        <v>16763</v>
      </c>
      <c r="AI2308" s="140" t="s">
        <v>7943</v>
      </c>
      <c r="AJ2308" s="140" t="s">
        <v>16764</v>
      </c>
      <c r="AK2308" s="140" t="s">
        <v>5051</v>
      </c>
      <c r="AL2308" s="139">
        <v>2018</v>
      </c>
      <c r="AM2308" s="140" t="s">
        <v>2909</v>
      </c>
      <c r="AN2308" s="140" t="s">
        <v>16765</v>
      </c>
    </row>
    <row r="2309" spans="1:40" ht="28.8" x14ac:dyDescent="0.25">
      <c r="A2309" s="139" t="s">
        <v>7756</v>
      </c>
      <c r="B2309" s="140" t="s">
        <v>7757</v>
      </c>
      <c r="C2309" s="139">
        <v>129007</v>
      </c>
      <c r="D2309" s="140" t="s">
        <v>16766</v>
      </c>
      <c r="E2309" s="140" t="s">
        <v>921</v>
      </c>
      <c r="F2309" s="139">
        <v>3202</v>
      </c>
      <c r="G2309" s="140" t="s">
        <v>350</v>
      </c>
      <c r="H2309" s="140" t="s">
        <v>2041</v>
      </c>
      <c r="I2309" s="140" t="s">
        <v>7758</v>
      </c>
      <c r="J2309" s="140" t="s">
        <v>8324</v>
      </c>
      <c r="K2309" s="140" t="s">
        <v>7881</v>
      </c>
      <c r="L2309" s="140" t="s">
        <v>7761</v>
      </c>
      <c r="M2309" s="140" t="s">
        <v>6824</v>
      </c>
      <c r="N2309" s="140" t="s">
        <v>7762</v>
      </c>
      <c r="O2309" s="139">
        <v>122176</v>
      </c>
      <c r="P2309" s="139">
        <v>1305</v>
      </c>
      <c r="Q2309" s="140" t="s">
        <v>6139</v>
      </c>
      <c r="R2309" s="139">
        <v>113911</v>
      </c>
      <c r="S2309" s="139">
        <v>113911</v>
      </c>
      <c r="T2309" s="140" t="s">
        <v>7935</v>
      </c>
      <c r="U2309" s="141">
        <v>40787</v>
      </c>
      <c r="V2309" s="140" t="s">
        <v>8325</v>
      </c>
      <c r="W2309" s="140" t="s">
        <v>8209</v>
      </c>
      <c r="X2309" s="140" t="s">
        <v>7765</v>
      </c>
      <c r="Y2309" s="140" t="s">
        <v>7766</v>
      </c>
      <c r="Z2309" s="140" t="s">
        <v>7767</v>
      </c>
      <c r="AA2309" s="139">
        <v>2</v>
      </c>
      <c r="AB2309" s="141">
        <v>45322</v>
      </c>
      <c r="AC2309" s="141">
        <v>45322</v>
      </c>
      <c r="AD2309" s="140" t="s">
        <v>7876</v>
      </c>
      <c r="AE2309" s="140" t="s">
        <v>7877</v>
      </c>
      <c r="AF2309" s="140" t="s">
        <v>7878</v>
      </c>
      <c r="AG2309" s="140" t="s">
        <v>7879</v>
      </c>
      <c r="AH2309" s="140" t="s">
        <v>7884</v>
      </c>
      <c r="AI2309" s="140" t="s">
        <v>7885</v>
      </c>
      <c r="AJ2309" s="140" t="s">
        <v>7886</v>
      </c>
      <c r="AK2309" s="140" t="s">
        <v>7887</v>
      </c>
      <c r="AL2309" s="139">
        <v>3290</v>
      </c>
      <c r="AM2309" s="140" t="s">
        <v>351</v>
      </c>
      <c r="AN2309" s="140" t="s">
        <v>7888</v>
      </c>
    </row>
    <row r="2310" spans="1:40" ht="28.8" x14ac:dyDescent="0.25">
      <c r="A2310" s="139" t="s">
        <v>7756</v>
      </c>
      <c r="B2310" s="140" t="s">
        <v>7757</v>
      </c>
      <c r="C2310" s="139">
        <v>129015</v>
      </c>
      <c r="D2310" s="140" t="s">
        <v>7658</v>
      </c>
      <c r="E2310" s="140" t="s">
        <v>6361</v>
      </c>
      <c r="F2310" s="139">
        <v>3012</v>
      </c>
      <c r="G2310" s="140" t="s">
        <v>338</v>
      </c>
      <c r="H2310" s="140" t="s">
        <v>5052</v>
      </c>
      <c r="I2310" s="140" t="s">
        <v>7758</v>
      </c>
      <c r="J2310" s="140" t="s">
        <v>16767</v>
      </c>
      <c r="K2310" s="140" t="s">
        <v>7881</v>
      </c>
      <c r="L2310" s="140" t="s">
        <v>7761</v>
      </c>
      <c r="M2310" s="140" t="s">
        <v>6824</v>
      </c>
      <c r="N2310" s="140" t="s">
        <v>7762</v>
      </c>
      <c r="O2310" s="139">
        <v>120841</v>
      </c>
      <c r="P2310" s="139">
        <v>13433</v>
      </c>
      <c r="Q2310" s="140" t="s">
        <v>7248</v>
      </c>
      <c r="R2310" s="139">
        <v>113902</v>
      </c>
      <c r="S2310" s="139">
        <v>113902</v>
      </c>
      <c r="T2310" s="140" t="s">
        <v>7758</v>
      </c>
      <c r="U2310" s="141">
        <v>40787</v>
      </c>
      <c r="V2310" s="140" t="s">
        <v>16768</v>
      </c>
      <c r="W2310" s="140" t="s">
        <v>9243</v>
      </c>
      <c r="X2310" s="140" t="s">
        <v>7765</v>
      </c>
      <c r="Y2310" s="140" t="s">
        <v>7766</v>
      </c>
      <c r="Z2310" s="140" t="s">
        <v>7767</v>
      </c>
      <c r="AA2310" s="139">
        <v>1</v>
      </c>
      <c r="AB2310" s="141">
        <v>45322</v>
      </c>
      <c r="AC2310" s="141">
        <v>45322</v>
      </c>
      <c r="AD2310" s="140" t="s">
        <v>7857</v>
      </c>
      <c r="AE2310" s="140" t="s">
        <v>7858</v>
      </c>
      <c r="AF2310" s="140" t="s">
        <v>7859</v>
      </c>
      <c r="AG2310" s="140" t="s">
        <v>7860</v>
      </c>
      <c r="AH2310" s="140" t="s">
        <v>8287</v>
      </c>
      <c r="AI2310" s="140" t="s">
        <v>7773</v>
      </c>
      <c r="AJ2310" s="140" t="s">
        <v>8288</v>
      </c>
      <c r="AK2310" s="140" t="s">
        <v>4774</v>
      </c>
      <c r="AL2310" s="139">
        <v>3010</v>
      </c>
      <c r="AM2310" s="140" t="s">
        <v>347</v>
      </c>
      <c r="AN2310" s="140" t="s">
        <v>8289</v>
      </c>
    </row>
    <row r="2311" spans="1:40" ht="28.8" x14ac:dyDescent="0.25">
      <c r="A2311" s="139" t="s">
        <v>7756</v>
      </c>
      <c r="B2311" s="140" t="s">
        <v>7757</v>
      </c>
      <c r="C2311" s="139">
        <v>129023</v>
      </c>
      <c r="D2311" s="140" t="s">
        <v>5372</v>
      </c>
      <c r="E2311" s="140" t="s">
        <v>5053</v>
      </c>
      <c r="F2311" s="139">
        <v>1080</v>
      </c>
      <c r="G2311" s="140" t="s">
        <v>489</v>
      </c>
      <c r="H2311" s="140" t="s">
        <v>2042</v>
      </c>
      <c r="I2311" s="140" t="s">
        <v>7758</v>
      </c>
      <c r="J2311" s="140" t="s">
        <v>16769</v>
      </c>
      <c r="K2311" s="140" t="s">
        <v>7881</v>
      </c>
      <c r="L2311" s="140" t="s">
        <v>7761</v>
      </c>
      <c r="M2311" s="140" t="s">
        <v>6824</v>
      </c>
      <c r="N2311" s="140" t="s">
        <v>8730</v>
      </c>
      <c r="O2311" s="139">
        <v>122051</v>
      </c>
      <c r="P2311" s="139">
        <v>4135</v>
      </c>
      <c r="Q2311" s="140" t="s">
        <v>6408</v>
      </c>
      <c r="R2311" s="139">
        <v>960187</v>
      </c>
      <c r="S2311" s="139">
        <v>0</v>
      </c>
      <c r="T2311" s="140" t="s">
        <v>7758</v>
      </c>
      <c r="U2311" s="141">
        <v>40787</v>
      </c>
      <c r="V2311" s="140" t="s">
        <v>16770</v>
      </c>
      <c r="W2311" s="140" t="s">
        <v>8330</v>
      </c>
      <c r="X2311" s="140" t="s">
        <v>7765</v>
      </c>
      <c r="Y2311" s="140" t="s">
        <v>7766</v>
      </c>
      <c r="Z2311" s="140" t="s">
        <v>8732</v>
      </c>
      <c r="AA2311" s="139">
        <v>1</v>
      </c>
      <c r="AB2311" s="141">
        <v>45322</v>
      </c>
      <c r="AC2311" s="141">
        <v>45322</v>
      </c>
      <c r="AD2311" s="140" t="s">
        <v>7938</v>
      </c>
      <c r="AE2311" s="140" t="s">
        <v>7939</v>
      </c>
      <c r="AF2311" s="140" t="s">
        <v>7940</v>
      </c>
      <c r="AG2311" s="140" t="s">
        <v>7941</v>
      </c>
      <c r="AH2311" s="140" t="s">
        <v>8783</v>
      </c>
      <c r="AI2311" s="140" t="s">
        <v>7773</v>
      </c>
      <c r="AJ2311" s="140" t="s">
        <v>8784</v>
      </c>
      <c r="AK2311" s="140" t="s">
        <v>8785</v>
      </c>
      <c r="AL2311" s="139">
        <v>1080</v>
      </c>
      <c r="AM2311" s="140" t="s">
        <v>489</v>
      </c>
      <c r="AN2311" s="140" t="s">
        <v>8786</v>
      </c>
    </row>
    <row r="2312" spans="1:40" ht="28.8" x14ac:dyDescent="0.25">
      <c r="A2312" s="139" t="s">
        <v>7756</v>
      </c>
      <c r="B2312" s="140" t="s">
        <v>7757</v>
      </c>
      <c r="C2312" s="139">
        <v>129056</v>
      </c>
      <c r="D2312" s="140" t="s">
        <v>7659</v>
      </c>
      <c r="E2312" s="140" t="s">
        <v>6035</v>
      </c>
      <c r="F2312" s="139">
        <v>1800</v>
      </c>
      <c r="G2312" s="140" t="s">
        <v>272</v>
      </c>
      <c r="H2312" s="140" t="s">
        <v>2043</v>
      </c>
      <c r="I2312" s="140" t="s">
        <v>7758</v>
      </c>
      <c r="J2312" s="140" t="s">
        <v>16771</v>
      </c>
      <c r="K2312" s="140" t="s">
        <v>7881</v>
      </c>
      <c r="L2312" s="140" t="s">
        <v>7761</v>
      </c>
      <c r="M2312" s="140" t="s">
        <v>6824</v>
      </c>
      <c r="N2312" s="140" t="s">
        <v>7762</v>
      </c>
      <c r="O2312" s="139">
        <v>121947</v>
      </c>
      <c r="P2312" s="139">
        <v>129056</v>
      </c>
      <c r="Q2312" s="140" t="s">
        <v>7659</v>
      </c>
      <c r="R2312" s="139">
        <v>113894</v>
      </c>
      <c r="S2312" s="139">
        <v>113894</v>
      </c>
      <c r="T2312" s="140" t="s">
        <v>7758</v>
      </c>
      <c r="U2312" s="141">
        <v>40787</v>
      </c>
      <c r="V2312" s="140" t="s">
        <v>16772</v>
      </c>
      <c r="W2312" s="140" t="s">
        <v>7991</v>
      </c>
      <c r="X2312" s="140" t="s">
        <v>7765</v>
      </c>
      <c r="Y2312" s="140" t="s">
        <v>7766</v>
      </c>
      <c r="Z2312" s="140" t="s">
        <v>7767</v>
      </c>
      <c r="AA2312" s="139">
        <v>1</v>
      </c>
      <c r="AB2312" s="141">
        <v>45322</v>
      </c>
      <c r="AC2312" s="141">
        <v>45322</v>
      </c>
      <c r="AD2312" s="140" t="s">
        <v>7953</v>
      </c>
      <c r="AE2312" s="140" t="s">
        <v>7954</v>
      </c>
      <c r="AF2312" s="140" t="s">
        <v>7955</v>
      </c>
      <c r="AG2312" s="140" t="s">
        <v>7956</v>
      </c>
      <c r="AH2312" s="140" t="s">
        <v>8041</v>
      </c>
      <c r="AI2312" s="140" t="s">
        <v>7885</v>
      </c>
      <c r="AJ2312" s="140" t="s">
        <v>8042</v>
      </c>
      <c r="AK2312" s="140" t="s">
        <v>8043</v>
      </c>
      <c r="AL2312" s="139">
        <v>1800</v>
      </c>
      <c r="AM2312" s="140" t="s">
        <v>272</v>
      </c>
      <c r="AN2312" s="140" t="s">
        <v>8044</v>
      </c>
    </row>
    <row r="2313" spans="1:40" ht="28.8" x14ac:dyDescent="0.25">
      <c r="A2313" s="139" t="s">
        <v>7756</v>
      </c>
      <c r="B2313" s="140" t="s">
        <v>7757</v>
      </c>
      <c r="C2313" s="139">
        <v>129064</v>
      </c>
      <c r="D2313" s="140" t="s">
        <v>6036</v>
      </c>
      <c r="E2313" s="140" t="s">
        <v>5054</v>
      </c>
      <c r="F2313" s="139">
        <v>2100</v>
      </c>
      <c r="G2313" s="140" t="s">
        <v>543</v>
      </c>
      <c r="H2313" s="140" t="s">
        <v>2044</v>
      </c>
      <c r="I2313" s="140" t="s">
        <v>7758</v>
      </c>
      <c r="J2313" s="140" t="s">
        <v>16773</v>
      </c>
      <c r="K2313" s="140" t="s">
        <v>8070</v>
      </c>
      <c r="L2313" s="140" t="s">
        <v>7761</v>
      </c>
      <c r="M2313" s="140" t="s">
        <v>8071</v>
      </c>
      <c r="N2313" s="140" t="s">
        <v>8722</v>
      </c>
      <c r="O2313" s="139">
        <v>121764</v>
      </c>
      <c r="P2313" s="139">
        <v>7344</v>
      </c>
      <c r="Q2313" s="140" t="s">
        <v>5343</v>
      </c>
      <c r="R2313" s="139">
        <v>963091</v>
      </c>
      <c r="S2313" s="139">
        <v>0</v>
      </c>
      <c r="T2313" s="140" t="s">
        <v>7758</v>
      </c>
      <c r="U2313" s="141">
        <v>40787</v>
      </c>
      <c r="V2313" s="140" t="s">
        <v>16774</v>
      </c>
      <c r="W2313" s="140" t="s">
        <v>10467</v>
      </c>
      <c r="X2313" s="140" t="s">
        <v>7765</v>
      </c>
      <c r="Y2313" s="140" t="s">
        <v>7766</v>
      </c>
      <c r="Z2313" s="140" t="s">
        <v>8739</v>
      </c>
      <c r="AA2313" s="139">
        <v>1</v>
      </c>
      <c r="AB2313" s="141">
        <v>45322</v>
      </c>
      <c r="AC2313" s="141">
        <v>45322</v>
      </c>
      <c r="AD2313" s="140" t="s">
        <v>8091</v>
      </c>
      <c r="AE2313" s="140" t="s">
        <v>8092</v>
      </c>
      <c r="AF2313" s="140" t="s">
        <v>8093</v>
      </c>
      <c r="AG2313" s="140" t="s">
        <v>8094</v>
      </c>
      <c r="AH2313" s="140" t="s">
        <v>16775</v>
      </c>
      <c r="AI2313" s="140" t="s">
        <v>7885</v>
      </c>
      <c r="AJ2313" s="140" t="s">
        <v>16776</v>
      </c>
      <c r="AK2313" s="140" t="s">
        <v>5054</v>
      </c>
      <c r="AL2313" s="139">
        <v>2100</v>
      </c>
      <c r="AM2313" s="140" t="s">
        <v>543</v>
      </c>
      <c r="AN2313" s="140" t="s">
        <v>9985</v>
      </c>
    </row>
    <row r="2314" spans="1:40" ht="28.8" x14ac:dyDescent="0.25">
      <c r="A2314" s="139" t="s">
        <v>7756</v>
      </c>
      <c r="B2314" s="140" t="s">
        <v>7757</v>
      </c>
      <c r="C2314" s="139">
        <v>129072</v>
      </c>
      <c r="D2314" s="140" t="s">
        <v>7436</v>
      </c>
      <c r="E2314" s="140" t="s">
        <v>5055</v>
      </c>
      <c r="F2314" s="139">
        <v>1080</v>
      </c>
      <c r="G2314" s="140" t="s">
        <v>489</v>
      </c>
      <c r="H2314" s="140" t="s">
        <v>2045</v>
      </c>
      <c r="I2314" s="140" t="s">
        <v>7758</v>
      </c>
      <c r="J2314" s="140" t="s">
        <v>16777</v>
      </c>
      <c r="K2314" s="140" t="s">
        <v>7881</v>
      </c>
      <c r="L2314" s="140" t="s">
        <v>7761</v>
      </c>
      <c r="M2314" s="140" t="s">
        <v>6824</v>
      </c>
      <c r="N2314" s="140" t="s">
        <v>7762</v>
      </c>
      <c r="O2314" s="139">
        <v>122069</v>
      </c>
      <c r="P2314" s="139">
        <v>42</v>
      </c>
      <c r="Q2314" s="140" t="s">
        <v>7040</v>
      </c>
      <c r="R2314" s="139">
        <v>113878</v>
      </c>
      <c r="S2314" s="139">
        <v>113878</v>
      </c>
      <c r="T2314" s="140" t="s">
        <v>7758</v>
      </c>
      <c r="U2314" s="141">
        <v>40787</v>
      </c>
      <c r="V2314" s="140" t="s">
        <v>16778</v>
      </c>
      <c r="W2314" s="140" t="s">
        <v>16779</v>
      </c>
      <c r="X2314" s="140" t="s">
        <v>7765</v>
      </c>
      <c r="Y2314" s="140" t="s">
        <v>7766</v>
      </c>
      <c r="Z2314" s="140" t="s">
        <v>7767</v>
      </c>
      <c r="AA2314" s="139">
        <v>1</v>
      </c>
      <c r="AB2314" s="141">
        <v>45322</v>
      </c>
      <c r="AC2314" s="141">
        <v>45322</v>
      </c>
      <c r="AD2314" s="140" t="s">
        <v>7938</v>
      </c>
      <c r="AE2314" s="140" t="s">
        <v>7939</v>
      </c>
      <c r="AF2314" s="140" t="s">
        <v>7940</v>
      </c>
      <c r="AG2314" s="140" t="s">
        <v>7941</v>
      </c>
      <c r="AH2314" s="140" t="s">
        <v>7942</v>
      </c>
      <c r="AI2314" s="140" t="s">
        <v>7943</v>
      </c>
      <c r="AJ2314" s="140" t="s">
        <v>7944</v>
      </c>
      <c r="AK2314" s="140" t="s">
        <v>7945</v>
      </c>
      <c r="AL2314" s="139">
        <v>1140</v>
      </c>
      <c r="AM2314" s="140" t="s">
        <v>258</v>
      </c>
      <c r="AN2314" s="140" t="s">
        <v>7946</v>
      </c>
    </row>
    <row r="2315" spans="1:40" ht="28.8" x14ac:dyDescent="0.25">
      <c r="A2315" s="139" t="s">
        <v>7756</v>
      </c>
      <c r="B2315" s="140" t="s">
        <v>7757</v>
      </c>
      <c r="C2315" s="139">
        <v>129081</v>
      </c>
      <c r="D2315" s="140" t="s">
        <v>6362</v>
      </c>
      <c r="E2315" s="140" t="s">
        <v>5056</v>
      </c>
      <c r="F2315" s="139">
        <v>2018</v>
      </c>
      <c r="G2315" s="140" t="s">
        <v>2909</v>
      </c>
      <c r="H2315" s="140" t="s">
        <v>2954</v>
      </c>
      <c r="I2315" s="140" t="s">
        <v>7758</v>
      </c>
      <c r="J2315" s="140" t="s">
        <v>16780</v>
      </c>
      <c r="K2315" s="140" t="s">
        <v>8070</v>
      </c>
      <c r="L2315" s="140" t="s">
        <v>7761</v>
      </c>
      <c r="M2315" s="140" t="s">
        <v>8071</v>
      </c>
      <c r="N2315" s="140" t="s">
        <v>8730</v>
      </c>
      <c r="O2315" s="139">
        <v>119751</v>
      </c>
      <c r="P2315" s="139">
        <v>6213</v>
      </c>
      <c r="Q2315" s="140" t="s">
        <v>6187</v>
      </c>
      <c r="R2315" s="139">
        <v>128728</v>
      </c>
      <c r="S2315" s="139">
        <v>0</v>
      </c>
      <c r="T2315" s="140" t="s">
        <v>7758</v>
      </c>
      <c r="U2315" s="141">
        <v>40787</v>
      </c>
      <c r="V2315" s="140" t="s">
        <v>16781</v>
      </c>
      <c r="W2315" s="140" t="s">
        <v>16782</v>
      </c>
      <c r="X2315" s="140" t="s">
        <v>7765</v>
      </c>
      <c r="Y2315" s="140" t="s">
        <v>7766</v>
      </c>
      <c r="Z2315" s="140" t="s">
        <v>8732</v>
      </c>
      <c r="AA2315" s="139">
        <v>1</v>
      </c>
      <c r="AB2315" s="141">
        <v>45322</v>
      </c>
      <c r="AC2315" s="141">
        <v>45322</v>
      </c>
      <c r="AD2315" s="140" t="s">
        <v>7857</v>
      </c>
      <c r="AE2315" s="140" t="s">
        <v>7858</v>
      </c>
      <c r="AF2315" s="140" t="s">
        <v>7859</v>
      </c>
      <c r="AG2315" s="140" t="s">
        <v>7860</v>
      </c>
      <c r="AH2315" s="140" t="s">
        <v>9645</v>
      </c>
      <c r="AI2315" s="140" t="s">
        <v>7773</v>
      </c>
      <c r="AJ2315" s="140" t="s">
        <v>9646</v>
      </c>
      <c r="AK2315" s="140" t="s">
        <v>9647</v>
      </c>
      <c r="AL2315" s="139">
        <v>2000</v>
      </c>
      <c r="AM2315" s="140" t="s">
        <v>2909</v>
      </c>
      <c r="AN2315" s="140" t="s">
        <v>9648</v>
      </c>
    </row>
    <row r="2316" spans="1:40" ht="28.8" x14ac:dyDescent="0.25">
      <c r="A2316" s="139" t="s">
        <v>7756</v>
      </c>
      <c r="B2316" s="140" t="s">
        <v>7757</v>
      </c>
      <c r="C2316" s="139">
        <v>129098</v>
      </c>
      <c r="D2316" s="140" t="s">
        <v>6363</v>
      </c>
      <c r="E2316" s="140" t="s">
        <v>5057</v>
      </c>
      <c r="F2316" s="139">
        <v>2060</v>
      </c>
      <c r="G2316" s="140" t="s">
        <v>2909</v>
      </c>
      <c r="H2316" s="140" t="s">
        <v>2828</v>
      </c>
      <c r="I2316" s="140" t="s">
        <v>7758</v>
      </c>
      <c r="J2316" s="140" t="s">
        <v>16783</v>
      </c>
      <c r="K2316" s="140" t="s">
        <v>8070</v>
      </c>
      <c r="L2316" s="140" t="s">
        <v>7761</v>
      </c>
      <c r="M2316" s="140" t="s">
        <v>8071</v>
      </c>
      <c r="N2316" s="140" t="s">
        <v>8730</v>
      </c>
      <c r="O2316" s="139">
        <v>119735</v>
      </c>
      <c r="P2316" s="139">
        <v>61754</v>
      </c>
      <c r="Q2316" s="140" t="s">
        <v>6340</v>
      </c>
      <c r="R2316" s="139">
        <v>128728</v>
      </c>
      <c r="S2316" s="139">
        <v>0</v>
      </c>
      <c r="T2316" s="140" t="s">
        <v>7758</v>
      </c>
      <c r="U2316" s="141">
        <v>40787</v>
      </c>
      <c r="V2316" s="140" t="s">
        <v>16784</v>
      </c>
      <c r="W2316" s="140" t="s">
        <v>11359</v>
      </c>
      <c r="X2316" s="140" t="s">
        <v>7765</v>
      </c>
      <c r="Y2316" s="140" t="s">
        <v>7766</v>
      </c>
      <c r="Z2316" s="140" t="s">
        <v>8732</v>
      </c>
      <c r="AA2316" s="139">
        <v>1</v>
      </c>
      <c r="AB2316" s="141">
        <v>45322</v>
      </c>
      <c r="AC2316" s="141">
        <v>45322</v>
      </c>
      <c r="AD2316" s="140" t="s">
        <v>7857</v>
      </c>
      <c r="AE2316" s="140" t="s">
        <v>7858</v>
      </c>
      <c r="AF2316" s="140" t="s">
        <v>7859</v>
      </c>
      <c r="AG2316" s="140" t="s">
        <v>7860</v>
      </c>
      <c r="AH2316" s="140" t="s">
        <v>9645</v>
      </c>
      <c r="AI2316" s="140" t="s">
        <v>7773</v>
      </c>
      <c r="AJ2316" s="140" t="s">
        <v>9646</v>
      </c>
      <c r="AK2316" s="140" t="s">
        <v>9647</v>
      </c>
      <c r="AL2316" s="139">
        <v>2000</v>
      </c>
      <c r="AM2316" s="140" t="s">
        <v>2909</v>
      </c>
      <c r="AN2316" s="140" t="s">
        <v>9648</v>
      </c>
    </row>
    <row r="2317" spans="1:40" ht="28.8" x14ac:dyDescent="0.25">
      <c r="A2317" s="139" t="s">
        <v>7756</v>
      </c>
      <c r="B2317" s="140" t="s">
        <v>7757</v>
      </c>
      <c r="C2317" s="139">
        <v>129106</v>
      </c>
      <c r="D2317" s="140" t="s">
        <v>6364</v>
      </c>
      <c r="E2317" s="140" t="s">
        <v>5058</v>
      </c>
      <c r="F2317" s="139">
        <v>2840</v>
      </c>
      <c r="G2317" s="140" t="s">
        <v>892</v>
      </c>
      <c r="H2317" s="140" t="s">
        <v>6037</v>
      </c>
      <c r="I2317" s="140" t="s">
        <v>7758</v>
      </c>
      <c r="J2317" s="140" t="s">
        <v>16785</v>
      </c>
      <c r="K2317" s="140" t="s">
        <v>8070</v>
      </c>
      <c r="L2317" s="140" t="s">
        <v>7761</v>
      </c>
      <c r="M2317" s="140" t="s">
        <v>8071</v>
      </c>
      <c r="N2317" s="140" t="s">
        <v>8722</v>
      </c>
      <c r="O2317" s="139">
        <v>119255</v>
      </c>
      <c r="P2317" s="139">
        <v>46052</v>
      </c>
      <c r="Q2317" s="140" t="s">
        <v>7360</v>
      </c>
      <c r="R2317" s="139">
        <v>104661</v>
      </c>
      <c r="S2317" s="139">
        <v>0</v>
      </c>
      <c r="T2317" s="140" t="s">
        <v>7758</v>
      </c>
      <c r="U2317" s="141">
        <v>40787</v>
      </c>
      <c r="V2317" s="140" t="s">
        <v>16786</v>
      </c>
      <c r="W2317" s="140" t="s">
        <v>8337</v>
      </c>
      <c r="X2317" s="140" t="s">
        <v>7765</v>
      </c>
      <c r="Y2317" s="140" t="s">
        <v>7766</v>
      </c>
      <c r="Z2317" s="140" t="s">
        <v>8739</v>
      </c>
      <c r="AA2317" s="139">
        <v>1</v>
      </c>
      <c r="AB2317" s="141">
        <v>45322</v>
      </c>
      <c r="AC2317" s="141">
        <v>45322</v>
      </c>
      <c r="AD2317" s="140" t="s">
        <v>8109</v>
      </c>
      <c r="AE2317" s="140" t="s">
        <v>8110</v>
      </c>
      <c r="AF2317" s="140" t="s">
        <v>8111</v>
      </c>
      <c r="AG2317" s="140" t="s">
        <v>8112</v>
      </c>
      <c r="AH2317" s="140" t="s">
        <v>10825</v>
      </c>
      <c r="AI2317" s="140" t="s">
        <v>7943</v>
      </c>
      <c r="AJ2317" s="140" t="s">
        <v>10826</v>
      </c>
      <c r="AK2317" s="140" t="s">
        <v>10827</v>
      </c>
      <c r="AL2317" s="139">
        <v>2550</v>
      </c>
      <c r="AM2317" s="140" t="s">
        <v>317</v>
      </c>
      <c r="AN2317" s="140" t="s">
        <v>10828</v>
      </c>
    </row>
    <row r="2318" spans="1:40" ht="28.8" x14ac:dyDescent="0.25">
      <c r="A2318" s="139" t="s">
        <v>7756</v>
      </c>
      <c r="B2318" s="140" t="s">
        <v>7757</v>
      </c>
      <c r="C2318" s="139">
        <v>129114</v>
      </c>
      <c r="D2318" s="140" t="s">
        <v>6973</v>
      </c>
      <c r="E2318" s="140" t="s">
        <v>5059</v>
      </c>
      <c r="F2318" s="139">
        <v>9940</v>
      </c>
      <c r="G2318" s="140" t="s">
        <v>438</v>
      </c>
      <c r="H2318" s="140" t="s">
        <v>6038</v>
      </c>
      <c r="I2318" s="140" t="s">
        <v>7758</v>
      </c>
      <c r="J2318" s="140" t="s">
        <v>16787</v>
      </c>
      <c r="K2318" s="140" t="s">
        <v>8031</v>
      </c>
      <c r="L2318" s="140" t="s">
        <v>7761</v>
      </c>
      <c r="M2318" s="140" t="s">
        <v>6825</v>
      </c>
      <c r="N2318" s="140" t="s">
        <v>8730</v>
      </c>
      <c r="O2318" s="139">
        <v>121376</v>
      </c>
      <c r="P2318" s="139">
        <v>129114</v>
      </c>
      <c r="Q2318" s="140" t="s">
        <v>6973</v>
      </c>
      <c r="R2318" s="139">
        <v>975797</v>
      </c>
      <c r="S2318" s="139">
        <v>0</v>
      </c>
      <c r="T2318" s="140" t="s">
        <v>7758</v>
      </c>
      <c r="U2318" s="141">
        <v>40787</v>
      </c>
      <c r="V2318" s="140" t="s">
        <v>16788</v>
      </c>
      <c r="W2318" s="140" t="s">
        <v>8517</v>
      </c>
      <c r="X2318" s="140" t="s">
        <v>7765</v>
      </c>
      <c r="Y2318" s="140" t="s">
        <v>7766</v>
      </c>
      <c r="Z2318" s="140" t="s">
        <v>8732</v>
      </c>
      <c r="AA2318" s="139">
        <v>1</v>
      </c>
      <c r="AB2318" s="141">
        <v>45322</v>
      </c>
      <c r="AC2318" s="141">
        <v>45322</v>
      </c>
      <c r="AD2318" s="140" t="s">
        <v>8379</v>
      </c>
      <c r="AE2318" s="140" t="s">
        <v>8380</v>
      </c>
      <c r="AF2318" s="140" t="s">
        <v>8381</v>
      </c>
      <c r="AG2318" s="140" t="s">
        <v>8382</v>
      </c>
      <c r="AH2318" s="140" t="s">
        <v>14381</v>
      </c>
      <c r="AI2318" s="140" t="s">
        <v>7773</v>
      </c>
      <c r="AJ2318" s="140" t="s">
        <v>14382</v>
      </c>
      <c r="AK2318" s="140" t="s">
        <v>14383</v>
      </c>
      <c r="AL2318" s="139">
        <v>9940</v>
      </c>
      <c r="AM2318" s="140" t="s">
        <v>438</v>
      </c>
      <c r="AN2318" s="140" t="s">
        <v>14384</v>
      </c>
    </row>
    <row r="2319" spans="1:40" ht="28.8" x14ac:dyDescent="0.25">
      <c r="A2319" s="139" t="s">
        <v>7756</v>
      </c>
      <c r="B2319" s="140" t="s">
        <v>7757</v>
      </c>
      <c r="C2319" s="139">
        <v>129122</v>
      </c>
      <c r="D2319" s="140" t="s">
        <v>6974</v>
      </c>
      <c r="E2319" s="140" t="s">
        <v>5060</v>
      </c>
      <c r="F2319" s="139">
        <v>9940</v>
      </c>
      <c r="G2319" s="140" t="s">
        <v>438</v>
      </c>
      <c r="H2319" s="140" t="s">
        <v>6039</v>
      </c>
      <c r="I2319" s="140" t="s">
        <v>7758</v>
      </c>
      <c r="J2319" s="140" t="s">
        <v>16789</v>
      </c>
      <c r="K2319" s="140" t="s">
        <v>8031</v>
      </c>
      <c r="L2319" s="140" t="s">
        <v>7761</v>
      </c>
      <c r="M2319" s="140" t="s">
        <v>6825</v>
      </c>
      <c r="N2319" s="140" t="s">
        <v>8730</v>
      </c>
      <c r="O2319" s="139">
        <v>121376</v>
      </c>
      <c r="P2319" s="139">
        <v>129114</v>
      </c>
      <c r="Q2319" s="140" t="s">
        <v>6973</v>
      </c>
      <c r="R2319" s="139">
        <v>975797</v>
      </c>
      <c r="S2319" s="139">
        <v>0</v>
      </c>
      <c r="T2319" s="140" t="s">
        <v>7758</v>
      </c>
      <c r="U2319" s="141">
        <v>40787</v>
      </c>
      <c r="V2319" s="140" t="s">
        <v>16790</v>
      </c>
      <c r="W2319" s="140" t="s">
        <v>13983</v>
      </c>
      <c r="X2319" s="140" t="s">
        <v>7765</v>
      </c>
      <c r="Y2319" s="140" t="s">
        <v>7766</v>
      </c>
      <c r="Z2319" s="140" t="s">
        <v>8732</v>
      </c>
      <c r="AA2319" s="139">
        <v>1</v>
      </c>
      <c r="AB2319" s="141">
        <v>45322</v>
      </c>
      <c r="AC2319" s="141">
        <v>45322</v>
      </c>
      <c r="AD2319" s="140" t="s">
        <v>8379</v>
      </c>
      <c r="AE2319" s="140" t="s">
        <v>8380</v>
      </c>
      <c r="AF2319" s="140" t="s">
        <v>8381</v>
      </c>
      <c r="AG2319" s="140" t="s">
        <v>8382</v>
      </c>
      <c r="AH2319" s="140" t="s">
        <v>14381</v>
      </c>
      <c r="AI2319" s="140" t="s">
        <v>7773</v>
      </c>
      <c r="AJ2319" s="140" t="s">
        <v>14382</v>
      </c>
      <c r="AK2319" s="140" t="s">
        <v>14383</v>
      </c>
      <c r="AL2319" s="139">
        <v>9940</v>
      </c>
      <c r="AM2319" s="140" t="s">
        <v>438</v>
      </c>
      <c r="AN2319" s="140" t="s">
        <v>14384</v>
      </c>
    </row>
    <row r="2320" spans="1:40" ht="28.8" x14ac:dyDescent="0.25">
      <c r="A2320" s="139" t="s">
        <v>7756</v>
      </c>
      <c r="B2320" s="140" t="s">
        <v>7757</v>
      </c>
      <c r="C2320" s="139">
        <v>129131</v>
      </c>
      <c r="D2320" s="140" t="s">
        <v>6040</v>
      </c>
      <c r="E2320" s="140" t="s">
        <v>5061</v>
      </c>
      <c r="F2320" s="139">
        <v>9890</v>
      </c>
      <c r="G2320" s="140" t="s">
        <v>165</v>
      </c>
      <c r="H2320" s="140" t="s">
        <v>2046</v>
      </c>
      <c r="I2320" s="140" t="s">
        <v>7758</v>
      </c>
      <c r="J2320" s="140" t="s">
        <v>16791</v>
      </c>
      <c r="K2320" s="140" t="s">
        <v>8031</v>
      </c>
      <c r="L2320" s="140" t="s">
        <v>7761</v>
      </c>
      <c r="M2320" s="140" t="s">
        <v>6825</v>
      </c>
      <c r="N2320" s="140" t="s">
        <v>8730</v>
      </c>
      <c r="O2320" s="139">
        <v>119487</v>
      </c>
      <c r="P2320" s="139">
        <v>24349</v>
      </c>
      <c r="Q2320" s="140" t="s">
        <v>5850</v>
      </c>
      <c r="R2320" s="139">
        <v>976167</v>
      </c>
      <c r="S2320" s="139">
        <v>0</v>
      </c>
      <c r="T2320" s="140" t="s">
        <v>7758</v>
      </c>
      <c r="U2320" s="141">
        <v>40787</v>
      </c>
      <c r="V2320" s="140" t="s">
        <v>16792</v>
      </c>
      <c r="W2320" s="140" t="s">
        <v>16793</v>
      </c>
      <c r="X2320" s="140" t="s">
        <v>7765</v>
      </c>
      <c r="Y2320" s="140" t="s">
        <v>7766</v>
      </c>
      <c r="Z2320" s="140" t="s">
        <v>8732</v>
      </c>
      <c r="AA2320" s="139">
        <v>3</v>
      </c>
      <c r="AB2320" s="141">
        <v>45322</v>
      </c>
      <c r="AC2320" s="141">
        <v>45322</v>
      </c>
      <c r="AD2320" s="140" t="s">
        <v>8470</v>
      </c>
      <c r="AE2320" s="140" t="s">
        <v>8471</v>
      </c>
      <c r="AF2320" s="140" t="s">
        <v>8472</v>
      </c>
      <c r="AG2320" s="140" t="s">
        <v>8473</v>
      </c>
      <c r="AH2320" s="140" t="s">
        <v>15215</v>
      </c>
      <c r="AI2320" s="140" t="s">
        <v>7773</v>
      </c>
      <c r="AJ2320" s="140" t="s">
        <v>15216</v>
      </c>
      <c r="AK2320" s="140" t="s">
        <v>10462</v>
      </c>
      <c r="AL2320" s="139">
        <v>9890</v>
      </c>
      <c r="AM2320" s="140" t="s">
        <v>165</v>
      </c>
      <c r="AN2320" s="140" t="s">
        <v>15217</v>
      </c>
    </row>
    <row r="2321" spans="1:40" ht="28.8" x14ac:dyDescent="0.25">
      <c r="A2321" s="139" t="s">
        <v>7756</v>
      </c>
      <c r="B2321" s="140" t="s">
        <v>7757</v>
      </c>
      <c r="C2321" s="139">
        <v>129189</v>
      </c>
      <c r="D2321" s="140" t="s">
        <v>6041</v>
      </c>
      <c r="E2321" s="140" t="s">
        <v>5062</v>
      </c>
      <c r="F2321" s="139">
        <v>2640</v>
      </c>
      <c r="G2321" s="140" t="s">
        <v>314</v>
      </c>
      <c r="H2321" s="140" t="s">
        <v>2047</v>
      </c>
      <c r="I2321" s="140" t="s">
        <v>7758</v>
      </c>
      <c r="J2321" s="140" t="s">
        <v>16794</v>
      </c>
      <c r="K2321" s="140" t="s">
        <v>8070</v>
      </c>
      <c r="L2321" s="140" t="s">
        <v>7761</v>
      </c>
      <c r="M2321" s="140" t="s">
        <v>8071</v>
      </c>
      <c r="N2321" s="140" t="s">
        <v>8730</v>
      </c>
      <c r="O2321" s="139">
        <v>120063</v>
      </c>
      <c r="P2321" s="139">
        <v>25775</v>
      </c>
      <c r="Q2321" s="140" t="s">
        <v>10772</v>
      </c>
      <c r="R2321" s="139">
        <v>960931</v>
      </c>
      <c r="S2321" s="139">
        <v>0</v>
      </c>
      <c r="T2321" s="140" t="s">
        <v>7758</v>
      </c>
      <c r="U2321" s="141">
        <v>40787</v>
      </c>
      <c r="V2321" s="140" t="s">
        <v>16795</v>
      </c>
      <c r="W2321" s="140" t="s">
        <v>9729</v>
      </c>
      <c r="X2321" s="140" t="s">
        <v>7765</v>
      </c>
      <c r="Y2321" s="140" t="s">
        <v>7766</v>
      </c>
      <c r="Z2321" s="140" t="s">
        <v>8732</v>
      </c>
      <c r="AA2321" s="139">
        <v>1</v>
      </c>
      <c r="AB2321" s="141">
        <v>45322</v>
      </c>
      <c r="AC2321" s="141">
        <v>45322</v>
      </c>
      <c r="AD2321" s="140" t="s">
        <v>8195</v>
      </c>
      <c r="AE2321" s="140" t="s">
        <v>8196</v>
      </c>
      <c r="AF2321" s="140" t="s">
        <v>8197</v>
      </c>
      <c r="AG2321" s="140" t="s">
        <v>8198</v>
      </c>
      <c r="AH2321" s="140" t="s">
        <v>10775</v>
      </c>
      <c r="AI2321" s="140" t="s">
        <v>7773</v>
      </c>
      <c r="AJ2321" s="140" t="s">
        <v>10776</v>
      </c>
      <c r="AK2321" s="140" t="s">
        <v>10777</v>
      </c>
      <c r="AL2321" s="139">
        <v>2640</v>
      </c>
      <c r="AM2321" s="140" t="s">
        <v>314</v>
      </c>
      <c r="AN2321" s="140" t="s">
        <v>10778</v>
      </c>
    </row>
    <row r="2322" spans="1:40" ht="28.8" x14ac:dyDescent="0.25">
      <c r="A2322" s="139" t="s">
        <v>7756</v>
      </c>
      <c r="B2322" s="140" t="s">
        <v>7757</v>
      </c>
      <c r="C2322" s="139">
        <v>129197</v>
      </c>
      <c r="D2322" s="140" t="s">
        <v>7437</v>
      </c>
      <c r="E2322" s="140" t="s">
        <v>5063</v>
      </c>
      <c r="F2322" s="139">
        <v>8570</v>
      </c>
      <c r="G2322" s="140" t="s">
        <v>759</v>
      </c>
      <c r="H2322" s="140" t="s">
        <v>2048</v>
      </c>
      <c r="I2322" s="140" t="s">
        <v>7758</v>
      </c>
      <c r="J2322" s="140" t="s">
        <v>16796</v>
      </c>
      <c r="K2322" s="140" t="s">
        <v>7899</v>
      </c>
      <c r="L2322" s="140" t="s">
        <v>7761</v>
      </c>
      <c r="M2322" s="140" t="s">
        <v>6823</v>
      </c>
      <c r="N2322" s="140" t="s">
        <v>7762</v>
      </c>
      <c r="O2322" s="139">
        <v>129031</v>
      </c>
      <c r="P2322" s="139">
        <v>118596</v>
      </c>
      <c r="Q2322" s="140" t="s">
        <v>7423</v>
      </c>
      <c r="R2322" s="139">
        <v>114033</v>
      </c>
      <c r="S2322" s="139">
        <v>114033</v>
      </c>
      <c r="T2322" s="140" t="s">
        <v>7758</v>
      </c>
      <c r="U2322" s="141">
        <v>40787</v>
      </c>
      <c r="V2322" s="140" t="s">
        <v>16797</v>
      </c>
      <c r="W2322" s="140" t="s">
        <v>8334</v>
      </c>
      <c r="X2322" s="140" t="s">
        <v>7765</v>
      </c>
      <c r="Y2322" s="140" t="s">
        <v>7766</v>
      </c>
      <c r="Z2322" s="140" t="s">
        <v>7767</v>
      </c>
      <c r="AA2322" s="139">
        <v>1</v>
      </c>
      <c r="AB2322" s="141">
        <v>45322</v>
      </c>
      <c r="AC2322" s="141">
        <v>45322</v>
      </c>
      <c r="AD2322" s="140" t="s">
        <v>8470</v>
      </c>
      <c r="AE2322" s="140" t="s">
        <v>8471</v>
      </c>
      <c r="AF2322" s="140" t="s">
        <v>8472</v>
      </c>
      <c r="AG2322" s="140" t="s">
        <v>8473</v>
      </c>
      <c r="AH2322" s="140" t="s">
        <v>8480</v>
      </c>
      <c r="AI2322" s="140" t="s">
        <v>7773</v>
      </c>
      <c r="AJ2322" s="140" t="s">
        <v>8481</v>
      </c>
      <c r="AK2322" s="140" t="s">
        <v>8482</v>
      </c>
      <c r="AL2322" s="139">
        <v>9840</v>
      </c>
      <c r="AM2322" s="140" t="s">
        <v>479</v>
      </c>
      <c r="AN2322" s="140" t="s">
        <v>8483</v>
      </c>
    </row>
    <row r="2323" spans="1:40" ht="28.8" x14ac:dyDescent="0.25">
      <c r="A2323" s="139" t="s">
        <v>7756</v>
      </c>
      <c r="B2323" s="140" t="s">
        <v>7757</v>
      </c>
      <c r="C2323" s="139">
        <v>129205</v>
      </c>
      <c r="D2323" s="140" t="s">
        <v>6042</v>
      </c>
      <c r="E2323" s="140" t="s">
        <v>5064</v>
      </c>
      <c r="F2323" s="139">
        <v>1800</v>
      </c>
      <c r="G2323" s="140" t="s">
        <v>272</v>
      </c>
      <c r="H2323" s="140" t="s">
        <v>2049</v>
      </c>
      <c r="I2323" s="140" t="s">
        <v>7758</v>
      </c>
      <c r="J2323" s="140" t="s">
        <v>16798</v>
      </c>
      <c r="K2323" s="140" t="s">
        <v>7881</v>
      </c>
      <c r="L2323" s="140" t="s">
        <v>7761</v>
      </c>
      <c r="M2323" s="140" t="s">
        <v>6824</v>
      </c>
      <c r="N2323" s="140" t="s">
        <v>8730</v>
      </c>
      <c r="O2323" s="139">
        <v>125518</v>
      </c>
      <c r="P2323" s="139">
        <v>5462</v>
      </c>
      <c r="Q2323" s="140" t="s">
        <v>5291</v>
      </c>
      <c r="R2323" s="139">
        <v>960427</v>
      </c>
      <c r="S2323" s="139">
        <v>0</v>
      </c>
      <c r="T2323" s="140" t="s">
        <v>7758</v>
      </c>
      <c r="U2323" s="141">
        <v>40787</v>
      </c>
      <c r="V2323" s="140" t="s">
        <v>16799</v>
      </c>
      <c r="W2323" s="140" t="s">
        <v>9001</v>
      </c>
      <c r="X2323" s="140" t="s">
        <v>7765</v>
      </c>
      <c r="Y2323" s="140" t="s">
        <v>7766</v>
      </c>
      <c r="Z2323" s="140" t="s">
        <v>8732</v>
      </c>
      <c r="AA2323" s="139">
        <v>1</v>
      </c>
      <c r="AB2323" s="141">
        <v>45322</v>
      </c>
      <c r="AC2323" s="141">
        <v>45322</v>
      </c>
      <c r="AD2323" s="140" t="s">
        <v>7953</v>
      </c>
      <c r="AE2323" s="140" t="s">
        <v>7954</v>
      </c>
      <c r="AF2323" s="140" t="s">
        <v>7955</v>
      </c>
      <c r="AG2323" s="140" t="s">
        <v>7956</v>
      </c>
      <c r="AH2323" s="140" t="s">
        <v>9421</v>
      </c>
      <c r="AI2323" s="140" t="s">
        <v>7773</v>
      </c>
      <c r="AJ2323" s="140" t="s">
        <v>9422</v>
      </c>
      <c r="AK2323" s="140" t="s">
        <v>9423</v>
      </c>
      <c r="AL2323" s="139">
        <v>1800</v>
      </c>
      <c r="AM2323" s="140" t="s">
        <v>272</v>
      </c>
      <c r="AN2323" s="140" t="s">
        <v>9424</v>
      </c>
    </row>
    <row r="2324" spans="1:40" ht="28.8" x14ac:dyDescent="0.25">
      <c r="A2324" s="139" t="s">
        <v>7756</v>
      </c>
      <c r="B2324" s="140" t="s">
        <v>7757</v>
      </c>
      <c r="C2324" s="139">
        <v>129213</v>
      </c>
      <c r="D2324" s="140" t="s">
        <v>6365</v>
      </c>
      <c r="E2324" s="140" t="s">
        <v>5065</v>
      </c>
      <c r="F2324" s="139">
        <v>9000</v>
      </c>
      <c r="G2324" s="140" t="s">
        <v>436</v>
      </c>
      <c r="H2324" s="140" t="s">
        <v>2050</v>
      </c>
      <c r="I2324" s="140" t="s">
        <v>7758</v>
      </c>
      <c r="J2324" s="140" t="s">
        <v>16800</v>
      </c>
      <c r="K2324" s="140" t="s">
        <v>8031</v>
      </c>
      <c r="L2324" s="140" t="s">
        <v>7761</v>
      </c>
      <c r="M2324" s="140" t="s">
        <v>6825</v>
      </c>
      <c r="N2324" s="140" t="s">
        <v>8730</v>
      </c>
      <c r="O2324" s="139">
        <v>121798</v>
      </c>
      <c r="P2324" s="139">
        <v>20917</v>
      </c>
      <c r="Q2324" s="140" t="s">
        <v>7319</v>
      </c>
      <c r="R2324" s="139">
        <v>975789</v>
      </c>
      <c r="S2324" s="139">
        <v>0</v>
      </c>
      <c r="T2324" s="140" t="s">
        <v>7758</v>
      </c>
      <c r="U2324" s="141">
        <v>40787</v>
      </c>
      <c r="V2324" s="140" t="s">
        <v>16801</v>
      </c>
      <c r="W2324" s="140" t="s">
        <v>8155</v>
      </c>
      <c r="X2324" s="140" t="s">
        <v>7765</v>
      </c>
      <c r="Y2324" s="140" t="s">
        <v>7766</v>
      </c>
      <c r="Z2324" s="140" t="s">
        <v>8732</v>
      </c>
      <c r="AA2324" s="139">
        <v>2</v>
      </c>
      <c r="AB2324" s="141">
        <v>45322</v>
      </c>
      <c r="AC2324" s="141">
        <v>45322</v>
      </c>
      <c r="AD2324" s="140" t="s">
        <v>8379</v>
      </c>
      <c r="AE2324" s="140" t="s">
        <v>8380</v>
      </c>
      <c r="AF2324" s="140" t="s">
        <v>8381</v>
      </c>
      <c r="AG2324" s="140" t="s">
        <v>8382</v>
      </c>
      <c r="AH2324" s="140" t="s">
        <v>14253</v>
      </c>
      <c r="AI2324" s="140" t="s">
        <v>7773</v>
      </c>
      <c r="AJ2324" s="140" t="s">
        <v>14254</v>
      </c>
      <c r="AK2324" s="140" t="s">
        <v>14255</v>
      </c>
      <c r="AL2324" s="139">
        <v>9000</v>
      </c>
      <c r="AM2324" s="140" t="s">
        <v>436</v>
      </c>
      <c r="AN2324" s="140" t="s">
        <v>14256</v>
      </c>
    </row>
    <row r="2325" spans="1:40" ht="28.8" x14ac:dyDescent="0.25">
      <c r="A2325" s="139" t="s">
        <v>7756</v>
      </c>
      <c r="B2325" s="140" t="s">
        <v>7757</v>
      </c>
      <c r="C2325" s="139">
        <v>129221</v>
      </c>
      <c r="D2325" s="140" t="s">
        <v>7438</v>
      </c>
      <c r="E2325" s="140" t="s">
        <v>5066</v>
      </c>
      <c r="F2325" s="139">
        <v>2660</v>
      </c>
      <c r="G2325" s="140" t="s">
        <v>605</v>
      </c>
      <c r="H2325" s="140" t="s">
        <v>2051</v>
      </c>
      <c r="I2325" s="140" t="s">
        <v>7758</v>
      </c>
      <c r="J2325" s="140" t="s">
        <v>16802</v>
      </c>
      <c r="K2325" s="140" t="s">
        <v>8070</v>
      </c>
      <c r="L2325" s="140" t="s">
        <v>7761</v>
      </c>
      <c r="M2325" s="140" t="s">
        <v>8071</v>
      </c>
      <c r="N2325" s="140" t="s">
        <v>7762</v>
      </c>
      <c r="O2325" s="139">
        <v>138784</v>
      </c>
      <c r="P2325" s="139">
        <v>414</v>
      </c>
      <c r="Q2325" s="140" t="s">
        <v>7052</v>
      </c>
      <c r="R2325" s="139">
        <v>113803</v>
      </c>
      <c r="S2325" s="139">
        <v>113803</v>
      </c>
      <c r="T2325" s="140" t="s">
        <v>7758</v>
      </c>
      <c r="U2325" s="141">
        <v>40787</v>
      </c>
      <c r="V2325" s="140" t="s">
        <v>16803</v>
      </c>
      <c r="W2325" s="140" t="s">
        <v>8176</v>
      </c>
      <c r="X2325" s="140" t="s">
        <v>7765</v>
      </c>
      <c r="Y2325" s="140" t="s">
        <v>7766</v>
      </c>
      <c r="Z2325" s="140" t="s">
        <v>7767</v>
      </c>
      <c r="AA2325" s="139">
        <v>1</v>
      </c>
      <c r="AB2325" s="141">
        <v>45322</v>
      </c>
      <c r="AC2325" s="141">
        <v>45322</v>
      </c>
      <c r="AD2325" s="140" t="s">
        <v>8109</v>
      </c>
      <c r="AE2325" s="140" t="s">
        <v>8110</v>
      </c>
      <c r="AF2325" s="140" t="s">
        <v>8111</v>
      </c>
      <c r="AG2325" s="140" t="s">
        <v>8112</v>
      </c>
      <c r="AH2325" s="140" t="s">
        <v>8074</v>
      </c>
      <c r="AI2325" s="140" t="s">
        <v>7773</v>
      </c>
      <c r="AJ2325" s="140" t="s">
        <v>8075</v>
      </c>
      <c r="AK2325" s="140" t="s">
        <v>8076</v>
      </c>
      <c r="AL2325" s="139">
        <v>2050</v>
      </c>
      <c r="AM2325" s="140" t="s">
        <v>2909</v>
      </c>
      <c r="AN2325" s="140" t="s">
        <v>8077</v>
      </c>
    </row>
    <row r="2326" spans="1:40" ht="28.8" x14ac:dyDescent="0.25">
      <c r="A2326" s="139" t="s">
        <v>7756</v>
      </c>
      <c r="B2326" s="140" t="s">
        <v>7757</v>
      </c>
      <c r="C2326" s="139">
        <v>129239</v>
      </c>
      <c r="D2326" s="140" t="s">
        <v>6043</v>
      </c>
      <c r="E2326" s="140" t="s">
        <v>4269</v>
      </c>
      <c r="F2326" s="139">
        <v>1851</v>
      </c>
      <c r="G2326" s="140" t="s">
        <v>531</v>
      </c>
      <c r="H2326" s="140" t="s">
        <v>2052</v>
      </c>
      <c r="I2326" s="140" t="s">
        <v>7758</v>
      </c>
      <c r="J2326" s="140" t="s">
        <v>16804</v>
      </c>
      <c r="K2326" s="140" t="s">
        <v>7881</v>
      </c>
      <c r="L2326" s="140" t="s">
        <v>7761</v>
      </c>
      <c r="M2326" s="140" t="s">
        <v>6824</v>
      </c>
      <c r="N2326" s="140" t="s">
        <v>8722</v>
      </c>
      <c r="O2326" s="139">
        <v>123034</v>
      </c>
      <c r="P2326" s="139">
        <v>5603</v>
      </c>
      <c r="Q2326" s="140" t="s">
        <v>5294</v>
      </c>
      <c r="R2326" s="139">
        <v>132027</v>
      </c>
      <c r="S2326" s="139">
        <v>0</v>
      </c>
      <c r="T2326" s="140" t="s">
        <v>7758</v>
      </c>
      <c r="U2326" s="141">
        <v>40787</v>
      </c>
      <c r="V2326" s="140" t="s">
        <v>16805</v>
      </c>
      <c r="W2326" s="140" t="s">
        <v>8539</v>
      </c>
      <c r="X2326" s="140" t="s">
        <v>7765</v>
      </c>
      <c r="Y2326" s="140" t="s">
        <v>7766</v>
      </c>
      <c r="Z2326" s="140" t="s">
        <v>8739</v>
      </c>
      <c r="AA2326" s="139">
        <v>1</v>
      </c>
      <c r="AB2326" s="141">
        <v>45322</v>
      </c>
      <c r="AC2326" s="141">
        <v>45322</v>
      </c>
      <c r="AD2326" s="140" t="s">
        <v>7953</v>
      </c>
      <c r="AE2326" s="140" t="s">
        <v>7954</v>
      </c>
      <c r="AF2326" s="140" t="s">
        <v>7955</v>
      </c>
      <c r="AG2326" s="140" t="s">
        <v>7956</v>
      </c>
      <c r="AH2326" s="140" t="s">
        <v>8725</v>
      </c>
      <c r="AI2326" s="140" t="s">
        <v>7943</v>
      </c>
      <c r="AJ2326" s="140" t="s">
        <v>8726</v>
      </c>
      <c r="AK2326" s="140" t="s">
        <v>8727</v>
      </c>
      <c r="AL2326" s="139">
        <v>1000</v>
      </c>
      <c r="AM2326" s="140" t="s">
        <v>2908</v>
      </c>
      <c r="AN2326" s="140" t="s">
        <v>8728</v>
      </c>
    </row>
    <row r="2327" spans="1:40" ht="28.8" x14ac:dyDescent="0.25">
      <c r="A2327" s="139" t="s">
        <v>7756</v>
      </c>
      <c r="B2327" s="140" t="s">
        <v>7757</v>
      </c>
      <c r="C2327" s="139">
        <v>129254</v>
      </c>
      <c r="D2327" s="140" t="s">
        <v>6366</v>
      </c>
      <c r="E2327" s="140" t="s">
        <v>5067</v>
      </c>
      <c r="F2327" s="139">
        <v>2140</v>
      </c>
      <c r="G2327" s="140" t="s">
        <v>294</v>
      </c>
      <c r="H2327" s="140" t="s">
        <v>2053</v>
      </c>
      <c r="I2327" s="140" t="s">
        <v>7758</v>
      </c>
      <c r="J2327" s="140" t="s">
        <v>16806</v>
      </c>
      <c r="K2327" s="140" t="s">
        <v>8070</v>
      </c>
      <c r="L2327" s="140" t="s">
        <v>7761</v>
      </c>
      <c r="M2327" s="140" t="s">
        <v>8071</v>
      </c>
      <c r="N2327" s="140" t="s">
        <v>8730</v>
      </c>
      <c r="O2327" s="139">
        <v>119701</v>
      </c>
      <c r="P2327" s="139">
        <v>10231</v>
      </c>
      <c r="Q2327" s="140" t="s">
        <v>6546</v>
      </c>
      <c r="R2327" s="139">
        <v>128728</v>
      </c>
      <c r="S2327" s="139">
        <v>0</v>
      </c>
      <c r="T2327" s="140" t="s">
        <v>7758</v>
      </c>
      <c r="U2327" s="141">
        <v>40787</v>
      </c>
      <c r="V2327" s="140" t="s">
        <v>16807</v>
      </c>
      <c r="W2327" s="140" t="s">
        <v>16808</v>
      </c>
      <c r="X2327" s="140" t="s">
        <v>7765</v>
      </c>
      <c r="Y2327" s="140" t="s">
        <v>7766</v>
      </c>
      <c r="Z2327" s="140" t="s">
        <v>8732</v>
      </c>
      <c r="AA2327" s="139">
        <v>1</v>
      </c>
      <c r="AB2327" s="141">
        <v>45322</v>
      </c>
      <c r="AC2327" s="141">
        <v>45322</v>
      </c>
      <c r="AD2327" s="140" t="s">
        <v>7768</v>
      </c>
      <c r="AE2327" s="140" t="s">
        <v>7769</v>
      </c>
      <c r="AF2327" s="140" t="s">
        <v>7770</v>
      </c>
      <c r="AG2327" s="140" t="s">
        <v>7771</v>
      </c>
      <c r="AH2327" s="140" t="s">
        <v>9645</v>
      </c>
      <c r="AI2327" s="140" t="s">
        <v>7773</v>
      </c>
      <c r="AJ2327" s="140" t="s">
        <v>9646</v>
      </c>
      <c r="AK2327" s="140" t="s">
        <v>9647</v>
      </c>
      <c r="AL2327" s="139">
        <v>2000</v>
      </c>
      <c r="AM2327" s="140" t="s">
        <v>2909</v>
      </c>
      <c r="AN2327" s="140" t="s">
        <v>9648</v>
      </c>
    </row>
    <row r="2328" spans="1:40" ht="28.8" x14ac:dyDescent="0.25">
      <c r="A2328" s="139" t="s">
        <v>7756</v>
      </c>
      <c r="B2328" s="140" t="s">
        <v>7757</v>
      </c>
      <c r="C2328" s="139">
        <v>129271</v>
      </c>
      <c r="D2328" s="140" t="s">
        <v>6755</v>
      </c>
      <c r="E2328" s="140" t="s">
        <v>5068</v>
      </c>
      <c r="F2328" s="139">
        <v>1030</v>
      </c>
      <c r="G2328" s="140" t="s">
        <v>250</v>
      </c>
      <c r="H2328" s="140" t="s">
        <v>2055</v>
      </c>
      <c r="I2328" s="140" t="s">
        <v>7758</v>
      </c>
      <c r="J2328" s="140" t="s">
        <v>16809</v>
      </c>
      <c r="K2328" s="140" t="s">
        <v>7881</v>
      </c>
      <c r="L2328" s="140" t="s">
        <v>7761</v>
      </c>
      <c r="M2328" s="140" t="s">
        <v>6824</v>
      </c>
      <c r="N2328" s="140" t="s">
        <v>7762</v>
      </c>
      <c r="O2328" s="139">
        <v>124149</v>
      </c>
      <c r="P2328" s="139">
        <v>26</v>
      </c>
      <c r="Q2328" s="140" t="s">
        <v>7038</v>
      </c>
      <c r="R2328" s="139">
        <v>113878</v>
      </c>
      <c r="S2328" s="139">
        <v>113878</v>
      </c>
      <c r="T2328" s="140" t="s">
        <v>7758</v>
      </c>
      <c r="U2328" s="141">
        <v>40787</v>
      </c>
      <c r="V2328" s="140" t="s">
        <v>16810</v>
      </c>
      <c r="W2328" s="140" t="s">
        <v>8452</v>
      </c>
      <c r="X2328" s="140" t="s">
        <v>7765</v>
      </c>
      <c r="Y2328" s="140" t="s">
        <v>7766</v>
      </c>
      <c r="Z2328" s="140" t="s">
        <v>7767</v>
      </c>
      <c r="AA2328" s="139">
        <v>1</v>
      </c>
      <c r="AB2328" s="141">
        <v>45322</v>
      </c>
      <c r="AC2328" s="141">
        <v>45322</v>
      </c>
      <c r="AD2328" s="140" t="s">
        <v>7953</v>
      </c>
      <c r="AE2328" s="140" t="s">
        <v>7954</v>
      </c>
      <c r="AF2328" s="140" t="s">
        <v>7955</v>
      </c>
      <c r="AG2328" s="140" t="s">
        <v>7956</v>
      </c>
      <c r="AH2328" s="140" t="s">
        <v>7942</v>
      </c>
      <c r="AI2328" s="140" t="s">
        <v>7943</v>
      </c>
      <c r="AJ2328" s="140" t="s">
        <v>7944</v>
      </c>
      <c r="AK2328" s="140" t="s">
        <v>7945</v>
      </c>
      <c r="AL2328" s="139">
        <v>1140</v>
      </c>
      <c r="AM2328" s="140" t="s">
        <v>258</v>
      </c>
      <c r="AN2328" s="140" t="s">
        <v>7946</v>
      </c>
    </row>
    <row r="2329" spans="1:40" ht="28.8" x14ac:dyDescent="0.25">
      <c r="A2329" s="139" t="s">
        <v>7756</v>
      </c>
      <c r="B2329" s="140" t="s">
        <v>7757</v>
      </c>
      <c r="C2329" s="139">
        <v>129304</v>
      </c>
      <c r="D2329" s="140" t="s">
        <v>6044</v>
      </c>
      <c r="E2329" s="140" t="s">
        <v>5069</v>
      </c>
      <c r="F2329" s="139">
        <v>3560</v>
      </c>
      <c r="G2329" s="140" t="s">
        <v>380</v>
      </c>
      <c r="H2329" s="140" t="s">
        <v>2488</v>
      </c>
      <c r="I2329" s="140" t="s">
        <v>7758</v>
      </c>
      <c r="J2329" s="140" t="s">
        <v>16811</v>
      </c>
      <c r="K2329" s="140" t="s">
        <v>7899</v>
      </c>
      <c r="L2329" s="140" t="s">
        <v>7761</v>
      </c>
      <c r="M2329" s="140" t="s">
        <v>6823</v>
      </c>
      <c r="N2329" s="140" t="s">
        <v>8722</v>
      </c>
      <c r="O2329" s="139">
        <v>125591</v>
      </c>
      <c r="P2329" s="139">
        <v>117556</v>
      </c>
      <c r="Q2329" s="140" t="s">
        <v>7418</v>
      </c>
      <c r="R2329" s="139">
        <v>128281</v>
      </c>
      <c r="S2329" s="139">
        <v>0</v>
      </c>
      <c r="T2329" s="140" t="s">
        <v>7758</v>
      </c>
      <c r="U2329" s="141">
        <v>40787</v>
      </c>
      <c r="V2329" s="140" t="s">
        <v>16812</v>
      </c>
      <c r="W2329" s="140" t="s">
        <v>7837</v>
      </c>
      <c r="X2329" s="140" t="s">
        <v>7765</v>
      </c>
      <c r="Y2329" s="140" t="s">
        <v>7766</v>
      </c>
      <c r="Z2329" s="140" t="s">
        <v>8739</v>
      </c>
      <c r="AA2329" s="139">
        <v>1</v>
      </c>
      <c r="AB2329" s="141">
        <v>45322</v>
      </c>
      <c r="AC2329" s="141">
        <v>45322</v>
      </c>
      <c r="AD2329" s="140" t="s">
        <v>7876</v>
      </c>
      <c r="AE2329" s="140" t="s">
        <v>7877</v>
      </c>
      <c r="AF2329" s="140" t="s">
        <v>7878</v>
      </c>
      <c r="AG2329" s="140" t="s">
        <v>7879</v>
      </c>
      <c r="AH2329" s="140" t="s">
        <v>16813</v>
      </c>
      <c r="AI2329" s="140" t="s">
        <v>7885</v>
      </c>
      <c r="AJ2329" s="140" t="s">
        <v>16814</v>
      </c>
      <c r="AK2329" s="140" t="s">
        <v>16815</v>
      </c>
      <c r="AL2329" s="139">
        <v>3560</v>
      </c>
      <c r="AM2329" s="140" t="s">
        <v>380</v>
      </c>
      <c r="AN2329" s="140" t="s">
        <v>16816</v>
      </c>
    </row>
    <row r="2330" spans="1:40" ht="28.8" x14ac:dyDescent="0.25">
      <c r="A2330" s="139" t="s">
        <v>7756</v>
      </c>
      <c r="B2330" s="140" t="s">
        <v>7757</v>
      </c>
      <c r="C2330" s="139">
        <v>129312</v>
      </c>
      <c r="D2330" s="140" t="s">
        <v>6045</v>
      </c>
      <c r="E2330" s="140" t="s">
        <v>7660</v>
      </c>
      <c r="F2330" s="139">
        <v>1030</v>
      </c>
      <c r="G2330" s="140" t="s">
        <v>250</v>
      </c>
      <c r="H2330" s="140" t="s">
        <v>7661</v>
      </c>
      <c r="I2330" s="140" t="s">
        <v>7758</v>
      </c>
      <c r="J2330" s="140" t="s">
        <v>16817</v>
      </c>
      <c r="K2330" s="140" t="s">
        <v>7881</v>
      </c>
      <c r="L2330" s="140" t="s">
        <v>7761</v>
      </c>
      <c r="M2330" s="140" t="s">
        <v>6824</v>
      </c>
      <c r="N2330" s="140" t="s">
        <v>8730</v>
      </c>
      <c r="O2330" s="139">
        <v>119693</v>
      </c>
      <c r="P2330" s="139">
        <v>111914</v>
      </c>
      <c r="Q2330" s="140" t="s">
        <v>5951</v>
      </c>
      <c r="R2330" s="139">
        <v>129353</v>
      </c>
      <c r="S2330" s="139">
        <v>0</v>
      </c>
      <c r="T2330" s="140" t="s">
        <v>7758</v>
      </c>
      <c r="U2330" s="141">
        <v>40787</v>
      </c>
      <c r="V2330" s="140" t="s">
        <v>16818</v>
      </c>
      <c r="W2330" s="140" t="s">
        <v>16819</v>
      </c>
      <c r="X2330" s="140" t="s">
        <v>7765</v>
      </c>
      <c r="Y2330" s="140" t="s">
        <v>7766</v>
      </c>
      <c r="Z2330" s="140" t="s">
        <v>8732</v>
      </c>
      <c r="AA2330" s="139">
        <v>1</v>
      </c>
      <c r="AB2330" s="141">
        <v>45322</v>
      </c>
      <c r="AC2330" s="141">
        <v>45322</v>
      </c>
      <c r="AD2330" s="140" t="s">
        <v>7953</v>
      </c>
      <c r="AE2330" s="140" t="s">
        <v>7954</v>
      </c>
      <c r="AF2330" s="140" t="s">
        <v>7955</v>
      </c>
      <c r="AG2330" s="140" t="s">
        <v>7956</v>
      </c>
      <c r="AH2330" s="140" t="s">
        <v>16820</v>
      </c>
      <c r="AI2330" s="140" t="s">
        <v>7773</v>
      </c>
      <c r="AJ2330" s="140" t="s">
        <v>16821</v>
      </c>
      <c r="AK2330" s="140" t="s">
        <v>16822</v>
      </c>
      <c r="AL2330" s="139">
        <v>1030</v>
      </c>
      <c r="AM2330" s="140" t="s">
        <v>250</v>
      </c>
      <c r="AN2330" s="140" t="s">
        <v>16823</v>
      </c>
    </row>
    <row r="2331" spans="1:40" ht="28.8" x14ac:dyDescent="0.25">
      <c r="A2331" s="139" t="s">
        <v>7756</v>
      </c>
      <c r="B2331" s="140" t="s">
        <v>7757</v>
      </c>
      <c r="C2331" s="139">
        <v>129321</v>
      </c>
      <c r="D2331" s="140" t="s">
        <v>5566</v>
      </c>
      <c r="E2331" s="140" t="s">
        <v>5070</v>
      </c>
      <c r="F2331" s="139">
        <v>2018</v>
      </c>
      <c r="G2331" s="140" t="s">
        <v>2909</v>
      </c>
      <c r="H2331" s="140" t="s">
        <v>2838</v>
      </c>
      <c r="I2331" s="140" t="s">
        <v>7758</v>
      </c>
      <c r="J2331" s="140" t="s">
        <v>16824</v>
      </c>
      <c r="K2331" s="140" t="s">
        <v>8070</v>
      </c>
      <c r="L2331" s="140" t="s">
        <v>7761</v>
      </c>
      <c r="M2331" s="140" t="s">
        <v>8071</v>
      </c>
      <c r="N2331" s="140" t="s">
        <v>8722</v>
      </c>
      <c r="O2331" s="139">
        <v>138883</v>
      </c>
      <c r="P2331" s="139">
        <v>6346</v>
      </c>
      <c r="Q2331" s="140" t="s">
        <v>2912</v>
      </c>
      <c r="R2331" s="139">
        <v>962936</v>
      </c>
      <c r="S2331" s="139">
        <v>0</v>
      </c>
      <c r="T2331" s="140" t="s">
        <v>7758</v>
      </c>
      <c r="U2331" s="141">
        <v>40787</v>
      </c>
      <c r="V2331" s="140" t="s">
        <v>16825</v>
      </c>
      <c r="W2331" s="140" t="s">
        <v>9420</v>
      </c>
      <c r="X2331" s="140" t="s">
        <v>7765</v>
      </c>
      <c r="Y2331" s="140" t="s">
        <v>7766</v>
      </c>
      <c r="Z2331" s="140" t="s">
        <v>8739</v>
      </c>
      <c r="AA2331" s="139">
        <v>1</v>
      </c>
      <c r="AB2331" s="141">
        <v>45322</v>
      </c>
      <c r="AC2331" s="141">
        <v>45322</v>
      </c>
      <c r="AD2331" s="140" t="s">
        <v>8195</v>
      </c>
      <c r="AE2331" s="140" t="s">
        <v>8196</v>
      </c>
      <c r="AF2331" s="140" t="s">
        <v>8197</v>
      </c>
      <c r="AG2331" s="140" t="s">
        <v>8198</v>
      </c>
      <c r="AH2331" s="140" t="s">
        <v>16826</v>
      </c>
      <c r="AI2331" s="140" t="s">
        <v>7773</v>
      </c>
      <c r="AJ2331" s="140" t="s">
        <v>5566</v>
      </c>
      <c r="AK2331" s="140" t="s">
        <v>5070</v>
      </c>
      <c r="AL2331" s="139">
        <v>2018</v>
      </c>
      <c r="AM2331" s="140" t="s">
        <v>2909</v>
      </c>
      <c r="AN2331" s="140" t="s">
        <v>9731</v>
      </c>
    </row>
    <row r="2332" spans="1:40" ht="28.8" x14ac:dyDescent="0.25">
      <c r="A2332" s="139" t="s">
        <v>7756</v>
      </c>
      <c r="B2332" s="140" t="s">
        <v>7757</v>
      </c>
      <c r="C2332" s="139">
        <v>129338</v>
      </c>
      <c r="D2332" s="140" t="s">
        <v>6046</v>
      </c>
      <c r="E2332" s="140" t="s">
        <v>6047</v>
      </c>
      <c r="F2332" s="139">
        <v>1140</v>
      </c>
      <c r="G2332" s="140" t="s">
        <v>258</v>
      </c>
      <c r="H2332" s="140" t="s">
        <v>6048</v>
      </c>
      <c r="I2332" s="140" t="s">
        <v>7758</v>
      </c>
      <c r="J2332" s="140" t="s">
        <v>16827</v>
      </c>
      <c r="K2332" s="140" t="s">
        <v>7881</v>
      </c>
      <c r="L2332" s="140" t="s">
        <v>7761</v>
      </c>
      <c r="M2332" s="140" t="s">
        <v>6824</v>
      </c>
      <c r="N2332" s="140" t="s">
        <v>7762</v>
      </c>
      <c r="O2332" s="139">
        <v>138842</v>
      </c>
      <c r="P2332" s="139">
        <v>129577</v>
      </c>
      <c r="Q2332" s="140" t="s">
        <v>7441</v>
      </c>
      <c r="R2332" s="139">
        <v>113878</v>
      </c>
      <c r="S2332" s="139">
        <v>113878</v>
      </c>
      <c r="T2332" s="140" t="s">
        <v>7758</v>
      </c>
      <c r="U2332" s="141">
        <v>40787</v>
      </c>
      <c r="V2332" s="140" t="s">
        <v>16828</v>
      </c>
      <c r="W2332" s="140" t="s">
        <v>16829</v>
      </c>
      <c r="X2332" s="140" t="s">
        <v>7765</v>
      </c>
      <c r="Y2332" s="140" t="s">
        <v>7766</v>
      </c>
      <c r="Z2332" s="140" t="s">
        <v>7767</v>
      </c>
      <c r="AA2332" s="139">
        <v>1</v>
      </c>
      <c r="AB2332" s="141">
        <v>45322</v>
      </c>
      <c r="AC2332" s="141">
        <v>45322</v>
      </c>
      <c r="AD2332" s="140" t="s">
        <v>7953</v>
      </c>
      <c r="AE2332" s="140" t="s">
        <v>7954</v>
      </c>
      <c r="AF2332" s="140" t="s">
        <v>7955</v>
      </c>
      <c r="AG2332" s="140" t="s">
        <v>7956</v>
      </c>
      <c r="AH2332" s="140" t="s">
        <v>7942</v>
      </c>
      <c r="AI2332" s="140" t="s">
        <v>7943</v>
      </c>
      <c r="AJ2332" s="140" t="s">
        <v>7944</v>
      </c>
      <c r="AK2332" s="140" t="s">
        <v>7945</v>
      </c>
      <c r="AL2332" s="139">
        <v>1140</v>
      </c>
      <c r="AM2332" s="140" t="s">
        <v>258</v>
      </c>
      <c r="AN2332" s="140" t="s">
        <v>7946</v>
      </c>
    </row>
    <row r="2333" spans="1:40" ht="28.8" x14ac:dyDescent="0.25">
      <c r="A2333" s="139" t="s">
        <v>7756</v>
      </c>
      <c r="B2333" s="140" t="s">
        <v>7757</v>
      </c>
      <c r="C2333" s="139">
        <v>129346</v>
      </c>
      <c r="D2333" s="140" t="s">
        <v>6049</v>
      </c>
      <c r="E2333" s="140" t="s">
        <v>5071</v>
      </c>
      <c r="F2333" s="139">
        <v>1030</v>
      </c>
      <c r="G2333" s="140" t="s">
        <v>250</v>
      </c>
      <c r="H2333" s="140" t="s">
        <v>2056</v>
      </c>
      <c r="I2333" s="140" t="s">
        <v>7758</v>
      </c>
      <c r="J2333" s="140" t="s">
        <v>16830</v>
      </c>
      <c r="K2333" s="140" t="s">
        <v>7881</v>
      </c>
      <c r="L2333" s="140" t="s">
        <v>7761</v>
      </c>
      <c r="M2333" s="140" t="s">
        <v>6824</v>
      </c>
      <c r="N2333" s="140" t="s">
        <v>7762</v>
      </c>
      <c r="O2333" s="139">
        <v>124149</v>
      </c>
      <c r="P2333" s="139">
        <v>26</v>
      </c>
      <c r="Q2333" s="140" t="s">
        <v>7038</v>
      </c>
      <c r="R2333" s="139">
        <v>113878</v>
      </c>
      <c r="S2333" s="139">
        <v>113878</v>
      </c>
      <c r="T2333" s="140" t="s">
        <v>7758</v>
      </c>
      <c r="U2333" s="141">
        <v>40787</v>
      </c>
      <c r="V2333" s="140" t="s">
        <v>16831</v>
      </c>
      <c r="W2333" s="140" t="s">
        <v>16832</v>
      </c>
      <c r="X2333" s="140" t="s">
        <v>7765</v>
      </c>
      <c r="Y2333" s="140" t="s">
        <v>7766</v>
      </c>
      <c r="Z2333" s="140" t="s">
        <v>7767</v>
      </c>
      <c r="AA2333" s="139">
        <v>1</v>
      </c>
      <c r="AB2333" s="141">
        <v>45322</v>
      </c>
      <c r="AC2333" s="141">
        <v>45322</v>
      </c>
      <c r="AD2333" s="140" t="s">
        <v>7953</v>
      </c>
      <c r="AE2333" s="140" t="s">
        <v>7954</v>
      </c>
      <c r="AF2333" s="140" t="s">
        <v>7955</v>
      </c>
      <c r="AG2333" s="140" t="s">
        <v>7956</v>
      </c>
      <c r="AH2333" s="140" t="s">
        <v>7942</v>
      </c>
      <c r="AI2333" s="140" t="s">
        <v>7943</v>
      </c>
      <c r="AJ2333" s="140" t="s">
        <v>7944</v>
      </c>
      <c r="AK2333" s="140" t="s">
        <v>7945</v>
      </c>
      <c r="AL2333" s="139">
        <v>1140</v>
      </c>
      <c r="AM2333" s="140" t="s">
        <v>258</v>
      </c>
      <c r="AN2333" s="140" t="s">
        <v>7946</v>
      </c>
    </row>
    <row r="2334" spans="1:40" ht="28.8" x14ac:dyDescent="0.25">
      <c r="A2334" s="139" t="s">
        <v>7756</v>
      </c>
      <c r="B2334" s="140" t="s">
        <v>7757</v>
      </c>
      <c r="C2334" s="139">
        <v>129445</v>
      </c>
      <c r="D2334" s="140" t="s">
        <v>7439</v>
      </c>
      <c r="E2334" s="140" t="s">
        <v>5072</v>
      </c>
      <c r="F2334" s="139">
        <v>3294</v>
      </c>
      <c r="G2334" s="140" t="s">
        <v>893</v>
      </c>
      <c r="H2334" s="140" t="s">
        <v>2057</v>
      </c>
      <c r="I2334" s="140" t="s">
        <v>7758</v>
      </c>
      <c r="J2334" s="140" t="s">
        <v>16833</v>
      </c>
      <c r="K2334" s="140" t="s">
        <v>7881</v>
      </c>
      <c r="L2334" s="140" t="s">
        <v>7761</v>
      </c>
      <c r="M2334" s="140" t="s">
        <v>6824</v>
      </c>
      <c r="N2334" s="140" t="s">
        <v>8730</v>
      </c>
      <c r="O2334" s="139">
        <v>119297</v>
      </c>
      <c r="P2334" s="139">
        <v>131417</v>
      </c>
      <c r="Q2334" s="140" t="s">
        <v>6071</v>
      </c>
      <c r="R2334" s="139">
        <v>961417</v>
      </c>
      <c r="S2334" s="139">
        <v>0</v>
      </c>
      <c r="T2334" s="140" t="s">
        <v>7758</v>
      </c>
      <c r="U2334" s="141">
        <v>41153</v>
      </c>
      <c r="V2334" s="140" t="s">
        <v>16834</v>
      </c>
      <c r="W2334" s="140" t="s">
        <v>16835</v>
      </c>
      <c r="X2334" s="140" t="s">
        <v>7765</v>
      </c>
      <c r="Y2334" s="140" t="s">
        <v>7766</v>
      </c>
      <c r="Z2334" s="140" t="s">
        <v>8732</v>
      </c>
      <c r="AA2334" s="139">
        <v>1</v>
      </c>
      <c r="AB2334" s="141">
        <v>45322</v>
      </c>
      <c r="AC2334" s="141">
        <v>45322</v>
      </c>
      <c r="AD2334" s="140" t="s">
        <v>7876</v>
      </c>
      <c r="AE2334" s="140" t="s">
        <v>7877</v>
      </c>
      <c r="AF2334" s="140" t="s">
        <v>7878</v>
      </c>
      <c r="AG2334" s="140" t="s">
        <v>7879</v>
      </c>
      <c r="AH2334" s="140" t="s">
        <v>16836</v>
      </c>
      <c r="AI2334" s="140" t="s">
        <v>7773</v>
      </c>
      <c r="AJ2334" s="140" t="s">
        <v>16837</v>
      </c>
      <c r="AK2334" s="140" t="s">
        <v>16838</v>
      </c>
      <c r="AL2334" s="139">
        <v>3290</v>
      </c>
      <c r="AM2334" s="140" t="s">
        <v>351</v>
      </c>
      <c r="AN2334" s="140" t="s">
        <v>11913</v>
      </c>
    </row>
    <row r="2335" spans="1:40" ht="28.8" x14ac:dyDescent="0.25">
      <c r="A2335" s="139" t="s">
        <v>7756</v>
      </c>
      <c r="B2335" s="140" t="s">
        <v>7757</v>
      </c>
      <c r="C2335" s="139">
        <v>129478</v>
      </c>
      <c r="D2335" s="140" t="s">
        <v>6050</v>
      </c>
      <c r="E2335" s="140" t="s">
        <v>5073</v>
      </c>
      <c r="F2335" s="139">
        <v>3590</v>
      </c>
      <c r="G2335" s="140" t="s">
        <v>708</v>
      </c>
      <c r="H2335" s="140" t="s">
        <v>2058</v>
      </c>
      <c r="I2335" s="140" t="s">
        <v>7758</v>
      </c>
      <c r="J2335" s="140" t="s">
        <v>16839</v>
      </c>
      <c r="K2335" s="140" t="s">
        <v>7760</v>
      </c>
      <c r="L2335" s="140" t="s">
        <v>7761</v>
      </c>
      <c r="M2335" s="140" t="s">
        <v>7491</v>
      </c>
      <c r="N2335" s="140" t="s">
        <v>7762</v>
      </c>
      <c r="O2335" s="139">
        <v>120147</v>
      </c>
      <c r="P2335" s="139">
        <v>123448</v>
      </c>
      <c r="Q2335" s="140" t="s">
        <v>7426</v>
      </c>
      <c r="R2335" s="139">
        <v>113951</v>
      </c>
      <c r="S2335" s="139">
        <v>113951</v>
      </c>
      <c r="T2335" s="140" t="s">
        <v>7758</v>
      </c>
      <c r="U2335" s="141">
        <v>41153</v>
      </c>
      <c r="V2335" s="140" t="s">
        <v>16840</v>
      </c>
      <c r="W2335" s="140" t="s">
        <v>8214</v>
      </c>
      <c r="X2335" s="140" t="s">
        <v>7765</v>
      </c>
      <c r="Y2335" s="140" t="s">
        <v>7766</v>
      </c>
      <c r="Z2335" s="140" t="s">
        <v>7767</v>
      </c>
      <c r="AA2335" s="139">
        <v>1</v>
      </c>
      <c r="AB2335" s="141">
        <v>45322</v>
      </c>
      <c r="AC2335" s="141">
        <v>45322</v>
      </c>
      <c r="AD2335" s="140" t="s">
        <v>7768</v>
      </c>
      <c r="AE2335" s="140" t="s">
        <v>7769</v>
      </c>
      <c r="AF2335" s="140" t="s">
        <v>7770</v>
      </c>
      <c r="AG2335" s="140" t="s">
        <v>7771</v>
      </c>
      <c r="AH2335" s="140" t="s">
        <v>7866</v>
      </c>
      <c r="AI2335" s="140" t="s">
        <v>7773</v>
      </c>
      <c r="AJ2335" s="140" t="s">
        <v>7867</v>
      </c>
      <c r="AK2335" s="140" t="s">
        <v>7868</v>
      </c>
      <c r="AL2335" s="139">
        <v>3500</v>
      </c>
      <c r="AM2335" s="140" t="s">
        <v>356</v>
      </c>
      <c r="AN2335" s="140" t="s">
        <v>7869</v>
      </c>
    </row>
    <row r="2336" spans="1:40" ht="28.8" x14ac:dyDescent="0.25">
      <c r="A2336" s="139" t="s">
        <v>7756</v>
      </c>
      <c r="B2336" s="140" t="s">
        <v>7757</v>
      </c>
      <c r="C2336" s="139">
        <v>129486</v>
      </c>
      <c r="D2336" s="140" t="s">
        <v>5821</v>
      </c>
      <c r="E2336" s="140" t="s">
        <v>5074</v>
      </c>
      <c r="F2336" s="139">
        <v>9850</v>
      </c>
      <c r="G2336" s="140" t="s">
        <v>481</v>
      </c>
      <c r="H2336" s="140" t="s">
        <v>2059</v>
      </c>
      <c r="I2336" s="140" t="s">
        <v>7758</v>
      </c>
      <c r="J2336" s="140" t="s">
        <v>16841</v>
      </c>
      <c r="K2336" s="140" t="s">
        <v>8031</v>
      </c>
      <c r="L2336" s="140" t="s">
        <v>7761</v>
      </c>
      <c r="M2336" s="140" t="s">
        <v>6825</v>
      </c>
      <c r="N2336" s="140" t="s">
        <v>8722</v>
      </c>
      <c r="O2336" s="139">
        <v>121401</v>
      </c>
      <c r="P2336">
        <v>24745</v>
      </c>
      <c r="Q2336" s="140" t="s">
        <v>6944</v>
      </c>
      <c r="R2336" s="139">
        <v>968081</v>
      </c>
      <c r="S2336" s="139">
        <v>0</v>
      </c>
      <c r="T2336" s="140" t="s">
        <v>7758</v>
      </c>
      <c r="U2336" s="141">
        <v>41153</v>
      </c>
      <c r="V2336" s="140" t="s">
        <v>16842</v>
      </c>
      <c r="W2336" s="140" t="s">
        <v>13077</v>
      </c>
      <c r="X2336" s="140" t="s">
        <v>7765</v>
      </c>
      <c r="Y2336" s="140" t="s">
        <v>7766</v>
      </c>
      <c r="Z2336" s="140" t="s">
        <v>8739</v>
      </c>
      <c r="AA2336" s="139">
        <v>1</v>
      </c>
      <c r="AB2336" s="141">
        <v>45322</v>
      </c>
      <c r="AC2336" s="141">
        <v>45322</v>
      </c>
      <c r="AD2336" s="140" t="s">
        <v>8379</v>
      </c>
      <c r="AE2336" s="140" t="s">
        <v>8380</v>
      </c>
      <c r="AF2336" s="140" t="s">
        <v>8381</v>
      </c>
      <c r="AG2336" s="140" t="s">
        <v>8382</v>
      </c>
      <c r="AH2336" s="140" t="s">
        <v>9894</v>
      </c>
      <c r="AI2336" s="140" t="s">
        <v>7773</v>
      </c>
      <c r="AJ2336" s="140" t="s">
        <v>9895</v>
      </c>
      <c r="AK2336" s="140" t="s">
        <v>9896</v>
      </c>
      <c r="AL2336" s="139">
        <v>9000</v>
      </c>
      <c r="AM2336" s="140" t="s">
        <v>436</v>
      </c>
      <c r="AN2336" s="140" t="s">
        <v>9897</v>
      </c>
    </row>
    <row r="2337" spans="1:40" ht="28.8" x14ac:dyDescent="0.25">
      <c r="A2337" s="139" t="s">
        <v>7756</v>
      </c>
      <c r="B2337" s="140" t="s">
        <v>7757</v>
      </c>
      <c r="C2337" s="139">
        <v>129502</v>
      </c>
      <c r="D2337" s="140" t="s">
        <v>6051</v>
      </c>
      <c r="E2337" s="140" t="s">
        <v>5075</v>
      </c>
      <c r="F2337" s="139">
        <v>9680</v>
      </c>
      <c r="G2337" s="140" t="s">
        <v>894</v>
      </c>
      <c r="H2337" s="140" t="s">
        <v>2060</v>
      </c>
      <c r="I2337" s="140" t="s">
        <v>7758</v>
      </c>
      <c r="J2337" s="140" t="s">
        <v>16843</v>
      </c>
      <c r="K2337" s="140" t="s">
        <v>7922</v>
      </c>
      <c r="L2337" s="140" t="s">
        <v>7761</v>
      </c>
      <c r="M2337" s="140" t="s">
        <v>7923</v>
      </c>
      <c r="N2337" s="140" t="s">
        <v>8722</v>
      </c>
      <c r="O2337" s="139">
        <v>121004</v>
      </c>
      <c r="P2337" s="139">
        <v>24117</v>
      </c>
      <c r="Q2337" s="140" t="s">
        <v>6937</v>
      </c>
      <c r="R2337" s="139">
        <v>969361</v>
      </c>
      <c r="S2337" s="139">
        <v>0</v>
      </c>
      <c r="T2337" s="140" t="s">
        <v>7758</v>
      </c>
      <c r="U2337" s="141">
        <v>41153</v>
      </c>
      <c r="V2337" s="140" t="s">
        <v>16844</v>
      </c>
      <c r="W2337" s="140" t="s">
        <v>10328</v>
      </c>
      <c r="X2337" s="140" t="s">
        <v>7765</v>
      </c>
      <c r="Y2337" s="140" t="s">
        <v>7766</v>
      </c>
      <c r="Z2337" s="140" t="s">
        <v>8739</v>
      </c>
      <c r="AA2337" s="139">
        <v>1</v>
      </c>
      <c r="AB2337" s="141">
        <v>45322</v>
      </c>
      <c r="AC2337" s="141">
        <v>45322</v>
      </c>
      <c r="AD2337" s="140" t="s">
        <v>8470</v>
      </c>
      <c r="AE2337" s="140" t="s">
        <v>8471</v>
      </c>
      <c r="AF2337" s="140" t="s">
        <v>8472</v>
      </c>
      <c r="AG2337" s="140" t="s">
        <v>8473</v>
      </c>
      <c r="AH2337" s="140" t="s">
        <v>15114</v>
      </c>
      <c r="AI2337" s="140" t="s">
        <v>7885</v>
      </c>
      <c r="AJ2337" s="140" t="s">
        <v>15115</v>
      </c>
      <c r="AK2337" s="140" t="s">
        <v>5075</v>
      </c>
      <c r="AL2337" s="139">
        <v>9680</v>
      </c>
      <c r="AM2337" s="140" t="s">
        <v>894</v>
      </c>
      <c r="AN2337" s="140" t="s">
        <v>15116</v>
      </c>
    </row>
    <row r="2338" spans="1:40" ht="28.8" x14ac:dyDescent="0.25">
      <c r="A2338" s="139" t="s">
        <v>7756</v>
      </c>
      <c r="B2338" s="140" t="s">
        <v>7757</v>
      </c>
      <c r="C2338" s="139">
        <v>129511</v>
      </c>
      <c r="D2338" s="140" t="s">
        <v>5543</v>
      </c>
      <c r="E2338" s="140" t="s">
        <v>5076</v>
      </c>
      <c r="F2338" s="139">
        <v>9520</v>
      </c>
      <c r="G2338" s="140" t="s">
        <v>895</v>
      </c>
      <c r="H2338" s="140" t="s">
        <v>2061</v>
      </c>
      <c r="I2338" s="140" t="s">
        <v>7758</v>
      </c>
      <c r="J2338" s="140" t="s">
        <v>16845</v>
      </c>
      <c r="K2338" s="140" t="s">
        <v>8031</v>
      </c>
      <c r="L2338" s="140" t="s">
        <v>7761</v>
      </c>
      <c r="M2338" s="140" t="s">
        <v>6825</v>
      </c>
      <c r="N2338" s="140" t="s">
        <v>8722</v>
      </c>
      <c r="O2338" s="139">
        <v>138751</v>
      </c>
      <c r="P2338" s="139">
        <v>23945</v>
      </c>
      <c r="Q2338" s="140" t="s">
        <v>6447</v>
      </c>
      <c r="R2338" s="139">
        <v>969221</v>
      </c>
      <c r="S2338" s="139">
        <v>0</v>
      </c>
      <c r="T2338" s="140" t="s">
        <v>7758</v>
      </c>
      <c r="U2338" s="141">
        <v>41153</v>
      </c>
      <c r="V2338" s="140" t="s">
        <v>16846</v>
      </c>
      <c r="W2338" s="140" t="s">
        <v>8066</v>
      </c>
      <c r="X2338" s="140" t="s">
        <v>7765</v>
      </c>
      <c r="Y2338" s="140" t="s">
        <v>7766</v>
      </c>
      <c r="Z2338" s="140" t="s">
        <v>8739</v>
      </c>
      <c r="AA2338" s="139">
        <v>1</v>
      </c>
      <c r="AB2338" s="141">
        <v>45322</v>
      </c>
      <c r="AC2338" s="141">
        <v>45322</v>
      </c>
      <c r="AD2338" s="140" t="s">
        <v>8470</v>
      </c>
      <c r="AE2338" s="140" t="s">
        <v>8471</v>
      </c>
      <c r="AF2338" s="140" t="s">
        <v>8472</v>
      </c>
      <c r="AG2338" s="140" t="s">
        <v>8473</v>
      </c>
      <c r="AH2338" s="140" t="s">
        <v>16847</v>
      </c>
      <c r="AI2338" s="140" t="s">
        <v>7885</v>
      </c>
      <c r="AJ2338" s="140" t="s">
        <v>15036</v>
      </c>
      <c r="AK2338" s="140" t="s">
        <v>5076</v>
      </c>
      <c r="AL2338" s="139">
        <v>9520</v>
      </c>
      <c r="AM2338" s="140" t="s">
        <v>470</v>
      </c>
      <c r="AN2338" s="140" t="s">
        <v>15037</v>
      </c>
    </row>
    <row r="2339" spans="1:40" ht="28.8" x14ac:dyDescent="0.25">
      <c r="A2339" s="139" t="s">
        <v>7756</v>
      </c>
      <c r="B2339" s="140" t="s">
        <v>7757</v>
      </c>
      <c r="C2339" s="139">
        <v>129536</v>
      </c>
      <c r="D2339" s="140" t="s">
        <v>6975</v>
      </c>
      <c r="E2339" s="140" t="s">
        <v>5077</v>
      </c>
      <c r="F2339" s="139">
        <v>8340</v>
      </c>
      <c r="G2339" s="140" t="s">
        <v>896</v>
      </c>
      <c r="H2339" s="140" t="s">
        <v>2148</v>
      </c>
      <c r="I2339" s="140" t="s">
        <v>7758</v>
      </c>
      <c r="J2339" s="140" t="s">
        <v>16848</v>
      </c>
      <c r="K2339" s="140" t="s">
        <v>7922</v>
      </c>
      <c r="L2339" s="140" t="s">
        <v>7761</v>
      </c>
      <c r="M2339" s="140" t="s">
        <v>7923</v>
      </c>
      <c r="N2339" s="140" t="s">
        <v>8722</v>
      </c>
      <c r="O2339" s="139">
        <v>120253</v>
      </c>
      <c r="P2339" s="139">
        <v>17962</v>
      </c>
      <c r="Q2339" s="140" t="s">
        <v>5678</v>
      </c>
      <c r="R2339" s="139">
        <v>116137</v>
      </c>
      <c r="S2339" s="139">
        <v>0</v>
      </c>
      <c r="T2339" s="140" t="s">
        <v>7758</v>
      </c>
      <c r="U2339" s="141">
        <v>41153</v>
      </c>
      <c r="V2339" s="140" t="s">
        <v>16849</v>
      </c>
      <c r="W2339" s="140" t="s">
        <v>8776</v>
      </c>
      <c r="X2339" s="140" t="s">
        <v>7765</v>
      </c>
      <c r="Y2339" s="140" t="s">
        <v>7766</v>
      </c>
      <c r="Z2339" s="140" t="s">
        <v>8739</v>
      </c>
      <c r="AA2339" s="139">
        <v>2</v>
      </c>
      <c r="AB2339" s="141">
        <v>45322</v>
      </c>
      <c r="AC2339" s="141">
        <v>45322</v>
      </c>
      <c r="AD2339" s="140" t="s">
        <v>8379</v>
      </c>
      <c r="AE2339" s="140" t="s">
        <v>8380</v>
      </c>
      <c r="AF2339" s="140" t="s">
        <v>8381</v>
      </c>
      <c r="AG2339" s="140" t="s">
        <v>8382</v>
      </c>
      <c r="AH2339" s="140" t="s">
        <v>16850</v>
      </c>
      <c r="AI2339" s="140" t="s">
        <v>7943</v>
      </c>
      <c r="AJ2339" s="140" t="s">
        <v>16851</v>
      </c>
      <c r="AK2339" s="140" t="s">
        <v>13003</v>
      </c>
      <c r="AL2339" s="139">
        <v>8310</v>
      </c>
      <c r="AM2339" s="140" t="s">
        <v>403</v>
      </c>
      <c r="AN2339" s="140" t="s">
        <v>12978</v>
      </c>
    </row>
    <row r="2340" spans="1:40" ht="28.8" x14ac:dyDescent="0.25">
      <c r="A2340" s="139" t="s">
        <v>7756</v>
      </c>
      <c r="B2340" s="140" t="s">
        <v>7757</v>
      </c>
      <c r="C2340" s="139">
        <v>129544</v>
      </c>
      <c r="D2340" s="140" t="s">
        <v>6756</v>
      </c>
      <c r="E2340" s="140" t="s">
        <v>5078</v>
      </c>
      <c r="F2340" s="139">
        <v>9850</v>
      </c>
      <c r="G2340" s="140" t="s">
        <v>481</v>
      </c>
      <c r="H2340" s="140" t="s">
        <v>2062</v>
      </c>
      <c r="I2340" s="140" t="s">
        <v>7758</v>
      </c>
      <c r="J2340" s="140" t="s">
        <v>16852</v>
      </c>
      <c r="K2340" s="140" t="s">
        <v>7899</v>
      </c>
      <c r="L2340" s="140" t="s">
        <v>7761</v>
      </c>
      <c r="M2340" s="140" t="s">
        <v>6823</v>
      </c>
      <c r="N2340" s="140" t="s">
        <v>7762</v>
      </c>
      <c r="O2340" s="139">
        <v>129031</v>
      </c>
      <c r="P2340" s="139">
        <v>118596</v>
      </c>
      <c r="Q2340" s="140" t="s">
        <v>7423</v>
      </c>
      <c r="R2340" s="139">
        <v>114033</v>
      </c>
      <c r="S2340" s="139">
        <v>114033</v>
      </c>
      <c r="T2340" s="140" t="s">
        <v>7758</v>
      </c>
      <c r="U2340" s="141">
        <v>41153</v>
      </c>
      <c r="V2340" s="140" t="s">
        <v>16853</v>
      </c>
      <c r="W2340" s="140" t="s">
        <v>10886</v>
      </c>
      <c r="X2340" s="140" t="s">
        <v>7765</v>
      </c>
      <c r="Y2340" s="140" t="s">
        <v>7766</v>
      </c>
      <c r="Z2340" s="140" t="s">
        <v>7767</v>
      </c>
      <c r="AA2340" s="139">
        <v>2</v>
      </c>
      <c r="AB2340" s="141">
        <v>45322</v>
      </c>
      <c r="AC2340" s="141">
        <v>45322</v>
      </c>
      <c r="AD2340" s="140" t="s">
        <v>8379</v>
      </c>
      <c r="AE2340" s="140" t="s">
        <v>8380</v>
      </c>
      <c r="AF2340" s="140" t="s">
        <v>8381</v>
      </c>
      <c r="AG2340" s="140" t="s">
        <v>8382</v>
      </c>
      <c r="AH2340" s="140" t="s">
        <v>8480</v>
      </c>
      <c r="AI2340" s="140" t="s">
        <v>7773</v>
      </c>
      <c r="AJ2340" s="140" t="s">
        <v>8481</v>
      </c>
      <c r="AK2340" s="140" t="s">
        <v>8482</v>
      </c>
      <c r="AL2340" s="139">
        <v>9840</v>
      </c>
      <c r="AM2340" s="140" t="s">
        <v>479</v>
      </c>
      <c r="AN2340" s="140" t="s">
        <v>8483</v>
      </c>
    </row>
    <row r="2341" spans="1:40" ht="28.8" x14ac:dyDescent="0.25">
      <c r="A2341" s="139" t="s">
        <v>7756</v>
      </c>
      <c r="B2341" s="140" t="s">
        <v>7757</v>
      </c>
      <c r="C2341" s="139">
        <v>129551</v>
      </c>
      <c r="D2341" s="140" t="s">
        <v>6052</v>
      </c>
      <c r="E2341" s="140" t="s">
        <v>5079</v>
      </c>
      <c r="F2341" s="139">
        <v>9000</v>
      </c>
      <c r="G2341" s="140" t="s">
        <v>436</v>
      </c>
      <c r="H2341" s="140" t="s">
        <v>2363</v>
      </c>
      <c r="I2341" s="140" t="s">
        <v>7758</v>
      </c>
      <c r="J2341" s="140" t="s">
        <v>14319</v>
      </c>
      <c r="K2341" s="140" t="s">
        <v>8031</v>
      </c>
      <c r="L2341" s="140" t="s">
        <v>7761</v>
      </c>
      <c r="M2341" s="140" t="s">
        <v>6825</v>
      </c>
      <c r="N2341" s="140" t="s">
        <v>8722</v>
      </c>
      <c r="O2341" s="139">
        <v>121772</v>
      </c>
      <c r="P2341" s="139">
        <v>21154</v>
      </c>
      <c r="Q2341" s="140" t="s">
        <v>5781</v>
      </c>
      <c r="R2341" s="139">
        <v>970038</v>
      </c>
      <c r="S2341" s="139">
        <v>0</v>
      </c>
      <c r="T2341" s="140" t="s">
        <v>7758</v>
      </c>
      <c r="U2341" s="141">
        <v>41153</v>
      </c>
      <c r="V2341" s="140" t="s">
        <v>16854</v>
      </c>
      <c r="W2341" s="140" t="s">
        <v>7991</v>
      </c>
      <c r="X2341" s="140" t="s">
        <v>7765</v>
      </c>
      <c r="Y2341" s="140" t="s">
        <v>7766</v>
      </c>
      <c r="Z2341" s="140" t="s">
        <v>8739</v>
      </c>
      <c r="AA2341" s="139">
        <v>2</v>
      </c>
      <c r="AB2341" s="141">
        <v>45322</v>
      </c>
      <c r="AC2341" s="141">
        <v>45322</v>
      </c>
      <c r="AD2341" s="140" t="s">
        <v>8470</v>
      </c>
      <c r="AE2341" s="140" t="s">
        <v>8471</v>
      </c>
      <c r="AF2341" s="140" t="s">
        <v>8472</v>
      </c>
      <c r="AG2341" s="140" t="s">
        <v>8473</v>
      </c>
      <c r="AH2341" s="140" t="s">
        <v>14321</v>
      </c>
      <c r="AI2341" s="140" t="s">
        <v>7943</v>
      </c>
      <c r="AJ2341" s="140" t="s">
        <v>14322</v>
      </c>
      <c r="AK2341" s="140" t="s">
        <v>4449</v>
      </c>
      <c r="AL2341" s="139">
        <v>9000</v>
      </c>
      <c r="AM2341" s="140" t="s">
        <v>436</v>
      </c>
      <c r="AN2341" s="140" t="s">
        <v>14301</v>
      </c>
    </row>
    <row r="2342" spans="1:40" ht="28.8" x14ac:dyDescent="0.25">
      <c r="A2342" s="139" t="s">
        <v>7756</v>
      </c>
      <c r="B2342" s="140" t="s">
        <v>7757</v>
      </c>
      <c r="C2342" s="139">
        <v>129569</v>
      </c>
      <c r="D2342" s="140" t="s">
        <v>7440</v>
      </c>
      <c r="E2342" s="140" t="s">
        <v>5080</v>
      </c>
      <c r="F2342" s="139">
        <v>1070</v>
      </c>
      <c r="G2342" s="140" t="s">
        <v>493</v>
      </c>
      <c r="H2342" s="140" t="s">
        <v>2063</v>
      </c>
      <c r="I2342" s="140" t="s">
        <v>7758</v>
      </c>
      <c r="J2342" s="140" t="s">
        <v>16855</v>
      </c>
      <c r="K2342" s="140" t="s">
        <v>7881</v>
      </c>
      <c r="L2342" s="140" t="s">
        <v>7761</v>
      </c>
      <c r="M2342" s="140" t="s">
        <v>6824</v>
      </c>
      <c r="N2342" s="140" t="s">
        <v>7762</v>
      </c>
      <c r="O2342" s="139">
        <v>129049</v>
      </c>
      <c r="P2342" s="139">
        <v>109</v>
      </c>
      <c r="Q2342" s="140" t="s">
        <v>7043</v>
      </c>
      <c r="R2342" s="139">
        <v>113878</v>
      </c>
      <c r="S2342" s="139">
        <v>113878</v>
      </c>
      <c r="T2342" s="140" t="s">
        <v>7758</v>
      </c>
      <c r="U2342" s="141">
        <v>41153</v>
      </c>
      <c r="V2342" s="140" t="s">
        <v>16856</v>
      </c>
      <c r="W2342" s="140" t="s">
        <v>16857</v>
      </c>
      <c r="X2342" s="140" t="s">
        <v>7765</v>
      </c>
      <c r="Y2342" s="140" t="s">
        <v>7766</v>
      </c>
      <c r="Z2342" s="140" t="s">
        <v>7767</v>
      </c>
      <c r="AA2342" s="139">
        <v>1</v>
      </c>
      <c r="AB2342" s="141">
        <v>45322</v>
      </c>
      <c r="AC2342" s="141">
        <v>45322</v>
      </c>
      <c r="AD2342" s="140" t="s">
        <v>7938</v>
      </c>
      <c r="AE2342" s="140" t="s">
        <v>7939</v>
      </c>
      <c r="AF2342" s="140" t="s">
        <v>7940</v>
      </c>
      <c r="AG2342" s="140" t="s">
        <v>7941</v>
      </c>
      <c r="AH2342" s="140" t="s">
        <v>7942</v>
      </c>
      <c r="AI2342" s="140" t="s">
        <v>7943</v>
      </c>
      <c r="AJ2342" s="140" t="s">
        <v>7944</v>
      </c>
      <c r="AK2342" s="140" t="s">
        <v>7945</v>
      </c>
      <c r="AL2342" s="139">
        <v>1140</v>
      </c>
      <c r="AM2342" s="140" t="s">
        <v>258</v>
      </c>
      <c r="AN2342" s="140" t="s">
        <v>7946</v>
      </c>
    </row>
    <row r="2343" spans="1:40" ht="28.8" x14ac:dyDescent="0.25">
      <c r="A2343" s="139" t="s">
        <v>7756</v>
      </c>
      <c r="B2343" s="140" t="s">
        <v>7757</v>
      </c>
      <c r="C2343" s="139">
        <v>129577</v>
      </c>
      <c r="D2343" s="140" t="s">
        <v>7441</v>
      </c>
      <c r="E2343" s="140" t="s">
        <v>5081</v>
      </c>
      <c r="F2343" s="139">
        <v>1090</v>
      </c>
      <c r="G2343" s="140" t="s">
        <v>494</v>
      </c>
      <c r="H2343" s="140" t="s">
        <v>2480</v>
      </c>
      <c r="I2343" s="140" t="s">
        <v>7758</v>
      </c>
      <c r="J2343" s="140" t="s">
        <v>16858</v>
      </c>
      <c r="K2343" s="140" t="s">
        <v>7881</v>
      </c>
      <c r="L2343" s="140" t="s">
        <v>7761</v>
      </c>
      <c r="M2343" s="140" t="s">
        <v>6824</v>
      </c>
      <c r="N2343" s="140" t="s">
        <v>7762</v>
      </c>
      <c r="O2343" s="139">
        <v>138842</v>
      </c>
      <c r="P2343" s="139">
        <v>129577</v>
      </c>
      <c r="Q2343" s="140" t="s">
        <v>7441</v>
      </c>
      <c r="R2343" s="139">
        <v>113878</v>
      </c>
      <c r="S2343" s="139">
        <v>113878</v>
      </c>
      <c r="T2343" s="140" t="s">
        <v>7758</v>
      </c>
      <c r="U2343" s="141">
        <v>41153</v>
      </c>
      <c r="V2343" s="140" t="s">
        <v>16859</v>
      </c>
      <c r="W2343" s="140" t="s">
        <v>12059</v>
      </c>
      <c r="X2343" s="140" t="s">
        <v>7765</v>
      </c>
      <c r="Y2343" s="140" t="s">
        <v>7766</v>
      </c>
      <c r="Z2343" s="140" t="s">
        <v>7767</v>
      </c>
      <c r="AA2343" s="139">
        <v>1</v>
      </c>
      <c r="AB2343" s="141">
        <v>45322</v>
      </c>
      <c r="AC2343" s="141">
        <v>45322</v>
      </c>
      <c r="AD2343" s="140" t="s">
        <v>7938</v>
      </c>
      <c r="AE2343" s="140" t="s">
        <v>7939</v>
      </c>
      <c r="AF2343" s="140" t="s">
        <v>7940</v>
      </c>
      <c r="AG2343" s="140" t="s">
        <v>7941</v>
      </c>
      <c r="AH2343" s="140" t="s">
        <v>7942</v>
      </c>
      <c r="AI2343" s="140" t="s">
        <v>7943</v>
      </c>
      <c r="AJ2343" s="140" t="s">
        <v>7944</v>
      </c>
      <c r="AK2343" s="140" t="s">
        <v>7945</v>
      </c>
      <c r="AL2343" s="139">
        <v>1140</v>
      </c>
      <c r="AM2343" s="140" t="s">
        <v>258</v>
      </c>
      <c r="AN2343" s="140" t="s">
        <v>7946</v>
      </c>
    </row>
    <row r="2344" spans="1:40" ht="28.8" x14ac:dyDescent="0.25">
      <c r="A2344" s="139" t="s">
        <v>7756</v>
      </c>
      <c r="B2344" s="140" t="s">
        <v>7757</v>
      </c>
      <c r="C2344" s="139">
        <v>129593</v>
      </c>
      <c r="D2344" s="140" t="s">
        <v>6053</v>
      </c>
      <c r="E2344" s="140" t="s">
        <v>5082</v>
      </c>
      <c r="F2344" s="139">
        <v>1030</v>
      </c>
      <c r="G2344" s="140" t="s">
        <v>250</v>
      </c>
      <c r="H2344" s="140" t="s">
        <v>2481</v>
      </c>
      <c r="I2344" s="140" t="s">
        <v>7758</v>
      </c>
      <c r="J2344" s="140" t="s">
        <v>16860</v>
      </c>
      <c r="K2344" s="140" t="s">
        <v>7881</v>
      </c>
      <c r="L2344" s="140" t="s">
        <v>7761</v>
      </c>
      <c r="M2344" s="140" t="s">
        <v>6824</v>
      </c>
      <c r="N2344" s="140" t="s">
        <v>8722</v>
      </c>
      <c r="O2344" s="139">
        <v>119214</v>
      </c>
      <c r="P2344" s="139">
        <v>3707</v>
      </c>
      <c r="Q2344" s="140" t="s">
        <v>6853</v>
      </c>
      <c r="R2344" s="139">
        <v>107359</v>
      </c>
      <c r="S2344" s="139">
        <v>0</v>
      </c>
      <c r="T2344" s="140" t="s">
        <v>7758</v>
      </c>
      <c r="U2344" s="141">
        <v>41153</v>
      </c>
      <c r="V2344" s="140" t="s">
        <v>16861</v>
      </c>
      <c r="W2344" s="140" t="s">
        <v>13244</v>
      </c>
      <c r="X2344" s="140" t="s">
        <v>7765</v>
      </c>
      <c r="Y2344" s="140" t="s">
        <v>7766</v>
      </c>
      <c r="Z2344" s="140" t="s">
        <v>8739</v>
      </c>
      <c r="AA2344" s="139">
        <v>1</v>
      </c>
      <c r="AB2344" s="141">
        <v>45322</v>
      </c>
      <c r="AC2344" s="141">
        <v>45322</v>
      </c>
      <c r="AD2344" s="140" t="s">
        <v>7953</v>
      </c>
      <c r="AE2344" s="140" t="s">
        <v>7954</v>
      </c>
      <c r="AF2344" s="140" t="s">
        <v>7955</v>
      </c>
      <c r="AG2344" s="140" t="s">
        <v>7956</v>
      </c>
      <c r="AH2344" s="140" t="s">
        <v>16862</v>
      </c>
      <c r="AI2344" s="140" t="s">
        <v>9607</v>
      </c>
      <c r="AJ2344" s="140" t="s">
        <v>16863</v>
      </c>
      <c r="AK2344" s="140" t="s">
        <v>5082</v>
      </c>
      <c r="AL2344" s="139">
        <v>1030</v>
      </c>
      <c r="AM2344" s="140" t="s">
        <v>250</v>
      </c>
      <c r="AN2344" s="140" t="s">
        <v>16864</v>
      </c>
    </row>
    <row r="2345" spans="1:40" ht="28.8" x14ac:dyDescent="0.25">
      <c r="A2345" s="139" t="s">
        <v>7756</v>
      </c>
      <c r="B2345" s="140" t="s">
        <v>7757</v>
      </c>
      <c r="C2345" s="139">
        <v>129601</v>
      </c>
      <c r="D2345" s="140" t="s">
        <v>6054</v>
      </c>
      <c r="E2345" s="140" t="s">
        <v>5083</v>
      </c>
      <c r="F2345" s="139">
        <v>1980</v>
      </c>
      <c r="G2345" s="140" t="s">
        <v>625</v>
      </c>
      <c r="H2345" s="140" t="s">
        <v>2482</v>
      </c>
      <c r="I2345" s="140" t="s">
        <v>7758</v>
      </c>
      <c r="J2345" s="140" t="s">
        <v>16865</v>
      </c>
      <c r="K2345" s="140" t="s">
        <v>7899</v>
      </c>
      <c r="L2345" s="140" t="s">
        <v>7761</v>
      </c>
      <c r="M2345" s="140" t="s">
        <v>6823</v>
      </c>
      <c r="N2345" s="140" t="s">
        <v>7762</v>
      </c>
      <c r="O2345" s="139">
        <v>129155</v>
      </c>
      <c r="P2345" s="139">
        <v>11775</v>
      </c>
      <c r="Q2345" s="140" t="s">
        <v>5457</v>
      </c>
      <c r="R2345" s="139">
        <v>113845</v>
      </c>
      <c r="S2345" s="139">
        <v>113845</v>
      </c>
      <c r="T2345" s="140" t="s">
        <v>7758</v>
      </c>
      <c r="U2345" s="141">
        <v>41153</v>
      </c>
      <c r="V2345" s="140" t="s">
        <v>16866</v>
      </c>
      <c r="W2345" s="140" t="s">
        <v>8718</v>
      </c>
      <c r="X2345" s="140" t="s">
        <v>7765</v>
      </c>
      <c r="Y2345" s="140" t="s">
        <v>7766</v>
      </c>
      <c r="Z2345" s="140" t="s">
        <v>7767</v>
      </c>
      <c r="AA2345" s="139">
        <v>1</v>
      </c>
      <c r="AB2345" s="141">
        <v>45322</v>
      </c>
      <c r="AC2345" s="141">
        <v>45322</v>
      </c>
      <c r="AD2345" s="140" t="s">
        <v>7953</v>
      </c>
      <c r="AE2345" s="140" t="s">
        <v>7954</v>
      </c>
      <c r="AF2345" s="140" t="s">
        <v>7955</v>
      </c>
      <c r="AG2345" s="140" t="s">
        <v>7956</v>
      </c>
      <c r="AH2345" s="140" t="s">
        <v>8264</v>
      </c>
      <c r="AI2345" s="140" t="s">
        <v>7773</v>
      </c>
      <c r="AJ2345" s="140" t="s">
        <v>8265</v>
      </c>
      <c r="AK2345" s="140" t="s">
        <v>8266</v>
      </c>
      <c r="AL2345" s="139">
        <v>2580</v>
      </c>
      <c r="AM2345" s="140" t="s">
        <v>335</v>
      </c>
      <c r="AN2345" s="140" t="s">
        <v>8267</v>
      </c>
    </row>
    <row r="2346" spans="1:40" ht="28.8" x14ac:dyDescent="0.25">
      <c r="A2346" s="139" t="s">
        <v>7756</v>
      </c>
      <c r="B2346" s="140" t="s">
        <v>7757</v>
      </c>
      <c r="C2346" s="139">
        <v>129619</v>
      </c>
      <c r="D2346" s="140" t="s">
        <v>6367</v>
      </c>
      <c r="E2346" s="140" t="s">
        <v>5084</v>
      </c>
      <c r="F2346" s="139">
        <v>2140</v>
      </c>
      <c r="G2346" s="140" t="s">
        <v>294</v>
      </c>
      <c r="H2346" s="140" t="s">
        <v>2483</v>
      </c>
      <c r="I2346" s="140" t="s">
        <v>7758</v>
      </c>
      <c r="J2346" s="140" t="s">
        <v>16867</v>
      </c>
      <c r="K2346" s="140" t="s">
        <v>8070</v>
      </c>
      <c r="L2346" s="140" t="s">
        <v>7761</v>
      </c>
      <c r="M2346" s="140" t="s">
        <v>8071</v>
      </c>
      <c r="N2346" s="140" t="s">
        <v>8730</v>
      </c>
      <c r="O2346" s="139">
        <v>119701</v>
      </c>
      <c r="P2346" s="139">
        <v>10231</v>
      </c>
      <c r="Q2346" s="140" t="s">
        <v>6546</v>
      </c>
      <c r="R2346" s="139">
        <v>128728</v>
      </c>
      <c r="S2346" s="139">
        <v>0</v>
      </c>
      <c r="T2346" s="140" t="s">
        <v>7758</v>
      </c>
      <c r="U2346" s="141">
        <v>41153</v>
      </c>
      <c r="V2346" s="140" t="s">
        <v>16868</v>
      </c>
      <c r="W2346" s="140" t="s">
        <v>16869</v>
      </c>
      <c r="X2346" s="140" t="s">
        <v>7765</v>
      </c>
      <c r="Y2346" s="140" t="s">
        <v>7766</v>
      </c>
      <c r="Z2346" s="140" t="s">
        <v>8732</v>
      </c>
      <c r="AA2346" s="139">
        <v>1</v>
      </c>
      <c r="AB2346" s="141">
        <v>45322</v>
      </c>
      <c r="AC2346" s="141">
        <v>45322</v>
      </c>
      <c r="AD2346" s="140" t="s">
        <v>7768</v>
      </c>
      <c r="AE2346" s="140" t="s">
        <v>7769</v>
      </c>
      <c r="AF2346" s="140" t="s">
        <v>7770</v>
      </c>
      <c r="AG2346" s="140" t="s">
        <v>7771</v>
      </c>
      <c r="AH2346" s="140" t="s">
        <v>9645</v>
      </c>
      <c r="AI2346" s="140" t="s">
        <v>7773</v>
      </c>
      <c r="AJ2346" s="140" t="s">
        <v>9646</v>
      </c>
      <c r="AK2346" s="140" t="s">
        <v>9647</v>
      </c>
      <c r="AL2346" s="139">
        <v>2000</v>
      </c>
      <c r="AM2346" s="140" t="s">
        <v>2909</v>
      </c>
      <c r="AN2346" s="140" t="s">
        <v>9648</v>
      </c>
    </row>
    <row r="2347" spans="1:40" ht="28.8" x14ac:dyDescent="0.25">
      <c r="A2347" s="139" t="s">
        <v>7756</v>
      </c>
      <c r="B2347" s="140" t="s">
        <v>7757</v>
      </c>
      <c r="C2347" s="139">
        <v>129627</v>
      </c>
      <c r="D2347" s="140" t="s">
        <v>6602</v>
      </c>
      <c r="E2347" s="140" t="s">
        <v>5085</v>
      </c>
      <c r="F2347" s="139">
        <v>2060</v>
      </c>
      <c r="G2347" s="140" t="s">
        <v>2909</v>
      </c>
      <c r="H2347" s="140" t="s">
        <v>5086</v>
      </c>
      <c r="I2347" s="140" t="s">
        <v>7758</v>
      </c>
      <c r="J2347" s="140" t="s">
        <v>16870</v>
      </c>
      <c r="K2347" s="140" t="s">
        <v>8070</v>
      </c>
      <c r="L2347" s="140" t="s">
        <v>7761</v>
      </c>
      <c r="M2347" s="140" t="s">
        <v>8071</v>
      </c>
      <c r="N2347" s="140" t="s">
        <v>8730</v>
      </c>
      <c r="O2347" s="139">
        <v>119735</v>
      </c>
      <c r="P2347" s="139">
        <v>61754</v>
      </c>
      <c r="Q2347" s="140" t="s">
        <v>6340</v>
      </c>
      <c r="R2347" s="139">
        <v>128728</v>
      </c>
      <c r="S2347" s="139">
        <v>0</v>
      </c>
      <c r="T2347" s="140" t="s">
        <v>7758</v>
      </c>
      <c r="U2347" s="141">
        <v>41153</v>
      </c>
      <c r="V2347" s="140" t="s">
        <v>16871</v>
      </c>
      <c r="W2347" s="140" t="s">
        <v>10374</v>
      </c>
      <c r="X2347" s="140" t="s">
        <v>7765</v>
      </c>
      <c r="Y2347" s="140" t="s">
        <v>7766</v>
      </c>
      <c r="Z2347" s="140" t="s">
        <v>8732</v>
      </c>
      <c r="AA2347" s="139">
        <v>1</v>
      </c>
      <c r="AB2347" s="141">
        <v>45322</v>
      </c>
      <c r="AC2347" s="141">
        <v>45322</v>
      </c>
      <c r="AD2347" s="140" t="s">
        <v>7857</v>
      </c>
      <c r="AE2347" s="140" t="s">
        <v>7858</v>
      </c>
      <c r="AF2347" s="140" t="s">
        <v>7859</v>
      </c>
      <c r="AG2347" s="140" t="s">
        <v>7860</v>
      </c>
      <c r="AH2347" s="140" t="s">
        <v>9645</v>
      </c>
      <c r="AI2347" s="140" t="s">
        <v>7773</v>
      </c>
      <c r="AJ2347" s="140" t="s">
        <v>9646</v>
      </c>
      <c r="AK2347" s="140" t="s">
        <v>9647</v>
      </c>
      <c r="AL2347" s="139">
        <v>2000</v>
      </c>
      <c r="AM2347" s="140" t="s">
        <v>2909</v>
      </c>
      <c r="AN2347" s="140" t="s">
        <v>9648</v>
      </c>
    </row>
    <row r="2348" spans="1:40" ht="28.8" x14ac:dyDescent="0.25">
      <c r="A2348" s="139" t="s">
        <v>7756</v>
      </c>
      <c r="B2348" s="140" t="s">
        <v>7757</v>
      </c>
      <c r="C2348" s="139">
        <v>129635</v>
      </c>
      <c r="D2348" s="140" t="s">
        <v>6368</v>
      </c>
      <c r="E2348" s="140" t="s">
        <v>5087</v>
      </c>
      <c r="F2348" s="139">
        <v>2020</v>
      </c>
      <c r="G2348" s="140" t="s">
        <v>2909</v>
      </c>
      <c r="H2348" s="140" t="s">
        <v>2484</v>
      </c>
      <c r="I2348" s="140" t="s">
        <v>7758</v>
      </c>
      <c r="J2348" s="140" t="s">
        <v>16872</v>
      </c>
      <c r="K2348" s="140" t="s">
        <v>8070</v>
      </c>
      <c r="L2348" s="140" t="s">
        <v>7761</v>
      </c>
      <c r="M2348" s="140" t="s">
        <v>8071</v>
      </c>
      <c r="N2348" s="140" t="s">
        <v>8730</v>
      </c>
      <c r="O2348" s="139">
        <v>119768</v>
      </c>
      <c r="P2348" s="139">
        <v>6643</v>
      </c>
      <c r="Q2348" s="140" t="s">
        <v>6196</v>
      </c>
      <c r="R2348" s="139">
        <v>128728</v>
      </c>
      <c r="S2348" s="139">
        <v>0</v>
      </c>
      <c r="T2348" s="140" t="s">
        <v>7758</v>
      </c>
      <c r="U2348" s="141">
        <v>41153</v>
      </c>
      <c r="V2348" s="140" t="s">
        <v>16873</v>
      </c>
      <c r="W2348" s="140" t="s">
        <v>8707</v>
      </c>
      <c r="X2348" s="140" t="s">
        <v>7765</v>
      </c>
      <c r="Y2348" s="140" t="s">
        <v>7766</v>
      </c>
      <c r="Z2348" s="140" t="s">
        <v>8732</v>
      </c>
      <c r="AA2348" s="139">
        <v>2</v>
      </c>
      <c r="AB2348" s="141">
        <v>45322</v>
      </c>
      <c r="AC2348" s="141">
        <v>45322</v>
      </c>
      <c r="AD2348" s="140" t="s">
        <v>8109</v>
      </c>
      <c r="AE2348" s="140" t="s">
        <v>8110</v>
      </c>
      <c r="AF2348" s="140" t="s">
        <v>8111</v>
      </c>
      <c r="AG2348" s="140" t="s">
        <v>8112</v>
      </c>
      <c r="AH2348" s="140" t="s">
        <v>9645</v>
      </c>
      <c r="AI2348" s="140" t="s">
        <v>7773</v>
      </c>
      <c r="AJ2348" s="140" t="s">
        <v>9646</v>
      </c>
      <c r="AK2348" s="140" t="s">
        <v>9647</v>
      </c>
      <c r="AL2348" s="139">
        <v>2000</v>
      </c>
      <c r="AM2348" s="140" t="s">
        <v>2909</v>
      </c>
      <c r="AN2348" s="140" t="s">
        <v>9648</v>
      </c>
    </row>
    <row r="2349" spans="1:40" ht="28.8" x14ac:dyDescent="0.25">
      <c r="A2349" s="139" t="s">
        <v>7756</v>
      </c>
      <c r="B2349" s="140" t="s">
        <v>7757</v>
      </c>
      <c r="C2349" s="139">
        <v>129643</v>
      </c>
      <c r="D2349" s="140" t="s">
        <v>7442</v>
      </c>
      <c r="E2349" s="140" t="s">
        <v>7714</v>
      </c>
      <c r="F2349" s="139">
        <v>2100</v>
      </c>
      <c r="G2349" s="140" t="s">
        <v>543</v>
      </c>
      <c r="H2349" s="140" t="s">
        <v>2485</v>
      </c>
      <c r="I2349" s="140" t="s">
        <v>7758</v>
      </c>
      <c r="J2349" s="140" t="s">
        <v>16874</v>
      </c>
      <c r="K2349" s="140" t="s">
        <v>8070</v>
      </c>
      <c r="L2349" s="140" t="s">
        <v>7761</v>
      </c>
      <c r="M2349" s="140" t="s">
        <v>8071</v>
      </c>
      <c r="N2349" s="140" t="s">
        <v>7762</v>
      </c>
      <c r="O2349" s="139">
        <v>121831</v>
      </c>
      <c r="P2349" s="139">
        <v>129643</v>
      </c>
      <c r="Q2349" s="140" t="s">
        <v>7442</v>
      </c>
      <c r="R2349" s="139">
        <v>113803</v>
      </c>
      <c r="S2349" s="139">
        <v>113803</v>
      </c>
      <c r="T2349" s="140" t="s">
        <v>7758</v>
      </c>
      <c r="U2349" s="141">
        <v>41153</v>
      </c>
      <c r="V2349" s="140" t="s">
        <v>16875</v>
      </c>
      <c r="W2349" s="140" t="s">
        <v>10520</v>
      </c>
      <c r="X2349" s="140" t="s">
        <v>7765</v>
      </c>
      <c r="Y2349" s="140" t="s">
        <v>7766</v>
      </c>
      <c r="Z2349" s="140" t="s">
        <v>7767</v>
      </c>
      <c r="AA2349" s="139">
        <v>1</v>
      </c>
      <c r="AB2349" s="141">
        <v>45322</v>
      </c>
      <c r="AC2349" s="141">
        <v>45322</v>
      </c>
      <c r="AD2349" s="140" t="s">
        <v>7876</v>
      </c>
      <c r="AE2349" s="140" t="s">
        <v>7877</v>
      </c>
      <c r="AF2349" s="140" t="s">
        <v>7878</v>
      </c>
      <c r="AG2349" s="140" t="s">
        <v>7879</v>
      </c>
      <c r="AH2349" s="140" t="s">
        <v>8074</v>
      </c>
      <c r="AI2349" s="140" t="s">
        <v>7773</v>
      </c>
      <c r="AJ2349" s="140" t="s">
        <v>8075</v>
      </c>
      <c r="AK2349" s="140" t="s">
        <v>8076</v>
      </c>
      <c r="AL2349" s="139">
        <v>2050</v>
      </c>
      <c r="AM2349" s="140" t="s">
        <v>2909</v>
      </c>
      <c r="AN2349" s="140" t="s">
        <v>8077</v>
      </c>
    </row>
    <row r="2350" spans="1:40" ht="28.8" x14ac:dyDescent="0.25">
      <c r="A2350" s="139" t="s">
        <v>7756</v>
      </c>
      <c r="B2350" s="140" t="s">
        <v>7757</v>
      </c>
      <c r="C2350" s="139">
        <v>129651</v>
      </c>
      <c r="D2350" s="140" t="s">
        <v>6055</v>
      </c>
      <c r="E2350" s="140" t="s">
        <v>6056</v>
      </c>
      <c r="F2350" s="139">
        <v>2000</v>
      </c>
      <c r="G2350" s="140" t="s">
        <v>2909</v>
      </c>
      <c r="H2350" s="140" t="s">
        <v>2855</v>
      </c>
      <c r="I2350" s="140" t="s">
        <v>7758</v>
      </c>
      <c r="J2350" s="140" t="s">
        <v>16876</v>
      </c>
      <c r="K2350" s="140" t="s">
        <v>8070</v>
      </c>
      <c r="L2350" s="140" t="s">
        <v>7761</v>
      </c>
      <c r="M2350" s="140" t="s">
        <v>8071</v>
      </c>
      <c r="N2350" s="140" t="s">
        <v>7762</v>
      </c>
      <c r="O2350" s="139">
        <v>121831</v>
      </c>
      <c r="P2350" s="139">
        <v>129643</v>
      </c>
      <c r="Q2350" s="140" t="s">
        <v>7442</v>
      </c>
      <c r="R2350" s="139">
        <v>113803</v>
      </c>
      <c r="S2350" s="139">
        <v>113803</v>
      </c>
      <c r="T2350" s="140" t="s">
        <v>7758</v>
      </c>
      <c r="U2350" s="141">
        <v>41153</v>
      </c>
      <c r="V2350" s="140" t="s">
        <v>16877</v>
      </c>
      <c r="W2350" s="140" t="s">
        <v>12445</v>
      </c>
      <c r="X2350" s="140" t="s">
        <v>7765</v>
      </c>
      <c r="Y2350" s="140" t="s">
        <v>7766</v>
      </c>
      <c r="Z2350" s="140" t="s">
        <v>7767</v>
      </c>
      <c r="AA2350" s="139">
        <v>1</v>
      </c>
      <c r="AB2350" s="141">
        <v>45322</v>
      </c>
      <c r="AC2350" s="141">
        <v>45322</v>
      </c>
      <c r="AD2350" s="140" t="s">
        <v>8195</v>
      </c>
      <c r="AE2350" s="140" t="s">
        <v>8196</v>
      </c>
      <c r="AF2350" s="140" t="s">
        <v>8197</v>
      </c>
      <c r="AG2350" s="140" t="s">
        <v>8198</v>
      </c>
      <c r="AH2350" s="140" t="s">
        <v>8074</v>
      </c>
      <c r="AI2350" s="140" t="s">
        <v>7773</v>
      </c>
      <c r="AJ2350" s="140" t="s">
        <v>8075</v>
      </c>
      <c r="AK2350" s="140" t="s">
        <v>8076</v>
      </c>
      <c r="AL2350" s="139">
        <v>2050</v>
      </c>
      <c r="AM2350" s="140" t="s">
        <v>2909</v>
      </c>
      <c r="AN2350" s="140" t="s">
        <v>8077</v>
      </c>
    </row>
    <row r="2351" spans="1:40" ht="28.8" x14ac:dyDescent="0.25">
      <c r="A2351" s="139" t="s">
        <v>7756</v>
      </c>
      <c r="B2351" s="140" t="s">
        <v>7757</v>
      </c>
      <c r="C2351" s="139">
        <v>129973</v>
      </c>
      <c r="D2351" s="140" t="s">
        <v>6057</v>
      </c>
      <c r="E2351" s="140" t="s">
        <v>5088</v>
      </c>
      <c r="F2351" s="139">
        <v>3910</v>
      </c>
      <c r="G2351" s="140" t="s">
        <v>6146</v>
      </c>
      <c r="H2351" s="140" t="s">
        <v>2486</v>
      </c>
      <c r="I2351" s="140" t="s">
        <v>7758</v>
      </c>
      <c r="J2351" s="140" t="s">
        <v>16878</v>
      </c>
      <c r="K2351" s="140" t="s">
        <v>7760</v>
      </c>
      <c r="L2351" s="140" t="s">
        <v>7761</v>
      </c>
      <c r="M2351" s="140" t="s">
        <v>7491</v>
      </c>
      <c r="N2351" s="140" t="s">
        <v>8722</v>
      </c>
      <c r="O2351" s="139">
        <v>118752</v>
      </c>
      <c r="P2351" s="139">
        <v>123075</v>
      </c>
      <c r="Q2351" s="140" t="s">
        <v>6751</v>
      </c>
      <c r="R2351" s="139">
        <v>965293</v>
      </c>
      <c r="S2351" s="139">
        <v>0</v>
      </c>
      <c r="T2351" s="140" t="s">
        <v>7758</v>
      </c>
      <c r="U2351" s="141">
        <v>41518</v>
      </c>
      <c r="V2351" s="140" t="s">
        <v>16879</v>
      </c>
      <c r="W2351" s="140" t="s">
        <v>9834</v>
      </c>
      <c r="X2351" s="140" t="s">
        <v>7765</v>
      </c>
      <c r="Y2351" s="140" t="s">
        <v>7766</v>
      </c>
      <c r="Z2351" s="140" t="s">
        <v>8739</v>
      </c>
      <c r="AA2351" s="139">
        <v>1</v>
      </c>
      <c r="AB2351" s="141">
        <v>45322</v>
      </c>
      <c r="AC2351" s="141">
        <v>45322</v>
      </c>
      <c r="AD2351" s="140" t="s">
        <v>7768</v>
      </c>
      <c r="AE2351" s="140" t="s">
        <v>7769</v>
      </c>
      <c r="AF2351" s="140" t="s">
        <v>7770</v>
      </c>
      <c r="AG2351" s="140" t="s">
        <v>7771</v>
      </c>
      <c r="AH2351" s="140" t="s">
        <v>16554</v>
      </c>
      <c r="AI2351" s="140" t="s">
        <v>7943</v>
      </c>
      <c r="AJ2351" s="140" t="s">
        <v>16555</v>
      </c>
      <c r="AK2351" s="140" t="s">
        <v>4014</v>
      </c>
      <c r="AL2351" s="139">
        <v>3910</v>
      </c>
      <c r="AM2351" s="140" t="s">
        <v>6146</v>
      </c>
      <c r="AN2351" s="140" t="s">
        <v>12235</v>
      </c>
    </row>
    <row r="2352" spans="1:40" ht="28.8" x14ac:dyDescent="0.25">
      <c r="A2352" s="139" t="s">
        <v>7756</v>
      </c>
      <c r="B2352" s="140" t="s">
        <v>7757</v>
      </c>
      <c r="C2352" s="139">
        <v>129999</v>
      </c>
      <c r="D2352" s="140" t="s">
        <v>6058</v>
      </c>
      <c r="E2352" s="140" t="s">
        <v>5089</v>
      </c>
      <c r="F2352" s="139">
        <v>3570</v>
      </c>
      <c r="G2352" s="140" t="s">
        <v>15</v>
      </c>
      <c r="H2352" s="140" t="s">
        <v>2487</v>
      </c>
      <c r="I2352" s="140" t="s">
        <v>7758</v>
      </c>
      <c r="J2352" s="140" t="s">
        <v>16880</v>
      </c>
      <c r="K2352" s="140" t="s">
        <v>7899</v>
      </c>
      <c r="L2352" s="140" t="s">
        <v>7761</v>
      </c>
      <c r="M2352" s="140" t="s">
        <v>6823</v>
      </c>
      <c r="N2352" s="140" t="s">
        <v>8722</v>
      </c>
      <c r="O2352" s="139">
        <v>125591</v>
      </c>
      <c r="P2352" s="139">
        <v>117556</v>
      </c>
      <c r="Q2352" s="140" t="s">
        <v>7418</v>
      </c>
      <c r="R2352" s="139">
        <v>129981</v>
      </c>
      <c r="S2352" s="139">
        <v>0</v>
      </c>
      <c r="T2352" s="140" t="s">
        <v>7758</v>
      </c>
      <c r="U2352" s="141">
        <v>41518</v>
      </c>
      <c r="V2352" s="140" t="s">
        <v>16881</v>
      </c>
      <c r="W2352" s="140" t="s">
        <v>10467</v>
      </c>
      <c r="X2352" s="140" t="s">
        <v>7765</v>
      </c>
      <c r="Y2352" s="140" t="s">
        <v>7766</v>
      </c>
      <c r="Z2352" s="140" t="s">
        <v>8739</v>
      </c>
      <c r="AA2352" s="139">
        <v>1</v>
      </c>
      <c r="AB2352" s="141">
        <v>45322</v>
      </c>
      <c r="AC2352" s="141">
        <v>45322</v>
      </c>
      <c r="AD2352" s="140" t="s">
        <v>7876</v>
      </c>
      <c r="AE2352" s="140" t="s">
        <v>7877</v>
      </c>
      <c r="AF2352" s="140" t="s">
        <v>7878</v>
      </c>
      <c r="AG2352" s="140" t="s">
        <v>7879</v>
      </c>
      <c r="AH2352" s="140" t="s">
        <v>16882</v>
      </c>
      <c r="AI2352" s="140" t="s">
        <v>15487</v>
      </c>
      <c r="AJ2352" s="140" t="s">
        <v>16883</v>
      </c>
      <c r="AK2352" s="140" t="s">
        <v>16884</v>
      </c>
      <c r="AL2352" s="139">
        <v>3570</v>
      </c>
      <c r="AM2352" s="140" t="s">
        <v>15</v>
      </c>
      <c r="AN2352" s="140" t="s">
        <v>16885</v>
      </c>
    </row>
    <row r="2353" spans="1:40" ht="28.8" x14ac:dyDescent="0.25">
      <c r="A2353" s="139" t="s">
        <v>7756</v>
      </c>
      <c r="B2353" s="140" t="s">
        <v>7757</v>
      </c>
      <c r="C2353" s="139">
        <v>130013</v>
      </c>
      <c r="D2353" s="140" t="s">
        <v>6059</v>
      </c>
      <c r="E2353" s="140" t="s">
        <v>5090</v>
      </c>
      <c r="F2353" s="139">
        <v>3560</v>
      </c>
      <c r="G2353" s="140" t="s">
        <v>380</v>
      </c>
      <c r="H2353" s="140" t="s">
        <v>2489</v>
      </c>
      <c r="I2353" s="140" t="s">
        <v>7758</v>
      </c>
      <c r="J2353" s="140" t="s">
        <v>16886</v>
      </c>
      <c r="K2353" s="140" t="s">
        <v>7760</v>
      </c>
      <c r="L2353" s="140" t="s">
        <v>7761</v>
      </c>
      <c r="M2353" s="140" t="s">
        <v>7491</v>
      </c>
      <c r="N2353" s="140" t="s">
        <v>7762</v>
      </c>
      <c r="O2353" s="139">
        <v>120147</v>
      </c>
      <c r="P2353" s="139">
        <v>123448</v>
      </c>
      <c r="Q2353" s="140" t="s">
        <v>7426</v>
      </c>
      <c r="R2353" s="139">
        <v>113951</v>
      </c>
      <c r="S2353" s="139">
        <v>113951</v>
      </c>
      <c r="T2353" s="140" t="s">
        <v>7758</v>
      </c>
      <c r="U2353" s="141">
        <v>41518</v>
      </c>
      <c r="V2353" s="140" t="s">
        <v>16887</v>
      </c>
      <c r="W2353" s="140" t="s">
        <v>8245</v>
      </c>
      <c r="X2353" s="140" t="s">
        <v>7765</v>
      </c>
      <c r="Y2353" s="140" t="s">
        <v>7766</v>
      </c>
      <c r="Z2353" s="140" t="s">
        <v>7767</v>
      </c>
      <c r="AA2353" s="139">
        <v>1</v>
      </c>
      <c r="AB2353" s="141">
        <v>45322</v>
      </c>
      <c r="AC2353" s="141">
        <v>45322</v>
      </c>
      <c r="AD2353" s="140" t="s">
        <v>7876</v>
      </c>
      <c r="AE2353" s="140" t="s">
        <v>7877</v>
      </c>
      <c r="AF2353" s="140" t="s">
        <v>7878</v>
      </c>
      <c r="AG2353" s="140" t="s">
        <v>7879</v>
      </c>
      <c r="AH2353" s="140" t="s">
        <v>7866</v>
      </c>
      <c r="AI2353" s="140" t="s">
        <v>7773</v>
      </c>
      <c r="AJ2353" s="140" t="s">
        <v>7867</v>
      </c>
      <c r="AK2353" s="140" t="s">
        <v>7868</v>
      </c>
      <c r="AL2353" s="139">
        <v>3500</v>
      </c>
      <c r="AM2353" s="140" t="s">
        <v>356</v>
      </c>
      <c r="AN2353" s="140" t="s">
        <v>7869</v>
      </c>
    </row>
    <row r="2354" spans="1:40" ht="28.8" x14ac:dyDescent="0.25">
      <c r="A2354" s="139" t="s">
        <v>7756</v>
      </c>
      <c r="B2354" s="140" t="s">
        <v>7757</v>
      </c>
      <c r="C2354" s="139">
        <v>130021</v>
      </c>
      <c r="D2354" s="140" t="s">
        <v>5191</v>
      </c>
      <c r="E2354" s="140" t="s">
        <v>5091</v>
      </c>
      <c r="F2354" s="139">
        <v>3020</v>
      </c>
      <c r="G2354" s="140" t="s">
        <v>339</v>
      </c>
      <c r="H2354" s="140" t="s">
        <v>1020</v>
      </c>
      <c r="I2354" s="140" t="s">
        <v>7758</v>
      </c>
      <c r="J2354" s="140" t="s">
        <v>16888</v>
      </c>
      <c r="K2354" s="140" t="s">
        <v>7881</v>
      </c>
      <c r="L2354" s="140" t="s">
        <v>7761</v>
      </c>
      <c r="M2354" s="140" t="s">
        <v>6824</v>
      </c>
      <c r="N2354" s="140" t="s">
        <v>7762</v>
      </c>
      <c r="O2354" s="139">
        <v>120841</v>
      </c>
      <c r="P2354" s="139">
        <v>13433</v>
      </c>
      <c r="Q2354" s="140" t="s">
        <v>7248</v>
      </c>
      <c r="R2354" s="139">
        <v>113902</v>
      </c>
      <c r="S2354" s="139">
        <v>113902</v>
      </c>
      <c r="T2354" s="140" t="s">
        <v>7758</v>
      </c>
      <c r="U2354" s="141">
        <v>41518</v>
      </c>
      <c r="V2354" s="140" t="s">
        <v>16889</v>
      </c>
      <c r="W2354" s="140" t="s">
        <v>14127</v>
      </c>
      <c r="X2354" s="140" t="s">
        <v>7765</v>
      </c>
      <c r="Y2354" s="140" t="s">
        <v>7766</v>
      </c>
      <c r="Z2354" s="140" t="s">
        <v>7767</v>
      </c>
      <c r="AA2354" s="139">
        <v>1</v>
      </c>
      <c r="AB2354" s="141">
        <v>45322</v>
      </c>
      <c r="AC2354" s="141">
        <v>45322</v>
      </c>
      <c r="AD2354" s="140" t="s">
        <v>7953</v>
      </c>
      <c r="AE2354" s="140" t="s">
        <v>7954</v>
      </c>
      <c r="AF2354" s="140" t="s">
        <v>7955</v>
      </c>
      <c r="AG2354" s="140" t="s">
        <v>7956</v>
      </c>
      <c r="AH2354" s="140" t="s">
        <v>8287</v>
      </c>
      <c r="AI2354" s="140" t="s">
        <v>7773</v>
      </c>
      <c r="AJ2354" s="140" t="s">
        <v>8288</v>
      </c>
      <c r="AK2354" s="140" t="s">
        <v>4774</v>
      </c>
      <c r="AL2354" s="139">
        <v>3010</v>
      </c>
      <c r="AM2354" s="140" t="s">
        <v>347</v>
      </c>
      <c r="AN2354" s="140" t="s">
        <v>8289</v>
      </c>
    </row>
    <row r="2355" spans="1:40" ht="28.8" x14ac:dyDescent="0.25">
      <c r="A2355" s="139" t="s">
        <v>7756</v>
      </c>
      <c r="B2355" s="140" t="s">
        <v>7757</v>
      </c>
      <c r="C2355" s="139">
        <v>130054</v>
      </c>
      <c r="D2355" s="140" t="s">
        <v>6060</v>
      </c>
      <c r="E2355" s="140" t="s">
        <v>5092</v>
      </c>
      <c r="F2355" s="139">
        <v>2100</v>
      </c>
      <c r="G2355" s="140" t="s">
        <v>543</v>
      </c>
      <c r="H2355" s="140" t="s">
        <v>2490</v>
      </c>
      <c r="I2355" s="140" t="s">
        <v>7758</v>
      </c>
      <c r="J2355" s="140" t="s">
        <v>16890</v>
      </c>
      <c r="K2355" s="140" t="s">
        <v>8070</v>
      </c>
      <c r="L2355" s="140" t="s">
        <v>7761</v>
      </c>
      <c r="M2355" s="140" t="s">
        <v>8071</v>
      </c>
      <c r="N2355" s="140" t="s">
        <v>8722</v>
      </c>
      <c r="O2355" s="139">
        <v>121764</v>
      </c>
      <c r="P2355" s="139">
        <v>7344</v>
      </c>
      <c r="Q2355" s="140" t="s">
        <v>5343</v>
      </c>
      <c r="R2355" s="139">
        <v>963091</v>
      </c>
      <c r="S2355" s="139">
        <v>0</v>
      </c>
      <c r="T2355" s="140" t="s">
        <v>7758</v>
      </c>
      <c r="U2355" s="141">
        <v>41518</v>
      </c>
      <c r="V2355" s="140" t="s">
        <v>16891</v>
      </c>
      <c r="W2355" s="140" t="s">
        <v>16892</v>
      </c>
      <c r="X2355" s="140" t="s">
        <v>7765</v>
      </c>
      <c r="Y2355" s="140" t="s">
        <v>7766</v>
      </c>
      <c r="Z2355" s="140" t="s">
        <v>8739</v>
      </c>
      <c r="AA2355" s="139">
        <v>1</v>
      </c>
      <c r="AB2355" s="141">
        <v>45322</v>
      </c>
      <c r="AC2355" s="141">
        <v>45322</v>
      </c>
      <c r="AD2355" s="140" t="s">
        <v>8091</v>
      </c>
      <c r="AE2355" s="140" t="s">
        <v>8092</v>
      </c>
      <c r="AF2355" s="140" t="s">
        <v>8093</v>
      </c>
      <c r="AG2355" s="140" t="s">
        <v>8094</v>
      </c>
      <c r="AH2355" s="140" t="s">
        <v>16893</v>
      </c>
      <c r="AI2355" s="140" t="s">
        <v>7943</v>
      </c>
      <c r="AJ2355" s="140" t="s">
        <v>16894</v>
      </c>
      <c r="AK2355" s="140" t="s">
        <v>16895</v>
      </c>
      <c r="AL2355" s="139">
        <v>2100</v>
      </c>
      <c r="AM2355" s="140" t="s">
        <v>543</v>
      </c>
      <c r="AN2355" s="140" t="s">
        <v>9985</v>
      </c>
    </row>
    <row r="2356" spans="1:40" ht="28.8" x14ac:dyDescent="0.25">
      <c r="A2356" s="139" t="s">
        <v>7756</v>
      </c>
      <c r="B2356" s="140" t="s">
        <v>7757</v>
      </c>
      <c r="C2356" s="139">
        <v>130088</v>
      </c>
      <c r="D2356" s="140" t="s">
        <v>6061</v>
      </c>
      <c r="E2356" s="140" t="s">
        <v>5093</v>
      </c>
      <c r="F2356" s="139">
        <v>2100</v>
      </c>
      <c r="G2356" s="140" t="s">
        <v>543</v>
      </c>
      <c r="H2356" s="140" t="s">
        <v>2829</v>
      </c>
      <c r="I2356" s="140" t="s">
        <v>7758</v>
      </c>
      <c r="J2356" s="140" t="s">
        <v>16896</v>
      </c>
      <c r="K2356" s="140" t="s">
        <v>8070</v>
      </c>
      <c r="L2356" s="140" t="s">
        <v>7761</v>
      </c>
      <c r="M2356" s="140" t="s">
        <v>8071</v>
      </c>
      <c r="N2356" s="140" t="s">
        <v>7762</v>
      </c>
      <c r="O2356" s="139">
        <v>121831</v>
      </c>
      <c r="P2356" s="139">
        <v>129643</v>
      </c>
      <c r="Q2356" s="140" t="s">
        <v>7442</v>
      </c>
      <c r="R2356" s="139">
        <v>113803</v>
      </c>
      <c r="S2356" s="139">
        <v>113803</v>
      </c>
      <c r="T2356" s="140" t="s">
        <v>7758</v>
      </c>
      <c r="U2356" s="141">
        <v>41518</v>
      </c>
      <c r="V2356" s="140" t="s">
        <v>16897</v>
      </c>
      <c r="W2356" s="140" t="s">
        <v>8105</v>
      </c>
      <c r="X2356" s="140" t="s">
        <v>7765</v>
      </c>
      <c r="Y2356" s="140" t="s">
        <v>7766</v>
      </c>
      <c r="Z2356" s="140" t="s">
        <v>7767</v>
      </c>
      <c r="AA2356" s="139">
        <v>1</v>
      </c>
      <c r="AB2356" s="141">
        <v>45322</v>
      </c>
      <c r="AC2356" s="141">
        <v>45322</v>
      </c>
      <c r="AD2356" s="140" t="s">
        <v>7876</v>
      </c>
      <c r="AE2356" s="140" t="s">
        <v>7877</v>
      </c>
      <c r="AF2356" s="140" t="s">
        <v>7878</v>
      </c>
      <c r="AG2356" s="140" t="s">
        <v>7879</v>
      </c>
      <c r="AH2356" s="140" t="s">
        <v>8074</v>
      </c>
      <c r="AI2356" s="140" t="s">
        <v>7773</v>
      </c>
      <c r="AJ2356" s="140" t="s">
        <v>8075</v>
      </c>
      <c r="AK2356" s="140" t="s">
        <v>8076</v>
      </c>
      <c r="AL2356" s="139">
        <v>2050</v>
      </c>
      <c r="AM2356" s="140" t="s">
        <v>2909</v>
      </c>
      <c r="AN2356" s="140" t="s">
        <v>8077</v>
      </c>
    </row>
    <row r="2357" spans="1:40" ht="28.8" x14ac:dyDescent="0.25">
      <c r="A2357" s="139" t="s">
        <v>7756</v>
      </c>
      <c r="B2357" s="140" t="s">
        <v>7757</v>
      </c>
      <c r="C2357" s="139">
        <v>130096</v>
      </c>
      <c r="D2357" s="140" t="s">
        <v>6757</v>
      </c>
      <c r="E2357" s="140" t="s">
        <v>5094</v>
      </c>
      <c r="F2357" s="139">
        <v>9160</v>
      </c>
      <c r="G2357" s="140" t="s">
        <v>443</v>
      </c>
      <c r="H2357" s="140" t="s">
        <v>2899</v>
      </c>
      <c r="I2357" s="140" t="s">
        <v>7758</v>
      </c>
      <c r="J2357" s="140" t="s">
        <v>16898</v>
      </c>
      <c r="K2357" s="140" t="s">
        <v>8031</v>
      </c>
      <c r="L2357" s="140" t="s">
        <v>7761</v>
      </c>
      <c r="M2357" s="140" t="s">
        <v>6825</v>
      </c>
      <c r="N2357" s="140" t="s">
        <v>7762</v>
      </c>
      <c r="O2357" s="139">
        <v>121251</v>
      </c>
      <c r="P2357" s="139">
        <v>2758</v>
      </c>
      <c r="Q2357" s="140" t="s">
        <v>7128</v>
      </c>
      <c r="R2357" s="139">
        <v>113977</v>
      </c>
      <c r="S2357" s="139">
        <v>113977</v>
      </c>
      <c r="T2357" s="140" t="s">
        <v>7758</v>
      </c>
      <c r="U2357" s="141">
        <v>41518</v>
      </c>
      <c r="V2357" s="140" t="s">
        <v>16899</v>
      </c>
      <c r="W2357" s="140" t="s">
        <v>16900</v>
      </c>
      <c r="X2357" s="140" t="s">
        <v>7765</v>
      </c>
      <c r="Y2357" s="140" t="s">
        <v>7766</v>
      </c>
      <c r="Z2357" s="140" t="s">
        <v>7767</v>
      </c>
      <c r="AA2357" s="139">
        <v>1</v>
      </c>
      <c r="AB2357" s="141">
        <v>45322</v>
      </c>
      <c r="AC2357" s="141">
        <v>45322</v>
      </c>
      <c r="AD2357" s="140" t="s">
        <v>8081</v>
      </c>
      <c r="AE2357" s="140" t="s">
        <v>8082</v>
      </c>
      <c r="AF2357" s="140" t="s">
        <v>8083</v>
      </c>
      <c r="AG2357" s="140" t="s">
        <v>8084</v>
      </c>
      <c r="AH2357" s="140" t="s">
        <v>8568</v>
      </c>
      <c r="AI2357" s="140" t="s">
        <v>7773</v>
      </c>
      <c r="AJ2357" s="140" t="s">
        <v>8569</v>
      </c>
      <c r="AK2357" s="140" t="s">
        <v>8570</v>
      </c>
      <c r="AL2357" s="139">
        <v>9200</v>
      </c>
      <c r="AM2357" s="140" t="s">
        <v>458</v>
      </c>
      <c r="AN2357" s="140" t="s">
        <v>8571</v>
      </c>
    </row>
    <row r="2358" spans="1:40" ht="28.8" x14ac:dyDescent="0.25">
      <c r="A2358" s="139" t="s">
        <v>7756</v>
      </c>
      <c r="B2358" s="140" t="s">
        <v>7757</v>
      </c>
      <c r="C2358" s="139">
        <v>130121</v>
      </c>
      <c r="D2358" s="140" t="s">
        <v>6062</v>
      </c>
      <c r="E2358" s="140" t="s">
        <v>5095</v>
      </c>
      <c r="F2358" s="139">
        <v>2140</v>
      </c>
      <c r="G2358" s="140" t="s">
        <v>294</v>
      </c>
      <c r="H2358" s="140" t="s">
        <v>2830</v>
      </c>
      <c r="I2358" s="140" t="s">
        <v>7758</v>
      </c>
      <c r="J2358" s="140" t="s">
        <v>16901</v>
      </c>
      <c r="K2358" s="140" t="s">
        <v>7899</v>
      </c>
      <c r="L2358" s="140" t="s">
        <v>7761</v>
      </c>
      <c r="M2358" s="140" t="s">
        <v>6823</v>
      </c>
      <c r="N2358" s="140" t="s">
        <v>8722</v>
      </c>
      <c r="O2358" s="139">
        <v>125591</v>
      </c>
      <c r="P2358" s="139">
        <v>117556</v>
      </c>
      <c r="Q2358" s="140" t="s">
        <v>7418</v>
      </c>
      <c r="R2358" s="139">
        <v>130112</v>
      </c>
      <c r="S2358" s="139">
        <v>0</v>
      </c>
      <c r="T2358" s="140" t="s">
        <v>7758</v>
      </c>
      <c r="U2358" s="141">
        <v>41518</v>
      </c>
      <c r="V2358" s="140" t="s">
        <v>16902</v>
      </c>
      <c r="W2358" s="140" t="s">
        <v>16903</v>
      </c>
      <c r="X2358" s="140" t="s">
        <v>7765</v>
      </c>
      <c r="Y2358" s="140" t="s">
        <v>7766</v>
      </c>
      <c r="Z2358" s="140" t="s">
        <v>8739</v>
      </c>
      <c r="AA2358" s="139">
        <v>1</v>
      </c>
      <c r="AB2358" s="141">
        <v>45322</v>
      </c>
      <c r="AC2358" s="141">
        <v>45322</v>
      </c>
      <c r="AD2358" s="140" t="s">
        <v>7768</v>
      </c>
      <c r="AE2358" s="140" t="s">
        <v>7769</v>
      </c>
      <c r="AF2358" s="140" t="s">
        <v>7770</v>
      </c>
      <c r="AG2358" s="140" t="s">
        <v>7771</v>
      </c>
      <c r="AH2358" s="140" t="s">
        <v>16904</v>
      </c>
      <c r="AI2358" s="140" t="s">
        <v>7885</v>
      </c>
      <c r="AJ2358" s="140" t="s">
        <v>16905</v>
      </c>
      <c r="AK2358" s="140" t="s">
        <v>16906</v>
      </c>
      <c r="AL2358" s="139">
        <v>2030</v>
      </c>
      <c r="AM2358" s="140" t="s">
        <v>2909</v>
      </c>
      <c r="AN2358" s="140" t="s">
        <v>16907</v>
      </c>
    </row>
    <row r="2359" spans="1:40" ht="28.8" x14ac:dyDescent="0.25">
      <c r="A2359" s="139" t="s">
        <v>7756</v>
      </c>
      <c r="B2359" s="140" t="s">
        <v>7757</v>
      </c>
      <c r="C2359" s="139">
        <v>130138</v>
      </c>
      <c r="D2359" s="140" t="s">
        <v>6758</v>
      </c>
      <c r="E2359" s="140" t="s">
        <v>6759</v>
      </c>
      <c r="F2359" s="139">
        <v>9000</v>
      </c>
      <c r="G2359" s="140" t="s">
        <v>436</v>
      </c>
      <c r="H2359" s="140" t="s">
        <v>6760</v>
      </c>
      <c r="I2359" s="140" t="s">
        <v>7758</v>
      </c>
      <c r="J2359" s="140" t="s">
        <v>16908</v>
      </c>
      <c r="K2359" s="140" t="s">
        <v>8031</v>
      </c>
      <c r="L2359" s="140" t="s">
        <v>7761</v>
      </c>
      <c r="M2359" s="140" t="s">
        <v>6825</v>
      </c>
      <c r="N2359" s="140" t="s">
        <v>8730</v>
      </c>
      <c r="O2359" s="139">
        <v>121798</v>
      </c>
      <c r="P2359" s="139">
        <v>20917</v>
      </c>
      <c r="Q2359" s="140" t="s">
        <v>7319</v>
      </c>
      <c r="R2359" s="139">
        <v>975789</v>
      </c>
      <c r="S2359" s="139">
        <v>0</v>
      </c>
      <c r="T2359" s="140" t="s">
        <v>7758</v>
      </c>
      <c r="U2359" s="141">
        <v>41518</v>
      </c>
      <c r="V2359" s="140" t="s">
        <v>16909</v>
      </c>
      <c r="W2359" s="140" t="s">
        <v>7780</v>
      </c>
      <c r="X2359" s="140" t="s">
        <v>7765</v>
      </c>
      <c r="Y2359" s="140" t="s">
        <v>7766</v>
      </c>
      <c r="Z2359" s="140" t="s">
        <v>8732</v>
      </c>
      <c r="AA2359" s="139">
        <v>1</v>
      </c>
      <c r="AB2359" s="141">
        <v>45322</v>
      </c>
      <c r="AC2359" s="141">
        <v>45322</v>
      </c>
      <c r="AD2359" s="140" t="s">
        <v>8379</v>
      </c>
      <c r="AE2359" s="140" t="s">
        <v>8380</v>
      </c>
      <c r="AF2359" s="140" t="s">
        <v>8381</v>
      </c>
      <c r="AG2359" s="140" t="s">
        <v>8382</v>
      </c>
      <c r="AH2359" s="140" t="s">
        <v>16910</v>
      </c>
      <c r="AI2359" s="140" t="s">
        <v>7773</v>
      </c>
      <c r="AJ2359" s="140" t="s">
        <v>16911</v>
      </c>
      <c r="AK2359" s="140" t="s">
        <v>16912</v>
      </c>
      <c r="AL2359" s="139">
        <v>9040</v>
      </c>
      <c r="AM2359" s="140" t="s">
        <v>445</v>
      </c>
      <c r="AN2359" s="140" t="s">
        <v>14256</v>
      </c>
    </row>
    <row r="2360" spans="1:40" ht="28.8" x14ac:dyDescent="0.25">
      <c r="A2360" s="139" t="s">
        <v>7756</v>
      </c>
      <c r="B2360" s="140" t="s">
        <v>7757</v>
      </c>
      <c r="C2360" s="139">
        <v>130146</v>
      </c>
      <c r="D2360" s="140" t="s">
        <v>6063</v>
      </c>
      <c r="E2360" s="140" t="s">
        <v>5096</v>
      </c>
      <c r="F2360" s="139">
        <v>9000</v>
      </c>
      <c r="G2360" s="140" t="s">
        <v>436</v>
      </c>
      <c r="H2360" s="140" t="s">
        <v>2491</v>
      </c>
      <c r="I2360" s="140" t="s">
        <v>7758</v>
      </c>
      <c r="J2360" s="140" t="s">
        <v>14323</v>
      </c>
      <c r="K2360" s="140" t="s">
        <v>8031</v>
      </c>
      <c r="L2360" s="140" t="s">
        <v>7761</v>
      </c>
      <c r="M2360" s="140" t="s">
        <v>6825</v>
      </c>
      <c r="N2360" s="140" t="s">
        <v>8722</v>
      </c>
      <c r="O2360" s="139">
        <v>121772</v>
      </c>
      <c r="P2360" s="139">
        <v>21154</v>
      </c>
      <c r="Q2360" s="140" t="s">
        <v>5781</v>
      </c>
      <c r="R2360" s="139">
        <v>112649</v>
      </c>
      <c r="S2360" s="139">
        <v>0</v>
      </c>
      <c r="T2360" s="140" t="s">
        <v>7758</v>
      </c>
      <c r="U2360" s="141">
        <v>41518</v>
      </c>
      <c r="V2360" s="140" t="s">
        <v>14324</v>
      </c>
      <c r="W2360" s="140" t="s">
        <v>8170</v>
      </c>
      <c r="X2360" s="140" t="s">
        <v>7765</v>
      </c>
      <c r="Y2360" s="140" t="s">
        <v>7766</v>
      </c>
      <c r="Z2360" s="140" t="s">
        <v>8739</v>
      </c>
      <c r="AA2360" s="139">
        <v>1</v>
      </c>
      <c r="AB2360" s="141">
        <v>45322</v>
      </c>
      <c r="AC2360" s="141">
        <v>45322</v>
      </c>
      <c r="AD2360" s="140" t="s">
        <v>8470</v>
      </c>
      <c r="AE2360" s="140" t="s">
        <v>8471</v>
      </c>
      <c r="AF2360" s="140" t="s">
        <v>8472</v>
      </c>
      <c r="AG2360" s="140" t="s">
        <v>8473</v>
      </c>
      <c r="AH2360" s="140" t="s">
        <v>16913</v>
      </c>
      <c r="AI2360" s="140" t="s">
        <v>7943</v>
      </c>
      <c r="AJ2360" s="140" t="s">
        <v>14326</v>
      </c>
      <c r="AK2360" s="140" t="s">
        <v>5096</v>
      </c>
      <c r="AL2360" s="139">
        <v>9000</v>
      </c>
      <c r="AM2360" s="140" t="s">
        <v>436</v>
      </c>
      <c r="AN2360" s="140" t="s">
        <v>14327</v>
      </c>
    </row>
    <row r="2361" spans="1:40" ht="28.8" x14ac:dyDescent="0.25">
      <c r="A2361" s="139" t="s">
        <v>7756</v>
      </c>
      <c r="B2361" s="140" t="s">
        <v>7757</v>
      </c>
      <c r="C2361" s="139">
        <v>130153</v>
      </c>
      <c r="D2361" s="140" t="s">
        <v>6064</v>
      </c>
      <c r="E2361" s="140" t="s">
        <v>5097</v>
      </c>
      <c r="F2361" s="139">
        <v>2600</v>
      </c>
      <c r="G2361" s="140" t="s">
        <v>590</v>
      </c>
      <c r="H2361" s="140" t="s">
        <v>2831</v>
      </c>
      <c r="I2361" s="140" t="s">
        <v>7758</v>
      </c>
      <c r="J2361" s="140" t="s">
        <v>16914</v>
      </c>
      <c r="K2361" s="140" t="s">
        <v>8070</v>
      </c>
      <c r="L2361" s="140" t="s">
        <v>7761</v>
      </c>
      <c r="M2361" s="140" t="s">
        <v>8071</v>
      </c>
      <c r="N2361" s="140" t="s">
        <v>8722</v>
      </c>
      <c r="O2361" s="139">
        <v>121681</v>
      </c>
      <c r="P2361" s="139">
        <v>110569</v>
      </c>
      <c r="Q2361" s="140" t="s">
        <v>5948</v>
      </c>
      <c r="R2361" s="139">
        <v>130419</v>
      </c>
      <c r="S2361" s="139">
        <v>0</v>
      </c>
      <c r="T2361" s="140" t="s">
        <v>7758</v>
      </c>
      <c r="U2361" s="141">
        <v>41518</v>
      </c>
      <c r="V2361" s="140" t="s">
        <v>16915</v>
      </c>
      <c r="W2361" s="140" t="s">
        <v>16916</v>
      </c>
      <c r="X2361" s="140" t="s">
        <v>7765</v>
      </c>
      <c r="Y2361" s="140" t="s">
        <v>7766</v>
      </c>
      <c r="Z2361" s="140" t="s">
        <v>8739</v>
      </c>
      <c r="AA2361" s="139">
        <v>1</v>
      </c>
      <c r="AB2361" s="141">
        <v>45322</v>
      </c>
      <c r="AC2361" s="141">
        <v>45322</v>
      </c>
      <c r="AD2361" s="140" t="s">
        <v>8109</v>
      </c>
      <c r="AE2361" s="140" t="s">
        <v>8110</v>
      </c>
      <c r="AF2361" s="140" t="s">
        <v>8111</v>
      </c>
      <c r="AG2361" s="140" t="s">
        <v>8112</v>
      </c>
      <c r="AH2361" s="140" t="s">
        <v>10782</v>
      </c>
      <c r="AI2361" s="140" t="s">
        <v>7773</v>
      </c>
      <c r="AJ2361" s="140" t="s">
        <v>10783</v>
      </c>
      <c r="AK2361" s="140" t="s">
        <v>10784</v>
      </c>
      <c r="AL2361" s="139">
        <v>2600</v>
      </c>
      <c r="AM2361" s="140" t="s">
        <v>590</v>
      </c>
      <c r="AN2361" s="140" t="s">
        <v>10785</v>
      </c>
    </row>
    <row r="2362" spans="1:40" ht="28.8" x14ac:dyDescent="0.25">
      <c r="A2362" s="139" t="s">
        <v>7756</v>
      </c>
      <c r="B2362" s="140" t="s">
        <v>7757</v>
      </c>
      <c r="C2362" s="139">
        <v>130161</v>
      </c>
      <c r="D2362" s="140" t="s">
        <v>6065</v>
      </c>
      <c r="E2362" s="140" t="s">
        <v>5098</v>
      </c>
      <c r="F2362" s="139">
        <v>3550</v>
      </c>
      <c r="G2362" s="140" t="s">
        <v>703</v>
      </c>
      <c r="H2362" s="140" t="s">
        <v>1041</v>
      </c>
      <c r="I2362" s="140" t="s">
        <v>7758</v>
      </c>
      <c r="J2362" s="140" t="s">
        <v>16917</v>
      </c>
      <c r="K2362" s="140" t="s">
        <v>7760</v>
      </c>
      <c r="L2362" s="140" t="s">
        <v>7761</v>
      </c>
      <c r="M2362" s="140" t="s">
        <v>7491</v>
      </c>
      <c r="N2362" s="140" t="s">
        <v>7762</v>
      </c>
      <c r="O2362" s="139">
        <v>120147</v>
      </c>
      <c r="P2362" s="139">
        <v>123448</v>
      </c>
      <c r="Q2362" s="140" t="s">
        <v>7426</v>
      </c>
      <c r="R2362" s="139">
        <v>113951</v>
      </c>
      <c r="S2362" s="139">
        <v>113951</v>
      </c>
      <c r="T2362" s="140" t="s">
        <v>7758</v>
      </c>
      <c r="U2362" s="141">
        <v>41518</v>
      </c>
      <c r="V2362" s="140" t="s">
        <v>16918</v>
      </c>
      <c r="W2362" s="140" t="s">
        <v>8341</v>
      </c>
      <c r="X2362" s="140" t="s">
        <v>7765</v>
      </c>
      <c r="Y2362" s="140" t="s">
        <v>7766</v>
      </c>
      <c r="Z2362" s="140" t="s">
        <v>7767</v>
      </c>
      <c r="AA2362" s="139">
        <v>2</v>
      </c>
      <c r="AB2362" s="141">
        <v>45322</v>
      </c>
      <c r="AC2362" s="141">
        <v>45322</v>
      </c>
      <c r="AD2362" s="140" t="s">
        <v>7876</v>
      </c>
      <c r="AE2362" s="140" t="s">
        <v>7877</v>
      </c>
      <c r="AF2362" s="140" t="s">
        <v>7878</v>
      </c>
      <c r="AG2362" s="140" t="s">
        <v>7879</v>
      </c>
      <c r="AH2362" s="140" t="s">
        <v>7866</v>
      </c>
      <c r="AI2362" s="140" t="s">
        <v>7773</v>
      </c>
      <c r="AJ2362" s="140" t="s">
        <v>7867</v>
      </c>
      <c r="AK2362" s="140" t="s">
        <v>7868</v>
      </c>
      <c r="AL2362" s="139">
        <v>3500</v>
      </c>
      <c r="AM2362" s="140" t="s">
        <v>356</v>
      </c>
      <c r="AN2362" s="140" t="s">
        <v>7869</v>
      </c>
    </row>
    <row r="2363" spans="1:40" ht="28.8" x14ac:dyDescent="0.25">
      <c r="A2363" s="139" t="s">
        <v>7756</v>
      </c>
      <c r="B2363" s="140" t="s">
        <v>7757</v>
      </c>
      <c r="C2363" s="139">
        <v>130179</v>
      </c>
      <c r="D2363" s="140" t="s">
        <v>5252</v>
      </c>
      <c r="E2363" s="140" t="s">
        <v>7443</v>
      </c>
      <c r="F2363" s="139">
        <v>9500</v>
      </c>
      <c r="G2363" s="140" t="s">
        <v>469</v>
      </c>
      <c r="H2363" s="140" t="s">
        <v>7015</v>
      </c>
      <c r="I2363" s="140" t="s">
        <v>7758</v>
      </c>
      <c r="J2363" s="140" t="s">
        <v>16919</v>
      </c>
      <c r="K2363" s="140" t="s">
        <v>8031</v>
      </c>
      <c r="L2363" s="140" t="s">
        <v>7761</v>
      </c>
      <c r="M2363" s="140" t="s">
        <v>6825</v>
      </c>
      <c r="N2363" s="140" t="s">
        <v>8722</v>
      </c>
      <c r="O2363" s="139">
        <v>119974</v>
      </c>
      <c r="P2363" s="139">
        <v>23556</v>
      </c>
      <c r="Q2363" s="140" t="s">
        <v>488</v>
      </c>
      <c r="R2363" s="139">
        <v>969071</v>
      </c>
      <c r="S2363" s="139">
        <v>0</v>
      </c>
      <c r="T2363" s="140" t="s">
        <v>7758</v>
      </c>
      <c r="U2363" s="141">
        <v>41518</v>
      </c>
      <c r="V2363" s="140" t="s">
        <v>16920</v>
      </c>
      <c r="W2363" s="140" t="s">
        <v>9030</v>
      </c>
      <c r="X2363" s="140" t="s">
        <v>7765</v>
      </c>
      <c r="Y2363" s="140" t="s">
        <v>7766</v>
      </c>
      <c r="Z2363" s="140" t="s">
        <v>8739</v>
      </c>
      <c r="AA2363" s="139">
        <v>1</v>
      </c>
      <c r="AB2363" s="141">
        <v>45322</v>
      </c>
      <c r="AC2363" s="141">
        <v>45322</v>
      </c>
      <c r="AD2363" s="140" t="s">
        <v>7938</v>
      </c>
      <c r="AE2363" s="140" t="s">
        <v>7939</v>
      </c>
      <c r="AF2363" s="140" t="s">
        <v>7940</v>
      </c>
      <c r="AG2363" s="140" t="s">
        <v>7941</v>
      </c>
      <c r="AH2363" s="140" t="s">
        <v>16921</v>
      </c>
      <c r="AI2363" s="140" t="s">
        <v>7885</v>
      </c>
      <c r="AJ2363" s="140" t="s">
        <v>16922</v>
      </c>
      <c r="AK2363" s="140" t="s">
        <v>7443</v>
      </c>
      <c r="AL2363" s="139">
        <v>9500</v>
      </c>
      <c r="AM2363" s="140" t="s">
        <v>469</v>
      </c>
      <c r="AN2363" s="140" t="s">
        <v>9166</v>
      </c>
    </row>
    <row r="2364" spans="1:40" ht="28.8" x14ac:dyDescent="0.25">
      <c r="A2364" s="139" t="s">
        <v>7756</v>
      </c>
      <c r="B2364" s="140" t="s">
        <v>7757</v>
      </c>
      <c r="C2364" s="139">
        <v>130195</v>
      </c>
      <c r="D2364" s="140" t="s">
        <v>6369</v>
      </c>
      <c r="E2364" s="140" t="s">
        <v>6761</v>
      </c>
      <c r="F2364" s="139">
        <v>2100</v>
      </c>
      <c r="G2364" s="140" t="s">
        <v>543</v>
      </c>
      <c r="H2364" s="140" t="s">
        <v>16923</v>
      </c>
      <c r="I2364" s="140" t="s">
        <v>7758</v>
      </c>
      <c r="J2364" s="140" t="s">
        <v>16924</v>
      </c>
      <c r="K2364" s="140" t="s">
        <v>8070</v>
      </c>
      <c r="L2364" s="140" t="s">
        <v>7761</v>
      </c>
      <c r="M2364" s="140" t="s">
        <v>8071</v>
      </c>
      <c r="N2364" s="140" t="s">
        <v>8730</v>
      </c>
      <c r="O2364" s="139">
        <v>119701</v>
      </c>
      <c r="P2364" s="139">
        <v>10231</v>
      </c>
      <c r="Q2364" s="140" t="s">
        <v>6546</v>
      </c>
      <c r="R2364" s="139">
        <v>128728</v>
      </c>
      <c r="S2364" s="139">
        <v>0</v>
      </c>
      <c r="T2364" s="140" t="s">
        <v>7758</v>
      </c>
      <c r="U2364" s="141">
        <v>41518</v>
      </c>
      <c r="V2364" s="140" t="s">
        <v>16925</v>
      </c>
      <c r="W2364" s="140" t="s">
        <v>10520</v>
      </c>
      <c r="X2364" s="140" t="s">
        <v>7765</v>
      </c>
      <c r="Y2364" s="140" t="s">
        <v>7766</v>
      </c>
      <c r="Z2364" s="140" t="s">
        <v>8732</v>
      </c>
      <c r="AA2364" s="139">
        <v>1</v>
      </c>
      <c r="AB2364" s="141">
        <v>45322</v>
      </c>
      <c r="AC2364" s="141">
        <v>45322</v>
      </c>
      <c r="AD2364" s="140" t="s">
        <v>7876</v>
      </c>
      <c r="AE2364" s="140" t="s">
        <v>7877</v>
      </c>
      <c r="AF2364" s="140" t="s">
        <v>7878</v>
      </c>
      <c r="AG2364" s="140" t="s">
        <v>7879</v>
      </c>
      <c r="AH2364" s="140" t="s">
        <v>9645</v>
      </c>
      <c r="AI2364" s="140" t="s">
        <v>7773</v>
      </c>
      <c r="AJ2364" s="140" t="s">
        <v>9646</v>
      </c>
      <c r="AK2364" s="140" t="s">
        <v>9647</v>
      </c>
      <c r="AL2364" s="139">
        <v>2000</v>
      </c>
      <c r="AM2364" s="140" t="s">
        <v>2909</v>
      </c>
      <c r="AN2364" s="140" t="s">
        <v>9648</v>
      </c>
    </row>
    <row r="2365" spans="1:40" ht="28.8" x14ac:dyDescent="0.25">
      <c r="A2365" s="139" t="s">
        <v>7756</v>
      </c>
      <c r="B2365" s="140" t="s">
        <v>7757</v>
      </c>
      <c r="C2365" s="139">
        <v>130278</v>
      </c>
      <c r="D2365" s="140" t="s">
        <v>6463</v>
      </c>
      <c r="E2365" s="140" t="s">
        <v>6762</v>
      </c>
      <c r="F2365" s="139">
        <v>1020</v>
      </c>
      <c r="G2365" s="140" t="s">
        <v>249</v>
      </c>
      <c r="H2365" s="140" t="s">
        <v>2839</v>
      </c>
      <c r="I2365" s="140" t="s">
        <v>7758</v>
      </c>
      <c r="J2365" s="140" t="s">
        <v>16926</v>
      </c>
      <c r="K2365" s="140" t="s">
        <v>7881</v>
      </c>
      <c r="L2365" s="140" t="s">
        <v>7761</v>
      </c>
      <c r="M2365" s="140" t="s">
        <v>6824</v>
      </c>
      <c r="N2365" s="140" t="s">
        <v>7762</v>
      </c>
      <c r="O2365" s="139">
        <v>138842</v>
      </c>
      <c r="P2365" s="139">
        <v>129577</v>
      </c>
      <c r="Q2365" s="140" t="s">
        <v>7441</v>
      </c>
      <c r="R2365" s="139">
        <v>113878</v>
      </c>
      <c r="S2365" s="139">
        <v>113878</v>
      </c>
      <c r="T2365" s="140" t="s">
        <v>7758</v>
      </c>
      <c r="U2365" s="141">
        <v>41518</v>
      </c>
      <c r="V2365" s="140" t="s">
        <v>16927</v>
      </c>
      <c r="W2365" s="140" t="s">
        <v>10041</v>
      </c>
      <c r="X2365" s="140" t="s">
        <v>7765</v>
      </c>
      <c r="Y2365" s="140" t="s">
        <v>7766</v>
      </c>
      <c r="Z2365" s="140" t="s">
        <v>7767</v>
      </c>
      <c r="AA2365" s="139">
        <v>1</v>
      </c>
      <c r="AB2365" s="141">
        <v>45322</v>
      </c>
      <c r="AC2365" s="141">
        <v>45322</v>
      </c>
      <c r="AD2365" s="140" t="s">
        <v>7938</v>
      </c>
      <c r="AE2365" s="140" t="s">
        <v>7939</v>
      </c>
      <c r="AF2365" s="140" t="s">
        <v>7940</v>
      </c>
      <c r="AG2365" s="140" t="s">
        <v>7941</v>
      </c>
      <c r="AH2365" s="140" t="s">
        <v>7942</v>
      </c>
      <c r="AI2365" s="140" t="s">
        <v>7943</v>
      </c>
      <c r="AJ2365" s="140" t="s">
        <v>7944</v>
      </c>
      <c r="AK2365" s="140" t="s">
        <v>7945</v>
      </c>
      <c r="AL2365" s="139">
        <v>1140</v>
      </c>
      <c r="AM2365" s="140" t="s">
        <v>258</v>
      </c>
      <c r="AN2365" s="140" t="s">
        <v>7946</v>
      </c>
    </row>
    <row r="2366" spans="1:40" ht="28.8" x14ac:dyDescent="0.25">
      <c r="A2366" s="139" t="s">
        <v>7756</v>
      </c>
      <c r="B2366" s="140" t="s">
        <v>7757</v>
      </c>
      <c r="C2366" s="139">
        <v>130872</v>
      </c>
      <c r="D2366" s="140" t="s">
        <v>6066</v>
      </c>
      <c r="E2366" s="140" t="s">
        <v>5100</v>
      </c>
      <c r="F2366" s="139">
        <v>3545</v>
      </c>
      <c r="G2366" s="140" t="s">
        <v>876</v>
      </c>
      <c r="H2366" s="140" t="s">
        <v>2856</v>
      </c>
      <c r="I2366" s="140" t="s">
        <v>7758</v>
      </c>
      <c r="J2366" s="140" t="s">
        <v>16928</v>
      </c>
      <c r="K2366" s="140" t="s">
        <v>7760</v>
      </c>
      <c r="L2366" s="140" t="s">
        <v>7761</v>
      </c>
      <c r="M2366" s="140" t="s">
        <v>7491</v>
      </c>
      <c r="N2366" s="140" t="s">
        <v>8722</v>
      </c>
      <c r="O2366" s="139">
        <v>119099</v>
      </c>
      <c r="P2366" s="139">
        <v>112185</v>
      </c>
      <c r="Q2366" s="140" t="s">
        <v>5953</v>
      </c>
      <c r="R2366" s="139">
        <v>971184</v>
      </c>
      <c r="S2366" s="139">
        <v>0</v>
      </c>
      <c r="T2366" s="140" t="s">
        <v>7758</v>
      </c>
      <c r="U2366" s="141">
        <v>41883</v>
      </c>
      <c r="V2366" s="140" t="s">
        <v>16929</v>
      </c>
      <c r="W2366" s="140" t="s">
        <v>10020</v>
      </c>
      <c r="X2366" s="140" t="s">
        <v>7765</v>
      </c>
      <c r="Y2366" s="140" t="s">
        <v>7766</v>
      </c>
      <c r="Z2366" s="140" t="s">
        <v>8739</v>
      </c>
      <c r="AA2366" s="139">
        <v>2</v>
      </c>
      <c r="AB2366" s="141">
        <v>45322</v>
      </c>
      <c r="AC2366" s="141">
        <v>45322</v>
      </c>
      <c r="AD2366" s="140" t="s">
        <v>7876</v>
      </c>
      <c r="AE2366" s="140" t="s">
        <v>7877</v>
      </c>
      <c r="AF2366" s="140" t="s">
        <v>7878</v>
      </c>
      <c r="AG2366" s="140" t="s">
        <v>7879</v>
      </c>
      <c r="AH2366" s="140" t="s">
        <v>12833</v>
      </c>
      <c r="AI2366" s="140" t="s">
        <v>7943</v>
      </c>
      <c r="AJ2366" s="140" t="s">
        <v>12834</v>
      </c>
      <c r="AK2366" s="140" t="s">
        <v>12835</v>
      </c>
      <c r="AL2366" s="139">
        <v>3540</v>
      </c>
      <c r="AM2366" s="140" t="s">
        <v>379</v>
      </c>
      <c r="AN2366" s="140" t="s">
        <v>12836</v>
      </c>
    </row>
    <row r="2367" spans="1:40" ht="28.8" x14ac:dyDescent="0.25">
      <c r="A2367" s="139" t="s">
        <v>7756</v>
      </c>
      <c r="B2367" s="140" t="s">
        <v>7757</v>
      </c>
      <c r="C2367" s="139">
        <v>130881</v>
      </c>
      <c r="D2367" s="140" t="s">
        <v>6067</v>
      </c>
      <c r="E2367" s="140" t="s">
        <v>3115</v>
      </c>
      <c r="F2367" s="139">
        <v>1730</v>
      </c>
      <c r="G2367" s="140" t="s">
        <v>268</v>
      </c>
      <c r="H2367" s="140" t="s">
        <v>2857</v>
      </c>
      <c r="I2367" s="140" t="s">
        <v>7758</v>
      </c>
      <c r="J2367" s="140" t="s">
        <v>16930</v>
      </c>
      <c r="K2367" s="140" t="s">
        <v>7899</v>
      </c>
      <c r="L2367" s="140" t="s">
        <v>7761</v>
      </c>
      <c r="M2367" s="140" t="s">
        <v>6823</v>
      </c>
      <c r="N2367" s="140" t="s">
        <v>8722</v>
      </c>
      <c r="O2367" s="139">
        <v>120791</v>
      </c>
      <c r="P2367" s="139">
        <v>5777</v>
      </c>
      <c r="Q2367" s="140" t="s">
        <v>5307</v>
      </c>
      <c r="R2367" s="139">
        <v>973727</v>
      </c>
      <c r="S2367" s="139">
        <v>0</v>
      </c>
      <c r="T2367" s="140" t="s">
        <v>7758</v>
      </c>
      <c r="U2367" s="141">
        <v>41883</v>
      </c>
      <c r="V2367" s="140" t="s">
        <v>16931</v>
      </c>
      <c r="W2367" s="140" t="s">
        <v>8185</v>
      </c>
      <c r="X2367" s="140" t="s">
        <v>7765</v>
      </c>
      <c r="Y2367" s="140" t="s">
        <v>7766</v>
      </c>
      <c r="Z2367" s="140" t="s">
        <v>8739</v>
      </c>
      <c r="AA2367" s="139">
        <v>2</v>
      </c>
      <c r="AB2367" s="141">
        <v>45322</v>
      </c>
      <c r="AC2367" s="141">
        <v>45322</v>
      </c>
      <c r="AD2367" s="140" t="s">
        <v>7938</v>
      </c>
      <c r="AE2367" s="140" t="s">
        <v>7939</v>
      </c>
      <c r="AF2367" s="140" t="s">
        <v>7940</v>
      </c>
      <c r="AG2367" s="140" t="s">
        <v>7941</v>
      </c>
      <c r="AH2367" s="140" t="s">
        <v>16932</v>
      </c>
      <c r="AI2367" s="140" t="s">
        <v>10610</v>
      </c>
      <c r="AJ2367" s="140" t="s">
        <v>16933</v>
      </c>
      <c r="AK2367" s="140" t="s">
        <v>3115</v>
      </c>
      <c r="AL2367" s="139">
        <v>1730</v>
      </c>
      <c r="AM2367" s="140" t="s">
        <v>268</v>
      </c>
      <c r="AN2367" s="140" t="s">
        <v>9278</v>
      </c>
    </row>
    <row r="2368" spans="1:40" ht="28.8" x14ac:dyDescent="0.25">
      <c r="A2368" s="139" t="s">
        <v>7756</v>
      </c>
      <c r="B2368" s="140" t="s">
        <v>7757</v>
      </c>
      <c r="C2368" s="139">
        <v>130898</v>
      </c>
      <c r="D2368" s="140" t="s">
        <v>5279</v>
      </c>
      <c r="E2368" s="140" t="s">
        <v>5101</v>
      </c>
      <c r="F2368" s="139">
        <v>1741</v>
      </c>
      <c r="G2368" s="140" t="s">
        <v>2840</v>
      </c>
      <c r="H2368" s="140" t="s">
        <v>2900</v>
      </c>
      <c r="I2368" s="140" t="s">
        <v>7758</v>
      </c>
      <c r="J2368" s="140" t="s">
        <v>16934</v>
      </c>
      <c r="K2368" s="140" t="s">
        <v>7881</v>
      </c>
      <c r="L2368" s="140" t="s">
        <v>7761</v>
      </c>
      <c r="M2368" s="140" t="s">
        <v>6824</v>
      </c>
      <c r="N2368" s="140" t="s">
        <v>8730</v>
      </c>
      <c r="O2368" s="139">
        <v>120196</v>
      </c>
      <c r="P2368" s="139">
        <v>5314</v>
      </c>
      <c r="Q2368" s="140" t="s">
        <v>5284</v>
      </c>
      <c r="R2368" s="139">
        <v>960385</v>
      </c>
      <c r="S2368" s="139">
        <v>0</v>
      </c>
      <c r="T2368" s="140" t="s">
        <v>7758</v>
      </c>
      <c r="U2368" s="141">
        <v>41883</v>
      </c>
      <c r="V2368" s="140" t="s">
        <v>16935</v>
      </c>
      <c r="W2368" s="140" t="s">
        <v>9243</v>
      </c>
      <c r="X2368" s="140" t="s">
        <v>7765</v>
      </c>
      <c r="Y2368" s="140" t="s">
        <v>7766</v>
      </c>
      <c r="Z2368" s="140" t="s">
        <v>8732</v>
      </c>
      <c r="AA2368" s="139">
        <v>2</v>
      </c>
      <c r="AB2368" s="141">
        <v>45322</v>
      </c>
      <c r="AC2368" s="141">
        <v>45322</v>
      </c>
      <c r="AD2368" s="140" t="s">
        <v>7938</v>
      </c>
      <c r="AE2368" s="140" t="s">
        <v>7939</v>
      </c>
      <c r="AF2368" s="140" t="s">
        <v>7940</v>
      </c>
      <c r="AG2368" s="140" t="s">
        <v>7941</v>
      </c>
      <c r="AH2368" s="140" t="s">
        <v>9336</v>
      </c>
      <c r="AI2368" s="140" t="s">
        <v>8982</v>
      </c>
      <c r="AJ2368" s="140" t="s">
        <v>9337</v>
      </c>
      <c r="AK2368" s="140" t="s">
        <v>9338</v>
      </c>
      <c r="AL2368" s="139">
        <v>1740</v>
      </c>
      <c r="AM2368" s="140" t="s">
        <v>270</v>
      </c>
      <c r="AN2368" s="140" t="s">
        <v>9339</v>
      </c>
    </row>
    <row r="2369" spans="1:40" ht="28.8" x14ac:dyDescent="0.25">
      <c r="A2369" s="139" t="s">
        <v>7756</v>
      </c>
      <c r="B2369" s="140" t="s">
        <v>7757</v>
      </c>
      <c r="C2369" s="139">
        <v>130906</v>
      </c>
      <c r="D2369" s="140" t="s">
        <v>6024</v>
      </c>
      <c r="E2369" s="140" t="s">
        <v>5102</v>
      </c>
      <c r="F2369" s="139">
        <v>3020</v>
      </c>
      <c r="G2369" s="140" t="s">
        <v>339</v>
      </c>
      <c r="H2369" s="140" t="s">
        <v>2573</v>
      </c>
      <c r="I2369" s="140" t="s">
        <v>7758</v>
      </c>
      <c r="J2369" s="140" t="s">
        <v>15518</v>
      </c>
      <c r="K2369" s="140" t="s">
        <v>7881</v>
      </c>
      <c r="L2369" s="140" t="s">
        <v>7761</v>
      </c>
      <c r="M2369" s="140" t="s">
        <v>6824</v>
      </c>
      <c r="N2369" s="140" t="s">
        <v>8722</v>
      </c>
      <c r="O2369" s="139">
        <v>120766</v>
      </c>
      <c r="P2369" s="139">
        <v>44818</v>
      </c>
      <c r="Q2369" s="140" t="s">
        <v>5872</v>
      </c>
      <c r="R2369" s="139">
        <v>970236</v>
      </c>
      <c r="S2369" s="139">
        <v>0</v>
      </c>
      <c r="T2369" s="140" t="s">
        <v>7758</v>
      </c>
      <c r="U2369" s="141">
        <v>41883</v>
      </c>
      <c r="V2369" s="140" t="s">
        <v>16936</v>
      </c>
      <c r="W2369" s="140" t="s">
        <v>7991</v>
      </c>
      <c r="X2369" s="140" t="s">
        <v>7765</v>
      </c>
      <c r="Y2369" s="140" t="s">
        <v>7766</v>
      </c>
      <c r="Z2369" s="140" t="s">
        <v>8739</v>
      </c>
      <c r="AA2369" s="139">
        <v>1</v>
      </c>
      <c r="AB2369" s="141">
        <v>45322</v>
      </c>
      <c r="AC2369" s="141">
        <v>45322</v>
      </c>
      <c r="AD2369" s="140" t="s">
        <v>7953</v>
      </c>
      <c r="AE2369" s="140" t="s">
        <v>7954</v>
      </c>
      <c r="AF2369" s="140" t="s">
        <v>7955</v>
      </c>
      <c r="AG2369" s="140" t="s">
        <v>7956</v>
      </c>
      <c r="AH2369" s="140" t="s">
        <v>15520</v>
      </c>
      <c r="AI2369" s="140" t="s">
        <v>7943</v>
      </c>
      <c r="AJ2369" s="140" t="s">
        <v>15521</v>
      </c>
      <c r="AK2369" s="140" t="s">
        <v>15522</v>
      </c>
      <c r="AL2369" s="139">
        <v>3020</v>
      </c>
      <c r="AM2369" s="140" t="s">
        <v>339</v>
      </c>
      <c r="AN2369" s="140" t="s">
        <v>15523</v>
      </c>
    </row>
    <row r="2370" spans="1:40" ht="28.8" x14ac:dyDescent="0.25">
      <c r="A2370" s="139" t="s">
        <v>7756</v>
      </c>
      <c r="B2370" s="140" t="s">
        <v>7757</v>
      </c>
      <c r="C2370" s="139">
        <v>130914</v>
      </c>
      <c r="D2370" s="140" t="s">
        <v>6763</v>
      </c>
      <c r="E2370" s="140" t="s">
        <v>3195</v>
      </c>
      <c r="F2370" s="139">
        <v>3211</v>
      </c>
      <c r="G2370" s="140" t="s">
        <v>2841</v>
      </c>
      <c r="H2370" s="140" t="s">
        <v>2858</v>
      </c>
      <c r="I2370" s="140" t="s">
        <v>7758</v>
      </c>
      <c r="J2370" s="140" t="s">
        <v>16937</v>
      </c>
      <c r="K2370" s="140" t="s">
        <v>7881</v>
      </c>
      <c r="L2370" s="140" t="s">
        <v>7761</v>
      </c>
      <c r="M2370" s="140" t="s">
        <v>6824</v>
      </c>
      <c r="N2370" s="140" t="s">
        <v>8730</v>
      </c>
      <c r="O2370" s="139">
        <v>122168</v>
      </c>
      <c r="P2370" s="139">
        <v>46631</v>
      </c>
      <c r="Q2370" s="140" t="s">
        <v>5881</v>
      </c>
      <c r="R2370" s="139">
        <v>961375</v>
      </c>
      <c r="S2370" s="139">
        <v>0</v>
      </c>
      <c r="T2370" s="140" t="s">
        <v>7758</v>
      </c>
      <c r="U2370" s="141">
        <v>41883</v>
      </c>
      <c r="V2370" s="140" t="s">
        <v>16938</v>
      </c>
      <c r="W2370" s="140" t="s">
        <v>8776</v>
      </c>
      <c r="X2370" s="140" t="s">
        <v>7765</v>
      </c>
      <c r="Y2370" s="140" t="s">
        <v>7766</v>
      </c>
      <c r="Z2370" s="140" t="s">
        <v>8732</v>
      </c>
      <c r="AA2370" s="139">
        <v>1</v>
      </c>
      <c r="AB2370" s="141">
        <v>45322</v>
      </c>
      <c r="AC2370" s="141">
        <v>45322</v>
      </c>
      <c r="AD2370" s="140" t="s">
        <v>7953</v>
      </c>
      <c r="AE2370" s="140" t="s">
        <v>7954</v>
      </c>
      <c r="AF2370" s="140" t="s">
        <v>7955</v>
      </c>
      <c r="AG2370" s="140" t="s">
        <v>7956</v>
      </c>
      <c r="AH2370" s="140" t="s">
        <v>15624</v>
      </c>
      <c r="AI2370" s="140" t="s">
        <v>7773</v>
      </c>
      <c r="AJ2370" s="140" t="s">
        <v>15625</v>
      </c>
      <c r="AK2370" s="140" t="s">
        <v>7758</v>
      </c>
      <c r="AL2370" s="139">
        <v>3210</v>
      </c>
      <c r="AM2370" s="140" t="s">
        <v>665</v>
      </c>
      <c r="AN2370" s="140" t="s">
        <v>15626</v>
      </c>
    </row>
    <row r="2371" spans="1:40" ht="28.8" x14ac:dyDescent="0.25">
      <c r="A2371" s="139" t="s">
        <v>7756</v>
      </c>
      <c r="B2371" s="140" t="s">
        <v>7757</v>
      </c>
      <c r="C2371" s="139">
        <v>130922</v>
      </c>
      <c r="D2371" s="140" t="s">
        <v>6764</v>
      </c>
      <c r="E2371" s="140" t="s">
        <v>5103</v>
      </c>
      <c r="F2371" s="139">
        <v>3370</v>
      </c>
      <c r="G2371" s="140" t="s">
        <v>353</v>
      </c>
      <c r="H2371" s="140" t="s">
        <v>1031</v>
      </c>
      <c r="I2371" s="140" t="s">
        <v>7758</v>
      </c>
      <c r="J2371" s="140" t="s">
        <v>16939</v>
      </c>
      <c r="K2371" s="140" t="s">
        <v>7881</v>
      </c>
      <c r="L2371" s="140" t="s">
        <v>7761</v>
      </c>
      <c r="M2371" s="140" t="s">
        <v>6824</v>
      </c>
      <c r="N2371" s="140" t="s">
        <v>7762</v>
      </c>
      <c r="O2371" s="139">
        <v>120841</v>
      </c>
      <c r="P2371" s="139">
        <v>13433</v>
      </c>
      <c r="Q2371" s="140" t="s">
        <v>7248</v>
      </c>
      <c r="R2371" s="139">
        <v>113902</v>
      </c>
      <c r="S2371" s="139">
        <v>113902</v>
      </c>
      <c r="T2371" s="140" t="s">
        <v>7758</v>
      </c>
      <c r="U2371" s="141">
        <v>41883</v>
      </c>
      <c r="V2371" s="140" t="s">
        <v>16940</v>
      </c>
      <c r="W2371" s="140" t="s">
        <v>11359</v>
      </c>
      <c r="X2371" s="140" t="s">
        <v>7765</v>
      </c>
      <c r="Y2371" s="140" t="s">
        <v>7766</v>
      </c>
      <c r="Z2371" s="140" t="s">
        <v>7767</v>
      </c>
      <c r="AA2371" s="139">
        <v>1</v>
      </c>
      <c r="AB2371" s="141">
        <v>45322</v>
      </c>
      <c r="AC2371" s="141">
        <v>45322</v>
      </c>
      <c r="AD2371" s="140" t="s">
        <v>7953</v>
      </c>
      <c r="AE2371" s="140" t="s">
        <v>7954</v>
      </c>
      <c r="AF2371" s="140" t="s">
        <v>7955</v>
      </c>
      <c r="AG2371" s="140" t="s">
        <v>7956</v>
      </c>
      <c r="AH2371" s="140" t="s">
        <v>8287</v>
      </c>
      <c r="AI2371" s="140" t="s">
        <v>7773</v>
      </c>
      <c r="AJ2371" s="140" t="s">
        <v>8288</v>
      </c>
      <c r="AK2371" s="140" t="s">
        <v>4774</v>
      </c>
      <c r="AL2371" s="139">
        <v>3010</v>
      </c>
      <c r="AM2371" s="140" t="s">
        <v>347</v>
      </c>
      <c r="AN2371" s="140" t="s">
        <v>8289</v>
      </c>
    </row>
    <row r="2372" spans="1:40" ht="28.8" x14ac:dyDescent="0.25">
      <c r="A2372" s="139" t="s">
        <v>7756</v>
      </c>
      <c r="B2372" s="140" t="s">
        <v>7757</v>
      </c>
      <c r="C2372" s="139">
        <v>130948</v>
      </c>
      <c r="D2372" s="140" t="s">
        <v>6022</v>
      </c>
      <c r="E2372" s="140" t="s">
        <v>7662</v>
      </c>
      <c r="F2372" s="139">
        <v>3530</v>
      </c>
      <c r="G2372" s="140" t="s">
        <v>358</v>
      </c>
      <c r="H2372" s="140" t="s">
        <v>6765</v>
      </c>
      <c r="I2372" s="140" t="s">
        <v>7758</v>
      </c>
      <c r="J2372" s="140" t="s">
        <v>16941</v>
      </c>
      <c r="K2372" s="140" t="s">
        <v>7881</v>
      </c>
      <c r="L2372" s="140" t="s">
        <v>7761</v>
      </c>
      <c r="M2372" s="140" t="s">
        <v>6824</v>
      </c>
      <c r="N2372" s="140" t="s">
        <v>8722</v>
      </c>
      <c r="O2372" s="139">
        <v>139105</v>
      </c>
      <c r="P2372" s="139">
        <v>124339</v>
      </c>
      <c r="Q2372" s="140" t="s">
        <v>6001</v>
      </c>
      <c r="R2372" s="139">
        <v>122416</v>
      </c>
      <c r="S2372" s="139">
        <v>0</v>
      </c>
      <c r="T2372" s="140" t="s">
        <v>7758</v>
      </c>
      <c r="U2372" s="141">
        <v>41883</v>
      </c>
      <c r="V2372" s="140" t="s">
        <v>16942</v>
      </c>
      <c r="W2372" s="140" t="s">
        <v>16943</v>
      </c>
      <c r="X2372" s="140" t="s">
        <v>7765</v>
      </c>
      <c r="Y2372" s="140" t="s">
        <v>7766</v>
      </c>
      <c r="Z2372" s="140" t="s">
        <v>8739</v>
      </c>
      <c r="AA2372" s="139">
        <v>1</v>
      </c>
      <c r="AB2372" s="141">
        <v>45322</v>
      </c>
      <c r="AC2372" s="141">
        <v>45322</v>
      </c>
      <c r="AD2372" s="140" t="s">
        <v>7768</v>
      </c>
      <c r="AE2372" s="140" t="s">
        <v>7769</v>
      </c>
      <c r="AF2372" s="140" t="s">
        <v>7770</v>
      </c>
      <c r="AG2372" s="140" t="s">
        <v>7771</v>
      </c>
      <c r="AH2372" s="140" t="s">
        <v>16944</v>
      </c>
      <c r="AI2372" s="140" t="s">
        <v>9607</v>
      </c>
      <c r="AJ2372" s="140" t="s">
        <v>16597</v>
      </c>
      <c r="AK2372" s="140" t="s">
        <v>16598</v>
      </c>
      <c r="AL2372" s="139">
        <v>1070</v>
      </c>
      <c r="AM2372" s="140" t="s">
        <v>493</v>
      </c>
      <c r="AN2372" s="140" t="s">
        <v>16599</v>
      </c>
    </row>
    <row r="2373" spans="1:40" ht="28.8" x14ac:dyDescent="0.25">
      <c r="A2373" s="139" t="s">
        <v>7756</v>
      </c>
      <c r="B2373" s="140" t="s">
        <v>7757</v>
      </c>
      <c r="C2373" s="139">
        <v>130955</v>
      </c>
      <c r="D2373" s="140" t="s">
        <v>7444</v>
      </c>
      <c r="E2373" s="140" t="s">
        <v>5104</v>
      </c>
      <c r="F2373" s="139">
        <v>1090</v>
      </c>
      <c r="G2373" s="140" t="s">
        <v>494</v>
      </c>
      <c r="H2373" s="140" t="s">
        <v>6603</v>
      </c>
      <c r="I2373" s="140" t="s">
        <v>7758</v>
      </c>
      <c r="J2373" s="140" t="s">
        <v>16945</v>
      </c>
      <c r="K2373" s="140" t="s">
        <v>7881</v>
      </c>
      <c r="L2373" s="140" t="s">
        <v>7761</v>
      </c>
      <c r="M2373" s="140" t="s">
        <v>6824</v>
      </c>
      <c r="N2373" s="140" t="s">
        <v>7762</v>
      </c>
      <c r="O2373" s="139">
        <v>138842</v>
      </c>
      <c r="P2373" s="139">
        <v>129577</v>
      </c>
      <c r="Q2373" s="140" t="s">
        <v>7441</v>
      </c>
      <c r="R2373" s="139">
        <v>113878</v>
      </c>
      <c r="S2373" s="139">
        <v>113878</v>
      </c>
      <c r="T2373" s="140" t="s">
        <v>7758</v>
      </c>
      <c r="U2373" s="141">
        <v>41883</v>
      </c>
      <c r="V2373" s="140" t="s">
        <v>16946</v>
      </c>
      <c r="W2373" s="140" t="s">
        <v>8022</v>
      </c>
      <c r="X2373" s="140" t="s">
        <v>7765</v>
      </c>
      <c r="Y2373" s="140" t="s">
        <v>7766</v>
      </c>
      <c r="Z2373" s="140" t="s">
        <v>7767</v>
      </c>
      <c r="AA2373" s="139">
        <v>1</v>
      </c>
      <c r="AB2373" s="141">
        <v>45322</v>
      </c>
      <c r="AC2373" s="141">
        <v>45322</v>
      </c>
      <c r="AD2373" s="140" t="s">
        <v>7938</v>
      </c>
      <c r="AE2373" s="140" t="s">
        <v>7939</v>
      </c>
      <c r="AF2373" s="140" t="s">
        <v>7940</v>
      </c>
      <c r="AG2373" s="140" t="s">
        <v>7941</v>
      </c>
      <c r="AH2373" s="140" t="s">
        <v>16947</v>
      </c>
      <c r="AI2373" s="140" t="s">
        <v>7943</v>
      </c>
      <c r="AJ2373" s="140" t="s">
        <v>16948</v>
      </c>
      <c r="AK2373" s="140" t="s">
        <v>16949</v>
      </c>
      <c r="AL2373" s="139">
        <v>1140</v>
      </c>
      <c r="AM2373" s="140" t="s">
        <v>258</v>
      </c>
      <c r="AN2373" s="140" t="s">
        <v>7946</v>
      </c>
    </row>
    <row r="2374" spans="1:40" ht="28.8" x14ac:dyDescent="0.25">
      <c r="A2374" s="139" t="s">
        <v>7756</v>
      </c>
      <c r="B2374" s="140" t="s">
        <v>7757</v>
      </c>
      <c r="C2374" s="139">
        <v>131029</v>
      </c>
      <c r="D2374" s="140" t="s">
        <v>7663</v>
      </c>
      <c r="E2374" s="140" t="s">
        <v>7445</v>
      </c>
      <c r="F2374" s="139">
        <v>2370</v>
      </c>
      <c r="G2374" s="140" t="s">
        <v>303</v>
      </c>
      <c r="H2374" s="140" t="s">
        <v>979</v>
      </c>
      <c r="I2374" s="140" t="s">
        <v>7758</v>
      </c>
      <c r="J2374" s="140" t="s">
        <v>16950</v>
      </c>
      <c r="K2374" s="140" t="s">
        <v>7899</v>
      </c>
      <c r="L2374" s="140" t="s">
        <v>7761</v>
      </c>
      <c r="M2374" s="140" t="s">
        <v>6823</v>
      </c>
      <c r="N2374" s="140" t="s">
        <v>7762</v>
      </c>
      <c r="O2374" s="139">
        <v>120031</v>
      </c>
      <c r="P2374" s="139">
        <v>687</v>
      </c>
      <c r="Q2374" s="140" t="s">
        <v>7900</v>
      </c>
      <c r="R2374" s="139">
        <v>113861</v>
      </c>
      <c r="S2374" s="139">
        <v>113861</v>
      </c>
      <c r="T2374" s="140" t="s">
        <v>7758</v>
      </c>
      <c r="U2374" s="141">
        <v>41883</v>
      </c>
      <c r="V2374" s="140" t="s">
        <v>16951</v>
      </c>
      <c r="W2374" s="140" t="s">
        <v>8300</v>
      </c>
      <c r="X2374" s="140" t="s">
        <v>7765</v>
      </c>
      <c r="Y2374" s="140" t="s">
        <v>7766</v>
      </c>
      <c r="Z2374" s="140" t="s">
        <v>7767</v>
      </c>
      <c r="AA2374" s="139">
        <v>1</v>
      </c>
      <c r="AB2374" s="141">
        <v>45322</v>
      </c>
      <c r="AC2374" s="141">
        <v>45322</v>
      </c>
      <c r="AD2374" s="140" t="s">
        <v>8109</v>
      </c>
      <c r="AE2374" s="140" t="s">
        <v>8110</v>
      </c>
      <c r="AF2374" s="140" t="s">
        <v>8111</v>
      </c>
      <c r="AG2374" s="140" t="s">
        <v>8112</v>
      </c>
      <c r="AH2374" s="140" t="s">
        <v>16952</v>
      </c>
      <c r="AI2374" s="140" t="s">
        <v>7773</v>
      </c>
      <c r="AJ2374" s="140" t="s">
        <v>16953</v>
      </c>
      <c r="AK2374" s="140" t="s">
        <v>7905</v>
      </c>
      <c r="AL2374" s="139">
        <v>2300</v>
      </c>
      <c r="AM2374" s="140" t="s">
        <v>301</v>
      </c>
      <c r="AN2374" s="140" t="s">
        <v>7906</v>
      </c>
    </row>
    <row r="2375" spans="1:40" ht="28.8" x14ac:dyDescent="0.25">
      <c r="A2375" s="139" t="s">
        <v>7756</v>
      </c>
      <c r="B2375" s="140" t="s">
        <v>7757</v>
      </c>
      <c r="C2375" s="139">
        <v>131037</v>
      </c>
      <c r="D2375" s="140" t="s">
        <v>6068</v>
      </c>
      <c r="E2375" s="140" t="s">
        <v>5106</v>
      </c>
      <c r="F2375" s="139">
        <v>2140</v>
      </c>
      <c r="G2375" s="140" t="s">
        <v>294</v>
      </c>
      <c r="H2375" s="140" t="s">
        <v>2859</v>
      </c>
      <c r="I2375" s="140" t="s">
        <v>7758</v>
      </c>
      <c r="J2375" s="140" t="s">
        <v>16954</v>
      </c>
      <c r="K2375" s="140" t="s">
        <v>8070</v>
      </c>
      <c r="L2375" s="140" t="s">
        <v>7761</v>
      </c>
      <c r="M2375" s="140" t="s">
        <v>8071</v>
      </c>
      <c r="N2375" s="140" t="s">
        <v>8722</v>
      </c>
      <c r="O2375" s="139">
        <v>138883</v>
      </c>
      <c r="P2375" s="139">
        <v>6346</v>
      </c>
      <c r="Q2375" s="140" t="s">
        <v>2912</v>
      </c>
      <c r="R2375" s="139">
        <v>962936</v>
      </c>
      <c r="S2375" s="139">
        <v>0</v>
      </c>
      <c r="T2375" s="140" t="s">
        <v>7758</v>
      </c>
      <c r="U2375" s="141">
        <v>41883</v>
      </c>
      <c r="V2375" s="140" t="s">
        <v>16955</v>
      </c>
      <c r="W2375" s="140" t="s">
        <v>7828</v>
      </c>
      <c r="X2375" s="140" t="s">
        <v>7765</v>
      </c>
      <c r="Y2375" s="140" t="s">
        <v>7766</v>
      </c>
      <c r="Z2375" s="140" t="s">
        <v>8739</v>
      </c>
      <c r="AA2375" s="139">
        <v>1</v>
      </c>
      <c r="AB2375" s="141">
        <v>45322</v>
      </c>
      <c r="AC2375" s="141">
        <v>45322</v>
      </c>
      <c r="AD2375" s="140" t="s">
        <v>7768</v>
      </c>
      <c r="AE2375" s="140" t="s">
        <v>7769</v>
      </c>
      <c r="AF2375" s="140" t="s">
        <v>7770</v>
      </c>
      <c r="AG2375" s="140" t="s">
        <v>7771</v>
      </c>
      <c r="AH2375" s="140" t="s">
        <v>16956</v>
      </c>
      <c r="AI2375" s="140" t="s">
        <v>7773</v>
      </c>
      <c r="AJ2375" s="140" t="s">
        <v>16957</v>
      </c>
      <c r="AK2375" s="140" t="s">
        <v>5106</v>
      </c>
      <c r="AL2375" s="139">
        <v>2140</v>
      </c>
      <c r="AM2375" s="140" t="s">
        <v>294</v>
      </c>
      <c r="AN2375" s="140" t="s">
        <v>9731</v>
      </c>
    </row>
    <row r="2376" spans="1:40" ht="28.8" x14ac:dyDescent="0.25">
      <c r="A2376" s="139" t="s">
        <v>7756</v>
      </c>
      <c r="B2376" s="140" t="s">
        <v>7757</v>
      </c>
      <c r="C2376" s="139">
        <v>131045</v>
      </c>
      <c r="D2376" s="140" t="s">
        <v>6370</v>
      </c>
      <c r="E2376" s="140" t="s">
        <v>5107</v>
      </c>
      <c r="F2376" s="139">
        <v>2610</v>
      </c>
      <c r="G2376" s="140" t="s">
        <v>320</v>
      </c>
      <c r="H2376" s="140" t="s">
        <v>6371</v>
      </c>
      <c r="I2376" s="140" t="s">
        <v>7758</v>
      </c>
      <c r="J2376" s="140" t="s">
        <v>16958</v>
      </c>
      <c r="K2376" s="140" t="s">
        <v>8070</v>
      </c>
      <c r="L2376" s="140" t="s">
        <v>7761</v>
      </c>
      <c r="M2376" s="140" t="s">
        <v>8071</v>
      </c>
      <c r="N2376" s="140" t="s">
        <v>8730</v>
      </c>
      <c r="O2376" s="139">
        <v>119768</v>
      </c>
      <c r="P2376" s="139">
        <v>6643</v>
      </c>
      <c r="Q2376" s="140" t="s">
        <v>6196</v>
      </c>
      <c r="R2376" s="139">
        <v>128728</v>
      </c>
      <c r="S2376" s="139">
        <v>0</v>
      </c>
      <c r="T2376" s="140" t="s">
        <v>7758</v>
      </c>
      <c r="U2376" s="141">
        <v>41883</v>
      </c>
      <c r="V2376" s="140" t="s">
        <v>16959</v>
      </c>
      <c r="W2376" s="140" t="s">
        <v>16960</v>
      </c>
      <c r="X2376" s="140" t="s">
        <v>7765</v>
      </c>
      <c r="Y2376" s="140" t="s">
        <v>7766</v>
      </c>
      <c r="Z2376" s="140" t="s">
        <v>8732</v>
      </c>
      <c r="AA2376" s="139">
        <v>1</v>
      </c>
      <c r="AB2376" s="141">
        <v>45322</v>
      </c>
      <c r="AC2376" s="141">
        <v>45322</v>
      </c>
      <c r="AD2376" s="140" t="s">
        <v>8109</v>
      </c>
      <c r="AE2376" s="140" t="s">
        <v>8110</v>
      </c>
      <c r="AF2376" s="140" t="s">
        <v>8111</v>
      </c>
      <c r="AG2376" s="140" t="s">
        <v>8112</v>
      </c>
      <c r="AH2376" s="140" t="s">
        <v>9645</v>
      </c>
      <c r="AI2376" s="140" t="s">
        <v>7773</v>
      </c>
      <c r="AJ2376" s="140" t="s">
        <v>9646</v>
      </c>
      <c r="AK2376" s="140" t="s">
        <v>9647</v>
      </c>
      <c r="AL2376" s="139">
        <v>2000</v>
      </c>
      <c r="AM2376" s="140" t="s">
        <v>2909</v>
      </c>
      <c r="AN2376" s="140" t="s">
        <v>9648</v>
      </c>
    </row>
    <row r="2377" spans="1:40" ht="28.8" x14ac:dyDescent="0.25">
      <c r="A2377" s="139" t="s">
        <v>7756</v>
      </c>
      <c r="B2377" s="140" t="s">
        <v>7757</v>
      </c>
      <c r="C2377" s="139">
        <v>131052</v>
      </c>
      <c r="D2377" s="140" t="s">
        <v>6069</v>
      </c>
      <c r="E2377" s="140" t="s">
        <v>5108</v>
      </c>
      <c r="F2377" s="139">
        <v>2060</v>
      </c>
      <c r="G2377" s="140" t="s">
        <v>2909</v>
      </c>
      <c r="H2377" s="140" t="s">
        <v>2955</v>
      </c>
      <c r="I2377" s="140" t="s">
        <v>7758</v>
      </c>
      <c r="J2377" s="140" t="s">
        <v>16961</v>
      </c>
      <c r="K2377" s="140" t="s">
        <v>8070</v>
      </c>
      <c r="L2377" s="140" t="s">
        <v>7761</v>
      </c>
      <c r="M2377" s="140" t="s">
        <v>8071</v>
      </c>
      <c r="N2377" s="140" t="s">
        <v>8730</v>
      </c>
      <c r="O2377" s="139">
        <v>119677</v>
      </c>
      <c r="P2377" s="139">
        <v>6511</v>
      </c>
      <c r="Q2377" s="140" t="s">
        <v>7172</v>
      </c>
      <c r="R2377" s="139">
        <v>128728</v>
      </c>
      <c r="S2377" s="139">
        <v>0</v>
      </c>
      <c r="T2377" s="140" t="s">
        <v>7758</v>
      </c>
      <c r="U2377" s="141">
        <v>41883</v>
      </c>
      <c r="V2377" s="140" t="s">
        <v>16962</v>
      </c>
      <c r="W2377" s="140" t="s">
        <v>9163</v>
      </c>
      <c r="X2377" s="140" t="s">
        <v>7765</v>
      </c>
      <c r="Y2377" s="140" t="s">
        <v>7766</v>
      </c>
      <c r="Z2377" s="140" t="s">
        <v>8732</v>
      </c>
      <c r="AA2377" s="139">
        <v>1</v>
      </c>
      <c r="AB2377" s="141">
        <v>45322</v>
      </c>
      <c r="AC2377" s="141">
        <v>45322</v>
      </c>
      <c r="AD2377" s="140" t="s">
        <v>7857</v>
      </c>
      <c r="AE2377" s="140" t="s">
        <v>7858</v>
      </c>
      <c r="AF2377" s="140" t="s">
        <v>7859</v>
      </c>
      <c r="AG2377" s="140" t="s">
        <v>7860</v>
      </c>
      <c r="AH2377" s="140" t="s">
        <v>9645</v>
      </c>
      <c r="AI2377" s="140" t="s">
        <v>7773</v>
      </c>
      <c r="AJ2377" s="140" t="s">
        <v>9646</v>
      </c>
      <c r="AK2377" s="140" t="s">
        <v>9647</v>
      </c>
      <c r="AL2377" s="139">
        <v>2000</v>
      </c>
      <c r="AM2377" s="140" t="s">
        <v>2909</v>
      </c>
      <c r="AN2377" s="140" t="s">
        <v>9648</v>
      </c>
    </row>
    <row r="2378" spans="1:40" ht="28.8" x14ac:dyDescent="0.25">
      <c r="A2378" s="139" t="s">
        <v>7756</v>
      </c>
      <c r="B2378" s="140" t="s">
        <v>7757</v>
      </c>
      <c r="C2378" s="139">
        <v>131061</v>
      </c>
      <c r="D2378" s="140" t="s">
        <v>16963</v>
      </c>
      <c r="E2378" s="140" t="s">
        <v>2956</v>
      </c>
      <c r="F2378" s="139">
        <v>2170</v>
      </c>
      <c r="G2378" s="140" t="s">
        <v>281</v>
      </c>
      <c r="H2378" s="140" t="s">
        <v>2957</v>
      </c>
      <c r="I2378" s="140" t="s">
        <v>7758</v>
      </c>
      <c r="J2378" s="140" t="s">
        <v>16964</v>
      </c>
      <c r="K2378" s="140" t="s">
        <v>8070</v>
      </c>
      <c r="L2378" s="140" t="s">
        <v>7761</v>
      </c>
      <c r="M2378" s="140" t="s">
        <v>8071</v>
      </c>
      <c r="N2378" s="140" t="s">
        <v>8722</v>
      </c>
      <c r="O2378" s="139">
        <v>119784</v>
      </c>
      <c r="P2378" s="139">
        <v>7658</v>
      </c>
      <c r="Q2378" s="140" t="s">
        <v>5355</v>
      </c>
      <c r="R2378" s="139">
        <v>61465</v>
      </c>
      <c r="S2378" s="139">
        <v>0</v>
      </c>
      <c r="T2378" s="140" t="s">
        <v>7758</v>
      </c>
      <c r="U2378" s="141">
        <v>41883</v>
      </c>
      <c r="V2378" s="140" t="s">
        <v>16965</v>
      </c>
      <c r="W2378" s="140" t="s">
        <v>8711</v>
      </c>
      <c r="X2378" s="140" t="s">
        <v>7765</v>
      </c>
      <c r="Y2378" s="140" t="s">
        <v>7766</v>
      </c>
      <c r="Z2378" s="140" t="s">
        <v>8739</v>
      </c>
      <c r="AA2378" s="139">
        <v>1</v>
      </c>
      <c r="AB2378" s="141">
        <v>45322</v>
      </c>
      <c r="AC2378" s="141">
        <v>45322</v>
      </c>
      <c r="AD2378" s="140" t="s">
        <v>8091</v>
      </c>
      <c r="AE2378" s="140" t="s">
        <v>8092</v>
      </c>
      <c r="AF2378" s="140" t="s">
        <v>8093</v>
      </c>
      <c r="AG2378" s="140" t="s">
        <v>8094</v>
      </c>
      <c r="AH2378" s="140" t="s">
        <v>16966</v>
      </c>
      <c r="AI2378" s="140" t="s">
        <v>7773</v>
      </c>
      <c r="AJ2378" s="140" t="s">
        <v>16967</v>
      </c>
      <c r="AK2378" s="140" t="s">
        <v>16968</v>
      </c>
      <c r="AL2378" s="139">
        <v>2170</v>
      </c>
      <c r="AM2378" s="140" t="s">
        <v>281</v>
      </c>
      <c r="AN2378" s="140" t="s">
        <v>9884</v>
      </c>
    </row>
    <row r="2379" spans="1:40" ht="28.8" x14ac:dyDescent="0.25">
      <c r="A2379" s="139" t="s">
        <v>7756</v>
      </c>
      <c r="B2379" s="140" t="s">
        <v>7757</v>
      </c>
      <c r="C2379" s="139">
        <v>131284</v>
      </c>
      <c r="D2379" s="140" t="s">
        <v>6070</v>
      </c>
      <c r="E2379" s="140" t="s">
        <v>5109</v>
      </c>
      <c r="F2379" s="139">
        <v>8870</v>
      </c>
      <c r="G2379" s="140" t="s">
        <v>423</v>
      </c>
      <c r="H2379" s="140" t="s">
        <v>5110</v>
      </c>
      <c r="I2379" s="140" t="s">
        <v>7758</v>
      </c>
      <c r="J2379" s="140" t="s">
        <v>16969</v>
      </c>
      <c r="K2379" s="140" t="s">
        <v>7899</v>
      </c>
      <c r="L2379" s="140" t="s">
        <v>7761</v>
      </c>
      <c r="M2379" s="140" t="s">
        <v>6823</v>
      </c>
      <c r="N2379" s="140" t="s">
        <v>8722</v>
      </c>
      <c r="O2379" s="139">
        <v>125591</v>
      </c>
      <c r="P2379" s="139">
        <v>117556</v>
      </c>
      <c r="Q2379" s="140" t="s">
        <v>7418</v>
      </c>
      <c r="R2379" s="139">
        <v>105858</v>
      </c>
      <c r="S2379" s="139">
        <v>0</v>
      </c>
      <c r="T2379" s="140" t="s">
        <v>7758</v>
      </c>
      <c r="U2379" s="141">
        <v>42248</v>
      </c>
      <c r="V2379" s="140" t="s">
        <v>16970</v>
      </c>
      <c r="W2379" s="140" t="s">
        <v>7952</v>
      </c>
      <c r="X2379" s="140" t="s">
        <v>7765</v>
      </c>
      <c r="Y2379" s="140" t="s">
        <v>7766</v>
      </c>
      <c r="Z2379" s="140" t="s">
        <v>8739</v>
      </c>
      <c r="AA2379" s="139">
        <v>1</v>
      </c>
      <c r="AB2379" s="141">
        <v>45322</v>
      </c>
      <c r="AC2379" s="141">
        <v>45322</v>
      </c>
      <c r="AD2379" s="140" t="s">
        <v>7913</v>
      </c>
      <c r="AE2379" s="140" t="s">
        <v>7914</v>
      </c>
      <c r="AF2379" s="140" t="s">
        <v>7915</v>
      </c>
      <c r="AG2379" s="140" t="s">
        <v>7916</v>
      </c>
      <c r="AH2379" s="140" t="s">
        <v>16971</v>
      </c>
      <c r="AI2379" s="140" t="s">
        <v>7943</v>
      </c>
      <c r="AJ2379" s="140" t="s">
        <v>16296</v>
      </c>
      <c r="AK2379" s="140" t="s">
        <v>16297</v>
      </c>
      <c r="AL2379" s="139">
        <v>8510</v>
      </c>
      <c r="AM2379" s="140" t="s">
        <v>413</v>
      </c>
      <c r="AN2379" s="140" t="s">
        <v>16298</v>
      </c>
    </row>
    <row r="2380" spans="1:40" ht="28.8" x14ac:dyDescent="0.25">
      <c r="A2380" s="139" t="s">
        <v>7756</v>
      </c>
      <c r="B2380" s="140" t="s">
        <v>7757</v>
      </c>
      <c r="C2380" s="139">
        <v>131367</v>
      </c>
      <c r="D2380" s="140" t="s">
        <v>5241</v>
      </c>
      <c r="E2380" s="140" t="s">
        <v>5111</v>
      </c>
      <c r="F2380" s="139">
        <v>3600</v>
      </c>
      <c r="G2380" s="140" t="s">
        <v>366</v>
      </c>
      <c r="H2380" s="140" t="s">
        <v>6976</v>
      </c>
      <c r="I2380" s="140" t="s">
        <v>7758</v>
      </c>
      <c r="J2380" s="140" t="s">
        <v>16972</v>
      </c>
      <c r="K2380" s="140" t="s">
        <v>7760</v>
      </c>
      <c r="L2380" s="140" t="s">
        <v>7761</v>
      </c>
      <c r="M2380" s="140" t="s">
        <v>7491</v>
      </c>
      <c r="N2380" s="140" t="s">
        <v>8722</v>
      </c>
      <c r="O2380" s="139">
        <v>122291</v>
      </c>
      <c r="P2380" s="139">
        <v>14662</v>
      </c>
      <c r="Q2380" s="140" t="s">
        <v>5353</v>
      </c>
      <c r="R2380" s="139">
        <v>972844</v>
      </c>
      <c r="S2380" s="139">
        <v>0</v>
      </c>
      <c r="T2380" s="140" t="s">
        <v>7758</v>
      </c>
      <c r="U2380" s="141">
        <v>42248</v>
      </c>
      <c r="V2380" s="140" t="s">
        <v>16973</v>
      </c>
      <c r="W2380" s="140" t="s">
        <v>7875</v>
      </c>
      <c r="X2380" s="140" t="s">
        <v>7765</v>
      </c>
      <c r="Y2380" s="140" t="s">
        <v>7766</v>
      </c>
      <c r="Z2380" s="140" t="s">
        <v>8739</v>
      </c>
      <c r="AA2380" s="139">
        <v>2</v>
      </c>
      <c r="AB2380" s="141">
        <v>45322</v>
      </c>
      <c r="AC2380" s="141">
        <v>45322</v>
      </c>
      <c r="AD2380" s="140" t="s">
        <v>7768</v>
      </c>
      <c r="AE2380" s="140" t="s">
        <v>7769</v>
      </c>
      <c r="AF2380" s="140" t="s">
        <v>7770</v>
      </c>
      <c r="AG2380" s="140" t="s">
        <v>7771</v>
      </c>
      <c r="AH2380" s="140" t="s">
        <v>16184</v>
      </c>
      <c r="AI2380" s="140" t="s">
        <v>7943</v>
      </c>
      <c r="AJ2380" s="140" t="s">
        <v>16185</v>
      </c>
      <c r="AK2380" s="140" t="s">
        <v>4888</v>
      </c>
      <c r="AL2380" s="139">
        <v>3600</v>
      </c>
      <c r="AM2380" s="140" t="s">
        <v>366</v>
      </c>
      <c r="AN2380" s="140" t="s">
        <v>16186</v>
      </c>
    </row>
    <row r="2381" spans="1:40" ht="28.8" x14ac:dyDescent="0.25">
      <c r="A2381" s="139" t="s">
        <v>7756</v>
      </c>
      <c r="B2381" s="140" t="s">
        <v>7757</v>
      </c>
      <c r="C2381" s="139">
        <v>131417</v>
      </c>
      <c r="D2381" s="140" t="s">
        <v>6071</v>
      </c>
      <c r="E2381" s="140" t="s">
        <v>5112</v>
      </c>
      <c r="F2381" s="139">
        <v>3272</v>
      </c>
      <c r="G2381" s="140" t="s">
        <v>676</v>
      </c>
      <c r="H2381" s="140" t="s">
        <v>1876</v>
      </c>
      <c r="I2381" s="140" t="s">
        <v>7758</v>
      </c>
      <c r="J2381" s="140" t="s">
        <v>16974</v>
      </c>
      <c r="K2381" s="140" t="s">
        <v>7881</v>
      </c>
      <c r="L2381" s="140" t="s">
        <v>7761</v>
      </c>
      <c r="M2381" s="140" t="s">
        <v>6824</v>
      </c>
      <c r="N2381" s="140" t="s">
        <v>8730</v>
      </c>
      <c r="O2381" s="139">
        <v>119297</v>
      </c>
      <c r="P2381" s="139">
        <v>131417</v>
      </c>
      <c r="Q2381" s="140" t="s">
        <v>6071</v>
      </c>
      <c r="R2381" s="139">
        <v>961409</v>
      </c>
      <c r="S2381" s="139">
        <v>0</v>
      </c>
      <c r="T2381" s="140" t="s">
        <v>7758</v>
      </c>
      <c r="U2381" s="141">
        <v>42248</v>
      </c>
      <c r="V2381" s="140" t="s">
        <v>16975</v>
      </c>
      <c r="W2381" s="140" t="s">
        <v>16976</v>
      </c>
      <c r="X2381" s="140" t="s">
        <v>7765</v>
      </c>
      <c r="Y2381" s="140" t="s">
        <v>7766</v>
      </c>
      <c r="Z2381" s="140" t="s">
        <v>8732</v>
      </c>
      <c r="AA2381" s="139">
        <v>1</v>
      </c>
      <c r="AB2381" s="141">
        <v>45322</v>
      </c>
      <c r="AC2381" s="141">
        <v>45322</v>
      </c>
      <c r="AD2381" s="140" t="s">
        <v>7876</v>
      </c>
      <c r="AE2381" s="140" t="s">
        <v>7877</v>
      </c>
      <c r="AF2381" s="140" t="s">
        <v>7878</v>
      </c>
      <c r="AG2381" s="140" t="s">
        <v>7879</v>
      </c>
      <c r="AH2381" s="140" t="s">
        <v>11899</v>
      </c>
      <c r="AI2381" s="140" t="s">
        <v>7773</v>
      </c>
      <c r="AJ2381" s="140" t="s">
        <v>11900</v>
      </c>
      <c r="AK2381" s="140" t="s">
        <v>7758</v>
      </c>
      <c r="AL2381" s="139">
        <v>3270</v>
      </c>
      <c r="AM2381" s="140" t="s">
        <v>673</v>
      </c>
      <c r="AN2381" s="140" t="s">
        <v>11901</v>
      </c>
    </row>
    <row r="2382" spans="1:40" ht="28.8" x14ac:dyDescent="0.25">
      <c r="A2382" s="139" t="s">
        <v>7756</v>
      </c>
      <c r="B2382" s="140" t="s">
        <v>7757</v>
      </c>
      <c r="C2382" s="139">
        <v>131441</v>
      </c>
      <c r="D2382" s="140" t="s">
        <v>7664</v>
      </c>
      <c r="E2382" s="140" t="s">
        <v>5113</v>
      </c>
      <c r="F2382" s="139">
        <v>2300</v>
      </c>
      <c r="G2382" s="140" t="s">
        <v>301</v>
      </c>
      <c r="H2382" s="140" t="s">
        <v>2922</v>
      </c>
      <c r="I2382" s="140" t="s">
        <v>7758</v>
      </c>
      <c r="J2382" s="140" t="s">
        <v>16977</v>
      </c>
      <c r="K2382" s="140" t="s">
        <v>7899</v>
      </c>
      <c r="L2382" s="140" t="s">
        <v>7761</v>
      </c>
      <c r="M2382" s="140" t="s">
        <v>6823</v>
      </c>
      <c r="N2382" s="140" t="s">
        <v>8722</v>
      </c>
      <c r="O2382" s="139">
        <v>119925</v>
      </c>
      <c r="P2382" s="139">
        <v>48009</v>
      </c>
      <c r="Q2382" s="140" t="s">
        <v>7634</v>
      </c>
      <c r="R2382" s="139">
        <v>963496</v>
      </c>
      <c r="S2382" s="139">
        <v>0</v>
      </c>
      <c r="T2382" s="140" t="s">
        <v>7758</v>
      </c>
      <c r="U2382" s="141">
        <v>42248</v>
      </c>
      <c r="V2382" s="140" t="s">
        <v>16978</v>
      </c>
      <c r="W2382" s="140" t="s">
        <v>16979</v>
      </c>
      <c r="X2382" s="140" t="s">
        <v>7765</v>
      </c>
      <c r="Y2382" s="140" t="s">
        <v>7766</v>
      </c>
      <c r="Z2382" s="140" t="s">
        <v>8739</v>
      </c>
      <c r="AA2382" s="139">
        <v>1</v>
      </c>
      <c r="AB2382" s="141">
        <v>45322</v>
      </c>
      <c r="AC2382" s="141">
        <v>45322</v>
      </c>
      <c r="AD2382" s="140" t="s">
        <v>8109</v>
      </c>
      <c r="AE2382" s="140" t="s">
        <v>8110</v>
      </c>
      <c r="AF2382" s="140" t="s">
        <v>8111</v>
      </c>
      <c r="AG2382" s="140" t="s">
        <v>8112</v>
      </c>
      <c r="AH2382" s="140" t="s">
        <v>16980</v>
      </c>
      <c r="AI2382" s="140" t="s">
        <v>15487</v>
      </c>
      <c r="AJ2382" s="140" t="s">
        <v>16981</v>
      </c>
      <c r="AK2382" s="140" t="s">
        <v>16982</v>
      </c>
      <c r="AL2382" s="139">
        <v>2300</v>
      </c>
      <c r="AM2382" s="140" t="s">
        <v>301</v>
      </c>
      <c r="AN2382" s="140" t="s">
        <v>15489</v>
      </c>
    </row>
    <row r="2383" spans="1:40" ht="28.8" x14ac:dyDescent="0.25">
      <c r="A2383" s="139" t="s">
        <v>7756</v>
      </c>
      <c r="B2383" s="140" t="s">
        <v>7757</v>
      </c>
      <c r="C2383" s="139">
        <v>131458</v>
      </c>
      <c r="D2383" s="140" t="s">
        <v>6072</v>
      </c>
      <c r="E2383" s="140" t="s">
        <v>5114</v>
      </c>
      <c r="F2383" s="139">
        <v>9220</v>
      </c>
      <c r="G2383" s="140" t="s">
        <v>447</v>
      </c>
      <c r="H2383" s="140" t="s">
        <v>2923</v>
      </c>
      <c r="I2383" s="140" t="s">
        <v>7758</v>
      </c>
      <c r="J2383" s="140" t="s">
        <v>8582</v>
      </c>
      <c r="K2383" s="140" t="s">
        <v>8031</v>
      </c>
      <c r="L2383" s="140" t="s">
        <v>7761</v>
      </c>
      <c r="M2383" s="140" t="s">
        <v>6825</v>
      </c>
      <c r="N2383" s="140" t="s">
        <v>7762</v>
      </c>
      <c r="O2383" s="139">
        <v>121251</v>
      </c>
      <c r="P2383" s="139">
        <v>2758</v>
      </c>
      <c r="Q2383" s="140" t="s">
        <v>7128</v>
      </c>
      <c r="R2383" s="139">
        <v>113977</v>
      </c>
      <c r="S2383" s="139">
        <v>113977</v>
      </c>
      <c r="T2383" s="140" t="s">
        <v>7758</v>
      </c>
      <c r="U2383" s="141">
        <v>42248</v>
      </c>
      <c r="V2383" s="140" t="s">
        <v>16983</v>
      </c>
      <c r="W2383" s="140" t="s">
        <v>10127</v>
      </c>
      <c r="X2383" s="140" t="s">
        <v>7765</v>
      </c>
      <c r="Y2383" s="140" t="s">
        <v>7766</v>
      </c>
      <c r="Z2383" s="140" t="s">
        <v>7767</v>
      </c>
      <c r="AA2383" s="139">
        <v>2</v>
      </c>
      <c r="AB2383" s="141">
        <v>45322</v>
      </c>
      <c r="AC2383" s="141">
        <v>45322</v>
      </c>
      <c r="AD2383" s="140" t="s">
        <v>8081</v>
      </c>
      <c r="AE2383" s="140" t="s">
        <v>8082</v>
      </c>
      <c r="AF2383" s="140" t="s">
        <v>8083</v>
      </c>
      <c r="AG2383" s="140" t="s">
        <v>8084</v>
      </c>
      <c r="AH2383" s="140" t="s">
        <v>8568</v>
      </c>
      <c r="AI2383" s="140" t="s">
        <v>7773</v>
      </c>
      <c r="AJ2383" s="140" t="s">
        <v>8569</v>
      </c>
      <c r="AK2383" s="140" t="s">
        <v>8570</v>
      </c>
      <c r="AL2383" s="139">
        <v>9200</v>
      </c>
      <c r="AM2383" s="140" t="s">
        <v>458</v>
      </c>
      <c r="AN2383" s="140" t="s">
        <v>8571</v>
      </c>
    </row>
    <row r="2384" spans="1:40" ht="28.8" x14ac:dyDescent="0.25">
      <c r="A2384" s="139" t="s">
        <v>7756</v>
      </c>
      <c r="B2384" s="140" t="s">
        <v>7757</v>
      </c>
      <c r="C2384" s="139">
        <v>131466</v>
      </c>
      <c r="D2384" s="140" t="s">
        <v>5343</v>
      </c>
      <c r="E2384" s="140" t="s">
        <v>5115</v>
      </c>
      <c r="F2384" s="139">
        <v>9830</v>
      </c>
      <c r="G2384" s="140" t="s">
        <v>174</v>
      </c>
      <c r="H2384" s="140" t="s">
        <v>2528</v>
      </c>
      <c r="I2384" s="140" t="s">
        <v>7758</v>
      </c>
      <c r="J2384" s="140" t="s">
        <v>15307</v>
      </c>
      <c r="K2384" s="140" t="s">
        <v>8031</v>
      </c>
      <c r="L2384" s="140" t="s">
        <v>7761</v>
      </c>
      <c r="M2384" s="140" t="s">
        <v>6825</v>
      </c>
      <c r="N2384" s="140" t="s">
        <v>8722</v>
      </c>
      <c r="O2384" s="139">
        <v>120915</v>
      </c>
      <c r="P2384" s="139">
        <v>24273</v>
      </c>
      <c r="Q2384" s="140" t="s">
        <v>6938</v>
      </c>
      <c r="R2384" s="139">
        <v>962217</v>
      </c>
      <c r="S2384" s="139">
        <v>0</v>
      </c>
      <c r="T2384" s="140" t="s">
        <v>7758</v>
      </c>
      <c r="U2384" s="141">
        <v>42248</v>
      </c>
      <c r="V2384" s="140" t="s">
        <v>16984</v>
      </c>
      <c r="W2384" s="140" t="s">
        <v>10584</v>
      </c>
      <c r="X2384" s="140" t="s">
        <v>7765</v>
      </c>
      <c r="Y2384" s="140" t="s">
        <v>7766</v>
      </c>
      <c r="Z2384" s="140" t="s">
        <v>8739</v>
      </c>
      <c r="AA2384" s="139">
        <v>1</v>
      </c>
      <c r="AB2384" s="141">
        <v>45322</v>
      </c>
      <c r="AC2384" s="141">
        <v>45322</v>
      </c>
      <c r="AD2384" s="140" t="s">
        <v>8470</v>
      </c>
      <c r="AE2384" s="140" t="s">
        <v>8471</v>
      </c>
      <c r="AF2384" s="140" t="s">
        <v>8472</v>
      </c>
      <c r="AG2384" s="140" t="s">
        <v>8473</v>
      </c>
      <c r="AH2384" s="140" t="s">
        <v>15309</v>
      </c>
      <c r="AI2384" s="140" t="s">
        <v>14305</v>
      </c>
      <c r="AJ2384" s="140" t="s">
        <v>15310</v>
      </c>
      <c r="AK2384" s="140" t="s">
        <v>5115</v>
      </c>
      <c r="AL2384" s="139">
        <v>9830</v>
      </c>
      <c r="AM2384" s="140" t="s">
        <v>174</v>
      </c>
      <c r="AN2384" s="140" t="s">
        <v>9120</v>
      </c>
    </row>
    <row r="2385" spans="1:40" ht="28.8" x14ac:dyDescent="0.25">
      <c r="A2385" s="139" t="s">
        <v>7756</v>
      </c>
      <c r="B2385" s="140" t="s">
        <v>7757</v>
      </c>
      <c r="C2385" s="139">
        <v>131474</v>
      </c>
      <c r="D2385" s="140" t="s">
        <v>6766</v>
      </c>
      <c r="E2385" s="140" t="s">
        <v>5116</v>
      </c>
      <c r="F2385" s="139">
        <v>9050</v>
      </c>
      <c r="G2385" s="140" t="s">
        <v>451</v>
      </c>
      <c r="H2385" s="140" t="s">
        <v>6073</v>
      </c>
      <c r="I2385" s="140" t="s">
        <v>7758</v>
      </c>
      <c r="J2385" s="140" t="s">
        <v>16985</v>
      </c>
      <c r="K2385" s="140" t="s">
        <v>8031</v>
      </c>
      <c r="L2385" s="140" t="s">
        <v>7761</v>
      </c>
      <c r="M2385" s="140" t="s">
        <v>6825</v>
      </c>
      <c r="N2385" s="140" t="s">
        <v>8730</v>
      </c>
      <c r="O2385" s="139">
        <v>121798</v>
      </c>
      <c r="P2385" s="139">
        <v>20917</v>
      </c>
      <c r="Q2385" s="140" t="s">
        <v>7319</v>
      </c>
      <c r="R2385" s="139">
        <v>975789</v>
      </c>
      <c r="S2385" s="139">
        <v>0</v>
      </c>
      <c r="T2385" s="140" t="s">
        <v>7758</v>
      </c>
      <c r="U2385" s="141">
        <v>42248</v>
      </c>
      <c r="V2385" s="140" t="s">
        <v>16986</v>
      </c>
      <c r="W2385" s="140" t="s">
        <v>11359</v>
      </c>
      <c r="X2385" s="140" t="s">
        <v>7765</v>
      </c>
      <c r="Y2385" s="140" t="s">
        <v>7766</v>
      </c>
      <c r="Z2385" s="140" t="s">
        <v>8732</v>
      </c>
      <c r="AA2385" s="139">
        <v>1</v>
      </c>
      <c r="AB2385" s="141">
        <v>45322</v>
      </c>
      <c r="AC2385" s="141">
        <v>45322</v>
      </c>
      <c r="AD2385" s="140" t="s">
        <v>8379</v>
      </c>
      <c r="AE2385" s="140" t="s">
        <v>8380</v>
      </c>
      <c r="AF2385" s="140" t="s">
        <v>8381</v>
      </c>
      <c r="AG2385" s="140" t="s">
        <v>8382</v>
      </c>
      <c r="AH2385" s="140" t="s">
        <v>14253</v>
      </c>
      <c r="AI2385" s="140" t="s">
        <v>7773</v>
      </c>
      <c r="AJ2385" s="140" t="s">
        <v>14254</v>
      </c>
      <c r="AK2385" s="140" t="s">
        <v>14255</v>
      </c>
      <c r="AL2385" s="139">
        <v>9000</v>
      </c>
      <c r="AM2385" s="140" t="s">
        <v>436</v>
      </c>
      <c r="AN2385" s="140" t="s">
        <v>14256</v>
      </c>
    </row>
    <row r="2386" spans="1:40" ht="28.8" x14ac:dyDescent="0.25">
      <c r="A2386" s="139" t="s">
        <v>7756</v>
      </c>
      <c r="B2386" s="140" t="s">
        <v>7757</v>
      </c>
      <c r="C2386" s="139">
        <v>131491</v>
      </c>
      <c r="D2386" s="140" t="s">
        <v>5456</v>
      </c>
      <c r="E2386" s="140" t="s">
        <v>5117</v>
      </c>
      <c r="F2386" s="139">
        <v>8400</v>
      </c>
      <c r="G2386" s="140" t="s">
        <v>406</v>
      </c>
      <c r="H2386" s="140" t="s">
        <v>2958</v>
      </c>
      <c r="I2386" s="140" t="s">
        <v>7758</v>
      </c>
      <c r="J2386" s="140" t="s">
        <v>16987</v>
      </c>
      <c r="K2386" s="140" t="s">
        <v>7899</v>
      </c>
      <c r="L2386" s="140" t="s">
        <v>7761</v>
      </c>
      <c r="M2386" s="140" t="s">
        <v>6823</v>
      </c>
      <c r="N2386" s="140" t="s">
        <v>7762</v>
      </c>
      <c r="O2386" s="139">
        <v>119834</v>
      </c>
      <c r="P2386" s="139">
        <v>2139</v>
      </c>
      <c r="Q2386" s="140" t="s">
        <v>6152</v>
      </c>
      <c r="R2386" s="139">
        <v>114058</v>
      </c>
      <c r="S2386" s="139">
        <v>114058</v>
      </c>
      <c r="T2386" s="140" t="s">
        <v>7758</v>
      </c>
      <c r="U2386" s="141">
        <v>42248</v>
      </c>
      <c r="V2386" s="140" t="s">
        <v>16988</v>
      </c>
      <c r="W2386" s="140" t="s">
        <v>16526</v>
      </c>
      <c r="X2386" s="140" t="s">
        <v>7765</v>
      </c>
      <c r="Y2386" s="140" t="s">
        <v>7766</v>
      </c>
      <c r="Z2386" s="140" t="s">
        <v>7767</v>
      </c>
      <c r="AA2386" s="139">
        <v>2</v>
      </c>
      <c r="AB2386" s="141">
        <v>45322</v>
      </c>
      <c r="AC2386" s="141">
        <v>45322</v>
      </c>
      <c r="AD2386" s="140" t="s">
        <v>8411</v>
      </c>
      <c r="AE2386" s="140" t="s">
        <v>8412</v>
      </c>
      <c r="AF2386" s="140" t="s">
        <v>8413</v>
      </c>
      <c r="AG2386" s="140" t="s">
        <v>8414</v>
      </c>
      <c r="AH2386" s="140" t="s">
        <v>8418</v>
      </c>
      <c r="AI2386" s="140" t="s">
        <v>7885</v>
      </c>
      <c r="AJ2386" s="140" t="s">
        <v>8419</v>
      </c>
      <c r="AK2386" s="140" t="s">
        <v>8420</v>
      </c>
      <c r="AL2386" s="139">
        <v>8400</v>
      </c>
      <c r="AM2386" s="140" t="s">
        <v>406</v>
      </c>
      <c r="AN2386" s="140" t="s">
        <v>8421</v>
      </c>
    </row>
    <row r="2387" spans="1:40" ht="28.8" x14ac:dyDescent="0.25">
      <c r="A2387" s="139" t="s">
        <v>7756</v>
      </c>
      <c r="B2387" s="140" t="s">
        <v>7757</v>
      </c>
      <c r="C2387" s="139">
        <v>131508</v>
      </c>
      <c r="D2387" s="140" t="s">
        <v>7665</v>
      </c>
      <c r="E2387" s="140" t="s">
        <v>6074</v>
      </c>
      <c r="F2387" s="139">
        <v>8900</v>
      </c>
      <c r="G2387" s="140" t="s">
        <v>432</v>
      </c>
      <c r="H2387" s="140" t="s">
        <v>2959</v>
      </c>
      <c r="I2387" s="140" t="s">
        <v>7758</v>
      </c>
      <c r="J2387" s="140" t="s">
        <v>16989</v>
      </c>
      <c r="K2387" s="140" t="s">
        <v>7899</v>
      </c>
      <c r="L2387" s="140" t="s">
        <v>7761</v>
      </c>
      <c r="M2387" s="140" t="s">
        <v>6823</v>
      </c>
      <c r="N2387" s="140" t="s">
        <v>8722</v>
      </c>
      <c r="O2387" s="139">
        <v>119925</v>
      </c>
      <c r="P2387" s="139">
        <v>48009</v>
      </c>
      <c r="Q2387" s="140" t="s">
        <v>7634</v>
      </c>
      <c r="R2387" s="139">
        <v>131607</v>
      </c>
      <c r="S2387" s="139">
        <v>0</v>
      </c>
      <c r="T2387" s="140" t="s">
        <v>7758</v>
      </c>
      <c r="U2387" s="141">
        <v>42248</v>
      </c>
      <c r="V2387" s="140" t="s">
        <v>16990</v>
      </c>
      <c r="W2387" s="140" t="s">
        <v>8707</v>
      </c>
      <c r="X2387" s="140" t="s">
        <v>7765</v>
      </c>
      <c r="Y2387" s="140" t="s">
        <v>7766</v>
      </c>
      <c r="Z2387" s="140" t="s">
        <v>8739</v>
      </c>
      <c r="AA2387" s="139">
        <v>1</v>
      </c>
      <c r="AB2387" s="141">
        <v>45322</v>
      </c>
      <c r="AC2387" s="141">
        <v>45322</v>
      </c>
      <c r="AD2387" s="140" t="s">
        <v>7913</v>
      </c>
      <c r="AE2387" s="140" t="s">
        <v>7914</v>
      </c>
      <c r="AF2387" s="140" t="s">
        <v>7915</v>
      </c>
      <c r="AG2387" s="140" t="s">
        <v>7916</v>
      </c>
      <c r="AH2387" s="140" t="s">
        <v>16991</v>
      </c>
      <c r="AI2387" s="140" t="s">
        <v>15487</v>
      </c>
      <c r="AJ2387" s="140" t="s">
        <v>16992</v>
      </c>
      <c r="AK2387" s="140" t="s">
        <v>16993</v>
      </c>
      <c r="AL2387" s="139">
        <v>8900</v>
      </c>
      <c r="AM2387" s="140" t="s">
        <v>432</v>
      </c>
      <c r="AN2387" s="140" t="s">
        <v>16994</v>
      </c>
    </row>
    <row r="2388" spans="1:40" ht="28.8" x14ac:dyDescent="0.25">
      <c r="A2388" s="139" t="s">
        <v>7756</v>
      </c>
      <c r="B2388" s="140" t="s">
        <v>7757</v>
      </c>
      <c r="C2388" s="139">
        <v>131516</v>
      </c>
      <c r="D2388" s="140" t="s">
        <v>6075</v>
      </c>
      <c r="E2388" s="140" t="s">
        <v>5118</v>
      </c>
      <c r="F2388" s="139">
        <v>1130</v>
      </c>
      <c r="G2388" s="140" t="s">
        <v>491</v>
      </c>
      <c r="H2388" s="140" t="s">
        <v>2960</v>
      </c>
      <c r="I2388" s="140" t="s">
        <v>7758</v>
      </c>
      <c r="J2388" s="140" t="s">
        <v>16995</v>
      </c>
      <c r="K2388" s="140" t="s">
        <v>7899</v>
      </c>
      <c r="L2388" s="140" t="s">
        <v>7761</v>
      </c>
      <c r="M2388" s="140" t="s">
        <v>6823</v>
      </c>
      <c r="N2388" s="140" t="s">
        <v>8722</v>
      </c>
      <c r="O2388" s="139">
        <v>122127</v>
      </c>
      <c r="P2388" s="139">
        <v>106138</v>
      </c>
      <c r="Q2388" s="140" t="s">
        <v>5921</v>
      </c>
      <c r="R2388" s="139">
        <v>131581</v>
      </c>
      <c r="S2388" s="139">
        <v>0</v>
      </c>
      <c r="T2388" s="140" t="s">
        <v>7758</v>
      </c>
      <c r="U2388" s="141">
        <v>42248</v>
      </c>
      <c r="V2388" s="140" t="s">
        <v>16996</v>
      </c>
      <c r="W2388" s="140" t="s">
        <v>16997</v>
      </c>
      <c r="X2388" s="140" t="s">
        <v>7765</v>
      </c>
      <c r="Y2388" s="140" t="s">
        <v>7766</v>
      </c>
      <c r="Z2388" s="140" t="s">
        <v>8739</v>
      </c>
      <c r="AA2388" s="139">
        <v>1</v>
      </c>
      <c r="AB2388" s="141">
        <v>45322</v>
      </c>
      <c r="AC2388" s="141">
        <v>45322</v>
      </c>
      <c r="AD2388" s="140" t="s">
        <v>7938</v>
      </c>
      <c r="AE2388" s="140" t="s">
        <v>7939</v>
      </c>
      <c r="AF2388" s="140" t="s">
        <v>7940</v>
      </c>
      <c r="AG2388" s="140" t="s">
        <v>7941</v>
      </c>
      <c r="AH2388" s="140" t="s">
        <v>16998</v>
      </c>
      <c r="AI2388" s="140" t="s">
        <v>7943</v>
      </c>
      <c r="AJ2388" s="140" t="s">
        <v>16999</v>
      </c>
      <c r="AK2388" s="140" t="s">
        <v>17000</v>
      </c>
      <c r="AL2388" s="139">
        <v>1130</v>
      </c>
      <c r="AM2388" s="140" t="s">
        <v>491</v>
      </c>
      <c r="AN2388" s="140" t="s">
        <v>17001</v>
      </c>
    </row>
    <row r="2389" spans="1:40" ht="28.8" x14ac:dyDescent="0.25">
      <c r="A2389" s="139" t="s">
        <v>7756</v>
      </c>
      <c r="B2389" s="140" t="s">
        <v>7757</v>
      </c>
      <c r="C2389" s="139">
        <v>131524</v>
      </c>
      <c r="D2389" s="140" t="s">
        <v>7446</v>
      </c>
      <c r="E2389" s="140" t="s">
        <v>5119</v>
      </c>
      <c r="F2389" s="139">
        <v>1180</v>
      </c>
      <c r="G2389" s="140" t="s">
        <v>262</v>
      </c>
      <c r="H2389" s="140" t="s">
        <v>2961</v>
      </c>
      <c r="I2389" s="140" t="s">
        <v>7758</v>
      </c>
      <c r="J2389" s="140" t="s">
        <v>17002</v>
      </c>
      <c r="K2389" s="140" t="s">
        <v>7881</v>
      </c>
      <c r="L2389" s="140" t="s">
        <v>7761</v>
      </c>
      <c r="M2389" s="140" t="s">
        <v>6824</v>
      </c>
      <c r="N2389" s="140" t="s">
        <v>7762</v>
      </c>
      <c r="O2389" s="139">
        <v>122069</v>
      </c>
      <c r="P2389" s="139">
        <v>42</v>
      </c>
      <c r="Q2389" s="140" t="s">
        <v>7040</v>
      </c>
      <c r="R2389" s="139">
        <v>113878</v>
      </c>
      <c r="S2389" s="139">
        <v>113878</v>
      </c>
      <c r="T2389" s="140" t="s">
        <v>7758</v>
      </c>
      <c r="U2389" s="141">
        <v>42248</v>
      </c>
      <c r="V2389" s="140" t="s">
        <v>17003</v>
      </c>
      <c r="W2389" s="140" t="s">
        <v>17004</v>
      </c>
      <c r="X2389" s="140" t="s">
        <v>7765</v>
      </c>
      <c r="Y2389" s="140" t="s">
        <v>7766</v>
      </c>
      <c r="Z2389" s="140" t="s">
        <v>7767</v>
      </c>
      <c r="AA2389" s="139">
        <v>1</v>
      </c>
      <c r="AB2389" s="141">
        <v>45322</v>
      </c>
      <c r="AC2389" s="141">
        <v>45322</v>
      </c>
      <c r="AD2389" s="140" t="s">
        <v>7953</v>
      </c>
      <c r="AE2389" s="140" t="s">
        <v>7954</v>
      </c>
      <c r="AF2389" s="140" t="s">
        <v>7955</v>
      </c>
      <c r="AG2389" s="140" t="s">
        <v>7956</v>
      </c>
      <c r="AH2389" s="140" t="s">
        <v>17005</v>
      </c>
      <c r="AI2389" s="140" t="s">
        <v>7943</v>
      </c>
      <c r="AJ2389" s="140" t="s">
        <v>16948</v>
      </c>
      <c r="AK2389" s="140" t="s">
        <v>17006</v>
      </c>
      <c r="AL2389" s="139">
        <v>1000</v>
      </c>
      <c r="AM2389" s="140" t="s">
        <v>2908</v>
      </c>
      <c r="AN2389" s="140" t="s">
        <v>7946</v>
      </c>
    </row>
    <row r="2390" spans="1:40" ht="28.8" x14ac:dyDescent="0.25">
      <c r="A2390" s="139" t="s">
        <v>7756</v>
      </c>
      <c r="B2390" s="140" t="s">
        <v>7757</v>
      </c>
      <c r="C2390" s="139">
        <v>131532</v>
      </c>
      <c r="D2390" s="140" t="s">
        <v>7447</v>
      </c>
      <c r="E2390" s="140" t="s">
        <v>6977</v>
      </c>
      <c r="F2390" s="139">
        <v>1060</v>
      </c>
      <c r="G2390" s="140" t="s">
        <v>253</v>
      </c>
      <c r="H2390" s="140" t="s">
        <v>6767</v>
      </c>
      <c r="I2390" s="140" t="s">
        <v>7758</v>
      </c>
      <c r="J2390" s="140" t="s">
        <v>17007</v>
      </c>
      <c r="K2390" s="140" t="s">
        <v>7881</v>
      </c>
      <c r="L2390" s="140" t="s">
        <v>7761</v>
      </c>
      <c r="M2390" s="140" t="s">
        <v>6824</v>
      </c>
      <c r="N2390" s="140" t="s">
        <v>7762</v>
      </c>
      <c r="O2390" s="139">
        <v>138842</v>
      </c>
      <c r="P2390" s="139">
        <v>129577</v>
      </c>
      <c r="Q2390" s="140" t="s">
        <v>7441</v>
      </c>
      <c r="R2390" s="139">
        <v>113878</v>
      </c>
      <c r="S2390" s="139">
        <v>113878</v>
      </c>
      <c r="T2390" s="140" t="s">
        <v>7758</v>
      </c>
      <c r="U2390" s="141">
        <v>42248</v>
      </c>
      <c r="V2390" s="140" t="s">
        <v>17008</v>
      </c>
      <c r="W2390" s="140" t="s">
        <v>17009</v>
      </c>
      <c r="X2390" s="140" t="s">
        <v>7765</v>
      </c>
      <c r="Y2390" s="140" t="s">
        <v>7766</v>
      </c>
      <c r="Z2390" s="140" t="s">
        <v>7767</v>
      </c>
      <c r="AA2390" s="139">
        <v>3</v>
      </c>
      <c r="AB2390" s="141">
        <v>45322</v>
      </c>
      <c r="AC2390" s="141">
        <v>45322</v>
      </c>
      <c r="AD2390" s="140" t="s">
        <v>7938</v>
      </c>
      <c r="AE2390" s="140" t="s">
        <v>7939</v>
      </c>
      <c r="AF2390" s="140" t="s">
        <v>7940</v>
      </c>
      <c r="AG2390" s="140" t="s">
        <v>7941</v>
      </c>
      <c r="AH2390" s="140" t="s">
        <v>7942</v>
      </c>
      <c r="AI2390" s="140" t="s">
        <v>7943</v>
      </c>
      <c r="AJ2390" s="140" t="s">
        <v>7944</v>
      </c>
      <c r="AK2390" s="140" t="s">
        <v>7945</v>
      </c>
      <c r="AL2390" s="139">
        <v>1140</v>
      </c>
      <c r="AM2390" s="140" t="s">
        <v>258</v>
      </c>
      <c r="AN2390" s="140" t="s">
        <v>7946</v>
      </c>
    </row>
    <row r="2391" spans="1:40" ht="28.8" x14ac:dyDescent="0.25">
      <c r="A2391" s="139" t="s">
        <v>7756</v>
      </c>
      <c r="B2391" s="140" t="s">
        <v>7757</v>
      </c>
      <c r="C2391" s="139">
        <v>131557</v>
      </c>
      <c r="D2391" s="140" t="s">
        <v>7666</v>
      </c>
      <c r="E2391" s="140" t="s">
        <v>7667</v>
      </c>
      <c r="F2391" s="139">
        <v>1000</v>
      </c>
      <c r="G2391" s="140" t="s">
        <v>2908</v>
      </c>
      <c r="H2391" s="140" t="s">
        <v>17010</v>
      </c>
      <c r="I2391" s="140" t="s">
        <v>7758</v>
      </c>
      <c r="J2391" s="140" t="s">
        <v>17011</v>
      </c>
      <c r="K2391" s="140" t="s">
        <v>7881</v>
      </c>
      <c r="L2391" s="140" t="s">
        <v>7761</v>
      </c>
      <c r="M2391" s="140" t="s">
        <v>6824</v>
      </c>
      <c r="N2391" s="140" t="s">
        <v>7762</v>
      </c>
      <c r="O2391" s="139">
        <v>138842</v>
      </c>
      <c r="P2391" s="139">
        <v>129577</v>
      </c>
      <c r="Q2391" s="140" t="s">
        <v>7441</v>
      </c>
      <c r="R2391" s="139">
        <v>113878</v>
      </c>
      <c r="S2391" s="139">
        <v>113878</v>
      </c>
      <c r="T2391" s="140" t="s">
        <v>7758</v>
      </c>
      <c r="U2391" s="141">
        <v>42248</v>
      </c>
      <c r="V2391" s="140" t="s">
        <v>17012</v>
      </c>
      <c r="W2391" s="140" t="s">
        <v>17013</v>
      </c>
      <c r="X2391" s="140" t="s">
        <v>7765</v>
      </c>
      <c r="Y2391" s="140" t="s">
        <v>7766</v>
      </c>
      <c r="Z2391" s="140" t="s">
        <v>7767</v>
      </c>
      <c r="AA2391" s="139">
        <v>1</v>
      </c>
      <c r="AB2391" s="141">
        <v>45322</v>
      </c>
      <c r="AC2391" s="141">
        <v>45322</v>
      </c>
      <c r="AD2391" s="140" t="s">
        <v>7938</v>
      </c>
      <c r="AE2391" s="140" t="s">
        <v>7939</v>
      </c>
      <c r="AF2391" s="140" t="s">
        <v>7940</v>
      </c>
      <c r="AG2391" s="140" t="s">
        <v>7941</v>
      </c>
      <c r="AH2391" s="140" t="s">
        <v>7942</v>
      </c>
      <c r="AI2391" s="140" t="s">
        <v>7943</v>
      </c>
      <c r="AJ2391" s="140" t="s">
        <v>7944</v>
      </c>
      <c r="AK2391" s="140" t="s">
        <v>7945</v>
      </c>
      <c r="AL2391" s="139">
        <v>1140</v>
      </c>
      <c r="AM2391" s="140" t="s">
        <v>258</v>
      </c>
      <c r="AN2391" s="140" t="s">
        <v>7946</v>
      </c>
    </row>
    <row r="2392" spans="1:40" ht="28.8" x14ac:dyDescent="0.25">
      <c r="A2392" s="139" t="s">
        <v>7756</v>
      </c>
      <c r="B2392" s="140" t="s">
        <v>7757</v>
      </c>
      <c r="C2392" s="139">
        <v>131573</v>
      </c>
      <c r="D2392" s="140" t="s">
        <v>7448</v>
      </c>
      <c r="E2392" s="140" t="s">
        <v>5120</v>
      </c>
      <c r="F2392" s="139">
        <v>1640</v>
      </c>
      <c r="G2392" s="140" t="s">
        <v>506</v>
      </c>
      <c r="H2392" s="140" t="s">
        <v>1274</v>
      </c>
      <c r="I2392" s="140" t="s">
        <v>7758</v>
      </c>
      <c r="J2392" s="140" t="s">
        <v>17014</v>
      </c>
      <c r="K2392" s="140" t="s">
        <v>7881</v>
      </c>
      <c r="L2392" s="140" t="s">
        <v>7761</v>
      </c>
      <c r="M2392" s="140" t="s">
        <v>6824</v>
      </c>
      <c r="N2392" s="140" t="s">
        <v>8722</v>
      </c>
      <c r="O2392" s="139">
        <v>139071</v>
      </c>
      <c r="P2392" s="139">
        <v>117887</v>
      </c>
      <c r="Q2392" s="140" t="s">
        <v>7419</v>
      </c>
      <c r="R2392" s="139">
        <v>55137</v>
      </c>
      <c r="S2392" s="139">
        <v>0</v>
      </c>
      <c r="T2392" s="140" t="s">
        <v>7758</v>
      </c>
      <c r="U2392" s="141">
        <v>42248</v>
      </c>
      <c r="V2392" s="140" t="s">
        <v>17015</v>
      </c>
      <c r="W2392" s="140" t="s">
        <v>8105</v>
      </c>
      <c r="X2392" s="140" t="s">
        <v>7765</v>
      </c>
      <c r="Y2392" s="140" t="s">
        <v>7766</v>
      </c>
      <c r="Z2392" s="140" t="s">
        <v>8739</v>
      </c>
      <c r="AA2392" s="139">
        <v>1</v>
      </c>
      <c r="AB2392" s="141">
        <v>45322</v>
      </c>
      <c r="AC2392" s="141">
        <v>45322</v>
      </c>
      <c r="AD2392" s="140" t="s">
        <v>7953</v>
      </c>
      <c r="AE2392" s="140" t="s">
        <v>7954</v>
      </c>
      <c r="AF2392" s="140" t="s">
        <v>7955</v>
      </c>
      <c r="AG2392" s="140" t="s">
        <v>7956</v>
      </c>
      <c r="AH2392" s="140" t="s">
        <v>9112</v>
      </c>
      <c r="AI2392" s="140" t="s">
        <v>7943</v>
      </c>
      <c r="AJ2392" s="140" t="s">
        <v>9113</v>
      </c>
      <c r="AK2392" s="140" t="s">
        <v>3859</v>
      </c>
      <c r="AL2392" s="139">
        <v>3001</v>
      </c>
      <c r="AM2392" s="140" t="s">
        <v>340</v>
      </c>
      <c r="AN2392" s="140" t="s">
        <v>9114</v>
      </c>
    </row>
    <row r="2393" spans="1:40" ht="28.8" x14ac:dyDescent="0.25">
      <c r="A2393" s="139" t="s">
        <v>7756</v>
      </c>
      <c r="B2393" s="140" t="s">
        <v>7757</v>
      </c>
      <c r="C2393" s="139">
        <v>131615</v>
      </c>
      <c r="D2393" s="140" t="s">
        <v>6076</v>
      </c>
      <c r="E2393" s="140" t="s">
        <v>5121</v>
      </c>
      <c r="F2393" s="139">
        <v>8790</v>
      </c>
      <c r="G2393" s="140" t="s">
        <v>428</v>
      </c>
      <c r="H2393" s="140" t="s">
        <v>6604</v>
      </c>
      <c r="I2393" s="140" t="s">
        <v>7758</v>
      </c>
      <c r="J2393" s="140" t="s">
        <v>17016</v>
      </c>
      <c r="K2393" s="140" t="s">
        <v>7899</v>
      </c>
      <c r="L2393" s="140" t="s">
        <v>7761</v>
      </c>
      <c r="M2393" s="140" t="s">
        <v>6823</v>
      </c>
      <c r="N2393" s="140" t="s">
        <v>8722</v>
      </c>
      <c r="O2393" s="139">
        <v>125591</v>
      </c>
      <c r="P2393" s="139">
        <v>117556</v>
      </c>
      <c r="Q2393" s="140" t="s">
        <v>7418</v>
      </c>
      <c r="R2393" s="139">
        <v>131144</v>
      </c>
      <c r="S2393" s="139">
        <v>0</v>
      </c>
      <c r="T2393" s="140" t="s">
        <v>7758</v>
      </c>
      <c r="U2393" s="141">
        <v>42248</v>
      </c>
      <c r="V2393" s="140" t="s">
        <v>17017</v>
      </c>
      <c r="W2393" s="140" t="s">
        <v>17018</v>
      </c>
      <c r="X2393" s="140" t="s">
        <v>7765</v>
      </c>
      <c r="Y2393" s="140" t="s">
        <v>7766</v>
      </c>
      <c r="Z2393" s="140" t="s">
        <v>8739</v>
      </c>
      <c r="AA2393" s="139">
        <v>1</v>
      </c>
      <c r="AB2393" s="141">
        <v>45322</v>
      </c>
      <c r="AC2393" s="141">
        <v>45322</v>
      </c>
      <c r="AD2393" s="140" t="s">
        <v>7913</v>
      </c>
      <c r="AE2393" s="140" t="s">
        <v>7914</v>
      </c>
      <c r="AF2393" s="140" t="s">
        <v>7915</v>
      </c>
      <c r="AG2393" s="140" t="s">
        <v>7916</v>
      </c>
      <c r="AH2393" s="140" t="s">
        <v>17019</v>
      </c>
      <c r="AI2393" s="140" t="s">
        <v>7943</v>
      </c>
      <c r="AJ2393" s="140" t="s">
        <v>17020</v>
      </c>
      <c r="AK2393" s="140" t="s">
        <v>5121</v>
      </c>
      <c r="AL2393" s="139">
        <v>8790</v>
      </c>
      <c r="AM2393" s="140" t="s">
        <v>428</v>
      </c>
      <c r="AN2393" s="140" t="s">
        <v>17021</v>
      </c>
    </row>
    <row r="2394" spans="1:40" ht="28.8" x14ac:dyDescent="0.25">
      <c r="A2394" s="139" t="s">
        <v>7756</v>
      </c>
      <c r="B2394" s="140" t="s">
        <v>7757</v>
      </c>
      <c r="C2394" s="139">
        <v>131797</v>
      </c>
      <c r="D2394" s="140" t="s">
        <v>6077</v>
      </c>
      <c r="E2394" s="140" t="s">
        <v>5122</v>
      </c>
      <c r="F2394" s="139">
        <v>1500</v>
      </c>
      <c r="G2394" s="140" t="s">
        <v>264</v>
      </c>
      <c r="H2394" s="140" t="s">
        <v>5123</v>
      </c>
      <c r="I2394" s="140" t="s">
        <v>7758</v>
      </c>
      <c r="J2394" s="140" t="s">
        <v>17022</v>
      </c>
      <c r="K2394" s="140" t="s">
        <v>7899</v>
      </c>
      <c r="L2394" s="140" t="s">
        <v>7761</v>
      </c>
      <c r="M2394" s="140" t="s">
        <v>6823</v>
      </c>
      <c r="N2394" s="140" t="s">
        <v>8722</v>
      </c>
      <c r="O2394" s="139">
        <v>125591</v>
      </c>
      <c r="P2394" s="139">
        <v>117556</v>
      </c>
      <c r="Q2394" s="140" t="s">
        <v>7418</v>
      </c>
      <c r="R2394" s="139">
        <v>132084</v>
      </c>
      <c r="S2394" s="139">
        <v>0</v>
      </c>
      <c r="T2394" s="140" t="s">
        <v>7758</v>
      </c>
      <c r="U2394" s="141">
        <v>42614</v>
      </c>
      <c r="V2394" s="140" t="s">
        <v>17023</v>
      </c>
      <c r="W2394" s="140" t="s">
        <v>7828</v>
      </c>
      <c r="X2394" s="140" t="s">
        <v>7765</v>
      </c>
      <c r="Y2394" s="140" t="s">
        <v>7766</v>
      </c>
      <c r="Z2394" s="140" t="s">
        <v>8739</v>
      </c>
      <c r="AA2394" s="139">
        <v>1</v>
      </c>
      <c r="AB2394" s="141">
        <v>45322</v>
      </c>
      <c r="AC2394" s="141">
        <v>45322</v>
      </c>
      <c r="AD2394" s="140" t="s">
        <v>7926</v>
      </c>
      <c r="AE2394" s="140" t="s">
        <v>7927</v>
      </c>
      <c r="AF2394" s="140" t="s">
        <v>7928</v>
      </c>
      <c r="AG2394" s="140" t="s">
        <v>7929</v>
      </c>
      <c r="AH2394" s="140" t="s">
        <v>17024</v>
      </c>
      <c r="AI2394" s="140" t="s">
        <v>7773</v>
      </c>
      <c r="AJ2394" s="140" t="s">
        <v>17025</v>
      </c>
      <c r="AK2394" s="140" t="s">
        <v>5122</v>
      </c>
      <c r="AL2394" s="139">
        <v>1500</v>
      </c>
      <c r="AM2394" s="140" t="s">
        <v>264</v>
      </c>
      <c r="AN2394" s="140" t="s">
        <v>17026</v>
      </c>
    </row>
    <row r="2395" spans="1:40" ht="28.8" x14ac:dyDescent="0.25">
      <c r="A2395" s="139" t="s">
        <v>7756</v>
      </c>
      <c r="B2395" s="140" t="s">
        <v>7757</v>
      </c>
      <c r="C2395" s="139">
        <v>131896</v>
      </c>
      <c r="D2395" s="140" t="s">
        <v>6078</v>
      </c>
      <c r="E2395" s="140" t="s">
        <v>5124</v>
      </c>
      <c r="F2395" s="139">
        <v>3118</v>
      </c>
      <c r="G2395" s="140" t="s">
        <v>2962</v>
      </c>
      <c r="H2395" s="140" t="s">
        <v>6768</v>
      </c>
      <c r="I2395" s="140" t="s">
        <v>7758</v>
      </c>
      <c r="J2395" s="140" t="s">
        <v>17027</v>
      </c>
      <c r="K2395" s="140" t="s">
        <v>8031</v>
      </c>
      <c r="L2395" s="140" t="s">
        <v>7761</v>
      </c>
      <c r="M2395" s="140" t="s">
        <v>6825</v>
      </c>
      <c r="N2395" s="140" t="s">
        <v>8730</v>
      </c>
      <c r="O2395" s="139">
        <v>120162</v>
      </c>
      <c r="P2395" s="139">
        <v>131896</v>
      </c>
      <c r="Q2395" s="140" t="s">
        <v>6078</v>
      </c>
      <c r="R2395" s="139">
        <v>961326</v>
      </c>
      <c r="S2395" s="139">
        <v>0</v>
      </c>
      <c r="T2395" s="140" t="s">
        <v>7758</v>
      </c>
      <c r="U2395" s="141">
        <v>42614</v>
      </c>
      <c r="V2395" s="140" t="s">
        <v>17028</v>
      </c>
      <c r="W2395" s="140" t="s">
        <v>17029</v>
      </c>
      <c r="X2395" s="140" t="s">
        <v>7765</v>
      </c>
      <c r="Y2395" s="140" t="s">
        <v>7766</v>
      </c>
      <c r="Z2395" s="140" t="s">
        <v>8732</v>
      </c>
      <c r="AA2395" s="139">
        <v>1</v>
      </c>
      <c r="AB2395" s="141">
        <v>45322</v>
      </c>
      <c r="AC2395" s="141">
        <v>45322</v>
      </c>
      <c r="AD2395" s="140" t="s">
        <v>7857</v>
      </c>
      <c r="AE2395" s="140" t="s">
        <v>7858</v>
      </c>
      <c r="AF2395" s="140" t="s">
        <v>7859</v>
      </c>
      <c r="AG2395" s="140" t="s">
        <v>7860</v>
      </c>
      <c r="AH2395" s="140" t="s">
        <v>11738</v>
      </c>
      <c r="AI2395" s="140" t="s">
        <v>7773</v>
      </c>
      <c r="AJ2395" s="140" t="s">
        <v>11739</v>
      </c>
      <c r="AK2395" s="140" t="s">
        <v>11740</v>
      </c>
      <c r="AL2395" s="139">
        <v>3110</v>
      </c>
      <c r="AM2395" s="140" t="s">
        <v>652</v>
      </c>
      <c r="AN2395" s="140" t="s">
        <v>11741</v>
      </c>
    </row>
    <row r="2396" spans="1:40" ht="28.8" x14ac:dyDescent="0.25">
      <c r="A2396" s="139" t="s">
        <v>7756</v>
      </c>
      <c r="B2396" s="140" t="s">
        <v>7757</v>
      </c>
      <c r="C2396" s="139">
        <v>131904</v>
      </c>
      <c r="D2396" s="140" t="s">
        <v>7449</v>
      </c>
      <c r="E2396" s="140" t="s">
        <v>5125</v>
      </c>
      <c r="F2396" s="139">
        <v>8680</v>
      </c>
      <c r="G2396" s="140" t="s">
        <v>401</v>
      </c>
      <c r="H2396" s="140" t="s">
        <v>2132</v>
      </c>
      <c r="I2396" s="140" t="s">
        <v>7758</v>
      </c>
      <c r="J2396" s="140" t="s">
        <v>13258</v>
      </c>
      <c r="K2396" s="140" t="s">
        <v>7922</v>
      </c>
      <c r="L2396" s="140" t="s">
        <v>7761</v>
      </c>
      <c r="M2396" s="140" t="s">
        <v>7923</v>
      </c>
      <c r="N2396" s="140" t="s">
        <v>8722</v>
      </c>
      <c r="O2396" s="139">
        <v>120279</v>
      </c>
      <c r="P2396" s="139">
        <v>17277</v>
      </c>
      <c r="Q2396" s="140" t="s">
        <v>5657</v>
      </c>
      <c r="R2396" s="139">
        <v>966391</v>
      </c>
      <c r="S2396" s="139">
        <v>0</v>
      </c>
      <c r="T2396" s="140" t="s">
        <v>7758</v>
      </c>
      <c r="U2396" s="141">
        <v>42614</v>
      </c>
      <c r="V2396" s="140" t="s">
        <v>17030</v>
      </c>
      <c r="W2396" s="140" t="s">
        <v>9900</v>
      </c>
      <c r="X2396" s="140" t="s">
        <v>7765</v>
      </c>
      <c r="Y2396" s="140" t="s">
        <v>7766</v>
      </c>
      <c r="Z2396" s="140" t="s">
        <v>8739</v>
      </c>
      <c r="AA2396" s="139">
        <v>2</v>
      </c>
      <c r="AB2396" s="141">
        <v>45322</v>
      </c>
      <c r="AC2396" s="141">
        <v>45322</v>
      </c>
      <c r="AD2396" s="140" t="s">
        <v>8379</v>
      </c>
      <c r="AE2396" s="140" t="s">
        <v>8380</v>
      </c>
      <c r="AF2396" s="140" t="s">
        <v>8381</v>
      </c>
      <c r="AG2396" s="140" t="s">
        <v>8382</v>
      </c>
      <c r="AH2396" s="140" t="s">
        <v>13062</v>
      </c>
      <c r="AI2396" s="140" t="s">
        <v>7885</v>
      </c>
      <c r="AJ2396" s="140" t="s">
        <v>13063</v>
      </c>
      <c r="AK2396" s="140" t="s">
        <v>4177</v>
      </c>
      <c r="AL2396" s="139">
        <v>8820</v>
      </c>
      <c r="AM2396" s="140" t="s">
        <v>393</v>
      </c>
      <c r="AN2396" s="140" t="s">
        <v>13064</v>
      </c>
    </row>
    <row r="2397" spans="1:40" ht="28.8" x14ac:dyDescent="0.25">
      <c r="A2397" s="139" t="s">
        <v>7756</v>
      </c>
      <c r="B2397" s="140" t="s">
        <v>7757</v>
      </c>
      <c r="C2397" s="139">
        <v>131912</v>
      </c>
      <c r="D2397" s="140" t="s">
        <v>6079</v>
      </c>
      <c r="E2397" s="140" t="s">
        <v>5126</v>
      </c>
      <c r="F2397" s="139">
        <v>8647</v>
      </c>
      <c r="G2397" s="140" t="s">
        <v>2952</v>
      </c>
      <c r="H2397" s="140" t="s">
        <v>2429</v>
      </c>
      <c r="I2397" s="140" t="s">
        <v>7758</v>
      </c>
      <c r="J2397" s="140" t="s">
        <v>17031</v>
      </c>
      <c r="K2397" s="140" t="s">
        <v>7922</v>
      </c>
      <c r="L2397" s="140" t="s">
        <v>7761</v>
      </c>
      <c r="M2397" s="140" t="s">
        <v>7923</v>
      </c>
      <c r="N2397" s="140" t="s">
        <v>8722</v>
      </c>
      <c r="O2397" s="139">
        <v>119453</v>
      </c>
      <c r="P2397" s="139">
        <v>17401</v>
      </c>
      <c r="Q2397" s="140" t="s">
        <v>5661</v>
      </c>
      <c r="R2397" s="139">
        <v>975061</v>
      </c>
      <c r="S2397" s="139">
        <v>0</v>
      </c>
      <c r="T2397" s="140" t="s">
        <v>7758</v>
      </c>
      <c r="U2397" s="141">
        <v>42614</v>
      </c>
      <c r="V2397" s="140" t="s">
        <v>17032</v>
      </c>
      <c r="W2397" s="140" t="s">
        <v>9640</v>
      </c>
      <c r="X2397" s="140" t="s">
        <v>7765</v>
      </c>
      <c r="Y2397" s="140" t="s">
        <v>7766</v>
      </c>
      <c r="Z2397" s="140" t="s">
        <v>8739</v>
      </c>
      <c r="AA2397" s="139">
        <v>2</v>
      </c>
      <c r="AB2397" s="141">
        <v>45322</v>
      </c>
      <c r="AC2397" s="141">
        <v>45322</v>
      </c>
      <c r="AD2397" s="140" t="s">
        <v>7913</v>
      </c>
      <c r="AE2397" s="140" t="s">
        <v>7914</v>
      </c>
      <c r="AF2397" s="140" t="s">
        <v>7915</v>
      </c>
      <c r="AG2397" s="140" t="s">
        <v>7916</v>
      </c>
      <c r="AH2397" s="140" t="s">
        <v>17033</v>
      </c>
      <c r="AI2397" s="140" t="s">
        <v>7943</v>
      </c>
      <c r="AJ2397" s="140" t="s">
        <v>13121</v>
      </c>
      <c r="AK2397" s="140" t="s">
        <v>16662</v>
      </c>
      <c r="AL2397" s="139">
        <v>8650</v>
      </c>
      <c r="AM2397" s="140" t="s">
        <v>38</v>
      </c>
      <c r="AN2397" s="140" t="s">
        <v>13112</v>
      </c>
    </row>
    <row r="2398" spans="1:40" ht="28.8" x14ac:dyDescent="0.25">
      <c r="A2398" s="139" t="s">
        <v>7756</v>
      </c>
      <c r="B2398" s="140" t="s">
        <v>7757</v>
      </c>
      <c r="C2398" s="139">
        <v>131921</v>
      </c>
      <c r="D2398" s="140" t="s">
        <v>7450</v>
      </c>
      <c r="E2398" s="140" t="s">
        <v>7451</v>
      </c>
      <c r="F2398" s="139">
        <v>9550</v>
      </c>
      <c r="G2398" s="140" t="s">
        <v>7452</v>
      </c>
      <c r="H2398" s="140" t="s">
        <v>7668</v>
      </c>
      <c r="I2398" s="140" t="s">
        <v>7758</v>
      </c>
      <c r="J2398" s="140" t="s">
        <v>17034</v>
      </c>
      <c r="K2398" s="140" t="s">
        <v>8031</v>
      </c>
      <c r="L2398" s="140" t="s">
        <v>7761</v>
      </c>
      <c r="M2398" s="140" t="s">
        <v>6825</v>
      </c>
      <c r="N2398" s="140" t="s">
        <v>8722</v>
      </c>
      <c r="O2398" s="139">
        <v>138751</v>
      </c>
      <c r="P2398" s="139">
        <v>23945</v>
      </c>
      <c r="Q2398" s="140" t="s">
        <v>6447</v>
      </c>
      <c r="R2398" s="139">
        <v>137166</v>
      </c>
      <c r="S2398" s="139">
        <v>0</v>
      </c>
      <c r="T2398" s="140" t="s">
        <v>7758</v>
      </c>
      <c r="U2398" s="141">
        <v>42614</v>
      </c>
      <c r="V2398" s="140" t="s">
        <v>17035</v>
      </c>
      <c r="W2398" s="140" t="s">
        <v>8988</v>
      </c>
      <c r="X2398" s="140" t="s">
        <v>7765</v>
      </c>
      <c r="Y2398" s="140" t="s">
        <v>7766</v>
      </c>
      <c r="Z2398" s="140" t="s">
        <v>8739</v>
      </c>
      <c r="AA2398" s="139">
        <v>2</v>
      </c>
      <c r="AB2398" s="141">
        <v>45322</v>
      </c>
      <c r="AC2398" s="141">
        <v>45322</v>
      </c>
      <c r="AD2398" s="140" t="s">
        <v>8470</v>
      </c>
      <c r="AE2398" s="140" t="s">
        <v>8471</v>
      </c>
      <c r="AF2398" s="140" t="s">
        <v>8472</v>
      </c>
      <c r="AG2398" s="140" t="s">
        <v>8473</v>
      </c>
      <c r="AH2398" s="140" t="s">
        <v>17036</v>
      </c>
      <c r="AI2398" s="140" t="s">
        <v>7773</v>
      </c>
      <c r="AJ2398" s="140" t="s">
        <v>17037</v>
      </c>
      <c r="AK2398" s="140" t="s">
        <v>7451</v>
      </c>
      <c r="AL2398" s="139">
        <v>9550</v>
      </c>
      <c r="AM2398" s="140" t="s">
        <v>471</v>
      </c>
      <c r="AN2398" s="140" t="s">
        <v>15012</v>
      </c>
    </row>
    <row r="2399" spans="1:40" ht="28.8" x14ac:dyDescent="0.25">
      <c r="A2399" s="139" t="s">
        <v>7756</v>
      </c>
      <c r="B2399" s="140" t="s">
        <v>7757</v>
      </c>
      <c r="C2399" s="139">
        <v>131938</v>
      </c>
      <c r="D2399" s="140" t="s">
        <v>6978</v>
      </c>
      <c r="E2399" s="140" t="s">
        <v>5127</v>
      </c>
      <c r="F2399" s="139">
        <v>2590</v>
      </c>
      <c r="G2399" s="140" t="s">
        <v>319</v>
      </c>
      <c r="H2399" s="140" t="s">
        <v>996</v>
      </c>
      <c r="I2399" s="140" t="s">
        <v>7758</v>
      </c>
      <c r="J2399" s="140" t="s">
        <v>17038</v>
      </c>
      <c r="K2399" s="140" t="s">
        <v>8070</v>
      </c>
      <c r="L2399" s="140" t="s">
        <v>7761</v>
      </c>
      <c r="M2399" s="140" t="s">
        <v>8071</v>
      </c>
      <c r="N2399" s="140" t="s">
        <v>7762</v>
      </c>
      <c r="O2399" s="139">
        <v>120543</v>
      </c>
      <c r="P2399" s="139">
        <v>118679</v>
      </c>
      <c r="Q2399" s="140" t="s">
        <v>5992</v>
      </c>
      <c r="R2399" s="139">
        <v>113861</v>
      </c>
      <c r="S2399" s="139">
        <v>113861</v>
      </c>
      <c r="T2399" s="140" t="s">
        <v>7758</v>
      </c>
      <c r="U2399" s="141">
        <v>42614</v>
      </c>
      <c r="V2399" s="140" t="s">
        <v>17039</v>
      </c>
      <c r="W2399" s="140" t="s">
        <v>9794</v>
      </c>
      <c r="X2399" s="140" t="s">
        <v>7765</v>
      </c>
      <c r="Y2399" s="140" t="s">
        <v>7766</v>
      </c>
      <c r="Z2399" s="140" t="s">
        <v>7767</v>
      </c>
      <c r="AA2399" s="139">
        <v>1</v>
      </c>
      <c r="AB2399" s="141">
        <v>45322</v>
      </c>
      <c r="AC2399" s="141">
        <v>45322</v>
      </c>
      <c r="AD2399" s="140" t="s">
        <v>7926</v>
      </c>
      <c r="AE2399" s="140" t="s">
        <v>7927</v>
      </c>
      <c r="AF2399" s="140" t="s">
        <v>7928</v>
      </c>
      <c r="AG2399" s="140" t="s">
        <v>7929</v>
      </c>
      <c r="AH2399" s="140" t="s">
        <v>7903</v>
      </c>
      <c r="AI2399" s="140" t="s">
        <v>7773</v>
      </c>
      <c r="AJ2399" s="140" t="s">
        <v>7904</v>
      </c>
      <c r="AK2399" s="140" t="s">
        <v>7905</v>
      </c>
      <c r="AL2399" s="139">
        <v>2300</v>
      </c>
      <c r="AM2399" s="140" t="s">
        <v>301</v>
      </c>
      <c r="AN2399" s="140" t="s">
        <v>7906</v>
      </c>
    </row>
    <row r="2400" spans="1:40" ht="28.8" x14ac:dyDescent="0.25">
      <c r="A2400" s="139" t="s">
        <v>7756</v>
      </c>
      <c r="B2400" s="140" t="s">
        <v>7757</v>
      </c>
      <c r="C2400" s="139">
        <v>131946</v>
      </c>
      <c r="D2400" s="140" t="s">
        <v>7453</v>
      </c>
      <c r="E2400" s="140" t="s">
        <v>7454</v>
      </c>
      <c r="F2400" s="139">
        <v>9100</v>
      </c>
      <c r="G2400" s="140" t="s">
        <v>326</v>
      </c>
      <c r="H2400" s="140" t="s">
        <v>7455</v>
      </c>
      <c r="I2400" s="140" t="s">
        <v>7758</v>
      </c>
      <c r="J2400" s="140" t="s">
        <v>17040</v>
      </c>
      <c r="K2400" s="140" t="s">
        <v>7899</v>
      </c>
      <c r="L2400" s="140" t="s">
        <v>7761</v>
      </c>
      <c r="M2400" s="140" t="s">
        <v>6823</v>
      </c>
      <c r="N2400" s="140" t="s">
        <v>7762</v>
      </c>
      <c r="O2400" s="139">
        <v>121384</v>
      </c>
      <c r="P2400" s="139">
        <v>115907</v>
      </c>
      <c r="Q2400" s="140" t="s">
        <v>7415</v>
      </c>
      <c r="R2400" s="139">
        <v>113969</v>
      </c>
      <c r="S2400" s="139">
        <v>113969</v>
      </c>
      <c r="T2400" s="140" t="s">
        <v>7758</v>
      </c>
      <c r="U2400" s="141">
        <v>42614</v>
      </c>
      <c r="V2400" s="140" t="s">
        <v>17041</v>
      </c>
      <c r="W2400" s="140" t="s">
        <v>8251</v>
      </c>
      <c r="X2400" s="140" t="s">
        <v>7765</v>
      </c>
      <c r="Y2400" s="140" t="s">
        <v>7766</v>
      </c>
      <c r="Z2400" s="140" t="s">
        <v>7767</v>
      </c>
      <c r="AA2400" s="139">
        <v>1</v>
      </c>
      <c r="AB2400" s="141">
        <v>45322</v>
      </c>
      <c r="AC2400" s="141">
        <v>45322</v>
      </c>
      <c r="AD2400" s="140" t="s">
        <v>8081</v>
      </c>
      <c r="AE2400" s="140" t="s">
        <v>8082</v>
      </c>
      <c r="AF2400" s="140" t="s">
        <v>8083</v>
      </c>
      <c r="AG2400" s="140" t="s">
        <v>8084</v>
      </c>
      <c r="AH2400" s="140" t="s">
        <v>8218</v>
      </c>
      <c r="AI2400" s="140" t="s">
        <v>7773</v>
      </c>
      <c r="AJ2400" s="140" t="s">
        <v>8219</v>
      </c>
      <c r="AK2400" s="140" t="s">
        <v>8220</v>
      </c>
      <c r="AL2400" s="139">
        <v>9140</v>
      </c>
      <c r="AM2400" s="140" t="s">
        <v>325</v>
      </c>
      <c r="AN2400" s="140" t="s">
        <v>8221</v>
      </c>
    </row>
    <row r="2401" spans="1:40" ht="28.8" x14ac:dyDescent="0.25">
      <c r="A2401" s="139" t="s">
        <v>7756</v>
      </c>
      <c r="B2401" s="140" t="s">
        <v>7757</v>
      </c>
      <c r="C2401" s="139">
        <v>131953</v>
      </c>
      <c r="D2401" s="140" t="s">
        <v>6464</v>
      </c>
      <c r="E2401" s="140" t="s">
        <v>5129</v>
      </c>
      <c r="F2401" s="139">
        <v>9850</v>
      </c>
      <c r="G2401" s="140" t="s">
        <v>481</v>
      </c>
      <c r="H2401" s="140" t="s">
        <v>2533</v>
      </c>
      <c r="I2401" s="140" t="s">
        <v>7758</v>
      </c>
      <c r="J2401" s="140" t="s">
        <v>17042</v>
      </c>
      <c r="K2401" s="140" t="s">
        <v>8031</v>
      </c>
      <c r="L2401" s="140" t="s">
        <v>7761</v>
      </c>
      <c r="M2401" s="140" t="s">
        <v>6825</v>
      </c>
      <c r="N2401" s="140" t="s">
        <v>8730</v>
      </c>
      <c r="O2401" s="139">
        <v>119991</v>
      </c>
      <c r="P2401" s="139">
        <v>24646</v>
      </c>
      <c r="Q2401" s="140" t="s">
        <v>490</v>
      </c>
      <c r="R2401" s="139">
        <v>137703</v>
      </c>
      <c r="S2401" s="139">
        <v>0</v>
      </c>
      <c r="T2401" s="140" t="s">
        <v>7758</v>
      </c>
      <c r="U2401" s="141">
        <v>42614</v>
      </c>
      <c r="V2401" s="140" t="s">
        <v>17043</v>
      </c>
      <c r="W2401" s="140" t="s">
        <v>8479</v>
      </c>
      <c r="X2401" s="140" t="s">
        <v>7765</v>
      </c>
      <c r="Y2401" s="140" t="s">
        <v>7766</v>
      </c>
      <c r="Z2401" s="140" t="s">
        <v>8732</v>
      </c>
      <c r="AA2401" s="139">
        <v>1</v>
      </c>
      <c r="AB2401" s="141">
        <v>45322</v>
      </c>
      <c r="AC2401" s="141">
        <v>45322</v>
      </c>
      <c r="AD2401" s="140" t="s">
        <v>8379</v>
      </c>
      <c r="AE2401" s="140" t="s">
        <v>8380</v>
      </c>
      <c r="AF2401" s="140" t="s">
        <v>8381</v>
      </c>
      <c r="AG2401" s="140" t="s">
        <v>8382</v>
      </c>
      <c r="AH2401" s="140" t="s">
        <v>15327</v>
      </c>
      <c r="AI2401" s="140" t="s">
        <v>7773</v>
      </c>
      <c r="AJ2401" s="140" t="s">
        <v>15328</v>
      </c>
      <c r="AK2401" s="140" t="s">
        <v>15329</v>
      </c>
      <c r="AL2401" s="139">
        <v>9800</v>
      </c>
      <c r="AM2401" s="140" t="s">
        <v>481</v>
      </c>
      <c r="AN2401" s="140" t="s">
        <v>15330</v>
      </c>
    </row>
    <row r="2402" spans="1:40" ht="28.8" x14ac:dyDescent="0.25">
      <c r="A2402" s="139" t="s">
        <v>7756</v>
      </c>
      <c r="B2402" s="140" t="s">
        <v>7757</v>
      </c>
      <c r="C2402" s="139">
        <v>131961</v>
      </c>
      <c r="D2402" s="140" t="s">
        <v>7456</v>
      </c>
      <c r="E2402" s="140" t="s">
        <v>5130</v>
      </c>
      <c r="F2402" s="139">
        <v>9000</v>
      </c>
      <c r="G2402" s="140" t="s">
        <v>436</v>
      </c>
      <c r="H2402" s="140" t="s">
        <v>5131</v>
      </c>
      <c r="I2402" s="140" t="s">
        <v>7758</v>
      </c>
      <c r="J2402" s="140" t="s">
        <v>17044</v>
      </c>
      <c r="K2402" s="140" t="s">
        <v>8031</v>
      </c>
      <c r="L2402" s="140" t="s">
        <v>7761</v>
      </c>
      <c r="M2402" s="140" t="s">
        <v>6825</v>
      </c>
      <c r="N2402" s="140" t="s">
        <v>8730</v>
      </c>
      <c r="O2402" s="139">
        <v>121798</v>
      </c>
      <c r="P2402" s="139">
        <v>20917</v>
      </c>
      <c r="Q2402" s="140" t="s">
        <v>7319</v>
      </c>
      <c r="R2402" s="139">
        <v>975789</v>
      </c>
      <c r="S2402" s="139">
        <v>0</v>
      </c>
      <c r="T2402" s="140" t="s">
        <v>7758</v>
      </c>
      <c r="U2402" s="141">
        <v>42614</v>
      </c>
      <c r="V2402" s="140" t="s">
        <v>17045</v>
      </c>
      <c r="W2402" s="140" t="s">
        <v>11392</v>
      </c>
      <c r="X2402" s="140" t="s">
        <v>7765</v>
      </c>
      <c r="Y2402" s="140" t="s">
        <v>7766</v>
      </c>
      <c r="Z2402" s="140" t="s">
        <v>8732</v>
      </c>
      <c r="AA2402" s="139">
        <v>2</v>
      </c>
      <c r="AB2402" s="141">
        <v>45322</v>
      </c>
      <c r="AC2402" s="141">
        <v>45322</v>
      </c>
      <c r="AD2402" s="140" t="s">
        <v>8379</v>
      </c>
      <c r="AE2402" s="140" t="s">
        <v>8380</v>
      </c>
      <c r="AF2402" s="140" t="s">
        <v>8381</v>
      </c>
      <c r="AG2402" s="140" t="s">
        <v>8382</v>
      </c>
      <c r="AH2402" s="140" t="s">
        <v>14253</v>
      </c>
      <c r="AI2402" s="140" t="s">
        <v>7773</v>
      </c>
      <c r="AJ2402" s="140" t="s">
        <v>14254</v>
      </c>
      <c r="AK2402" s="140" t="s">
        <v>14255</v>
      </c>
      <c r="AL2402" s="139">
        <v>9000</v>
      </c>
      <c r="AM2402" s="140" t="s">
        <v>436</v>
      </c>
      <c r="AN2402" s="140" t="s">
        <v>14256</v>
      </c>
    </row>
    <row r="2403" spans="1:40" ht="28.8" x14ac:dyDescent="0.25">
      <c r="A2403" s="139" t="s">
        <v>7756</v>
      </c>
      <c r="B2403" s="140" t="s">
        <v>7757</v>
      </c>
      <c r="C2403" s="139">
        <v>131979</v>
      </c>
      <c r="D2403" s="140" t="s">
        <v>6080</v>
      </c>
      <c r="E2403" s="140" t="s">
        <v>5132</v>
      </c>
      <c r="F2403" s="139">
        <v>9000</v>
      </c>
      <c r="G2403" s="140" t="s">
        <v>436</v>
      </c>
      <c r="H2403" s="140" t="s">
        <v>2716</v>
      </c>
      <c r="I2403" s="140" t="s">
        <v>7758</v>
      </c>
      <c r="J2403" s="140" t="s">
        <v>17046</v>
      </c>
      <c r="K2403" s="140" t="s">
        <v>8031</v>
      </c>
      <c r="L2403" s="140" t="s">
        <v>7761</v>
      </c>
      <c r="M2403" s="140" t="s">
        <v>6825</v>
      </c>
      <c r="N2403" s="140" t="s">
        <v>8730</v>
      </c>
      <c r="O2403" s="139">
        <v>121798</v>
      </c>
      <c r="P2403" s="139">
        <v>20917</v>
      </c>
      <c r="Q2403" s="140" t="s">
        <v>7319</v>
      </c>
      <c r="R2403" s="139">
        <v>975789</v>
      </c>
      <c r="S2403" s="139">
        <v>0</v>
      </c>
      <c r="T2403" s="140" t="s">
        <v>7758</v>
      </c>
      <c r="U2403" s="141">
        <v>42614</v>
      </c>
      <c r="V2403" s="140" t="s">
        <v>17047</v>
      </c>
      <c r="W2403" s="140" t="s">
        <v>7780</v>
      </c>
      <c r="X2403" s="140" t="s">
        <v>7765</v>
      </c>
      <c r="Y2403" s="140" t="s">
        <v>7766</v>
      </c>
      <c r="Z2403" s="140" t="s">
        <v>8732</v>
      </c>
      <c r="AA2403" s="139">
        <v>2</v>
      </c>
      <c r="AB2403" s="141">
        <v>45322</v>
      </c>
      <c r="AC2403" s="141">
        <v>45322</v>
      </c>
      <c r="AD2403" s="140" t="s">
        <v>8379</v>
      </c>
      <c r="AE2403" s="140" t="s">
        <v>8380</v>
      </c>
      <c r="AF2403" s="140" t="s">
        <v>8381</v>
      </c>
      <c r="AG2403" s="140" t="s">
        <v>8382</v>
      </c>
      <c r="AH2403" s="140" t="s">
        <v>14253</v>
      </c>
      <c r="AI2403" s="140" t="s">
        <v>7773</v>
      </c>
      <c r="AJ2403" s="140" t="s">
        <v>14254</v>
      </c>
      <c r="AK2403" s="140" t="s">
        <v>14255</v>
      </c>
      <c r="AL2403" s="139">
        <v>9000</v>
      </c>
      <c r="AM2403" s="140" t="s">
        <v>436</v>
      </c>
      <c r="AN2403" s="140" t="s">
        <v>14256</v>
      </c>
    </row>
    <row r="2404" spans="1:40" ht="28.8" x14ac:dyDescent="0.25">
      <c r="A2404" s="139" t="s">
        <v>7756</v>
      </c>
      <c r="B2404" s="140" t="s">
        <v>7757</v>
      </c>
      <c r="C2404" s="139">
        <v>131987</v>
      </c>
      <c r="D2404" s="140" t="s">
        <v>6081</v>
      </c>
      <c r="E2404" s="140" t="s">
        <v>5133</v>
      </c>
      <c r="F2404" s="139">
        <v>9831</v>
      </c>
      <c r="G2404" s="140" t="s">
        <v>2948</v>
      </c>
      <c r="H2404" s="140" t="s">
        <v>5134</v>
      </c>
      <c r="I2404" s="140" t="s">
        <v>7758</v>
      </c>
      <c r="J2404" s="140" t="s">
        <v>17048</v>
      </c>
      <c r="K2404" s="140" t="s">
        <v>8031</v>
      </c>
      <c r="L2404" s="140" t="s">
        <v>7761</v>
      </c>
      <c r="M2404" s="140" t="s">
        <v>6825</v>
      </c>
      <c r="N2404" s="140" t="s">
        <v>8730</v>
      </c>
      <c r="O2404" s="139">
        <v>119991</v>
      </c>
      <c r="P2404" s="139">
        <v>24646</v>
      </c>
      <c r="Q2404" s="140" t="s">
        <v>490</v>
      </c>
      <c r="R2404" s="139">
        <v>976217</v>
      </c>
      <c r="S2404" s="139">
        <v>0</v>
      </c>
      <c r="T2404" s="140" t="s">
        <v>7758</v>
      </c>
      <c r="U2404" s="141">
        <v>42614</v>
      </c>
      <c r="V2404" s="140" t="s">
        <v>17049</v>
      </c>
      <c r="W2404" s="140" t="s">
        <v>17050</v>
      </c>
      <c r="X2404" s="140" t="s">
        <v>7765</v>
      </c>
      <c r="Y2404" s="140" t="s">
        <v>7766</v>
      </c>
      <c r="Z2404" s="140" t="s">
        <v>8732</v>
      </c>
      <c r="AA2404" s="139">
        <v>1</v>
      </c>
      <c r="AB2404" s="141">
        <v>45322</v>
      </c>
      <c r="AC2404" s="141">
        <v>45322</v>
      </c>
      <c r="AD2404" s="140" t="s">
        <v>8470</v>
      </c>
      <c r="AE2404" s="140" t="s">
        <v>8471</v>
      </c>
      <c r="AF2404" s="140" t="s">
        <v>8472</v>
      </c>
      <c r="AG2404" s="140" t="s">
        <v>8473</v>
      </c>
      <c r="AH2404" s="140" t="s">
        <v>15318</v>
      </c>
      <c r="AI2404" s="140" t="s">
        <v>7773</v>
      </c>
      <c r="AJ2404" s="140" t="s">
        <v>15319</v>
      </c>
      <c r="AK2404" s="140" t="s">
        <v>10630</v>
      </c>
      <c r="AL2404" s="139">
        <v>9830</v>
      </c>
      <c r="AM2404" s="140" t="s">
        <v>174</v>
      </c>
      <c r="AN2404" s="140" t="s">
        <v>15320</v>
      </c>
    </row>
    <row r="2405" spans="1:40" ht="28.8" x14ac:dyDescent="0.25">
      <c r="A2405" s="139" t="s">
        <v>7756</v>
      </c>
      <c r="B2405" s="140" t="s">
        <v>7757</v>
      </c>
      <c r="C2405" s="139">
        <v>132043</v>
      </c>
      <c r="D2405" s="140" t="s">
        <v>6082</v>
      </c>
      <c r="E2405" s="140" t="s">
        <v>5135</v>
      </c>
      <c r="F2405" s="139">
        <v>3511</v>
      </c>
      <c r="G2405" s="140" t="s">
        <v>5136</v>
      </c>
      <c r="H2405" s="140" t="s">
        <v>5137</v>
      </c>
      <c r="I2405" s="140" t="s">
        <v>7758</v>
      </c>
      <c r="J2405" s="140" t="s">
        <v>17051</v>
      </c>
      <c r="K2405" s="140" t="s">
        <v>7760</v>
      </c>
      <c r="L2405" s="140" t="s">
        <v>7761</v>
      </c>
      <c r="M2405" s="140" t="s">
        <v>7491</v>
      </c>
      <c r="N2405" s="140" t="s">
        <v>8722</v>
      </c>
      <c r="O2405" s="139">
        <v>118885</v>
      </c>
      <c r="P2405" s="139">
        <v>104513</v>
      </c>
      <c r="Q2405" s="140" t="s">
        <v>6346</v>
      </c>
      <c r="R2405" s="139">
        <v>965061</v>
      </c>
      <c r="S2405" s="139">
        <v>0</v>
      </c>
      <c r="T2405" s="140" t="s">
        <v>7758</v>
      </c>
      <c r="U2405" s="141">
        <v>42614</v>
      </c>
      <c r="V2405" s="140" t="s">
        <v>17052</v>
      </c>
      <c r="W2405" s="140" t="s">
        <v>8719</v>
      </c>
      <c r="X2405" s="140" t="s">
        <v>7765</v>
      </c>
      <c r="Y2405" s="140" t="s">
        <v>7766</v>
      </c>
      <c r="Z2405" s="140" t="s">
        <v>8739</v>
      </c>
      <c r="AA2405" s="139">
        <v>3</v>
      </c>
      <c r="AB2405" s="141">
        <v>45322</v>
      </c>
      <c r="AC2405" s="141">
        <v>45322</v>
      </c>
      <c r="AD2405" s="140" t="s">
        <v>7857</v>
      </c>
      <c r="AE2405" s="140" t="s">
        <v>7858</v>
      </c>
      <c r="AF2405" s="140" t="s">
        <v>7859</v>
      </c>
      <c r="AG2405" s="140" t="s">
        <v>7860</v>
      </c>
      <c r="AH2405" s="140" t="s">
        <v>17053</v>
      </c>
      <c r="AI2405" s="140" t="s">
        <v>7943</v>
      </c>
      <c r="AJ2405" s="140" t="s">
        <v>17054</v>
      </c>
      <c r="AK2405" s="140" t="s">
        <v>3978</v>
      </c>
      <c r="AL2405" s="139">
        <v>3500</v>
      </c>
      <c r="AM2405" s="140" t="s">
        <v>356</v>
      </c>
      <c r="AN2405" s="140" t="s">
        <v>12027</v>
      </c>
    </row>
    <row r="2406" spans="1:40" ht="28.8" x14ac:dyDescent="0.25">
      <c r="A2406" s="139" t="s">
        <v>7756</v>
      </c>
      <c r="B2406" s="140" t="s">
        <v>7757</v>
      </c>
      <c r="C2406" s="139">
        <v>132076</v>
      </c>
      <c r="D2406" s="140" t="s">
        <v>6083</v>
      </c>
      <c r="E2406" s="140" t="s">
        <v>6605</v>
      </c>
      <c r="F2406" s="139">
        <v>2200</v>
      </c>
      <c r="G2406" s="140" t="s">
        <v>306</v>
      </c>
      <c r="H2406" s="140" t="s">
        <v>6373</v>
      </c>
      <c r="I2406" s="140" t="s">
        <v>7758</v>
      </c>
      <c r="J2406" s="140" t="s">
        <v>17055</v>
      </c>
      <c r="K2406" s="140" t="s">
        <v>7881</v>
      </c>
      <c r="L2406" s="140" t="s">
        <v>7761</v>
      </c>
      <c r="M2406" s="140" t="s">
        <v>6824</v>
      </c>
      <c r="N2406" s="140" t="s">
        <v>8722</v>
      </c>
      <c r="O2406" s="139">
        <v>139105</v>
      </c>
      <c r="P2406" s="139">
        <v>124339</v>
      </c>
      <c r="Q2406" s="140" t="s">
        <v>6001</v>
      </c>
      <c r="R2406" s="139">
        <v>122416</v>
      </c>
      <c r="S2406" s="139">
        <v>0</v>
      </c>
      <c r="T2406" s="140" t="s">
        <v>7758</v>
      </c>
      <c r="U2406" s="141">
        <v>42614</v>
      </c>
      <c r="V2406" s="140" t="s">
        <v>17056</v>
      </c>
      <c r="W2406" s="140" t="s">
        <v>17057</v>
      </c>
      <c r="X2406" s="140" t="s">
        <v>7765</v>
      </c>
      <c r="Y2406" s="140" t="s">
        <v>7766</v>
      </c>
      <c r="Z2406" s="140" t="s">
        <v>8739</v>
      </c>
      <c r="AA2406" s="139">
        <v>3</v>
      </c>
      <c r="AB2406" s="141">
        <v>45322</v>
      </c>
      <c r="AC2406" s="141">
        <v>45322</v>
      </c>
      <c r="AD2406" s="140" t="s">
        <v>8109</v>
      </c>
      <c r="AE2406" s="140" t="s">
        <v>8110</v>
      </c>
      <c r="AF2406" s="140" t="s">
        <v>8111</v>
      </c>
      <c r="AG2406" s="140" t="s">
        <v>8112</v>
      </c>
      <c r="AH2406" s="140" t="s">
        <v>17058</v>
      </c>
      <c r="AI2406" s="140" t="s">
        <v>9607</v>
      </c>
      <c r="AJ2406" s="140" t="s">
        <v>16597</v>
      </c>
      <c r="AK2406" s="140" t="s">
        <v>16598</v>
      </c>
      <c r="AL2406" s="139">
        <v>1070</v>
      </c>
      <c r="AM2406" s="140" t="s">
        <v>493</v>
      </c>
      <c r="AN2406" s="140" t="s">
        <v>16599</v>
      </c>
    </row>
    <row r="2407" spans="1:40" ht="28.8" x14ac:dyDescent="0.25">
      <c r="A2407" s="139" t="s">
        <v>7756</v>
      </c>
      <c r="B2407" s="140" t="s">
        <v>7757</v>
      </c>
      <c r="C2407" s="139">
        <v>132233</v>
      </c>
      <c r="D2407" s="140" t="s">
        <v>6084</v>
      </c>
      <c r="E2407" s="140" t="s">
        <v>5138</v>
      </c>
      <c r="F2407" s="139">
        <v>9255</v>
      </c>
      <c r="G2407" s="140" t="s">
        <v>460</v>
      </c>
      <c r="H2407" s="140" t="s">
        <v>2473</v>
      </c>
      <c r="I2407" s="140" t="s">
        <v>7758</v>
      </c>
      <c r="J2407" s="140" t="s">
        <v>17059</v>
      </c>
      <c r="K2407" s="140" t="s">
        <v>7899</v>
      </c>
      <c r="L2407" s="140" t="s">
        <v>7761</v>
      </c>
      <c r="M2407" s="140" t="s">
        <v>6823</v>
      </c>
      <c r="N2407" s="140" t="s">
        <v>8730</v>
      </c>
      <c r="O2407" s="139">
        <v>121921</v>
      </c>
      <c r="P2407" s="139">
        <v>5785</v>
      </c>
      <c r="Q2407" s="140" t="s">
        <v>5308</v>
      </c>
      <c r="R2407" s="139">
        <v>975995</v>
      </c>
      <c r="S2407" s="139">
        <v>0</v>
      </c>
      <c r="T2407" s="140" t="s">
        <v>7758</v>
      </c>
      <c r="U2407" s="141">
        <v>42979</v>
      </c>
      <c r="V2407" s="140" t="s">
        <v>17060</v>
      </c>
      <c r="W2407" s="140" t="s">
        <v>8022</v>
      </c>
      <c r="X2407" s="140" t="s">
        <v>7765</v>
      </c>
      <c r="Y2407" s="140" t="s">
        <v>7766</v>
      </c>
      <c r="Z2407" s="140" t="s">
        <v>8732</v>
      </c>
      <c r="AA2407" s="139">
        <v>1</v>
      </c>
      <c r="AB2407" s="141">
        <v>45322</v>
      </c>
      <c r="AC2407" s="141">
        <v>45322</v>
      </c>
      <c r="AD2407" s="140" t="s">
        <v>7938</v>
      </c>
      <c r="AE2407" s="140" t="s">
        <v>7939</v>
      </c>
      <c r="AF2407" s="140" t="s">
        <v>7940</v>
      </c>
      <c r="AG2407" s="140" t="s">
        <v>7941</v>
      </c>
      <c r="AH2407" s="140" t="s">
        <v>14883</v>
      </c>
      <c r="AI2407" s="140" t="s">
        <v>7773</v>
      </c>
      <c r="AJ2407" s="140" t="s">
        <v>14884</v>
      </c>
      <c r="AK2407" s="140" t="s">
        <v>14885</v>
      </c>
      <c r="AL2407" s="139">
        <v>9255</v>
      </c>
      <c r="AM2407" s="140" t="s">
        <v>460</v>
      </c>
      <c r="AN2407" s="140" t="s">
        <v>14886</v>
      </c>
    </row>
    <row r="2408" spans="1:40" ht="28.8" x14ac:dyDescent="0.25">
      <c r="A2408" s="139" t="s">
        <v>7756</v>
      </c>
      <c r="B2408" s="140" t="s">
        <v>7757</v>
      </c>
      <c r="C2408" s="139">
        <v>132241</v>
      </c>
      <c r="D2408" s="140" t="s">
        <v>6606</v>
      </c>
      <c r="E2408" s="140" t="s">
        <v>5139</v>
      </c>
      <c r="F2408" s="139">
        <v>3400</v>
      </c>
      <c r="G2408" s="140" t="s">
        <v>691</v>
      </c>
      <c r="H2408" s="140" t="s">
        <v>1897</v>
      </c>
      <c r="I2408" s="140" t="s">
        <v>7758</v>
      </c>
      <c r="J2408" s="140" t="s">
        <v>17061</v>
      </c>
      <c r="K2408" s="140" t="s">
        <v>7881</v>
      </c>
      <c r="L2408" s="140" t="s">
        <v>7761</v>
      </c>
      <c r="M2408" s="140" t="s">
        <v>6824</v>
      </c>
      <c r="N2408" s="140" t="s">
        <v>7762</v>
      </c>
      <c r="O2408" s="139">
        <v>120841</v>
      </c>
      <c r="P2408" s="139">
        <v>13433</v>
      </c>
      <c r="Q2408" s="140" t="s">
        <v>7248</v>
      </c>
      <c r="R2408" s="139">
        <v>113902</v>
      </c>
      <c r="S2408" s="139">
        <v>113902</v>
      </c>
      <c r="T2408" s="140" t="s">
        <v>7758</v>
      </c>
      <c r="U2408" s="141">
        <v>42979</v>
      </c>
      <c r="V2408" s="140" t="s">
        <v>17062</v>
      </c>
      <c r="W2408" s="140" t="s">
        <v>8469</v>
      </c>
      <c r="X2408" s="140" t="s">
        <v>7765</v>
      </c>
      <c r="Y2408" s="140" t="s">
        <v>7766</v>
      </c>
      <c r="Z2408" s="140" t="s">
        <v>7767</v>
      </c>
      <c r="AA2408" s="139">
        <v>1</v>
      </c>
      <c r="AB2408" s="141">
        <v>45322</v>
      </c>
      <c r="AC2408" s="141">
        <v>45322</v>
      </c>
      <c r="AD2408" s="140" t="s">
        <v>7926</v>
      </c>
      <c r="AE2408" s="140" t="s">
        <v>7927</v>
      </c>
      <c r="AF2408" s="140" t="s">
        <v>7928</v>
      </c>
      <c r="AG2408" s="140" t="s">
        <v>7929</v>
      </c>
      <c r="AH2408" s="140" t="s">
        <v>8287</v>
      </c>
      <c r="AI2408" s="140" t="s">
        <v>7773</v>
      </c>
      <c r="AJ2408" s="140" t="s">
        <v>8288</v>
      </c>
      <c r="AK2408" s="140" t="s">
        <v>4774</v>
      </c>
      <c r="AL2408" s="139">
        <v>3010</v>
      </c>
      <c r="AM2408" s="140" t="s">
        <v>347</v>
      </c>
      <c r="AN2408" s="140" t="s">
        <v>8289</v>
      </c>
    </row>
    <row r="2409" spans="1:40" ht="28.8" x14ac:dyDescent="0.25">
      <c r="A2409" s="139" t="s">
        <v>7756</v>
      </c>
      <c r="B2409" s="140" t="s">
        <v>7757</v>
      </c>
      <c r="C2409" s="139">
        <v>132258</v>
      </c>
      <c r="D2409" s="140" t="s">
        <v>6374</v>
      </c>
      <c r="E2409" s="140" t="s">
        <v>5140</v>
      </c>
      <c r="F2409" s="139">
        <v>9470</v>
      </c>
      <c r="G2409" s="140" t="s">
        <v>467</v>
      </c>
      <c r="H2409" s="140" t="s">
        <v>6085</v>
      </c>
      <c r="I2409" s="140" t="s">
        <v>7758</v>
      </c>
      <c r="J2409" s="140" t="s">
        <v>17063</v>
      </c>
      <c r="K2409" s="140" t="s">
        <v>8031</v>
      </c>
      <c r="L2409" s="140" t="s">
        <v>7761</v>
      </c>
      <c r="M2409" s="140" t="s">
        <v>6825</v>
      </c>
      <c r="N2409" s="140" t="s">
        <v>7762</v>
      </c>
      <c r="O2409" s="139">
        <v>121012</v>
      </c>
      <c r="P2409" s="139">
        <v>299</v>
      </c>
      <c r="Q2409" s="140" t="s">
        <v>7049</v>
      </c>
      <c r="R2409" s="139">
        <v>113985</v>
      </c>
      <c r="S2409" s="139">
        <v>113985</v>
      </c>
      <c r="T2409" s="140" t="s">
        <v>7758</v>
      </c>
      <c r="U2409" s="141">
        <v>42979</v>
      </c>
      <c r="V2409" s="140" t="s">
        <v>17064</v>
      </c>
      <c r="W2409" s="140" t="s">
        <v>7853</v>
      </c>
      <c r="X2409" s="140" t="s">
        <v>7765</v>
      </c>
      <c r="Y2409" s="140" t="s">
        <v>7766</v>
      </c>
      <c r="Z2409" s="140" t="s">
        <v>7767</v>
      </c>
      <c r="AA2409" s="139">
        <v>1</v>
      </c>
      <c r="AB2409" s="141">
        <v>45322</v>
      </c>
      <c r="AC2409" s="141">
        <v>45322</v>
      </c>
      <c r="AD2409" s="140" t="s">
        <v>7938</v>
      </c>
      <c r="AE2409" s="140" t="s">
        <v>7939</v>
      </c>
      <c r="AF2409" s="140" t="s">
        <v>7940</v>
      </c>
      <c r="AG2409" s="140" t="s">
        <v>7941</v>
      </c>
      <c r="AH2409" s="140" t="s">
        <v>8034</v>
      </c>
      <c r="AI2409" s="140" t="s">
        <v>7773</v>
      </c>
      <c r="AJ2409" s="140" t="s">
        <v>8035</v>
      </c>
      <c r="AK2409" s="140" t="s">
        <v>8036</v>
      </c>
      <c r="AL2409" s="139">
        <v>9300</v>
      </c>
      <c r="AM2409" s="140" t="s">
        <v>456</v>
      </c>
      <c r="AN2409" s="140" t="s">
        <v>8037</v>
      </c>
    </row>
    <row r="2410" spans="1:40" ht="28.8" x14ac:dyDescent="0.25">
      <c r="A2410" s="139" t="s">
        <v>7756</v>
      </c>
      <c r="B2410" s="140" t="s">
        <v>7757</v>
      </c>
      <c r="C2410" s="139">
        <v>132266</v>
      </c>
      <c r="D2410" s="140" t="s">
        <v>6375</v>
      </c>
      <c r="E2410" s="140" t="s">
        <v>5141</v>
      </c>
      <c r="F2410" s="139">
        <v>2100</v>
      </c>
      <c r="G2410" s="140" t="s">
        <v>543</v>
      </c>
      <c r="H2410" s="140" t="s">
        <v>6086</v>
      </c>
      <c r="I2410" s="140" t="s">
        <v>7758</v>
      </c>
      <c r="J2410" s="140" t="s">
        <v>17065</v>
      </c>
      <c r="K2410" s="140" t="s">
        <v>8070</v>
      </c>
      <c r="L2410" s="140" t="s">
        <v>7761</v>
      </c>
      <c r="M2410" s="140" t="s">
        <v>8071</v>
      </c>
      <c r="N2410" s="140" t="s">
        <v>8730</v>
      </c>
      <c r="O2410" s="139">
        <v>119677</v>
      </c>
      <c r="P2410" s="139">
        <v>6511</v>
      </c>
      <c r="Q2410" s="140" t="s">
        <v>7172</v>
      </c>
      <c r="R2410" s="139">
        <v>128728</v>
      </c>
      <c r="S2410" s="139">
        <v>0</v>
      </c>
      <c r="T2410" s="140" t="s">
        <v>7758</v>
      </c>
      <c r="U2410" s="141">
        <v>42979</v>
      </c>
      <c r="V2410" s="140" t="s">
        <v>17066</v>
      </c>
      <c r="W2410" s="140" t="s">
        <v>7909</v>
      </c>
      <c r="X2410" s="140" t="s">
        <v>7765</v>
      </c>
      <c r="Y2410" s="140" t="s">
        <v>7766</v>
      </c>
      <c r="Z2410" s="140" t="s">
        <v>8732</v>
      </c>
      <c r="AA2410" s="139">
        <v>1</v>
      </c>
      <c r="AB2410" s="141">
        <v>45322</v>
      </c>
      <c r="AC2410" s="141">
        <v>45322</v>
      </c>
      <c r="AD2410" s="140" t="s">
        <v>7876</v>
      </c>
      <c r="AE2410" s="140" t="s">
        <v>7877</v>
      </c>
      <c r="AF2410" s="140" t="s">
        <v>7878</v>
      </c>
      <c r="AG2410" s="140" t="s">
        <v>7879</v>
      </c>
      <c r="AH2410" s="140" t="s">
        <v>9645</v>
      </c>
      <c r="AI2410" s="140" t="s">
        <v>7773</v>
      </c>
      <c r="AJ2410" s="140" t="s">
        <v>9646</v>
      </c>
      <c r="AK2410" s="140" t="s">
        <v>9647</v>
      </c>
      <c r="AL2410" s="139">
        <v>2000</v>
      </c>
      <c r="AM2410" s="140" t="s">
        <v>2909</v>
      </c>
      <c r="AN2410" s="140" t="s">
        <v>9648</v>
      </c>
    </row>
    <row r="2411" spans="1:40" ht="28.8" x14ac:dyDescent="0.25">
      <c r="A2411" s="139" t="s">
        <v>7756</v>
      </c>
      <c r="B2411" s="140" t="s">
        <v>7757</v>
      </c>
      <c r="C2411" s="139">
        <v>132274</v>
      </c>
      <c r="D2411" s="140" t="s">
        <v>7457</v>
      </c>
      <c r="E2411" s="140" t="s">
        <v>5142</v>
      </c>
      <c r="F2411" s="139">
        <v>3920</v>
      </c>
      <c r="G2411" s="140" t="s">
        <v>378</v>
      </c>
      <c r="H2411" s="140" t="s">
        <v>1070</v>
      </c>
      <c r="I2411" s="140" t="s">
        <v>7758</v>
      </c>
      <c r="J2411" s="140" t="s">
        <v>17067</v>
      </c>
      <c r="K2411" s="140" t="s">
        <v>7760</v>
      </c>
      <c r="L2411" s="140" t="s">
        <v>7761</v>
      </c>
      <c r="M2411" s="140" t="s">
        <v>7491</v>
      </c>
      <c r="N2411" s="140" t="s">
        <v>7762</v>
      </c>
      <c r="O2411" s="139">
        <v>118828</v>
      </c>
      <c r="P2411" s="139">
        <v>143743</v>
      </c>
      <c r="Q2411" s="140" t="s">
        <v>6144</v>
      </c>
      <c r="R2411" s="139">
        <v>113944</v>
      </c>
      <c r="S2411" s="139">
        <v>113944</v>
      </c>
      <c r="T2411" s="140" t="s">
        <v>7758</v>
      </c>
      <c r="U2411" s="141">
        <v>42979</v>
      </c>
      <c r="V2411" s="140" t="s">
        <v>17068</v>
      </c>
      <c r="W2411" s="140" t="s">
        <v>7828</v>
      </c>
      <c r="X2411" s="140" t="s">
        <v>7765</v>
      </c>
      <c r="Y2411" s="140" t="s">
        <v>7766</v>
      </c>
      <c r="Z2411" s="140" t="s">
        <v>7767</v>
      </c>
      <c r="AA2411" s="139">
        <v>1</v>
      </c>
      <c r="AB2411" s="141">
        <v>45322</v>
      </c>
      <c r="AC2411" s="141">
        <v>45322</v>
      </c>
      <c r="AD2411" s="140" t="s">
        <v>7768</v>
      </c>
      <c r="AE2411" s="140" t="s">
        <v>7769</v>
      </c>
      <c r="AF2411" s="140" t="s">
        <v>7770</v>
      </c>
      <c r="AG2411" s="140" t="s">
        <v>7771</v>
      </c>
      <c r="AH2411" s="140" t="s">
        <v>7772</v>
      </c>
      <c r="AI2411" s="140" t="s">
        <v>7773</v>
      </c>
      <c r="AJ2411" s="140" t="s">
        <v>7774</v>
      </c>
      <c r="AK2411" s="140" t="s">
        <v>7775</v>
      </c>
      <c r="AL2411" s="139">
        <v>3971</v>
      </c>
      <c r="AM2411" s="140" t="s">
        <v>26</v>
      </c>
      <c r="AN2411" s="140" t="s">
        <v>7776</v>
      </c>
    </row>
    <row r="2412" spans="1:40" ht="28.8" x14ac:dyDescent="0.25">
      <c r="A2412" s="139" t="s">
        <v>7756</v>
      </c>
      <c r="B2412" s="140" t="s">
        <v>7757</v>
      </c>
      <c r="C2412" s="139">
        <v>132282</v>
      </c>
      <c r="D2412" s="140" t="s">
        <v>6376</v>
      </c>
      <c r="E2412" s="140" t="s">
        <v>6087</v>
      </c>
      <c r="F2412" s="139">
        <v>2000</v>
      </c>
      <c r="G2412" s="140" t="s">
        <v>2909</v>
      </c>
      <c r="H2412" s="140" t="s">
        <v>6088</v>
      </c>
      <c r="I2412" s="140" t="s">
        <v>7758</v>
      </c>
      <c r="J2412" s="140" t="s">
        <v>17069</v>
      </c>
      <c r="K2412" s="140" t="s">
        <v>8070</v>
      </c>
      <c r="L2412" s="140" t="s">
        <v>7761</v>
      </c>
      <c r="M2412" s="140" t="s">
        <v>8071</v>
      </c>
      <c r="N2412" s="140" t="s">
        <v>8730</v>
      </c>
      <c r="O2412" s="139">
        <v>119768</v>
      </c>
      <c r="P2412" s="139">
        <v>6643</v>
      </c>
      <c r="Q2412" s="140" t="s">
        <v>6196</v>
      </c>
      <c r="R2412" s="139">
        <v>128728</v>
      </c>
      <c r="S2412" s="139">
        <v>0</v>
      </c>
      <c r="T2412" s="140" t="s">
        <v>7758</v>
      </c>
      <c r="U2412" s="141">
        <v>42979</v>
      </c>
      <c r="V2412" s="140" t="s">
        <v>17070</v>
      </c>
      <c r="W2412" s="140" t="s">
        <v>17071</v>
      </c>
      <c r="X2412" s="140" t="s">
        <v>7765</v>
      </c>
      <c r="Y2412" s="140" t="s">
        <v>7766</v>
      </c>
      <c r="Z2412" s="140" t="s">
        <v>8732</v>
      </c>
      <c r="AA2412" s="139">
        <v>1</v>
      </c>
      <c r="AB2412" s="141">
        <v>45322</v>
      </c>
      <c r="AC2412" s="141">
        <v>45322</v>
      </c>
      <c r="AD2412" s="140" t="s">
        <v>8195</v>
      </c>
      <c r="AE2412" s="140" t="s">
        <v>8196</v>
      </c>
      <c r="AF2412" s="140" t="s">
        <v>8197</v>
      </c>
      <c r="AG2412" s="140" t="s">
        <v>8198</v>
      </c>
      <c r="AH2412" s="140" t="s">
        <v>9645</v>
      </c>
      <c r="AI2412" s="140" t="s">
        <v>7773</v>
      </c>
      <c r="AJ2412" s="140" t="s">
        <v>9646</v>
      </c>
      <c r="AK2412" s="140" t="s">
        <v>9647</v>
      </c>
      <c r="AL2412" s="139">
        <v>2000</v>
      </c>
      <c r="AM2412" s="140" t="s">
        <v>2909</v>
      </c>
      <c r="AN2412" s="140" t="s">
        <v>9648</v>
      </c>
    </row>
    <row r="2413" spans="1:40" ht="28.8" x14ac:dyDescent="0.25">
      <c r="A2413" s="139" t="s">
        <v>7756</v>
      </c>
      <c r="B2413" s="140" t="s">
        <v>7757</v>
      </c>
      <c r="C2413" s="139">
        <v>132291</v>
      </c>
      <c r="D2413" s="140" t="s">
        <v>7458</v>
      </c>
      <c r="E2413" s="140" t="s">
        <v>5143</v>
      </c>
      <c r="F2413" s="139">
        <v>3970</v>
      </c>
      <c r="G2413" s="140" t="s">
        <v>383</v>
      </c>
      <c r="H2413" s="140" t="s">
        <v>6089</v>
      </c>
      <c r="I2413" s="140" t="s">
        <v>7758</v>
      </c>
      <c r="J2413" s="140" t="s">
        <v>17072</v>
      </c>
      <c r="K2413" s="140" t="s">
        <v>7760</v>
      </c>
      <c r="L2413" s="140" t="s">
        <v>7761</v>
      </c>
      <c r="M2413" s="140" t="s">
        <v>7491</v>
      </c>
      <c r="N2413" s="140" t="s">
        <v>7762</v>
      </c>
      <c r="O2413" s="139">
        <v>118828</v>
      </c>
      <c r="P2413" s="139">
        <v>143743</v>
      </c>
      <c r="Q2413" s="140" t="s">
        <v>6144</v>
      </c>
      <c r="R2413" s="139">
        <v>113944</v>
      </c>
      <c r="S2413" s="139">
        <v>113944</v>
      </c>
      <c r="T2413" s="140" t="s">
        <v>7758</v>
      </c>
      <c r="U2413" s="141">
        <v>42979</v>
      </c>
      <c r="V2413" s="140" t="s">
        <v>17073</v>
      </c>
      <c r="W2413" s="140" t="s">
        <v>9454</v>
      </c>
      <c r="X2413" s="140" t="s">
        <v>7765</v>
      </c>
      <c r="Y2413" s="140" t="s">
        <v>7766</v>
      </c>
      <c r="Z2413" s="140" t="s">
        <v>7767</v>
      </c>
      <c r="AA2413" s="139">
        <v>1</v>
      </c>
      <c r="AB2413" s="141">
        <v>45322</v>
      </c>
      <c r="AC2413" s="141">
        <v>45322</v>
      </c>
      <c r="AD2413" s="140" t="s">
        <v>7768</v>
      </c>
      <c r="AE2413" s="140" t="s">
        <v>7769</v>
      </c>
      <c r="AF2413" s="140" t="s">
        <v>7770</v>
      </c>
      <c r="AG2413" s="140" t="s">
        <v>7771</v>
      </c>
      <c r="AH2413" s="140" t="s">
        <v>7772</v>
      </c>
      <c r="AI2413" s="140" t="s">
        <v>7773</v>
      </c>
      <c r="AJ2413" s="140" t="s">
        <v>7774</v>
      </c>
      <c r="AK2413" s="140" t="s">
        <v>7775</v>
      </c>
      <c r="AL2413" s="139">
        <v>3971</v>
      </c>
      <c r="AM2413" s="140" t="s">
        <v>26</v>
      </c>
      <c r="AN2413" s="140" t="s">
        <v>7776</v>
      </c>
    </row>
    <row r="2414" spans="1:40" ht="28.8" x14ac:dyDescent="0.25">
      <c r="A2414" s="139" t="s">
        <v>7756</v>
      </c>
      <c r="B2414" s="140" t="s">
        <v>7757</v>
      </c>
      <c r="C2414" s="139">
        <v>132308</v>
      </c>
      <c r="D2414" s="140" t="s">
        <v>5566</v>
      </c>
      <c r="E2414" s="140" t="s">
        <v>5144</v>
      </c>
      <c r="F2414" s="139">
        <v>3010</v>
      </c>
      <c r="G2414" s="140" t="s">
        <v>347</v>
      </c>
      <c r="H2414" s="140" t="s">
        <v>6090</v>
      </c>
      <c r="I2414" s="140" t="s">
        <v>7758</v>
      </c>
      <c r="J2414" s="140" t="s">
        <v>17074</v>
      </c>
      <c r="K2414" s="140" t="s">
        <v>7881</v>
      </c>
      <c r="L2414" s="140" t="s">
        <v>7761</v>
      </c>
      <c r="M2414" s="140" t="s">
        <v>6824</v>
      </c>
      <c r="N2414" s="140" t="s">
        <v>8722</v>
      </c>
      <c r="O2414" s="139">
        <v>138974</v>
      </c>
      <c r="P2414" s="139">
        <v>60988</v>
      </c>
      <c r="Q2414" s="140" t="s">
        <v>11620</v>
      </c>
      <c r="R2414" s="139">
        <v>970111</v>
      </c>
      <c r="S2414" s="139">
        <v>0</v>
      </c>
      <c r="T2414" s="140" t="s">
        <v>7758</v>
      </c>
      <c r="U2414" s="141">
        <v>42979</v>
      </c>
      <c r="V2414" s="140" t="s">
        <v>17075</v>
      </c>
      <c r="W2414" s="140" t="s">
        <v>7853</v>
      </c>
      <c r="X2414" s="140" t="s">
        <v>7765</v>
      </c>
      <c r="Y2414" s="140" t="s">
        <v>7766</v>
      </c>
      <c r="Z2414" s="140" t="s">
        <v>8739</v>
      </c>
      <c r="AA2414" s="139">
        <v>1</v>
      </c>
      <c r="AB2414" s="141">
        <v>45322</v>
      </c>
      <c r="AC2414" s="141">
        <v>45322</v>
      </c>
      <c r="AD2414" s="140" t="s">
        <v>7857</v>
      </c>
      <c r="AE2414" s="140" t="s">
        <v>7858</v>
      </c>
      <c r="AF2414" s="140" t="s">
        <v>7859</v>
      </c>
      <c r="AG2414" s="140" t="s">
        <v>7860</v>
      </c>
      <c r="AH2414" s="140" t="s">
        <v>11579</v>
      </c>
      <c r="AI2414" s="140" t="s">
        <v>7943</v>
      </c>
      <c r="AJ2414" s="140" t="s">
        <v>11580</v>
      </c>
      <c r="AK2414" s="140" t="s">
        <v>11581</v>
      </c>
      <c r="AL2414" s="139">
        <v>3001</v>
      </c>
      <c r="AM2414" s="140" t="s">
        <v>340</v>
      </c>
      <c r="AN2414" s="140" t="s">
        <v>11582</v>
      </c>
    </row>
    <row r="2415" spans="1:40" ht="28.8" x14ac:dyDescent="0.25">
      <c r="A2415" s="139" t="s">
        <v>7756</v>
      </c>
      <c r="B2415" s="140" t="s">
        <v>7757</v>
      </c>
      <c r="C2415" s="139">
        <v>132316</v>
      </c>
      <c r="D2415" s="140" t="s">
        <v>17076</v>
      </c>
      <c r="E2415" s="140" t="s">
        <v>5145</v>
      </c>
      <c r="F2415" s="139">
        <v>8000</v>
      </c>
      <c r="G2415" s="140" t="s">
        <v>388</v>
      </c>
      <c r="H2415" s="140" t="s">
        <v>6091</v>
      </c>
      <c r="I2415" s="140" t="s">
        <v>7758</v>
      </c>
      <c r="J2415" s="140" t="s">
        <v>17077</v>
      </c>
      <c r="K2415" s="140" t="s">
        <v>7922</v>
      </c>
      <c r="L2415" s="140" t="s">
        <v>7761</v>
      </c>
      <c r="M2415" s="140" t="s">
        <v>7923</v>
      </c>
      <c r="N2415" s="140" t="s">
        <v>7762</v>
      </c>
      <c r="O2415" s="139">
        <v>120634</v>
      </c>
      <c r="P2415" s="139">
        <v>113621</v>
      </c>
      <c r="Q2415" s="140" t="s">
        <v>5963</v>
      </c>
      <c r="R2415" s="139">
        <v>114041</v>
      </c>
      <c r="S2415" s="139">
        <v>114041</v>
      </c>
      <c r="T2415" s="140" t="s">
        <v>7758</v>
      </c>
      <c r="U2415" s="141">
        <v>42979</v>
      </c>
      <c r="V2415" s="140" t="s">
        <v>17078</v>
      </c>
      <c r="W2415" s="140" t="s">
        <v>9238</v>
      </c>
      <c r="X2415" s="140" t="s">
        <v>7765</v>
      </c>
      <c r="Y2415" s="140" t="s">
        <v>7766</v>
      </c>
      <c r="Z2415" s="140" t="s">
        <v>7767</v>
      </c>
      <c r="AA2415" s="139">
        <v>2</v>
      </c>
      <c r="AB2415" s="141">
        <v>45322</v>
      </c>
      <c r="AC2415" s="141">
        <v>45322</v>
      </c>
      <c r="AD2415" s="140" t="s">
        <v>7926</v>
      </c>
      <c r="AE2415" s="140" t="s">
        <v>7927</v>
      </c>
      <c r="AF2415" s="140" t="s">
        <v>7928</v>
      </c>
      <c r="AG2415" s="140" t="s">
        <v>7929</v>
      </c>
      <c r="AH2415" s="140" t="s">
        <v>7930</v>
      </c>
      <c r="AI2415" s="140" t="s">
        <v>7773</v>
      </c>
      <c r="AJ2415" s="140" t="s">
        <v>7931</v>
      </c>
      <c r="AK2415" s="140" t="s">
        <v>7932</v>
      </c>
      <c r="AL2415" s="139">
        <v>8200</v>
      </c>
      <c r="AM2415" s="140" t="s">
        <v>396</v>
      </c>
      <c r="AN2415" s="140" t="s">
        <v>7933</v>
      </c>
    </row>
    <row r="2416" spans="1:40" ht="28.8" x14ac:dyDescent="0.25">
      <c r="A2416" s="139" t="s">
        <v>7756</v>
      </c>
      <c r="B2416" s="140" t="s">
        <v>7757</v>
      </c>
      <c r="C2416" s="139">
        <v>132324</v>
      </c>
      <c r="D2416" s="140" t="s">
        <v>7715</v>
      </c>
      <c r="E2416" s="140" t="s">
        <v>5146</v>
      </c>
      <c r="F2416" s="139">
        <v>2060</v>
      </c>
      <c r="G2416" s="140" t="s">
        <v>2909</v>
      </c>
      <c r="H2416" s="140" t="s">
        <v>6092</v>
      </c>
      <c r="I2416" s="140" t="s">
        <v>7758</v>
      </c>
      <c r="J2416" s="140" t="s">
        <v>17079</v>
      </c>
      <c r="K2416" s="140" t="s">
        <v>8070</v>
      </c>
      <c r="L2416" s="140" t="s">
        <v>7761</v>
      </c>
      <c r="M2416" s="140" t="s">
        <v>8071</v>
      </c>
      <c r="N2416" s="140" t="s">
        <v>7762</v>
      </c>
      <c r="O2416" s="139">
        <v>121831</v>
      </c>
      <c r="P2416" s="139">
        <v>129643</v>
      </c>
      <c r="Q2416" s="140" t="s">
        <v>7442</v>
      </c>
      <c r="R2416" s="139">
        <v>113803</v>
      </c>
      <c r="S2416" s="139">
        <v>113803</v>
      </c>
      <c r="T2416" s="140" t="s">
        <v>7758</v>
      </c>
      <c r="U2416" s="141">
        <v>42979</v>
      </c>
      <c r="V2416" s="140" t="s">
        <v>17080</v>
      </c>
      <c r="W2416" s="140" t="s">
        <v>8047</v>
      </c>
      <c r="X2416" s="140" t="s">
        <v>7765</v>
      </c>
      <c r="Y2416" s="140" t="s">
        <v>7766</v>
      </c>
      <c r="Z2416" s="140" t="s">
        <v>7767</v>
      </c>
      <c r="AA2416" s="139">
        <v>1</v>
      </c>
      <c r="AB2416" s="141">
        <v>45322</v>
      </c>
      <c r="AC2416" s="141">
        <v>45322</v>
      </c>
      <c r="AD2416" s="140" t="s">
        <v>7857</v>
      </c>
      <c r="AE2416" s="140" t="s">
        <v>7858</v>
      </c>
      <c r="AF2416" s="140" t="s">
        <v>7859</v>
      </c>
      <c r="AG2416" s="140" t="s">
        <v>7860</v>
      </c>
      <c r="AH2416" s="140" t="s">
        <v>8074</v>
      </c>
      <c r="AI2416" s="140" t="s">
        <v>7773</v>
      </c>
      <c r="AJ2416" s="140" t="s">
        <v>8075</v>
      </c>
      <c r="AK2416" s="140" t="s">
        <v>8076</v>
      </c>
      <c r="AL2416" s="139">
        <v>2050</v>
      </c>
      <c r="AM2416" s="140" t="s">
        <v>2909</v>
      </c>
      <c r="AN2416" s="140" t="s">
        <v>8077</v>
      </c>
    </row>
    <row r="2417" spans="1:40" ht="28.8" x14ac:dyDescent="0.25">
      <c r="A2417" s="139" t="s">
        <v>7756</v>
      </c>
      <c r="B2417" s="140" t="s">
        <v>7757</v>
      </c>
      <c r="C2417" s="139">
        <v>132332</v>
      </c>
      <c r="D2417" s="140" t="s">
        <v>5147</v>
      </c>
      <c r="E2417" s="140" t="s">
        <v>5148</v>
      </c>
      <c r="F2417" s="139">
        <v>2960</v>
      </c>
      <c r="G2417" s="140" t="s">
        <v>547</v>
      </c>
      <c r="H2417" s="140" t="s">
        <v>6093</v>
      </c>
      <c r="I2417" s="140" t="s">
        <v>7758</v>
      </c>
      <c r="J2417" s="140" t="s">
        <v>17081</v>
      </c>
      <c r="K2417" s="140" t="s">
        <v>8070</v>
      </c>
      <c r="L2417" s="140" t="s">
        <v>7761</v>
      </c>
      <c r="M2417" s="140" t="s">
        <v>8071</v>
      </c>
      <c r="N2417" s="140" t="s">
        <v>7762</v>
      </c>
      <c r="O2417" s="139">
        <v>121723</v>
      </c>
      <c r="P2417" s="139">
        <v>448</v>
      </c>
      <c r="Q2417" s="140" t="s">
        <v>5159</v>
      </c>
      <c r="R2417" s="139">
        <v>113803</v>
      </c>
      <c r="S2417" s="139">
        <v>113803</v>
      </c>
      <c r="T2417" s="140" t="s">
        <v>7758</v>
      </c>
      <c r="U2417" s="141">
        <v>42979</v>
      </c>
      <c r="V2417" s="140" t="s">
        <v>17082</v>
      </c>
      <c r="W2417" s="140" t="s">
        <v>17083</v>
      </c>
      <c r="X2417" s="140" t="s">
        <v>7765</v>
      </c>
      <c r="Y2417" s="140" t="s">
        <v>7766</v>
      </c>
      <c r="Z2417" s="140" t="s">
        <v>7767</v>
      </c>
      <c r="AA2417" s="139">
        <v>1</v>
      </c>
      <c r="AB2417" s="141">
        <v>45322</v>
      </c>
      <c r="AC2417" s="141">
        <v>45322</v>
      </c>
      <c r="AD2417" s="140" t="s">
        <v>8091</v>
      </c>
      <c r="AE2417" s="140" t="s">
        <v>8092</v>
      </c>
      <c r="AF2417" s="140" t="s">
        <v>8093</v>
      </c>
      <c r="AG2417" s="140" t="s">
        <v>8094</v>
      </c>
      <c r="AH2417" s="140" t="s">
        <v>8074</v>
      </c>
      <c r="AI2417" s="140" t="s">
        <v>7773</v>
      </c>
      <c r="AJ2417" s="140" t="s">
        <v>8075</v>
      </c>
      <c r="AK2417" s="140" t="s">
        <v>8076</v>
      </c>
      <c r="AL2417" s="139">
        <v>2050</v>
      </c>
      <c r="AM2417" s="140" t="s">
        <v>2909</v>
      </c>
      <c r="AN2417" s="140" t="s">
        <v>8077</v>
      </c>
    </row>
    <row r="2418" spans="1:40" ht="28.8" x14ac:dyDescent="0.25">
      <c r="A2418" s="139" t="s">
        <v>7756</v>
      </c>
      <c r="B2418" s="140" t="s">
        <v>7757</v>
      </c>
      <c r="C2418" s="139">
        <v>132365</v>
      </c>
      <c r="D2418" s="140" t="s">
        <v>5736</v>
      </c>
      <c r="E2418" s="140" t="s">
        <v>3280</v>
      </c>
      <c r="F2418" s="139">
        <v>1180</v>
      </c>
      <c r="G2418" s="140" t="s">
        <v>262</v>
      </c>
      <c r="H2418" s="140" t="s">
        <v>1246</v>
      </c>
      <c r="I2418" s="140" t="s">
        <v>7758</v>
      </c>
      <c r="J2418" s="140" t="s">
        <v>17084</v>
      </c>
      <c r="K2418" s="140" t="s">
        <v>7881</v>
      </c>
      <c r="L2418" s="140" t="s">
        <v>7761</v>
      </c>
      <c r="M2418" s="140" t="s">
        <v>6824</v>
      </c>
      <c r="N2418" s="140" t="s">
        <v>8722</v>
      </c>
      <c r="O2418" s="139">
        <v>121962</v>
      </c>
      <c r="P2418" s="139">
        <v>4465</v>
      </c>
      <c r="Q2418" s="140" t="s">
        <v>6866</v>
      </c>
      <c r="R2418" s="139">
        <v>962258</v>
      </c>
      <c r="S2418" s="139">
        <v>0</v>
      </c>
      <c r="T2418" s="140" t="s">
        <v>7758</v>
      </c>
      <c r="U2418" s="141">
        <v>42979</v>
      </c>
      <c r="V2418" s="140" t="s">
        <v>17085</v>
      </c>
      <c r="W2418" s="140" t="s">
        <v>7872</v>
      </c>
      <c r="X2418" s="140" t="s">
        <v>7765</v>
      </c>
      <c r="Y2418" s="140" t="s">
        <v>7766</v>
      </c>
      <c r="Z2418" s="140" t="s">
        <v>8739</v>
      </c>
      <c r="AA2418" s="139">
        <v>2</v>
      </c>
      <c r="AB2418" s="141">
        <v>45322</v>
      </c>
      <c r="AC2418" s="141">
        <v>45322</v>
      </c>
      <c r="AD2418" s="140" t="s">
        <v>7953</v>
      </c>
      <c r="AE2418" s="140" t="s">
        <v>7954</v>
      </c>
      <c r="AF2418" s="140" t="s">
        <v>7955</v>
      </c>
      <c r="AG2418" s="140" t="s">
        <v>7956</v>
      </c>
      <c r="AH2418" s="140" t="s">
        <v>17086</v>
      </c>
      <c r="AI2418" s="140" t="s">
        <v>7943</v>
      </c>
      <c r="AJ2418" s="140" t="s">
        <v>17087</v>
      </c>
      <c r="AK2418" s="140" t="s">
        <v>3280</v>
      </c>
      <c r="AL2418" s="139">
        <v>1180</v>
      </c>
      <c r="AM2418" s="140" t="s">
        <v>262</v>
      </c>
      <c r="AN2418" s="140" t="s">
        <v>9063</v>
      </c>
    </row>
    <row r="2419" spans="1:40" ht="28.8" x14ac:dyDescent="0.25">
      <c r="A2419" s="139" t="s">
        <v>7756</v>
      </c>
      <c r="B2419" s="140" t="s">
        <v>7757</v>
      </c>
      <c r="C2419" s="139">
        <v>132621</v>
      </c>
      <c r="D2419" s="140" t="s">
        <v>6094</v>
      </c>
      <c r="E2419" s="140" t="s">
        <v>6095</v>
      </c>
      <c r="F2419" s="139">
        <v>2660</v>
      </c>
      <c r="G2419" s="140" t="s">
        <v>605</v>
      </c>
      <c r="H2419" s="140" t="s">
        <v>6377</v>
      </c>
      <c r="I2419" s="140" t="s">
        <v>7758</v>
      </c>
      <c r="J2419" s="140" t="s">
        <v>17088</v>
      </c>
      <c r="K2419" s="140" t="s">
        <v>8070</v>
      </c>
      <c r="L2419" s="140" t="s">
        <v>7761</v>
      </c>
      <c r="M2419" s="140" t="s">
        <v>8071</v>
      </c>
      <c r="N2419" s="140" t="s">
        <v>8722</v>
      </c>
      <c r="O2419" s="139">
        <v>0</v>
      </c>
      <c r="P2419" s="139"/>
      <c r="Q2419" s="140" t="s">
        <v>7758</v>
      </c>
      <c r="R2419" s="139">
        <v>132101</v>
      </c>
      <c r="S2419" s="139">
        <v>0</v>
      </c>
      <c r="T2419" s="140" t="s">
        <v>7935</v>
      </c>
      <c r="U2419" s="141">
        <v>43344</v>
      </c>
      <c r="V2419" s="140" t="s">
        <v>17089</v>
      </c>
      <c r="W2419" s="140" t="s">
        <v>17090</v>
      </c>
      <c r="X2419" s="140" t="s">
        <v>7765</v>
      </c>
      <c r="Y2419" s="140" t="s">
        <v>7766</v>
      </c>
      <c r="Z2419" s="140" t="s">
        <v>8739</v>
      </c>
      <c r="AA2419" s="139">
        <v>1</v>
      </c>
      <c r="AB2419" s="141">
        <v>45322</v>
      </c>
      <c r="AC2419" s="141">
        <v>45322</v>
      </c>
      <c r="AD2419" s="140" t="s">
        <v>8109</v>
      </c>
      <c r="AE2419" s="140" t="s">
        <v>8110</v>
      </c>
      <c r="AF2419" s="140" t="s">
        <v>8111</v>
      </c>
      <c r="AG2419" s="140" t="s">
        <v>8112</v>
      </c>
      <c r="AH2419" s="140" t="s">
        <v>17091</v>
      </c>
      <c r="AI2419" s="140" t="s">
        <v>12782</v>
      </c>
      <c r="AJ2419" s="140" t="s">
        <v>17092</v>
      </c>
      <c r="AK2419" s="140" t="s">
        <v>17093</v>
      </c>
      <c r="AL2419" s="139">
        <v>9120</v>
      </c>
      <c r="AM2419" s="140" t="s">
        <v>328</v>
      </c>
      <c r="AN2419" s="140" t="s">
        <v>17094</v>
      </c>
    </row>
    <row r="2420" spans="1:40" ht="28.8" x14ac:dyDescent="0.25">
      <c r="A2420" s="139" t="s">
        <v>7756</v>
      </c>
      <c r="B2420" s="140" t="s">
        <v>7757</v>
      </c>
      <c r="C2420" s="139">
        <v>132829</v>
      </c>
      <c r="D2420" s="140" t="s">
        <v>7459</v>
      </c>
      <c r="E2420" s="140" t="s">
        <v>6096</v>
      </c>
      <c r="F2420" s="139">
        <v>1070</v>
      </c>
      <c r="G2420" s="140" t="s">
        <v>493</v>
      </c>
      <c r="H2420" s="140" t="s">
        <v>6465</v>
      </c>
      <c r="I2420" s="140" t="s">
        <v>7758</v>
      </c>
      <c r="J2420" s="140" t="s">
        <v>17095</v>
      </c>
      <c r="K2420" s="140" t="s">
        <v>7881</v>
      </c>
      <c r="L2420" s="140" t="s">
        <v>7761</v>
      </c>
      <c r="M2420" s="140" t="s">
        <v>6824</v>
      </c>
      <c r="N2420" s="140" t="s">
        <v>8730</v>
      </c>
      <c r="O2420" s="139">
        <v>120329</v>
      </c>
      <c r="P2420" s="139">
        <v>3962</v>
      </c>
      <c r="Q2420" s="140" t="s">
        <v>5209</v>
      </c>
      <c r="R2420" s="139">
        <v>960153</v>
      </c>
      <c r="S2420" s="139">
        <v>0</v>
      </c>
      <c r="T2420" s="140" t="s">
        <v>7935</v>
      </c>
      <c r="U2420" s="141">
        <v>43344</v>
      </c>
      <c r="V2420" s="140" t="s">
        <v>17096</v>
      </c>
      <c r="W2420" s="140" t="s">
        <v>17097</v>
      </c>
      <c r="X2420" s="140" t="s">
        <v>7765</v>
      </c>
      <c r="Y2420" s="140" t="s">
        <v>7766</v>
      </c>
      <c r="Z2420" s="140" t="s">
        <v>8732</v>
      </c>
      <c r="AA2420" s="139">
        <v>1</v>
      </c>
      <c r="AB2420" s="141">
        <v>45322</v>
      </c>
      <c r="AC2420" s="141">
        <v>45322</v>
      </c>
      <c r="AD2420" s="140" t="s">
        <v>7938</v>
      </c>
      <c r="AE2420" s="140" t="s">
        <v>7939</v>
      </c>
      <c r="AF2420" s="140" t="s">
        <v>7940</v>
      </c>
      <c r="AG2420" s="140" t="s">
        <v>7941</v>
      </c>
      <c r="AH2420" s="140" t="s">
        <v>8857</v>
      </c>
      <c r="AI2420" s="140" t="s">
        <v>7773</v>
      </c>
      <c r="AJ2420" s="140" t="s">
        <v>8858</v>
      </c>
      <c r="AK2420" s="140" t="s">
        <v>8859</v>
      </c>
      <c r="AL2420" s="139">
        <v>1070</v>
      </c>
      <c r="AM2420" s="140" t="s">
        <v>493</v>
      </c>
      <c r="AN2420" s="140" t="s">
        <v>8860</v>
      </c>
    </row>
    <row r="2421" spans="1:40" ht="28.8" x14ac:dyDescent="0.25">
      <c r="A2421" s="139" t="s">
        <v>7756</v>
      </c>
      <c r="B2421" s="140" t="s">
        <v>7757</v>
      </c>
      <c r="C2421" s="139">
        <v>132837</v>
      </c>
      <c r="D2421" s="140" t="s">
        <v>6097</v>
      </c>
      <c r="E2421" s="140" t="s">
        <v>6098</v>
      </c>
      <c r="F2421" s="139">
        <v>1030</v>
      </c>
      <c r="G2421" s="140" t="s">
        <v>250</v>
      </c>
      <c r="H2421" s="140" t="s">
        <v>6378</v>
      </c>
      <c r="I2421" s="140" t="s">
        <v>7758</v>
      </c>
      <c r="J2421" s="140" t="s">
        <v>17098</v>
      </c>
      <c r="K2421" s="140" t="s">
        <v>7881</v>
      </c>
      <c r="L2421" s="140" t="s">
        <v>7761</v>
      </c>
      <c r="M2421" s="140" t="s">
        <v>6824</v>
      </c>
      <c r="N2421" s="140" t="s">
        <v>8730</v>
      </c>
      <c r="O2421" s="139">
        <v>119693</v>
      </c>
      <c r="P2421" s="139">
        <v>111914</v>
      </c>
      <c r="Q2421" s="140" t="s">
        <v>5951</v>
      </c>
      <c r="R2421" s="139">
        <v>129353</v>
      </c>
      <c r="S2421" s="139">
        <v>0</v>
      </c>
      <c r="T2421" s="140" t="s">
        <v>7935</v>
      </c>
      <c r="U2421" s="141">
        <v>43344</v>
      </c>
      <c r="V2421" s="140" t="s">
        <v>17099</v>
      </c>
      <c r="W2421" s="140" t="s">
        <v>11359</v>
      </c>
      <c r="X2421" s="140" t="s">
        <v>7765</v>
      </c>
      <c r="Y2421" s="140" t="s">
        <v>7766</v>
      </c>
      <c r="Z2421" s="140" t="s">
        <v>8732</v>
      </c>
      <c r="AA2421" s="139">
        <v>1</v>
      </c>
      <c r="AB2421" s="141">
        <v>45322</v>
      </c>
      <c r="AC2421" s="141">
        <v>45322</v>
      </c>
      <c r="AD2421" s="140" t="s">
        <v>7953</v>
      </c>
      <c r="AE2421" s="140" t="s">
        <v>7954</v>
      </c>
      <c r="AF2421" s="140" t="s">
        <v>7955</v>
      </c>
      <c r="AG2421" s="140" t="s">
        <v>7956</v>
      </c>
      <c r="AH2421" s="140" t="s">
        <v>16820</v>
      </c>
      <c r="AI2421" s="140" t="s">
        <v>7773</v>
      </c>
      <c r="AJ2421" s="140" t="s">
        <v>16821</v>
      </c>
      <c r="AK2421" s="140" t="s">
        <v>16822</v>
      </c>
      <c r="AL2421" s="139">
        <v>1030</v>
      </c>
      <c r="AM2421" s="140" t="s">
        <v>250</v>
      </c>
      <c r="AN2421" s="140" t="s">
        <v>16823</v>
      </c>
    </row>
    <row r="2422" spans="1:40" ht="28.8" x14ac:dyDescent="0.25">
      <c r="A2422" s="139" t="s">
        <v>7756</v>
      </c>
      <c r="B2422" s="140" t="s">
        <v>7757</v>
      </c>
      <c r="C2422" s="139">
        <v>133371</v>
      </c>
      <c r="D2422" s="140" t="s">
        <v>6607</v>
      </c>
      <c r="E2422" s="140" t="s">
        <v>6608</v>
      </c>
      <c r="F2422" s="139">
        <v>1081</v>
      </c>
      <c r="G2422" s="140" t="s">
        <v>255</v>
      </c>
      <c r="H2422" s="140" t="s">
        <v>6769</v>
      </c>
      <c r="I2422" s="140" t="s">
        <v>7758</v>
      </c>
      <c r="J2422" s="140" t="s">
        <v>17100</v>
      </c>
      <c r="K2422" s="140" t="s">
        <v>7881</v>
      </c>
      <c r="L2422" s="140" t="s">
        <v>7761</v>
      </c>
      <c r="M2422" s="140" t="s">
        <v>6824</v>
      </c>
      <c r="N2422" s="140" t="s">
        <v>7762</v>
      </c>
      <c r="O2422" s="139">
        <v>129049</v>
      </c>
      <c r="P2422" s="139">
        <v>109</v>
      </c>
      <c r="Q2422" s="140" t="s">
        <v>7043</v>
      </c>
      <c r="R2422" s="139">
        <v>113878</v>
      </c>
      <c r="S2422" s="139">
        <v>113878</v>
      </c>
      <c r="T2422" s="140" t="s">
        <v>7935</v>
      </c>
      <c r="U2422" s="141">
        <v>43344</v>
      </c>
      <c r="V2422" s="140" t="s">
        <v>17101</v>
      </c>
      <c r="W2422" s="140" t="s">
        <v>14268</v>
      </c>
      <c r="X2422" s="140" t="s">
        <v>7765</v>
      </c>
      <c r="Y2422" s="140" t="s">
        <v>7766</v>
      </c>
      <c r="Z2422" s="140" t="s">
        <v>7767</v>
      </c>
      <c r="AA2422" s="139">
        <v>1</v>
      </c>
      <c r="AB2422" s="141">
        <v>45322</v>
      </c>
      <c r="AC2422" s="141">
        <v>45322</v>
      </c>
      <c r="AD2422" s="140" t="s">
        <v>7938</v>
      </c>
      <c r="AE2422" s="140" t="s">
        <v>7939</v>
      </c>
      <c r="AF2422" s="140" t="s">
        <v>7940</v>
      </c>
      <c r="AG2422" s="140" t="s">
        <v>7941</v>
      </c>
      <c r="AH2422" s="140" t="s">
        <v>7942</v>
      </c>
      <c r="AI2422" s="140" t="s">
        <v>7943</v>
      </c>
      <c r="AJ2422" s="140" t="s">
        <v>7944</v>
      </c>
      <c r="AK2422" s="140" t="s">
        <v>7945</v>
      </c>
      <c r="AL2422" s="139">
        <v>1140</v>
      </c>
      <c r="AM2422" s="140" t="s">
        <v>258</v>
      </c>
      <c r="AN2422" s="140" t="s">
        <v>7946</v>
      </c>
    </row>
    <row r="2423" spans="1:40" ht="28.8" x14ac:dyDescent="0.25">
      <c r="A2423" s="139" t="s">
        <v>7756</v>
      </c>
      <c r="B2423" s="140" t="s">
        <v>7757</v>
      </c>
      <c r="C2423" s="139">
        <v>133397</v>
      </c>
      <c r="D2423" s="140" t="s">
        <v>6609</v>
      </c>
      <c r="E2423" s="140" t="s">
        <v>6100</v>
      </c>
      <c r="F2423" s="139">
        <v>1760</v>
      </c>
      <c r="G2423" s="140" t="s">
        <v>525</v>
      </c>
      <c r="H2423" s="140" t="s">
        <v>6380</v>
      </c>
      <c r="I2423" s="140" t="s">
        <v>7758</v>
      </c>
      <c r="J2423" s="140" t="s">
        <v>17102</v>
      </c>
      <c r="K2423" s="140" t="s">
        <v>7881</v>
      </c>
      <c r="L2423" s="140" t="s">
        <v>7761</v>
      </c>
      <c r="M2423" s="140" t="s">
        <v>6824</v>
      </c>
      <c r="N2423" s="140" t="s">
        <v>8730</v>
      </c>
      <c r="O2423" s="139">
        <v>120196</v>
      </c>
      <c r="P2423" s="139">
        <v>5314</v>
      </c>
      <c r="Q2423" s="140" t="s">
        <v>5284</v>
      </c>
      <c r="R2423" s="139">
        <v>960393</v>
      </c>
      <c r="S2423" s="139">
        <v>0</v>
      </c>
      <c r="T2423" s="140" t="s">
        <v>7935</v>
      </c>
      <c r="U2423" s="141">
        <v>43344</v>
      </c>
      <c r="V2423" s="140" t="s">
        <v>17103</v>
      </c>
      <c r="W2423" s="140" t="s">
        <v>8233</v>
      </c>
      <c r="X2423" s="140" t="s">
        <v>7765</v>
      </c>
      <c r="Y2423" s="140" t="s">
        <v>7766</v>
      </c>
      <c r="Z2423" s="140" t="s">
        <v>8732</v>
      </c>
      <c r="AA2423" s="139">
        <v>2</v>
      </c>
      <c r="AB2423" s="141">
        <v>45322</v>
      </c>
      <c r="AC2423" s="141">
        <v>45322</v>
      </c>
      <c r="AD2423" s="140" t="s">
        <v>7938</v>
      </c>
      <c r="AE2423" s="140" t="s">
        <v>7939</v>
      </c>
      <c r="AF2423" s="140" t="s">
        <v>7940</v>
      </c>
      <c r="AG2423" s="140" t="s">
        <v>7941</v>
      </c>
      <c r="AH2423" s="140" t="s">
        <v>9367</v>
      </c>
      <c r="AI2423" s="140" t="s">
        <v>7773</v>
      </c>
      <c r="AJ2423" s="140" t="s">
        <v>9368</v>
      </c>
      <c r="AK2423" s="140" t="s">
        <v>9369</v>
      </c>
      <c r="AL2423" s="139">
        <v>1760</v>
      </c>
      <c r="AM2423" s="140" t="s">
        <v>525</v>
      </c>
      <c r="AN2423" s="140" t="s">
        <v>9370</v>
      </c>
    </row>
    <row r="2424" spans="1:40" ht="28.8" x14ac:dyDescent="0.25">
      <c r="A2424" s="139" t="s">
        <v>7756</v>
      </c>
      <c r="B2424" s="140" t="s">
        <v>7757</v>
      </c>
      <c r="C2424" s="139">
        <v>133405</v>
      </c>
      <c r="D2424" s="140" t="s">
        <v>6381</v>
      </c>
      <c r="E2424" s="140" t="s">
        <v>6101</v>
      </c>
      <c r="F2424" s="139">
        <v>1120</v>
      </c>
      <c r="G2424" s="140" t="s">
        <v>257</v>
      </c>
      <c r="H2424" s="140" t="s">
        <v>6382</v>
      </c>
      <c r="I2424" s="140" t="s">
        <v>7758</v>
      </c>
      <c r="J2424" s="140" t="s">
        <v>17104</v>
      </c>
      <c r="K2424" s="140" t="s">
        <v>7881</v>
      </c>
      <c r="L2424" s="140" t="s">
        <v>7761</v>
      </c>
      <c r="M2424" s="140" t="s">
        <v>6824</v>
      </c>
      <c r="N2424" s="140" t="s">
        <v>8722</v>
      </c>
      <c r="O2424" s="139">
        <v>119214</v>
      </c>
      <c r="P2424" s="139">
        <v>3707</v>
      </c>
      <c r="Q2424" s="140" t="s">
        <v>6853</v>
      </c>
      <c r="R2424" s="139">
        <v>963314</v>
      </c>
      <c r="S2424" s="139">
        <v>0</v>
      </c>
      <c r="T2424" s="140" t="s">
        <v>7935</v>
      </c>
      <c r="U2424" s="141">
        <v>43344</v>
      </c>
      <c r="V2424" s="140" t="s">
        <v>17105</v>
      </c>
      <c r="W2424" s="140" t="s">
        <v>9106</v>
      </c>
      <c r="X2424" s="140" t="s">
        <v>7765</v>
      </c>
      <c r="Y2424" s="140" t="s">
        <v>7766</v>
      </c>
      <c r="Z2424" s="140" t="s">
        <v>8739</v>
      </c>
      <c r="AA2424" s="139">
        <v>1</v>
      </c>
      <c r="AB2424" s="141">
        <v>45322</v>
      </c>
      <c r="AC2424" s="141">
        <v>45322</v>
      </c>
      <c r="AD2424" s="140" t="s">
        <v>7938</v>
      </c>
      <c r="AE2424" s="140" t="s">
        <v>7939</v>
      </c>
      <c r="AF2424" s="140" t="s">
        <v>7940</v>
      </c>
      <c r="AG2424" s="140" t="s">
        <v>7941</v>
      </c>
      <c r="AH2424" s="140" t="s">
        <v>9136</v>
      </c>
      <c r="AI2424" s="140" t="s">
        <v>7943</v>
      </c>
      <c r="AJ2424" s="140" t="s">
        <v>9137</v>
      </c>
      <c r="AK2424" s="140" t="s">
        <v>9138</v>
      </c>
      <c r="AL2424" s="139">
        <v>1020</v>
      </c>
      <c r="AM2424" s="140" t="s">
        <v>249</v>
      </c>
      <c r="AN2424" s="140" t="s">
        <v>9139</v>
      </c>
    </row>
    <row r="2425" spans="1:40" ht="28.8" x14ac:dyDescent="0.25">
      <c r="A2425" s="139" t="s">
        <v>7756</v>
      </c>
      <c r="B2425" s="140" t="s">
        <v>7757</v>
      </c>
      <c r="C2425" s="139">
        <v>133413</v>
      </c>
      <c r="D2425" s="140" t="s">
        <v>6610</v>
      </c>
      <c r="E2425" s="140" t="s">
        <v>6102</v>
      </c>
      <c r="F2425" s="139">
        <v>3040</v>
      </c>
      <c r="G2425" s="140" t="s">
        <v>6103</v>
      </c>
      <c r="H2425" s="140" t="s">
        <v>6383</v>
      </c>
      <c r="I2425" s="140" t="s">
        <v>7758</v>
      </c>
      <c r="J2425" s="140" t="s">
        <v>17106</v>
      </c>
      <c r="K2425" s="140" t="s">
        <v>7899</v>
      </c>
      <c r="L2425" s="140" t="s">
        <v>7761</v>
      </c>
      <c r="M2425" s="140" t="s">
        <v>6823</v>
      </c>
      <c r="N2425" s="140" t="s">
        <v>8730</v>
      </c>
      <c r="O2425" s="139">
        <v>120733</v>
      </c>
      <c r="P2425" s="139">
        <v>5801</v>
      </c>
      <c r="Q2425" s="140" t="s">
        <v>5309</v>
      </c>
      <c r="R2425" s="139">
        <v>961268</v>
      </c>
      <c r="S2425" s="139">
        <v>0</v>
      </c>
      <c r="T2425" s="140" t="s">
        <v>7935</v>
      </c>
      <c r="U2425" s="141">
        <v>43344</v>
      </c>
      <c r="V2425" s="140" t="s">
        <v>17107</v>
      </c>
      <c r="W2425" s="140" t="s">
        <v>7997</v>
      </c>
      <c r="X2425" s="140" t="s">
        <v>7765</v>
      </c>
      <c r="Y2425" s="140" t="s">
        <v>7766</v>
      </c>
      <c r="Z2425" s="140" t="s">
        <v>8732</v>
      </c>
      <c r="AA2425" s="139">
        <v>1</v>
      </c>
      <c r="AB2425" s="141">
        <v>45322</v>
      </c>
      <c r="AC2425" s="141">
        <v>45322</v>
      </c>
      <c r="AD2425" s="140" t="s">
        <v>7953</v>
      </c>
      <c r="AE2425" s="140" t="s">
        <v>7954</v>
      </c>
      <c r="AF2425" s="140" t="s">
        <v>7955</v>
      </c>
      <c r="AG2425" s="140" t="s">
        <v>7956</v>
      </c>
      <c r="AH2425" s="140" t="s">
        <v>11656</v>
      </c>
      <c r="AI2425" s="140" t="s">
        <v>7773</v>
      </c>
      <c r="AJ2425" s="140" t="s">
        <v>11657</v>
      </c>
      <c r="AK2425" s="140" t="s">
        <v>7758</v>
      </c>
      <c r="AL2425" s="139">
        <v>3040</v>
      </c>
      <c r="AM2425" s="140" t="s">
        <v>641</v>
      </c>
      <c r="AN2425" s="140" t="s">
        <v>11658</v>
      </c>
    </row>
    <row r="2426" spans="1:40" ht="28.8" x14ac:dyDescent="0.25">
      <c r="A2426" s="139" t="s">
        <v>7756</v>
      </c>
      <c r="B2426" s="140" t="s">
        <v>7757</v>
      </c>
      <c r="C2426" s="139">
        <v>133421</v>
      </c>
      <c r="D2426" s="140" t="s">
        <v>6979</v>
      </c>
      <c r="E2426" s="140" t="s">
        <v>6770</v>
      </c>
      <c r="F2426" s="139">
        <v>3582</v>
      </c>
      <c r="G2426" s="140" t="s">
        <v>361</v>
      </c>
      <c r="H2426" s="140" t="s">
        <v>6980</v>
      </c>
      <c r="I2426" s="140" t="s">
        <v>7758</v>
      </c>
      <c r="J2426" s="140" t="s">
        <v>17108</v>
      </c>
      <c r="K2426" s="140" t="s">
        <v>7760</v>
      </c>
      <c r="L2426" s="140" t="s">
        <v>7761</v>
      </c>
      <c r="M2426" s="140" t="s">
        <v>7491</v>
      </c>
      <c r="N2426" s="140" t="s">
        <v>7762</v>
      </c>
      <c r="O2426" s="139">
        <v>118828</v>
      </c>
      <c r="P2426" s="139">
        <v>143743</v>
      </c>
      <c r="Q2426" s="140" t="s">
        <v>6144</v>
      </c>
      <c r="R2426" s="139">
        <v>113944</v>
      </c>
      <c r="S2426" s="139">
        <v>113944</v>
      </c>
      <c r="T2426" s="140" t="s">
        <v>7935</v>
      </c>
      <c r="U2426" s="141">
        <v>43344</v>
      </c>
      <c r="V2426" s="140" t="s">
        <v>17109</v>
      </c>
      <c r="W2426" s="140" t="s">
        <v>17110</v>
      </c>
      <c r="X2426" s="140" t="s">
        <v>7765</v>
      </c>
      <c r="Y2426" s="140" t="s">
        <v>7766</v>
      </c>
      <c r="Z2426" s="140" t="s">
        <v>7767</v>
      </c>
      <c r="AA2426" s="139">
        <v>1</v>
      </c>
      <c r="AB2426" s="141">
        <v>45322</v>
      </c>
      <c r="AC2426" s="141">
        <v>45322</v>
      </c>
      <c r="AD2426" s="140" t="s">
        <v>7876</v>
      </c>
      <c r="AE2426" s="140" t="s">
        <v>7877</v>
      </c>
      <c r="AF2426" s="140" t="s">
        <v>7878</v>
      </c>
      <c r="AG2426" s="140" t="s">
        <v>7879</v>
      </c>
      <c r="AH2426" s="140" t="s">
        <v>17111</v>
      </c>
      <c r="AI2426" s="140" t="s">
        <v>7773</v>
      </c>
      <c r="AJ2426" s="140" t="s">
        <v>16373</v>
      </c>
      <c r="AK2426" s="140" t="s">
        <v>17112</v>
      </c>
      <c r="AL2426" s="139">
        <v>3581</v>
      </c>
      <c r="AM2426" s="140" t="s">
        <v>25</v>
      </c>
      <c r="AN2426" s="140" t="s">
        <v>7776</v>
      </c>
    </row>
    <row r="2427" spans="1:40" ht="28.8" x14ac:dyDescent="0.25">
      <c r="A2427" s="139" t="s">
        <v>7756</v>
      </c>
      <c r="B2427" s="140" t="s">
        <v>7757</v>
      </c>
      <c r="C2427" s="139">
        <v>133447</v>
      </c>
      <c r="D2427" s="140" t="s">
        <v>6385</v>
      </c>
      <c r="E2427" s="140" t="s">
        <v>6466</v>
      </c>
      <c r="F2427" s="139">
        <v>2930</v>
      </c>
      <c r="G2427" s="140" t="s">
        <v>288</v>
      </c>
      <c r="H2427" s="140" t="s">
        <v>6386</v>
      </c>
      <c r="I2427" s="140" t="s">
        <v>7758</v>
      </c>
      <c r="J2427" s="140" t="s">
        <v>17113</v>
      </c>
      <c r="K2427" s="140" t="s">
        <v>8070</v>
      </c>
      <c r="L2427" s="140" t="s">
        <v>7761</v>
      </c>
      <c r="M2427" s="140" t="s">
        <v>8071</v>
      </c>
      <c r="N2427" s="140" t="s">
        <v>7762</v>
      </c>
      <c r="O2427" s="139">
        <v>122093</v>
      </c>
      <c r="P2427" s="139">
        <v>497</v>
      </c>
      <c r="Q2427" s="140" t="s">
        <v>6054</v>
      </c>
      <c r="R2427" s="139">
        <v>113829</v>
      </c>
      <c r="S2427" s="139">
        <v>113829</v>
      </c>
      <c r="T2427" s="140" t="s">
        <v>7935</v>
      </c>
      <c r="U2427" s="141">
        <v>43344</v>
      </c>
      <c r="V2427" s="140" t="s">
        <v>17114</v>
      </c>
      <c r="W2427" s="140" t="s">
        <v>9089</v>
      </c>
      <c r="X2427" s="140" t="s">
        <v>7765</v>
      </c>
      <c r="Y2427" s="140" t="s">
        <v>7766</v>
      </c>
      <c r="Z2427" s="140" t="s">
        <v>7767</v>
      </c>
      <c r="AA2427" s="139">
        <v>1</v>
      </c>
      <c r="AB2427" s="141">
        <v>45322</v>
      </c>
      <c r="AC2427" s="141">
        <v>45322</v>
      </c>
      <c r="AD2427" s="140" t="s">
        <v>8091</v>
      </c>
      <c r="AE2427" s="140" t="s">
        <v>8092</v>
      </c>
      <c r="AF2427" s="140" t="s">
        <v>8093</v>
      </c>
      <c r="AG2427" s="140" t="s">
        <v>8094</v>
      </c>
      <c r="AH2427" s="140" t="s">
        <v>8117</v>
      </c>
      <c r="AI2427" s="140" t="s">
        <v>7773</v>
      </c>
      <c r="AJ2427" s="140" t="s">
        <v>8118</v>
      </c>
      <c r="AK2427" s="140" t="s">
        <v>8119</v>
      </c>
      <c r="AL2427" s="139">
        <v>2240</v>
      </c>
      <c r="AM2427" s="140" t="s">
        <v>297</v>
      </c>
      <c r="AN2427" s="140" t="s">
        <v>8120</v>
      </c>
    </row>
    <row r="2428" spans="1:40" ht="28.8" x14ac:dyDescent="0.25">
      <c r="A2428" s="139" t="s">
        <v>7756</v>
      </c>
      <c r="B2428" s="140" t="s">
        <v>7757</v>
      </c>
      <c r="C2428" s="139">
        <v>133454</v>
      </c>
      <c r="D2428" s="140" t="s">
        <v>6387</v>
      </c>
      <c r="E2428" s="140" t="s">
        <v>6106</v>
      </c>
      <c r="F2428" s="139">
        <v>2900</v>
      </c>
      <c r="G2428" s="140" t="s">
        <v>286</v>
      </c>
      <c r="H2428" s="140" t="s">
        <v>6388</v>
      </c>
      <c r="I2428" s="140" t="s">
        <v>7758</v>
      </c>
      <c r="J2428" s="140" t="s">
        <v>17115</v>
      </c>
      <c r="K2428" s="140" t="s">
        <v>8070</v>
      </c>
      <c r="L2428" s="140" t="s">
        <v>7761</v>
      </c>
      <c r="M2428" s="140" t="s">
        <v>8071</v>
      </c>
      <c r="N2428" s="140" t="s">
        <v>7762</v>
      </c>
      <c r="O2428" s="139">
        <v>122093</v>
      </c>
      <c r="P2428" s="139">
        <v>497</v>
      </c>
      <c r="Q2428" s="140" t="s">
        <v>6054</v>
      </c>
      <c r="R2428" s="139">
        <v>113829</v>
      </c>
      <c r="S2428" s="139">
        <v>113829</v>
      </c>
      <c r="T2428" s="140" t="s">
        <v>7935</v>
      </c>
      <c r="U2428" s="141">
        <v>43344</v>
      </c>
      <c r="V2428" s="140" t="s">
        <v>17116</v>
      </c>
      <c r="W2428" s="140" t="s">
        <v>7952</v>
      </c>
      <c r="X2428" s="140" t="s">
        <v>7765</v>
      </c>
      <c r="Y2428" s="140" t="s">
        <v>7766</v>
      </c>
      <c r="Z2428" s="140" t="s">
        <v>7767</v>
      </c>
      <c r="AA2428" s="139">
        <v>1</v>
      </c>
      <c r="AB2428" s="141">
        <v>45322</v>
      </c>
      <c r="AC2428" s="141">
        <v>45322</v>
      </c>
      <c r="AD2428" s="140" t="s">
        <v>8091</v>
      </c>
      <c r="AE2428" s="140" t="s">
        <v>8092</v>
      </c>
      <c r="AF2428" s="140" t="s">
        <v>8093</v>
      </c>
      <c r="AG2428" s="140" t="s">
        <v>8094</v>
      </c>
      <c r="AH2428" s="140" t="s">
        <v>8117</v>
      </c>
      <c r="AI2428" s="140" t="s">
        <v>7773</v>
      </c>
      <c r="AJ2428" s="140" t="s">
        <v>8118</v>
      </c>
      <c r="AK2428" s="140" t="s">
        <v>8119</v>
      </c>
      <c r="AL2428" s="139">
        <v>2240</v>
      </c>
      <c r="AM2428" s="140" t="s">
        <v>297</v>
      </c>
      <c r="AN2428" s="140" t="s">
        <v>8120</v>
      </c>
    </row>
    <row r="2429" spans="1:40" ht="28.8" x14ac:dyDescent="0.25">
      <c r="A2429" s="139" t="s">
        <v>7756</v>
      </c>
      <c r="B2429" s="140" t="s">
        <v>7757</v>
      </c>
      <c r="C2429" s="139">
        <v>133462</v>
      </c>
      <c r="D2429" s="140" t="s">
        <v>6389</v>
      </c>
      <c r="E2429" s="140" t="s">
        <v>6107</v>
      </c>
      <c r="F2429" s="139">
        <v>2812</v>
      </c>
      <c r="G2429" s="140" t="s">
        <v>627</v>
      </c>
      <c r="H2429" s="140" t="s">
        <v>6390</v>
      </c>
      <c r="I2429" s="140" t="s">
        <v>7758</v>
      </c>
      <c r="J2429" s="140" t="s">
        <v>17117</v>
      </c>
      <c r="K2429" s="140" t="s">
        <v>8070</v>
      </c>
      <c r="L2429" s="140" t="s">
        <v>7761</v>
      </c>
      <c r="M2429" s="140" t="s">
        <v>8071</v>
      </c>
      <c r="N2429" s="140" t="s">
        <v>7762</v>
      </c>
      <c r="O2429" s="139">
        <v>122119</v>
      </c>
      <c r="P2429" s="139">
        <v>1099</v>
      </c>
      <c r="Q2429" s="140" t="s">
        <v>5175</v>
      </c>
      <c r="R2429" s="139">
        <v>113845</v>
      </c>
      <c r="S2429" s="139">
        <v>113845</v>
      </c>
      <c r="T2429" s="140" t="s">
        <v>7935</v>
      </c>
      <c r="U2429" s="141">
        <v>43344</v>
      </c>
      <c r="V2429" s="140" t="s">
        <v>17118</v>
      </c>
      <c r="W2429" s="140" t="s">
        <v>7828</v>
      </c>
      <c r="X2429" s="140" t="s">
        <v>7765</v>
      </c>
      <c r="Y2429" s="140" t="s">
        <v>7766</v>
      </c>
      <c r="Z2429" s="140" t="s">
        <v>7767</v>
      </c>
      <c r="AA2429" s="139">
        <v>1</v>
      </c>
      <c r="AB2429" s="141">
        <v>45322</v>
      </c>
      <c r="AC2429" s="141">
        <v>45322</v>
      </c>
      <c r="AD2429" s="140" t="s">
        <v>7953</v>
      </c>
      <c r="AE2429" s="140" t="s">
        <v>7954</v>
      </c>
      <c r="AF2429" s="140" t="s">
        <v>7955</v>
      </c>
      <c r="AG2429" s="140" t="s">
        <v>7956</v>
      </c>
      <c r="AH2429" s="140" t="s">
        <v>8264</v>
      </c>
      <c r="AI2429" s="140" t="s">
        <v>7773</v>
      </c>
      <c r="AJ2429" s="140" t="s">
        <v>8265</v>
      </c>
      <c r="AK2429" s="140" t="s">
        <v>8266</v>
      </c>
      <c r="AL2429" s="139">
        <v>2580</v>
      </c>
      <c r="AM2429" s="140" t="s">
        <v>335</v>
      </c>
      <c r="AN2429" s="140" t="s">
        <v>8267</v>
      </c>
    </row>
    <row r="2430" spans="1:40" ht="28.8" x14ac:dyDescent="0.25">
      <c r="A2430" s="139" t="s">
        <v>7756</v>
      </c>
      <c r="B2430" s="140" t="s">
        <v>7757</v>
      </c>
      <c r="C2430" s="139">
        <v>133471</v>
      </c>
      <c r="D2430" s="140" t="s">
        <v>6611</v>
      </c>
      <c r="E2430" s="140" t="s">
        <v>7460</v>
      </c>
      <c r="F2430" s="139">
        <v>2018</v>
      </c>
      <c r="G2430" s="140" t="s">
        <v>2909</v>
      </c>
      <c r="H2430" s="140" t="s">
        <v>6612</v>
      </c>
      <c r="I2430" s="140" t="s">
        <v>7758</v>
      </c>
      <c r="J2430" s="140" t="s">
        <v>17119</v>
      </c>
      <c r="K2430" s="140" t="s">
        <v>7899</v>
      </c>
      <c r="L2430" s="140" t="s">
        <v>7761</v>
      </c>
      <c r="M2430" s="140" t="s">
        <v>6823</v>
      </c>
      <c r="N2430" s="140" t="s">
        <v>8722</v>
      </c>
      <c r="O2430" s="139">
        <v>119925</v>
      </c>
      <c r="P2430" s="139">
        <v>48009</v>
      </c>
      <c r="Q2430" s="140" t="s">
        <v>7634</v>
      </c>
      <c r="R2430" s="139">
        <v>963652</v>
      </c>
      <c r="S2430" s="139">
        <v>0</v>
      </c>
      <c r="T2430" s="140" t="s">
        <v>7935</v>
      </c>
      <c r="U2430" s="141">
        <v>43344</v>
      </c>
      <c r="V2430" s="140" t="s">
        <v>17120</v>
      </c>
      <c r="W2430" s="140" t="s">
        <v>17121</v>
      </c>
      <c r="X2430" s="140" t="s">
        <v>7765</v>
      </c>
      <c r="Y2430" s="140" t="s">
        <v>7766</v>
      </c>
      <c r="Z2430" s="140" t="s">
        <v>8739</v>
      </c>
      <c r="AA2430" s="139">
        <v>2</v>
      </c>
      <c r="AB2430" s="141">
        <v>45322</v>
      </c>
      <c r="AC2430" s="141">
        <v>45322</v>
      </c>
      <c r="AD2430" s="140" t="s">
        <v>7857</v>
      </c>
      <c r="AE2430" s="140" t="s">
        <v>7858</v>
      </c>
      <c r="AF2430" s="140" t="s">
        <v>7859</v>
      </c>
      <c r="AG2430" s="140" t="s">
        <v>7860</v>
      </c>
      <c r="AH2430" s="140" t="s">
        <v>15632</v>
      </c>
      <c r="AI2430" s="140" t="s">
        <v>7885</v>
      </c>
      <c r="AJ2430" s="140" t="s">
        <v>15633</v>
      </c>
      <c r="AK2430" s="140" t="s">
        <v>4734</v>
      </c>
      <c r="AL2430" s="139">
        <v>2000</v>
      </c>
      <c r="AM2430" s="140" t="s">
        <v>2909</v>
      </c>
      <c r="AN2430" s="140" t="s">
        <v>15634</v>
      </c>
    </row>
    <row r="2431" spans="1:40" ht="28.8" x14ac:dyDescent="0.25">
      <c r="A2431" s="139" t="s">
        <v>7756</v>
      </c>
      <c r="B2431" s="140" t="s">
        <v>7757</v>
      </c>
      <c r="C2431" s="139">
        <v>133496</v>
      </c>
      <c r="D2431" s="140" t="s">
        <v>6108</v>
      </c>
      <c r="E2431" s="140" t="s">
        <v>17122</v>
      </c>
      <c r="F2431" s="139">
        <v>3300</v>
      </c>
      <c r="G2431" s="140" t="s">
        <v>352</v>
      </c>
      <c r="H2431" s="140" t="s">
        <v>6391</v>
      </c>
      <c r="I2431" s="140" t="s">
        <v>7758</v>
      </c>
      <c r="J2431" s="140" t="s">
        <v>17123</v>
      </c>
      <c r="K2431" s="140" t="s">
        <v>7881</v>
      </c>
      <c r="L2431" s="140" t="s">
        <v>7761</v>
      </c>
      <c r="M2431" s="140" t="s">
        <v>6824</v>
      </c>
      <c r="N2431" s="140" t="s">
        <v>8722</v>
      </c>
      <c r="O2431" s="139">
        <v>0</v>
      </c>
      <c r="P2431" s="139"/>
      <c r="Q2431" s="140" t="s">
        <v>7758</v>
      </c>
      <c r="R2431" s="139">
        <v>133488</v>
      </c>
      <c r="S2431" s="139">
        <v>0</v>
      </c>
      <c r="T2431" s="140" t="s">
        <v>7935</v>
      </c>
      <c r="U2431" s="141">
        <v>43344</v>
      </c>
      <c r="V2431" s="140" t="s">
        <v>17124</v>
      </c>
      <c r="W2431" s="140" t="s">
        <v>8776</v>
      </c>
      <c r="X2431" s="140" t="s">
        <v>7765</v>
      </c>
      <c r="Y2431" s="140" t="s">
        <v>7766</v>
      </c>
      <c r="Z2431" s="140" t="s">
        <v>8739</v>
      </c>
      <c r="AA2431" s="139">
        <v>1</v>
      </c>
      <c r="AB2431" s="141">
        <v>45322</v>
      </c>
      <c r="AC2431" s="141">
        <v>45322</v>
      </c>
      <c r="AD2431" s="140" t="s">
        <v>7953</v>
      </c>
      <c r="AE2431" s="140" t="s">
        <v>7954</v>
      </c>
      <c r="AF2431" s="140" t="s">
        <v>7955</v>
      </c>
      <c r="AG2431" s="140" t="s">
        <v>7956</v>
      </c>
      <c r="AH2431" s="140" t="s">
        <v>17125</v>
      </c>
      <c r="AI2431" s="140" t="s">
        <v>7943</v>
      </c>
      <c r="AJ2431" s="140" t="s">
        <v>17126</v>
      </c>
      <c r="AK2431" s="140" t="s">
        <v>17127</v>
      </c>
      <c r="AL2431" s="139">
        <v>3300</v>
      </c>
      <c r="AM2431" s="140" t="s">
        <v>352</v>
      </c>
      <c r="AN2431" s="140" t="s">
        <v>17128</v>
      </c>
    </row>
    <row r="2432" spans="1:40" ht="28.8" x14ac:dyDescent="0.25">
      <c r="A2432" s="139" t="s">
        <v>7756</v>
      </c>
      <c r="B2432" s="140" t="s">
        <v>7757</v>
      </c>
      <c r="C2432" s="139">
        <v>133595</v>
      </c>
      <c r="D2432" s="140" t="s">
        <v>6109</v>
      </c>
      <c r="E2432" s="140" t="s">
        <v>6110</v>
      </c>
      <c r="F2432" s="139">
        <v>2060</v>
      </c>
      <c r="G2432" s="140" t="s">
        <v>2909</v>
      </c>
      <c r="H2432" s="140" t="s">
        <v>6392</v>
      </c>
      <c r="I2432" s="140" t="s">
        <v>7758</v>
      </c>
      <c r="J2432" s="140" t="s">
        <v>17129</v>
      </c>
      <c r="K2432" s="140" t="s">
        <v>8070</v>
      </c>
      <c r="L2432" s="140" t="s">
        <v>7761</v>
      </c>
      <c r="M2432" s="140" t="s">
        <v>8071</v>
      </c>
      <c r="N2432" s="140" t="s">
        <v>8730</v>
      </c>
      <c r="O2432" s="139">
        <v>119677</v>
      </c>
      <c r="P2432" s="139">
        <v>6511</v>
      </c>
      <c r="Q2432" s="140" t="s">
        <v>7172</v>
      </c>
      <c r="R2432" s="139">
        <v>128728</v>
      </c>
      <c r="S2432" s="139">
        <v>0</v>
      </c>
      <c r="T2432" s="140" t="s">
        <v>7935</v>
      </c>
      <c r="U2432" s="141">
        <v>43344</v>
      </c>
      <c r="V2432" s="140" t="s">
        <v>17130</v>
      </c>
      <c r="W2432" s="140" t="s">
        <v>10113</v>
      </c>
      <c r="X2432" s="140" t="s">
        <v>7765</v>
      </c>
      <c r="Y2432" s="140" t="s">
        <v>7766</v>
      </c>
      <c r="Z2432" s="140" t="s">
        <v>8732</v>
      </c>
      <c r="AA2432" s="139">
        <v>1</v>
      </c>
      <c r="AB2432" s="141">
        <v>45322</v>
      </c>
      <c r="AC2432" s="141">
        <v>45322</v>
      </c>
      <c r="AD2432" s="140" t="s">
        <v>7857</v>
      </c>
      <c r="AE2432" s="140" t="s">
        <v>7858</v>
      </c>
      <c r="AF2432" s="140" t="s">
        <v>7859</v>
      </c>
      <c r="AG2432" s="140" t="s">
        <v>7860</v>
      </c>
      <c r="AH2432" s="140" t="s">
        <v>9645</v>
      </c>
      <c r="AI2432" s="140" t="s">
        <v>7773</v>
      </c>
      <c r="AJ2432" s="140" t="s">
        <v>9646</v>
      </c>
      <c r="AK2432" s="140" t="s">
        <v>9647</v>
      </c>
      <c r="AL2432" s="139">
        <v>2000</v>
      </c>
      <c r="AM2432" s="140" t="s">
        <v>2909</v>
      </c>
      <c r="AN2432" s="140" t="s">
        <v>9648</v>
      </c>
    </row>
    <row r="2433" spans="1:40" ht="28.8" x14ac:dyDescent="0.25">
      <c r="A2433" s="139" t="s">
        <v>7756</v>
      </c>
      <c r="B2433" s="140" t="s">
        <v>7757</v>
      </c>
      <c r="C2433" s="139">
        <v>133603</v>
      </c>
      <c r="D2433" s="140" t="s">
        <v>6111</v>
      </c>
      <c r="E2433" s="140" t="s">
        <v>6112</v>
      </c>
      <c r="F2433" s="139">
        <v>2100</v>
      </c>
      <c r="G2433" s="140" t="s">
        <v>543</v>
      </c>
      <c r="H2433" s="140" t="s">
        <v>6393</v>
      </c>
      <c r="I2433" s="140" t="s">
        <v>7758</v>
      </c>
      <c r="J2433" s="140" t="s">
        <v>17131</v>
      </c>
      <c r="K2433" s="140" t="s">
        <v>8070</v>
      </c>
      <c r="L2433" s="140" t="s">
        <v>7761</v>
      </c>
      <c r="M2433" s="140" t="s">
        <v>8071</v>
      </c>
      <c r="N2433" s="140" t="s">
        <v>8730</v>
      </c>
      <c r="O2433" s="139">
        <v>119701</v>
      </c>
      <c r="P2433" s="139">
        <v>10231</v>
      </c>
      <c r="Q2433" s="140" t="s">
        <v>6546</v>
      </c>
      <c r="R2433" s="139">
        <v>128728</v>
      </c>
      <c r="S2433" s="139">
        <v>0</v>
      </c>
      <c r="T2433" s="140" t="s">
        <v>7935</v>
      </c>
      <c r="U2433" s="141">
        <v>43344</v>
      </c>
      <c r="V2433" s="140" t="s">
        <v>17132</v>
      </c>
      <c r="W2433" s="140" t="s">
        <v>7837</v>
      </c>
      <c r="X2433" s="140" t="s">
        <v>7765</v>
      </c>
      <c r="Y2433" s="140" t="s">
        <v>7766</v>
      </c>
      <c r="Z2433" s="140" t="s">
        <v>8732</v>
      </c>
      <c r="AA2433" s="139">
        <v>1</v>
      </c>
      <c r="AB2433" s="141">
        <v>45322</v>
      </c>
      <c r="AC2433" s="141">
        <v>45322</v>
      </c>
      <c r="AD2433" s="140" t="s">
        <v>7876</v>
      </c>
      <c r="AE2433" s="140" t="s">
        <v>7877</v>
      </c>
      <c r="AF2433" s="140" t="s">
        <v>7878</v>
      </c>
      <c r="AG2433" s="140" t="s">
        <v>7879</v>
      </c>
      <c r="AH2433" s="140" t="s">
        <v>9645</v>
      </c>
      <c r="AI2433" s="140" t="s">
        <v>7773</v>
      </c>
      <c r="AJ2433" s="140" t="s">
        <v>9646</v>
      </c>
      <c r="AK2433" s="140" t="s">
        <v>9647</v>
      </c>
      <c r="AL2433" s="139">
        <v>2000</v>
      </c>
      <c r="AM2433" s="140" t="s">
        <v>2909</v>
      </c>
      <c r="AN2433" s="140" t="s">
        <v>9648</v>
      </c>
    </row>
    <row r="2434" spans="1:40" ht="28.8" x14ac:dyDescent="0.25">
      <c r="A2434" s="139" t="s">
        <v>7756</v>
      </c>
      <c r="B2434" s="140" t="s">
        <v>7757</v>
      </c>
      <c r="C2434" s="139">
        <v>137463</v>
      </c>
      <c r="D2434" s="140" t="s">
        <v>5241</v>
      </c>
      <c r="E2434" s="140" t="s">
        <v>6467</v>
      </c>
      <c r="F2434" s="139">
        <v>3272</v>
      </c>
      <c r="G2434" s="140" t="s">
        <v>6468</v>
      </c>
      <c r="H2434" s="140" t="s">
        <v>6613</v>
      </c>
      <c r="I2434" s="140" t="s">
        <v>7758</v>
      </c>
      <c r="J2434" s="140" t="s">
        <v>17133</v>
      </c>
      <c r="K2434" s="140" t="s">
        <v>8070</v>
      </c>
      <c r="L2434" s="140" t="s">
        <v>7761</v>
      </c>
      <c r="M2434" s="140" t="s">
        <v>8071</v>
      </c>
      <c r="N2434" s="140" t="s">
        <v>8722</v>
      </c>
      <c r="O2434" s="139">
        <v>121954</v>
      </c>
      <c r="P2434" s="139">
        <v>11941</v>
      </c>
      <c r="Q2434" s="140" t="s">
        <v>6279</v>
      </c>
      <c r="R2434" s="139">
        <v>973719</v>
      </c>
      <c r="S2434" s="139">
        <v>0</v>
      </c>
      <c r="T2434" s="140" t="s">
        <v>7935</v>
      </c>
      <c r="U2434" s="141">
        <v>43709</v>
      </c>
      <c r="V2434" s="140" t="s">
        <v>17134</v>
      </c>
      <c r="W2434" s="140" t="s">
        <v>8251</v>
      </c>
      <c r="X2434" s="140" t="s">
        <v>7765</v>
      </c>
      <c r="Y2434" s="140" t="s">
        <v>7766</v>
      </c>
      <c r="Z2434" s="140" t="s">
        <v>8739</v>
      </c>
      <c r="AA2434" s="139">
        <v>1</v>
      </c>
      <c r="AB2434" s="141">
        <v>45322</v>
      </c>
      <c r="AC2434" s="141">
        <v>45322</v>
      </c>
      <c r="AD2434" s="140" t="s">
        <v>7876</v>
      </c>
      <c r="AE2434" s="140" t="s">
        <v>7877</v>
      </c>
      <c r="AF2434" s="140" t="s">
        <v>7878</v>
      </c>
      <c r="AG2434" s="140" t="s">
        <v>7879</v>
      </c>
      <c r="AH2434" s="140" t="s">
        <v>10893</v>
      </c>
      <c r="AI2434" s="140" t="s">
        <v>7943</v>
      </c>
      <c r="AJ2434" s="140" t="s">
        <v>10894</v>
      </c>
      <c r="AK2434" s="140" t="s">
        <v>10895</v>
      </c>
      <c r="AL2434" s="139">
        <v>2223</v>
      </c>
      <c r="AM2434" s="140" t="s">
        <v>618</v>
      </c>
      <c r="AN2434" s="140" t="s">
        <v>10896</v>
      </c>
    </row>
    <row r="2435" spans="1:40" ht="28.8" x14ac:dyDescent="0.25">
      <c r="A2435" s="139" t="s">
        <v>7756</v>
      </c>
      <c r="B2435" s="140" t="s">
        <v>7757</v>
      </c>
      <c r="C2435" s="139">
        <v>137471</v>
      </c>
      <c r="D2435" s="140" t="s">
        <v>6771</v>
      </c>
      <c r="E2435" s="140" t="s">
        <v>6469</v>
      </c>
      <c r="F2435" s="139">
        <v>9688</v>
      </c>
      <c r="G2435" s="140" t="s">
        <v>477</v>
      </c>
      <c r="H2435" s="140" t="s">
        <v>6470</v>
      </c>
      <c r="I2435" s="140" t="s">
        <v>7758</v>
      </c>
      <c r="J2435" s="140" t="s">
        <v>17135</v>
      </c>
      <c r="K2435" s="140" t="s">
        <v>7922</v>
      </c>
      <c r="L2435" s="140" t="s">
        <v>7761</v>
      </c>
      <c r="M2435" s="140" t="s">
        <v>7923</v>
      </c>
      <c r="N2435" s="140" t="s">
        <v>8722</v>
      </c>
      <c r="O2435" s="139">
        <v>121004</v>
      </c>
      <c r="P2435" s="139">
        <v>24117</v>
      </c>
      <c r="Q2435" s="140" t="s">
        <v>6937</v>
      </c>
      <c r="R2435" s="139">
        <v>969361</v>
      </c>
      <c r="S2435" s="139">
        <v>0</v>
      </c>
      <c r="T2435" s="140" t="s">
        <v>7935</v>
      </c>
      <c r="U2435" s="141">
        <v>43709</v>
      </c>
      <c r="V2435" s="140" t="s">
        <v>17136</v>
      </c>
      <c r="W2435" s="140" t="s">
        <v>10599</v>
      </c>
      <c r="X2435" s="140" t="s">
        <v>7765</v>
      </c>
      <c r="Y2435" s="140" t="s">
        <v>7766</v>
      </c>
      <c r="Z2435" s="140" t="s">
        <v>8739</v>
      </c>
      <c r="AA2435" s="139">
        <v>1</v>
      </c>
      <c r="AB2435" s="141">
        <v>45322</v>
      </c>
      <c r="AC2435" s="141">
        <v>45322</v>
      </c>
      <c r="AD2435" s="140" t="s">
        <v>8470</v>
      </c>
      <c r="AE2435" s="140" t="s">
        <v>8471</v>
      </c>
      <c r="AF2435" s="140" t="s">
        <v>8472</v>
      </c>
      <c r="AG2435" s="140" t="s">
        <v>8473</v>
      </c>
      <c r="AH2435" s="140" t="s">
        <v>15114</v>
      </c>
      <c r="AI2435" s="140" t="s">
        <v>7885</v>
      </c>
      <c r="AJ2435" s="140" t="s">
        <v>15115</v>
      </c>
      <c r="AK2435" s="140" t="s">
        <v>5075</v>
      </c>
      <c r="AL2435" s="139">
        <v>9680</v>
      </c>
      <c r="AM2435" s="140" t="s">
        <v>894</v>
      </c>
      <c r="AN2435" s="140" t="s">
        <v>15116</v>
      </c>
    </row>
    <row r="2436" spans="1:40" ht="28.8" x14ac:dyDescent="0.25">
      <c r="A2436" s="139" t="s">
        <v>7756</v>
      </c>
      <c r="B2436" s="140" t="s">
        <v>7757</v>
      </c>
      <c r="C2436" s="139">
        <v>137489</v>
      </c>
      <c r="D2436" s="140" t="s">
        <v>6471</v>
      </c>
      <c r="E2436" s="140" t="s">
        <v>6472</v>
      </c>
      <c r="F2436" s="139">
        <v>8480</v>
      </c>
      <c r="G2436" s="140" t="s">
        <v>52</v>
      </c>
      <c r="H2436" s="140" t="s">
        <v>6473</v>
      </c>
      <c r="I2436" s="140" t="s">
        <v>7758</v>
      </c>
      <c r="J2436" s="140" t="s">
        <v>13247</v>
      </c>
      <c r="K2436" s="140" t="s">
        <v>7922</v>
      </c>
      <c r="L2436" s="140" t="s">
        <v>7761</v>
      </c>
      <c r="M2436" s="140" t="s">
        <v>7923</v>
      </c>
      <c r="N2436" s="140" t="s">
        <v>8730</v>
      </c>
      <c r="O2436" s="139">
        <v>121582</v>
      </c>
      <c r="P2436" s="139">
        <v>17186</v>
      </c>
      <c r="Q2436" s="140" t="s">
        <v>5653</v>
      </c>
      <c r="R2436" s="139">
        <v>975433</v>
      </c>
      <c r="S2436" s="139">
        <v>0</v>
      </c>
      <c r="T2436" s="140" t="s">
        <v>7935</v>
      </c>
      <c r="U2436" s="141">
        <v>43709</v>
      </c>
      <c r="V2436" s="140" t="s">
        <v>17137</v>
      </c>
      <c r="W2436" s="140" t="s">
        <v>13287</v>
      </c>
      <c r="X2436" s="140" t="s">
        <v>7765</v>
      </c>
      <c r="Y2436" s="140" t="s">
        <v>7766</v>
      </c>
      <c r="Z2436" s="140" t="s">
        <v>8732</v>
      </c>
      <c r="AA2436" s="139">
        <v>1</v>
      </c>
      <c r="AB2436" s="141">
        <v>45322</v>
      </c>
      <c r="AC2436" s="141">
        <v>45322</v>
      </c>
      <c r="AD2436" s="140" t="s">
        <v>8379</v>
      </c>
      <c r="AE2436" s="140" t="s">
        <v>8380</v>
      </c>
      <c r="AF2436" s="140" t="s">
        <v>8381</v>
      </c>
      <c r="AG2436" s="140" t="s">
        <v>8382</v>
      </c>
      <c r="AH2436" s="140" t="s">
        <v>13250</v>
      </c>
      <c r="AI2436" s="140" t="s">
        <v>7773</v>
      </c>
      <c r="AJ2436" s="140" t="s">
        <v>13251</v>
      </c>
      <c r="AK2436" s="140" t="s">
        <v>3628</v>
      </c>
      <c r="AL2436" s="139">
        <v>8480</v>
      </c>
      <c r="AM2436" s="140" t="s">
        <v>52</v>
      </c>
      <c r="AN2436" s="140" t="s">
        <v>13252</v>
      </c>
    </row>
    <row r="2437" spans="1:40" ht="28.8" x14ac:dyDescent="0.25">
      <c r="A2437" s="139" t="s">
        <v>7756</v>
      </c>
      <c r="B2437" s="140" t="s">
        <v>7757</v>
      </c>
      <c r="C2437" s="139">
        <v>137497</v>
      </c>
      <c r="D2437" s="140" t="s">
        <v>6474</v>
      </c>
      <c r="E2437" s="140" t="s">
        <v>6475</v>
      </c>
      <c r="F2437" s="139">
        <v>8500</v>
      </c>
      <c r="G2437" s="140" t="s">
        <v>412</v>
      </c>
      <c r="H2437" s="140" t="s">
        <v>6614</v>
      </c>
      <c r="I2437" s="140" t="s">
        <v>7758</v>
      </c>
      <c r="J2437" s="140" t="s">
        <v>17138</v>
      </c>
      <c r="K2437" s="140" t="s">
        <v>7922</v>
      </c>
      <c r="L2437" s="140" t="s">
        <v>7761</v>
      </c>
      <c r="M2437" s="140" t="s">
        <v>7923</v>
      </c>
      <c r="N2437" s="140" t="s">
        <v>8722</v>
      </c>
      <c r="O2437" s="139">
        <v>120824</v>
      </c>
      <c r="P2437" s="139">
        <v>18705</v>
      </c>
      <c r="Q2437" s="140" t="s">
        <v>5705</v>
      </c>
      <c r="R2437" s="139">
        <v>115717</v>
      </c>
      <c r="S2437" s="139">
        <v>0</v>
      </c>
      <c r="T2437" s="140" t="s">
        <v>7935</v>
      </c>
      <c r="U2437" s="141">
        <v>43709</v>
      </c>
      <c r="V2437" s="140" t="s">
        <v>17139</v>
      </c>
      <c r="W2437" s="140" t="s">
        <v>8707</v>
      </c>
      <c r="X2437" s="140" t="s">
        <v>7765</v>
      </c>
      <c r="Y2437" s="140" t="s">
        <v>7766</v>
      </c>
      <c r="Z2437" s="140" t="s">
        <v>8739</v>
      </c>
      <c r="AA2437" s="139">
        <v>1</v>
      </c>
      <c r="AB2437" s="141">
        <v>45322</v>
      </c>
      <c r="AC2437" s="141">
        <v>45322</v>
      </c>
      <c r="AD2437" s="140" t="s">
        <v>7913</v>
      </c>
      <c r="AE2437" s="140" t="s">
        <v>7914</v>
      </c>
      <c r="AF2437" s="140" t="s">
        <v>7915</v>
      </c>
      <c r="AG2437" s="140" t="s">
        <v>7916</v>
      </c>
      <c r="AH2437" s="140" t="s">
        <v>17140</v>
      </c>
      <c r="AI2437" s="140" t="s">
        <v>7943</v>
      </c>
      <c r="AJ2437" s="140" t="s">
        <v>6474</v>
      </c>
      <c r="AK2437" s="140" t="s">
        <v>6475</v>
      </c>
      <c r="AL2437" s="139">
        <v>8500</v>
      </c>
      <c r="AM2437" s="140" t="s">
        <v>412</v>
      </c>
      <c r="AN2437" s="140" t="s">
        <v>13519</v>
      </c>
    </row>
    <row r="2438" spans="1:40" ht="28.8" x14ac:dyDescent="0.25">
      <c r="A2438" s="139" t="s">
        <v>7756</v>
      </c>
      <c r="B2438" s="140" t="s">
        <v>7757</v>
      </c>
      <c r="C2438" s="139">
        <v>137505</v>
      </c>
      <c r="D2438" s="140" t="s">
        <v>6476</v>
      </c>
      <c r="E2438" s="140" t="s">
        <v>6477</v>
      </c>
      <c r="F2438" s="139">
        <v>8500</v>
      </c>
      <c r="G2438" s="140" t="s">
        <v>412</v>
      </c>
      <c r="H2438" s="140" t="s">
        <v>6478</v>
      </c>
      <c r="I2438" s="140" t="s">
        <v>7758</v>
      </c>
      <c r="J2438" s="140" t="s">
        <v>17141</v>
      </c>
      <c r="K2438" s="140" t="s">
        <v>7899</v>
      </c>
      <c r="L2438" s="140" t="s">
        <v>7761</v>
      </c>
      <c r="M2438" s="140" t="s">
        <v>6823</v>
      </c>
      <c r="N2438" s="140" t="s">
        <v>7762</v>
      </c>
      <c r="O2438" s="139">
        <v>120873</v>
      </c>
      <c r="P2438" s="139">
        <v>2311</v>
      </c>
      <c r="Q2438" s="140" t="s">
        <v>7521</v>
      </c>
      <c r="R2438" s="139">
        <v>114082</v>
      </c>
      <c r="S2438" s="139">
        <v>114082</v>
      </c>
      <c r="T2438" s="140" t="s">
        <v>7935</v>
      </c>
      <c r="U2438" s="141">
        <v>43709</v>
      </c>
      <c r="V2438" s="140" t="s">
        <v>17142</v>
      </c>
      <c r="W2438" s="140" t="s">
        <v>9296</v>
      </c>
      <c r="X2438" s="140" t="s">
        <v>7765</v>
      </c>
      <c r="Y2438" s="140" t="s">
        <v>7766</v>
      </c>
      <c r="Z2438" s="140" t="s">
        <v>7767</v>
      </c>
      <c r="AA2438" s="139">
        <v>1</v>
      </c>
      <c r="AB2438" s="141">
        <v>45322</v>
      </c>
      <c r="AC2438" s="141">
        <v>45322</v>
      </c>
      <c r="AD2438" s="140" t="s">
        <v>7913</v>
      </c>
      <c r="AE2438" s="140" t="s">
        <v>7914</v>
      </c>
      <c r="AF2438" s="140" t="s">
        <v>7915</v>
      </c>
      <c r="AG2438" s="140" t="s">
        <v>7916</v>
      </c>
      <c r="AH2438" s="140" t="s">
        <v>7917</v>
      </c>
      <c r="AI2438" s="140" t="s">
        <v>7885</v>
      </c>
      <c r="AJ2438" s="140" t="s">
        <v>7918</v>
      </c>
      <c r="AK2438" s="140" t="s">
        <v>7919</v>
      </c>
      <c r="AL2438" s="139">
        <v>8800</v>
      </c>
      <c r="AM2438" s="140" t="s">
        <v>429</v>
      </c>
      <c r="AN2438" s="140" t="s">
        <v>7920</v>
      </c>
    </row>
    <row r="2439" spans="1:40" ht="28.8" x14ac:dyDescent="0.25">
      <c r="A2439" s="139" t="s">
        <v>7756</v>
      </c>
      <c r="B2439" s="140" t="s">
        <v>7757</v>
      </c>
      <c r="C2439" s="139">
        <v>137521</v>
      </c>
      <c r="D2439" s="140" t="s">
        <v>7669</v>
      </c>
      <c r="E2439" s="140" t="s">
        <v>6615</v>
      </c>
      <c r="F2439" s="139">
        <v>9600</v>
      </c>
      <c r="G2439" s="140" t="s">
        <v>473</v>
      </c>
      <c r="H2439" s="140" t="s">
        <v>6981</v>
      </c>
      <c r="I2439" s="140" t="s">
        <v>7758</v>
      </c>
      <c r="J2439" s="140" t="s">
        <v>17143</v>
      </c>
      <c r="K2439" s="140" t="s">
        <v>7899</v>
      </c>
      <c r="L2439" s="140" t="s">
        <v>7761</v>
      </c>
      <c r="M2439" s="140" t="s">
        <v>6823</v>
      </c>
      <c r="N2439" s="140" t="s">
        <v>8722</v>
      </c>
      <c r="O2439" s="139">
        <v>119925</v>
      </c>
      <c r="P2439" s="139">
        <v>48009</v>
      </c>
      <c r="Q2439" s="140" t="s">
        <v>7634</v>
      </c>
      <c r="R2439" s="139">
        <v>137752</v>
      </c>
      <c r="S2439" s="139">
        <v>0</v>
      </c>
      <c r="T2439" s="140" t="s">
        <v>7935</v>
      </c>
      <c r="U2439" s="141">
        <v>43709</v>
      </c>
      <c r="V2439" s="140" t="s">
        <v>17144</v>
      </c>
      <c r="W2439" s="140" t="s">
        <v>17145</v>
      </c>
      <c r="X2439" s="140" t="s">
        <v>7765</v>
      </c>
      <c r="Y2439" s="140" t="s">
        <v>7766</v>
      </c>
      <c r="Z2439" s="140" t="s">
        <v>8739</v>
      </c>
      <c r="AA2439" s="139">
        <v>2</v>
      </c>
      <c r="AB2439" s="141">
        <v>45322</v>
      </c>
      <c r="AC2439" s="141">
        <v>45322</v>
      </c>
      <c r="AD2439" s="140" t="s">
        <v>8470</v>
      </c>
      <c r="AE2439" s="140" t="s">
        <v>8471</v>
      </c>
      <c r="AF2439" s="140" t="s">
        <v>8472</v>
      </c>
      <c r="AG2439" s="140" t="s">
        <v>8473</v>
      </c>
      <c r="AH2439" s="140" t="s">
        <v>17146</v>
      </c>
      <c r="AI2439" s="140" t="s">
        <v>14305</v>
      </c>
      <c r="AJ2439" s="140" t="s">
        <v>17147</v>
      </c>
      <c r="AK2439" s="140" t="s">
        <v>6615</v>
      </c>
      <c r="AL2439" s="139">
        <v>9600</v>
      </c>
      <c r="AM2439" s="140" t="s">
        <v>473</v>
      </c>
      <c r="AN2439" s="140" t="s">
        <v>17148</v>
      </c>
    </row>
    <row r="2440" spans="1:40" ht="28.8" x14ac:dyDescent="0.25">
      <c r="A2440" s="139" t="s">
        <v>7756</v>
      </c>
      <c r="B2440" s="140" t="s">
        <v>7757</v>
      </c>
      <c r="C2440" s="139">
        <v>137539</v>
      </c>
      <c r="D2440" s="140" t="s">
        <v>6616</v>
      </c>
      <c r="E2440" s="140" t="s">
        <v>6479</v>
      </c>
      <c r="F2440" s="139">
        <v>8600</v>
      </c>
      <c r="G2440" s="140" t="s">
        <v>6480</v>
      </c>
      <c r="H2440" s="140" t="s">
        <v>6617</v>
      </c>
      <c r="I2440" s="140" t="s">
        <v>7758</v>
      </c>
      <c r="J2440" s="140" t="s">
        <v>17149</v>
      </c>
      <c r="K2440" s="140" t="s">
        <v>7922</v>
      </c>
      <c r="L2440" s="140" t="s">
        <v>7761</v>
      </c>
      <c r="M2440" s="140" t="s">
        <v>7923</v>
      </c>
      <c r="N2440" s="140" t="s">
        <v>8730</v>
      </c>
      <c r="O2440" s="139">
        <v>119172</v>
      </c>
      <c r="P2440" s="139">
        <v>17756</v>
      </c>
      <c r="Q2440" s="140" t="s">
        <v>490</v>
      </c>
      <c r="R2440" s="139">
        <v>975375</v>
      </c>
      <c r="S2440" s="139">
        <v>0</v>
      </c>
      <c r="T2440" s="140" t="s">
        <v>7935</v>
      </c>
      <c r="U2440" s="141">
        <v>43709</v>
      </c>
      <c r="V2440" s="140" t="s">
        <v>17150</v>
      </c>
      <c r="W2440" s="140" t="s">
        <v>11625</v>
      </c>
      <c r="X2440" s="140" t="s">
        <v>7765</v>
      </c>
      <c r="Y2440" s="140" t="s">
        <v>7766</v>
      </c>
      <c r="Z2440" s="140" t="s">
        <v>8732</v>
      </c>
      <c r="AA2440" s="139">
        <v>1</v>
      </c>
      <c r="AB2440" s="141">
        <v>45322</v>
      </c>
      <c r="AC2440" s="141">
        <v>45322</v>
      </c>
      <c r="AD2440" s="140" t="s">
        <v>7913</v>
      </c>
      <c r="AE2440" s="140" t="s">
        <v>7914</v>
      </c>
      <c r="AF2440" s="140" t="s">
        <v>7915</v>
      </c>
      <c r="AG2440" s="140" t="s">
        <v>7916</v>
      </c>
      <c r="AH2440" s="140" t="s">
        <v>13126</v>
      </c>
      <c r="AI2440" s="140" t="s">
        <v>7773</v>
      </c>
      <c r="AJ2440" s="140" t="s">
        <v>13127</v>
      </c>
      <c r="AK2440" s="140" t="s">
        <v>13128</v>
      </c>
      <c r="AL2440" s="139">
        <v>8600</v>
      </c>
      <c r="AM2440" s="140" t="s">
        <v>395</v>
      </c>
      <c r="AN2440" s="140" t="s">
        <v>13129</v>
      </c>
    </row>
    <row r="2441" spans="1:40" ht="28.8" x14ac:dyDescent="0.25">
      <c r="A2441" s="139" t="s">
        <v>7756</v>
      </c>
      <c r="B2441" s="140" t="s">
        <v>7757</v>
      </c>
      <c r="C2441" s="139">
        <v>137554</v>
      </c>
      <c r="D2441" s="140" t="s">
        <v>7461</v>
      </c>
      <c r="E2441" s="140" t="s">
        <v>6481</v>
      </c>
      <c r="F2441" s="139">
        <v>9420</v>
      </c>
      <c r="G2441" s="140" t="s">
        <v>6482</v>
      </c>
      <c r="H2441" s="140" t="s">
        <v>6483</v>
      </c>
      <c r="I2441" s="140" t="s">
        <v>7758</v>
      </c>
      <c r="J2441" s="140" t="s">
        <v>17151</v>
      </c>
      <c r="K2441" s="140" t="s">
        <v>8031</v>
      </c>
      <c r="L2441" s="140" t="s">
        <v>7761</v>
      </c>
      <c r="M2441" s="140" t="s">
        <v>6825</v>
      </c>
      <c r="N2441" s="140" t="s">
        <v>7762</v>
      </c>
      <c r="O2441" s="139">
        <v>121012</v>
      </c>
      <c r="P2441" s="139">
        <v>299</v>
      </c>
      <c r="Q2441" s="140" t="s">
        <v>7049</v>
      </c>
      <c r="R2441" s="139">
        <v>113985</v>
      </c>
      <c r="S2441" s="139">
        <v>113985</v>
      </c>
      <c r="T2441" s="140" t="s">
        <v>7935</v>
      </c>
      <c r="U2441" s="141">
        <v>43709</v>
      </c>
      <c r="V2441" s="140" t="s">
        <v>17152</v>
      </c>
      <c r="W2441" s="140" t="s">
        <v>8105</v>
      </c>
      <c r="X2441" s="140" t="s">
        <v>7765</v>
      </c>
      <c r="Y2441" s="140" t="s">
        <v>7766</v>
      </c>
      <c r="Z2441" s="140" t="s">
        <v>7767</v>
      </c>
      <c r="AA2441" s="139">
        <v>1</v>
      </c>
      <c r="AB2441" s="141">
        <v>45322</v>
      </c>
      <c r="AC2441" s="141">
        <v>45322</v>
      </c>
      <c r="AD2441" s="140" t="s">
        <v>7938</v>
      </c>
      <c r="AE2441" s="140" t="s">
        <v>7939</v>
      </c>
      <c r="AF2441" s="140" t="s">
        <v>7940</v>
      </c>
      <c r="AG2441" s="140" t="s">
        <v>7941</v>
      </c>
      <c r="AH2441" s="140" t="s">
        <v>8034</v>
      </c>
      <c r="AI2441" s="140" t="s">
        <v>7773</v>
      </c>
      <c r="AJ2441" s="140" t="s">
        <v>8035</v>
      </c>
      <c r="AK2441" s="140" t="s">
        <v>8036</v>
      </c>
      <c r="AL2441" s="139">
        <v>9300</v>
      </c>
      <c r="AM2441" s="140" t="s">
        <v>456</v>
      </c>
      <c r="AN2441" s="140" t="s">
        <v>8037</v>
      </c>
    </row>
    <row r="2442" spans="1:40" ht="28.8" x14ac:dyDescent="0.25">
      <c r="A2442" s="139" t="s">
        <v>7756</v>
      </c>
      <c r="B2442" s="140" t="s">
        <v>7757</v>
      </c>
      <c r="C2442" s="139">
        <v>137562</v>
      </c>
      <c r="D2442" s="140" t="s">
        <v>6618</v>
      </c>
      <c r="E2442" s="140" t="s">
        <v>6484</v>
      </c>
      <c r="F2442" s="139">
        <v>2650</v>
      </c>
      <c r="G2442" s="140" t="s">
        <v>315</v>
      </c>
      <c r="H2442" s="140" t="s">
        <v>6485</v>
      </c>
      <c r="I2442" s="140" t="s">
        <v>7758</v>
      </c>
      <c r="J2442" s="140" t="s">
        <v>17153</v>
      </c>
      <c r="K2442" s="140" t="s">
        <v>8070</v>
      </c>
      <c r="L2442" s="140" t="s">
        <v>7761</v>
      </c>
      <c r="M2442" s="140" t="s">
        <v>8071</v>
      </c>
      <c r="N2442" s="140" t="s">
        <v>8722</v>
      </c>
      <c r="O2442" s="139">
        <v>121707</v>
      </c>
      <c r="P2442" s="139">
        <v>9803</v>
      </c>
      <c r="Q2442" s="140" t="s">
        <v>6538</v>
      </c>
      <c r="R2442" s="139">
        <v>103192</v>
      </c>
      <c r="S2442" s="139">
        <v>0</v>
      </c>
      <c r="T2442" s="140" t="s">
        <v>7935</v>
      </c>
      <c r="U2442" s="141">
        <v>43709</v>
      </c>
      <c r="V2442" s="140" t="s">
        <v>17154</v>
      </c>
      <c r="W2442" s="140" t="s">
        <v>8902</v>
      </c>
      <c r="X2442" s="140" t="s">
        <v>7765</v>
      </c>
      <c r="Y2442" s="140" t="s">
        <v>7766</v>
      </c>
      <c r="Z2442" s="140" t="s">
        <v>8739</v>
      </c>
      <c r="AA2442" s="139">
        <v>1</v>
      </c>
      <c r="AB2442" s="141">
        <v>45322</v>
      </c>
      <c r="AC2442" s="141">
        <v>45322</v>
      </c>
      <c r="AD2442" s="140" t="s">
        <v>8109</v>
      </c>
      <c r="AE2442" s="140" t="s">
        <v>8110</v>
      </c>
      <c r="AF2442" s="140" t="s">
        <v>8111</v>
      </c>
      <c r="AG2442" s="140" t="s">
        <v>8112</v>
      </c>
      <c r="AH2442" s="140" t="s">
        <v>10800</v>
      </c>
      <c r="AI2442" s="140" t="s">
        <v>7943</v>
      </c>
      <c r="AJ2442" s="140" t="s">
        <v>10801</v>
      </c>
      <c r="AK2442" s="140" t="s">
        <v>9653</v>
      </c>
      <c r="AL2442" s="139">
        <v>2390</v>
      </c>
      <c r="AM2442" s="140" t="s">
        <v>2847</v>
      </c>
      <c r="AN2442" s="140" t="s">
        <v>10263</v>
      </c>
    </row>
    <row r="2443" spans="1:40" ht="28.8" x14ac:dyDescent="0.25">
      <c r="A2443" s="139" t="s">
        <v>7756</v>
      </c>
      <c r="B2443" s="140" t="s">
        <v>7757</v>
      </c>
      <c r="C2443" s="139">
        <v>137588</v>
      </c>
      <c r="D2443" s="140" t="s">
        <v>6772</v>
      </c>
      <c r="E2443" s="140" t="s">
        <v>6486</v>
      </c>
      <c r="F2443" s="139">
        <v>9000</v>
      </c>
      <c r="G2443" s="140" t="s">
        <v>436</v>
      </c>
      <c r="H2443" s="140" t="s">
        <v>6487</v>
      </c>
      <c r="I2443" s="140" t="s">
        <v>7758</v>
      </c>
      <c r="J2443" s="140" t="s">
        <v>17155</v>
      </c>
      <c r="K2443" s="140" t="s">
        <v>8031</v>
      </c>
      <c r="L2443" s="140" t="s">
        <v>7761</v>
      </c>
      <c r="M2443" s="140" t="s">
        <v>6825</v>
      </c>
      <c r="N2443" s="140" t="s">
        <v>8730</v>
      </c>
      <c r="O2443" s="139">
        <v>121798</v>
      </c>
      <c r="P2443" s="139">
        <v>20917</v>
      </c>
      <c r="Q2443" s="140" t="s">
        <v>7319</v>
      </c>
      <c r="R2443" s="139">
        <v>975789</v>
      </c>
      <c r="S2443" s="139">
        <v>0</v>
      </c>
      <c r="T2443" s="140" t="s">
        <v>7935</v>
      </c>
      <c r="U2443" s="141">
        <v>43709</v>
      </c>
      <c r="V2443" s="140" t="s">
        <v>17156</v>
      </c>
      <c r="W2443" s="140" t="s">
        <v>7994</v>
      </c>
      <c r="X2443" s="140" t="s">
        <v>7765</v>
      </c>
      <c r="Y2443" s="140" t="s">
        <v>7766</v>
      </c>
      <c r="Z2443" s="140" t="s">
        <v>8732</v>
      </c>
      <c r="AA2443" s="139">
        <v>1</v>
      </c>
      <c r="AB2443" s="141">
        <v>45322</v>
      </c>
      <c r="AC2443" s="141">
        <v>45322</v>
      </c>
      <c r="AD2443" s="140" t="s">
        <v>8379</v>
      </c>
      <c r="AE2443" s="140" t="s">
        <v>8380</v>
      </c>
      <c r="AF2443" s="140" t="s">
        <v>8381</v>
      </c>
      <c r="AG2443" s="140" t="s">
        <v>8382</v>
      </c>
      <c r="AH2443" s="140" t="s">
        <v>14253</v>
      </c>
      <c r="AI2443" s="140" t="s">
        <v>7773</v>
      </c>
      <c r="AJ2443" s="140" t="s">
        <v>14254</v>
      </c>
      <c r="AK2443" s="140" t="s">
        <v>14255</v>
      </c>
      <c r="AL2443" s="139">
        <v>9000</v>
      </c>
      <c r="AM2443" s="140" t="s">
        <v>436</v>
      </c>
      <c r="AN2443" s="140" t="s">
        <v>14256</v>
      </c>
    </row>
    <row r="2444" spans="1:40" ht="28.8" x14ac:dyDescent="0.25">
      <c r="A2444" s="139" t="s">
        <v>7756</v>
      </c>
      <c r="B2444" s="140" t="s">
        <v>7757</v>
      </c>
      <c r="C2444" s="139">
        <v>137604</v>
      </c>
      <c r="D2444" s="140" t="s">
        <v>6619</v>
      </c>
      <c r="E2444" s="140" t="s">
        <v>3169</v>
      </c>
      <c r="F2444" s="139">
        <v>9200</v>
      </c>
      <c r="G2444" s="140" t="s">
        <v>458</v>
      </c>
      <c r="H2444" s="140" t="s">
        <v>95</v>
      </c>
      <c r="I2444" s="140" t="s">
        <v>7758</v>
      </c>
      <c r="J2444" s="140" t="s">
        <v>17157</v>
      </c>
      <c r="K2444" s="140" t="s">
        <v>8031</v>
      </c>
      <c r="L2444" s="140" t="s">
        <v>7761</v>
      </c>
      <c r="M2444" s="140" t="s">
        <v>6825</v>
      </c>
      <c r="N2444" s="140" t="s">
        <v>7762</v>
      </c>
      <c r="O2444" s="139">
        <v>121251</v>
      </c>
      <c r="P2444" s="139">
        <v>2758</v>
      </c>
      <c r="Q2444" s="140" t="s">
        <v>7128</v>
      </c>
      <c r="R2444" s="139">
        <v>113977</v>
      </c>
      <c r="S2444" s="139">
        <v>113977</v>
      </c>
      <c r="T2444" s="140" t="s">
        <v>7935</v>
      </c>
      <c r="U2444" s="141">
        <v>43709</v>
      </c>
      <c r="V2444" s="140" t="s">
        <v>17158</v>
      </c>
      <c r="W2444" s="140" t="s">
        <v>17159</v>
      </c>
      <c r="X2444" s="140" t="s">
        <v>7765</v>
      </c>
      <c r="Y2444" s="140" t="s">
        <v>7766</v>
      </c>
      <c r="Z2444" s="140" t="s">
        <v>7767</v>
      </c>
      <c r="AA2444" s="139">
        <v>1</v>
      </c>
      <c r="AB2444" s="141">
        <v>45322</v>
      </c>
      <c r="AC2444" s="141">
        <v>45322</v>
      </c>
      <c r="AD2444" s="140" t="s">
        <v>8081</v>
      </c>
      <c r="AE2444" s="140" t="s">
        <v>8082</v>
      </c>
      <c r="AF2444" s="140" t="s">
        <v>8083</v>
      </c>
      <c r="AG2444" s="140" t="s">
        <v>8084</v>
      </c>
      <c r="AH2444" s="140" t="s">
        <v>8568</v>
      </c>
      <c r="AI2444" s="140" t="s">
        <v>7773</v>
      </c>
      <c r="AJ2444" s="140" t="s">
        <v>8569</v>
      </c>
      <c r="AK2444" s="140" t="s">
        <v>8570</v>
      </c>
      <c r="AL2444" s="139">
        <v>9200</v>
      </c>
      <c r="AM2444" s="140" t="s">
        <v>458</v>
      </c>
      <c r="AN2444" s="140" t="s">
        <v>8571</v>
      </c>
    </row>
    <row r="2445" spans="1:40" ht="28.8" x14ac:dyDescent="0.25">
      <c r="A2445" s="139" t="s">
        <v>7756</v>
      </c>
      <c r="B2445" s="140" t="s">
        <v>7757</v>
      </c>
      <c r="C2445" s="139">
        <v>137612</v>
      </c>
      <c r="D2445" s="140" t="s">
        <v>7462</v>
      </c>
      <c r="E2445" s="140" t="s">
        <v>6773</v>
      </c>
      <c r="F2445" s="139">
        <v>2640</v>
      </c>
      <c r="G2445" s="140" t="s">
        <v>314</v>
      </c>
      <c r="H2445" s="140" t="s">
        <v>6488</v>
      </c>
      <c r="I2445" s="140" t="s">
        <v>7758</v>
      </c>
      <c r="J2445" s="140" t="s">
        <v>8193</v>
      </c>
      <c r="K2445" s="140" t="s">
        <v>8070</v>
      </c>
      <c r="L2445" s="140" t="s">
        <v>7761</v>
      </c>
      <c r="M2445" s="140" t="s">
        <v>8071</v>
      </c>
      <c r="N2445" s="140" t="s">
        <v>7762</v>
      </c>
      <c r="O2445" s="139">
        <v>120543</v>
      </c>
      <c r="P2445" s="139">
        <v>118679</v>
      </c>
      <c r="Q2445" s="140" t="s">
        <v>5992</v>
      </c>
      <c r="R2445" s="139">
        <v>113861</v>
      </c>
      <c r="S2445" s="139">
        <v>113861</v>
      </c>
      <c r="T2445" s="140" t="s">
        <v>7935</v>
      </c>
      <c r="U2445" s="141">
        <v>43709</v>
      </c>
      <c r="V2445" s="140" t="s">
        <v>17160</v>
      </c>
      <c r="W2445" s="140" t="s">
        <v>8300</v>
      </c>
      <c r="X2445" s="140" t="s">
        <v>7765</v>
      </c>
      <c r="Y2445" s="140" t="s">
        <v>7766</v>
      </c>
      <c r="Z2445" s="140" t="s">
        <v>7767</v>
      </c>
      <c r="AA2445" s="139">
        <v>1</v>
      </c>
      <c r="AB2445" s="141">
        <v>45322</v>
      </c>
      <c r="AC2445" s="141">
        <v>45322</v>
      </c>
      <c r="AD2445" s="140" t="s">
        <v>8195</v>
      </c>
      <c r="AE2445" s="140" t="s">
        <v>8196</v>
      </c>
      <c r="AF2445" s="140" t="s">
        <v>8197</v>
      </c>
      <c r="AG2445" s="140" t="s">
        <v>8198</v>
      </c>
      <c r="AH2445" s="140" t="s">
        <v>7903</v>
      </c>
      <c r="AI2445" s="140" t="s">
        <v>7773</v>
      </c>
      <c r="AJ2445" s="140" t="s">
        <v>7904</v>
      </c>
      <c r="AK2445" s="140" t="s">
        <v>7905</v>
      </c>
      <c r="AL2445" s="139">
        <v>2300</v>
      </c>
      <c r="AM2445" s="140" t="s">
        <v>301</v>
      </c>
      <c r="AN2445" s="140" t="s">
        <v>7906</v>
      </c>
    </row>
    <row r="2446" spans="1:40" ht="28.8" x14ac:dyDescent="0.25">
      <c r="A2446" s="139" t="s">
        <v>7756</v>
      </c>
      <c r="B2446" s="140" t="s">
        <v>7757</v>
      </c>
      <c r="C2446" s="139">
        <v>137621</v>
      </c>
      <c r="D2446" s="140" t="s">
        <v>6982</v>
      </c>
      <c r="E2446" s="140" t="s">
        <v>6489</v>
      </c>
      <c r="F2446" s="139">
        <v>2650</v>
      </c>
      <c r="G2446" s="140" t="s">
        <v>315</v>
      </c>
      <c r="H2446" s="140" t="s">
        <v>6774</v>
      </c>
      <c r="I2446" s="140" t="s">
        <v>7758</v>
      </c>
      <c r="J2446" s="140" t="s">
        <v>17161</v>
      </c>
      <c r="K2446" s="140" t="s">
        <v>8070</v>
      </c>
      <c r="L2446" s="140" t="s">
        <v>7761</v>
      </c>
      <c r="M2446" s="140" t="s">
        <v>8071</v>
      </c>
      <c r="N2446" s="140" t="s">
        <v>7762</v>
      </c>
      <c r="O2446" s="139">
        <v>120543</v>
      </c>
      <c r="P2446" s="139">
        <v>118679</v>
      </c>
      <c r="Q2446" s="140" t="s">
        <v>5992</v>
      </c>
      <c r="R2446" s="139">
        <v>113861</v>
      </c>
      <c r="S2446" s="139">
        <v>113861</v>
      </c>
      <c r="T2446" s="140" t="s">
        <v>7935</v>
      </c>
      <c r="U2446" s="141">
        <v>43709</v>
      </c>
      <c r="V2446" s="140" t="s">
        <v>17162</v>
      </c>
      <c r="W2446" s="140" t="s">
        <v>9149</v>
      </c>
      <c r="X2446" s="140" t="s">
        <v>7765</v>
      </c>
      <c r="Y2446" s="140" t="s">
        <v>7766</v>
      </c>
      <c r="Z2446" s="140" t="s">
        <v>7767</v>
      </c>
      <c r="AA2446" s="139">
        <v>1</v>
      </c>
      <c r="AB2446" s="141">
        <v>45322</v>
      </c>
      <c r="AC2446" s="141">
        <v>45322</v>
      </c>
      <c r="AD2446" s="140" t="s">
        <v>8109</v>
      </c>
      <c r="AE2446" s="140" t="s">
        <v>8110</v>
      </c>
      <c r="AF2446" s="140" t="s">
        <v>8111</v>
      </c>
      <c r="AG2446" s="140" t="s">
        <v>8112</v>
      </c>
      <c r="AH2446" s="140" t="s">
        <v>7903</v>
      </c>
      <c r="AI2446" s="140" t="s">
        <v>7773</v>
      </c>
      <c r="AJ2446" s="140" t="s">
        <v>7904</v>
      </c>
      <c r="AK2446" s="140" t="s">
        <v>7905</v>
      </c>
      <c r="AL2446" s="139">
        <v>2300</v>
      </c>
      <c r="AM2446" s="140" t="s">
        <v>301</v>
      </c>
      <c r="AN2446" s="140" t="s">
        <v>7906</v>
      </c>
    </row>
    <row r="2447" spans="1:40" ht="28.8" x14ac:dyDescent="0.25">
      <c r="A2447" s="139" t="s">
        <v>7756</v>
      </c>
      <c r="B2447" s="140" t="s">
        <v>7757</v>
      </c>
      <c r="C2447" s="139">
        <v>137638</v>
      </c>
      <c r="D2447" s="140" t="s">
        <v>5762</v>
      </c>
      <c r="E2447" s="140" t="s">
        <v>5105</v>
      </c>
      <c r="F2447" s="139">
        <v>2640</v>
      </c>
      <c r="G2447" s="140" t="s">
        <v>314</v>
      </c>
      <c r="H2447" s="140" t="s">
        <v>2054</v>
      </c>
      <c r="I2447" s="140" t="s">
        <v>7758</v>
      </c>
      <c r="J2447" s="140" t="s">
        <v>17163</v>
      </c>
      <c r="K2447" s="140" t="s">
        <v>7899</v>
      </c>
      <c r="L2447" s="140" t="s">
        <v>7761</v>
      </c>
      <c r="M2447" s="140" t="s">
        <v>6823</v>
      </c>
      <c r="N2447" s="140" t="s">
        <v>8722</v>
      </c>
      <c r="O2447" s="139">
        <v>125591</v>
      </c>
      <c r="P2447" s="139">
        <v>117556</v>
      </c>
      <c r="Q2447" s="140" t="s">
        <v>7418</v>
      </c>
      <c r="R2447" s="139">
        <v>112961</v>
      </c>
      <c r="S2447" s="139">
        <v>0</v>
      </c>
      <c r="T2447" s="140" t="s">
        <v>7935</v>
      </c>
      <c r="U2447" s="141">
        <v>43709</v>
      </c>
      <c r="V2447" s="140" t="s">
        <v>17164</v>
      </c>
      <c r="W2447" s="140" t="s">
        <v>10374</v>
      </c>
      <c r="X2447" s="140" t="s">
        <v>7765</v>
      </c>
      <c r="Y2447" s="140" t="s">
        <v>7766</v>
      </c>
      <c r="Z2447" s="140" t="s">
        <v>8739</v>
      </c>
      <c r="AA2447" s="139">
        <v>1</v>
      </c>
      <c r="AB2447" s="141">
        <v>45322</v>
      </c>
      <c r="AC2447" s="141">
        <v>45322</v>
      </c>
      <c r="AD2447" s="140" t="s">
        <v>8195</v>
      </c>
      <c r="AE2447" s="140" t="s">
        <v>8196</v>
      </c>
      <c r="AF2447" s="140" t="s">
        <v>8197</v>
      </c>
      <c r="AG2447" s="140" t="s">
        <v>8198</v>
      </c>
      <c r="AH2447" s="140" t="s">
        <v>17165</v>
      </c>
      <c r="AI2447" s="140" t="s">
        <v>7943</v>
      </c>
      <c r="AJ2447" s="140" t="s">
        <v>17166</v>
      </c>
      <c r="AK2447" s="140" t="s">
        <v>5105</v>
      </c>
      <c r="AL2447" s="139">
        <v>2640</v>
      </c>
      <c r="AM2447" s="140" t="s">
        <v>314</v>
      </c>
      <c r="AN2447" s="140" t="s">
        <v>17167</v>
      </c>
    </row>
    <row r="2448" spans="1:40" ht="28.8" x14ac:dyDescent="0.25">
      <c r="A2448" s="139" t="s">
        <v>7756</v>
      </c>
      <c r="B2448" s="140" t="s">
        <v>7757</v>
      </c>
      <c r="C2448" s="139">
        <v>137653</v>
      </c>
      <c r="D2448" s="140" t="s">
        <v>6490</v>
      </c>
      <c r="E2448" s="140" t="s">
        <v>6491</v>
      </c>
      <c r="F2448" s="139">
        <v>3080</v>
      </c>
      <c r="G2448" s="140" t="s">
        <v>279</v>
      </c>
      <c r="H2448" s="140" t="s">
        <v>6492</v>
      </c>
      <c r="I2448" s="140" t="s">
        <v>7758</v>
      </c>
      <c r="J2448" s="140" t="s">
        <v>17168</v>
      </c>
      <c r="K2448" s="140" t="s">
        <v>7899</v>
      </c>
      <c r="L2448" s="140" t="s">
        <v>7761</v>
      </c>
      <c r="M2448" s="140" t="s">
        <v>6823</v>
      </c>
      <c r="N2448" s="140" t="s">
        <v>8722</v>
      </c>
      <c r="O2448" s="139">
        <v>119925</v>
      </c>
      <c r="P2448">
        <v>48009</v>
      </c>
      <c r="Q2448" s="140" t="s">
        <v>7634</v>
      </c>
      <c r="R2448" s="139">
        <v>137315</v>
      </c>
      <c r="S2448" s="139">
        <v>0</v>
      </c>
      <c r="T2448" s="140" t="s">
        <v>7935</v>
      </c>
      <c r="U2448" s="141">
        <v>43709</v>
      </c>
      <c r="V2448" s="140" t="s">
        <v>17169</v>
      </c>
      <c r="W2448" s="140" t="s">
        <v>8931</v>
      </c>
      <c r="X2448" s="140" t="s">
        <v>7765</v>
      </c>
      <c r="Y2448" s="140" t="s">
        <v>7766</v>
      </c>
      <c r="Z2448" s="140" t="s">
        <v>8739</v>
      </c>
      <c r="AA2448" s="139">
        <v>3</v>
      </c>
      <c r="AB2448" s="141">
        <v>45322</v>
      </c>
      <c r="AC2448" s="141">
        <v>45322</v>
      </c>
      <c r="AD2448" s="140" t="s">
        <v>7953</v>
      </c>
      <c r="AE2448" s="140" t="s">
        <v>7954</v>
      </c>
      <c r="AF2448" s="140" t="s">
        <v>7955</v>
      </c>
      <c r="AG2448" s="140" t="s">
        <v>7956</v>
      </c>
      <c r="AH2448" s="140" t="s">
        <v>17170</v>
      </c>
      <c r="AI2448" s="140" t="s">
        <v>9607</v>
      </c>
      <c r="AJ2448" s="140" t="s">
        <v>17171</v>
      </c>
      <c r="AK2448" s="140" t="s">
        <v>6491</v>
      </c>
      <c r="AL2448" s="139">
        <v>3080</v>
      </c>
      <c r="AM2448" s="140" t="s">
        <v>279</v>
      </c>
      <c r="AN2448" s="140" t="s">
        <v>17172</v>
      </c>
    </row>
    <row r="2449" spans="1:40" ht="28.8" x14ac:dyDescent="0.25">
      <c r="A2449" s="139" t="s">
        <v>7756</v>
      </c>
      <c r="B2449" s="140" t="s">
        <v>7757</v>
      </c>
      <c r="C2449" s="139">
        <v>137679</v>
      </c>
      <c r="D2449" s="140" t="s">
        <v>6493</v>
      </c>
      <c r="E2449" s="140" t="s">
        <v>6494</v>
      </c>
      <c r="F2449" s="139">
        <v>1742</v>
      </c>
      <c r="G2449" s="140" t="s">
        <v>521</v>
      </c>
      <c r="H2449" s="140" t="s">
        <v>6495</v>
      </c>
      <c r="I2449" s="140" t="s">
        <v>7758</v>
      </c>
      <c r="J2449" s="140" t="s">
        <v>9340</v>
      </c>
      <c r="K2449" s="140" t="s">
        <v>7881</v>
      </c>
      <c r="L2449" s="140" t="s">
        <v>7761</v>
      </c>
      <c r="M2449" s="140" t="s">
        <v>6824</v>
      </c>
      <c r="N2449" s="140" t="s">
        <v>8722</v>
      </c>
      <c r="O2449" s="139">
        <v>122192</v>
      </c>
      <c r="P2449" s="139">
        <v>5249</v>
      </c>
      <c r="Q2449" s="140" t="s">
        <v>6178</v>
      </c>
      <c r="R2449" s="139">
        <v>963314</v>
      </c>
      <c r="S2449" s="139">
        <v>0</v>
      </c>
      <c r="T2449" s="140" t="s">
        <v>7935</v>
      </c>
      <c r="U2449" s="141">
        <v>43709</v>
      </c>
      <c r="V2449" s="140" t="s">
        <v>9341</v>
      </c>
      <c r="W2449" s="140" t="s">
        <v>9342</v>
      </c>
      <c r="X2449" s="140" t="s">
        <v>7765</v>
      </c>
      <c r="Y2449" s="140" t="s">
        <v>7766</v>
      </c>
      <c r="Z2449" s="140" t="s">
        <v>8739</v>
      </c>
      <c r="AA2449" s="139">
        <v>1</v>
      </c>
      <c r="AB2449" s="141">
        <v>45322</v>
      </c>
      <c r="AC2449" s="141">
        <v>45322</v>
      </c>
      <c r="AD2449" s="140" t="s">
        <v>7938</v>
      </c>
      <c r="AE2449" s="140" t="s">
        <v>7939</v>
      </c>
      <c r="AF2449" s="140" t="s">
        <v>7940</v>
      </c>
      <c r="AG2449" s="140" t="s">
        <v>7941</v>
      </c>
      <c r="AH2449" s="140" t="s">
        <v>9136</v>
      </c>
      <c r="AI2449" s="140" t="s">
        <v>7943</v>
      </c>
      <c r="AJ2449" s="140" t="s">
        <v>9137</v>
      </c>
      <c r="AK2449" s="140" t="s">
        <v>9138</v>
      </c>
      <c r="AL2449" s="139">
        <v>1020</v>
      </c>
      <c r="AM2449" s="140" t="s">
        <v>249</v>
      </c>
      <c r="AN2449" s="140" t="s">
        <v>9139</v>
      </c>
    </row>
    <row r="2450" spans="1:40" ht="28.8" x14ac:dyDescent="0.25">
      <c r="A2450" s="139" t="s">
        <v>7756</v>
      </c>
      <c r="B2450" s="140" t="s">
        <v>7757</v>
      </c>
      <c r="C2450" s="139">
        <v>137761</v>
      </c>
      <c r="D2450" s="140" t="s">
        <v>6496</v>
      </c>
      <c r="E2450" s="140" t="s">
        <v>6497</v>
      </c>
      <c r="F2450" s="139">
        <v>1731</v>
      </c>
      <c r="G2450" s="140" t="s">
        <v>520</v>
      </c>
      <c r="H2450" s="140" t="s">
        <v>6498</v>
      </c>
      <c r="I2450" s="140" t="s">
        <v>7758</v>
      </c>
      <c r="J2450" s="140" t="s">
        <v>17173</v>
      </c>
      <c r="K2450" s="140" t="s">
        <v>7881</v>
      </c>
      <c r="L2450" s="140" t="s">
        <v>7761</v>
      </c>
      <c r="M2450" s="140" t="s">
        <v>6824</v>
      </c>
      <c r="N2450" s="140" t="s">
        <v>7762</v>
      </c>
      <c r="O2450" s="139">
        <v>119206</v>
      </c>
      <c r="P2450" s="139">
        <v>208</v>
      </c>
      <c r="Q2450" s="140" t="s">
        <v>6113</v>
      </c>
      <c r="R2450" s="139">
        <v>113886</v>
      </c>
      <c r="S2450" s="139">
        <v>113886</v>
      </c>
      <c r="T2450" s="140" t="s">
        <v>7935</v>
      </c>
      <c r="U2450" s="141">
        <v>43709</v>
      </c>
      <c r="V2450" s="140" t="s">
        <v>17174</v>
      </c>
      <c r="W2450" s="140" t="s">
        <v>8141</v>
      </c>
      <c r="X2450" s="140" t="s">
        <v>7765</v>
      </c>
      <c r="Y2450" s="140" t="s">
        <v>7766</v>
      </c>
      <c r="Z2450" s="140" t="s">
        <v>7767</v>
      </c>
      <c r="AA2450" s="139">
        <v>1</v>
      </c>
      <c r="AB2450" s="141">
        <v>45322</v>
      </c>
      <c r="AC2450" s="141">
        <v>45322</v>
      </c>
      <c r="AD2450" s="140" t="s">
        <v>7938</v>
      </c>
      <c r="AE2450" s="140" t="s">
        <v>7939</v>
      </c>
      <c r="AF2450" s="140" t="s">
        <v>7940</v>
      </c>
      <c r="AG2450" s="140" t="s">
        <v>7941</v>
      </c>
      <c r="AH2450" s="140" t="s">
        <v>8007</v>
      </c>
      <c r="AI2450" s="140" t="s">
        <v>7773</v>
      </c>
      <c r="AJ2450" s="140" t="s">
        <v>8008</v>
      </c>
      <c r="AK2450" s="140" t="s">
        <v>8009</v>
      </c>
      <c r="AL2450" s="139">
        <v>1730</v>
      </c>
      <c r="AM2450" s="140" t="s">
        <v>268</v>
      </c>
      <c r="AN2450" s="140" t="s">
        <v>8010</v>
      </c>
    </row>
    <row r="2451" spans="1:40" ht="28.8" x14ac:dyDescent="0.25">
      <c r="A2451" s="139" t="s">
        <v>7756</v>
      </c>
      <c r="B2451" s="140" t="s">
        <v>7757</v>
      </c>
      <c r="C2451" s="139">
        <v>137794</v>
      </c>
      <c r="D2451" s="140" t="s">
        <v>6499</v>
      </c>
      <c r="E2451" s="140" t="s">
        <v>6500</v>
      </c>
      <c r="F2451" s="139">
        <v>1020</v>
      </c>
      <c r="G2451" s="140" t="s">
        <v>249</v>
      </c>
      <c r="H2451" s="140" t="s">
        <v>6501</v>
      </c>
      <c r="I2451" s="140" t="s">
        <v>7758</v>
      </c>
      <c r="J2451" s="140" t="s">
        <v>17175</v>
      </c>
      <c r="K2451" s="140" t="s">
        <v>7881</v>
      </c>
      <c r="L2451" s="140" t="s">
        <v>7761</v>
      </c>
      <c r="M2451" s="140" t="s">
        <v>6824</v>
      </c>
      <c r="N2451" s="140" t="s">
        <v>8722</v>
      </c>
      <c r="O2451" s="139">
        <v>122002</v>
      </c>
      <c r="P2451" s="139">
        <v>4259</v>
      </c>
      <c r="Q2451" s="140" t="s">
        <v>6862</v>
      </c>
      <c r="R2451" s="139">
        <v>117952</v>
      </c>
      <c r="S2451" s="139">
        <v>0</v>
      </c>
      <c r="T2451" s="140" t="s">
        <v>7935</v>
      </c>
      <c r="U2451" s="141">
        <v>43709</v>
      </c>
      <c r="V2451" s="140" t="s">
        <v>17176</v>
      </c>
      <c r="W2451" s="140" t="s">
        <v>17177</v>
      </c>
      <c r="X2451" s="140" t="s">
        <v>7765</v>
      </c>
      <c r="Y2451" s="140" t="s">
        <v>7766</v>
      </c>
      <c r="Z2451" s="140" t="s">
        <v>8739</v>
      </c>
      <c r="AA2451" s="139">
        <v>1</v>
      </c>
      <c r="AB2451" s="141">
        <v>45322</v>
      </c>
      <c r="AC2451" s="141">
        <v>45322</v>
      </c>
      <c r="AD2451" s="140" t="s">
        <v>7938</v>
      </c>
      <c r="AE2451" s="140" t="s">
        <v>7939</v>
      </c>
      <c r="AF2451" s="140" t="s">
        <v>7940</v>
      </c>
      <c r="AG2451" s="140" t="s">
        <v>7941</v>
      </c>
      <c r="AH2451" s="140" t="s">
        <v>17178</v>
      </c>
      <c r="AI2451" s="140" t="s">
        <v>7943</v>
      </c>
      <c r="AJ2451" s="140" t="s">
        <v>17179</v>
      </c>
      <c r="AK2451" s="140" t="s">
        <v>17180</v>
      </c>
      <c r="AL2451" s="139">
        <v>1020</v>
      </c>
      <c r="AM2451" s="140" t="s">
        <v>249</v>
      </c>
      <c r="AN2451" s="140" t="s">
        <v>8769</v>
      </c>
    </row>
    <row r="2452" spans="1:40" ht="28.8" x14ac:dyDescent="0.25">
      <c r="A2452" s="139" t="s">
        <v>7756</v>
      </c>
      <c r="B2452" s="140" t="s">
        <v>7757</v>
      </c>
      <c r="C2452" s="139">
        <v>137802</v>
      </c>
      <c r="D2452" s="140" t="s">
        <v>6620</v>
      </c>
      <c r="E2452" s="140" t="s">
        <v>6621</v>
      </c>
      <c r="F2452" s="139">
        <v>9620</v>
      </c>
      <c r="G2452" s="140" t="s">
        <v>474</v>
      </c>
      <c r="H2452" s="140" t="s">
        <v>1617</v>
      </c>
      <c r="I2452" s="140" t="s">
        <v>7758</v>
      </c>
      <c r="J2452" s="140" t="s">
        <v>17181</v>
      </c>
      <c r="K2452" s="140" t="s">
        <v>8031</v>
      </c>
      <c r="L2452" s="140" t="s">
        <v>7761</v>
      </c>
      <c r="M2452" s="140" t="s">
        <v>6825</v>
      </c>
      <c r="N2452" s="140" t="s">
        <v>8730</v>
      </c>
      <c r="O2452" s="139">
        <v>125583</v>
      </c>
      <c r="P2452" s="139">
        <v>23689</v>
      </c>
      <c r="Q2452" s="140" t="s">
        <v>490</v>
      </c>
      <c r="R2452" s="139">
        <v>976101</v>
      </c>
      <c r="S2452" s="139">
        <v>0</v>
      </c>
      <c r="T2452" s="140" t="s">
        <v>7935</v>
      </c>
      <c r="U2452" s="141">
        <v>43709</v>
      </c>
      <c r="V2452" s="140" t="s">
        <v>17182</v>
      </c>
      <c r="W2452" s="140" t="s">
        <v>17183</v>
      </c>
      <c r="X2452" s="140" t="s">
        <v>7765</v>
      </c>
      <c r="Y2452" s="140" t="s">
        <v>7766</v>
      </c>
      <c r="Z2452" s="140" t="s">
        <v>8732</v>
      </c>
      <c r="AA2452" s="139">
        <v>1</v>
      </c>
      <c r="AB2452" s="141">
        <v>45322</v>
      </c>
      <c r="AC2452" s="141">
        <v>45322</v>
      </c>
      <c r="AD2452" s="140" t="s">
        <v>8470</v>
      </c>
      <c r="AE2452" s="140" t="s">
        <v>8471</v>
      </c>
      <c r="AF2452" s="140" t="s">
        <v>8472</v>
      </c>
      <c r="AG2452" s="140" t="s">
        <v>8473</v>
      </c>
      <c r="AH2452" s="140" t="s">
        <v>15059</v>
      </c>
      <c r="AI2452" s="140" t="s">
        <v>7773</v>
      </c>
      <c r="AJ2452" s="140" t="s">
        <v>15060</v>
      </c>
      <c r="AK2452" s="140" t="s">
        <v>15061</v>
      </c>
      <c r="AL2452" s="139">
        <v>9620</v>
      </c>
      <c r="AM2452" s="140" t="s">
        <v>474</v>
      </c>
      <c r="AN2452" s="140" t="s">
        <v>15062</v>
      </c>
    </row>
    <row r="2453" spans="1:40" ht="28.8" x14ac:dyDescent="0.25">
      <c r="A2453" s="139" t="s">
        <v>7756</v>
      </c>
      <c r="B2453" s="140" t="s">
        <v>7757</v>
      </c>
      <c r="C2453" s="139">
        <v>137811</v>
      </c>
      <c r="D2453" s="140" t="s">
        <v>7463</v>
      </c>
      <c r="E2453" s="140" t="s">
        <v>6104</v>
      </c>
      <c r="F2453" s="139">
        <v>8700</v>
      </c>
      <c r="G2453" s="140" t="s">
        <v>6105</v>
      </c>
      <c r="H2453" s="140" t="s">
        <v>6384</v>
      </c>
      <c r="I2453" s="140" t="s">
        <v>7758</v>
      </c>
      <c r="J2453" s="140" t="s">
        <v>17184</v>
      </c>
      <c r="K2453" s="140" t="s">
        <v>7899</v>
      </c>
      <c r="L2453" s="140" t="s">
        <v>7761</v>
      </c>
      <c r="M2453" s="140" t="s">
        <v>6823</v>
      </c>
      <c r="N2453" s="140" t="s">
        <v>7762</v>
      </c>
      <c r="O2453" s="139">
        <v>129031</v>
      </c>
      <c r="P2453" s="139">
        <v>118596</v>
      </c>
      <c r="Q2453" s="140" t="s">
        <v>7423</v>
      </c>
      <c r="R2453" s="139">
        <v>114033</v>
      </c>
      <c r="S2453" s="139">
        <v>114033</v>
      </c>
      <c r="T2453" s="140" t="s">
        <v>7935</v>
      </c>
      <c r="U2453" s="141">
        <v>43709</v>
      </c>
      <c r="V2453" s="140" t="s">
        <v>17185</v>
      </c>
      <c r="W2453" s="140" t="s">
        <v>10907</v>
      </c>
      <c r="X2453" s="140" t="s">
        <v>7765</v>
      </c>
      <c r="Y2453" s="140" t="s">
        <v>7766</v>
      </c>
      <c r="Z2453" s="140" t="s">
        <v>7767</v>
      </c>
      <c r="AA2453" s="139">
        <v>1</v>
      </c>
      <c r="AB2453" s="141">
        <v>45322</v>
      </c>
      <c r="AC2453" s="141">
        <v>45322</v>
      </c>
      <c r="AD2453" s="140" t="s">
        <v>8379</v>
      </c>
      <c r="AE2453" s="140" t="s">
        <v>8380</v>
      </c>
      <c r="AF2453" s="140" t="s">
        <v>8381</v>
      </c>
      <c r="AG2453" s="140" t="s">
        <v>8382</v>
      </c>
      <c r="AH2453" s="140" t="s">
        <v>17186</v>
      </c>
      <c r="AI2453" s="140" t="s">
        <v>7773</v>
      </c>
      <c r="AJ2453" s="140" t="s">
        <v>17187</v>
      </c>
      <c r="AK2453" s="140" t="s">
        <v>17188</v>
      </c>
      <c r="AL2453" s="139">
        <v>8700</v>
      </c>
      <c r="AM2453" s="140" t="s">
        <v>431</v>
      </c>
      <c r="AN2453" s="140" t="s">
        <v>8483</v>
      </c>
    </row>
    <row r="2454" spans="1:40" ht="28.8" x14ac:dyDescent="0.25">
      <c r="A2454" s="139" t="s">
        <v>7756</v>
      </c>
      <c r="B2454" s="140" t="s">
        <v>7757</v>
      </c>
      <c r="C2454" s="139">
        <v>138347</v>
      </c>
      <c r="D2454" s="140" t="s">
        <v>6983</v>
      </c>
      <c r="E2454" s="140" t="s">
        <v>4150</v>
      </c>
      <c r="F2454" s="139">
        <v>2450</v>
      </c>
      <c r="G2454" s="140" t="s">
        <v>386</v>
      </c>
      <c r="H2454" s="140" t="s">
        <v>7464</v>
      </c>
      <c r="I2454" s="140" t="s">
        <v>7758</v>
      </c>
      <c r="J2454" s="140" t="s">
        <v>17189</v>
      </c>
      <c r="K2454" s="140" t="s">
        <v>8070</v>
      </c>
      <c r="L2454" s="140" t="s">
        <v>7761</v>
      </c>
      <c r="M2454" s="140" t="s">
        <v>8071</v>
      </c>
      <c r="N2454" s="140" t="s">
        <v>8722</v>
      </c>
      <c r="O2454" s="139">
        <v>119651</v>
      </c>
      <c r="P2454" s="139">
        <v>9191</v>
      </c>
      <c r="Q2454" s="140" t="s">
        <v>5397</v>
      </c>
      <c r="R2454" s="139">
        <v>105023</v>
      </c>
      <c r="S2454" s="139">
        <v>0</v>
      </c>
      <c r="T2454" s="140" t="s">
        <v>7935</v>
      </c>
      <c r="U2454" s="141">
        <v>44075</v>
      </c>
      <c r="V2454" s="140" t="s">
        <v>17190</v>
      </c>
      <c r="W2454" s="140" t="s">
        <v>8709</v>
      </c>
      <c r="X2454" s="140" t="s">
        <v>7765</v>
      </c>
      <c r="Y2454" s="140" t="s">
        <v>7766</v>
      </c>
      <c r="Z2454" s="140" t="s">
        <v>8739</v>
      </c>
      <c r="AA2454" s="139">
        <v>2</v>
      </c>
      <c r="AB2454" s="141">
        <v>45322</v>
      </c>
      <c r="AC2454" s="141">
        <v>45322</v>
      </c>
      <c r="AD2454" s="140" t="s">
        <v>7768</v>
      </c>
      <c r="AE2454" s="140" t="s">
        <v>7769</v>
      </c>
      <c r="AF2454" s="140" t="s">
        <v>7770</v>
      </c>
      <c r="AG2454" s="140" t="s">
        <v>7771</v>
      </c>
      <c r="AH2454" s="140" t="s">
        <v>17191</v>
      </c>
      <c r="AI2454" s="140" t="s">
        <v>7943</v>
      </c>
      <c r="AJ2454" s="140" t="s">
        <v>17192</v>
      </c>
      <c r="AK2454" s="140" t="s">
        <v>4150</v>
      </c>
      <c r="AL2454" s="139">
        <v>2450</v>
      </c>
      <c r="AM2454" s="140" t="s">
        <v>386</v>
      </c>
      <c r="AN2454" s="140" t="s">
        <v>10355</v>
      </c>
    </row>
    <row r="2455" spans="1:40" ht="28.8" x14ac:dyDescent="0.25">
      <c r="A2455" s="139" t="s">
        <v>7756</v>
      </c>
      <c r="B2455" s="140" t="s">
        <v>7757</v>
      </c>
      <c r="C2455" s="139">
        <v>138371</v>
      </c>
      <c r="D2455" s="140" t="s">
        <v>6775</v>
      </c>
      <c r="E2455" s="140" t="s">
        <v>6776</v>
      </c>
      <c r="F2455" s="139">
        <v>8830</v>
      </c>
      <c r="G2455" s="140" t="s">
        <v>713</v>
      </c>
      <c r="H2455" s="140" t="s">
        <v>6984</v>
      </c>
      <c r="I2455" s="140" t="s">
        <v>7758</v>
      </c>
      <c r="J2455" s="140" t="s">
        <v>17193</v>
      </c>
      <c r="K2455" s="140" t="s">
        <v>7922</v>
      </c>
      <c r="L2455" s="140" t="s">
        <v>7761</v>
      </c>
      <c r="M2455" s="140" t="s">
        <v>7923</v>
      </c>
      <c r="N2455" s="140" t="s">
        <v>8722</v>
      </c>
      <c r="O2455" s="139">
        <v>119917</v>
      </c>
      <c r="P2455" s="139">
        <v>17368</v>
      </c>
      <c r="Q2455" s="140" t="s">
        <v>5944</v>
      </c>
      <c r="R2455" s="139">
        <v>966473</v>
      </c>
      <c r="S2455" s="139">
        <v>0</v>
      </c>
      <c r="T2455" s="140" t="s">
        <v>7935</v>
      </c>
      <c r="U2455" s="141">
        <v>44075</v>
      </c>
      <c r="V2455" s="140" t="s">
        <v>14043</v>
      </c>
      <c r="W2455" s="140" t="s">
        <v>14044</v>
      </c>
      <c r="X2455" s="140" t="s">
        <v>7765</v>
      </c>
      <c r="Y2455" s="140" t="s">
        <v>7766</v>
      </c>
      <c r="Z2455" s="140" t="s">
        <v>8739</v>
      </c>
      <c r="AA2455" s="139">
        <v>1</v>
      </c>
      <c r="AB2455" s="141">
        <v>45322</v>
      </c>
      <c r="AC2455" s="141">
        <v>45322</v>
      </c>
      <c r="AD2455" s="140" t="s">
        <v>7913</v>
      </c>
      <c r="AE2455" s="140" t="s">
        <v>7914</v>
      </c>
      <c r="AF2455" s="140" t="s">
        <v>7915</v>
      </c>
      <c r="AG2455" s="140" t="s">
        <v>7916</v>
      </c>
      <c r="AH2455" s="140" t="s">
        <v>12460</v>
      </c>
      <c r="AI2455" s="140" t="s">
        <v>7943</v>
      </c>
      <c r="AJ2455" s="140" t="s">
        <v>12461</v>
      </c>
      <c r="AK2455" s="140" t="s">
        <v>12462</v>
      </c>
      <c r="AL2455" s="139">
        <v>8840</v>
      </c>
      <c r="AM2455" s="140" t="s">
        <v>394</v>
      </c>
      <c r="AN2455" s="140" t="s">
        <v>12463</v>
      </c>
    </row>
    <row r="2456" spans="1:40" ht="28.8" x14ac:dyDescent="0.25">
      <c r="A2456" s="139" t="s">
        <v>7756</v>
      </c>
      <c r="B2456" s="140" t="s">
        <v>7757</v>
      </c>
      <c r="C2456" s="139">
        <v>138388</v>
      </c>
      <c r="D2456" s="140" t="s">
        <v>6985</v>
      </c>
      <c r="E2456" s="140" t="s">
        <v>6777</v>
      </c>
      <c r="F2456" s="139">
        <v>9880</v>
      </c>
      <c r="G2456" s="140" t="s">
        <v>483</v>
      </c>
      <c r="H2456" s="140" t="s">
        <v>6778</v>
      </c>
      <c r="I2456" s="140" t="s">
        <v>7758</v>
      </c>
      <c r="J2456" s="140" t="s">
        <v>17194</v>
      </c>
      <c r="K2456" s="140" t="s">
        <v>8031</v>
      </c>
      <c r="L2456" s="140" t="s">
        <v>7761</v>
      </c>
      <c r="M2456" s="140" t="s">
        <v>6825</v>
      </c>
      <c r="N2456" s="140" t="s">
        <v>8722</v>
      </c>
      <c r="O2456" s="139">
        <v>121401</v>
      </c>
      <c r="P2456" s="139">
        <v>24745</v>
      </c>
      <c r="Q2456" s="140" t="s">
        <v>6944</v>
      </c>
      <c r="R2456" s="139">
        <v>968081</v>
      </c>
      <c r="S2456" s="139">
        <v>0</v>
      </c>
      <c r="T2456" s="140" t="s">
        <v>7935</v>
      </c>
      <c r="U2456" s="141">
        <v>44075</v>
      </c>
      <c r="V2456" s="140" t="s">
        <v>17195</v>
      </c>
      <c r="W2456" s="140" t="s">
        <v>8596</v>
      </c>
      <c r="X2456" s="140" t="s">
        <v>7765</v>
      </c>
      <c r="Y2456" s="140" t="s">
        <v>7766</v>
      </c>
      <c r="Z2456" s="140" t="s">
        <v>8739</v>
      </c>
      <c r="AA2456" s="139">
        <v>2</v>
      </c>
      <c r="AB2456" s="141">
        <v>45322</v>
      </c>
      <c r="AC2456" s="141">
        <v>45322</v>
      </c>
      <c r="AD2456" s="140" t="s">
        <v>8379</v>
      </c>
      <c r="AE2456" s="140" t="s">
        <v>8380</v>
      </c>
      <c r="AF2456" s="140" t="s">
        <v>8381</v>
      </c>
      <c r="AG2456" s="140" t="s">
        <v>8382</v>
      </c>
      <c r="AH2456" s="140" t="s">
        <v>14698</v>
      </c>
      <c r="AI2456" s="140" t="s">
        <v>9607</v>
      </c>
      <c r="AJ2456" s="140" t="s">
        <v>14699</v>
      </c>
      <c r="AK2456" s="140" t="s">
        <v>9896</v>
      </c>
      <c r="AL2456" s="139">
        <v>9000</v>
      </c>
      <c r="AM2456" s="140" t="s">
        <v>436</v>
      </c>
      <c r="AN2456" s="140" t="s">
        <v>9897</v>
      </c>
    </row>
    <row r="2457" spans="1:40" ht="28.8" x14ac:dyDescent="0.25">
      <c r="A2457" s="139" t="s">
        <v>7756</v>
      </c>
      <c r="B2457" s="140" t="s">
        <v>7757</v>
      </c>
      <c r="C2457" s="139">
        <v>138396</v>
      </c>
      <c r="D2457" s="140" t="s">
        <v>6986</v>
      </c>
      <c r="E2457" s="140" t="s">
        <v>4946</v>
      </c>
      <c r="F2457" s="139">
        <v>3920</v>
      </c>
      <c r="G2457" s="140" t="s">
        <v>378</v>
      </c>
      <c r="H2457" s="140" t="s">
        <v>2785</v>
      </c>
      <c r="I2457" s="140" t="s">
        <v>7758</v>
      </c>
      <c r="J2457" s="140" t="s">
        <v>17196</v>
      </c>
      <c r="K2457" s="140" t="s">
        <v>7760</v>
      </c>
      <c r="L2457" s="140" t="s">
        <v>7761</v>
      </c>
      <c r="M2457" s="140" t="s">
        <v>7491</v>
      </c>
      <c r="N2457" s="140" t="s">
        <v>7762</v>
      </c>
      <c r="O2457" s="139">
        <v>118828</v>
      </c>
      <c r="P2457" s="139">
        <v>143743</v>
      </c>
      <c r="Q2457" s="140" t="s">
        <v>6144</v>
      </c>
      <c r="R2457" s="139">
        <v>113944</v>
      </c>
      <c r="S2457" s="139">
        <v>113944</v>
      </c>
      <c r="T2457" s="140" t="s">
        <v>7935</v>
      </c>
      <c r="U2457" s="141">
        <v>44075</v>
      </c>
      <c r="V2457" s="140" t="s">
        <v>17197</v>
      </c>
      <c r="W2457" s="140" t="s">
        <v>17198</v>
      </c>
      <c r="X2457" s="140" t="s">
        <v>7765</v>
      </c>
      <c r="Y2457" s="140" t="s">
        <v>7766</v>
      </c>
      <c r="Z2457" s="140" t="s">
        <v>7767</v>
      </c>
      <c r="AA2457" s="139">
        <v>1</v>
      </c>
      <c r="AB2457" s="141">
        <v>45322</v>
      </c>
      <c r="AC2457" s="141">
        <v>45322</v>
      </c>
      <c r="AD2457" s="140" t="s">
        <v>7768</v>
      </c>
      <c r="AE2457" s="140" t="s">
        <v>7769</v>
      </c>
      <c r="AF2457" s="140" t="s">
        <v>7770</v>
      </c>
      <c r="AG2457" s="140" t="s">
        <v>7771</v>
      </c>
      <c r="AH2457" s="140" t="s">
        <v>17199</v>
      </c>
      <c r="AI2457" s="140" t="s">
        <v>7773</v>
      </c>
      <c r="AJ2457" s="140" t="s">
        <v>16373</v>
      </c>
      <c r="AK2457" s="140" t="s">
        <v>17112</v>
      </c>
      <c r="AL2457" s="139">
        <v>3581</v>
      </c>
      <c r="AM2457" s="140" t="s">
        <v>25</v>
      </c>
      <c r="AN2457" s="140" t="s">
        <v>7776</v>
      </c>
    </row>
    <row r="2458" spans="1:40" ht="28.8" x14ac:dyDescent="0.25">
      <c r="A2458" s="139" t="s">
        <v>7756</v>
      </c>
      <c r="B2458" s="140" t="s">
        <v>7757</v>
      </c>
      <c r="C2458" s="139">
        <v>138404</v>
      </c>
      <c r="D2458" s="140" t="s">
        <v>6779</v>
      </c>
      <c r="E2458" s="140" t="s">
        <v>6780</v>
      </c>
      <c r="F2458" s="139">
        <v>8800</v>
      </c>
      <c r="G2458" s="140" t="s">
        <v>429</v>
      </c>
      <c r="H2458" s="140" t="s">
        <v>6781</v>
      </c>
      <c r="I2458" s="140" t="s">
        <v>7758</v>
      </c>
      <c r="J2458" s="140" t="s">
        <v>17200</v>
      </c>
      <c r="K2458" s="140" t="s">
        <v>7922</v>
      </c>
      <c r="L2458" s="140" t="s">
        <v>7761</v>
      </c>
      <c r="M2458" s="140" t="s">
        <v>7923</v>
      </c>
      <c r="N2458" s="140" t="s">
        <v>7762</v>
      </c>
      <c r="O2458" s="139">
        <v>120881</v>
      </c>
      <c r="P2458" s="139">
        <v>2519</v>
      </c>
      <c r="Q2458" s="140" t="s">
        <v>7533</v>
      </c>
      <c r="R2458" s="139">
        <v>114082</v>
      </c>
      <c r="S2458" s="139">
        <v>114082</v>
      </c>
      <c r="T2458" s="140" t="s">
        <v>7935</v>
      </c>
      <c r="U2458" s="141">
        <v>44075</v>
      </c>
      <c r="V2458" s="140" t="s">
        <v>17201</v>
      </c>
      <c r="W2458" s="140" t="s">
        <v>9657</v>
      </c>
      <c r="X2458" s="140" t="s">
        <v>7765</v>
      </c>
      <c r="Y2458" s="140" t="s">
        <v>7766</v>
      </c>
      <c r="Z2458" s="140" t="s">
        <v>7767</v>
      </c>
      <c r="AA2458" s="139">
        <v>1</v>
      </c>
      <c r="AB2458" s="141">
        <v>45322</v>
      </c>
      <c r="AC2458" s="141">
        <v>45322</v>
      </c>
      <c r="AD2458" s="140" t="s">
        <v>7913</v>
      </c>
      <c r="AE2458" s="140" t="s">
        <v>7914</v>
      </c>
      <c r="AF2458" s="140" t="s">
        <v>7915</v>
      </c>
      <c r="AG2458" s="140" t="s">
        <v>7916</v>
      </c>
      <c r="AH2458" s="140" t="s">
        <v>7917</v>
      </c>
      <c r="AI2458" s="140" t="s">
        <v>7885</v>
      </c>
      <c r="AJ2458" s="140" t="s">
        <v>7918</v>
      </c>
      <c r="AK2458" s="140" t="s">
        <v>7919</v>
      </c>
      <c r="AL2458" s="139">
        <v>8800</v>
      </c>
      <c r="AM2458" s="140" t="s">
        <v>429</v>
      </c>
      <c r="AN2458" s="140" t="s">
        <v>7920</v>
      </c>
    </row>
    <row r="2459" spans="1:40" ht="28.8" x14ac:dyDescent="0.25">
      <c r="A2459" s="139" t="s">
        <v>7756</v>
      </c>
      <c r="B2459" s="140" t="s">
        <v>7757</v>
      </c>
      <c r="C2459" s="139">
        <v>138412</v>
      </c>
      <c r="D2459" s="140" t="s">
        <v>6987</v>
      </c>
      <c r="E2459" s="140" t="s">
        <v>6782</v>
      </c>
      <c r="F2459" s="139">
        <v>3850</v>
      </c>
      <c r="G2459" s="140" t="s">
        <v>14</v>
      </c>
      <c r="H2459" s="140" t="s">
        <v>6988</v>
      </c>
      <c r="I2459" s="140" t="s">
        <v>7758</v>
      </c>
      <c r="J2459" s="140" t="s">
        <v>17202</v>
      </c>
      <c r="K2459" s="140" t="s">
        <v>7760</v>
      </c>
      <c r="L2459" s="140" t="s">
        <v>7761</v>
      </c>
      <c r="M2459" s="140" t="s">
        <v>7491</v>
      </c>
      <c r="N2459" s="140" t="s">
        <v>7762</v>
      </c>
      <c r="O2459" s="139">
        <v>138966</v>
      </c>
      <c r="P2459" s="139">
        <v>125625</v>
      </c>
      <c r="Q2459" s="140" t="s">
        <v>7428</v>
      </c>
      <c r="R2459" s="139">
        <v>113928</v>
      </c>
      <c r="S2459" s="139">
        <v>113928</v>
      </c>
      <c r="T2459" s="140" t="s">
        <v>7935</v>
      </c>
      <c r="U2459" s="141">
        <v>44075</v>
      </c>
      <c r="V2459" s="140" t="s">
        <v>17203</v>
      </c>
      <c r="W2459" s="140" t="s">
        <v>7789</v>
      </c>
      <c r="X2459" s="140" t="s">
        <v>7765</v>
      </c>
      <c r="Y2459" s="140" t="s">
        <v>7766</v>
      </c>
      <c r="Z2459" s="140" t="s">
        <v>7767</v>
      </c>
      <c r="AA2459" s="139">
        <v>1</v>
      </c>
      <c r="AB2459" s="141">
        <v>45322</v>
      </c>
      <c r="AC2459" s="141">
        <v>45322</v>
      </c>
      <c r="AD2459" s="140" t="s">
        <v>7876</v>
      </c>
      <c r="AE2459" s="140" t="s">
        <v>7877</v>
      </c>
      <c r="AF2459" s="140" t="s">
        <v>7878</v>
      </c>
      <c r="AG2459" s="140" t="s">
        <v>7879</v>
      </c>
      <c r="AH2459" s="140" t="s">
        <v>7841</v>
      </c>
      <c r="AI2459" s="140" t="s">
        <v>7773</v>
      </c>
      <c r="AJ2459" s="140" t="s">
        <v>7842</v>
      </c>
      <c r="AK2459" s="140" t="s">
        <v>7843</v>
      </c>
      <c r="AL2459" s="139">
        <v>3840</v>
      </c>
      <c r="AM2459" s="140" t="s">
        <v>17</v>
      </c>
      <c r="AN2459" s="140" t="s">
        <v>7844</v>
      </c>
    </row>
    <row r="2460" spans="1:40" ht="28.8" x14ac:dyDescent="0.25">
      <c r="A2460" s="139" t="s">
        <v>7756</v>
      </c>
      <c r="B2460" s="140" t="s">
        <v>7757</v>
      </c>
      <c r="C2460" s="139">
        <v>138421</v>
      </c>
      <c r="D2460" s="140" t="s">
        <v>6989</v>
      </c>
      <c r="E2460" s="140" t="s">
        <v>6783</v>
      </c>
      <c r="F2460" s="139">
        <v>3650</v>
      </c>
      <c r="G2460" s="140" t="s">
        <v>369</v>
      </c>
      <c r="H2460" s="140" t="s">
        <v>6784</v>
      </c>
      <c r="I2460" s="140" t="s">
        <v>7758</v>
      </c>
      <c r="J2460" s="140" t="s">
        <v>17204</v>
      </c>
      <c r="K2460" s="140" t="s">
        <v>7760</v>
      </c>
      <c r="L2460" s="140" t="s">
        <v>7761</v>
      </c>
      <c r="M2460" s="140" t="s">
        <v>7491</v>
      </c>
      <c r="N2460" s="140" t="s">
        <v>7762</v>
      </c>
      <c r="O2460" s="139">
        <v>139089</v>
      </c>
      <c r="P2460" s="139">
        <v>1628</v>
      </c>
      <c r="Q2460" s="140" t="s">
        <v>7778</v>
      </c>
      <c r="R2460" s="139">
        <v>113936</v>
      </c>
      <c r="S2460" s="139">
        <v>113936</v>
      </c>
      <c r="T2460" s="140" t="s">
        <v>7935</v>
      </c>
      <c r="U2460" s="141">
        <v>44075</v>
      </c>
      <c r="V2460" s="140" t="s">
        <v>17205</v>
      </c>
      <c r="W2460" s="140" t="s">
        <v>15805</v>
      </c>
      <c r="X2460" s="140" t="s">
        <v>7765</v>
      </c>
      <c r="Y2460" s="140" t="s">
        <v>7766</v>
      </c>
      <c r="Z2460" s="140" t="s">
        <v>7767</v>
      </c>
      <c r="AA2460" s="139">
        <v>1</v>
      </c>
      <c r="AB2460" s="141">
        <v>45322</v>
      </c>
      <c r="AC2460" s="141">
        <v>45322</v>
      </c>
      <c r="AD2460" s="140" t="s">
        <v>7768</v>
      </c>
      <c r="AE2460" s="140" t="s">
        <v>7769</v>
      </c>
      <c r="AF2460" s="140" t="s">
        <v>7770</v>
      </c>
      <c r="AG2460" s="140" t="s">
        <v>7771</v>
      </c>
      <c r="AH2460" s="140" t="s">
        <v>7781</v>
      </c>
      <c r="AI2460" s="140" t="s">
        <v>7773</v>
      </c>
      <c r="AJ2460" s="140" t="s">
        <v>7782</v>
      </c>
      <c r="AK2460" s="140" t="s">
        <v>3091</v>
      </c>
      <c r="AL2460" s="139">
        <v>3600</v>
      </c>
      <c r="AM2460" s="140" t="s">
        <v>366</v>
      </c>
      <c r="AN2460" s="140" t="s">
        <v>7783</v>
      </c>
    </row>
    <row r="2461" spans="1:40" ht="28.8" x14ac:dyDescent="0.25">
      <c r="A2461" s="139" t="s">
        <v>7756</v>
      </c>
      <c r="B2461" s="140" t="s">
        <v>7757</v>
      </c>
      <c r="C2461" s="139">
        <v>138438</v>
      </c>
      <c r="D2461" s="140" t="s">
        <v>7670</v>
      </c>
      <c r="E2461" s="140" t="s">
        <v>6785</v>
      </c>
      <c r="F2461" s="139">
        <v>3150</v>
      </c>
      <c r="G2461" s="140" t="s">
        <v>616</v>
      </c>
      <c r="H2461" s="140" t="s">
        <v>6786</v>
      </c>
      <c r="I2461" s="140" t="s">
        <v>7758</v>
      </c>
      <c r="J2461" s="140" t="s">
        <v>17206</v>
      </c>
      <c r="K2461" s="140" t="s">
        <v>7899</v>
      </c>
      <c r="L2461" s="140" t="s">
        <v>7761</v>
      </c>
      <c r="M2461" s="140" t="s">
        <v>6823</v>
      </c>
      <c r="N2461" s="140" t="s">
        <v>8722</v>
      </c>
      <c r="O2461" s="139">
        <v>125591</v>
      </c>
      <c r="P2461" s="139">
        <v>117556</v>
      </c>
      <c r="Q2461" s="140" t="s">
        <v>7418</v>
      </c>
      <c r="R2461" s="139">
        <v>968156</v>
      </c>
      <c r="S2461" s="139">
        <v>0</v>
      </c>
      <c r="T2461" s="140" t="s">
        <v>7935</v>
      </c>
      <c r="U2461" s="141">
        <v>44075</v>
      </c>
      <c r="V2461" s="140" t="s">
        <v>17207</v>
      </c>
      <c r="W2461" s="140" t="s">
        <v>17208</v>
      </c>
      <c r="X2461" s="140" t="s">
        <v>7765</v>
      </c>
      <c r="Y2461" s="140" t="s">
        <v>7766</v>
      </c>
      <c r="Z2461" s="140" t="s">
        <v>8739</v>
      </c>
      <c r="AA2461" s="139">
        <v>2</v>
      </c>
      <c r="AB2461" s="141">
        <v>45322</v>
      </c>
      <c r="AC2461" s="141">
        <v>45322</v>
      </c>
      <c r="AD2461" s="140" t="s">
        <v>7953</v>
      </c>
      <c r="AE2461" s="140" t="s">
        <v>7954</v>
      </c>
      <c r="AF2461" s="140" t="s">
        <v>7955</v>
      </c>
      <c r="AG2461" s="140" t="s">
        <v>7956</v>
      </c>
      <c r="AH2461" s="140" t="s">
        <v>14304</v>
      </c>
      <c r="AI2461" s="140" t="s">
        <v>14305</v>
      </c>
      <c r="AJ2461" s="140" t="s">
        <v>14306</v>
      </c>
      <c r="AK2461" s="140" t="s">
        <v>4445</v>
      </c>
      <c r="AL2461" s="139">
        <v>9000</v>
      </c>
      <c r="AM2461" s="140" t="s">
        <v>436</v>
      </c>
      <c r="AN2461" s="140" t="s">
        <v>14307</v>
      </c>
    </row>
    <row r="2462" spans="1:40" ht="28.8" x14ac:dyDescent="0.25">
      <c r="A2462" s="139" t="s">
        <v>7756</v>
      </c>
      <c r="B2462" s="140" t="s">
        <v>7757</v>
      </c>
      <c r="C2462" s="139">
        <v>138446</v>
      </c>
      <c r="D2462" s="140" t="s">
        <v>6442</v>
      </c>
      <c r="E2462" s="140" t="s">
        <v>4598</v>
      </c>
      <c r="F2462" s="139">
        <v>9420</v>
      </c>
      <c r="G2462" s="140" t="s">
        <v>6482</v>
      </c>
      <c r="H2462" s="140" t="s">
        <v>1608</v>
      </c>
      <c r="I2462" s="140" t="s">
        <v>7758</v>
      </c>
      <c r="J2462" s="140" t="s">
        <v>17209</v>
      </c>
      <c r="K2462" s="140" t="s">
        <v>8031</v>
      </c>
      <c r="L2462" s="140" t="s">
        <v>7761</v>
      </c>
      <c r="M2462" s="140" t="s">
        <v>6825</v>
      </c>
      <c r="N2462" s="140" t="s">
        <v>8722</v>
      </c>
      <c r="O2462" s="139">
        <v>138735</v>
      </c>
      <c r="P2462" s="139">
        <v>22764</v>
      </c>
      <c r="Q2462" s="140" t="s">
        <v>7341</v>
      </c>
      <c r="R2462" s="139">
        <v>968751</v>
      </c>
      <c r="S2462" s="139">
        <v>0</v>
      </c>
      <c r="T2462" s="140" t="s">
        <v>7935</v>
      </c>
      <c r="U2462" s="141">
        <v>44075</v>
      </c>
      <c r="V2462" s="140" t="s">
        <v>17210</v>
      </c>
      <c r="W2462" s="140" t="s">
        <v>8424</v>
      </c>
      <c r="X2462" s="140" t="s">
        <v>7765</v>
      </c>
      <c r="Y2462" s="140" t="s">
        <v>7766</v>
      </c>
      <c r="Z2462" s="140" t="s">
        <v>8739</v>
      </c>
      <c r="AA2462" s="139">
        <v>1</v>
      </c>
      <c r="AB2462" s="141">
        <v>45322</v>
      </c>
      <c r="AC2462" s="141">
        <v>45322</v>
      </c>
      <c r="AD2462" s="140" t="s">
        <v>7938</v>
      </c>
      <c r="AE2462" s="140" t="s">
        <v>7939</v>
      </c>
      <c r="AF2462" s="140" t="s">
        <v>7940</v>
      </c>
      <c r="AG2462" s="140" t="s">
        <v>7941</v>
      </c>
      <c r="AH2462" s="140" t="s">
        <v>9408</v>
      </c>
      <c r="AI2462" s="140" t="s">
        <v>7943</v>
      </c>
      <c r="AJ2462" s="140" t="s">
        <v>9409</v>
      </c>
      <c r="AK2462" s="140" t="s">
        <v>9410</v>
      </c>
      <c r="AL2462" s="139">
        <v>9300</v>
      </c>
      <c r="AM2462" s="140" t="s">
        <v>456</v>
      </c>
      <c r="AN2462" s="140" t="s">
        <v>9411</v>
      </c>
    </row>
    <row r="2463" spans="1:40" ht="28.8" x14ac:dyDescent="0.25">
      <c r="A2463" s="139" t="s">
        <v>7756</v>
      </c>
      <c r="B2463" s="140" t="s">
        <v>7757</v>
      </c>
      <c r="C2463" s="139">
        <v>138453</v>
      </c>
      <c r="D2463" s="140" t="s">
        <v>6990</v>
      </c>
      <c r="E2463" s="140" t="s">
        <v>6787</v>
      </c>
      <c r="F2463" s="139">
        <v>1080</v>
      </c>
      <c r="G2463" s="140" t="s">
        <v>489</v>
      </c>
      <c r="H2463" s="140" t="s">
        <v>6991</v>
      </c>
      <c r="I2463" s="140" t="s">
        <v>7758</v>
      </c>
      <c r="J2463" s="140" t="s">
        <v>17211</v>
      </c>
      <c r="K2463" s="140" t="s">
        <v>7881</v>
      </c>
      <c r="L2463" s="140" t="s">
        <v>7761</v>
      </c>
      <c r="M2463" s="140" t="s">
        <v>6824</v>
      </c>
      <c r="N2463" s="140" t="s">
        <v>7762</v>
      </c>
      <c r="O2463" s="139">
        <v>138842</v>
      </c>
      <c r="P2463" s="139">
        <v>129577</v>
      </c>
      <c r="Q2463" s="140" t="s">
        <v>7441</v>
      </c>
      <c r="R2463" s="139">
        <v>113878</v>
      </c>
      <c r="S2463" s="139">
        <v>113878</v>
      </c>
      <c r="T2463" s="140" t="s">
        <v>7935</v>
      </c>
      <c r="U2463" s="141">
        <v>44075</v>
      </c>
      <c r="V2463" s="140" t="s">
        <v>17212</v>
      </c>
      <c r="W2463" s="140" t="s">
        <v>8022</v>
      </c>
      <c r="X2463" s="140" t="s">
        <v>7765</v>
      </c>
      <c r="Y2463" s="140" t="s">
        <v>7766</v>
      </c>
      <c r="Z2463" s="140" t="s">
        <v>7767</v>
      </c>
      <c r="AA2463" s="139">
        <v>1</v>
      </c>
      <c r="AB2463" s="141">
        <v>45322</v>
      </c>
      <c r="AC2463" s="141">
        <v>45322</v>
      </c>
      <c r="AD2463" s="140" t="s">
        <v>7938</v>
      </c>
      <c r="AE2463" s="140" t="s">
        <v>7939</v>
      </c>
      <c r="AF2463" s="140" t="s">
        <v>7940</v>
      </c>
      <c r="AG2463" s="140" t="s">
        <v>7941</v>
      </c>
      <c r="AH2463" s="140" t="s">
        <v>17213</v>
      </c>
      <c r="AI2463" s="140" t="s">
        <v>7943</v>
      </c>
      <c r="AJ2463" s="140" t="s">
        <v>17214</v>
      </c>
      <c r="AK2463" s="140" t="s">
        <v>17215</v>
      </c>
      <c r="AL2463" s="139">
        <v>1040</v>
      </c>
      <c r="AM2463" s="140" t="s">
        <v>251</v>
      </c>
      <c r="AN2463" s="140" t="s">
        <v>7946</v>
      </c>
    </row>
    <row r="2464" spans="1:40" ht="28.8" x14ac:dyDescent="0.25">
      <c r="A2464" s="139" t="s">
        <v>7756</v>
      </c>
      <c r="B2464" s="140" t="s">
        <v>7757</v>
      </c>
      <c r="C2464" s="139">
        <v>138461</v>
      </c>
      <c r="D2464" s="140" t="s">
        <v>6788</v>
      </c>
      <c r="E2464" s="140" t="s">
        <v>6789</v>
      </c>
      <c r="F2464" s="139">
        <v>3010</v>
      </c>
      <c r="G2464" s="140" t="s">
        <v>347</v>
      </c>
      <c r="H2464" s="140" t="s">
        <v>6992</v>
      </c>
      <c r="I2464" s="140" t="s">
        <v>7758</v>
      </c>
      <c r="J2464" s="140" t="s">
        <v>17216</v>
      </c>
      <c r="K2464" s="140" t="s">
        <v>7881</v>
      </c>
      <c r="L2464" s="140" t="s">
        <v>7761</v>
      </c>
      <c r="M2464" s="140" t="s">
        <v>6824</v>
      </c>
      <c r="N2464" s="140" t="s">
        <v>8722</v>
      </c>
      <c r="O2464" s="139">
        <v>0</v>
      </c>
      <c r="P2464" s="139"/>
      <c r="Q2464" s="140" t="s">
        <v>7758</v>
      </c>
      <c r="R2464" s="139">
        <v>137323</v>
      </c>
      <c r="S2464" s="139">
        <v>0</v>
      </c>
      <c r="T2464" s="140" t="s">
        <v>7935</v>
      </c>
      <c r="U2464" s="141">
        <v>44075</v>
      </c>
      <c r="V2464" s="140" t="s">
        <v>17217</v>
      </c>
      <c r="W2464" s="140" t="s">
        <v>17218</v>
      </c>
      <c r="X2464" s="140" t="s">
        <v>7765</v>
      </c>
      <c r="Y2464" s="140" t="s">
        <v>7766</v>
      </c>
      <c r="Z2464" s="140" t="s">
        <v>8739</v>
      </c>
      <c r="AA2464" s="139">
        <v>1</v>
      </c>
      <c r="AB2464" s="141">
        <v>45322</v>
      </c>
      <c r="AC2464" s="141">
        <v>45322</v>
      </c>
      <c r="AD2464" s="140" t="s">
        <v>7857</v>
      </c>
      <c r="AE2464" s="140" t="s">
        <v>7858</v>
      </c>
      <c r="AF2464" s="140" t="s">
        <v>7859</v>
      </c>
      <c r="AG2464" s="140" t="s">
        <v>7860</v>
      </c>
      <c r="AH2464" s="140" t="s">
        <v>17219</v>
      </c>
      <c r="AI2464" s="140" t="s">
        <v>9265</v>
      </c>
      <c r="AJ2464" s="140" t="s">
        <v>17220</v>
      </c>
      <c r="AK2464" s="140" t="s">
        <v>17221</v>
      </c>
      <c r="AL2464" s="139">
        <v>3010</v>
      </c>
      <c r="AM2464" s="140" t="s">
        <v>347</v>
      </c>
      <c r="AN2464" s="140" t="s">
        <v>17222</v>
      </c>
    </row>
    <row r="2465" spans="1:40" ht="28.8" x14ac:dyDescent="0.25">
      <c r="A2465" s="139" t="s">
        <v>7756</v>
      </c>
      <c r="B2465" s="140" t="s">
        <v>7757</v>
      </c>
      <c r="C2465" s="139">
        <v>138479</v>
      </c>
      <c r="D2465" s="140" t="s">
        <v>6790</v>
      </c>
      <c r="E2465" s="140" t="s">
        <v>6993</v>
      </c>
      <c r="F2465" s="139">
        <v>9800</v>
      </c>
      <c r="G2465" s="140" t="s">
        <v>481</v>
      </c>
      <c r="H2465" s="140" t="s">
        <v>6994</v>
      </c>
      <c r="I2465" s="140" t="s">
        <v>7758</v>
      </c>
      <c r="J2465" s="140" t="s">
        <v>17223</v>
      </c>
      <c r="K2465" s="140" t="s">
        <v>7899</v>
      </c>
      <c r="L2465" s="140" t="s">
        <v>7761</v>
      </c>
      <c r="M2465" s="140" t="s">
        <v>6823</v>
      </c>
      <c r="N2465" s="140" t="s">
        <v>8722</v>
      </c>
      <c r="O2465" s="139">
        <v>125591</v>
      </c>
      <c r="P2465" s="139">
        <v>117556</v>
      </c>
      <c r="Q2465" s="140" t="s">
        <v>7418</v>
      </c>
      <c r="R2465" s="139">
        <v>143396</v>
      </c>
      <c r="S2465" s="139">
        <v>0</v>
      </c>
      <c r="T2465" s="140" t="s">
        <v>7935</v>
      </c>
      <c r="U2465" s="141">
        <v>44075</v>
      </c>
      <c r="V2465" s="140" t="s">
        <v>17224</v>
      </c>
      <c r="W2465" s="140" t="s">
        <v>7764</v>
      </c>
      <c r="X2465" s="140" t="s">
        <v>7765</v>
      </c>
      <c r="Y2465" s="140" t="s">
        <v>7766</v>
      </c>
      <c r="Z2465" s="140" t="s">
        <v>8739</v>
      </c>
      <c r="AA2465" s="139">
        <v>1</v>
      </c>
      <c r="AB2465" s="141">
        <v>45322</v>
      </c>
      <c r="AC2465" s="141">
        <v>45322</v>
      </c>
      <c r="AD2465" s="140" t="s">
        <v>8379</v>
      </c>
      <c r="AE2465" s="140" t="s">
        <v>8380</v>
      </c>
      <c r="AF2465" s="140" t="s">
        <v>8381</v>
      </c>
      <c r="AG2465" s="140" t="s">
        <v>8382</v>
      </c>
      <c r="AH2465" s="140" t="s">
        <v>17225</v>
      </c>
      <c r="AI2465" s="140" t="s">
        <v>14305</v>
      </c>
      <c r="AJ2465" s="140" t="s">
        <v>17226</v>
      </c>
      <c r="AK2465" s="140" t="s">
        <v>17227</v>
      </c>
      <c r="AL2465" s="139">
        <v>9800</v>
      </c>
      <c r="AM2465" s="140" t="s">
        <v>481</v>
      </c>
      <c r="AN2465" s="140" t="s">
        <v>17228</v>
      </c>
    </row>
    <row r="2466" spans="1:40" ht="28.8" x14ac:dyDescent="0.25">
      <c r="A2466" s="139" t="s">
        <v>7756</v>
      </c>
      <c r="B2466" s="140" t="s">
        <v>7757</v>
      </c>
      <c r="C2466" s="139">
        <v>138487</v>
      </c>
      <c r="D2466" s="140" t="s">
        <v>7671</v>
      </c>
      <c r="E2466" s="140" t="s">
        <v>6791</v>
      </c>
      <c r="F2466" s="139">
        <v>9200</v>
      </c>
      <c r="G2466" s="140" t="s">
        <v>458</v>
      </c>
      <c r="H2466" s="140" t="s">
        <v>6820</v>
      </c>
      <c r="I2466" s="140" t="s">
        <v>7758</v>
      </c>
      <c r="J2466" s="140" t="s">
        <v>17229</v>
      </c>
      <c r="K2466" s="140" t="s">
        <v>8031</v>
      </c>
      <c r="L2466" s="140" t="s">
        <v>7761</v>
      </c>
      <c r="M2466" s="140" t="s">
        <v>6825</v>
      </c>
      <c r="N2466" s="140" t="s">
        <v>8722</v>
      </c>
      <c r="O2466" s="139">
        <v>120501</v>
      </c>
      <c r="P2466" s="139">
        <v>22988</v>
      </c>
      <c r="Q2466" s="140" t="s">
        <v>6576</v>
      </c>
      <c r="R2466" s="139">
        <v>968842</v>
      </c>
      <c r="S2466" s="139">
        <v>0</v>
      </c>
      <c r="T2466" s="140" t="s">
        <v>7935</v>
      </c>
      <c r="U2466" s="141">
        <v>44075</v>
      </c>
      <c r="V2466" s="140" t="s">
        <v>17230</v>
      </c>
      <c r="W2466" s="140" t="s">
        <v>7801</v>
      </c>
      <c r="X2466" s="140" t="s">
        <v>7765</v>
      </c>
      <c r="Y2466" s="140" t="s">
        <v>7766</v>
      </c>
      <c r="Z2466" s="140" t="s">
        <v>8739</v>
      </c>
      <c r="AA2466" s="139">
        <v>1</v>
      </c>
      <c r="AB2466" s="141">
        <v>45322</v>
      </c>
      <c r="AC2466" s="141">
        <v>45322</v>
      </c>
      <c r="AD2466" s="140" t="s">
        <v>8081</v>
      </c>
      <c r="AE2466" s="140" t="s">
        <v>8082</v>
      </c>
      <c r="AF2466" s="140" t="s">
        <v>8083</v>
      </c>
      <c r="AG2466" s="140" t="s">
        <v>8084</v>
      </c>
      <c r="AH2466" s="140" t="s">
        <v>14798</v>
      </c>
      <c r="AI2466" s="140" t="s">
        <v>7943</v>
      </c>
      <c r="AJ2466" s="140" t="s">
        <v>14799</v>
      </c>
      <c r="AK2466" s="140" t="s">
        <v>14800</v>
      </c>
      <c r="AL2466" s="139">
        <v>9200</v>
      </c>
      <c r="AM2466" s="140" t="s">
        <v>458</v>
      </c>
      <c r="AN2466" s="140" t="s">
        <v>14801</v>
      </c>
    </row>
    <row r="2467" spans="1:40" ht="28.8" x14ac:dyDescent="0.25">
      <c r="A2467" s="139" t="s">
        <v>7756</v>
      </c>
      <c r="B2467" s="140" t="s">
        <v>7757</v>
      </c>
      <c r="C2467" s="139">
        <v>138495</v>
      </c>
      <c r="D2467" s="140" t="s">
        <v>6995</v>
      </c>
      <c r="E2467" s="140" t="s">
        <v>3052</v>
      </c>
      <c r="F2467" s="139">
        <v>2820</v>
      </c>
      <c r="G2467" s="140" t="s">
        <v>333</v>
      </c>
      <c r="H2467" s="140" t="s">
        <v>6996</v>
      </c>
      <c r="I2467" s="140" t="s">
        <v>7758</v>
      </c>
      <c r="J2467" s="140" t="s">
        <v>17231</v>
      </c>
      <c r="K2467" s="140" t="s">
        <v>8070</v>
      </c>
      <c r="L2467" s="140" t="s">
        <v>7761</v>
      </c>
      <c r="M2467" s="140" t="s">
        <v>8071</v>
      </c>
      <c r="N2467" s="140" t="s">
        <v>7762</v>
      </c>
      <c r="O2467" s="139">
        <v>122119</v>
      </c>
      <c r="P2467" s="139">
        <v>1099</v>
      </c>
      <c r="Q2467" s="140" t="s">
        <v>5175</v>
      </c>
      <c r="R2467" s="139">
        <v>113845</v>
      </c>
      <c r="S2467" s="139">
        <v>113845</v>
      </c>
      <c r="T2467" s="140" t="s">
        <v>7935</v>
      </c>
      <c r="U2467" s="141">
        <v>44075</v>
      </c>
      <c r="V2467" s="140" t="s">
        <v>17232</v>
      </c>
      <c r="W2467" s="140" t="s">
        <v>9893</v>
      </c>
      <c r="X2467" s="140" t="s">
        <v>7765</v>
      </c>
      <c r="Y2467" s="140" t="s">
        <v>7766</v>
      </c>
      <c r="Z2467" s="140" t="s">
        <v>7767</v>
      </c>
      <c r="AA2467" s="139">
        <v>1</v>
      </c>
      <c r="AB2467" s="141">
        <v>45322</v>
      </c>
      <c r="AC2467" s="141">
        <v>45322</v>
      </c>
      <c r="AD2467" s="140" t="s">
        <v>7876</v>
      </c>
      <c r="AE2467" s="140" t="s">
        <v>7877</v>
      </c>
      <c r="AF2467" s="140" t="s">
        <v>7878</v>
      </c>
      <c r="AG2467" s="140" t="s">
        <v>7879</v>
      </c>
      <c r="AH2467" s="140" t="s">
        <v>8264</v>
      </c>
      <c r="AI2467" s="140" t="s">
        <v>7773</v>
      </c>
      <c r="AJ2467" s="140" t="s">
        <v>8265</v>
      </c>
      <c r="AK2467" s="140" t="s">
        <v>8266</v>
      </c>
      <c r="AL2467" s="139">
        <v>2580</v>
      </c>
      <c r="AM2467" s="140" t="s">
        <v>335</v>
      </c>
      <c r="AN2467" s="140" t="s">
        <v>8267</v>
      </c>
    </row>
    <row r="2468" spans="1:40" ht="28.8" x14ac:dyDescent="0.25">
      <c r="A2468" s="139" t="s">
        <v>7756</v>
      </c>
      <c r="B2468" s="140" t="s">
        <v>7757</v>
      </c>
      <c r="C2468" s="139">
        <v>138503</v>
      </c>
      <c r="D2468" s="140" t="s">
        <v>6792</v>
      </c>
      <c r="E2468" s="140" t="s">
        <v>6793</v>
      </c>
      <c r="F2468" s="139">
        <v>9000</v>
      </c>
      <c r="G2468" s="140" t="s">
        <v>436</v>
      </c>
      <c r="H2468" s="140" t="s">
        <v>6794</v>
      </c>
      <c r="I2468" s="140" t="s">
        <v>7758</v>
      </c>
      <c r="J2468" s="140" t="s">
        <v>17233</v>
      </c>
      <c r="K2468" s="140" t="s">
        <v>8031</v>
      </c>
      <c r="L2468" s="140" t="s">
        <v>7761</v>
      </c>
      <c r="M2468" s="140" t="s">
        <v>6825</v>
      </c>
      <c r="N2468" s="140" t="s">
        <v>8730</v>
      </c>
      <c r="O2468" s="139">
        <v>121798</v>
      </c>
      <c r="P2468" s="139">
        <v>20917</v>
      </c>
      <c r="Q2468" s="140" t="s">
        <v>7319</v>
      </c>
      <c r="R2468" s="139">
        <v>975789</v>
      </c>
      <c r="S2468" s="139">
        <v>0</v>
      </c>
      <c r="T2468" s="140" t="s">
        <v>7935</v>
      </c>
      <c r="U2468" s="141">
        <v>44075</v>
      </c>
      <c r="V2468" s="140" t="s">
        <v>17234</v>
      </c>
      <c r="W2468" s="140" t="s">
        <v>7983</v>
      </c>
      <c r="X2468" s="140" t="s">
        <v>7765</v>
      </c>
      <c r="Y2468" s="140" t="s">
        <v>7766</v>
      </c>
      <c r="Z2468" s="140" t="s">
        <v>8732</v>
      </c>
      <c r="AA2468" s="139">
        <v>1</v>
      </c>
      <c r="AB2468" s="141">
        <v>45322</v>
      </c>
      <c r="AC2468" s="141">
        <v>45322</v>
      </c>
      <c r="AD2468" s="140" t="s">
        <v>8379</v>
      </c>
      <c r="AE2468" s="140" t="s">
        <v>8380</v>
      </c>
      <c r="AF2468" s="140" t="s">
        <v>8381</v>
      </c>
      <c r="AG2468" s="140" t="s">
        <v>8382</v>
      </c>
      <c r="AH2468" s="140" t="s">
        <v>14253</v>
      </c>
      <c r="AI2468" s="140" t="s">
        <v>7773</v>
      </c>
      <c r="AJ2468" s="140" t="s">
        <v>14254</v>
      </c>
      <c r="AK2468" s="140" t="s">
        <v>14255</v>
      </c>
      <c r="AL2468" s="139">
        <v>9000</v>
      </c>
      <c r="AM2468" s="140" t="s">
        <v>436</v>
      </c>
      <c r="AN2468" s="140" t="s">
        <v>14256</v>
      </c>
    </row>
    <row r="2469" spans="1:40" ht="28.8" x14ac:dyDescent="0.25">
      <c r="A2469" s="139" t="s">
        <v>7756</v>
      </c>
      <c r="B2469" s="140" t="s">
        <v>7757</v>
      </c>
      <c r="C2469" s="139">
        <v>138511</v>
      </c>
      <c r="D2469" s="140" t="s">
        <v>6795</v>
      </c>
      <c r="E2469" s="140" t="s">
        <v>3177</v>
      </c>
      <c r="F2469" s="139">
        <v>9270</v>
      </c>
      <c r="G2469" s="140" t="s">
        <v>120</v>
      </c>
      <c r="H2469" s="140" t="s">
        <v>102</v>
      </c>
      <c r="I2469" s="140" t="s">
        <v>7758</v>
      </c>
      <c r="J2469" s="140" t="s">
        <v>17235</v>
      </c>
      <c r="K2469" s="140" t="s">
        <v>8031</v>
      </c>
      <c r="L2469" s="140" t="s">
        <v>7761</v>
      </c>
      <c r="M2469" s="140" t="s">
        <v>6825</v>
      </c>
      <c r="N2469" s="140" t="s">
        <v>7762</v>
      </c>
      <c r="O2469" s="139">
        <v>121251</v>
      </c>
      <c r="P2469" s="139">
        <v>2758</v>
      </c>
      <c r="Q2469" s="140" t="s">
        <v>7128</v>
      </c>
      <c r="R2469" s="139">
        <v>113977</v>
      </c>
      <c r="S2469" s="139">
        <v>113977</v>
      </c>
      <c r="T2469" s="140" t="s">
        <v>7935</v>
      </c>
      <c r="U2469" s="141">
        <v>44075</v>
      </c>
      <c r="V2469" s="140" t="s">
        <v>17236</v>
      </c>
      <c r="W2469" s="140" t="s">
        <v>17237</v>
      </c>
      <c r="X2469" s="140" t="s">
        <v>7765</v>
      </c>
      <c r="Y2469" s="140" t="s">
        <v>7766</v>
      </c>
      <c r="Z2469" s="140" t="s">
        <v>7767</v>
      </c>
      <c r="AA2469" s="139">
        <v>1</v>
      </c>
      <c r="AB2469" s="141">
        <v>45322</v>
      </c>
      <c r="AC2469" s="141">
        <v>45322</v>
      </c>
      <c r="AD2469" s="140" t="s">
        <v>8470</v>
      </c>
      <c r="AE2469" s="140" t="s">
        <v>8471</v>
      </c>
      <c r="AF2469" s="140" t="s">
        <v>8472</v>
      </c>
      <c r="AG2469" s="140" t="s">
        <v>8473</v>
      </c>
      <c r="AH2469" s="140" t="s">
        <v>8568</v>
      </c>
      <c r="AI2469" s="140" t="s">
        <v>7773</v>
      </c>
      <c r="AJ2469" s="140" t="s">
        <v>8569</v>
      </c>
      <c r="AK2469" s="140" t="s">
        <v>8570</v>
      </c>
      <c r="AL2469" s="139">
        <v>9200</v>
      </c>
      <c r="AM2469" s="140" t="s">
        <v>458</v>
      </c>
      <c r="AN2469" s="140" t="s">
        <v>8571</v>
      </c>
    </row>
    <row r="2470" spans="1:40" ht="28.8" x14ac:dyDescent="0.25">
      <c r="A2470" s="139" t="s">
        <v>7756</v>
      </c>
      <c r="B2470" s="140" t="s">
        <v>7757</v>
      </c>
      <c r="C2470" s="139">
        <v>138529</v>
      </c>
      <c r="D2470" s="140" t="s">
        <v>6796</v>
      </c>
      <c r="E2470" s="140" t="s">
        <v>6797</v>
      </c>
      <c r="F2470" s="139">
        <v>9690</v>
      </c>
      <c r="G2470" s="140" t="s">
        <v>154</v>
      </c>
      <c r="H2470" s="140" t="s">
        <v>6997</v>
      </c>
      <c r="I2470" s="140" t="s">
        <v>7758</v>
      </c>
      <c r="J2470" s="140" t="s">
        <v>17238</v>
      </c>
      <c r="K2470" s="140" t="s">
        <v>8031</v>
      </c>
      <c r="L2470" s="140" t="s">
        <v>7761</v>
      </c>
      <c r="M2470" s="140" t="s">
        <v>6825</v>
      </c>
      <c r="N2470" s="140" t="s">
        <v>8730</v>
      </c>
      <c r="O2470" s="139">
        <v>121475</v>
      </c>
      <c r="P2470" s="139">
        <v>24372</v>
      </c>
      <c r="Q2470" s="140" t="s">
        <v>7348</v>
      </c>
      <c r="R2470" s="139">
        <v>976134</v>
      </c>
      <c r="S2470" s="139">
        <v>0</v>
      </c>
      <c r="T2470" s="140" t="s">
        <v>7935</v>
      </c>
      <c r="U2470" s="141">
        <v>44075</v>
      </c>
      <c r="V2470" s="140" t="s">
        <v>17239</v>
      </c>
      <c r="W2470" s="140" t="s">
        <v>13352</v>
      </c>
      <c r="X2470" s="140" t="s">
        <v>7765</v>
      </c>
      <c r="Y2470" s="140" t="s">
        <v>7766</v>
      </c>
      <c r="Z2470" s="140" t="s">
        <v>8732</v>
      </c>
      <c r="AA2470" s="139">
        <v>1</v>
      </c>
      <c r="AB2470" s="141">
        <v>45322</v>
      </c>
      <c r="AC2470" s="141">
        <v>45322</v>
      </c>
      <c r="AD2470" s="140" t="s">
        <v>8470</v>
      </c>
      <c r="AE2470" s="140" t="s">
        <v>8471</v>
      </c>
      <c r="AF2470" s="140" t="s">
        <v>8472</v>
      </c>
      <c r="AG2470" s="140" t="s">
        <v>8473</v>
      </c>
      <c r="AH2470" s="140" t="s">
        <v>15125</v>
      </c>
      <c r="AI2470" s="140" t="s">
        <v>7773</v>
      </c>
      <c r="AJ2470" s="140" t="s">
        <v>15126</v>
      </c>
      <c r="AK2470" s="140" t="s">
        <v>15127</v>
      </c>
      <c r="AL2470" s="139">
        <v>9690</v>
      </c>
      <c r="AM2470" s="140" t="s">
        <v>154</v>
      </c>
      <c r="AN2470" s="140" t="s">
        <v>15128</v>
      </c>
    </row>
    <row r="2471" spans="1:40" ht="28.8" x14ac:dyDescent="0.25">
      <c r="A2471" s="139" t="s">
        <v>7756</v>
      </c>
      <c r="B2471" s="140" t="s">
        <v>7757</v>
      </c>
      <c r="C2471" s="139">
        <v>138537</v>
      </c>
      <c r="D2471" s="140" t="s">
        <v>6998</v>
      </c>
      <c r="E2471" s="140" t="s">
        <v>6798</v>
      </c>
      <c r="F2471" s="139">
        <v>2381</v>
      </c>
      <c r="G2471" s="140" t="s">
        <v>569</v>
      </c>
      <c r="H2471" s="140" t="s">
        <v>2682</v>
      </c>
      <c r="I2471" s="140" t="s">
        <v>7758</v>
      </c>
      <c r="J2471" s="140" t="s">
        <v>15941</v>
      </c>
      <c r="K2471" s="140" t="s">
        <v>7760</v>
      </c>
      <c r="L2471" s="140" t="s">
        <v>7761</v>
      </c>
      <c r="M2471" s="140" t="s">
        <v>7491</v>
      </c>
      <c r="N2471" s="140" t="s">
        <v>8722</v>
      </c>
      <c r="O2471" s="139">
        <v>121781</v>
      </c>
      <c r="P2471" s="139">
        <v>8961</v>
      </c>
      <c r="Q2471" s="140" t="s">
        <v>6372</v>
      </c>
      <c r="R2471" s="139">
        <v>56291</v>
      </c>
      <c r="S2471" s="139">
        <v>0</v>
      </c>
      <c r="T2471" s="140" t="s">
        <v>7935</v>
      </c>
      <c r="U2471" s="141">
        <v>44075</v>
      </c>
      <c r="V2471" s="140" t="s">
        <v>15942</v>
      </c>
      <c r="W2471" s="140" t="s">
        <v>8337</v>
      </c>
      <c r="X2471" s="140" t="s">
        <v>7765</v>
      </c>
      <c r="Y2471" s="140" t="s">
        <v>7766</v>
      </c>
      <c r="Z2471" s="140" t="s">
        <v>8739</v>
      </c>
      <c r="AA2471" s="139">
        <v>1</v>
      </c>
      <c r="AB2471" s="141">
        <v>45322</v>
      </c>
      <c r="AC2471" s="141">
        <v>45322</v>
      </c>
      <c r="AD2471" s="140" t="s">
        <v>8109</v>
      </c>
      <c r="AE2471" s="140" t="s">
        <v>8110</v>
      </c>
      <c r="AF2471" s="140" t="s">
        <v>8111</v>
      </c>
      <c r="AG2471" s="140" t="s">
        <v>8112</v>
      </c>
      <c r="AH2471" s="140" t="s">
        <v>17240</v>
      </c>
      <c r="AI2471" s="140" t="s">
        <v>7943</v>
      </c>
      <c r="AJ2471" s="140" t="s">
        <v>6998</v>
      </c>
      <c r="AK2471" s="140" t="s">
        <v>6798</v>
      </c>
      <c r="AL2471" s="139">
        <v>2381</v>
      </c>
      <c r="AM2471" s="140" t="s">
        <v>569</v>
      </c>
      <c r="AN2471" s="140" t="s">
        <v>10407</v>
      </c>
    </row>
    <row r="2472" spans="1:40" ht="28.8" x14ac:dyDescent="0.25">
      <c r="A2472" s="139" t="s">
        <v>7756</v>
      </c>
      <c r="B2472" s="140" t="s">
        <v>7757</v>
      </c>
      <c r="C2472" s="139">
        <v>138545</v>
      </c>
      <c r="D2472" s="140" t="s">
        <v>6999</v>
      </c>
      <c r="E2472" s="140" t="s">
        <v>6799</v>
      </c>
      <c r="F2472" s="139">
        <v>2440</v>
      </c>
      <c r="G2472" s="140" t="s">
        <v>309</v>
      </c>
      <c r="H2472" s="140" t="s">
        <v>7000</v>
      </c>
      <c r="I2472" s="140" t="s">
        <v>7758</v>
      </c>
      <c r="J2472" s="140" t="s">
        <v>17241</v>
      </c>
      <c r="K2472" s="140" t="s">
        <v>8070</v>
      </c>
      <c r="L2472" s="140" t="s">
        <v>7761</v>
      </c>
      <c r="M2472" s="140" t="s">
        <v>8071</v>
      </c>
      <c r="N2472" s="140" t="s">
        <v>8722</v>
      </c>
      <c r="O2472" s="139">
        <v>119651</v>
      </c>
      <c r="P2472" s="139">
        <v>9191</v>
      </c>
      <c r="Q2472" s="140" t="s">
        <v>5397</v>
      </c>
      <c r="R2472" s="139">
        <v>105023</v>
      </c>
      <c r="S2472" s="139">
        <v>0</v>
      </c>
      <c r="T2472" s="140" t="s">
        <v>7935</v>
      </c>
      <c r="U2472" s="141">
        <v>44075</v>
      </c>
      <c r="V2472" s="140" t="s">
        <v>17242</v>
      </c>
      <c r="W2472" s="140" t="s">
        <v>17243</v>
      </c>
      <c r="X2472" s="140" t="s">
        <v>7765</v>
      </c>
      <c r="Y2472" s="140" t="s">
        <v>7766</v>
      </c>
      <c r="Z2472" s="140" t="s">
        <v>8739</v>
      </c>
      <c r="AA2472" s="139">
        <v>1</v>
      </c>
      <c r="AB2472" s="141">
        <v>45322</v>
      </c>
      <c r="AC2472" s="141">
        <v>45322</v>
      </c>
      <c r="AD2472" s="140" t="s">
        <v>7768</v>
      </c>
      <c r="AE2472" s="140" t="s">
        <v>7769</v>
      </c>
      <c r="AF2472" s="140" t="s">
        <v>7770</v>
      </c>
      <c r="AG2472" s="140" t="s">
        <v>7771</v>
      </c>
      <c r="AH2472" s="140" t="s">
        <v>17244</v>
      </c>
      <c r="AI2472" s="140" t="s">
        <v>7943</v>
      </c>
      <c r="AJ2472" s="140" t="s">
        <v>6999</v>
      </c>
      <c r="AK2472" s="140" t="s">
        <v>6799</v>
      </c>
      <c r="AL2472" s="139">
        <v>2440</v>
      </c>
      <c r="AM2472" s="140" t="s">
        <v>309</v>
      </c>
      <c r="AN2472" s="140" t="s">
        <v>10355</v>
      </c>
    </row>
    <row r="2473" spans="1:40" ht="28.8" x14ac:dyDescent="0.25">
      <c r="A2473" s="139" t="s">
        <v>7756</v>
      </c>
      <c r="B2473" s="140" t="s">
        <v>7757</v>
      </c>
      <c r="C2473" s="139">
        <v>138552</v>
      </c>
      <c r="D2473" s="140" t="s">
        <v>6800</v>
      </c>
      <c r="E2473" s="140" t="s">
        <v>6801</v>
      </c>
      <c r="F2473" s="139">
        <v>9820</v>
      </c>
      <c r="G2473" s="140" t="s">
        <v>452</v>
      </c>
      <c r="H2473" s="140" t="s">
        <v>7672</v>
      </c>
      <c r="I2473" s="140" t="s">
        <v>7758</v>
      </c>
      <c r="J2473" s="140" t="s">
        <v>14710</v>
      </c>
      <c r="K2473" s="140" t="s">
        <v>8031</v>
      </c>
      <c r="L2473" s="140" t="s">
        <v>7761</v>
      </c>
      <c r="M2473" s="140" t="s">
        <v>6825</v>
      </c>
      <c r="N2473" s="140" t="s">
        <v>8730</v>
      </c>
      <c r="O2473" s="139">
        <v>119487</v>
      </c>
      <c r="P2473" s="139">
        <v>24349</v>
      </c>
      <c r="Q2473" s="140" t="s">
        <v>5850</v>
      </c>
      <c r="R2473" s="139">
        <v>975904</v>
      </c>
      <c r="S2473" s="139">
        <v>0</v>
      </c>
      <c r="T2473" s="140" t="s">
        <v>7935</v>
      </c>
      <c r="U2473" s="141">
        <v>44075</v>
      </c>
      <c r="V2473" s="140" t="s">
        <v>17245</v>
      </c>
      <c r="W2473" s="140" t="s">
        <v>8133</v>
      </c>
      <c r="X2473" s="140" t="s">
        <v>7765</v>
      </c>
      <c r="Y2473" s="140" t="s">
        <v>7766</v>
      </c>
      <c r="Z2473" s="140" t="s">
        <v>8732</v>
      </c>
      <c r="AA2473" s="139">
        <v>2</v>
      </c>
      <c r="AB2473" s="141">
        <v>45322</v>
      </c>
      <c r="AC2473" s="141">
        <v>45322</v>
      </c>
      <c r="AD2473" s="140" t="s">
        <v>8470</v>
      </c>
      <c r="AE2473" s="140" t="s">
        <v>8471</v>
      </c>
      <c r="AF2473" s="140" t="s">
        <v>8472</v>
      </c>
      <c r="AG2473" s="140" t="s">
        <v>8473</v>
      </c>
      <c r="AH2473" s="140" t="s">
        <v>14712</v>
      </c>
      <c r="AI2473" s="140" t="s">
        <v>7773</v>
      </c>
      <c r="AJ2473" s="140" t="s">
        <v>14713</v>
      </c>
      <c r="AK2473" s="140" t="s">
        <v>7758</v>
      </c>
      <c r="AL2473" s="139">
        <v>9820</v>
      </c>
      <c r="AM2473" s="140" t="s">
        <v>452</v>
      </c>
      <c r="AN2473" s="140" t="s">
        <v>14714</v>
      </c>
    </row>
    <row r="2474" spans="1:40" ht="28.8" x14ac:dyDescent="0.25">
      <c r="A2474" s="139" t="s">
        <v>7756</v>
      </c>
      <c r="B2474" s="140" t="s">
        <v>7757</v>
      </c>
      <c r="C2474" s="139">
        <v>138561</v>
      </c>
      <c r="D2474" s="140" t="s">
        <v>6802</v>
      </c>
      <c r="E2474" s="140" t="s">
        <v>6803</v>
      </c>
      <c r="F2474" s="139">
        <v>9810</v>
      </c>
      <c r="G2474" s="140" t="s">
        <v>480</v>
      </c>
      <c r="H2474" s="140" t="s">
        <v>6821</v>
      </c>
      <c r="I2474" s="140" t="s">
        <v>7758</v>
      </c>
      <c r="J2474" s="140" t="s">
        <v>17246</v>
      </c>
      <c r="K2474" s="140" t="s">
        <v>8031</v>
      </c>
      <c r="L2474" s="140" t="s">
        <v>7761</v>
      </c>
      <c r="M2474" s="140" t="s">
        <v>6825</v>
      </c>
      <c r="N2474" s="140" t="s">
        <v>8730</v>
      </c>
      <c r="O2474" s="139">
        <v>121475</v>
      </c>
      <c r="P2474" s="139">
        <v>24372</v>
      </c>
      <c r="Q2474" s="140" t="s">
        <v>7348</v>
      </c>
      <c r="R2474" s="139">
        <v>976159</v>
      </c>
      <c r="S2474" s="139">
        <v>0</v>
      </c>
      <c r="T2474" s="140" t="s">
        <v>7935</v>
      </c>
      <c r="U2474" s="141">
        <v>44075</v>
      </c>
      <c r="V2474" s="140" t="s">
        <v>17247</v>
      </c>
      <c r="W2474" s="140" t="s">
        <v>9775</v>
      </c>
      <c r="X2474" s="140" t="s">
        <v>7765</v>
      </c>
      <c r="Y2474" s="140" t="s">
        <v>7766</v>
      </c>
      <c r="Z2474" s="140" t="s">
        <v>8732</v>
      </c>
      <c r="AA2474" s="139">
        <v>1</v>
      </c>
      <c r="AB2474" s="141">
        <v>45322</v>
      </c>
      <c r="AC2474" s="141">
        <v>45322</v>
      </c>
      <c r="AD2474" s="140" t="s">
        <v>8470</v>
      </c>
      <c r="AE2474" s="140" t="s">
        <v>8471</v>
      </c>
      <c r="AF2474" s="140" t="s">
        <v>8472</v>
      </c>
      <c r="AG2474" s="140" t="s">
        <v>8473</v>
      </c>
      <c r="AH2474" s="140" t="s">
        <v>15197</v>
      </c>
      <c r="AI2474" s="140" t="s">
        <v>7773</v>
      </c>
      <c r="AJ2474" s="140" t="s">
        <v>15198</v>
      </c>
      <c r="AK2474" s="140" t="s">
        <v>10630</v>
      </c>
      <c r="AL2474" s="139">
        <v>9810</v>
      </c>
      <c r="AM2474" s="140" t="s">
        <v>480</v>
      </c>
      <c r="AN2474" s="140" t="s">
        <v>15199</v>
      </c>
    </row>
    <row r="2475" spans="1:40" ht="28.8" x14ac:dyDescent="0.25">
      <c r="A2475" s="139" t="s">
        <v>7756</v>
      </c>
      <c r="B2475" s="140" t="s">
        <v>7757</v>
      </c>
      <c r="C2475" s="139">
        <v>138586</v>
      </c>
      <c r="D2475" s="140" t="s">
        <v>6804</v>
      </c>
      <c r="E2475" s="140" t="s">
        <v>6805</v>
      </c>
      <c r="F2475" s="139">
        <v>9112</v>
      </c>
      <c r="G2475" s="140" t="s">
        <v>828</v>
      </c>
      <c r="H2475" s="140" t="s">
        <v>6822</v>
      </c>
      <c r="I2475" s="140" t="s">
        <v>7758</v>
      </c>
      <c r="J2475" s="140" t="s">
        <v>17248</v>
      </c>
      <c r="K2475" s="140" t="s">
        <v>7899</v>
      </c>
      <c r="L2475" s="140" t="s">
        <v>7761</v>
      </c>
      <c r="M2475" s="140" t="s">
        <v>6823</v>
      </c>
      <c r="N2475" s="140" t="s">
        <v>8722</v>
      </c>
      <c r="O2475" s="139">
        <v>120956</v>
      </c>
      <c r="P2475" s="139">
        <v>10975</v>
      </c>
      <c r="Q2475" s="140" t="s">
        <v>488</v>
      </c>
      <c r="R2475" s="139">
        <v>104653</v>
      </c>
      <c r="S2475" s="139">
        <v>0</v>
      </c>
      <c r="T2475" s="140" t="s">
        <v>7935</v>
      </c>
      <c r="U2475" s="141">
        <v>44075</v>
      </c>
      <c r="V2475" s="140" t="s">
        <v>17249</v>
      </c>
      <c r="W2475" s="140" t="s">
        <v>17250</v>
      </c>
      <c r="X2475" s="140" t="s">
        <v>7765</v>
      </c>
      <c r="Y2475" s="140" t="s">
        <v>7766</v>
      </c>
      <c r="Z2475" s="140" t="s">
        <v>8739</v>
      </c>
      <c r="AA2475" s="139">
        <v>2</v>
      </c>
      <c r="AB2475" s="141">
        <v>45322</v>
      </c>
      <c r="AC2475" s="141">
        <v>45322</v>
      </c>
      <c r="AD2475" s="140" t="s">
        <v>8081</v>
      </c>
      <c r="AE2475" s="140" t="s">
        <v>8082</v>
      </c>
      <c r="AF2475" s="140" t="s">
        <v>8083</v>
      </c>
      <c r="AG2475" s="140" t="s">
        <v>8084</v>
      </c>
      <c r="AH2475" s="140" t="s">
        <v>14634</v>
      </c>
      <c r="AI2475" s="140" t="s">
        <v>7943</v>
      </c>
      <c r="AJ2475" s="140" t="s">
        <v>14635</v>
      </c>
      <c r="AK2475" s="140" t="s">
        <v>14636</v>
      </c>
      <c r="AL2475" s="139">
        <v>9112</v>
      </c>
      <c r="AM2475" s="140" t="s">
        <v>828</v>
      </c>
      <c r="AN2475" s="140" t="s">
        <v>14637</v>
      </c>
    </row>
    <row r="2476" spans="1:40" ht="28.8" x14ac:dyDescent="0.25">
      <c r="A2476" s="139" t="s">
        <v>7756</v>
      </c>
      <c r="B2476" s="140" t="s">
        <v>7757</v>
      </c>
      <c r="C2476" s="139">
        <v>138594</v>
      </c>
      <c r="D2476" s="140" t="s">
        <v>7673</v>
      </c>
      <c r="E2476" s="140" t="s">
        <v>6405</v>
      </c>
      <c r="F2476" s="139">
        <v>9240</v>
      </c>
      <c r="G2476" s="140" t="s">
        <v>825</v>
      </c>
      <c r="H2476" s="140" t="s">
        <v>6806</v>
      </c>
      <c r="I2476" s="140" t="s">
        <v>7758</v>
      </c>
      <c r="J2476" s="140" t="s">
        <v>17251</v>
      </c>
      <c r="K2476" s="140" t="s">
        <v>8031</v>
      </c>
      <c r="L2476" s="140" t="s">
        <v>7761</v>
      </c>
      <c r="M2476" s="140" t="s">
        <v>6825</v>
      </c>
      <c r="N2476" s="140" t="s">
        <v>7762</v>
      </c>
      <c r="O2476" s="139">
        <v>121251</v>
      </c>
      <c r="P2476" s="139">
        <v>2758</v>
      </c>
      <c r="Q2476" s="140" t="s">
        <v>7128</v>
      </c>
      <c r="R2476" s="139">
        <v>113977</v>
      </c>
      <c r="S2476" s="139">
        <v>113977</v>
      </c>
      <c r="T2476" s="140" t="s">
        <v>7935</v>
      </c>
      <c r="U2476" s="141">
        <v>44075</v>
      </c>
      <c r="V2476" s="140" t="s">
        <v>17252</v>
      </c>
      <c r="W2476" s="140" t="s">
        <v>8719</v>
      </c>
      <c r="X2476" s="140" t="s">
        <v>7765</v>
      </c>
      <c r="Y2476" s="140" t="s">
        <v>7766</v>
      </c>
      <c r="Z2476" s="140" t="s">
        <v>7767</v>
      </c>
      <c r="AA2476" s="139">
        <v>3</v>
      </c>
      <c r="AB2476" s="141">
        <v>45322</v>
      </c>
      <c r="AC2476" s="141">
        <v>45322</v>
      </c>
      <c r="AD2476" s="140" t="s">
        <v>8081</v>
      </c>
      <c r="AE2476" s="140" t="s">
        <v>8082</v>
      </c>
      <c r="AF2476" s="140" t="s">
        <v>8083</v>
      </c>
      <c r="AG2476" s="140" t="s">
        <v>8084</v>
      </c>
      <c r="AH2476" s="140" t="s">
        <v>8568</v>
      </c>
      <c r="AI2476" s="140" t="s">
        <v>7773</v>
      </c>
      <c r="AJ2476" s="140" t="s">
        <v>8569</v>
      </c>
      <c r="AK2476" s="140" t="s">
        <v>8570</v>
      </c>
      <c r="AL2476" s="139">
        <v>9200</v>
      </c>
      <c r="AM2476" s="140" t="s">
        <v>458</v>
      </c>
      <c r="AN2476" s="140" t="s">
        <v>8571</v>
      </c>
    </row>
    <row r="2477" spans="1:40" ht="28.8" x14ac:dyDescent="0.25">
      <c r="A2477" s="139" t="s">
        <v>7756</v>
      </c>
      <c r="B2477" s="140" t="s">
        <v>7757</v>
      </c>
      <c r="C2477" s="139">
        <v>138602</v>
      </c>
      <c r="D2477" s="140" t="s">
        <v>6807</v>
      </c>
      <c r="E2477" s="140" t="s">
        <v>6808</v>
      </c>
      <c r="F2477" s="139">
        <v>2100</v>
      </c>
      <c r="G2477" s="140" t="s">
        <v>543</v>
      </c>
      <c r="H2477" s="140" t="s">
        <v>7001</v>
      </c>
      <c r="I2477" s="140" t="s">
        <v>7758</v>
      </c>
      <c r="J2477" s="140" t="s">
        <v>17253</v>
      </c>
      <c r="K2477" s="140" t="s">
        <v>8070</v>
      </c>
      <c r="L2477" s="140" t="s">
        <v>7761</v>
      </c>
      <c r="M2477" s="140" t="s">
        <v>8071</v>
      </c>
      <c r="N2477" s="140" t="s">
        <v>8722</v>
      </c>
      <c r="O2477" s="139">
        <v>121764</v>
      </c>
      <c r="P2477" s="139">
        <v>7344</v>
      </c>
      <c r="Q2477" s="140" t="s">
        <v>5343</v>
      </c>
      <c r="R2477" s="139">
        <v>963091</v>
      </c>
      <c r="S2477" s="139">
        <v>0</v>
      </c>
      <c r="T2477" s="140" t="s">
        <v>7935</v>
      </c>
      <c r="U2477" s="141">
        <v>44075</v>
      </c>
      <c r="V2477" s="140" t="s">
        <v>17254</v>
      </c>
      <c r="W2477" s="140" t="s">
        <v>8102</v>
      </c>
      <c r="X2477" s="140" t="s">
        <v>7765</v>
      </c>
      <c r="Y2477" s="140" t="s">
        <v>7766</v>
      </c>
      <c r="Z2477" s="140" t="s">
        <v>8739</v>
      </c>
      <c r="AA2477" s="139">
        <v>1</v>
      </c>
      <c r="AB2477" s="141">
        <v>45322</v>
      </c>
      <c r="AC2477" s="141">
        <v>45322</v>
      </c>
      <c r="AD2477" s="140" t="s">
        <v>8091</v>
      </c>
      <c r="AE2477" s="140" t="s">
        <v>8092</v>
      </c>
      <c r="AF2477" s="140" t="s">
        <v>8093</v>
      </c>
      <c r="AG2477" s="140" t="s">
        <v>8094</v>
      </c>
      <c r="AH2477" s="140" t="s">
        <v>17255</v>
      </c>
      <c r="AI2477" s="140" t="s">
        <v>7943</v>
      </c>
      <c r="AJ2477" s="140" t="s">
        <v>17256</v>
      </c>
      <c r="AK2477" s="140" t="s">
        <v>17257</v>
      </c>
      <c r="AL2477" s="139">
        <v>2100</v>
      </c>
      <c r="AM2477" s="140" t="s">
        <v>543</v>
      </c>
      <c r="AN2477" s="140" t="s">
        <v>9985</v>
      </c>
    </row>
    <row r="2478" spans="1:40" ht="28.8" x14ac:dyDescent="0.25">
      <c r="A2478" s="139" t="s">
        <v>7756</v>
      </c>
      <c r="B2478" s="140" t="s">
        <v>7757</v>
      </c>
      <c r="C2478" s="139">
        <v>138611</v>
      </c>
      <c r="D2478" s="140" t="s">
        <v>6809</v>
      </c>
      <c r="E2478" s="140" t="s">
        <v>6810</v>
      </c>
      <c r="F2478" s="139">
        <v>9900</v>
      </c>
      <c r="G2478" s="140" t="s">
        <v>484</v>
      </c>
      <c r="H2478" s="140" t="s">
        <v>7002</v>
      </c>
      <c r="I2478" s="140" t="s">
        <v>7758</v>
      </c>
      <c r="J2478" s="140" t="s">
        <v>17258</v>
      </c>
      <c r="K2478" s="140" t="s">
        <v>7899</v>
      </c>
      <c r="L2478" s="140" t="s">
        <v>7761</v>
      </c>
      <c r="M2478" s="140" t="s">
        <v>6823</v>
      </c>
      <c r="N2478" s="140" t="s">
        <v>8722</v>
      </c>
      <c r="O2478" s="139">
        <v>125591</v>
      </c>
      <c r="P2478" s="139">
        <v>117556</v>
      </c>
      <c r="Q2478" s="140" t="s">
        <v>7418</v>
      </c>
      <c r="R2478" s="139">
        <v>138181</v>
      </c>
      <c r="S2478" s="139">
        <v>0</v>
      </c>
      <c r="T2478" s="140" t="s">
        <v>7935</v>
      </c>
      <c r="U2478" s="141">
        <v>44075</v>
      </c>
      <c r="V2478" s="140" t="s">
        <v>17259</v>
      </c>
      <c r="W2478" s="140" t="s">
        <v>9362</v>
      </c>
      <c r="X2478" s="140" t="s">
        <v>7765</v>
      </c>
      <c r="Y2478" s="140" t="s">
        <v>7766</v>
      </c>
      <c r="Z2478" s="140" t="s">
        <v>8739</v>
      </c>
      <c r="AA2478" s="139">
        <v>1</v>
      </c>
      <c r="AB2478" s="141">
        <v>45322</v>
      </c>
      <c r="AC2478" s="141">
        <v>45322</v>
      </c>
      <c r="AD2478" s="140" t="s">
        <v>8379</v>
      </c>
      <c r="AE2478" s="140" t="s">
        <v>8380</v>
      </c>
      <c r="AF2478" s="140" t="s">
        <v>8381</v>
      </c>
      <c r="AG2478" s="140" t="s">
        <v>8382</v>
      </c>
      <c r="AH2478" s="140" t="s">
        <v>17260</v>
      </c>
      <c r="AI2478" s="140" t="s">
        <v>9607</v>
      </c>
      <c r="AJ2478" s="140" t="s">
        <v>17261</v>
      </c>
      <c r="AK2478" s="140" t="s">
        <v>17262</v>
      </c>
      <c r="AL2478" s="139">
        <v>9900</v>
      </c>
      <c r="AM2478" s="140" t="s">
        <v>484</v>
      </c>
      <c r="AN2478" s="140" t="s">
        <v>17263</v>
      </c>
    </row>
    <row r="2479" spans="1:40" ht="28.8" x14ac:dyDescent="0.25">
      <c r="A2479" s="139" t="s">
        <v>7756</v>
      </c>
      <c r="B2479" s="140" t="s">
        <v>7757</v>
      </c>
      <c r="C2479" s="139">
        <v>138628</v>
      </c>
      <c r="D2479" s="140" t="s">
        <v>5815</v>
      </c>
      <c r="E2479" s="140" t="s">
        <v>4512</v>
      </c>
      <c r="F2479" s="139">
        <v>9111</v>
      </c>
      <c r="G2479" s="140" t="s">
        <v>610</v>
      </c>
      <c r="H2479" s="140" t="s">
        <v>1524</v>
      </c>
      <c r="I2479" s="140" t="s">
        <v>7758</v>
      </c>
      <c r="J2479" s="140" t="s">
        <v>17264</v>
      </c>
      <c r="K2479" s="140" t="s">
        <v>7899</v>
      </c>
      <c r="L2479" s="140" t="s">
        <v>7761</v>
      </c>
      <c r="M2479" s="140" t="s">
        <v>6823</v>
      </c>
      <c r="N2479" s="140" t="s">
        <v>8722</v>
      </c>
      <c r="O2479" s="139">
        <v>120956</v>
      </c>
      <c r="P2479" s="139">
        <v>10975</v>
      </c>
      <c r="Q2479" s="140" t="s">
        <v>488</v>
      </c>
      <c r="R2479" s="139">
        <v>970781</v>
      </c>
      <c r="S2479" s="139">
        <v>0</v>
      </c>
      <c r="T2479" s="140" t="s">
        <v>7935</v>
      </c>
      <c r="U2479" s="141">
        <v>44075</v>
      </c>
      <c r="V2479" s="140" t="s">
        <v>17265</v>
      </c>
      <c r="W2479" s="140" t="s">
        <v>11266</v>
      </c>
      <c r="X2479" s="140" t="s">
        <v>7765</v>
      </c>
      <c r="Y2479" s="140" t="s">
        <v>7766</v>
      </c>
      <c r="Z2479" s="140" t="s">
        <v>8739</v>
      </c>
      <c r="AA2479" s="139">
        <v>1</v>
      </c>
      <c r="AB2479" s="141">
        <v>45322</v>
      </c>
      <c r="AC2479" s="141">
        <v>45322</v>
      </c>
      <c r="AD2479" s="140" t="s">
        <v>8081</v>
      </c>
      <c r="AE2479" s="140" t="s">
        <v>8082</v>
      </c>
      <c r="AF2479" s="140" t="s">
        <v>8083</v>
      </c>
      <c r="AG2479" s="140" t="s">
        <v>8084</v>
      </c>
      <c r="AH2479" s="140" t="s">
        <v>17266</v>
      </c>
      <c r="AI2479" s="140" t="s">
        <v>7885</v>
      </c>
      <c r="AJ2479" s="140" t="s">
        <v>17267</v>
      </c>
      <c r="AK2479" s="140" t="s">
        <v>4512</v>
      </c>
      <c r="AL2479" s="139">
        <v>9111</v>
      </c>
      <c r="AM2479" s="140" t="s">
        <v>610</v>
      </c>
      <c r="AN2479" s="140" t="s">
        <v>11167</v>
      </c>
    </row>
    <row r="2480" spans="1:40" ht="28.8" x14ac:dyDescent="0.25">
      <c r="A2480" s="139" t="s">
        <v>7756</v>
      </c>
      <c r="B2480" s="140" t="s">
        <v>7757</v>
      </c>
      <c r="C2480" s="139">
        <v>138644</v>
      </c>
      <c r="D2480" s="140" t="s">
        <v>7465</v>
      </c>
      <c r="E2480" s="140" t="s">
        <v>6811</v>
      </c>
      <c r="F2480" s="139">
        <v>8000</v>
      </c>
      <c r="G2480" s="140" t="s">
        <v>388</v>
      </c>
      <c r="H2480" s="140" t="s">
        <v>7003</v>
      </c>
      <c r="I2480" s="140" t="s">
        <v>7758</v>
      </c>
      <c r="J2480" s="140" t="s">
        <v>17268</v>
      </c>
      <c r="K2480" s="140" t="s">
        <v>7922</v>
      </c>
      <c r="L2480" s="140" t="s">
        <v>7761</v>
      </c>
      <c r="M2480" s="140" t="s">
        <v>7923</v>
      </c>
      <c r="N2480" s="140" t="s">
        <v>7762</v>
      </c>
      <c r="O2480" s="139">
        <v>120634</v>
      </c>
      <c r="P2480" s="139">
        <v>113621</v>
      </c>
      <c r="Q2480" s="140" t="s">
        <v>5963</v>
      </c>
      <c r="R2480" s="139">
        <v>114041</v>
      </c>
      <c r="S2480" s="139">
        <v>114041</v>
      </c>
      <c r="T2480" s="140" t="s">
        <v>7935</v>
      </c>
      <c r="U2480" s="141">
        <v>44075</v>
      </c>
      <c r="V2480" s="140" t="s">
        <v>17269</v>
      </c>
      <c r="W2480" s="140" t="s">
        <v>8245</v>
      </c>
      <c r="X2480" s="140" t="s">
        <v>7765</v>
      </c>
      <c r="Y2480" s="140" t="s">
        <v>7766</v>
      </c>
      <c r="Z2480" s="140" t="s">
        <v>7767</v>
      </c>
      <c r="AA2480" s="139">
        <v>1</v>
      </c>
      <c r="AB2480" s="141">
        <v>45322</v>
      </c>
      <c r="AC2480" s="141">
        <v>45322</v>
      </c>
      <c r="AD2480" s="140" t="s">
        <v>7913</v>
      </c>
      <c r="AE2480" s="140" t="s">
        <v>7914</v>
      </c>
      <c r="AF2480" s="140" t="s">
        <v>7915</v>
      </c>
      <c r="AG2480" s="140" t="s">
        <v>7916</v>
      </c>
      <c r="AH2480" s="140" t="s">
        <v>7930</v>
      </c>
      <c r="AI2480" s="140" t="s">
        <v>7773</v>
      </c>
      <c r="AJ2480" s="140" t="s">
        <v>7931</v>
      </c>
      <c r="AK2480" s="140" t="s">
        <v>7932</v>
      </c>
      <c r="AL2480" s="139">
        <v>8200</v>
      </c>
      <c r="AM2480" s="140" t="s">
        <v>396</v>
      </c>
      <c r="AN2480" s="140" t="s">
        <v>7933</v>
      </c>
    </row>
    <row r="2481" spans="1:40" ht="28.8" x14ac:dyDescent="0.25">
      <c r="A2481" s="139" t="s">
        <v>7756</v>
      </c>
      <c r="B2481" s="140" t="s">
        <v>7757</v>
      </c>
      <c r="C2481" s="139">
        <v>138651</v>
      </c>
      <c r="D2481" s="140" t="s">
        <v>6812</v>
      </c>
      <c r="E2481" s="140" t="s">
        <v>6813</v>
      </c>
      <c r="F2481" s="139">
        <v>9800</v>
      </c>
      <c r="G2481" s="140" t="s">
        <v>481</v>
      </c>
      <c r="H2481" s="140" t="s">
        <v>7466</v>
      </c>
      <c r="I2481" s="140" t="s">
        <v>7758</v>
      </c>
      <c r="J2481" s="140" t="s">
        <v>17270</v>
      </c>
      <c r="K2481" s="140" t="s">
        <v>7899</v>
      </c>
      <c r="L2481" s="140" t="s">
        <v>7761</v>
      </c>
      <c r="M2481" s="140" t="s">
        <v>6823</v>
      </c>
      <c r="N2481" s="140" t="s">
        <v>8722</v>
      </c>
      <c r="O2481" s="139">
        <v>0</v>
      </c>
      <c r="P2481" s="139"/>
      <c r="Q2481" s="140" t="s">
        <v>7758</v>
      </c>
      <c r="R2481" s="139">
        <v>138636</v>
      </c>
      <c r="S2481" s="139">
        <v>0</v>
      </c>
      <c r="T2481" s="140" t="s">
        <v>7935</v>
      </c>
      <c r="U2481" s="141">
        <v>44075</v>
      </c>
      <c r="V2481" s="140" t="s">
        <v>17271</v>
      </c>
      <c r="W2481" s="140" t="s">
        <v>17272</v>
      </c>
      <c r="X2481" s="140" t="s">
        <v>7765</v>
      </c>
      <c r="Y2481" s="140" t="s">
        <v>7766</v>
      </c>
      <c r="Z2481" s="140" t="s">
        <v>8739</v>
      </c>
      <c r="AA2481" s="139">
        <v>1</v>
      </c>
      <c r="AB2481" s="141">
        <v>45322</v>
      </c>
      <c r="AC2481" s="141">
        <v>45322</v>
      </c>
      <c r="AD2481" s="140" t="s">
        <v>8379</v>
      </c>
      <c r="AE2481" s="140" t="s">
        <v>8380</v>
      </c>
      <c r="AF2481" s="140" t="s">
        <v>8381</v>
      </c>
      <c r="AG2481" s="140" t="s">
        <v>8382</v>
      </c>
      <c r="AH2481" s="140" t="s">
        <v>17273</v>
      </c>
      <c r="AI2481" s="140" t="s">
        <v>12782</v>
      </c>
      <c r="AJ2481" s="140" t="s">
        <v>17274</v>
      </c>
      <c r="AK2481" s="140" t="s">
        <v>17275</v>
      </c>
      <c r="AL2481" s="139">
        <v>9800</v>
      </c>
      <c r="AM2481" s="140" t="s">
        <v>481</v>
      </c>
      <c r="AN2481" s="140" t="s">
        <v>17276</v>
      </c>
    </row>
    <row r="2482" spans="1:40" ht="28.8" x14ac:dyDescent="0.25">
      <c r="A2482" s="139" t="s">
        <v>7756</v>
      </c>
      <c r="B2482" s="140" t="s">
        <v>7757</v>
      </c>
      <c r="C2482" s="139">
        <v>138685</v>
      </c>
      <c r="D2482" s="140" t="s">
        <v>6814</v>
      </c>
      <c r="E2482" s="140" t="s">
        <v>4599</v>
      </c>
      <c r="F2482" s="139">
        <v>9550</v>
      </c>
      <c r="G2482" s="140" t="s">
        <v>471</v>
      </c>
      <c r="H2482" s="140" t="s">
        <v>1610</v>
      </c>
      <c r="I2482" s="140" t="s">
        <v>7758</v>
      </c>
      <c r="J2482" s="140" t="s">
        <v>17277</v>
      </c>
      <c r="K2482" s="140" t="s">
        <v>8031</v>
      </c>
      <c r="L2482" s="140" t="s">
        <v>7761</v>
      </c>
      <c r="M2482" s="140" t="s">
        <v>6825</v>
      </c>
      <c r="N2482" s="140" t="s">
        <v>8730</v>
      </c>
      <c r="O2482" s="139">
        <v>125583</v>
      </c>
      <c r="P2482" s="139">
        <v>23689</v>
      </c>
      <c r="Q2482" s="140" t="s">
        <v>490</v>
      </c>
      <c r="R2482" s="139">
        <v>976076</v>
      </c>
      <c r="S2482" s="139">
        <v>0</v>
      </c>
      <c r="T2482" s="140" t="s">
        <v>7935</v>
      </c>
      <c r="U2482" s="141">
        <v>44075</v>
      </c>
      <c r="V2482" s="140" t="s">
        <v>17278</v>
      </c>
      <c r="W2482" s="140" t="s">
        <v>17279</v>
      </c>
      <c r="X2482" s="140" t="s">
        <v>7765</v>
      </c>
      <c r="Y2482" s="140" t="s">
        <v>7766</v>
      </c>
      <c r="Z2482" s="140" t="s">
        <v>8732</v>
      </c>
      <c r="AA2482" s="139">
        <v>1</v>
      </c>
      <c r="AB2482" s="141">
        <v>45322</v>
      </c>
      <c r="AC2482" s="141">
        <v>45322</v>
      </c>
      <c r="AD2482" s="140" t="s">
        <v>8470</v>
      </c>
      <c r="AE2482" s="140" t="s">
        <v>8471</v>
      </c>
      <c r="AF2482" s="140" t="s">
        <v>8472</v>
      </c>
      <c r="AG2482" s="140" t="s">
        <v>8473</v>
      </c>
      <c r="AH2482" s="140" t="s">
        <v>17280</v>
      </c>
      <c r="AI2482" s="140" t="s">
        <v>7773</v>
      </c>
      <c r="AJ2482" s="140" t="s">
        <v>6814</v>
      </c>
      <c r="AK2482" s="140" t="s">
        <v>17281</v>
      </c>
      <c r="AL2482" s="139">
        <v>9550</v>
      </c>
      <c r="AM2482" s="140" t="s">
        <v>471</v>
      </c>
      <c r="AN2482" s="140" t="s">
        <v>15018</v>
      </c>
    </row>
    <row r="2483" spans="1:40" ht="28.8" x14ac:dyDescent="0.25">
      <c r="A2483" s="139" t="s">
        <v>7756</v>
      </c>
      <c r="B2483" s="140" t="s">
        <v>7757</v>
      </c>
      <c r="C2483" s="139">
        <v>138693</v>
      </c>
      <c r="D2483" s="140" t="s">
        <v>6815</v>
      </c>
      <c r="E2483" s="140" t="s">
        <v>4183</v>
      </c>
      <c r="F2483" s="139">
        <v>8650</v>
      </c>
      <c r="G2483" s="140" t="s">
        <v>4184</v>
      </c>
      <c r="H2483" s="140" t="s">
        <v>2102</v>
      </c>
      <c r="I2483" s="140" t="s">
        <v>7758</v>
      </c>
      <c r="J2483" s="140" t="s">
        <v>13108</v>
      </c>
      <c r="K2483" s="140" t="s">
        <v>7922</v>
      </c>
      <c r="L2483" s="140" t="s">
        <v>7761</v>
      </c>
      <c r="M2483" s="140" t="s">
        <v>7923</v>
      </c>
      <c r="N2483" s="140" t="s">
        <v>8722</v>
      </c>
      <c r="O2483" s="139">
        <v>119453</v>
      </c>
      <c r="P2483" s="139">
        <v>17401</v>
      </c>
      <c r="Q2483" s="140" t="s">
        <v>5661</v>
      </c>
      <c r="R2483" s="139">
        <v>975061</v>
      </c>
      <c r="S2483" s="139">
        <v>0</v>
      </c>
      <c r="T2483" s="140" t="s">
        <v>7935</v>
      </c>
      <c r="U2483" s="141">
        <v>44075</v>
      </c>
      <c r="V2483" s="140" t="s">
        <v>13109</v>
      </c>
      <c r="W2483" s="140" t="s">
        <v>7837</v>
      </c>
      <c r="X2483" s="140" t="s">
        <v>7765</v>
      </c>
      <c r="Y2483" s="140" t="s">
        <v>7766</v>
      </c>
      <c r="Z2483" s="140" t="s">
        <v>8739</v>
      </c>
      <c r="AA2483" s="139">
        <v>1</v>
      </c>
      <c r="AB2483" s="141">
        <v>45322</v>
      </c>
      <c r="AC2483" s="141">
        <v>45322</v>
      </c>
      <c r="AD2483" s="140" t="s">
        <v>7913</v>
      </c>
      <c r="AE2483" s="140" t="s">
        <v>7914</v>
      </c>
      <c r="AF2483" s="140" t="s">
        <v>7915</v>
      </c>
      <c r="AG2483" s="140" t="s">
        <v>7916</v>
      </c>
      <c r="AH2483" s="140" t="s">
        <v>13110</v>
      </c>
      <c r="AI2483" s="140" t="s">
        <v>7773</v>
      </c>
      <c r="AJ2483" s="140" t="s">
        <v>13111</v>
      </c>
      <c r="AK2483" s="140" t="s">
        <v>4183</v>
      </c>
      <c r="AL2483" s="139">
        <v>8650</v>
      </c>
      <c r="AM2483" s="140" t="s">
        <v>38</v>
      </c>
      <c r="AN2483" s="140" t="s">
        <v>13112</v>
      </c>
    </row>
    <row r="2484" spans="1:40" ht="28.8" x14ac:dyDescent="0.25">
      <c r="A2484" s="139" t="s">
        <v>7756</v>
      </c>
      <c r="B2484" s="140" t="s">
        <v>7757</v>
      </c>
      <c r="C2484" s="139">
        <v>138909</v>
      </c>
      <c r="D2484" s="140" t="s">
        <v>6816</v>
      </c>
      <c r="E2484" s="140" t="s">
        <v>6817</v>
      </c>
      <c r="F2484" s="139">
        <v>3511</v>
      </c>
      <c r="G2484" s="140" t="s">
        <v>701</v>
      </c>
      <c r="H2484" s="140" t="s">
        <v>6818</v>
      </c>
      <c r="I2484" s="140" t="s">
        <v>7758</v>
      </c>
      <c r="J2484" s="140" t="s">
        <v>17282</v>
      </c>
      <c r="K2484" s="140" t="s">
        <v>7760</v>
      </c>
      <c r="L2484" s="140" t="s">
        <v>7761</v>
      </c>
      <c r="M2484" s="140" t="s">
        <v>7491</v>
      </c>
      <c r="N2484" s="140" t="s">
        <v>8722</v>
      </c>
      <c r="O2484" s="139">
        <v>0</v>
      </c>
      <c r="P2484" s="139"/>
      <c r="Q2484" s="140" t="s">
        <v>7758</v>
      </c>
      <c r="R2484" s="139">
        <v>138297</v>
      </c>
      <c r="S2484" s="139">
        <v>0</v>
      </c>
      <c r="T2484" s="140" t="s">
        <v>7935</v>
      </c>
      <c r="U2484" s="141">
        <v>44075</v>
      </c>
      <c r="V2484" s="140" t="s">
        <v>17283</v>
      </c>
      <c r="W2484" s="140" t="s">
        <v>8270</v>
      </c>
      <c r="X2484" s="140" t="s">
        <v>7765</v>
      </c>
      <c r="Y2484" s="140" t="s">
        <v>7766</v>
      </c>
      <c r="Z2484" s="140" t="s">
        <v>8739</v>
      </c>
      <c r="AA2484" s="139">
        <v>1</v>
      </c>
      <c r="AB2484" s="141">
        <v>45322</v>
      </c>
      <c r="AC2484" s="141">
        <v>45322</v>
      </c>
      <c r="AD2484" s="140" t="s">
        <v>7857</v>
      </c>
      <c r="AE2484" s="140" t="s">
        <v>7858</v>
      </c>
      <c r="AF2484" s="140" t="s">
        <v>7859</v>
      </c>
      <c r="AG2484" s="140" t="s">
        <v>7860</v>
      </c>
      <c r="AH2484" s="140" t="s">
        <v>17284</v>
      </c>
      <c r="AI2484" s="140" t="s">
        <v>9607</v>
      </c>
      <c r="AJ2484" s="140" t="s">
        <v>17285</v>
      </c>
      <c r="AK2484" s="140" t="s">
        <v>17286</v>
      </c>
      <c r="AL2484" s="139">
        <v>3590</v>
      </c>
      <c r="AM2484" s="140" t="s">
        <v>708</v>
      </c>
      <c r="AN2484" s="140" t="s">
        <v>17287</v>
      </c>
    </row>
    <row r="2485" spans="1:40" ht="28.8" x14ac:dyDescent="0.25">
      <c r="A2485" s="139" t="s">
        <v>7756</v>
      </c>
      <c r="B2485" s="140" t="s">
        <v>7757</v>
      </c>
      <c r="C2485" s="139">
        <v>139113</v>
      </c>
      <c r="D2485" s="140" t="s">
        <v>6379</v>
      </c>
      <c r="E2485" s="140" t="s">
        <v>6099</v>
      </c>
      <c r="F2485" s="139">
        <v>8830</v>
      </c>
      <c r="G2485" s="140" t="s">
        <v>713</v>
      </c>
      <c r="H2485" s="140" t="s">
        <v>7004</v>
      </c>
      <c r="I2485" s="140" t="s">
        <v>7758</v>
      </c>
      <c r="J2485" s="140" t="s">
        <v>17288</v>
      </c>
      <c r="K2485" s="140" t="s">
        <v>7899</v>
      </c>
      <c r="L2485" s="140" t="s">
        <v>7761</v>
      </c>
      <c r="M2485" s="140" t="s">
        <v>6823</v>
      </c>
      <c r="N2485" s="140" t="s">
        <v>8722</v>
      </c>
      <c r="O2485" s="139">
        <v>125591</v>
      </c>
      <c r="P2485" s="139">
        <v>117556</v>
      </c>
      <c r="Q2485" s="140" t="s">
        <v>7418</v>
      </c>
      <c r="R2485" s="139">
        <v>132861</v>
      </c>
      <c r="S2485" s="139">
        <v>0</v>
      </c>
      <c r="T2485" s="140" t="s">
        <v>7935</v>
      </c>
      <c r="U2485" s="141">
        <v>44075</v>
      </c>
      <c r="V2485" s="140" t="s">
        <v>17289</v>
      </c>
      <c r="W2485" s="140" t="s">
        <v>8337</v>
      </c>
      <c r="X2485" s="140" t="s">
        <v>7765</v>
      </c>
      <c r="Y2485" s="140" t="s">
        <v>7766</v>
      </c>
      <c r="Z2485" s="140" t="s">
        <v>8739</v>
      </c>
      <c r="AA2485" s="139">
        <v>1</v>
      </c>
      <c r="AB2485" s="141">
        <v>45322</v>
      </c>
      <c r="AC2485" s="141">
        <v>45322</v>
      </c>
      <c r="AD2485" s="140" t="s">
        <v>7913</v>
      </c>
      <c r="AE2485" s="140" t="s">
        <v>7914</v>
      </c>
      <c r="AF2485" s="140" t="s">
        <v>7915</v>
      </c>
      <c r="AG2485" s="140" t="s">
        <v>7916</v>
      </c>
      <c r="AH2485" s="140" t="s">
        <v>17290</v>
      </c>
      <c r="AI2485" s="140" t="s">
        <v>10610</v>
      </c>
      <c r="AJ2485" s="140" t="s">
        <v>17291</v>
      </c>
      <c r="AK2485" s="140" t="s">
        <v>17292</v>
      </c>
      <c r="AL2485" s="139">
        <v>8800</v>
      </c>
      <c r="AM2485" s="140" t="s">
        <v>429</v>
      </c>
      <c r="AN2485" s="140" t="s">
        <v>17293</v>
      </c>
    </row>
    <row r="2486" spans="1:40" ht="28.8" x14ac:dyDescent="0.25">
      <c r="A2486" s="139" t="s">
        <v>7756</v>
      </c>
      <c r="B2486" s="140" t="s">
        <v>7757</v>
      </c>
      <c r="C2486" s="139">
        <v>139121</v>
      </c>
      <c r="D2486" s="140" t="s">
        <v>7005</v>
      </c>
      <c r="E2486" s="140" t="s">
        <v>7006</v>
      </c>
      <c r="F2486" s="139">
        <v>8500</v>
      </c>
      <c r="G2486" s="140" t="s">
        <v>412</v>
      </c>
      <c r="H2486" s="140" t="s">
        <v>6819</v>
      </c>
      <c r="I2486" s="140" t="s">
        <v>7758</v>
      </c>
      <c r="J2486" s="140" t="s">
        <v>17294</v>
      </c>
      <c r="K2486" s="140" t="s">
        <v>7899</v>
      </c>
      <c r="L2486" s="140" t="s">
        <v>7761</v>
      </c>
      <c r="M2486" s="140" t="s">
        <v>6823</v>
      </c>
      <c r="N2486" s="140" t="s">
        <v>7762</v>
      </c>
      <c r="O2486" s="139">
        <v>120873</v>
      </c>
      <c r="P2486" s="139">
        <v>2311</v>
      </c>
      <c r="Q2486" s="140" t="s">
        <v>7521</v>
      </c>
      <c r="R2486" s="139">
        <v>114082</v>
      </c>
      <c r="S2486" s="139">
        <v>114082</v>
      </c>
      <c r="T2486" s="140" t="s">
        <v>7935</v>
      </c>
      <c r="U2486" s="141">
        <v>44075</v>
      </c>
      <c r="V2486" s="140" t="s">
        <v>17295</v>
      </c>
      <c r="W2486" s="140" t="s">
        <v>10768</v>
      </c>
      <c r="X2486" s="140" t="s">
        <v>7765</v>
      </c>
      <c r="Y2486" s="140" t="s">
        <v>7766</v>
      </c>
      <c r="Z2486" s="140" t="s">
        <v>7767</v>
      </c>
      <c r="AA2486" s="139">
        <v>1</v>
      </c>
      <c r="AB2486" s="141">
        <v>45322</v>
      </c>
      <c r="AC2486" s="141">
        <v>45322</v>
      </c>
      <c r="AD2486" s="140" t="s">
        <v>7913</v>
      </c>
      <c r="AE2486" s="140" t="s">
        <v>7914</v>
      </c>
      <c r="AF2486" s="140" t="s">
        <v>7915</v>
      </c>
      <c r="AG2486" s="140" t="s">
        <v>7916</v>
      </c>
      <c r="AH2486" s="140" t="s">
        <v>7917</v>
      </c>
      <c r="AI2486" s="140" t="s">
        <v>7885</v>
      </c>
      <c r="AJ2486" s="140" t="s">
        <v>7918</v>
      </c>
      <c r="AK2486" s="140" t="s">
        <v>7919</v>
      </c>
      <c r="AL2486" s="139">
        <v>8800</v>
      </c>
      <c r="AM2486" s="140" t="s">
        <v>429</v>
      </c>
      <c r="AN2486" s="140" t="s">
        <v>7920</v>
      </c>
    </row>
    <row r="2487" spans="1:40" ht="28.8" x14ac:dyDescent="0.25">
      <c r="A2487" s="139" t="s">
        <v>7756</v>
      </c>
      <c r="B2487" s="140" t="s">
        <v>7757</v>
      </c>
      <c r="C2487" s="139">
        <v>143511</v>
      </c>
      <c r="D2487" s="140" t="s">
        <v>7007</v>
      </c>
      <c r="E2487" s="140" t="s">
        <v>7008</v>
      </c>
      <c r="F2487" s="139">
        <v>8750</v>
      </c>
      <c r="G2487" s="140" t="s">
        <v>33</v>
      </c>
      <c r="H2487" s="140" t="s">
        <v>7009</v>
      </c>
      <c r="I2487" s="140" t="s">
        <v>7758</v>
      </c>
      <c r="J2487" s="140" t="s">
        <v>17296</v>
      </c>
      <c r="K2487" s="140" t="s">
        <v>7922</v>
      </c>
      <c r="L2487" s="140" t="s">
        <v>7761</v>
      </c>
      <c r="M2487" s="140" t="s">
        <v>7923</v>
      </c>
      <c r="N2487" s="140" t="s">
        <v>8722</v>
      </c>
      <c r="O2487" s="139">
        <v>119941</v>
      </c>
      <c r="P2487" s="139">
        <v>17152</v>
      </c>
      <c r="Q2487" s="140" t="s">
        <v>5650</v>
      </c>
      <c r="R2487" s="139">
        <v>974071</v>
      </c>
      <c r="S2487" s="139">
        <v>0</v>
      </c>
      <c r="T2487" s="140" t="s">
        <v>7935</v>
      </c>
      <c r="U2487" s="141">
        <v>44440</v>
      </c>
      <c r="V2487" s="140" t="s">
        <v>17297</v>
      </c>
      <c r="W2487" s="140" t="s">
        <v>8214</v>
      </c>
      <c r="X2487" s="140" t="s">
        <v>7765</v>
      </c>
      <c r="Y2487" s="140" t="s">
        <v>7766</v>
      </c>
      <c r="Z2487" s="140" t="s">
        <v>8739</v>
      </c>
      <c r="AA2487" s="139">
        <v>1</v>
      </c>
      <c r="AB2487" s="141">
        <v>45322</v>
      </c>
      <c r="AC2487" s="141">
        <v>45322</v>
      </c>
      <c r="AD2487" s="140" t="s">
        <v>8379</v>
      </c>
      <c r="AE2487" s="140" t="s">
        <v>8380</v>
      </c>
      <c r="AF2487" s="140" t="s">
        <v>8381</v>
      </c>
      <c r="AG2487" s="140" t="s">
        <v>8382</v>
      </c>
      <c r="AH2487" s="140" t="s">
        <v>13044</v>
      </c>
      <c r="AI2487" s="140" t="s">
        <v>7943</v>
      </c>
      <c r="AJ2487" s="140" t="s">
        <v>13045</v>
      </c>
      <c r="AK2487" s="140" t="s">
        <v>4167</v>
      </c>
      <c r="AL2487" s="139">
        <v>8750</v>
      </c>
      <c r="AM2487" s="140" t="s">
        <v>33</v>
      </c>
      <c r="AN2487" s="140" t="s">
        <v>13041</v>
      </c>
    </row>
    <row r="2488" spans="1:40" ht="28.8" x14ac:dyDescent="0.25">
      <c r="A2488" s="139" t="s">
        <v>7756</v>
      </c>
      <c r="B2488" s="140" t="s">
        <v>7757</v>
      </c>
      <c r="C2488" s="139">
        <v>143529</v>
      </c>
      <c r="D2488" s="140" t="s">
        <v>7010</v>
      </c>
      <c r="E2488" s="140" t="s">
        <v>7011</v>
      </c>
      <c r="F2488" s="139">
        <v>1800</v>
      </c>
      <c r="G2488" s="140" t="s">
        <v>272</v>
      </c>
      <c r="H2488" s="140" t="s">
        <v>7467</v>
      </c>
      <c r="I2488" s="140" t="s">
        <v>7758</v>
      </c>
      <c r="J2488" s="140" t="s">
        <v>17298</v>
      </c>
      <c r="K2488" s="140" t="s">
        <v>7881</v>
      </c>
      <c r="L2488" s="140" t="s">
        <v>7761</v>
      </c>
      <c r="M2488" s="140" t="s">
        <v>6824</v>
      </c>
      <c r="N2488" s="140" t="s">
        <v>7762</v>
      </c>
      <c r="O2488" s="139">
        <v>121947</v>
      </c>
      <c r="P2488" s="139">
        <v>129056</v>
      </c>
      <c r="Q2488" s="140" t="s">
        <v>7659</v>
      </c>
      <c r="R2488" s="139">
        <v>113894</v>
      </c>
      <c r="S2488" s="139">
        <v>113894</v>
      </c>
      <c r="T2488" s="140" t="s">
        <v>7935</v>
      </c>
      <c r="U2488" s="141">
        <v>44440</v>
      </c>
      <c r="V2488" s="140" t="s">
        <v>17299</v>
      </c>
      <c r="W2488" s="140" t="s">
        <v>10467</v>
      </c>
      <c r="X2488" s="140" t="s">
        <v>7765</v>
      </c>
      <c r="Y2488" s="140" t="s">
        <v>7766</v>
      </c>
      <c r="Z2488" s="140" t="s">
        <v>7767</v>
      </c>
      <c r="AA2488" s="139">
        <v>1</v>
      </c>
      <c r="AB2488" s="141">
        <v>45322</v>
      </c>
      <c r="AC2488" s="141">
        <v>45322</v>
      </c>
      <c r="AD2488" s="140" t="s">
        <v>7953</v>
      </c>
      <c r="AE2488" s="140" t="s">
        <v>7954</v>
      </c>
      <c r="AF2488" s="140" t="s">
        <v>7955</v>
      </c>
      <c r="AG2488" s="140" t="s">
        <v>7956</v>
      </c>
      <c r="AH2488" s="140" t="s">
        <v>8041</v>
      </c>
      <c r="AI2488" s="140" t="s">
        <v>7885</v>
      </c>
      <c r="AJ2488" s="140" t="s">
        <v>8042</v>
      </c>
      <c r="AK2488" s="140" t="s">
        <v>8043</v>
      </c>
      <c r="AL2488" s="139">
        <v>1800</v>
      </c>
      <c r="AM2488" s="140" t="s">
        <v>272</v>
      </c>
      <c r="AN2488" s="140" t="s">
        <v>8044</v>
      </c>
    </row>
    <row r="2489" spans="1:40" ht="28.8" x14ac:dyDescent="0.25">
      <c r="A2489" s="139" t="s">
        <v>7756</v>
      </c>
      <c r="B2489" s="140" t="s">
        <v>7757</v>
      </c>
      <c r="C2489" s="139">
        <v>143537</v>
      </c>
      <c r="D2489" s="140" t="s">
        <v>6121</v>
      </c>
      <c r="E2489" s="140" t="s">
        <v>7012</v>
      </c>
      <c r="F2489" s="139">
        <v>1780</v>
      </c>
      <c r="G2489" s="140" t="s">
        <v>528</v>
      </c>
      <c r="H2489" s="140" t="s">
        <v>7547</v>
      </c>
      <c r="I2489" s="140" t="s">
        <v>7758</v>
      </c>
      <c r="J2489" s="140" t="s">
        <v>17300</v>
      </c>
      <c r="K2489" s="140" t="s">
        <v>7881</v>
      </c>
      <c r="L2489" s="140" t="s">
        <v>7761</v>
      </c>
      <c r="M2489" s="140" t="s">
        <v>6824</v>
      </c>
      <c r="N2489" s="140" t="s">
        <v>7762</v>
      </c>
      <c r="O2489" s="139">
        <v>119206</v>
      </c>
      <c r="P2489" s="139">
        <v>208</v>
      </c>
      <c r="Q2489" s="140" t="s">
        <v>6113</v>
      </c>
      <c r="R2489" s="139">
        <v>113886</v>
      </c>
      <c r="S2489" s="139">
        <v>113886</v>
      </c>
      <c r="T2489" s="140" t="s">
        <v>7935</v>
      </c>
      <c r="U2489" s="141">
        <v>44440</v>
      </c>
      <c r="V2489" s="140" t="s">
        <v>17301</v>
      </c>
      <c r="W2489" s="140" t="s">
        <v>8479</v>
      </c>
      <c r="X2489" s="140" t="s">
        <v>7765</v>
      </c>
      <c r="Y2489" s="140" t="s">
        <v>7766</v>
      </c>
      <c r="Z2489" s="140" t="s">
        <v>7767</v>
      </c>
      <c r="AA2489" s="139">
        <v>1</v>
      </c>
      <c r="AB2489" s="141">
        <v>45322</v>
      </c>
      <c r="AC2489" s="141">
        <v>45322</v>
      </c>
      <c r="AD2489" s="140" t="s">
        <v>7938</v>
      </c>
      <c r="AE2489" s="140" t="s">
        <v>7939</v>
      </c>
      <c r="AF2489" s="140" t="s">
        <v>7940</v>
      </c>
      <c r="AG2489" s="140" t="s">
        <v>7941</v>
      </c>
      <c r="AH2489" s="140" t="s">
        <v>8007</v>
      </c>
      <c r="AI2489" s="140" t="s">
        <v>7773</v>
      </c>
      <c r="AJ2489" s="140" t="s">
        <v>8008</v>
      </c>
      <c r="AK2489" s="140" t="s">
        <v>8009</v>
      </c>
      <c r="AL2489" s="139">
        <v>1730</v>
      </c>
      <c r="AM2489" s="140" t="s">
        <v>268</v>
      </c>
      <c r="AN2489" s="140" t="s">
        <v>8010</v>
      </c>
    </row>
    <row r="2490" spans="1:40" ht="28.8" x14ac:dyDescent="0.25">
      <c r="A2490" s="139" t="s">
        <v>7756</v>
      </c>
      <c r="B2490" s="140" t="s">
        <v>7757</v>
      </c>
      <c r="C2490" s="139">
        <v>143545</v>
      </c>
      <c r="D2490" s="140" t="s">
        <v>7468</v>
      </c>
      <c r="E2490" s="140" t="s">
        <v>5010</v>
      </c>
      <c r="F2490" s="139">
        <v>9140</v>
      </c>
      <c r="G2490" s="140" t="s">
        <v>325</v>
      </c>
      <c r="H2490" s="140" t="s">
        <v>2444</v>
      </c>
      <c r="I2490" s="140" t="s">
        <v>7758</v>
      </c>
      <c r="J2490" s="140" t="s">
        <v>17302</v>
      </c>
      <c r="K2490" s="140" t="s">
        <v>7899</v>
      </c>
      <c r="L2490" s="140" t="s">
        <v>7761</v>
      </c>
      <c r="M2490" s="140" t="s">
        <v>6823</v>
      </c>
      <c r="N2490" s="140" t="s">
        <v>7762</v>
      </c>
      <c r="O2490" s="139">
        <v>121384</v>
      </c>
      <c r="P2490" s="139">
        <v>115907</v>
      </c>
      <c r="Q2490" s="140" t="s">
        <v>7415</v>
      </c>
      <c r="R2490" s="139">
        <v>113969</v>
      </c>
      <c r="S2490" s="139">
        <v>113969</v>
      </c>
      <c r="T2490" s="140" t="s">
        <v>7935</v>
      </c>
      <c r="U2490" s="141">
        <v>44440</v>
      </c>
      <c r="V2490" s="140" t="s">
        <v>17303</v>
      </c>
      <c r="W2490" s="140" t="s">
        <v>11359</v>
      </c>
      <c r="X2490" s="140" t="s">
        <v>7765</v>
      </c>
      <c r="Y2490" s="140" t="s">
        <v>7766</v>
      </c>
      <c r="Z2490" s="140" t="s">
        <v>7767</v>
      </c>
      <c r="AA2490" s="139">
        <v>1</v>
      </c>
      <c r="AB2490" s="141">
        <v>45322</v>
      </c>
      <c r="AC2490" s="141">
        <v>45322</v>
      </c>
      <c r="AD2490" s="140" t="s">
        <v>8081</v>
      </c>
      <c r="AE2490" s="140" t="s">
        <v>8082</v>
      </c>
      <c r="AF2490" s="140" t="s">
        <v>8083</v>
      </c>
      <c r="AG2490" s="140" t="s">
        <v>8084</v>
      </c>
      <c r="AH2490" s="140" t="s">
        <v>8218</v>
      </c>
      <c r="AI2490" s="140" t="s">
        <v>7773</v>
      </c>
      <c r="AJ2490" s="140" t="s">
        <v>8219</v>
      </c>
      <c r="AK2490" s="140" t="s">
        <v>8220</v>
      </c>
      <c r="AL2490" s="139">
        <v>9140</v>
      </c>
      <c r="AM2490" s="140" t="s">
        <v>325</v>
      </c>
      <c r="AN2490" s="140" t="s">
        <v>8221</v>
      </c>
    </row>
    <row r="2491" spans="1:40" ht="28.8" x14ac:dyDescent="0.25">
      <c r="A2491" s="139" t="s">
        <v>7756</v>
      </c>
      <c r="B2491" s="140" t="s">
        <v>7757</v>
      </c>
      <c r="C2491" s="139">
        <v>143552</v>
      </c>
      <c r="D2491" s="140" t="s">
        <v>5266</v>
      </c>
      <c r="E2491" s="140" t="s">
        <v>3316</v>
      </c>
      <c r="F2491" s="139">
        <v>1674</v>
      </c>
      <c r="G2491" s="140" t="s">
        <v>511</v>
      </c>
      <c r="H2491" s="140" t="s">
        <v>1280</v>
      </c>
      <c r="I2491" s="140" t="s">
        <v>7758</v>
      </c>
      <c r="J2491" s="140" t="s">
        <v>17304</v>
      </c>
      <c r="K2491" s="140" t="s">
        <v>7881</v>
      </c>
      <c r="L2491" s="140" t="s">
        <v>7761</v>
      </c>
      <c r="M2491" s="140" t="s">
        <v>6824</v>
      </c>
      <c r="N2491" s="140" t="s">
        <v>8722</v>
      </c>
      <c r="O2491" s="139">
        <v>139071</v>
      </c>
      <c r="P2491" s="139">
        <v>117887</v>
      </c>
      <c r="Q2491" s="140" t="s">
        <v>7419</v>
      </c>
      <c r="R2491" s="139">
        <v>55137</v>
      </c>
      <c r="S2491" s="139">
        <v>0</v>
      </c>
      <c r="T2491" s="140" t="s">
        <v>7935</v>
      </c>
      <c r="U2491" s="141">
        <v>44440</v>
      </c>
      <c r="V2491" s="140" t="s">
        <v>17305</v>
      </c>
      <c r="W2491" s="140" t="s">
        <v>12596</v>
      </c>
      <c r="X2491" s="140" t="s">
        <v>7765</v>
      </c>
      <c r="Y2491" s="140" t="s">
        <v>7766</v>
      </c>
      <c r="Z2491" s="140" t="s">
        <v>8739</v>
      </c>
      <c r="AA2491" s="139">
        <v>1</v>
      </c>
      <c r="AB2491" s="141">
        <v>45322</v>
      </c>
      <c r="AC2491" s="141">
        <v>45322</v>
      </c>
      <c r="AD2491" s="140" t="s">
        <v>7938</v>
      </c>
      <c r="AE2491" s="140" t="s">
        <v>7939</v>
      </c>
      <c r="AF2491" s="140" t="s">
        <v>7940</v>
      </c>
      <c r="AG2491" s="140" t="s">
        <v>7941</v>
      </c>
      <c r="AH2491" s="140" t="s">
        <v>9112</v>
      </c>
      <c r="AI2491" s="140" t="s">
        <v>7943</v>
      </c>
      <c r="AJ2491" s="140" t="s">
        <v>9113</v>
      </c>
      <c r="AK2491" s="140" t="s">
        <v>3859</v>
      </c>
      <c r="AL2491" s="139">
        <v>3001</v>
      </c>
      <c r="AM2491" s="140" t="s">
        <v>340</v>
      </c>
      <c r="AN2491" s="140" t="s">
        <v>9114</v>
      </c>
    </row>
    <row r="2492" spans="1:40" ht="28.8" x14ac:dyDescent="0.25">
      <c r="A2492" s="139" t="s">
        <v>7756</v>
      </c>
      <c r="B2492" s="140" t="s">
        <v>7757</v>
      </c>
      <c r="C2492" s="139">
        <v>143578</v>
      </c>
      <c r="D2492" s="140" t="s">
        <v>7469</v>
      </c>
      <c r="E2492" s="140" t="s">
        <v>7013</v>
      </c>
      <c r="F2492" s="139">
        <v>9120</v>
      </c>
      <c r="G2492" s="140" t="s">
        <v>328</v>
      </c>
      <c r="H2492" s="140" t="s">
        <v>5128</v>
      </c>
      <c r="I2492" s="140" t="s">
        <v>7758</v>
      </c>
      <c r="J2492" s="140" t="s">
        <v>17306</v>
      </c>
      <c r="K2492" s="140" t="s">
        <v>7899</v>
      </c>
      <c r="L2492" s="140" t="s">
        <v>7761</v>
      </c>
      <c r="M2492" s="140" t="s">
        <v>6823</v>
      </c>
      <c r="N2492" s="140" t="s">
        <v>7762</v>
      </c>
      <c r="O2492" s="139">
        <v>121384</v>
      </c>
      <c r="P2492" s="139">
        <v>115907</v>
      </c>
      <c r="Q2492" s="140" t="s">
        <v>7415</v>
      </c>
      <c r="R2492" s="139">
        <v>113969</v>
      </c>
      <c r="S2492" s="139">
        <v>113969</v>
      </c>
      <c r="T2492" s="140" t="s">
        <v>7935</v>
      </c>
      <c r="U2492" s="141">
        <v>44440</v>
      </c>
      <c r="V2492" s="140" t="s">
        <v>17307</v>
      </c>
      <c r="W2492" s="140" t="s">
        <v>17308</v>
      </c>
      <c r="X2492" s="140" t="s">
        <v>7765</v>
      </c>
      <c r="Y2492" s="140" t="s">
        <v>7766</v>
      </c>
      <c r="Z2492" s="140" t="s">
        <v>7767</v>
      </c>
      <c r="AA2492" s="139">
        <v>1</v>
      </c>
      <c r="AB2492" s="141">
        <v>45322</v>
      </c>
      <c r="AC2492" s="141">
        <v>45322</v>
      </c>
      <c r="AD2492" s="140" t="s">
        <v>8081</v>
      </c>
      <c r="AE2492" s="140" t="s">
        <v>8082</v>
      </c>
      <c r="AF2492" s="140" t="s">
        <v>8083</v>
      </c>
      <c r="AG2492" s="140" t="s">
        <v>8084</v>
      </c>
      <c r="AH2492" s="140" t="s">
        <v>8218</v>
      </c>
      <c r="AI2492" s="140" t="s">
        <v>7773</v>
      </c>
      <c r="AJ2492" s="140" t="s">
        <v>8219</v>
      </c>
      <c r="AK2492" s="140" t="s">
        <v>8220</v>
      </c>
      <c r="AL2492" s="139">
        <v>9140</v>
      </c>
      <c r="AM2492" s="140" t="s">
        <v>325</v>
      </c>
      <c r="AN2492" s="140" t="s">
        <v>8221</v>
      </c>
    </row>
    <row r="2493" spans="1:40" ht="28.8" x14ac:dyDescent="0.25">
      <c r="A2493" s="139" t="s">
        <v>7756</v>
      </c>
      <c r="B2493" s="140" t="s">
        <v>7757</v>
      </c>
      <c r="C2493" s="139">
        <v>143586</v>
      </c>
      <c r="D2493" s="140" t="s">
        <v>7014</v>
      </c>
      <c r="E2493" s="140" t="s">
        <v>5099</v>
      </c>
      <c r="F2493" s="139">
        <v>9500</v>
      </c>
      <c r="G2493" s="140" t="s">
        <v>469</v>
      </c>
      <c r="H2493" s="140" t="s">
        <v>2493</v>
      </c>
      <c r="I2493" s="140" t="s">
        <v>7758</v>
      </c>
      <c r="J2493" s="140" t="s">
        <v>17309</v>
      </c>
      <c r="K2493" s="140" t="s">
        <v>8031</v>
      </c>
      <c r="L2493" s="140" t="s">
        <v>7761</v>
      </c>
      <c r="M2493" s="140" t="s">
        <v>6825</v>
      </c>
      <c r="N2493" s="140" t="s">
        <v>8722</v>
      </c>
      <c r="O2493" s="139">
        <v>119974</v>
      </c>
      <c r="P2493" s="139">
        <v>23556</v>
      </c>
      <c r="Q2493" s="140" t="s">
        <v>488</v>
      </c>
      <c r="R2493" s="139">
        <v>969071</v>
      </c>
      <c r="S2493" s="139">
        <v>0</v>
      </c>
      <c r="T2493" s="140" t="s">
        <v>7935</v>
      </c>
      <c r="U2493" s="141">
        <v>44440</v>
      </c>
      <c r="V2493" s="140" t="s">
        <v>17310</v>
      </c>
      <c r="W2493" s="140" t="s">
        <v>10736</v>
      </c>
      <c r="X2493" s="140" t="s">
        <v>7765</v>
      </c>
      <c r="Y2493" s="140" t="s">
        <v>7766</v>
      </c>
      <c r="Z2493" s="140" t="s">
        <v>8739</v>
      </c>
      <c r="AA2493" s="139">
        <v>1</v>
      </c>
      <c r="AB2493" s="141">
        <v>45322</v>
      </c>
      <c r="AC2493" s="141">
        <v>45322</v>
      </c>
      <c r="AD2493" s="140" t="s">
        <v>7938</v>
      </c>
      <c r="AE2493" s="140" t="s">
        <v>7939</v>
      </c>
      <c r="AF2493" s="140" t="s">
        <v>7940</v>
      </c>
      <c r="AG2493" s="140" t="s">
        <v>7941</v>
      </c>
      <c r="AH2493" s="140" t="s">
        <v>16921</v>
      </c>
      <c r="AI2493" s="140" t="s">
        <v>7885</v>
      </c>
      <c r="AJ2493" s="140" t="s">
        <v>16922</v>
      </c>
      <c r="AK2493" s="140" t="s">
        <v>7443</v>
      </c>
      <c r="AL2493" s="139">
        <v>9500</v>
      </c>
      <c r="AM2493" s="140" t="s">
        <v>469</v>
      </c>
      <c r="AN2493" s="140" t="s">
        <v>9166</v>
      </c>
    </row>
    <row r="2494" spans="1:40" ht="28.8" x14ac:dyDescent="0.25">
      <c r="A2494" s="139" t="s">
        <v>7756</v>
      </c>
      <c r="B2494" s="140" t="s">
        <v>7757</v>
      </c>
      <c r="C2494" s="139">
        <v>143594</v>
      </c>
      <c r="D2494" s="140" t="s">
        <v>7016</v>
      </c>
      <c r="E2494" s="140" t="s">
        <v>7017</v>
      </c>
      <c r="F2494" s="139">
        <v>2100</v>
      </c>
      <c r="G2494" s="140" t="s">
        <v>543</v>
      </c>
      <c r="H2494" s="140" t="s">
        <v>7018</v>
      </c>
      <c r="I2494" s="140" t="s">
        <v>7758</v>
      </c>
      <c r="J2494" s="140" t="s">
        <v>17311</v>
      </c>
      <c r="K2494" s="140" t="s">
        <v>8070</v>
      </c>
      <c r="L2494" s="140" t="s">
        <v>7761</v>
      </c>
      <c r="M2494" s="140" t="s">
        <v>8071</v>
      </c>
      <c r="N2494" s="140" t="s">
        <v>8722</v>
      </c>
      <c r="O2494" s="139">
        <v>121764</v>
      </c>
      <c r="P2494" s="139">
        <v>7344</v>
      </c>
      <c r="Q2494" s="140" t="s">
        <v>5343</v>
      </c>
      <c r="R2494" s="139">
        <v>963091</v>
      </c>
      <c r="S2494" s="139">
        <v>0</v>
      </c>
      <c r="T2494" s="140" t="s">
        <v>7935</v>
      </c>
      <c r="U2494" s="141">
        <v>44440</v>
      </c>
      <c r="V2494" s="140" t="s">
        <v>17312</v>
      </c>
      <c r="W2494" s="140" t="s">
        <v>7997</v>
      </c>
      <c r="X2494" s="140" t="s">
        <v>7765</v>
      </c>
      <c r="Y2494" s="140" t="s">
        <v>7766</v>
      </c>
      <c r="Z2494" s="140" t="s">
        <v>8739</v>
      </c>
      <c r="AA2494" s="139">
        <v>1</v>
      </c>
      <c r="AB2494" s="141">
        <v>45322</v>
      </c>
      <c r="AC2494" s="141">
        <v>45322</v>
      </c>
      <c r="AD2494" s="140" t="s">
        <v>8091</v>
      </c>
      <c r="AE2494" s="140" t="s">
        <v>8092</v>
      </c>
      <c r="AF2494" s="140" t="s">
        <v>8093</v>
      </c>
      <c r="AG2494" s="140" t="s">
        <v>8094</v>
      </c>
      <c r="AH2494" s="140" t="s">
        <v>17313</v>
      </c>
      <c r="AI2494" s="140" t="s">
        <v>7943</v>
      </c>
      <c r="AJ2494" s="140" t="s">
        <v>17314</v>
      </c>
      <c r="AK2494" s="140" t="s">
        <v>17257</v>
      </c>
      <c r="AL2494" s="139">
        <v>2100</v>
      </c>
      <c r="AM2494" s="140" t="s">
        <v>543</v>
      </c>
      <c r="AN2494" s="140" t="s">
        <v>9985</v>
      </c>
    </row>
    <row r="2495" spans="1:40" ht="28.8" x14ac:dyDescent="0.25">
      <c r="A2495" s="139" t="s">
        <v>7756</v>
      </c>
      <c r="B2495" s="140" t="s">
        <v>7757</v>
      </c>
      <c r="C2495" s="139">
        <v>143602</v>
      </c>
      <c r="D2495" s="140" t="s">
        <v>7019</v>
      </c>
      <c r="E2495" s="140" t="s">
        <v>3696</v>
      </c>
      <c r="F2495" s="139">
        <v>2590</v>
      </c>
      <c r="G2495" s="140" t="s">
        <v>319</v>
      </c>
      <c r="H2495" s="140" t="s">
        <v>1661</v>
      </c>
      <c r="I2495" s="140" t="s">
        <v>7758</v>
      </c>
      <c r="J2495" s="140" t="s">
        <v>17315</v>
      </c>
      <c r="K2495" s="140" t="s">
        <v>7760</v>
      </c>
      <c r="L2495" s="140" t="s">
        <v>7761</v>
      </c>
      <c r="M2495" s="140" t="s">
        <v>7491</v>
      </c>
      <c r="N2495" s="140" t="s">
        <v>8730</v>
      </c>
      <c r="O2495" s="139">
        <v>121863</v>
      </c>
      <c r="P2495" s="139">
        <v>12849</v>
      </c>
      <c r="Q2495" s="140" t="s">
        <v>490</v>
      </c>
      <c r="R2495" s="139">
        <v>961029</v>
      </c>
      <c r="S2495" s="139">
        <v>0</v>
      </c>
      <c r="T2495" s="140" t="s">
        <v>7935</v>
      </c>
      <c r="U2495" s="141">
        <v>44440</v>
      </c>
      <c r="V2495" s="140" t="s">
        <v>17316</v>
      </c>
      <c r="W2495" s="140" t="s">
        <v>10113</v>
      </c>
      <c r="X2495" s="140" t="s">
        <v>7765</v>
      </c>
      <c r="Y2495" s="140" t="s">
        <v>7766</v>
      </c>
      <c r="Z2495" s="140" t="s">
        <v>8732</v>
      </c>
      <c r="AA2495" s="139">
        <v>1</v>
      </c>
      <c r="AB2495" s="141">
        <v>45322</v>
      </c>
      <c r="AC2495" s="141">
        <v>45322</v>
      </c>
      <c r="AD2495" s="140" t="s">
        <v>8091</v>
      </c>
      <c r="AE2495" s="140" t="s">
        <v>8092</v>
      </c>
      <c r="AF2495" s="140" t="s">
        <v>8093</v>
      </c>
      <c r="AG2495" s="140" t="s">
        <v>8094</v>
      </c>
      <c r="AH2495" s="140" t="s">
        <v>10924</v>
      </c>
      <c r="AI2495" s="140" t="s">
        <v>7773</v>
      </c>
      <c r="AJ2495" s="140" t="s">
        <v>10925</v>
      </c>
      <c r="AK2495" s="140" t="s">
        <v>10462</v>
      </c>
      <c r="AL2495" s="139">
        <v>2590</v>
      </c>
      <c r="AM2495" s="140" t="s">
        <v>319</v>
      </c>
      <c r="AN2495" s="140" t="s">
        <v>10926</v>
      </c>
    </row>
    <row r="2496" spans="1:40" ht="28.8" x14ac:dyDescent="0.25">
      <c r="A2496" s="139" t="s">
        <v>7756</v>
      </c>
      <c r="B2496" s="140" t="s">
        <v>7757</v>
      </c>
      <c r="C2496" s="139">
        <v>143611</v>
      </c>
      <c r="D2496" s="140" t="s">
        <v>6354</v>
      </c>
      <c r="E2496" s="140" t="s">
        <v>4980</v>
      </c>
      <c r="F2496" s="139">
        <v>2801</v>
      </c>
      <c r="G2496" s="140" t="s">
        <v>880</v>
      </c>
      <c r="H2496" s="140" t="s">
        <v>1962</v>
      </c>
      <c r="I2496" s="140" t="s">
        <v>7758</v>
      </c>
      <c r="J2496" s="140" t="s">
        <v>17317</v>
      </c>
      <c r="K2496" s="140" t="s">
        <v>7899</v>
      </c>
      <c r="L2496" s="140" t="s">
        <v>7761</v>
      </c>
      <c r="M2496" s="140" t="s">
        <v>6823</v>
      </c>
      <c r="N2496" s="140" t="s">
        <v>8722</v>
      </c>
      <c r="O2496" s="139">
        <v>119933</v>
      </c>
      <c r="P2496" s="139">
        <v>11569</v>
      </c>
      <c r="Q2496" s="140" t="s">
        <v>5255</v>
      </c>
      <c r="R2496" s="139">
        <v>123539</v>
      </c>
      <c r="S2496" s="139">
        <v>0</v>
      </c>
      <c r="T2496" s="140" t="s">
        <v>7935</v>
      </c>
      <c r="U2496" s="141">
        <v>44440</v>
      </c>
      <c r="V2496" s="140" t="s">
        <v>17318</v>
      </c>
      <c r="W2496" s="140" t="s">
        <v>9149</v>
      </c>
      <c r="X2496" s="140" t="s">
        <v>7765</v>
      </c>
      <c r="Y2496" s="140" t="s">
        <v>7766</v>
      </c>
      <c r="Z2496" s="140" t="s">
        <v>8739</v>
      </c>
      <c r="AA2496" s="139">
        <v>1</v>
      </c>
      <c r="AB2496" s="141">
        <v>45322</v>
      </c>
      <c r="AC2496" s="141">
        <v>45322</v>
      </c>
      <c r="AD2496" s="140" t="s">
        <v>7953</v>
      </c>
      <c r="AE2496" s="140" t="s">
        <v>7954</v>
      </c>
      <c r="AF2496" s="140" t="s">
        <v>7955</v>
      </c>
      <c r="AG2496" s="140" t="s">
        <v>7956</v>
      </c>
      <c r="AH2496" s="140" t="s">
        <v>17319</v>
      </c>
      <c r="AI2496" s="140" t="s">
        <v>7943</v>
      </c>
      <c r="AJ2496" s="140" t="s">
        <v>17320</v>
      </c>
      <c r="AK2496" s="140" t="s">
        <v>4980</v>
      </c>
      <c r="AL2496" s="139">
        <v>2801</v>
      </c>
      <c r="AM2496" s="140" t="s">
        <v>880</v>
      </c>
      <c r="AN2496" s="140" t="s">
        <v>10913</v>
      </c>
    </row>
    <row r="2497" spans="1:40" ht="28.8" x14ac:dyDescent="0.25">
      <c r="A2497" s="139" t="s">
        <v>7756</v>
      </c>
      <c r="B2497" s="140" t="s">
        <v>7757</v>
      </c>
      <c r="C2497" s="139">
        <v>143743</v>
      </c>
      <c r="D2497" s="140" t="s">
        <v>6144</v>
      </c>
      <c r="E2497" s="140" t="s">
        <v>3084</v>
      </c>
      <c r="F2497" s="139">
        <v>3940</v>
      </c>
      <c r="G2497" s="140" t="s">
        <v>362</v>
      </c>
      <c r="H2497" s="140" t="s">
        <v>1043</v>
      </c>
      <c r="I2497" s="140" t="s">
        <v>7758</v>
      </c>
      <c r="J2497" s="140" t="s">
        <v>17321</v>
      </c>
      <c r="K2497" s="140" t="s">
        <v>7760</v>
      </c>
      <c r="L2497" s="140" t="s">
        <v>7761</v>
      </c>
      <c r="M2497" s="140" t="s">
        <v>7491</v>
      </c>
      <c r="N2497" s="140" t="s">
        <v>7762</v>
      </c>
      <c r="O2497" s="139">
        <v>118828</v>
      </c>
      <c r="P2497" s="139">
        <v>143743</v>
      </c>
      <c r="Q2497" s="140" t="s">
        <v>6144</v>
      </c>
      <c r="R2497" s="139">
        <v>113944</v>
      </c>
      <c r="S2497" s="139">
        <v>113944</v>
      </c>
      <c r="T2497" s="140" t="s">
        <v>7935</v>
      </c>
      <c r="U2497" s="141">
        <v>44440</v>
      </c>
      <c r="V2497" s="140" t="s">
        <v>17322</v>
      </c>
      <c r="W2497" s="140" t="s">
        <v>8013</v>
      </c>
      <c r="X2497" s="140" t="s">
        <v>7765</v>
      </c>
      <c r="Y2497" s="140" t="s">
        <v>7766</v>
      </c>
      <c r="Z2497" s="140" t="s">
        <v>7767</v>
      </c>
      <c r="AA2497" s="139">
        <v>1</v>
      </c>
      <c r="AB2497" s="141">
        <v>45322</v>
      </c>
      <c r="AC2497" s="141">
        <v>45322</v>
      </c>
      <c r="AD2497" s="140" t="s">
        <v>7768</v>
      </c>
      <c r="AE2497" s="140" t="s">
        <v>7769</v>
      </c>
      <c r="AF2497" s="140" t="s">
        <v>7770</v>
      </c>
      <c r="AG2497" s="140" t="s">
        <v>7771</v>
      </c>
      <c r="AH2497" s="140" t="s">
        <v>17323</v>
      </c>
      <c r="AI2497" s="140" t="s">
        <v>7773</v>
      </c>
      <c r="AJ2497" s="140" t="s">
        <v>17324</v>
      </c>
      <c r="AK2497" s="140" t="s">
        <v>17325</v>
      </c>
      <c r="AL2497" s="139">
        <v>3971</v>
      </c>
      <c r="AM2497" s="140" t="s">
        <v>26</v>
      </c>
      <c r="AN2497" s="140" t="s">
        <v>7776</v>
      </c>
    </row>
    <row r="2498" spans="1:40" ht="28.8" x14ac:dyDescent="0.25">
      <c r="A2498" s="139" t="s">
        <v>7756</v>
      </c>
      <c r="B2498" s="140" t="s">
        <v>7757</v>
      </c>
      <c r="C2498" s="139">
        <v>143768</v>
      </c>
      <c r="D2498" s="140" t="s">
        <v>7674</v>
      </c>
      <c r="E2498" s="140" t="s">
        <v>7020</v>
      </c>
      <c r="F2498" s="139">
        <v>2440</v>
      </c>
      <c r="G2498" s="140" t="s">
        <v>309</v>
      </c>
      <c r="H2498" s="140" t="s">
        <v>7021</v>
      </c>
      <c r="I2498" s="140" t="s">
        <v>7758</v>
      </c>
      <c r="J2498" s="140" t="s">
        <v>17326</v>
      </c>
      <c r="K2498" s="140" t="s">
        <v>7899</v>
      </c>
      <c r="L2498" s="140" t="s">
        <v>7761</v>
      </c>
      <c r="M2498" s="140" t="s">
        <v>6823</v>
      </c>
      <c r="N2498" s="140" t="s">
        <v>8722</v>
      </c>
      <c r="O2498" s="139">
        <v>119925</v>
      </c>
      <c r="P2498" s="139">
        <v>48009</v>
      </c>
      <c r="Q2498" s="140" t="s">
        <v>7634</v>
      </c>
      <c r="R2498" s="139">
        <v>143751</v>
      </c>
      <c r="S2498" s="139">
        <v>0</v>
      </c>
      <c r="T2498" s="140" t="s">
        <v>7935</v>
      </c>
      <c r="U2498" s="141">
        <v>44440</v>
      </c>
      <c r="V2498" s="140" t="s">
        <v>17327</v>
      </c>
      <c r="W2498" s="140" t="s">
        <v>8546</v>
      </c>
      <c r="X2498" s="140" t="s">
        <v>7765</v>
      </c>
      <c r="Y2498" s="140" t="s">
        <v>7766</v>
      </c>
      <c r="Z2498" s="140" t="s">
        <v>8739</v>
      </c>
      <c r="AA2498" s="139">
        <v>1</v>
      </c>
      <c r="AB2498" s="141">
        <v>45322</v>
      </c>
      <c r="AC2498" s="141">
        <v>45322</v>
      </c>
      <c r="AD2498" s="140" t="s">
        <v>7768</v>
      </c>
      <c r="AE2498" s="140" t="s">
        <v>7769</v>
      </c>
      <c r="AF2498" s="140" t="s">
        <v>7770</v>
      </c>
      <c r="AG2498" s="140" t="s">
        <v>7771</v>
      </c>
      <c r="AH2498" s="140" t="s">
        <v>17328</v>
      </c>
      <c r="AI2498" s="140" t="s">
        <v>7773</v>
      </c>
      <c r="AJ2498" s="140" t="s">
        <v>17329</v>
      </c>
      <c r="AK2498" s="140" t="s">
        <v>7020</v>
      </c>
      <c r="AL2498" s="139">
        <v>2440</v>
      </c>
      <c r="AM2498" s="140" t="s">
        <v>309</v>
      </c>
      <c r="AN2498" s="140" t="s">
        <v>17330</v>
      </c>
    </row>
    <row r="2499" spans="1:40" ht="28.8" x14ac:dyDescent="0.25">
      <c r="A2499" s="139" t="s">
        <v>7756</v>
      </c>
      <c r="B2499" s="140" t="s">
        <v>7757</v>
      </c>
      <c r="C2499" s="139">
        <v>143834</v>
      </c>
      <c r="D2499" s="140" t="s">
        <v>6347</v>
      </c>
      <c r="E2499" s="140" t="s">
        <v>7022</v>
      </c>
      <c r="F2499" s="139">
        <v>1030</v>
      </c>
      <c r="G2499" s="140" t="s">
        <v>250</v>
      </c>
      <c r="H2499" s="140" t="s">
        <v>7675</v>
      </c>
      <c r="I2499" s="140" t="s">
        <v>7758</v>
      </c>
      <c r="J2499" s="140" t="s">
        <v>17331</v>
      </c>
      <c r="K2499" s="140" t="s">
        <v>7881</v>
      </c>
      <c r="L2499" s="140" t="s">
        <v>7761</v>
      </c>
      <c r="M2499" s="140" t="s">
        <v>6824</v>
      </c>
      <c r="N2499" s="140" t="s">
        <v>8722</v>
      </c>
      <c r="O2499" s="139">
        <v>122002</v>
      </c>
      <c r="P2499" s="139">
        <v>4259</v>
      </c>
      <c r="Q2499" s="140" t="s">
        <v>6862</v>
      </c>
      <c r="R2499" s="139">
        <v>117952</v>
      </c>
      <c r="S2499" s="139">
        <v>0</v>
      </c>
      <c r="T2499" s="140" t="s">
        <v>7935</v>
      </c>
      <c r="U2499" s="141">
        <v>44440</v>
      </c>
      <c r="V2499" s="140" t="s">
        <v>17332</v>
      </c>
      <c r="W2499" s="140" t="s">
        <v>9322</v>
      </c>
      <c r="X2499" s="140" t="s">
        <v>7765</v>
      </c>
      <c r="Y2499" s="140" t="s">
        <v>7766</v>
      </c>
      <c r="Z2499" s="140" t="s">
        <v>8739</v>
      </c>
      <c r="AA2499" s="139">
        <v>2</v>
      </c>
      <c r="AB2499" s="141">
        <v>45322</v>
      </c>
      <c r="AC2499" s="141">
        <v>45322</v>
      </c>
      <c r="AD2499" s="140" t="s">
        <v>7953</v>
      </c>
      <c r="AE2499" s="140" t="s">
        <v>7954</v>
      </c>
      <c r="AF2499" s="140" t="s">
        <v>7955</v>
      </c>
      <c r="AG2499" s="140" t="s">
        <v>7956</v>
      </c>
      <c r="AH2499" s="140" t="s">
        <v>17333</v>
      </c>
      <c r="AI2499" s="140" t="s">
        <v>7943</v>
      </c>
      <c r="AJ2499" s="140" t="s">
        <v>9333</v>
      </c>
      <c r="AK2499" s="140" t="s">
        <v>15473</v>
      </c>
      <c r="AL2499" s="139">
        <v>1070</v>
      </c>
      <c r="AM2499" s="140" t="s">
        <v>493</v>
      </c>
      <c r="AN2499" s="140" t="s">
        <v>8769</v>
      </c>
    </row>
    <row r="2500" spans="1:40" ht="28.8" x14ac:dyDescent="0.25">
      <c r="A2500" s="139" t="s">
        <v>7756</v>
      </c>
      <c r="B2500" s="140" t="s">
        <v>7757</v>
      </c>
      <c r="C2500" s="139">
        <v>143867</v>
      </c>
      <c r="D2500" s="140" t="s">
        <v>7676</v>
      </c>
      <c r="E2500" s="140" t="s">
        <v>7023</v>
      </c>
      <c r="F2500" s="139">
        <v>8550</v>
      </c>
      <c r="G2500" s="140" t="s">
        <v>416</v>
      </c>
      <c r="H2500" s="140" t="s">
        <v>7024</v>
      </c>
      <c r="I2500" s="140" t="s">
        <v>7758</v>
      </c>
      <c r="J2500" s="140" t="s">
        <v>17334</v>
      </c>
      <c r="K2500" s="140" t="s">
        <v>7922</v>
      </c>
      <c r="L2500" s="140" t="s">
        <v>7761</v>
      </c>
      <c r="M2500" s="140" t="s">
        <v>7923</v>
      </c>
      <c r="N2500" s="140" t="s">
        <v>8730</v>
      </c>
      <c r="O2500" s="139">
        <v>119371</v>
      </c>
      <c r="P2500" s="139">
        <v>18887</v>
      </c>
      <c r="Q2500" s="140" t="s">
        <v>513</v>
      </c>
      <c r="R2500" s="139">
        <v>975557</v>
      </c>
      <c r="S2500" s="139">
        <v>0</v>
      </c>
      <c r="T2500" s="140" t="s">
        <v>7935</v>
      </c>
      <c r="U2500" s="141">
        <v>44440</v>
      </c>
      <c r="V2500" s="140" t="s">
        <v>10803</v>
      </c>
      <c r="W2500" s="140" t="s">
        <v>7837</v>
      </c>
      <c r="X2500" s="140" t="s">
        <v>7765</v>
      </c>
      <c r="Y2500" s="140" t="s">
        <v>7766</v>
      </c>
      <c r="Z2500" s="140" t="s">
        <v>8732</v>
      </c>
      <c r="AA2500" s="139">
        <v>1</v>
      </c>
      <c r="AB2500" s="141">
        <v>45322</v>
      </c>
      <c r="AC2500" s="141">
        <v>45322</v>
      </c>
      <c r="AD2500" s="140" t="s">
        <v>8470</v>
      </c>
      <c r="AE2500" s="140" t="s">
        <v>8471</v>
      </c>
      <c r="AF2500" s="140" t="s">
        <v>8472</v>
      </c>
      <c r="AG2500" s="140" t="s">
        <v>8473</v>
      </c>
      <c r="AH2500" s="140" t="s">
        <v>13618</v>
      </c>
      <c r="AI2500" s="140" t="s">
        <v>7773</v>
      </c>
      <c r="AJ2500" s="140" t="s">
        <v>13619</v>
      </c>
      <c r="AK2500" s="140" t="s">
        <v>7758</v>
      </c>
      <c r="AL2500" s="139">
        <v>8550</v>
      </c>
      <c r="AM2500" s="140" t="s">
        <v>416</v>
      </c>
      <c r="AN2500" s="140" t="s">
        <v>13620</v>
      </c>
    </row>
    <row r="2501" spans="1:40" ht="28.8" x14ac:dyDescent="0.25">
      <c r="A2501" s="139" t="s">
        <v>7756</v>
      </c>
      <c r="B2501" s="140" t="s">
        <v>7757</v>
      </c>
      <c r="C2501" s="139">
        <v>143883</v>
      </c>
      <c r="D2501" s="140" t="s">
        <v>7025</v>
      </c>
      <c r="E2501" s="140" t="s">
        <v>7026</v>
      </c>
      <c r="F2501" s="139">
        <v>8570</v>
      </c>
      <c r="G2501" s="140" t="s">
        <v>759</v>
      </c>
      <c r="H2501" s="140" t="s">
        <v>7027</v>
      </c>
      <c r="I2501" s="140" t="s">
        <v>7758</v>
      </c>
      <c r="J2501" s="140" t="s">
        <v>16620</v>
      </c>
      <c r="K2501" s="140" t="s">
        <v>7899</v>
      </c>
      <c r="L2501" s="140" t="s">
        <v>7761</v>
      </c>
      <c r="M2501" s="140" t="s">
        <v>6823</v>
      </c>
      <c r="N2501" s="140" t="s">
        <v>8722</v>
      </c>
      <c r="O2501" s="139">
        <v>122127</v>
      </c>
      <c r="P2501" s="139">
        <v>106138</v>
      </c>
      <c r="Q2501" s="140" t="s">
        <v>5921</v>
      </c>
      <c r="R2501" s="139">
        <v>118431</v>
      </c>
      <c r="S2501" s="139">
        <v>0</v>
      </c>
      <c r="T2501" s="140" t="s">
        <v>7935</v>
      </c>
      <c r="U2501" s="141">
        <v>44440</v>
      </c>
      <c r="V2501" s="140" t="s">
        <v>17335</v>
      </c>
      <c r="W2501" s="140" t="s">
        <v>8389</v>
      </c>
      <c r="X2501" s="140" t="s">
        <v>7765</v>
      </c>
      <c r="Y2501" s="140" t="s">
        <v>7766</v>
      </c>
      <c r="Z2501" s="140" t="s">
        <v>8739</v>
      </c>
      <c r="AA2501" s="139">
        <v>1</v>
      </c>
      <c r="AB2501" s="141">
        <v>45322</v>
      </c>
      <c r="AC2501" s="141">
        <v>45322</v>
      </c>
      <c r="AD2501" s="140" t="s">
        <v>8470</v>
      </c>
      <c r="AE2501" s="140" t="s">
        <v>8471</v>
      </c>
      <c r="AF2501" s="140" t="s">
        <v>8472</v>
      </c>
      <c r="AG2501" s="140" t="s">
        <v>8473</v>
      </c>
      <c r="AH2501" s="140" t="s">
        <v>17336</v>
      </c>
      <c r="AI2501" s="140" t="s">
        <v>7943</v>
      </c>
      <c r="AJ2501" s="140" t="s">
        <v>17337</v>
      </c>
      <c r="AK2501" s="140" t="s">
        <v>16621</v>
      </c>
      <c r="AL2501" s="139">
        <v>8510</v>
      </c>
      <c r="AM2501" s="140" t="s">
        <v>413</v>
      </c>
      <c r="AN2501" s="140" t="s">
        <v>16033</v>
      </c>
    </row>
    <row r="2502" spans="1:40" ht="28.8" x14ac:dyDescent="0.25">
      <c r="A2502" s="139" t="s">
        <v>7756</v>
      </c>
      <c r="B2502" s="140" t="s">
        <v>7757</v>
      </c>
      <c r="C2502" s="139">
        <v>144675</v>
      </c>
      <c r="D2502" s="140" t="s">
        <v>7470</v>
      </c>
      <c r="E2502" s="140" t="s">
        <v>3606</v>
      </c>
      <c r="F2502" s="139">
        <v>3290</v>
      </c>
      <c r="G2502" s="140" t="s">
        <v>351</v>
      </c>
      <c r="H2502" s="140" t="s">
        <v>7471</v>
      </c>
      <c r="I2502" s="140" t="s">
        <v>7758</v>
      </c>
      <c r="J2502" s="140" t="s">
        <v>17338</v>
      </c>
      <c r="K2502" s="140" t="s">
        <v>8070</v>
      </c>
      <c r="L2502" s="140" t="s">
        <v>7761</v>
      </c>
      <c r="M2502" s="140" t="s">
        <v>8071</v>
      </c>
      <c r="N2502" s="140" t="s">
        <v>8722</v>
      </c>
      <c r="O2502" s="139">
        <v>121954</v>
      </c>
      <c r="P2502" s="139">
        <v>11941</v>
      </c>
      <c r="Q2502" s="140" t="s">
        <v>6279</v>
      </c>
      <c r="R2502" s="139">
        <v>973719</v>
      </c>
      <c r="S2502" s="139">
        <v>0</v>
      </c>
      <c r="T2502" s="140" t="s">
        <v>7935</v>
      </c>
      <c r="U2502" s="141">
        <v>44805</v>
      </c>
      <c r="V2502" s="140" t="s">
        <v>17339</v>
      </c>
      <c r="W2502" s="140" t="s">
        <v>8718</v>
      </c>
      <c r="X2502" s="140" t="s">
        <v>7765</v>
      </c>
      <c r="Y2502" s="140" t="s">
        <v>7766</v>
      </c>
      <c r="Z2502" s="140" t="s">
        <v>8739</v>
      </c>
      <c r="AA2502" s="139">
        <v>2</v>
      </c>
      <c r="AB2502" s="141">
        <v>45322</v>
      </c>
      <c r="AC2502" s="141">
        <v>45322</v>
      </c>
      <c r="AD2502" s="140" t="s">
        <v>7876</v>
      </c>
      <c r="AE2502" s="140" t="s">
        <v>7877</v>
      </c>
      <c r="AF2502" s="140" t="s">
        <v>7878</v>
      </c>
      <c r="AG2502" s="140" t="s">
        <v>7879</v>
      </c>
      <c r="AH2502" s="140" t="s">
        <v>10893</v>
      </c>
      <c r="AI2502" s="140" t="s">
        <v>7943</v>
      </c>
      <c r="AJ2502" s="140" t="s">
        <v>10894</v>
      </c>
      <c r="AK2502" s="140" t="s">
        <v>10895</v>
      </c>
      <c r="AL2502" s="139">
        <v>2223</v>
      </c>
      <c r="AM2502" s="140" t="s">
        <v>618</v>
      </c>
      <c r="AN2502" s="140" t="s">
        <v>10896</v>
      </c>
    </row>
    <row r="2503" spans="1:40" ht="28.8" x14ac:dyDescent="0.25">
      <c r="A2503" s="139" t="s">
        <v>7756</v>
      </c>
      <c r="B2503" s="140" t="s">
        <v>7757</v>
      </c>
      <c r="C2503" s="139">
        <v>144683</v>
      </c>
      <c r="D2503" s="140" t="s">
        <v>7472</v>
      </c>
      <c r="E2503" s="140" t="s">
        <v>7473</v>
      </c>
      <c r="F2503" s="139">
        <v>2018</v>
      </c>
      <c r="G2503" s="140" t="s">
        <v>2909</v>
      </c>
      <c r="H2503" s="140" t="s">
        <v>7474</v>
      </c>
      <c r="I2503" s="140" t="s">
        <v>7758</v>
      </c>
      <c r="J2503" s="140" t="s">
        <v>17340</v>
      </c>
      <c r="K2503" s="140" t="s">
        <v>8070</v>
      </c>
      <c r="L2503" s="140" t="s">
        <v>7761</v>
      </c>
      <c r="M2503" s="140" t="s">
        <v>8071</v>
      </c>
      <c r="N2503" s="140" t="s">
        <v>8730</v>
      </c>
      <c r="O2503" s="139">
        <v>119751</v>
      </c>
      <c r="P2503" s="139">
        <v>6213</v>
      </c>
      <c r="Q2503" s="140" t="s">
        <v>6187</v>
      </c>
      <c r="R2503" s="139">
        <v>128728</v>
      </c>
      <c r="S2503" s="139">
        <v>0</v>
      </c>
      <c r="T2503" s="140" t="s">
        <v>7935</v>
      </c>
      <c r="U2503" s="141">
        <v>44805</v>
      </c>
      <c r="V2503" s="140" t="s">
        <v>17341</v>
      </c>
      <c r="W2503" s="140" t="s">
        <v>7991</v>
      </c>
      <c r="X2503" s="140" t="s">
        <v>7765</v>
      </c>
      <c r="Y2503" s="140" t="s">
        <v>7766</v>
      </c>
      <c r="Z2503" s="140" t="s">
        <v>8732</v>
      </c>
      <c r="AA2503" s="139">
        <v>1</v>
      </c>
      <c r="AB2503" s="141">
        <v>45322</v>
      </c>
      <c r="AC2503" s="141">
        <v>45322</v>
      </c>
      <c r="AD2503" s="140" t="s">
        <v>8195</v>
      </c>
      <c r="AE2503" s="140" t="s">
        <v>8196</v>
      </c>
      <c r="AF2503" s="140" t="s">
        <v>8197</v>
      </c>
      <c r="AG2503" s="140" t="s">
        <v>8198</v>
      </c>
      <c r="AH2503" s="140" t="s">
        <v>15474</v>
      </c>
      <c r="AI2503" s="140" t="s">
        <v>7773</v>
      </c>
      <c r="AJ2503" s="140" t="s">
        <v>9646</v>
      </c>
      <c r="AK2503" s="140" t="s">
        <v>15475</v>
      </c>
      <c r="AL2503" s="139">
        <v>2000</v>
      </c>
      <c r="AM2503" s="140" t="s">
        <v>2909</v>
      </c>
      <c r="AN2503" s="140" t="s">
        <v>9648</v>
      </c>
    </row>
    <row r="2504" spans="1:40" ht="28.8" x14ac:dyDescent="0.25">
      <c r="A2504" s="139" t="s">
        <v>7756</v>
      </c>
      <c r="B2504" s="140" t="s">
        <v>7757</v>
      </c>
      <c r="C2504" s="139">
        <v>144691</v>
      </c>
      <c r="D2504" s="140" t="s">
        <v>7475</v>
      </c>
      <c r="E2504" s="140" t="s">
        <v>7476</v>
      </c>
      <c r="F2504" s="139">
        <v>3770</v>
      </c>
      <c r="G2504" s="140" t="s">
        <v>2</v>
      </c>
      <c r="H2504" s="140" t="s">
        <v>7677</v>
      </c>
      <c r="I2504" s="140" t="s">
        <v>7758</v>
      </c>
      <c r="J2504" s="140" t="s">
        <v>17342</v>
      </c>
      <c r="K2504" s="140" t="s">
        <v>7760</v>
      </c>
      <c r="L2504" s="140" t="s">
        <v>7761</v>
      </c>
      <c r="M2504" s="140" t="s">
        <v>7491</v>
      </c>
      <c r="N2504" s="140" t="s">
        <v>8722</v>
      </c>
      <c r="O2504" s="139">
        <v>118893</v>
      </c>
      <c r="P2504" s="139">
        <v>15859</v>
      </c>
      <c r="Q2504" s="140" t="s">
        <v>488</v>
      </c>
      <c r="R2504" s="139">
        <v>965806</v>
      </c>
      <c r="S2504" s="139">
        <v>0</v>
      </c>
      <c r="T2504" s="140" t="s">
        <v>7935</v>
      </c>
      <c r="U2504" s="141">
        <v>44805</v>
      </c>
      <c r="V2504" s="140" t="s">
        <v>17343</v>
      </c>
      <c r="W2504" s="140" t="s">
        <v>7764</v>
      </c>
      <c r="X2504" s="140" t="s">
        <v>7765</v>
      </c>
      <c r="Y2504" s="140" t="s">
        <v>7766</v>
      </c>
      <c r="Z2504" s="140" t="s">
        <v>8739</v>
      </c>
      <c r="AA2504" s="139">
        <v>2</v>
      </c>
      <c r="AB2504" s="141">
        <v>45322</v>
      </c>
      <c r="AC2504" s="141">
        <v>45322</v>
      </c>
      <c r="AD2504" s="140" t="s">
        <v>7768</v>
      </c>
      <c r="AE2504" s="140" t="s">
        <v>7769</v>
      </c>
      <c r="AF2504" s="140" t="s">
        <v>7770</v>
      </c>
      <c r="AG2504" s="140" t="s">
        <v>7771</v>
      </c>
      <c r="AH2504" s="140" t="s">
        <v>17344</v>
      </c>
      <c r="AI2504" s="140" t="s">
        <v>7943</v>
      </c>
      <c r="AJ2504" s="140" t="s">
        <v>17345</v>
      </c>
      <c r="AK2504" s="140" t="s">
        <v>7476</v>
      </c>
      <c r="AL2504" s="139">
        <v>3770</v>
      </c>
      <c r="AM2504" s="140" t="s">
        <v>2</v>
      </c>
      <c r="AN2504" s="140" t="s">
        <v>12631</v>
      </c>
    </row>
    <row r="2505" spans="1:40" ht="28.8" x14ac:dyDescent="0.25">
      <c r="A2505" s="139" t="s">
        <v>7756</v>
      </c>
      <c r="B2505" s="140" t="s">
        <v>7757</v>
      </c>
      <c r="C2505" s="139">
        <v>144709</v>
      </c>
      <c r="D2505" s="140" t="s">
        <v>7477</v>
      </c>
      <c r="E2505" s="140" t="s">
        <v>7478</v>
      </c>
      <c r="F2505" s="139">
        <v>1080</v>
      </c>
      <c r="G2505" s="140" t="s">
        <v>489</v>
      </c>
      <c r="H2505" s="140" t="s">
        <v>7678</v>
      </c>
      <c r="I2505" s="140" t="s">
        <v>7758</v>
      </c>
      <c r="J2505" s="140" t="s">
        <v>17346</v>
      </c>
      <c r="K2505" s="140" t="s">
        <v>7881</v>
      </c>
      <c r="L2505" s="140" t="s">
        <v>7761</v>
      </c>
      <c r="M2505" s="140" t="s">
        <v>6824</v>
      </c>
      <c r="N2505" s="140" t="s">
        <v>7762</v>
      </c>
      <c r="O2505" s="139">
        <v>138842</v>
      </c>
      <c r="P2505" s="139">
        <v>129577</v>
      </c>
      <c r="Q2505" s="140" t="s">
        <v>7441</v>
      </c>
      <c r="R2505" s="139">
        <v>113878</v>
      </c>
      <c r="S2505" s="139">
        <v>113878</v>
      </c>
      <c r="T2505" s="140" t="s">
        <v>7935</v>
      </c>
      <c r="U2505" s="141">
        <v>44805</v>
      </c>
      <c r="V2505" s="140" t="s">
        <v>17347</v>
      </c>
      <c r="W2505" s="140" t="s">
        <v>8711</v>
      </c>
      <c r="X2505" s="140" t="s">
        <v>7765</v>
      </c>
      <c r="Y2505" s="140" t="s">
        <v>7766</v>
      </c>
      <c r="Z2505" s="140" t="s">
        <v>7767</v>
      </c>
      <c r="AA2505" s="139">
        <v>1</v>
      </c>
      <c r="AB2505" s="141">
        <v>45322</v>
      </c>
      <c r="AC2505" s="141">
        <v>45322</v>
      </c>
      <c r="AD2505" s="140" t="s">
        <v>7938</v>
      </c>
      <c r="AE2505" s="140" t="s">
        <v>7939</v>
      </c>
      <c r="AF2505" s="140" t="s">
        <v>7940</v>
      </c>
      <c r="AG2505" s="140" t="s">
        <v>7941</v>
      </c>
      <c r="AH2505" s="140" t="s">
        <v>7942</v>
      </c>
      <c r="AI2505" s="140" t="s">
        <v>7943</v>
      </c>
      <c r="AJ2505" s="140" t="s">
        <v>7944</v>
      </c>
      <c r="AK2505" s="140" t="s">
        <v>7945</v>
      </c>
      <c r="AL2505" s="139">
        <v>1140</v>
      </c>
      <c r="AM2505" s="140" t="s">
        <v>258</v>
      </c>
      <c r="AN2505" s="140" t="s">
        <v>7946</v>
      </c>
    </row>
    <row r="2506" spans="1:40" ht="28.8" x14ac:dyDescent="0.25">
      <c r="A2506" s="139" t="s">
        <v>7756</v>
      </c>
      <c r="B2506" s="140" t="s">
        <v>7757</v>
      </c>
      <c r="C2506" s="139">
        <v>144725</v>
      </c>
      <c r="D2506" s="140" t="s">
        <v>7482</v>
      </c>
      <c r="E2506" s="140" t="s">
        <v>7483</v>
      </c>
      <c r="F2506" s="139">
        <v>9472</v>
      </c>
      <c r="G2506" s="140" t="s">
        <v>7484</v>
      </c>
      <c r="H2506" s="140" t="s">
        <v>7679</v>
      </c>
      <c r="I2506" s="140" t="s">
        <v>7758</v>
      </c>
      <c r="J2506" s="140" t="s">
        <v>17348</v>
      </c>
      <c r="K2506" s="140" t="s">
        <v>8031</v>
      </c>
      <c r="L2506" s="140" t="s">
        <v>7761</v>
      </c>
      <c r="M2506" s="140" t="s">
        <v>6825</v>
      </c>
      <c r="N2506" s="140" t="s">
        <v>8730</v>
      </c>
      <c r="O2506" s="139">
        <v>125583</v>
      </c>
      <c r="P2506" s="139">
        <v>23689</v>
      </c>
      <c r="Q2506" s="140" t="s">
        <v>490</v>
      </c>
      <c r="R2506" s="139">
        <v>976043</v>
      </c>
      <c r="S2506" s="139">
        <v>0</v>
      </c>
      <c r="T2506" s="140" t="s">
        <v>7935</v>
      </c>
      <c r="U2506" s="141">
        <v>44805</v>
      </c>
      <c r="V2506" s="140" t="s">
        <v>17349</v>
      </c>
      <c r="W2506" s="140" t="s">
        <v>8292</v>
      </c>
      <c r="X2506" s="140" t="s">
        <v>7765</v>
      </c>
      <c r="Y2506" s="140" t="s">
        <v>7766</v>
      </c>
      <c r="Z2506" s="140" t="s">
        <v>8732</v>
      </c>
      <c r="AA2506" s="139">
        <v>1</v>
      </c>
      <c r="AB2506" s="141">
        <v>45322</v>
      </c>
      <c r="AC2506" s="141">
        <v>45322</v>
      </c>
      <c r="AD2506" s="140" t="s">
        <v>7938</v>
      </c>
      <c r="AE2506" s="140" t="s">
        <v>7939</v>
      </c>
      <c r="AF2506" s="140" t="s">
        <v>7940</v>
      </c>
      <c r="AG2506" s="140" t="s">
        <v>7941</v>
      </c>
      <c r="AH2506" s="140" t="s">
        <v>14973</v>
      </c>
      <c r="AI2506" s="140" t="s">
        <v>7773</v>
      </c>
      <c r="AJ2506" s="140" t="s">
        <v>14974</v>
      </c>
      <c r="AK2506" s="140" t="s">
        <v>14975</v>
      </c>
      <c r="AL2506" s="139">
        <v>9470</v>
      </c>
      <c r="AM2506" s="140" t="s">
        <v>467</v>
      </c>
      <c r="AN2506" s="140" t="s">
        <v>14976</v>
      </c>
    </row>
    <row r="2507" spans="1:40" ht="28.8" x14ac:dyDescent="0.25">
      <c r="A2507" s="139" t="s">
        <v>7756</v>
      </c>
      <c r="B2507" s="140" t="s">
        <v>7757</v>
      </c>
      <c r="C2507" s="139">
        <v>144733</v>
      </c>
      <c r="D2507" s="140" t="s">
        <v>7485</v>
      </c>
      <c r="E2507" s="140" t="s">
        <v>7460</v>
      </c>
      <c r="F2507" s="139">
        <v>2018</v>
      </c>
      <c r="G2507" s="140" t="s">
        <v>2909</v>
      </c>
      <c r="H2507" s="140" t="s">
        <v>17350</v>
      </c>
      <c r="I2507" s="140" t="s">
        <v>7758</v>
      </c>
      <c r="J2507" s="140" t="s">
        <v>17351</v>
      </c>
      <c r="K2507" s="140" t="s">
        <v>8070</v>
      </c>
      <c r="L2507" s="140" t="s">
        <v>7761</v>
      </c>
      <c r="M2507" s="140" t="s">
        <v>8071</v>
      </c>
      <c r="N2507" s="140" t="s">
        <v>7762</v>
      </c>
      <c r="O2507" s="139">
        <v>121831</v>
      </c>
      <c r="P2507" s="139">
        <v>129643</v>
      </c>
      <c r="Q2507" s="140" t="s">
        <v>7442</v>
      </c>
      <c r="R2507" s="139">
        <v>113803</v>
      </c>
      <c r="S2507" s="139">
        <v>113803</v>
      </c>
      <c r="T2507" s="140" t="s">
        <v>7935</v>
      </c>
      <c r="U2507" s="141">
        <v>44805</v>
      </c>
      <c r="V2507" s="140" t="s">
        <v>17352</v>
      </c>
      <c r="W2507" s="140" t="s">
        <v>17353</v>
      </c>
      <c r="X2507" s="140" t="s">
        <v>7765</v>
      </c>
      <c r="Y2507" s="140" t="s">
        <v>7766</v>
      </c>
      <c r="Z2507" s="140" t="s">
        <v>7767</v>
      </c>
      <c r="AA2507" s="139">
        <v>1</v>
      </c>
      <c r="AB2507" s="141">
        <v>45322</v>
      </c>
      <c r="AC2507" s="141">
        <v>45322</v>
      </c>
      <c r="AD2507" s="140" t="s">
        <v>7857</v>
      </c>
      <c r="AE2507" s="140" t="s">
        <v>7858</v>
      </c>
      <c r="AF2507" s="140" t="s">
        <v>7859</v>
      </c>
      <c r="AG2507" s="140" t="s">
        <v>7860</v>
      </c>
      <c r="AH2507" s="140" t="s">
        <v>17354</v>
      </c>
      <c r="AI2507" s="140" t="s">
        <v>7773</v>
      </c>
      <c r="AJ2507" s="140" t="s">
        <v>17355</v>
      </c>
      <c r="AK2507" s="140" t="s">
        <v>17356</v>
      </c>
      <c r="AL2507" s="139">
        <v>2020</v>
      </c>
      <c r="AM2507" s="140" t="s">
        <v>2909</v>
      </c>
      <c r="AN2507" s="140" t="s">
        <v>8077</v>
      </c>
    </row>
    <row r="2508" spans="1:40" ht="28.8" x14ac:dyDescent="0.25">
      <c r="A2508" s="139" t="s">
        <v>7756</v>
      </c>
      <c r="B2508" s="140" t="s">
        <v>7757</v>
      </c>
      <c r="C2508" s="139">
        <v>144741</v>
      </c>
      <c r="D2508" s="140" t="s">
        <v>7486</v>
      </c>
      <c r="E2508" s="140" t="s">
        <v>7487</v>
      </c>
      <c r="F2508" s="139">
        <v>3900</v>
      </c>
      <c r="G2508" s="140" t="s">
        <v>6146</v>
      </c>
      <c r="H2508" s="140" t="s">
        <v>7488</v>
      </c>
      <c r="I2508" s="140" t="s">
        <v>7758</v>
      </c>
      <c r="J2508" s="140" t="s">
        <v>12252</v>
      </c>
      <c r="K2508" s="140" t="s">
        <v>7760</v>
      </c>
      <c r="L2508" s="140" t="s">
        <v>7761</v>
      </c>
      <c r="M2508" s="140" t="s">
        <v>7491</v>
      </c>
      <c r="N2508" s="140" t="s">
        <v>8722</v>
      </c>
      <c r="O2508" s="139">
        <v>119842</v>
      </c>
      <c r="P2508" s="139">
        <v>14481</v>
      </c>
      <c r="Q2508" s="140" t="s">
        <v>5545</v>
      </c>
      <c r="R2508" s="139">
        <v>55145</v>
      </c>
      <c r="S2508" s="139">
        <v>0</v>
      </c>
      <c r="T2508" s="140" t="s">
        <v>7935</v>
      </c>
      <c r="U2508" s="141">
        <v>44805</v>
      </c>
      <c r="V2508" s="140" t="s">
        <v>12253</v>
      </c>
      <c r="W2508" s="140" t="s">
        <v>12254</v>
      </c>
      <c r="X2508" s="140" t="s">
        <v>7765</v>
      </c>
      <c r="Y2508" s="140" t="s">
        <v>7766</v>
      </c>
      <c r="Z2508" s="140" t="s">
        <v>8739</v>
      </c>
      <c r="AA2508" s="139">
        <v>1</v>
      </c>
      <c r="AB2508" s="141">
        <v>45322</v>
      </c>
      <c r="AC2508" s="141">
        <v>45322</v>
      </c>
      <c r="AD2508" s="140" t="s">
        <v>7768</v>
      </c>
      <c r="AE2508" s="140" t="s">
        <v>7769</v>
      </c>
      <c r="AF2508" s="140" t="s">
        <v>7770</v>
      </c>
      <c r="AG2508" s="140" t="s">
        <v>7771</v>
      </c>
      <c r="AH2508" s="140" t="s">
        <v>12255</v>
      </c>
      <c r="AI2508" s="140" t="s">
        <v>9265</v>
      </c>
      <c r="AJ2508" s="140" t="s">
        <v>12256</v>
      </c>
      <c r="AK2508" s="140" t="s">
        <v>4017</v>
      </c>
      <c r="AL2508" s="139">
        <v>3900</v>
      </c>
      <c r="AM2508" s="140" t="s">
        <v>6146</v>
      </c>
      <c r="AN2508" s="140" t="s">
        <v>12257</v>
      </c>
    </row>
    <row r="2509" spans="1:40" ht="28.8" x14ac:dyDescent="0.25">
      <c r="A2509" s="139" t="s">
        <v>7756</v>
      </c>
      <c r="B2509" s="140" t="s">
        <v>7757</v>
      </c>
      <c r="C2509" s="139">
        <v>144758</v>
      </c>
      <c r="D2509" s="140" t="s">
        <v>7489</v>
      </c>
      <c r="E2509" s="140" t="s">
        <v>7490</v>
      </c>
      <c r="F2509" s="139">
        <v>8570</v>
      </c>
      <c r="G2509" s="140" t="s">
        <v>759</v>
      </c>
      <c r="H2509" s="140" t="s">
        <v>7680</v>
      </c>
      <c r="I2509" s="140" t="s">
        <v>7758</v>
      </c>
      <c r="J2509" s="140" t="s">
        <v>17357</v>
      </c>
      <c r="K2509" s="140" t="s">
        <v>7922</v>
      </c>
      <c r="L2509" s="140" t="s">
        <v>7761</v>
      </c>
      <c r="M2509" s="140" t="s">
        <v>7923</v>
      </c>
      <c r="N2509" s="140" t="s">
        <v>8722</v>
      </c>
      <c r="O2509" s="139">
        <v>130989</v>
      </c>
      <c r="P2509" s="139">
        <v>19638</v>
      </c>
      <c r="Q2509" s="140" t="s">
        <v>488</v>
      </c>
      <c r="R2509" s="139">
        <v>62241</v>
      </c>
      <c r="S2509" s="139">
        <v>0</v>
      </c>
      <c r="T2509" s="140" t="s">
        <v>7935</v>
      </c>
      <c r="U2509" s="141">
        <v>44805</v>
      </c>
      <c r="V2509" s="140" t="s">
        <v>17358</v>
      </c>
      <c r="W2509" s="140" t="s">
        <v>10328</v>
      </c>
      <c r="X2509" s="140" t="s">
        <v>7765</v>
      </c>
      <c r="Y2509" s="140" t="s">
        <v>7766</v>
      </c>
      <c r="Z2509" s="140" t="s">
        <v>8739</v>
      </c>
      <c r="AA2509" s="139">
        <v>1</v>
      </c>
      <c r="AB2509" s="141">
        <v>45322</v>
      </c>
      <c r="AC2509" s="141">
        <v>45322</v>
      </c>
      <c r="AD2509" s="140" t="s">
        <v>8470</v>
      </c>
      <c r="AE2509" s="140" t="s">
        <v>8471</v>
      </c>
      <c r="AF2509" s="140" t="s">
        <v>8472</v>
      </c>
      <c r="AG2509" s="140" t="s">
        <v>8473</v>
      </c>
      <c r="AH2509" s="140" t="s">
        <v>13633</v>
      </c>
      <c r="AI2509" s="140" t="s">
        <v>7885</v>
      </c>
      <c r="AJ2509" s="140" t="s">
        <v>13634</v>
      </c>
      <c r="AK2509" s="140" t="s">
        <v>13635</v>
      </c>
      <c r="AL2509" s="139">
        <v>8570</v>
      </c>
      <c r="AM2509" s="140" t="s">
        <v>759</v>
      </c>
      <c r="AN2509" s="140" t="s">
        <v>13636</v>
      </c>
    </row>
    <row r="2510" spans="1:40" ht="28.8" x14ac:dyDescent="0.25">
      <c r="A2510" s="139" t="s">
        <v>7756</v>
      </c>
      <c r="B2510" s="140" t="s">
        <v>7757</v>
      </c>
      <c r="C2510" s="139">
        <v>146076</v>
      </c>
      <c r="D2510" s="140" t="s">
        <v>7681</v>
      </c>
      <c r="E2510" s="140" t="s">
        <v>7682</v>
      </c>
      <c r="F2510" s="139">
        <v>8790</v>
      </c>
      <c r="G2510" s="140" t="s">
        <v>428</v>
      </c>
      <c r="H2510" s="140" t="s">
        <v>7683</v>
      </c>
      <c r="I2510" s="140" t="s">
        <v>7758</v>
      </c>
      <c r="J2510" s="140" t="s">
        <v>17359</v>
      </c>
      <c r="K2510" s="140" t="s">
        <v>7899</v>
      </c>
      <c r="L2510" s="140" t="s">
        <v>7761</v>
      </c>
      <c r="M2510" s="140" t="s">
        <v>6823</v>
      </c>
      <c r="N2510" s="140" t="s">
        <v>7762</v>
      </c>
      <c r="O2510" s="139">
        <v>129031</v>
      </c>
      <c r="P2510" s="139">
        <v>118596</v>
      </c>
      <c r="Q2510" s="140" t="s">
        <v>7423</v>
      </c>
      <c r="R2510" s="139">
        <v>114033</v>
      </c>
      <c r="S2510" s="139">
        <v>114033</v>
      </c>
      <c r="T2510" s="140" t="s">
        <v>7935</v>
      </c>
      <c r="U2510" s="141">
        <v>45170</v>
      </c>
      <c r="V2510" s="140" t="s">
        <v>17360</v>
      </c>
      <c r="W2510" s="140" t="s">
        <v>17361</v>
      </c>
      <c r="X2510" s="140" t="s">
        <v>7765</v>
      </c>
      <c r="Y2510" s="140" t="s">
        <v>7766</v>
      </c>
      <c r="Z2510" s="140" t="s">
        <v>7767</v>
      </c>
      <c r="AA2510" s="139">
        <v>1</v>
      </c>
      <c r="AB2510" s="141">
        <v>45322</v>
      </c>
      <c r="AC2510" s="141">
        <v>45322</v>
      </c>
      <c r="AD2510" s="140" t="s">
        <v>7913</v>
      </c>
      <c r="AE2510" s="140" t="s">
        <v>7914</v>
      </c>
      <c r="AF2510" s="140" t="s">
        <v>7915</v>
      </c>
      <c r="AG2510" s="140" t="s">
        <v>7916</v>
      </c>
      <c r="AH2510" s="140" t="s">
        <v>17362</v>
      </c>
      <c r="AI2510" s="140" t="s">
        <v>7773</v>
      </c>
      <c r="AJ2510" s="140" t="s">
        <v>17363</v>
      </c>
      <c r="AK2510" s="140" t="s">
        <v>7682</v>
      </c>
      <c r="AL2510" s="139">
        <v>8790</v>
      </c>
      <c r="AM2510" s="140" t="s">
        <v>428</v>
      </c>
      <c r="AN2510" s="140" t="s">
        <v>8483</v>
      </c>
    </row>
    <row r="2511" spans="1:40" ht="28.8" x14ac:dyDescent="0.25">
      <c r="A2511" s="139" t="s">
        <v>7756</v>
      </c>
      <c r="B2511" s="140" t="s">
        <v>7757</v>
      </c>
      <c r="C2511" s="139">
        <v>146084</v>
      </c>
      <c r="D2511" s="140" t="s">
        <v>7684</v>
      </c>
      <c r="E2511" s="140" t="s">
        <v>7685</v>
      </c>
      <c r="F2511" s="139">
        <v>8501</v>
      </c>
      <c r="G2511" s="140" t="s">
        <v>424</v>
      </c>
      <c r="H2511" s="140" t="s">
        <v>7686</v>
      </c>
      <c r="I2511" s="140" t="s">
        <v>7758</v>
      </c>
      <c r="J2511" s="140" t="s">
        <v>17364</v>
      </c>
      <c r="K2511" s="140" t="s">
        <v>7899</v>
      </c>
      <c r="L2511" s="140" t="s">
        <v>7761</v>
      </c>
      <c r="M2511" s="140" t="s">
        <v>6823</v>
      </c>
      <c r="N2511" s="140" t="s">
        <v>8722</v>
      </c>
      <c r="O2511" s="139">
        <v>125591</v>
      </c>
      <c r="P2511" s="139">
        <v>117556</v>
      </c>
      <c r="Q2511" s="140" t="s">
        <v>7418</v>
      </c>
      <c r="R2511" s="139">
        <v>105858</v>
      </c>
      <c r="S2511" s="139">
        <v>0</v>
      </c>
      <c r="T2511" s="140" t="s">
        <v>7935</v>
      </c>
      <c r="U2511" s="141">
        <v>45170</v>
      </c>
      <c r="V2511" s="140" t="s">
        <v>17365</v>
      </c>
      <c r="W2511" s="140" t="s">
        <v>17366</v>
      </c>
      <c r="X2511" s="140" t="s">
        <v>7765</v>
      </c>
      <c r="Y2511" s="140" t="s">
        <v>7766</v>
      </c>
      <c r="Z2511" s="140" t="s">
        <v>8739</v>
      </c>
      <c r="AA2511" s="139">
        <v>1</v>
      </c>
      <c r="AB2511" s="141">
        <v>45322</v>
      </c>
      <c r="AC2511" s="141">
        <v>45322</v>
      </c>
      <c r="AD2511" s="140" t="s">
        <v>7913</v>
      </c>
      <c r="AE2511" s="140" t="s">
        <v>7914</v>
      </c>
      <c r="AF2511" s="140" t="s">
        <v>7915</v>
      </c>
      <c r="AG2511" s="140" t="s">
        <v>7916</v>
      </c>
      <c r="AH2511" s="140" t="s">
        <v>17367</v>
      </c>
      <c r="AI2511" s="140" t="s">
        <v>7943</v>
      </c>
      <c r="AJ2511" s="140" t="s">
        <v>17368</v>
      </c>
      <c r="AK2511" s="140" t="s">
        <v>17369</v>
      </c>
      <c r="AL2511" s="139">
        <v>8510</v>
      </c>
      <c r="AM2511" s="140" t="s">
        <v>413</v>
      </c>
      <c r="AN2511" s="140" t="s">
        <v>16298</v>
      </c>
    </row>
    <row r="2512" spans="1:40" ht="28.8" x14ac:dyDescent="0.25">
      <c r="A2512" s="139" t="s">
        <v>7756</v>
      </c>
      <c r="B2512" s="140" t="s">
        <v>7757</v>
      </c>
      <c r="C2512" s="139">
        <v>146118</v>
      </c>
      <c r="D2512" s="140" t="s">
        <v>7687</v>
      </c>
      <c r="E2512" s="140" t="s">
        <v>7688</v>
      </c>
      <c r="F2512" s="139">
        <v>2018</v>
      </c>
      <c r="G2512" s="140" t="s">
        <v>2909</v>
      </c>
      <c r="H2512" s="140" t="s">
        <v>7689</v>
      </c>
      <c r="I2512" s="140" t="s">
        <v>7758</v>
      </c>
      <c r="J2512" s="140" t="s">
        <v>17370</v>
      </c>
      <c r="K2512" s="140" t="s">
        <v>8070</v>
      </c>
      <c r="L2512" s="140" t="s">
        <v>7761</v>
      </c>
      <c r="M2512" s="140" t="s">
        <v>8071</v>
      </c>
      <c r="N2512" s="140" t="s">
        <v>8722</v>
      </c>
      <c r="O2512" s="139">
        <v>0</v>
      </c>
      <c r="P2512" s="139"/>
      <c r="Q2512" s="140" t="s">
        <v>7758</v>
      </c>
      <c r="R2512" s="139">
        <v>144667</v>
      </c>
      <c r="S2512" s="139">
        <v>0</v>
      </c>
      <c r="T2512" s="140" t="s">
        <v>7935</v>
      </c>
      <c r="U2512" s="141">
        <v>45170</v>
      </c>
      <c r="V2512" s="140" t="s">
        <v>17371</v>
      </c>
      <c r="W2512" s="140" t="s">
        <v>9362</v>
      </c>
      <c r="X2512" s="140" t="s">
        <v>7765</v>
      </c>
      <c r="Y2512" s="140" t="s">
        <v>7766</v>
      </c>
      <c r="Z2512" s="140" t="s">
        <v>8739</v>
      </c>
      <c r="AA2512" s="139">
        <v>1</v>
      </c>
      <c r="AB2512" s="141">
        <v>45322</v>
      </c>
      <c r="AC2512" s="141">
        <v>45322</v>
      </c>
      <c r="AD2512" s="140" t="s">
        <v>8091</v>
      </c>
      <c r="AE2512" s="140" t="s">
        <v>8092</v>
      </c>
      <c r="AF2512" s="140" t="s">
        <v>8093</v>
      </c>
      <c r="AG2512" s="140" t="s">
        <v>8094</v>
      </c>
      <c r="AH2512" s="140" t="s">
        <v>17372</v>
      </c>
      <c r="AI2512" s="140" t="s">
        <v>9607</v>
      </c>
      <c r="AJ2512" s="140" t="s">
        <v>17373</v>
      </c>
      <c r="AK2512" s="140" t="s">
        <v>17374</v>
      </c>
      <c r="AL2512" s="139">
        <v>2018</v>
      </c>
      <c r="AM2512" s="140" t="s">
        <v>2909</v>
      </c>
      <c r="AN2512" s="140" t="s">
        <v>17375</v>
      </c>
    </row>
    <row r="2513" spans="1:40" ht="28.8" x14ac:dyDescent="0.25">
      <c r="A2513" s="139" t="s">
        <v>7756</v>
      </c>
      <c r="B2513" s="140" t="s">
        <v>7757</v>
      </c>
      <c r="C2513" s="139">
        <v>146126</v>
      </c>
      <c r="D2513" s="140" t="s">
        <v>7690</v>
      </c>
      <c r="E2513" s="140" t="s">
        <v>3175</v>
      </c>
      <c r="F2513" s="139">
        <v>9820</v>
      </c>
      <c r="G2513" s="140" t="s">
        <v>452</v>
      </c>
      <c r="H2513" s="140" t="s">
        <v>100</v>
      </c>
      <c r="I2513" s="140" t="s">
        <v>7758</v>
      </c>
      <c r="J2513" s="140" t="s">
        <v>17376</v>
      </c>
      <c r="K2513" s="140" t="s">
        <v>8031</v>
      </c>
      <c r="L2513" s="140" t="s">
        <v>7761</v>
      </c>
      <c r="M2513" s="140" t="s">
        <v>6825</v>
      </c>
      <c r="N2513" s="140" t="s">
        <v>7762</v>
      </c>
      <c r="O2513" s="139">
        <v>125526</v>
      </c>
      <c r="P2513" s="139">
        <v>2626</v>
      </c>
      <c r="Q2513" s="140" t="s">
        <v>7126</v>
      </c>
      <c r="R2513" s="139">
        <v>114017</v>
      </c>
      <c r="S2513" s="139">
        <v>114017</v>
      </c>
      <c r="T2513" s="140" t="s">
        <v>7935</v>
      </c>
      <c r="U2513" s="141">
        <v>45170</v>
      </c>
      <c r="V2513" s="140" t="s">
        <v>8595</v>
      </c>
      <c r="W2513" s="140" t="s">
        <v>8596</v>
      </c>
      <c r="X2513" s="140" t="s">
        <v>7765</v>
      </c>
      <c r="Y2513" s="140" t="s">
        <v>7766</v>
      </c>
      <c r="Z2513" s="140" t="s">
        <v>7767</v>
      </c>
      <c r="AA2513" s="139">
        <v>1</v>
      </c>
      <c r="AB2513" s="141">
        <v>45322</v>
      </c>
      <c r="AC2513" s="141">
        <v>45322</v>
      </c>
      <c r="AD2513" s="140" t="s">
        <v>8470</v>
      </c>
      <c r="AE2513" s="140" t="s">
        <v>8471</v>
      </c>
      <c r="AF2513" s="140" t="s">
        <v>8472</v>
      </c>
      <c r="AG2513" s="140" t="s">
        <v>8473</v>
      </c>
      <c r="AH2513" s="140" t="s">
        <v>8540</v>
      </c>
      <c r="AI2513" s="140" t="s">
        <v>7885</v>
      </c>
      <c r="AJ2513" s="140" t="s">
        <v>8541</v>
      </c>
      <c r="AK2513" s="140" t="s">
        <v>8542</v>
      </c>
      <c r="AL2513" s="139">
        <v>9000</v>
      </c>
      <c r="AM2513" s="140" t="s">
        <v>436</v>
      </c>
      <c r="AN2513" s="140" t="s">
        <v>8543</v>
      </c>
    </row>
    <row r="2514" spans="1:40" ht="28.8" x14ac:dyDescent="0.25">
      <c r="A2514" s="139" t="s">
        <v>7756</v>
      </c>
      <c r="B2514" s="140" t="s">
        <v>7757</v>
      </c>
      <c r="C2514" s="139">
        <v>146142</v>
      </c>
      <c r="D2514" s="140" t="s">
        <v>7691</v>
      </c>
      <c r="E2514" s="140" t="s">
        <v>7692</v>
      </c>
      <c r="F2514" s="139">
        <v>9403</v>
      </c>
      <c r="G2514" s="140" t="s">
        <v>7693</v>
      </c>
      <c r="H2514" s="140" t="s">
        <v>7716</v>
      </c>
      <c r="I2514" s="140" t="s">
        <v>7758</v>
      </c>
      <c r="J2514" s="140" t="s">
        <v>17377</v>
      </c>
      <c r="K2514" s="140" t="s">
        <v>8031</v>
      </c>
      <c r="L2514" s="140" t="s">
        <v>7761</v>
      </c>
      <c r="M2514" s="140" t="s">
        <v>6825</v>
      </c>
      <c r="N2514" s="140" t="s">
        <v>8722</v>
      </c>
      <c r="O2514" s="139">
        <v>0</v>
      </c>
      <c r="P2514" s="139"/>
      <c r="Q2514" s="140" t="s">
        <v>7758</v>
      </c>
      <c r="R2514" s="139">
        <v>146134</v>
      </c>
      <c r="S2514" s="139">
        <v>0</v>
      </c>
      <c r="T2514" s="140" t="s">
        <v>7935</v>
      </c>
      <c r="U2514" s="141">
        <v>45170</v>
      </c>
      <c r="V2514" s="140" t="s">
        <v>17378</v>
      </c>
      <c r="W2514" s="140" t="s">
        <v>17379</v>
      </c>
      <c r="X2514" s="140" t="s">
        <v>7765</v>
      </c>
      <c r="Y2514" s="140" t="s">
        <v>7766</v>
      </c>
      <c r="Z2514" s="140" t="s">
        <v>8739</v>
      </c>
      <c r="AA2514" s="139">
        <v>1</v>
      </c>
      <c r="AB2514" s="141">
        <v>45322</v>
      </c>
      <c r="AC2514" s="141">
        <v>45322</v>
      </c>
      <c r="AD2514" s="140" t="s">
        <v>7938</v>
      </c>
      <c r="AE2514" s="140" t="s">
        <v>7939</v>
      </c>
      <c r="AF2514" s="140" t="s">
        <v>7940</v>
      </c>
      <c r="AG2514" s="140" t="s">
        <v>7941</v>
      </c>
      <c r="AH2514" s="140" t="s">
        <v>17380</v>
      </c>
      <c r="AI2514" s="140" t="s">
        <v>7943</v>
      </c>
      <c r="AJ2514" s="140" t="s">
        <v>17381</v>
      </c>
      <c r="AK2514" s="140" t="s">
        <v>7692</v>
      </c>
      <c r="AL2514" s="139">
        <v>9403</v>
      </c>
      <c r="AM2514" s="140" t="s">
        <v>7693</v>
      </c>
      <c r="AN2514" s="140" t="s">
        <v>17382</v>
      </c>
    </row>
    <row r="2515" spans="1:40" ht="28.8" x14ac:dyDescent="0.25">
      <c r="A2515" s="139" t="s">
        <v>7756</v>
      </c>
      <c r="B2515" s="140" t="s">
        <v>7757</v>
      </c>
      <c r="C2515" s="139">
        <v>146159</v>
      </c>
      <c r="D2515" s="140" t="s">
        <v>7694</v>
      </c>
      <c r="E2515" s="140" t="s">
        <v>7695</v>
      </c>
      <c r="F2515" s="139">
        <v>1000</v>
      </c>
      <c r="G2515" s="140" t="s">
        <v>2908</v>
      </c>
      <c r="H2515" s="140" t="s">
        <v>17383</v>
      </c>
      <c r="I2515" s="140" t="s">
        <v>7758</v>
      </c>
      <c r="J2515" s="140" t="s">
        <v>17384</v>
      </c>
      <c r="K2515" s="140" t="s">
        <v>7881</v>
      </c>
      <c r="L2515" s="140" t="s">
        <v>7761</v>
      </c>
      <c r="M2515" s="140" t="s">
        <v>6824</v>
      </c>
      <c r="N2515" s="140" t="s">
        <v>8730</v>
      </c>
      <c r="O2515" s="139">
        <v>122184</v>
      </c>
      <c r="P2515" s="139">
        <v>61961</v>
      </c>
      <c r="Q2515" s="140" t="s">
        <v>6740</v>
      </c>
      <c r="R2515" s="139">
        <v>960138</v>
      </c>
      <c r="S2515" s="139">
        <v>0</v>
      </c>
      <c r="T2515" s="140" t="s">
        <v>7935</v>
      </c>
      <c r="U2515" s="141">
        <v>45170</v>
      </c>
      <c r="V2515" s="140" t="s">
        <v>17385</v>
      </c>
      <c r="W2515" s="140" t="s">
        <v>10533</v>
      </c>
      <c r="X2515" s="140" t="s">
        <v>7765</v>
      </c>
      <c r="Y2515" s="140" t="s">
        <v>7766</v>
      </c>
      <c r="Z2515" s="140" t="s">
        <v>8732</v>
      </c>
      <c r="AA2515" s="139">
        <v>1</v>
      </c>
      <c r="AB2515" s="141">
        <v>45322</v>
      </c>
      <c r="AC2515" s="141">
        <v>45322</v>
      </c>
      <c r="AD2515" s="140" t="s">
        <v>7938</v>
      </c>
      <c r="AE2515" s="140" t="s">
        <v>7939</v>
      </c>
      <c r="AF2515" s="140" t="s">
        <v>7940</v>
      </c>
      <c r="AG2515" s="140" t="s">
        <v>7941</v>
      </c>
      <c r="AH2515" s="140" t="s">
        <v>17386</v>
      </c>
      <c r="AI2515" s="140" t="s">
        <v>7885</v>
      </c>
      <c r="AJ2515" s="140" t="s">
        <v>17387</v>
      </c>
      <c r="AK2515" s="140" t="s">
        <v>7695</v>
      </c>
      <c r="AL2515" s="139">
        <v>1000</v>
      </c>
      <c r="AM2515" s="140" t="s">
        <v>2908</v>
      </c>
      <c r="AN2515" s="140" t="s">
        <v>8736</v>
      </c>
    </row>
    <row r="2516" spans="1:40" ht="28.8" x14ac:dyDescent="0.25">
      <c r="A2516" s="139" t="s">
        <v>7756</v>
      </c>
      <c r="B2516" s="140" t="s">
        <v>7757</v>
      </c>
      <c r="C2516" s="139">
        <v>146167</v>
      </c>
      <c r="D2516" s="140" t="s">
        <v>7479</v>
      </c>
      <c r="E2516" s="140" t="s">
        <v>7480</v>
      </c>
      <c r="F2516" s="139">
        <v>3800</v>
      </c>
      <c r="G2516" s="140" t="s">
        <v>375</v>
      </c>
      <c r="H2516" s="140" t="s">
        <v>7481</v>
      </c>
      <c r="I2516" s="140" t="s">
        <v>7758</v>
      </c>
      <c r="J2516" s="140" t="s">
        <v>17388</v>
      </c>
      <c r="K2516" s="140" t="s">
        <v>7899</v>
      </c>
      <c r="L2516" s="140" t="s">
        <v>7761</v>
      </c>
      <c r="M2516" s="140" t="s">
        <v>6823</v>
      </c>
      <c r="N2516" s="140" t="s">
        <v>8722</v>
      </c>
      <c r="O2516" s="139">
        <v>0</v>
      </c>
      <c r="P2516" s="139"/>
      <c r="Q2516" s="140" t="s">
        <v>7758</v>
      </c>
      <c r="R2516" s="139">
        <v>143859</v>
      </c>
      <c r="S2516" s="139">
        <v>0</v>
      </c>
      <c r="T2516" s="140" t="s">
        <v>7935</v>
      </c>
      <c r="U2516" s="141">
        <v>45170</v>
      </c>
      <c r="V2516" s="140" t="s">
        <v>17389</v>
      </c>
      <c r="W2516" s="140" t="s">
        <v>12564</v>
      </c>
      <c r="X2516" s="140" t="s">
        <v>7765</v>
      </c>
      <c r="Y2516" s="140" t="s">
        <v>7766</v>
      </c>
      <c r="Z2516" s="140" t="s">
        <v>8739</v>
      </c>
      <c r="AA2516" s="139">
        <v>1</v>
      </c>
      <c r="AB2516" s="141">
        <v>45322</v>
      </c>
      <c r="AC2516" s="141">
        <v>45322</v>
      </c>
      <c r="AD2516" s="140" t="s">
        <v>7857</v>
      </c>
      <c r="AE2516" s="140" t="s">
        <v>7858</v>
      </c>
      <c r="AF2516" s="140" t="s">
        <v>7859</v>
      </c>
      <c r="AG2516" s="140" t="s">
        <v>7860</v>
      </c>
      <c r="AH2516" s="140" t="s">
        <v>17390</v>
      </c>
      <c r="AI2516" s="140" t="s">
        <v>7885</v>
      </c>
      <c r="AJ2516" s="140" t="s">
        <v>17391</v>
      </c>
      <c r="AK2516" s="140" t="s">
        <v>7480</v>
      </c>
      <c r="AL2516" s="139">
        <v>3800</v>
      </c>
      <c r="AM2516" s="140" t="s">
        <v>375</v>
      </c>
      <c r="AN2516" s="140" t="s">
        <v>17392</v>
      </c>
    </row>
    <row r="2517" spans="1:40" ht="28.8" x14ac:dyDescent="0.25">
      <c r="A2517" s="139" t="s">
        <v>7756</v>
      </c>
      <c r="B2517" s="140" t="s">
        <v>7757</v>
      </c>
      <c r="C2517" s="139">
        <v>146175</v>
      </c>
      <c r="D2517" s="140" t="s">
        <v>7696</v>
      </c>
      <c r="E2517" s="140" t="s">
        <v>3217</v>
      </c>
      <c r="F2517" s="139">
        <v>1000</v>
      </c>
      <c r="G2517" s="140" t="s">
        <v>2908</v>
      </c>
      <c r="H2517" s="140" t="s">
        <v>6406</v>
      </c>
      <c r="I2517" s="140" t="s">
        <v>7758</v>
      </c>
      <c r="J2517" s="140" t="s">
        <v>17393</v>
      </c>
      <c r="K2517" s="140" t="s">
        <v>7881</v>
      </c>
      <c r="L2517" s="140" t="s">
        <v>7761</v>
      </c>
      <c r="M2517" s="140" t="s">
        <v>6824</v>
      </c>
      <c r="N2517" s="140" t="s">
        <v>8722</v>
      </c>
      <c r="O2517" s="139">
        <v>121988</v>
      </c>
      <c r="P2517" s="139">
        <v>3681</v>
      </c>
      <c r="Q2517" s="140" t="s">
        <v>6514</v>
      </c>
      <c r="R2517" s="139">
        <v>55129</v>
      </c>
      <c r="S2517" s="139">
        <v>0</v>
      </c>
      <c r="T2517" s="140" t="s">
        <v>7935</v>
      </c>
      <c r="U2517" s="141">
        <v>45170</v>
      </c>
      <c r="V2517" s="140" t="s">
        <v>17394</v>
      </c>
      <c r="W2517" s="140" t="s">
        <v>17395</v>
      </c>
      <c r="X2517" s="140" t="s">
        <v>7765</v>
      </c>
      <c r="Y2517" s="140" t="s">
        <v>7766</v>
      </c>
      <c r="Z2517" s="140" t="s">
        <v>8739</v>
      </c>
      <c r="AA2517" s="139">
        <v>1</v>
      </c>
      <c r="AB2517" s="141">
        <v>45322</v>
      </c>
      <c r="AC2517" s="141">
        <v>45322</v>
      </c>
      <c r="AD2517" s="140" t="s">
        <v>7938</v>
      </c>
      <c r="AE2517" s="140" t="s">
        <v>7939</v>
      </c>
      <c r="AF2517" s="140" t="s">
        <v>7940</v>
      </c>
      <c r="AG2517" s="140" t="s">
        <v>7941</v>
      </c>
      <c r="AH2517" s="140" t="s">
        <v>17396</v>
      </c>
      <c r="AI2517" s="140" t="s">
        <v>7943</v>
      </c>
      <c r="AJ2517" s="140" t="s">
        <v>17397</v>
      </c>
      <c r="AK2517" s="140" t="s">
        <v>8750</v>
      </c>
      <c r="AL2517" s="139">
        <v>1000</v>
      </c>
      <c r="AM2517" s="140" t="s">
        <v>2908</v>
      </c>
      <c r="AN2517" s="140" t="s">
        <v>8743</v>
      </c>
    </row>
    <row r="2518" spans="1:40" ht="28.8" x14ac:dyDescent="0.25">
      <c r="A2518" s="139" t="s">
        <v>7756</v>
      </c>
      <c r="B2518" s="140" t="s">
        <v>7757</v>
      </c>
      <c r="C2518" s="139">
        <v>146191</v>
      </c>
      <c r="D2518" s="140" t="s">
        <v>7697</v>
      </c>
      <c r="E2518" s="140" t="s">
        <v>7698</v>
      </c>
      <c r="F2518" s="139">
        <v>3600</v>
      </c>
      <c r="G2518" s="140" t="s">
        <v>366</v>
      </c>
      <c r="H2518" s="140" t="s">
        <v>17398</v>
      </c>
      <c r="I2518" s="140" t="s">
        <v>7758</v>
      </c>
      <c r="J2518" s="140" t="s">
        <v>17399</v>
      </c>
      <c r="K2518" s="140" t="s">
        <v>7760</v>
      </c>
      <c r="L2518" s="140" t="s">
        <v>7761</v>
      </c>
      <c r="M2518" s="140" t="s">
        <v>7491</v>
      </c>
      <c r="N2518" s="140" t="s">
        <v>8722</v>
      </c>
      <c r="O2518" s="139">
        <v>0</v>
      </c>
      <c r="P2518" s="139"/>
      <c r="Q2518" s="140" t="s">
        <v>7758</v>
      </c>
      <c r="R2518" s="139">
        <v>146183</v>
      </c>
      <c r="S2518" s="139">
        <v>0</v>
      </c>
      <c r="T2518" s="140" t="s">
        <v>7935</v>
      </c>
      <c r="U2518" s="141">
        <v>45170</v>
      </c>
      <c r="V2518" s="140" t="s">
        <v>17400</v>
      </c>
      <c r="W2518" s="140" t="s">
        <v>16595</v>
      </c>
      <c r="X2518" s="140" t="s">
        <v>7765</v>
      </c>
      <c r="Y2518" s="140" t="s">
        <v>7766</v>
      </c>
      <c r="Z2518" s="140" t="s">
        <v>8739</v>
      </c>
      <c r="AA2518" s="139">
        <v>1</v>
      </c>
      <c r="AB2518" s="141">
        <v>45322</v>
      </c>
      <c r="AC2518" s="141">
        <v>45322</v>
      </c>
      <c r="AD2518" s="140" t="s">
        <v>7768</v>
      </c>
      <c r="AE2518" s="140" t="s">
        <v>7769</v>
      </c>
      <c r="AF2518" s="140" t="s">
        <v>7770</v>
      </c>
      <c r="AG2518" s="140" t="s">
        <v>7771</v>
      </c>
      <c r="AH2518" s="140" t="s">
        <v>17401</v>
      </c>
      <c r="AI2518" s="140" t="s">
        <v>7773</v>
      </c>
      <c r="AJ2518" s="140" t="s">
        <v>17402</v>
      </c>
      <c r="AK2518" s="140" t="s">
        <v>17403</v>
      </c>
      <c r="AL2518" s="139">
        <v>3600</v>
      </c>
      <c r="AM2518" s="140" t="s">
        <v>366</v>
      </c>
      <c r="AN2518" s="140" t="s">
        <v>17404</v>
      </c>
    </row>
    <row r="2519" spans="1:40" ht="28.8" x14ac:dyDescent="0.25">
      <c r="A2519" s="139" t="s">
        <v>7756</v>
      </c>
      <c r="B2519" s="140" t="s">
        <v>7757</v>
      </c>
      <c r="C2519" s="139">
        <v>146209</v>
      </c>
      <c r="D2519" s="140" t="s">
        <v>7699</v>
      </c>
      <c r="E2519" s="140" t="s">
        <v>4702</v>
      </c>
      <c r="F2519" s="139">
        <v>3221</v>
      </c>
      <c r="G2519" s="140" t="s">
        <v>190</v>
      </c>
      <c r="H2519" s="140" t="s">
        <v>7700</v>
      </c>
      <c r="I2519" s="140" t="s">
        <v>7758</v>
      </c>
      <c r="J2519" s="140" t="s">
        <v>17405</v>
      </c>
      <c r="K2519" s="140" t="s">
        <v>7881</v>
      </c>
      <c r="L2519" s="140" t="s">
        <v>7761</v>
      </c>
      <c r="M2519" s="140" t="s">
        <v>6824</v>
      </c>
      <c r="N2519" s="140" t="s">
        <v>8722</v>
      </c>
      <c r="O2519" s="139">
        <v>122259</v>
      </c>
      <c r="P2519" s="139">
        <v>11866</v>
      </c>
      <c r="Q2519" s="140" t="s">
        <v>5459</v>
      </c>
      <c r="R2519" s="139">
        <v>110585</v>
      </c>
      <c r="S2519" s="139">
        <v>0</v>
      </c>
      <c r="T2519" s="140" t="s">
        <v>7935</v>
      </c>
      <c r="U2519" s="141">
        <v>45170</v>
      </c>
      <c r="V2519" s="140" t="s">
        <v>17406</v>
      </c>
      <c r="W2519" s="140" t="s">
        <v>8209</v>
      </c>
      <c r="X2519" s="140" t="s">
        <v>7765</v>
      </c>
      <c r="Y2519" s="140" t="s">
        <v>7766</v>
      </c>
      <c r="Z2519" s="140" t="s">
        <v>8739</v>
      </c>
      <c r="AA2519" s="139">
        <v>1</v>
      </c>
      <c r="AB2519" s="141">
        <v>45322</v>
      </c>
      <c r="AC2519" s="141">
        <v>45322</v>
      </c>
      <c r="AD2519" s="140" t="s">
        <v>7953</v>
      </c>
      <c r="AE2519" s="140" t="s">
        <v>7954</v>
      </c>
      <c r="AF2519" s="140" t="s">
        <v>7955</v>
      </c>
      <c r="AG2519" s="140" t="s">
        <v>7956</v>
      </c>
      <c r="AH2519" s="140" t="s">
        <v>17407</v>
      </c>
      <c r="AI2519" s="140" t="s">
        <v>7943</v>
      </c>
      <c r="AJ2519" s="140" t="s">
        <v>17408</v>
      </c>
      <c r="AK2519" s="140" t="s">
        <v>11552</v>
      </c>
      <c r="AL2519" s="139">
        <v>3110</v>
      </c>
      <c r="AM2519" s="140" t="s">
        <v>652</v>
      </c>
      <c r="AN2519" s="140" t="s">
        <v>11531</v>
      </c>
    </row>
    <row r="2520" spans="1:40" ht="14.4" x14ac:dyDescent="0.25">
      <c r="A2520" s="139"/>
      <c r="B2520" s="140"/>
      <c r="C2520" s="139"/>
      <c r="D2520" s="140"/>
      <c r="E2520" s="140"/>
      <c r="F2520" s="139"/>
      <c r="G2520" s="140"/>
      <c r="H2520" s="140"/>
      <c r="I2520" s="140"/>
      <c r="J2520" s="140"/>
      <c r="K2520" s="140"/>
      <c r="L2520" s="140"/>
      <c r="M2520" s="140"/>
      <c r="N2520" s="140"/>
      <c r="O2520" s="139"/>
      <c r="P2520" s="139"/>
      <c r="Q2520" s="140"/>
      <c r="R2520" s="139"/>
      <c r="S2520" s="139"/>
      <c r="T2520" s="140"/>
      <c r="U2520" s="141"/>
      <c r="V2520" s="140"/>
      <c r="W2520" s="140"/>
      <c r="X2520" s="140"/>
      <c r="Y2520" s="140"/>
      <c r="Z2520" s="140"/>
      <c r="AA2520" s="139"/>
      <c r="AB2520" s="141"/>
      <c r="AC2520" s="141"/>
      <c r="AD2520" s="140"/>
      <c r="AE2520" s="140"/>
      <c r="AF2520" s="140"/>
      <c r="AG2520" s="140"/>
      <c r="AH2520" s="140"/>
      <c r="AI2520" s="140"/>
      <c r="AJ2520" s="140"/>
      <c r="AK2520" s="140"/>
      <c r="AL2520" s="139"/>
      <c r="AM2520" s="140"/>
      <c r="AN2520" s="140"/>
    </row>
    <row r="2521" spans="1:40" ht="14.4" x14ac:dyDescent="0.25">
      <c r="A2521" s="139"/>
      <c r="B2521" s="140"/>
      <c r="C2521" s="139"/>
      <c r="D2521" s="140"/>
      <c r="E2521" s="140"/>
      <c r="F2521" s="139"/>
      <c r="G2521" s="140"/>
      <c r="H2521" s="140"/>
      <c r="I2521" s="140"/>
      <c r="J2521" s="140"/>
      <c r="K2521" s="140"/>
      <c r="L2521" s="140"/>
      <c r="M2521" s="140"/>
      <c r="N2521" s="140"/>
      <c r="O2521" s="139"/>
      <c r="P2521" s="139"/>
      <c r="Q2521" s="140"/>
      <c r="R2521" s="139"/>
      <c r="S2521" s="139"/>
      <c r="T2521" s="140"/>
      <c r="U2521" s="141"/>
      <c r="V2521" s="140"/>
      <c r="W2521" s="140"/>
      <c r="X2521" s="140"/>
      <c r="Y2521" s="140"/>
      <c r="Z2521" s="140"/>
      <c r="AA2521" s="139"/>
      <c r="AB2521" s="141"/>
      <c r="AC2521" s="141"/>
      <c r="AD2521" s="140"/>
      <c r="AE2521" s="140"/>
      <c r="AF2521" s="140"/>
      <c r="AG2521" s="140"/>
      <c r="AH2521" s="140"/>
      <c r="AI2521" s="140"/>
      <c r="AJ2521" s="140"/>
      <c r="AK2521" s="140"/>
      <c r="AL2521" s="139"/>
      <c r="AM2521" s="140"/>
      <c r="AN2521" s="140"/>
    </row>
    <row r="2522" spans="1:40" ht="14.4" x14ac:dyDescent="0.25">
      <c r="A2522" s="139"/>
      <c r="B2522" s="140"/>
      <c r="C2522" s="139"/>
      <c r="D2522" s="140"/>
      <c r="E2522" s="140"/>
      <c r="F2522" s="139"/>
      <c r="G2522" s="140"/>
      <c r="H2522" s="140"/>
      <c r="I2522" s="140"/>
      <c r="J2522" s="140"/>
      <c r="K2522" s="140"/>
      <c r="L2522" s="140"/>
      <c r="M2522" s="140"/>
      <c r="N2522" s="140"/>
      <c r="O2522" s="139"/>
      <c r="P2522" s="139"/>
      <c r="Q2522" s="140"/>
      <c r="R2522" s="139"/>
      <c r="S2522" s="139"/>
      <c r="T2522" s="140"/>
      <c r="U2522" s="141"/>
      <c r="V2522" s="140"/>
      <c r="W2522" s="140"/>
      <c r="X2522" s="140"/>
      <c r="Y2522" s="140"/>
      <c r="Z2522" s="140"/>
      <c r="AA2522" s="139"/>
      <c r="AB2522" s="141"/>
      <c r="AC2522" s="141"/>
      <c r="AD2522" s="140"/>
      <c r="AE2522" s="140"/>
      <c r="AF2522" s="140"/>
      <c r="AG2522" s="140"/>
      <c r="AH2522" s="140"/>
      <c r="AI2522" s="140"/>
      <c r="AJ2522" s="140"/>
      <c r="AK2522" s="140"/>
      <c r="AL2522" s="139"/>
      <c r="AM2522" s="140"/>
      <c r="AN2522" s="140"/>
    </row>
    <row r="2523" spans="1:40" ht="14.4" x14ac:dyDescent="0.25">
      <c r="A2523" s="139"/>
      <c r="B2523" s="140"/>
      <c r="C2523" s="139"/>
      <c r="D2523" s="140"/>
      <c r="E2523" s="140"/>
      <c r="F2523" s="139"/>
      <c r="G2523" s="140"/>
      <c r="H2523" s="140"/>
      <c r="I2523" s="140"/>
      <c r="J2523" s="140"/>
      <c r="K2523" s="140"/>
      <c r="L2523" s="140"/>
      <c r="M2523" s="140"/>
      <c r="N2523" s="140"/>
      <c r="O2523" s="139"/>
      <c r="P2523" s="139"/>
      <c r="Q2523" s="140"/>
      <c r="R2523" s="139"/>
      <c r="S2523" s="139"/>
      <c r="T2523" s="140"/>
      <c r="U2523" s="141"/>
      <c r="V2523" s="140"/>
      <c r="W2523" s="140"/>
      <c r="X2523" s="140"/>
      <c r="Y2523" s="140"/>
      <c r="Z2523" s="140"/>
      <c r="AA2523" s="139"/>
      <c r="AB2523" s="141"/>
      <c r="AC2523" s="141"/>
      <c r="AD2523" s="140"/>
      <c r="AE2523" s="140"/>
      <c r="AF2523" s="140"/>
      <c r="AG2523" s="140"/>
      <c r="AH2523" s="140"/>
      <c r="AI2523" s="140"/>
      <c r="AJ2523" s="140"/>
      <c r="AK2523" s="140"/>
      <c r="AL2523" s="139"/>
      <c r="AM2523" s="140"/>
      <c r="AN2523" s="140"/>
    </row>
    <row r="2524" spans="1:40" ht="14.4" x14ac:dyDescent="0.25">
      <c r="A2524" s="139"/>
      <c r="B2524" s="140"/>
      <c r="C2524" s="139"/>
      <c r="D2524" s="140"/>
      <c r="E2524" s="140"/>
      <c r="F2524" s="139"/>
      <c r="G2524" s="140"/>
      <c r="H2524" s="140"/>
      <c r="I2524" s="140"/>
      <c r="J2524" s="140"/>
      <c r="K2524" s="140"/>
      <c r="L2524" s="140"/>
      <c r="M2524" s="140"/>
      <c r="N2524" s="140"/>
      <c r="O2524" s="139"/>
      <c r="P2524" s="139"/>
      <c r="Q2524" s="140"/>
      <c r="R2524" s="139"/>
      <c r="S2524" s="139"/>
      <c r="T2524" s="140"/>
      <c r="U2524" s="141"/>
      <c r="V2524" s="140"/>
      <c r="W2524" s="140"/>
      <c r="X2524" s="140"/>
      <c r="Y2524" s="140"/>
      <c r="Z2524" s="140"/>
      <c r="AA2524" s="139"/>
      <c r="AB2524" s="141"/>
      <c r="AC2524" s="141"/>
      <c r="AD2524" s="140"/>
      <c r="AE2524" s="140"/>
      <c r="AF2524" s="140"/>
      <c r="AG2524" s="140"/>
      <c r="AH2524" s="140"/>
      <c r="AI2524" s="140"/>
      <c r="AJ2524" s="140"/>
      <c r="AK2524" s="140"/>
      <c r="AL2524" s="139"/>
      <c r="AM2524" s="140"/>
      <c r="AN2524" s="140"/>
    </row>
    <row r="2525" spans="1:40" ht="14.4" x14ac:dyDescent="0.25">
      <c r="A2525" s="139"/>
      <c r="B2525" s="140"/>
      <c r="C2525" s="139"/>
      <c r="D2525" s="140"/>
      <c r="E2525" s="140"/>
      <c r="F2525" s="139"/>
      <c r="G2525" s="140"/>
      <c r="H2525" s="140"/>
      <c r="I2525" s="140"/>
      <c r="J2525" s="140"/>
      <c r="K2525" s="140"/>
      <c r="L2525" s="140"/>
      <c r="M2525" s="140"/>
      <c r="N2525" s="140"/>
      <c r="O2525" s="139"/>
      <c r="P2525" s="139"/>
      <c r="Q2525" s="140"/>
      <c r="R2525" s="139"/>
      <c r="S2525" s="139"/>
      <c r="T2525" s="140"/>
      <c r="U2525" s="141"/>
      <c r="V2525" s="140"/>
      <c r="W2525" s="140"/>
      <c r="X2525" s="140"/>
      <c r="Y2525" s="140"/>
      <c r="Z2525" s="140"/>
      <c r="AA2525" s="139"/>
      <c r="AB2525" s="141"/>
      <c r="AC2525" s="141"/>
      <c r="AD2525" s="140"/>
      <c r="AE2525" s="140"/>
      <c r="AF2525" s="140"/>
      <c r="AG2525" s="140"/>
      <c r="AH2525" s="140"/>
      <c r="AI2525" s="140"/>
      <c r="AJ2525" s="140"/>
      <c r="AK2525" s="140"/>
      <c r="AL2525" s="139"/>
      <c r="AM2525" s="140"/>
      <c r="AN2525" s="140"/>
    </row>
    <row r="2526" spans="1:40" ht="14.4" x14ac:dyDescent="0.25">
      <c r="A2526" s="139"/>
      <c r="B2526" s="140"/>
      <c r="C2526" s="139"/>
      <c r="D2526" s="140"/>
      <c r="E2526" s="140"/>
      <c r="F2526" s="139"/>
      <c r="G2526" s="140"/>
      <c r="H2526" s="140"/>
      <c r="I2526" s="140"/>
      <c r="J2526" s="140"/>
      <c r="K2526" s="140"/>
      <c r="L2526" s="140"/>
      <c r="M2526" s="140"/>
      <c r="N2526" s="140"/>
      <c r="O2526" s="139"/>
      <c r="P2526" s="139"/>
      <c r="Q2526" s="140"/>
      <c r="R2526" s="139"/>
      <c r="S2526" s="139"/>
      <c r="T2526" s="140"/>
      <c r="U2526" s="141"/>
      <c r="V2526" s="140"/>
      <c r="W2526" s="140"/>
      <c r="X2526" s="140"/>
      <c r="Y2526" s="140"/>
      <c r="Z2526" s="140"/>
      <c r="AA2526" s="139"/>
      <c r="AB2526" s="141"/>
      <c r="AC2526" s="141"/>
      <c r="AD2526" s="140"/>
      <c r="AE2526" s="140"/>
      <c r="AF2526" s="140"/>
      <c r="AG2526" s="140"/>
      <c r="AH2526" s="140"/>
      <c r="AI2526" s="140"/>
      <c r="AJ2526" s="140"/>
      <c r="AK2526" s="140"/>
      <c r="AL2526" s="139"/>
      <c r="AM2526" s="140"/>
      <c r="AN2526" s="140"/>
    </row>
    <row r="2527" spans="1:40" ht="14.4" x14ac:dyDescent="0.25">
      <c r="A2527" s="139"/>
      <c r="B2527" s="140"/>
      <c r="C2527" s="139"/>
      <c r="D2527" s="140"/>
      <c r="E2527" s="140"/>
      <c r="F2527" s="139"/>
      <c r="G2527" s="140"/>
      <c r="H2527" s="140"/>
      <c r="I2527" s="140"/>
      <c r="J2527" s="140"/>
      <c r="K2527" s="140"/>
      <c r="L2527" s="140"/>
      <c r="M2527" s="140"/>
      <c r="N2527" s="140"/>
      <c r="O2527" s="139"/>
      <c r="P2527" s="139"/>
      <c r="Q2527" s="140"/>
      <c r="R2527" s="139"/>
      <c r="S2527" s="139"/>
      <c r="T2527" s="140"/>
      <c r="U2527" s="141"/>
      <c r="V2527" s="140"/>
      <c r="W2527" s="140"/>
      <c r="X2527" s="140"/>
      <c r="Y2527" s="140"/>
      <c r="Z2527" s="140"/>
      <c r="AA2527" s="139"/>
      <c r="AB2527" s="141"/>
      <c r="AC2527" s="141"/>
      <c r="AD2527" s="140"/>
      <c r="AE2527" s="140"/>
      <c r="AF2527" s="140"/>
      <c r="AG2527" s="140"/>
      <c r="AH2527" s="140"/>
      <c r="AI2527" s="140"/>
      <c r="AJ2527" s="140"/>
      <c r="AK2527" s="140"/>
      <c r="AL2527" s="139"/>
      <c r="AM2527" s="140"/>
      <c r="AN2527" s="140"/>
    </row>
    <row r="2528" spans="1:40" ht="14.4" x14ac:dyDescent="0.25">
      <c r="A2528" s="139"/>
      <c r="B2528" s="140"/>
      <c r="C2528" s="139"/>
      <c r="D2528" s="140"/>
      <c r="E2528" s="140"/>
      <c r="F2528" s="139"/>
      <c r="G2528" s="140"/>
      <c r="H2528" s="140"/>
      <c r="I2528" s="140"/>
      <c r="J2528" s="140"/>
      <c r="K2528" s="140"/>
      <c r="L2528" s="140"/>
      <c r="M2528" s="140"/>
      <c r="N2528" s="140"/>
      <c r="O2528" s="139"/>
      <c r="P2528" s="139"/>
      <c r="Q2528" s="140"/>
      <c r="R2528" s="139"/>
      <c r="S2528" s="139"/>
      <c r="T2528" s="140"/>
      <c r="U2528" s="141"/>
      <c r="V2528" s="140"/>
      <c r="W2528" s="140"/>
      <c r="X2528" s="140"/>
      <c r="Y2528" s="140"/>
      <c r="Z2528" s="140"/>
      <c r="AA2528" s="139"/>
      <c r="AB2528" s="141"/>
      <c r="AC2528" s="141"/>
      <c r="AD2528" s="140"/>
      <c r="AE2528" s="140"/>
      <c r="AF2528" s="140"/>
      <c r="AG2528" s="140"/>
      <c r="AH2528" s="140"/>
      <c r="AI2528" s="140"/>
      <c r="AJ2528" s="140"/>
      <c r="AK2528" s="140"/>
      <c r="AL2528" s="139"/>
      <c r="AM2528" s="140"/>
      <c r="AN2528" s="140"/>
    </row>
    <row r="2529" spans="1:40" ht="14.4" x14ac:dyDescent="0.25">
      <c r="A2529" s="139"/>
      <c r="B2529" s="140"/>
      <c r="C2529" s="139"/>
      <c r="D2529" s="140"/>
      <c r="E2529" s="140"/>
      <c r="F2529" s="139"/>
      <c r="G2529" s="140"/>
      <c r="H2529" s="140"/>
      <c r="I2529" s="140"/>
      <c r="J2529" s="140"/>
      <c r="K2529" s="140"/>
      <c r="L2529" s="140"/>
      <c r="M2529" s="140"/>
      <c r="N2529" s="140"/>
      <c r="O2529" s="139"/>
      <c r="P2529" s="139"/>
      <c r="Q2529" s="140"/>
      <c r="R2529" s="139"/>
      <c r="S2529" s="139"/>
      <c r="T2529" s="140"/>
      <c r="U2529" s="141"/>
      <c r="V2529" s="140"/>
      <c r="W2529" s="140"/>
      <c r="X2529" s="140"/>
      <c r="Y2529" s="140"/>
      <c r="Z2529" s="140"/>
      <c r="AA2529" s="139"/>
      <c r="AB2529" s="141"/>
      <c r="AC2529" s="141"/>
      <c r="AD2529" s="140"/>
      <c r="AE2529" s="140"/>
      <c r="AF2529" s="140"/>
      <c r="AG2529" s="140"/>
      <c r="AH2529" s="140"/>
      <c r="AI2529" s="140"/>
      <c r="AJ2529" s="140"/>
      <c r="AK2529" s="140"/>
      <c r="AL2529" s="139"/>
      <c r="AM2529" s="140"/>
      <c r="AN2529" s="140"/>
    </row>
    <row r="2530" spans="1:40" ht="14.4" x14ac:dyDescent="0.25">
      <c r="A2530" s="139"/>
      <c r="B2530" s="140"/>
      <c r="C2530" s="139"/>
      <c r="D2530" s="140"/>
      <c r="E2530" s="140"/>
      <c r="F2530" s="139"/>
      <c r="G2530" s="140"/>
      <c r="H2530" s="140"/>
      <c r="I2530" s="140"/>
      <c r="J2530" s="140"/>
      <c r="K2530" s="140"/>
      <c r="L2530" s="140"/>
      <c r="M2530" s="140"/>
      <c r="N2530" s="140"/>
      <c r="O2530" s="139"/>
      <c r="P2530" s="139"/>
      <c r="Q2530" s="140"/>
      <c r="R2530" s="139"/>
      <c r="S2530" s="139"/>
      <c r="T2530" s="140"/>
      <c r="U2530" s="141"/>
      <c r="V2530" s="140"/>
      <c r="W2530" s="140"/>
      <c r="X2530" s="140"/>
      <c r="Y2530" s="140"/>
      <c r="Z2530" s="140"/>
      <c r="AA2530" s="139"/>
      <c r="AB2530" s="141"/>
      <c r="AC2530" s="141"/>
      <c r="AD2530" s="140"/>
      <c r="AE2530" s="140"/>
      <c r="AF2530" s="140"/>
      <c r="AG2530" s="140"/>
      <c r="AH2530" s="140"/>
      <c r="AI2530" s="140"/>
      <c r="AJ2530" s="140"/>
      <c r="AK2530" s="140"/>
      <c r="AL2530" s="139"/>
      <c r="AM2530" s="140"/>
      <c r="AN2530" s="140"/>
    </row>
    <row r="2531" spans="1:40" ht="14.4" x14ac:dyDescent="0.25">
      <c r="A2531" s="139"/>
      <c r="B2531" s="140"/>
      <c r="C2531" s="139"/>
      <c r="D2531" s="140"/>
      <c r="E2531" s="140"/>
      <c r="F2531" s="139"/>
      <c r="G2531" s="140"/>
      <c r="H2531" s="140"/>
      <c r="I2531" s="140"/>
      <c r="J2531" s="140"/>
      <c r="K2531" s="140"/>
      <c r="L2531" s="140"/>
      <c r="M2531" s="140"/>
      <c r="N2531" s="140"/>
      <c r="O2531" s="139"/>
      <c r="P2531" s="139"/>
      <c r="Q2531" s="140"/>
      <c r="R2531" s="139"/>
      <c r="S2531" s="139"/>
      <c r="T2531" s="140"/>
      <c r="U2531" s="141"/>
      <c r="V2531" s="140"/>
      <c r="W2531" s="140"/>
      <c r="X2531" s="140"/>
      <c r="Y2531" s="140"/>
      <c r="Z2531" s="140"/>
      <c r="AA2531" s="139"/>
      <c r="AB2531" s="141"/>
      <c r="AC2531" s="141"/>
      <c r="AD2531" s="140"/>
      <c r="AE2531" s="140"/>
      <c r="AF2531" s="140"/>
      <c r="AG2531" s="140"/>
      <c r="AH2531" s="140"/>
      <c r="AI2531" s="140"/>
      <c r="AJ2531" s="140"/>
      <c r="AK2531" s="140"/>
      <c r="AL2531" s="139"/>
      <c r="AM2531" s="140"/>
      <c r="AN2531" s="140"/>
    </row>
    <row r="2532" spans="1:40" ht="14.4" x14ac:dyDescent="0.25">
      <c r="A2532" s="139"/>
      <c r="B2532" s="140"/>
      <c r="C2532" s="139"/>
      <c r="D2532" s="140"/>
      <c r="E2532" s="140"/>
      <c r="F2532" s="139"/>
      <c r="G2532" s="140"/>
      <c r="H2532" s="140"/>
      <c r="I2532" s="140"/>
      <c r="J2532" s="140"/>
      <c r="K2532" s="140"/>
      <c r="L2532" s="140"/>
      <c r="M2532" s="140"/>
      <c r="N2532" s="140"/>
      <c r="O2532" s="139"/>
      <c r="P2532" s="139"/>
      <c r="Q2532" s="140"/>
      <c r="R2532" s="139"/>
      <c r="S2532" s="139"/>
      <c r="T2532" s="140"/>
      <c r="U2532" s="141"/>
      <c r="V2532" s="140"/>
      <c r="W2532" s="140"/>
      <c r="X2532" s="140"/>
      <c r="Y2532" s="140"/>
      <c r="Z2532" s="140"/>
      <c r="AA2532" s="139"/>
      <c r="AB2532" s="141"/>
      <c r="AC2532" s="141"/>
      <c r="AD2532" s="140"/>
      <c r="AE2532" s="140"/>
      <c r="AF2532" s="140"/>
      <c r="AG2532" s="140"/>
      <c r="AH2532" s="140"/>
      <c r="AI2532" s="140"/>
      <c r="AJ2532" s="140"/>
      <c r="AK2532" s="140"/>
      <c r="AL2532" s="139"/>
      <c r="AM2532" s="140"/>
      <c r="AN2532" s="140"/>
    </row>
    <row r="2533" spans="1:40" ht="14.4" x14ac:dyDescent="0.25">
      <c r="A2533" s="139"/>
      <c r="B2533" s="140"/>
      <c r="C2533" s="139"/>
      <c r="D2533" s="140"/>
      <c r="E2533" s="140"/>
      <c r="F2533" s="139"/>
      <c r="G2533" s="140"/>
      <c r="H2533" s="140"/>
      <c r="I2533" s="140"/>
      <c r="J2533" s="140"/>
      <c r="K2533" s="140"/>
      <c r="L2533" s="140"/>
      <c r="M2533" s="140"/>
      <c r="N2533" s="140"/>
      <c r="O2533" s="139"/>
      <c r="P2533" s="139"/>
      <c r="Q2533" s="140"/>
      <c r="R2533" s="139"/>
      <c r="S2533" s="139"/>
      <c r="T2533" s="140"/>
      <c r="U2533" s="141"/>
      <c r="V2533" s="140"/>
      <c r="W2533" s="140"/>
      <c r="X2533" s="140"/>
      <c r="Y2533" s="140"/>
      <c r="Z2533" s="140"/>
      <c r="AA2533" s="139"/>
      <c r="AB2533" s="141"/>
      <c r="AC2533" s="141"/>
      <c r="AD2533" s="140"/>
      <c r="AE2533" s="140"/>
      <c r="AF2533" s="140"/>
      <c r="AG2533" s="140"/>
      <c r="AH2533" s="140"/>
      <c r="AI2533" s="140"/>
      <c r="AJ2533" s="140"/>
      <c r="AK2533" s="140"/>
      <c r="AL2533" s="139"/>
      <c r="AM2533" s="140"/>
      <c r="AN2533" s="140"/>
    </row>
    <row r="2534" spans="1:40" ht="14.4" x14ac:dyDescent="0.25">
      <c r="A2534" s="139"/>
      <c r="B2534" s="140"/>
      <c r="C2534" s="139"/>
      <c r="D2534" s="140"/>
      <c r="E2534" s="140"/>
      <c r="F2534" s="139"/>
      <c r="G2534" s="140"/>
      <c r="H2534" s="140"/>
      <c r="I2534" s="140"/>
      <c r="J2534" s="140"/>
      <c r="K2534" s="140"/>
      <c r="L2534" s="140"/>
      <c r="M2534" s="140"/>
      <c r="N2534" s="140"/>
      <c r="O2534" s="139"/>
      <c r="P2534" s="139"/>
      <c r="Q2534" s="140"/>
      <c r="R2534" s="139"/>
      <c r="S2534" s="139"/>
      <c r="T2534" s="140"/>
      <c r="U2534" s="141"/>
      <c r="V2534" s="140"/>
      <c r="W2534" s="140"/>
      <c r="X2534" s="140"/>
      <c r="Y2534" s="140"/>
      <c r="Z2534" s="140"/>
      <c r="AA2534" s="139"/>
      <c r="AB2534" s="141"/>
      <c r="AC2534" s="141"/>
      <c r="AD2534" s="140"/>
      <c r="AE2534" s="140"/>
      <c r="AF2534" s="140"/>
      <c r="AG2534" s="140"/>
      <c r="AH2534" s="140"/>
      <c r="AI2534" s="140"/>
      <c r="AJ2534" s="140"/>
      <c r="AK2534" s="140"/>
      <c r="AL2534" s="139"/>
      <c r="AM2534" s="140"/>
      <c r="AN2534" s="140"/>
    </row>
    <row r="2535" spans="1:40" ht="14.4" x14ac:dyDescent="0.25">
      <c r="A2535" s="139"/>
      <c r="B2535" s="140"/>
      <c r="C2535" s="139"/>
      <c r="D2535" s="140"/>
      <c r="E2535" s="140"/>
      <c r="F2535" s="139"/>
      <c r="G2535" s="140"/>
      <c r="H2535" s="140"/>
      <c r="I2535" s="140"/>
      <c r="J2535" s="140"/>
      <c r="K2535" s="140"/>
      <c r="L2535" s="140"/>
      <c r="M2535" s="140"/>
      <c r="N2535" s="140"/>
      <c r="O2535" s="139"/>
      <c r="P2535" s="139"/>
      <c r="Q2535" s="140"/>
      <c r="R2535" s="139"/>
      <c r="S2535" s="139"/>
      <c r="T2535" s="140"/>
      <c r="U2535" s="141"/>
      <c r="V2535" s="140"/>
      <c r="W2535" s="140"/>
      <c r="X2535" s="140"/>
      <c r="Y2535" s="140"/>
      <c r="Z2535" s="140"/>
      <c r="AA2535" s="139"/>
      <c r="AB2535" s="141"/>
      <c r="AC2535" s="141"/>
      <c r="AD2535" s="140"/>
      <c r="AE2535" s="140"/>
      <c r="AF2535" s="140"/>
      <c r="AG2535" s="140"/>
      <c r="AH2535" s="140"/>
      <c r="AI2535" s="140"/>
      <c r="AJ2535" s="140"/>
      <c r="AK2535" s="140"/>
      <c r="AL2535" s="139"/>
      <c r="AM2535" s="140"/>
      <c r="AN2535" s="140"/>
    </row>
    <row r="2536" spans="1:40" ht="14.4" x14ac:dyDescent="0.25">
      <c r="A2536" s="139"/>
      <c r="B2536" s="140"/>
      <c r="C2536" s="139"/>
      <c r="D2536" s="140"/>
      <c r="E2536" s="140"/>
      <c r="F2536" s="139"/>
      <c r="G2536" s="140"/>
      <c r="H2536" s="140"/>
      <c r="I2536" s="140"/>
      <c r="J2536" s="140"/>
      <c r="K2536" s="140"/>
      <c r="L2536" s="140"/>
      <c r="M2536" s="140"/>
      <c r="N2536" s="140"/>
      <c r="O2536" s="139"/>
      <c r="P2536" s="139"/>
      <c r="Q2536" s="140"/>
      <c r="R2536" s="139"/>
      <c r="S2536" s="139"/>
      <c r="T2536" s="140"/>
      <c r="U2536" s="141"/>
      <c r="V2536" s="140"/>
      <c r="W2536" s="140"/>
      <c r="X2536" s="140"/>
      <c r="Y2536" s="140"/>
      <c r="Z2536" s="140"/>
      <c r="AA2536" s="139"/>
      <c r="AB2536" s="141"/>
      <c r="AC2536" s="141"/>
      <c r="AD2536" s="140"/>
      <c r="AE2536" s="140"/>
      <c r="AF2536" s="140"/>
      <c r="AG2536" s="140"/>
      <c r="AH2536" s="140"/>
      <c r="AI2536" s="140"/>
      <c r="AJ2536" s="140"/>
      <c r="AK2536" s="140"/>
      <c r="AL2536" s="139"/>
      <c r="AM2536" s="140"/>
      <c r="AN2536" s="140"/>
    </row>
    <row r="2537" spans="1:40" ht="14.4" x14ac:dyDescent="0.25">
      <c r="A2537" s="139"/>
      <c r="B2537" s="140"/>
      <c r="C2537" s="139"/>
      <c r="D2537" s="140"/>
      <c r="E2537" s="140"/>
      <c r="F2537" s="139"/>
      <c r="G2537" s="140"/>
      <c r="H2537" s="140"/>
      <c r="I2537" s="140"/>
      <c r="J2537" s="140"/>
      <c r="K2537" s="140"/>
      <c r="L2537" s="140"/>
      <c r="M2537" s="140"/>
      <c r="N2537" s="140"/>
      <c r="O2537" s="139"/>
      <c r="P2537" s="139"/>
      <c r="Q2537" s="140"/>
      <c r="R2537" s="139"/>
      <c r="S2537" s="139"/>
      <c r="T2537" s="140"/>
      <c r="U2537" s="141"/>
      <c r="V2537" s="140"/>
      <c r="W2537" s="140"/>
      <c r="X2537" s="140"/>
      <c r="Y2537" s="140"/>
      <c r="Z2537" s="140"/>
      <c r="AA2537" s="139"/>
      <c r="AB2537" s="141"/>
      <c r="AC2537" s="141"/>
      <c r="AD2537" s="140"/>
      <c r="AE2537" s="140"/>
      <c r="AF2537" s="140"/>
      <c r="AG2537" s="140"/>
      <c r="AH2537" s="140"/>
      <c r="AI2537" s="140"/>
      <c r="AJ2537" s="140"/>
      <c r="AK2537" s="140"/>
      <c r="AL2537" s="139"/>
      <c r="AM2537" s="140"/>
      <c r="AN2537" s="140"/>
    </row>
    <row r="2538" spans="1:40" ht="14.4" x14ac:dyDescent="0.25">
      <c r="A2538" s="139"/>
      <c r="B2538" s="140"/>
      <c r="C2538" s="139"/>
      <c r="D2538" s="140"/>
      <c r="E2538" s="140"/>
      <c r="F2538" s="139"/>
      <c r="G2538" s="140"/>
      <c r="H2538" s="140"/>
      <c r="I2538" s="140"/>
      <c r="J2538" s="140"/>
      <c r="K2538" s="140"/>
      <c r="L2538" s="140"/>
      <c r="M2538" s="140"/>
      <c r="N2538" s="140"/>
      <c r="O2538" s="139"/>
      <c r="P2538" s="139"/>
      <c r="Q2538" s="140"/>
      <c r="R2538" s="139"/>
      <c r="S2538" s="139"/>
      <c r="T2538" s="140"/>
      <c r="U2538" s="141"/>
      <c r="V2538" s="140"/>
      <c r="W2538" s="140"/>
      <c r="X2538" s="140"/>
      <c r="Y2538" s="140"/>
      <c r="Z2538" s="140"/>
      <c r="AA2538" s="139"/>
      <c r="AB2538" s="141"/>
      <c r="AC2538" s="141"/>
      <c r="AD2538" s="140"/>
      <c r="AE2538" s="140"/>
      <c r="AF2538" s="140"/>
      <c r="AG2538" s="140"/>
      <c r="AH2538" s="140"/>
      <c r="AI2538" s="140"/>
      <c r="AJ2538" s="140"/>
      <c r="AK2538" s="140"/>
      <c r="AL2538" s="139"/>
      <c r="AM2538" s="140"/>
      <c r="AN2538" s="140"/>
    </row>
    <row r="2539" spans="1:40" ht="14.4" x14ac:dyDescent="0.25">
      <c r="A2539" s="139"/>
      <c r="B2539" s="140"/>
      <c r="C2539" s="139"/>
      <c r="D2539" s="140"/>
      <c r="E2539" s="140"/>
      <c r="F2539" s="139"/>
      <c r="G2539" s="140"/>
      <c r="H2539" s="140"/>
      <c r="I2539" s="140"/>
      <c r="J2539" s="140"/>
      <c r="K2539" s="140"/>
      <c r="L2539" s="140"/>
      <c r="M2539" s="140"/>
      <c r="N2539" s="140"/>
      <c r="O2539" s="139"/>
      <c r="P2539" s="139"/>
      <c r="Q2539" s="140"/>
      <c r="R2539" s="139"/>
      <c r="S2539" s="139"/>
      <c r="T2539" s="140"/>
      <c r="U2539" s="141"/>
      <c r="V2539" s="140"/>
      <c r="W2539" s="140"/>
      <c r="X2539" s="140"/>
      <c r="Y2539" s="140"/>
      <c r="Z2539" s="140"/>
      <c r="AA2539" s="139"/>
      <c r="AB2539" s="141"/>
      <c r="AC2539" s="141"/>
      <c r="AD2539" s="140"/>
      <c r="AE2539" s="140"/>
      <c r="AF2539" s="140"/>
      <c r="AG2539" s="140"/>
      <c r="AH2539" s="140"/>
      <c r="AI2539" s="140"/>
      <c r="AJ2539" s="140"/>
      <c r="AK2539" s="140"/>
      <c r="AL2539" s="139"/>
      <c r="AM2539" s="140"/>
      <c r="AN2539" s="140"/>
    </row>
    <row r="2540" spans="1:40" ht="14.4" x14ac:dyDescent="0.25">
      <c r="A2540" s="139"/>
      <c r="B2540" s="140"/>
      <c r="C2540" s="139"/>
      <c r="D2540" s="140"/>
      <c r="E2540" s="140"/>
      <c r="F2540" s="139"/>
      <c r="G2540" s="140"/>
      <c r="H2540" s="140"/>
      <c r="I2540" s="140"/>
      <c r="J2540" s="140"/>
      <c r="K2540" s="140"/>
      <c r="L2540" s="140"/>
      <c r="M2540" s="140"/>
      <c r="N2540" s="140"/>
      <c r="O2540" s="139"/>
      <c r="P2540" s="139"/>
      <c r="Q2540" s="140"/>
      <c r="R2540" s="139"/>
      <c r="S2540" s="139"/>
      <c r="T2540" s="140"/>
      <c r="U2540" s="141"/>
      <c r="V2540" s="140"/>
      <c r="W2540" s="140"/>
      <c r="X2540" s="140"/>
      <c r="Y2540" s="140"/>
      <c r="Z2540" s="140"/>
      <c r="AA2540" s="139"/>
      <c r="AB2540" s="141"/>
      <c r="AC2540" s="141"/>
      <c r="AD2540" s="140"/>
      <c r="AE2540" s="140"/>
      <c r="AF2540" s="140"/>
      <c r="AG2540" s="140"/>
      <c r="AH2540" s="140"/>
      <c r="AI2540" s="140"/>
      <c r="AJ2540" s="140"/>
      <c r="AK2540" s="140"/>
      <c r="AL2540" s="139"/>
      <c r="AM2540" s="140"/>
      <c r="AN2540" s="140"/>
    </row>
    <row r="2541" spans="1:40" ht="14.4" x14ac:dyDescent="0.25">
      <c r="A2541" s="139"/>
      <c r="B2541" s="140"/>
      <c r="C2541" s="139"/>
      <c r="D2541" s="140"/>
      <c r="E2541" s="140"/>
      <c r="F2541" s="139"/>
      <c r="G2541" s="140"/>
      <c r="H2541" s="140"/>
      <c r="I2541" s="140"/>
      <c r="J2541" s="140"/>
      <c r="K2541" s="140"/>
      <c r="L2541" s="140"/>
      <c r="M2541" s="140"/>
      <c r="N2541" s="140"/>
      <c r="O2541" s="139"/>
      <c r="P2541" s="139"/>
      <c r="Q2541" s="140"/>
      <c r="R2541" s="139"/>
      <c r="S2541" s="139"/>
      <c r="T2541" s="140"/>
      <c r="U2541" s="141"/>
      <c r="V2541" s="140"/>
      <c r="W2541" s="140"/>
      <c r="X2541" s="140"/>
      <c r="Y2541" s="140"/>
      <c r="Z2541" s="140"/>
      <c r="AA2541" s="139"/>
      <c r="AB2541" s="141"/>
      <c r="AC2541" s="141"/>
      <c r="AD2541" s="140"/>
      <c r="AE2541" s="140"/>
      <c r="AF2541" s="140"/>
      <c r="AG2541" s="140"/>
      <c r="AH2541" s="140"/>
      <c r="AI2541" s="140"/>
      <c r="AJ2541" s="140"/>
      <c r="AK2541" s="140"/>
      <c r="AL2541" s="139"/>
      <c r="AM2541" s="140"/>
      <c r="AN2541" s="140"/>
    </row>
    <row r="2542" spans="1:40" ht="14.4" x14ac:dyDescent="0.25">
      <c r="A2542" s="139"/>
      <c r="B2542" s="140"/>
      <c r="C2542" s="139"/>
      <c r="D2542" s="140"/>
      <c r="E2542" s="140"/>
      <c r="F2542" s="139"/>
      <c r="G2542" s="140"/>
      <c r="H2542" s="140"/>
      <c r="I2542" s="140"/>
      <c r="J2542" s="140"/>
      <c r="K2542" s="140"/>
      <c r="L2542" s="140"/>
      <c r="M2542" s="140"/>
      <c r="N2542" s="140"/>
      <c r="O2542" s="139"/>
      <c r="P2542" s="139"/>
      <c r="Q2542" s="140"/>
      <c r="R2542" s="139"/>
      <c r="S2542" s="139"/>
      <c r="T2542" s="140"/>
      <c r="U2542" s="141"/>
      <c r="V2542" s="140"/>
      <c r="W2542" s="140"/>
      <c r="X2542" s="140"/>
      <c r="Y2542" s="140"/>
      <c r="Z2542" s="140"/>
      <c r="AA2542" s="139"/>
      <c r="AB2542" s="141"/>
      <c r="AC2542" s="141"/>
      <c r="AD2542" s="140"/>
      <c r="AE2542" s="140"/>
      <c r="AF2542" s="140"/>
      <c r="AG2542" s="140"/>
      <c r="AH2542" s="140"/>
      <c r="AI2542" s="140"/>
      <c r="AJ2542" s="140"/>
      <c r="AK2542" s="140"/>
      <c r="AL2542" s="139"/>
      <c r="AM2542" s="140"/>
      <c r="AN2542" s="140"/>
    </row>
    <row r="2543" spans="1:40" ht="14.4" x14ac:dyDescent="0.25">
      <c r="A2543" s="139"/>
      <c r="B2543" s="140"/>
      <c r="C2543" s="139"/>
      <c r="D2543" s="140"/>
      <c r="E2543" s="140"/>
      <c r="F2543" s="139"/>
      <c r="G2543" s="140"/>
      <c r="H2543" s="140"/>
      <c r="I2543" s="140"/>
      <c r="J2543" s="140"/>
      <c r="K2543" s="140"/>
      <c r="L2543" s="140"/>
      <c r="M2543" s="140"/>
      <c r="N2543" s="140"/>
      <c r="O2543" s="139"/>
      <c r="P2543" s="139"/>
      <c r="Q2543" s="140"/>
      <c r="R2543" s="139"/>
      <c r="S2543" s="139"/>
      <c r="T2543" s="140"/>
      <c r="U2543" s="141"/>
      <c r="V2543" s="140"/>
      <c r="W2543" s="140"/>
      <c r="X2543" s="140"/>
      <c r="Y2543" s="140"/>
      <c r="Z2543" s="140"/>
      <c r="AA2543" s="139"/>
      <c r="AB2543" s="141"/>
      <c r="AC2543" s="141"/>
      <c r="AD2543" s="140"/>
      <c r="AE2543" s="140"/>
      <c r="AF2543" s="140"/>
      <c r="AG2543" s="140"/>
      <c r="AH2543" s="140"/>
      <c r="AI2543" s="140"/>
      <c r="AJ2543" s="140"/>
      <c r="AK2543" s="140"/>
      <c r="AL2543" s="139"/>
      <c r="AM2543" s="140"/>
      <c r="AN2543" s="140"/>
    </row>
    <row r="2544" spans="1:40" ht="14.4" x14ac:dyDescent="0.25">
      <c r="A2544" s="139"/>
      <c r="B2544" s="140"/>
      <c r="C2544" s="139"/>
      <c r="D2544" s="140"/>
      <c r="E2544" s="140"/>
      <c r="F2544" s="139"/>
      <c r="G2544" s="140"/>
      <c r="H2544" s="140"/>
      <c r="I2544" s="140"/>
      <c r="J2544" s="140"/>
      <c r="K2544" s="140"/>
      <c r="L2544" s="140"/>
      <c r="M2544" s="140"/>
      <c r="N2544" s="140"/>
      <c r="O2544" s="139"/>
      <c r="P2544" s="139"/>
      <c r="Q2544" s="140"/>
      <c r="R2544" s="139"/>
      <c r="S2544" s="139"/>
      <c r="T2544" s="140"/>
      <c r="U2544" s="141"/>
      <c r="V2544" s="140"/>
      <c r="W2544" s="140"/>
      <c r="X2544" s="140"/>
      <c r="Y2544" s="140"/>
      <c r="Z2544" s="140"/>
      <c r="AA2544" s="139"/>
      <c r="AB2544" s="141"/>
      <c r="AC2544" s="141"/>
      <c r="AD2544" s="140"/>
      <c r="AE2544" s="140"/>
      <c r="AF2544" s="140"/>
      <c r="AG2544" s="140"/>
      <c r="AH2544" s="140"/>
      <c r="AI2544" s="140"/>
      <c r="AJ2544" s="140"/>
      <c r="AK2544" s="140"/>
      <c r="AL2544" s="139"/>
      <c r="AM2544" s="140"/>
      <c r="AN2544" s="140"/>
    </row>
    <row r="2545" spans="1:40" ht="14.4" x14ac:dyDescent="0.25">
      <c r="A2545" s="139"/>
      <c r="B2545" s="140"/>
      <c r="C2545" s="139"/>
      <c r="D2545" s="140"/>
      <c r="E2545" s="140"/>
      <c r="F2545" s="139"/>
      <c r="G2545" s="140"/>
      <c r="H2545" s="140"/>
      <c r="I2545" s="140"/>
      <c r="J2545" s="140"/>
      <c r="K2545" s="140"/>
      <c r="L2545" s="140"/>
      <c r="M2545" s="140"/>
      <c r="N2545" s="140"/>
      <c r="O2545" s="139"/>
      <c r="P2545" s="139"/>
      <c r="Q2545" s="140"/>
      <c r="R2545" s="139"/>
      <c r="S2545" s="139"/>
      <c r="T2545" s="140"/>
      <c r="U2545" s="141"/>
      <c r="V2545" s="140"/>
      <c r="W2545" s="140"/>
      <c r="X2545" s="140"/>
      <c r="Y2545" s="140"/>
      <c r="Z2545" s="140"/>
      <c r="AA2545" s="139"/>
      <c r="AB2545" s="141"/>
      <c r="AC2545" s="141"/>
      <c r="AD2545" s="140"/>
      <c r="AE2545" s="140"/>
      <c r="AF2545" s="140"/>
      <c r="AG2545" s="140"/>
      <c r="AH2545" s="140"/>
      <c r="AI2545" s="140"/>
      <c r="AJ2545" s="140"/>
      <c r="AK2545" s="140"/>
      <c r="AL2545" s="139"/>
      <c r="AM2545" s="140"/>
      <c r="AN2545" s="140"/>
    </row>
    <row r="2546" spans="1:40" ht="14.4" x14ac:dyDescent="0.25">
      <c r="A2546" s="139"/>
      <c r="B2546" s="140"/>
      <c r="C2546" s="139"/>
      <c r="D2546" s="140"/>
      <c r="E2546" s="140"/>
      <c r="F2546" s="139"/>
      <c r="G2546" s="140"/>
      <c r="H2546" s="140"/>
      <c r="I2546" s="140"/>
      <c r="J2546" s="140"/>
      <c r="K2546" s="140"/>
      <c r="L2546" s="140"/>
      <c r="M2546" s="140"/>
      <c r="N2546" s="140"/>
      <c r="O2546" s="139"/>
      <c r="P2546" s="139"/>
      <c r="Q2546" s="140"/>
      <c r="R2546" s="139"/>
      <c r="S2546" s="139"/>
      <c r="T2546" s="140"/>
      <c r="U2546" s="141"/>
      <c r="V2546" s="140"/>
      <c r="W2546" s="140"/>
      <c r="X2546" s="140"/>
      <c r="Y2546" s="140"/>
      <c r="Z2546" s="140"/>
      <c r="AA2546" s="139"/>
      <c r="AB2546" s="141"/>
      <c r="AC2546" s="141"/>
      <c r="AD2546" s="140"/>
      <c r="AE2546" s="140"/>
      <c r="AF2546" s="140"/>
      <c r="AG2546" s="140"/>
      <c r="AH2546" s="140"/>
      <c r="AI2546" s="140"/>
      <c r="AJ2546" s="140"/>
      <c r="AK2546" s="140"/>
      <c r="AL2546" s="139"/>
      <c r="AM2546" s="140"/>
      <c r="AN2546" s="140"/>
    </row>
    <row r="2547" spans="1:40" ht="14.4" x14ac:dyDescent="0.25">
      <c r="A2547" s="139"/>
      <c r="B2547" s="140"/>
      <c r="C2547" s="139"/>
      <c r="D2547" s="140"/>
      <c r="E2547" s="140"/>
      <c r="F2547" s="139"/>
      <c r="G2547" s="140"/>
      <c r="H2547" s="140"/>
      <c r="I2547" s="140"/>
      <c r="J2547" s="140"/>
      <c r="K2547" s="140"/>
      <c r="L2547" s="140"/>
      <c r="M2547" s="140"/>
      <c r="N2547" s="140"/>
      <c r="O2547" s="139"/>
      <c r="P2547" s="139"/>
      <c r="Q2547" s="140"/>
      <c r="R2547" s="139"/>
      <c r="S2547" s="139"/>
      <c r="T2547" s="140"/>
      <c r="U2547" s="141"/>
      <c r="V2547" s="140"/>
      <c r="W2547" s="140"/>
      <c r="X2547" s="140"/>
      <c r="Y2547" s="140"/>
      <c r="Z2547" s="140"/>
      <c r="AA2547" s="139"/>
      <c r="AB2547" s="141"/>
      <c r="AC2547" s="141"/>
      <c r="AD2547" s="140"/>
      <c r="AE2547" s="140"/>
      <c r="AF2547" s="140"/>
      <c r="AG2547" s="140"/>
      <c r="AH2547" s="140"/>
      <c r="AI2547" s="140"/>
      <c r="AJ2547" s="140"/>
      <c r="AK2547" s="140"/>
      <c r="AL2547" s="139"/>
      <c r="AM2547" s="140"/>
      <c r="AN2547" s="140"/>
    </row>
    <row r="2548" spans="1:40" ht="14.4" x14ac:dyDescent="0.25">
      <c r="A2548" s="139"/>
      <c r="B2548" s="140"/>
      <c r="C2548" s="139"/>
      <c r="D2548" s="140"/>
      <c r="E2548" s="140"/>
      <c r="F2548" s="139"/>
      <c r="G2548" s="140"/>
      <c r="H2548" s="140"/>
      <c r="I2548" s="140"/>
      <c r="J2548" s="140"/>
      <c r="K2548" s="140"/>
      <c r="L2548" s="140"/>
      <c r="M2548" s="140"/>
      <c r="N2548" s="140"/>
      <c r="O2548" s="139"/>
      <c r="P2548" s="139"/>
      <c r="Q2548" s="140"/>
      <c r="R2548" s="139"/>
      <c r="S2548" s="139"/>
      <c r="T2548" s="140"/>
      <c r="U2548" s="141"/>
      <c r="V2548" s="140"/>
      <c r="W2548" s="140"/>
      <c r="X2548" s="140"/>
      <c r="Y2548" s="140"/>
      <c r="Z2548" s="140"/>
      <c r="AA2548" s="139"/>
      <c r="AB2548" s="141"/>
      <c r="AC2548" s="141"/>
      <c r="AD2548" s="140"/>
      <c r="AE2548" s="140"/>
      <c r="AF2548" s="140"/>
      <c r="AG2548" s="140"/>
      <c r="AH2548" s="140"/>
      <c r="AI2548" s="140"/>
      <c r="AJ2548" s="140"/>
      <c r="AK2548" s="140"/>
      <c r="AL2548" s="139"/>
      <c r="AM2548" s="140"/>
      <c r="AN2548" s="140"/>
    </row>
    <row r="2549" spans="1:40" ht="14.4" x14ac:dyDescent="0.25">
      <c r="A2549" s="139"/>
      <c r="B2549" s="140"/>
      <c r="C2549" s="139"/>
      <c r="D2549" s="140"/>
      <c r="E2549" s="140"/>
      <c r="F2549" s="139"/>
      <c r="G2549" s="140"/>
      <c r="H2549" s="140"/>
      <c r="I2549" s="140"/>
      <c r="J2549" s="140"/>
      <c r="K2549" s="140"/>
      <c r="L2549" s="140"/>
      <c r="M2549" s="140"/>
      <c r="N2549" s="140"/>
      <c r="O2549" s="139"/>
      <c r="P2549" s="139"/>
      <c r="Q2549" s="140"/>
      <c r="R2549" s="139"/>
      <c r="S2549" s="139"/>
      <c r="T2549" s="140"/>
      <c r="U2549" s="141"/>
      <c r="V2549" s="140"/>
      <c r="W2549" s="140"/>
      <c r="X2549" s="140"/>
      <c r="Y2549" s="140"/>
      <c r="Z2549" s="140"/>
      <c r="AA2549" s="139"/>
      <c r="AB2549" s="141"/>
      <c r="AC2549" s="141"/>
      <c r="AD2549" s="140"/>
      <c r="AE2549" s="140"/>
      <c r="AF2549" s="140"/>
      <c r="AG2549" s="140"/>
      <c r="AH2549" s="140"/>
      <c r="AI2549" s="140"/>
      <c r="AJ2549" s="140"/>
      <c r="AK2549" s="140"/>
      <c r="AL2549" s="139"/>
      <c r="AM2549" s="140"/>
      <c r="AN2549" s="140"/>
    </row>
    <row r="2550" spans="1:40" ht="14.4" x14ac:dyDescent="0.25">
      <c r="A2550" s="139"/>
      <c r="B2550" s="140"/>
      <c r="C2550" s="139"/>
      <c r="D2550" s="140"/>
      <c r="E2550" s="140"/>
      <c r="F2550" s="139"/>
      <c r="G2550" s="140"/>
      <c r="H2550" s="140"/>
      <c r="I2550" s="140"/>
      <c r="J2550" s="140"/>
      <c r="K2550" s="140"/>
      <c r="L2550" s="140"/>
      <c r="M2550" s="140"/>
      <c r="N2550" s="140"/>
      <c r="O2550" s="139"/>
      <c r="P2550" s="139"/>
      <c r="Q2550" s="140"/>
      <c r="R2550" s="139"/>
      <c r="S2550" s="139"/>
      <c r="T2550" s="140"/>
      <c r="U2550" s="141"/>
      <c r="V2550" s="140"/>
      <c r="W2550" s="140"/>
      <c r="X2550" s="140"/>
      <c r="Y2550" s="140"/>
      <c r="Z2550" s="140"/>
      <c r="AA2550" s="139"/>
      <c r="AB2550" s="141"/>
      <c r="AC2550" s="141"/>
      <c r="AD2550" s="140"/>
      <c r="AE2550" s="140"/>
      <c r="AF2550" s="140"/>
      <c r="AG2550" s="140"/>
      <c r="AH2550" s="140"/>
      <c r="AI2550" s="140"/>
      <c r="AJ2550" s="140"/>
      <c r="AK2550" s="140"/>
      <c r="AL2550" s="139"/>
      <c r="AM2550" s="140"/>
      <c r="AN2550" s="140"/>
    </row>
    <row r="2551" spans="1:40" ht="14.4" x14ac:dyDescent="0.25">
      <c r="A2551" s="139"/>
      <c r="B2551" s="140"/>
      <c r="C2551" s="139"/>
      <c r="D2551" s="140"/>
      <c r="E2551" s="140"/>
      <c r="F2551" s="139"/>
      <c r="G2551" s="140"/>
      <c r="H2551" s="140"/>
      <c r="I2551" s="140"/>
      <c r="J2551" s="140"/>
      <c r="K2551" s="140"/>
      <c r="L2551" s="140"/>
      <c r="M2551" s="140"/>
      <c r="N2551" s="140"/>
      <c r="O2551" s="139"/>
      <c r="P2551" s="139"/>
      <c r="Q2551" s="140"/>
      <c r="R2551" s="139"/>
      <c r="S2551" s="139"/>
      <c r="T2551" s="140"/>
      <c r="U2551" s="141"/>
      <c r="V2551" s="140"/>
      <c r="W2551" s="140"/>
      <c r="X2551" s="140"/>
      <c r="Y2551" s="140"/>
      <c r="Z2551" s="140"/>
      <c r="AA2551" s="139"/>
      <c r="AB2551" s="141"/>
      <c r="AC2551" s="141"/>
      <c r="AD2551" s="140"/>
      <c r="AE2551" s="140"/>
      <c r="AF2551" s="140"/>
      <c r="AG2551" s="140"/>
      <c r="AH2551" s="140"/>
      <c r="AI2551" s="140"/>
      <c r="AJ2551" s="140"/>
      <c r="AK2551" s="140"/>
      <c r="AL2551" s="139"/>
      <c r="AM2551" s="140"/>
      <c r="AN2551" s="140"/>
    </row>
    <row r="2552" spans="1:40" ht="14.4" x14ac:dyDescent="0.25">
      <c r="A2552" s="139"/>
      <c r="B2552" s="140"/>
      <c r="C2552" s="139"/>
      <c r="D2552" s="140"/>
      <c r="E2552" s="140"/>
      <c r="F2552" s="139"/>
      <c r="G2552" s="140"/>
      <c r="H2552" s="140"/>
      <c r="I2552" s="140"/>
      <c r="J2552" s="140"/>
      <c r="K2552" s="140"/>
      <c r="L2552" s="140"/>
      <c r="M2552" s="140"/>
      <c r="N2552" s="140"/>
      <c r="O2552" s="139"/>
      <c r="P2552" s="139"/>
      <c r="Q2552" s="140"/>
      <c r="R2552" s="139"/>
      <c r="S2552" s="139"/>
      <c r="T2552" s="140"/>
      <c r="U2552" s="141"/>
      <c r="V2552" s="140"/>
      <c r="W2552" s="140"/>
      <c r="X2552" s="140"/>
      <c r="Y2552" s="140"/>
      <c r="Z2552" s="140"/>
      <c r="AA2552" s="139"/>
      <c r="AB2552" s="141"/>
      <c r="AC2552" s="141"/>
      <c r="AD2552" s="140"/>
      <c r="AE2552" s="140"/>
      <c r="AF2552" s="140"/>
      <c r="AG2552" s="140"/>
      <c r="AH2552" s="140"/>
      <c r="AI2552" s="140"/>
      <c r="AJ2552" s="140"/>
      <c r="AK2552" s="140"/>
      <c r="AL2552" s="139"/>
      <c r="AM2552" s="140"/>
      <c r="AN2552" s="140"/>
    </row>
    <row r="2553" spans="1:40" ht="14.4" x14ac:dyDescent="0.25">
      <c r="A2553" s="139"/>
      <c r="B2553" s="140"/>
      <c r="C2553" s="139"/>
      <c r="D2553" s="140"/>
      <c r="E2553" s="140"/>
      <c r="F2553" s="139"/>
      <c r="G2553" s="140"/>
      <c r="H2553" s="140"/>
      <c r="I2553" s="140"/>
      <c r="J2553" s="140"/>
      <c r="K2553" s="140"/>
      <c r="L2553" s="140"/>
      <c r="M2553" s="140"/>
      <c r="N2553" s="140"/>
      <c r="O2553" s="139"/>
      <c r="P2553" s="139"/>
      <c r="Q2553" s="140"/>
      <c r="R2553" s="139"/>
      <c r="S2553" s="139"/>
      <c r="T2553" s="140"/>
      <c r="U2553" s="141"/>
      <c r="V2553" s="140"/>
      <c r="W2553" s="140"/>
      <c r="X2553" s="140"/>
      <c r="Y2553" s="140"/>
      <c r="Z2553" s="140"/>
      <c r="AA2553" s="139"/>
      <c r="AB2553" s="141"/>
      <c r="AC2553" s="141"/>
      <c r="AD2553" s="140"/>
      <c r="AE2553" s="140"/>
      <c r="AF2553" s="140"/>
      <c r="AG2553" s="140"/>
      <c r="AH2553" s="140"/>
      <c r="AI2553" s="140"/>
      <c r="AJ2553" s="140"/>
      <c r="AK2553" s="140"/>
      <c r="AL2553" s="139"/>
      <c r="AM2553" s="140"/>
      <c r="AN2553" s="140"/>
    </row>
    <row r="2554" spans="1:40" ht="14.4" x14ac:dyDescent="0.25">
      <c r="A2554" s="139"/>
      <c r="B2554" s="140"/>
      <c r="C2554" s="139"/>
      <c r="D2554" s="140"/>
      <c r="E2554" s="140"/>
      <c r="F2554" s="139"/>
      <c r="G2554" s="140"/>
      <c r="H2554" s="140"/>
      <c r="I2554" s="140"/>
      <c r="J2554" s="140"/>
      <c r="K2554" s="140"/>
      <c r="L2554" s="140"/>
      <c r="M2554" s="140"/>
      <c r="N2554" s="140"/>
      <c r="O2554" s="139"/>
      <c r="P2554" s="139"/>
      <c r="Q2554" s="140"/>
      <c r="R2554" s="139"/>
      <c r="S2554" s="139"/>
      <c r="T2554" s="140"/>
      <c r="U2554" s="141"/>
      <c r="V2554" s="140"/>
      <c r="W2554" s="140"/>
      <c r="X2554" s="140"/>
      <c r="Y2554" s="140"/>
      <c r="Z2554" s="140"/>
      <c r="AA2554" s="139"/>
      <c r="AB2554" s="141"/>
      <c r="AC2554" s="141"/>
      <c r="AD2554" s="140"/>
      <c r="AE2554" s="140"/>
      <c r="AF2554" s="140"/>
      <c r="AG2554" s="140"/>
      <c r="AH2554" s="140"/>
      <c r="AI2554" s="140"/>
      <c r="AJ2554" s="140"/>
      <c r="AK2554" s="140"/>
      <c r="AL2554" s="139"/>
      <c r="AM2554" s="140"/>
      <c r="AN2554" s="140"/>
    </row>
    <row r="2555" spans="1:40" ht="14.4" x14ac:dyDescent="0.25">
      <c r="A2555" s="139"/>
      <c r="B2555" s="140"/>
      <c r="C2555" s="139"/>
      <c r="D2555" s="140"/>
      <c r="E2555" s="140"/>
      <c r="F2555" s="139"/>
      <c r="G2555" s="140"/>
      <c r="H2555" s="140"/>
      <c r="I2555" s="140"/>
      <c r="J2555" s="140"/>
      <c r="K2555" s="140"/>
      <c r="L2555" s="140"/>
      <c r="M2555" s="140"/>
      <c r="N2555" s="140"/>
      <c r="O2555" s="139"/>
      <c r="P2555" s="139"/>
      <c r="Q2555" s="140"/>
      <c r="R2555" s="139"/>
      <c r="S2555" s="139"/>
      <c r="T2555" s="140"/>
      <c r="U2555" s="141"/>
      <c r="V2555" s="140"/>
      <c r="W2555" s="140"/>
      <c r="X2555" s="140"/>
      <c r="Y2555" s="140"/>
      <c r="Z2555" s="140"/>
      <c r="AA2555" s="139"/>
      <c r="AB2555" s="141"/>
      <c r="AC2555" s="141"/>
      <c r="AD2555" s="140"/>
      <c r="AE2555" s="140"/>
      <c r="AF2555" s="140"/>
      <c r="AG2555" s="140"/>
      <c r="AH2555" s="140"/>
      <c r="AI2555" s="140"/>
      <c r="AJ2555" s="140"/>
      <c r="AK2555" s="140"/>
      <c r="AL2555" s="139"/>
      <c r="AM2555" s="140"/>
      <c r="AN2555" s="140"/>
    </row>
    <row r="2556" spans="1:40" ht="14.4" x14ac:dyDescent="0.25">
      <c r="A2556" s="139"/>
      <c r="B2556" s="140"/>
      <c r="C2556" s="139"/>
      <c r="D2556" s="140"/>
      <c r="E2556" s="140"/>
      <c r="F2556" s="139"/>
      <c r="G2556" s="140"/>
      <c r="H2556" s="140"/>
      <c r="I2556" s="140"/>
      <c r="J2556" s="140"/>
      <c r="K2556" s="140"/>
      <c r="L2556" s="140"/>
      <c r="M2556" s="140"/>
      <c r="N2556" s="140"/>
      <c r="O2556" s="139"/>
      <c r="P2556" s="139"/>
      <c r="Q2556" s="140"/>
      <c r="R2556" s="139"/>
      <c r="S2556" s="139"/>
      <c r="T2556" s="140"/>
      <c r="U2556" s="141"/>
      <c r="V2556" s="140"/>
      <c r="W2556" s="140"/>
      <c r="X2556" s="140"/>
      <c r="Y2556" s="140"/>
      <c r="Z2556" s="140"/>
      <c r="AA2556" s="139"/>
      <c r="AB2556" s="141"/>
      <c r="AC2556" s="141"/>
      <c r="AD2556" s="140"/>
      <c r="AE2556" s="140"/>
      <c r="AF2556" s="140"/>
      <c r="AG2556" s="140"/>
      <c r="AH2556" s="140"/>
      <c r="AI2556" s="140"/>
      <c r="AJ2556" s="140"/>
      <c r="AK2556" s="140"/>
      <c r="AL2556" s="139"/>
      <c r="AM2556" s="140"/>
      <c r="AN2556" s="140"/>
    </row>
    <row r="2557" spans="1:40" ht="14.4" x14ac:dyDescent="0.25">
      <c r="A2557" s="139"/>
      <c r="B2557" s="140"/>
      <c r="C2557" s="139"/>
      <c r="D2557" s="140"/>
      <c r="E2557" s="140"/>
      <c r="F2557" s="139"/>
      <c r="G2557" s="140"/>
      <c r="H2557" s="140"/>
      <c r="I2557" s="140"/>
      <c r="J2557" s="140"/>
      <c r="K2557" s="140"/>
      <c r="L2557" s="140"/>
      <c r="M2557" s="140"/>
      <c r="N2557" s="140"/>
      <c r="O2557" s="139"/>
      <c r="P2557" s="139"/>
      <c r="Q2557" s="140"/>
      <c r="R2557" s="139"/>
      <c r="S2557" s="139"/>
      <c r="T2557" s="140"/>
      <c r="U2557" s="141"/>
      <c r="V2557" s="140"/>
      <c r="W2557" s="140"/>
      <c r="X2557" s="140"/>
      <c r="Y2557" s="140"/>
      <c r="Z2557" s="140"/>
      <c r="AA2557" s="139"/>
      <c r="AB2557" s="141"/>
      <c r="AC2557" s="141"/>
      <c r="AD2557" s="140"/>
      <c r="AE2557" s="140"/>
      <c r="AF2557" s="140"/>
      <c r="AG2557" s="140"/>
      <c r="AH2557" s="140"/>
      <c r="AI2557" s="140"/>
      <c r="AJ2557" s="140"/>
      <c r="AK2557" s="140"/>
      <c r="AL2557" s="139"/>
      <c r="AM2557" s="140"/>
      <c r="AN2557" s="140"/>
    </row>
    <row r="2558" spans="1:40" ht="14.4" x14ac:dyDescent="0.25">
      <c r="A2558" s="139"/>
      <c r="B2558" s="140"/>
      <c r="C2558" s="139"/>
      <c r="D2558" s="140"/>
      <c r="E2558" s="140"/>
      <c r="F2558" s="139"/>
      <c r="G2558" s="140"/>
      <c r="H2558" s="140"/>
      <c r="I2558" s="140"/>
      <c r="J2558" s="140"/>
      <c r="K2558" s="140"/>
      <c r="L2558" s="140"/>
      <c r="M2558" s="140"/>
      <c r="N2558" s="140"/>
      <c r="O2558" s="139"/>
      <c r="P2558" s="139"/>
      <c r="Q2558" s="140"/>
      <c r="R2558" s="139"/>
      <c r="S2558" s="139"/>
      <c r="T2558" s="140"/>
      <c r="U2558" s="141"/>
      <c r="V2558" s="140"/>
      <c r="W2558" s="140"/>
      <c r="X2558" s="140"/>
      <c r="Y2558" s="140"/>
      <c r="Z2558" s="140"/>
      <c r="AA2558" s="139"/>
      <c r="AB2558" s="141"/>
      <c r="AC2558" s="141"/>
      <c r="AD2558" s="140"/>
      <c r="AE2558" s="140"/>
      <c r="AF2558" s="140"/>
      <c r="AG2558" s="140"/>
      <c r="AH2558" s="140"/>
      <c r="AI2558" s="140"/>
      <c r="AJ2558" s="140"/>
      <c r="AK2558" s="140"/>
      <c r="AL2558" s="139"/>
      <c r="AM2558" s="140"/>
      <c r="AN2558" s="140"/>
    </row>
    <row r="2559" spans="1:40" ht="14.4" x14ac:dyDescent="0.25">
      <c r="A2559" s="139"/>
      <c r="B2559" s="140"/>
      <c r="C2559" s="139"/>
      <c r="D2559" s="140"/>
      <c r="E2559" s="140"/>
      <c r="F2559" s="139"/>
      <c r="G2559" s="140"/>
      <c r="H2559" s="140"/>
      <c r="I2559" s="140"/>
      <c r="J2559" s="140"/>
      <c r="K2559" s="140"/>
      <c r="L2559" s="140"/>
      <c r="M2559" s="140"/>
      <c r="N2559" s="140"/>
      <c r="O2559" s="139"/>
      <c r="P2559" s="139"/>
      <c r="Q2559" s="140"/>
      <c r="R2559" s="139"/>
      <c r="S2559" s="139"/>
      <c r="T2559" s="140"/>
      <c r="U2559" s="141"/>
      <c r="V2559" s="140"/>
      <c r="W2559" s="140"/>
      <c r="X2559" s="140"/>
      <c r="Y2559" s="140"/>
      <c r="Z2559" s="140"/>
      <c r="AA2559" s="139"/>
      <c r="AB2559" s="141"/>
      <c r="AC2559" s="141"/>
      <c r="AD2559" s="140"/>
      <c r="AE2559" s="140"/>
      <c r="AF2559" s="140"/>
      <c r="AG2559" s="140"/>
      <c r="AH2559" s="140"/>
      <c r="AI2559" s="140"/>
      <c r="AJ2559" s="140"/>
      <c r="AK2559" s="140"/>
      <c r="AL2559" s="139"/>
      <c r="AM2559" s="140"/>
      <c r="AN2559" s="140"/>
    </row>
    <row r="2560" spans="1:40" ht="14.4" x14ac:dyDescent="0.25">
      <c r="A2560" s="139"/>
      <c r="B2560" s="140"/>
      <c r="C2560" s="139"/>
      <c r="D2560" s="140"/>
      <c r="E2560" s="140"/>
      <c r="F2560" s="139"/>
      <c r="G2560" s="140"/>
      <c r="H2560" s="140"/>
      <c r="I2560" s="140"/>
      <c r="J2560" s="140"/>
      <c r="K2560" s="140"/>
      <c r="L2560" s="140"/>
      <c r="M2560" s="140"/>
      <c r="N2560" s="140"/>
      <c r="O2560" s="139"/>
      <c r="P2560" s="139"/>
      <c r="Q2560" s="140"/>
      <c r="R2560" s="139"/>
      <c r="S2560" s="139"/>
      <c r="T2560" s="140"/>
      <c r="U2560" s="141"/>
      <c r="V2560" s="140"/>
      <c r="W2560" s="140"/>
      <c r="X2560" s="140"/>
      <c r="Y2560" s="140"/>
      <c r="Z2560" s="140"/>
      <c r="AA2560" s="139"/>
      <c r="AB2560" s="141"/>
      <c r="AC2560" s="141"/>
      <c r="AD2560" s="140"/>
      <c r="AE2560" s="140"/>
      <c r="AF2560" s="140"/>
      <c r="AG2560" s="140"/>
      <c r="AH2560" s="140"/>
      <c r="AI2560" s="140"/>
      <c r="AJ2560" s="140"/>
      <c r="AK2560" s="140"/>
      <c r="AL2560" s="139"/>
      <c r="AM2560" s="140"/>
      <c r="AN2560" s="140"/>
    </row>
    <row r="2561" spans="1:40" ht="14.4" x14ac:dyDescent="0.25">
      <c r="A2561" s="139"/>
      <c r="B2561" s="140"/>
      <c r="C2561" s="139"/>
      <c r="D2561" s="140"/>
      <c r="E2561" s="140"/>
      <c r="F2561" s="139"/>
      <c r="G2561" s="140"/>
      <c r="H2561" s="140"/>
      <c r="I2561" s="140"/>
      <c r="J2561" s="140"/>
      <c r="K2561" s="140"/>
      <c r="L2561" s="140"/>
      <c r="M2561" s="140"/>
      <c r="N2561" s="140"/>
      <c r="O2561" s="139"/>
      <c r="P2561" s="139"/>
      <c r="Q2561" s="140"/>
      <c r="R2561" s="139"/>
      <c r="S2561" s="139"/>
      <c r="T2561" s="140"/>
      <c r="U2561" s="141"/>
      <c r="V2561" s="140"/>
      <c r="W2561" s="140"/>
      <c r="X2561" s="140"/>
      <c r="Y2561" s="140"/>
      <c r="Z2561" s="140"/>
      <c r="AA2561" s="139"/>
      <c r="AB2561" s="141"/>
      <c r="AC2561" s="141"/>
      <c r="AD2561" s="140"/>
      <c r="AE2561" s="140"/>
      <c r="AF2561" s="140"/>
      <c r="AG2561" s="140"/>
      <c r="AH2561" s="140"/>
      <c r="AI2561" s="140"/>
      <c r="AJ2561" s="140"/>
      <c r="AK2561" s="140"/>
      <c r="AL2561" s="139"/>
      <c r="AM2561" s="140"/>
      <c r="AN2561" s="140"/>
    </row>
    <row r="2562" spans="1:40" ht="14.4" x14ac:dyDescent="0.25">
      <c r="A2562" s="139"/>
      <c r="B2562" s="140"/>
      <c r="C2562" s="139"/>
      <c r="D2562" s="140"/>
      <c r="E2562" s="140"/>
      <c r="F2562" s="139"/>
      <c r="G2562" s="140"/>
      <c r="H2562" s="140"/>
      <c r="I2562" s="140"/>
      <c r="J2562" s="140"/>
      <c r="K2562" s="140"/>
      <c r="L2562" s="140"/>
      <c r="M2562" s="140"/>
      <c r="N2562" s="140"/>
      <c r="O2562" s="139"/>
      <c r="P2562" s="139"/>
      <c r="Q2562" s="140"/>
      <c r="R2562" s="139"/>
      <c r="S2562" s="139"/>
      <c r="T2562" s="140"/>
      <c r="U2562" s="141"/>
      <c r="V2562" s="140"/>
      <c r="W2562" s="140"/>
      <c r="X2562" s="140"/>
      <c r="Y2562" s="140"/>
      <c r="Z2562" s="140"/>
      <c r="AA2562" s="139"/>
      <c r="AB2562" s="141"/>
      <c r="AC2562" s="141"/>
      <c r="AD2562" s="140"/>
      <c r="AE2562" s="140"/>
      <c r="AF2562" s="140"/>
      <c r="AG2562" s="140"/>
      <c r="AH2562" s="140"/>
      <c r="AI2562" s="140"/>
      <c r="AJ2562" s="140"/>
      <c r="AK2562" s="140"/>
      <c r="AL2562" s="139"/>
      <c r="AM2562" s="140"/>
      <c r="AN2562" s="140"/>
    </row>
    <row r="2563" spans="1:40" ht="14.4" x14ac:dyDescent="0.25">
      <c r="A2563" s="139"/>
      <c r="B2563" s="140"/>
      <c r="C2563" s="139"/>
      <c r="D2563" s="140"/>
      <c r="E2563" s="140"/>
      <c r="F2563" s="139"/>
      <c r="G2563" s="140"/>
      <c r="H2563" s="140"/>
      <c r="I2563" s="140"/>
      <c r="J2563" s="140"/>
      <c r="K2563" s="140"/>
      <c r="L2563" s="140"/>
      <c r="M2563" s="140"/>
      <c r="N2563" s="140"/>
      <c r="O2563" s="139"/>
      <c r="P2563" s="139"/>
      <c r="Q2563" s="140"/>
      <c r="R2563" s="139"/>
      <c r="S2563" s="139"/>
      <c r="T2563" s="140"/>
      <c r="U2563" s="141"/>
      <c r="V2563" s="140"/>
      <c r="W2563" s="140"/>
      <c r="X2563" s="140"/>
      <c r="Y2563" s="140"/>
      <c r="Z2563" s="140"/>
      <c r="AA2563" s="139"/>
      <c r="AB2563" s="141"/>
      <c r="AC2563" s="141"/>
      <c r="AD2563" s="140"/>
      <c r="AE2563" s="140"/>
      <c r="AF2563" s="140"/>
      <c r="AG2563" s="140"/>
      <c r="AH2563" s="140"/>
      <c r="AI2563" s="140"/>
      <c r="AJ2563" s="140"/>
      <c r="AK2563" s="140"/>
      <c r="AL2563" s="139"/>
      <c r="AM2563" s="140"/>
      <c r="AN2563" s="140"/>
    </row>
    <row r="2564" spans="1:40" ht="14.4" x14ac:dyDescent="0.25">
      <c r="A2564" s="139"/>
      <c r="B2564" s="140"/>
      <c r="C2564" s="139"/>
      <c r="D2564" s="140"/>
      <c r="E2564" s="140"/>
      <c r="F2564" s="139"/>
      <c r="G2564" s="140"/>
      <c r="H2564" s="140"/>
      <c r="I2564" s="140"/>
      <c r="J2564" s="140"/>
      <c r="K2564" s="140"/>
      <c r="L2564" s="140"/>
      <c r="M2564" s="140"/>
      <c r="N2564" s="140"/>
      <c r="O2564" s="139"/>
      <c r="P2564" s="139"/>
      <c r="Q2564" s="140"/>
      <c r="R2564" s="139"/>
      <c r="S2564" s="139"/>
      <c r="T2564" s="140"/>
      <c r="U2564" s="141"/>
      <c r="V2564" s="140"/>
      <c r="W2564" s="140"/>
      <c r="X2564" s="140"/>
      <c r="Y2564" s="140"/>
      <c r="Z2564" s="140"/>
      <c r="AA2564" s="139"/>
      <c r="AB2564" s="141"/>
      <c r="AC2564" s="141"/>
      <c r="AD2564" s="140"/>
      <c r="AE2564" s="140"/>
      <c r="AF2564" s="140"/>
      <c r="AG2564" s="140"/>
      <c r="AH2564" s="140"/>
      <c r="AI2564" s="140"/>
      <c r="AJ2564" s="140"/>
      <c r="AK2564" s="140"/>
      <c r="AL2564" s="139"/>
      <c r="AM2564" s="140"/>
      <c r="AN2564" s="140"/>
    </row>
    <row r="2565" spans="1:40" ht="14.4" x14ac:dyDescent="0.25">
      <c r="A2565" s="139"/>
      <c r="B2565" s="140"/>
      <c r="C2565" s="139"/>
      <c r="D2565" s="140"/>
      <c r="E2565" s="140"/>
      <c r="F2565" s="139"/>
      <c r="G2565" s="140"/>
      <c r="H2565" s="140"/>
      <c r="I2565" s="140"/>
      <c r="J2565" s="140"/>
      <c r="K2565" s="140"/>
      <c r="L2565" s="140"/>
      <c r="M2565" s="140"/>
      <c r="N2565" s="140"/>
      <c r="O2565" s="139"/>
      <c r="P2565" s="139"/>
      <c r="Q2565" s="140"/>
      <c r="R2565" s="139"/>
      <c r="S2565" s="139"/>
      <c r="T2565" s="140"/>
      <c r="U2565" s="141"/>
      <c r="V2565" s="140"/>
      <c r="W2565" s="140"/>
      <c r="X2565" s="140"/>
      <c r="Y2565" s="140"/>
      <c r="Z2565" s="140"/>
      <c r="AA2565" s="139"/>
      <c r="AB2565" s="141"/>
      <c r="AC2565" s="141"/>
      <c r="AD2565" s="140"/>
      <c r="AE2565" s="140"/>
      <c r="AF2565" s="140"/>
      <c r="AG2565" s="140"/>
      <c r="AH2565" s="140"/>
      <c r="AI2565" s="140"/>
      <c r="AJ2565" s="140"/>
      <c r="AK2565" s="140"/>
      <c r="AL2565" s="139"/>
      <c r="AM2565" s="140"/>
      <c r="AN2565" s="140"/>
    </row>
    <row r="2566" spans="1:40" ht="14.4" x14ac:dyDescent="0.25">
      <c r="A2566" s="139"/>
      <c r="B2566" s="140"/>
      <c r="C2566" s="139"/>
      <c r="D2566" s="140"/>
      <c r="E2566" s="140"/>
      <c r="F2566" s="139"/>
      <c r="G2566" s="140"/>
      <c r="H2566" s="140"/>
      <c r="I2566" s="140"/>
      <c r="J2566" s="140"/>
      <c r="K2566" s="140"/>
      <c r="L2566" s="140"/>
      <c r="M2566" s="140"/>
      <c r="N2566" s="140"/>
      <c r="O2566" s="139"/>
      <c r="P2566" s="139"/>
      <c r="Q2566" s="140"/>
      <c r="R2566" s="139"/>
      <c r="S2566" s="139"/>
      <c r="T2566" s="140"/>
      <c r="U2566" s="141"/>
      <c r="V2566" s="140"/>
      <c r="W2566" s="140"/>
      <c r="X2566" s="140"/>
      <c r="Y2566" s="140"/>
      <c r="Z2566" s="140"/>
      <c r="AA2566" s="139"/>
      <c r="AB2566" s="141"/>
      <c r="AC2566" s="141"/>
      <c r="AD2566" s="140"/>
      <c r="AE2566" s="140"/>
      <c r="AF2566" s="140"/>
      <c r="AG2566" s="140"/>
      <c r="AH2566" s="140"/>
      <c r="AI2566" s="140"/>
      <c r="AJ2566" s="140"/>
      <c r="AK2566" s="140"/>
      <c r="AL2566" s="139"/>
      <c r="AM2566" s="140"/>
      <c r="AN2566" s="140"/>
    </row>
    <row r="2567" spans="1:40" ht="14.4" x14ac:dyDescent="0.25">
      <c r="A2567" s="139"/>
      <c r="B2567" s="140"/>
      <c r="C2567" s="139"/>
      <c r="D2567" s="140"/>
      <c r="E2567" s="140"/>
      <c r="F2567" s="139"/>
      <c r="G2567" s="140"/>
      <c r="H2567" s="140"/>
      <c r="I2567" s="140"/>
      <c r="J2567" s="140"/>
      <c r="K2567" s="140"/>
      <c r="L2567" s="140"/>
      <c r="M2567" s="140"/>
      <c r="N2567" s="140"/>
      <c r="O2567" s="139"/>
      <c r="P2567" s="139"/>
      <c r="Q2567" s="140"/>
      <c r="R2567" s="139"/>
      <c r="S2567" s="139"/>
      <c r="T2567" s="140"/>
      <c r="U2567" s="141"/>
      <c r="V2567" s="140"/>
      <c r="W2567" s="140"/>
      <c r="X2567" s="140"/>
      <c r="Y2567" s="140"/>
      <c r="Z2567" s="140"/>
      <c r="AA2567" s="139"/>
      <c r="AB2567" s="141"/>
      <c r="AC2567" s="141"/>
      <c r="AD2567" s="140"/>
      <c r="AE2567" s="140"/>
      <c r="AF2567" s="140"/>
      <c r="AG2567" s="140"/>
      <c r="AH2567" s="140"/>
      <c r="AI2567" s="140"/>
      <c r="AJ2567" s="140"/>
      <c r="AK2567" s="140"/>
      <c r="AL2567" s="139"/>
      <c r="AM2567" s="140"/>
      <c r="AN2567" s="140"/>
    </row>
    <row r="2568" spans="1:40" ht="14.4" x14ac:dyDescent="0.25">
      <c r="A2568" s="139"/>
      <c r="B2568" s="140"/>
      <c r="C2568" s="139"/>
      <c r="D2568" s="140"/>
      <c r="E2568" s="140"/>
      <c r="F2568" s="139"/>
      <c r="G2568" s="140"/>
      <c r="H2568" s="140"/>
      <c r="I2568" s="140"/>
      <c r="J2568" s="140"/>
      <c r="K2568" s="140"/>
      <c r="L2568" s="140"/>
      <c r="M2568" s="140"/>
      <c r="N2568" s="140"/>
      <c r="O2568" s="139"/>
      <c r="P2568" s="139"/>
      <c r="Q2568" s="140"/>
      <c r="R2568" s="139"/>
      <c r="S2568" s="139"/>
      <c r="T2568" s="140"/>
      <c r="U2568" s="141"/>
      <c r="V2568" s="140"/>
      <c r="W2568" s="140"/>
      <c r="X2568" s="140"/>
      <c r="Y2568" s="140"/>
      <c r="Z2568" s="140"/>
      <c r="AA2568" s="139"/>
      <c r="AB2568" s="141"/>
      <c r="AC2568" s="141"/>
      <c r="AD2568" s="140"/>
      <c r="AE2568" s="140"/>
      <c r="AF2568" s="140"/>
      <c r="AG2568" s="140"/>
      <c r="AH2568" s="140"/>
      <c r="AI2568" s="140"/>
      <c r="AJ2568" s="140"/>
      <c r="AK2568" s="140"/>
      <c r="AL2568" s="139"/>
      <c r="AM2568" s="140"/>
      <c r="AN2568" s="140"/>
    </row>
    <row r="2569" spans="1:40" ht="14.4" x14ac:dyDescent="0.25">
      <c r="A2569" s="139"/>
      <c r="B2569" s="140"/>
      <c r="C2569" s="139"/>
      <c r="D2569" s="140"/>
      <c r="E2569" s="140"/>
      <c r="F2569" s="139"/>
      <c r="G2569" s="140"/>
      <c r="H2569" s="140"/>
      <c r="I2569" s="140"/>
      <c r="J2569" s="140"/>
      <c r="K2569" s="140"/>
      <c r="L2569" s="140"/>
      <c r="M2569" s="140"/>
      <c r="N2569" s="140"/>
      <c r="O2569" s="139"/>
      <c r="P2569" s="139"/>
      <c r="Q2569" s="140"/>
      <c r="R2569" s="139"/>
      <c r="S2569" s="139"/>
      <c r="T2569" s="140"/>
      <c r="U2569" s="141"/>
      <c r="V2569" s="140"/>
      <c r="W2569" s="140"/>
      <c r="X2569" s="140"/>
      <c r="Y2569" s="140"/>
      <c r="Z2569" s="140"/>
      <c r="AA2569" s="139"/>
      <c r="AB2569" s="141"/>
      <c r="AC2569" s="141"/>
      <c r="AD2569" s="140"/>
      <c r="AE2569" s="140"/>
      <c r="AF2569" s="140"/>
      <c r="AG2569" s="140"/>
      <c r="AH2569" s="140"/>
      <c r="AI2569" s="140"/>
      <c r="AJ2569" s="140"/>
      <c r="AK2569" s="140"/>
      <c r="AL2569" s="139"/>
      <c r="AM2569" s="140"/>
      <c r="AN2569" s="140"/>
    </row>
    <row r="2570" spans="1:40" ht="14.4" x14ac:dyDescent="0.25">
      <c r="A2570" s="139"/>
      <c r="B2570" s="140"/>
      <c r="C2570" s="139"/>
      <c r="D2570" s="140"/>
      <c r="E2570" s="140"/>
      <c r="F2570" s="139"/>
      <c r="G2570" s="140"/>
      <c r="H2570" s="140"/>
      <c r="I2570" s="140"/>
      <c r="J2570" s="140"/>
      <c r="K2570" s="140"/>
      <c r="L2570" s="140"/>
      <c r="M2570" s="140"/>
      <c r="N2570" s="140"/>
      <c r="O2570" s="139"/>
      <c r="P2570" s="139"/>
      <c r="Q2570" s="140"/>
      <c r="R2570" s="139"/>
      <c r="S2570" s="139"/>
      <c r="T2570" s="140"/>
      <c r="U2570" s="141"/>
      <c r="V2570" s="140"/>
      <c r="W2570" s="140"/>
      <c r="X2570" s="140"/>
      <c r="Y2570" s="140"/>
      <c r="Z2570" s="140"/>
      <c r="AA2570" s="139"/>
      <c r="AB2570" s="141"/>
      <c r="AC2570" s="141"/>
      <c r="AD2570" s="140"/>
      <c r="AE2570" s="140"/>
      <c r="AF2570" s="140"/>
      <c r="AG2570" s="140"/>
      <c r="AH2570" s="140"/>
      <c r="AI2570" s="140"/>
      <c r="AJ2570" s="140"/>
      <c r="AK2570" s="140"/>
      <c r="AL2570" s="139"/>
      <c r="AM2570" s="140"/>
      <c r="AN2570" s="140"/>
    </row>
    <row r="2571" spans="1:40" ht="14.4" x14ac:dyDescent="0.25">
      <c r="A2571" s="139"/>
      <c r="B2571" s="140"/>
      <c r="C2571" s="139"/>
      <c r="D2571" s="140"/>
      <c r="E2571" s="140"/>
      <c r="F2571" s="139"/>
      <c r="G2571" s="140"/>
      <c r="H2571" s="140"/>
      <c r="I2571" s="140"/>
      <c r="J2571" s="140"/>
      <c r="K2571" s="140"/>
      <c r="L2571" s="140"/>
      <c r="M2571" s="140"/>
      <c r="N2571" s="140"/>
      <c r="O2571" s="139"/>
      <c r="P2571" s="139"/>
      <c r="Q2571" s="140"/>
      <c r="R2571" s="139"/>
      <c r="S2571" s="139"/>
      <c r="T2571" s="140"/>
      <c r="U2571" s="141"/>
      <c r="V2571" s="140"/>
      <c r="W2571" s="140"/>
      <c r="X2571" s="140"/>
      <c r="Y2571" s="140"/>
      <c r="Z2571" s="140"/>
      <c r="AA2571" s="139"/>
      <c r="AB2571" s="141"/>
      <c r="AC2571" s="141"/>
      <c r="AD2571" s="140"/>
      <c r="AE2571" s="140"/>
      <c r="AF2571" s="140"/>
      <c r="AG2571" s="140"/>
      <c r="AH2571" s="140"/>
      <c r="AI2571" s="140"/>
      <c r="AJ2571" s="140"/>
      <c r="AK2571" s="140"/>
      <c r="AL2571" s="139"/>
      <c r="AM2571" s="140"/>
      <c r="AN2571" s="140"/>
    </row>
    <row r="2572" spans="1:40" ht="14.4" x14ac:dyDescent="0.25">
      <c r="A2572" s="139"/>
      <c r="B2572" s="140"/>
      <c r="C2572" s="139"/>
      <c r="D2572" s="140"/>
      <c r="E2572" s="140"/>
      <c r="F2572" s="139"/>
      <c r="G2572" s="140"/>
      <c r="H2572" s="140"/>
      <c r="I2572" s="140"/>
      <c r="J2572" s="140"/>
      <c r="K2572" s="140"/>
      <c r="L2572" s="140"/>
      <c r="M2572" s="140"/>
      <c r="N2572" s="140"/>
      <c r="O2572" s="139"/>
      <c r="P2572" s="139"/>
      <c r="Q2572" s="140"/>
      <c r="R2572" s="139"/>
      <c r="S2572" s="139"/>
      <c r="T2572" s="140"/>
      <c r="U2572" s="141"/>
      <c r="V2572" s="140"/>
      <c r="W2572" s="140"/>
      <c r="X2572" s="140"/>
      <c r="Y2572" s="140"/>
      <c r="Z2572" s="140"/>
      <c r="AA2572" s="139"/>
      <c r="AB2572" s="141"/>
      <c r="AC2572" s="141"/>
      <c r="AD2572" s="140"/>
      <c r="AE2572" s="140"/>
      <c r="AF2572" s="140"/>
      <c r="AG2572" s="140"/>
      <c r="AH2572" s="140"/>
      <c r="AI2572" s="140"/>
      <c r="AJ2572" s="140"/>
      <c r="AK2572" s="140"/>
      <c r="AL2572" s="139"/>
      <c r="AM2572" s="140"/>
      <c r="AN2572" s="140"/>
    </row>
    <row r="2573" spans="1:40" ht="14.4" x14ac:dyDescent="0.25">
      <c r="A2573" s="139"/>
      <c r="B2573" s="140"/>
      <c r="C2573" s="139"/>
      <c r="D2573" s="140"/>
      <c r="E2573" s="140"/>
      <c r="F2573" s="139"/>
      <c r="G2573" s="140"/>
      <c r="H2573" s="140"/>
      <c r="I2573" s="140"/>
      <c r="J2573" s="140"/>
      <c r="K2573" s="140"/>
      <c r="L2573" s="140"/>
      <c r="M2573" s="140"/>
      <c r="N2573" s="140"/>
      <c r="O2573" s="139"/>
      <c r="P2573" s="139"/>
      <c r="Q2573" s="140"/>
      <c r="R2573" s="139"/>
      <c r="S2573" s="139"/>
      <c r="T2573" s="140"/>
      <c r="U2573" s="141"/>
      <c r="V2573" s="140"/>
      <c r="W2573" s="140"/>
      <c r="X2573" s="140"/>
      <c r="Y2573" s="140"/>
      <c r="Z2573" s="140"/>
      <c r="AA2573" s="139"/>
      <c r="AB2573" s="141"/>
      <c r="AC2573" s="141"/>
      <c r="AD2573" s="140"/>
      <c r="AE2573" s="140"/>
      <c r="AF2573" s="140"/>
      <c r="AG2573" s="140"/>
      <c r="AH2573" s="140"/>
      <c r="AI2573" s="140"/>
      <c r="AJ2573" s="140"/>
      <c r="AK2573" s="140"/>
      <c r="AL2573" s="139"/>
      <c r="AM2573" s="140"/>
      <c r="AN2573" s="140"/>
    </row>
    <row r="2574" spans="1:40" ht="14.4" x14ac:dyDescent="0.25">
      <c r="A2574" s="139"/>
      <c r="B2574" s="140"/>
      <c r="C2574" s="139"/>
      <c r="D2574" s="140"/>
      <c r="E2574" s="140"/>
      <c r="F2574" s="139"/>
      <c r="G2574" s="140"/>
      <c r="H2574" s="140"/>
      <c r="I2574" s="140"/>
      <c r="J2574" s="140"/>
      <c r="K2574" s="140"/>
      <c r="L2574" s="140"/>
      <c r="M2574" s="140"/>
      <c r="N2574" s="140"/>
      <c r="O2574" s="139"/>
      <c r="P2574" s="139"/>
      <c r="Q2574" s="140"/>
      <c r="R2574" s="139"/>
      <c r="S2574" s="139"/>
      <c r="T2574" s="140"/>
      <c r="U2574" s="141"/>
      <c r="V2574" s="140"/>
      <c r="W2574" s="140"/>
      <c r="X2574" s="140"/>
      <c r="Y2574" s="140"/>
      <c r="Z2574" s="140"/>
      <c r="AA2574" s="139"/>
      <c r="AB2574" s="141"/>
      <c r="AC2574" s="141"/>
      <c r="AD2574" s="140"/>
      <c r="AE2574" s="140"/>
      <c r="AF2574" s="140"/>
      <c r="AG2574" s="140"/>
      <c r="AH2574" s="140"/>
      <c r="AI2574" s="140"/>
      <c r="AJ2574" s="140"/>
      <c r="AK2574" s="140"/>
      <c r="AL2574" s="139"/>
      <c r="AM2574" s="140"/>
      <c r="AN2574" s="140"/>
    </row>
    <row r="2575" spans="1:40" ht="14.4" x14ac:dyDescent="0.25">
      <c r="A2575" s="139"/>
      <c r="B2575" s="140"/>
      <c r="C2575" s="139"/>
      <c r="D2575" s="140"/>
      <c r="E2575" s="140"/>
      <c r="F2575" s="139"/>
      <c r="G2575" s="140"/>
      <c r="H2575" s="140"/>
      <c r="I2575" s="140"/>
      <c r="J2575" s="140"/>
      <c r="K2575" s="140"/>
      <c r="L2575" s="140"/>
      <c r="M2575" s="140"/>
      <c r="N2575" s="140"/>
      <c r="O2575" s="139"/>
      <c r="P2575" s="139"/>
      <c r="Q2575" s="140"/>
      <c r="R2575" s="139"/>
      <c r="S2575" s="139"/>
      <c r="T2575" s="140"/>
      <c r="U2575" s="141"/>
      <c r="V2575" s="140"/>
      <c r="W2575" s="140"/>
      <c r="X2575" s="140"/>
      <c r="Y2575" s="140"/>
      <c r="Z2575" s="140"/>
      <c r="AA2575" s="139"/>
      <c r="AB2575" s="141"/>
      <c r="AC2575" s="141"/>
      <c r="AD2575" s="140"/>
      <c r="AE2575" s="140"/>
      <c r="AF2575" s="140"/>
      <c r="AG2575" s="140"/>
      <c r="AH2575" s="140"/>
      <c r="AI2575" s="140"/>
      <c r="AJ2575" s="140"/>
      <c r="AK2575" s="140"/>
      <c r="AL2575" s="139"/>
      <c r="AM2575" s="140"/>
      <c r="AN2575" s="140"/>
    </row>
    <row r="2576" spans="1:40" ht="14.4" x14ac:dyDescent="0.25">
      <c r="A2576" s="139"/>
      <c r="B2576" s="140"/>
      <c r="C2576" s="139"/>
      <c r="D2576" s="140"/>
      <c r="E2576" s="140"/>
      <c r="F2576" s="139"/>
      <c r="G2576" s="140"/>
      <c r="H2576" s="140"/>
      <c r="I2576" s="140"/>
      <c r="J2576" s="140"/>
      <c r="K2576" s="140"/>
      <c r="L2576" s="140"/>
      <c r="M2576" s="140"/>
      <c r="N2576" s="140"/>
      <c r="O2576" s="139"/>
      <c r="P2576" s="139"/>
      <c r="Q2576" s="140"/>
      <c r="R2576" s="139"/>
      <c r="S2576" s="139"/>
      <c r="T2576" s="140"/>
      <c r="U2576" s="141"/>
      <c r="V2576" s="140"/>
      <c r="W2576" s="140"/>
      <c r="X2576" s="140"/>
      <c r="Y2576" s="140"/>
      <c r="Z2576" s="140"/>
      <c r="AA2576" s="139"/>
      <c r="AB2576" s="141"/>
      <c r="AC2576" s="141"/>
      <c r="AD2576" s="140"/>
      <c r="AE2576" s="140"/>
      <c r="AF2576" s="140"/>
      <c r="AG2576" s="140"/>
      <c r="AH2576" s="140"/>
      <c r="AI2576" s="140"/>
      <c r="AJ2576" s="140"/>
      <c r="AK2576" s="140"/>
      <c r="AL2576" s="139"/>
      <c r="AM2576" s="140"/>
      <c r="AN2576" s="140"/>
    </row>
    <row r="2577" spans="1:40" ht="14.4" x14ac:dyDescent="0.25">
      <c r="A2577" s="139"/>
      <c r="B2577" s="140"/>
      <c r="C2577" s="139"/>
      <c r="D2577" s="140"/>
      <c r="E2577" s="140"/>
      <c r="F2577" s="139"/>
      <c r="G2577" s="140"/>
      <c r="H2577" s="140"/>
      <c r="I2577" s="140"/>
      <c r="J2577" s="140"/>
      <c r="K2577" s="140"/>
      <c r="L2577" s="140"/>
      <c r="M2577" s="140"/>
      <c r="N2577" s="140"/>
      <c r="O2577" s="139"/>
      <c r="P2577" s="139"/>
      <c r="Q2577" s="140"/>
      <c r="R2577" s="139"/>
      <c r="S2577" s="139"/>
      <c r="T2577" s="140"/>
      <c r="U2577" s="141"/>
      <c r="V2577" s="140"/>
      <c r="W2577" s="140"/>
      <c r="X2577" s="140"/>
      <c r="Y2577" s="140"/>
      <c r="Z2577" s="140"/>
      <c r="AA2577" s="139"/>
      <c r="AB2577" s="141"/>
      <c r="AC2577" s="141"/>
      <c r="AD2577" s="140"/>
      <c r="AE2577" s="140"/>
      <c r="AF2577" s="140"/>
      <c r="AG2577" s="140"/>
      <c r="AH2577" s="140"/>
      <c r="AI2577" s="140"/>
      <c r="AJ2577" s="140"/>
      <c r="AK2577" s="140"/>
      <c r="AL2577" s="139"/>
      <c r="AM2577" s="140"/>
      <c r="AN2577" s="140"/>
    </row>
    <row r="2578" spans="1:40" ht="14.4" x14ac:dyDescent="0.25">
      <c r="A2578" s="139"/>
      <c r="B2578" s="140"/>
      <c r="C2578" s="139"/>
      <c r="D2578" s="140"/>
      <c r="E2578" s="140"/>
      <c r="F2578" s="139"/>
      <c r="G2578" s="140"/>
      <c r="H2578" s="140"/>
      <c r="I2578" s="140"/>
      <c r="J2578" s="140"/>
      <c r="K2578" s="140"/>
      <c r="L2578" s="140"/>
      <c r="M2578" s="140"/>
      <c r="N2578" s="140"/>
      <c r="O2578" s="139"/>
      <c r="P2578" s="139"/>
      <c r="Q2578" s="140"/>
      <c r="R2578" s="139"/>
      <c r="S2578" s="139"/>
      <c r="T2578" s="140"/>
      <c r="U2578" s="141"/>
      <c r="V2578" s="140"/>
      <c r="W2578" s="140"/>
      <c r="X2578" s="140"/>
      <c r="Y2578" s="140"/>
      <c r="Z2578" s="140"/>
      <c r="AA2578" s="139"/>
      <c r="AB2578" s="141"/>
      <c r="AC2578" s="141"/>
      <c r="AD2578" s="140"/>
      <c r="AE2578" s="140"/>
      <c r="AF2578" s="140"/>
      <c r="AG2578" s="140"/>
      <c r="AH2578" s="140"/>
      <c r="AI2578" s="140"/>
      <c r="AJ2578" s="140"/>
      <c r="AK2578" s="140"/>
      <c r="AL2578" s="139"/>
      <c r="AM2578" s="140"/>
      <c r="AN2578" s="140"/>
    </row>
    <row r="2579" spans="1:40" ht="14.4" x14ac:dyDescent="0.25">
      <c r="A2579" s="139"/>
      <c r="B2579" s="140"/>
      <c r="C2579" s="139"/>
      <c r="D2579" s="140"/>
      <c r="E2579" s="140"/>
      <c r="F2579" s="139"/>
      <c r="G2579" s="140"/>
      <c r="H2579" s="140"/>
      <c r="I2579" s="140"/>
      <c r="J2579" s="140"/>
      <c r="K2579" s="140"/>
      <c r="L2579" s="140"/>
      <c r="M2579" s="140"/>
      <c r="N2579" s="140"/>
      <c r="O2579" s="139"/>
      <c r="P2579" s="139"/>
      <c r="Q2579" s="140"/>
      <c r="R2579" s="139"/>
      <c r="S2579" s="139"/>
      <c r="T2579" s="140"/>
      <c r="U2579" s="141"/>
      <c r="V2579" s="140"/>
      <c r="W2579" s="140"/>
      <c r="X2579" s="140"/>
      <c r="Y2579" s="140"/>
      <c r="Z2579" s="140"/>
      <c r="AA2579" s="139"/>
      <c r="AB2579" s="141"/>
      <c r="AC2579" s="141"/>
      <c r="AD2579" s="140"/>
      <c r="AE2579" s="140"/>
      <c r="AF2579" s="140"/>
      <c r="AG2579" s="140"/>
      <c r="AH2579" s="140"/>
      <c r="AI2579" s="140"/>
      <c r="AJ2579" s="140"/>
      <c r="AK2579" s="140"/>
      <c r="AL2579" s="139"/>
      <c r="AM2579" s="140"/>
      <c r="AN2579" s="140"/>
    </row>
    <row r="2580" spans="1:40" ht="14.4" x14ac:dyDescent="0.25">
      <c r="A2580" s="139"/>
      <c r="B2580" s="140"/>
      <c r="C2580" s="139"/>
      <c r="D2580" s="140"/>
      <c r="E2580" s="140"/>
      <c r="F2580" s="139"/>
      <c r="G2580" s="140"/>
      <c r="H2580" s="140"/>
      <c r="I2580" s="140"/>
      <c r="J2580" s="140"/>
      <c r="K2580" s="140"/>
      <c r="L2580" s="140"/>
      <c r="M2580" s="140"/>
      <c r="N2580" s="140"/>
      <c r="O2580" s="139"/>
      <c r="P2580" s="139"/>
      <c r="Q2580" s="140"/>
      <c r="R2580" s="139"/>
      <c r="S2580" s="139"/>
      <c r="T2580" s="140"/>
      <c r="U2580" s="141"/>
      <c r="V2580" s="140"/>
      <c r="W2580" s="140"/>
      <c r="X2580" s="140"/>
      <c r="Y2580" s="140"/>
      <c r="Z2580" s="140"/>
      <c r="AA2580" s="139"/>
      <c r="AB2580" s="141"/>
      <c r="AC2580" s="141"/>
      <c r="AD2580" s="140"/>
      <c r="AE2580" s="140"/>
      <c r="AF2580" s="140"/>
      <c r="AG2580" s="140"/>
      <c r="AH2580" s="140"/>
      <c r="AI2580" s="140"/>
      <c r="AJ2580" s="140"/>
      <c r="AK2580" s="140"/>
      <c r="AL2580" s="139"/>
      <c r="AM2580" s="140"/>
      <c r="AN2580" s="140"/>
    </row>
    <row r="2581" spans="1:40" ht="14.4" x14ac:dyDescent="0.25">
      <c r="A2581" s="139"/>
      <c r="B2581" s="140"/>
      <c r="C2581" s="139"/>
      <c r="D2581" s="140"/>
      <c r="E2581" s="140"/>
      <c r="F2581" s="139"/>
      <c r="G2581" s="140"/>
      <c r="H2581" s="140"/>
      <c r="I2581" s="140"/>
      <c r="J2581" s="140"/>
      <c r="K2581" s="140"/>
      <c r="L2581" s="140"/>
      <c r="M2581" s="140"/>
      <c r="N2581" s="140"/>
      <c r="O2581" s="139"/>
      <c r="P2581" s="139"/>
      <c r="Q2581" s="140"/>
      <c r="R2581" s="139"/>
      <c r="S2581" s="139"/>
      <c r="T2581" s="140"/>
      <c r="U2581" s="141"/>
      <c r="V2581" s="140"/>
      <c r="W2581" s="140"/>
      <c r="X2581" s="140"/>
      <c r="Y2581" s="140"/>
      <c r="Z2581" s="140"/>
      <c r="AA2581" s="139"/>
      <c r="AB2581" s="141"/>
      <c r="AC2581" s="141"/>
      <c r="AD2581" s="140"/>
      <c r="AE2581" s="140"/>
      <c r="AF2581" s="140"/>
      <c r="AG2581" s="140"/>
      <c r="AH2581" s="140"/>
      <c r="AI2581" s="140"/>
      <c r="AJ2581" s="140"/>
      <c r="AK2581" s="140"/>
      <c r="AL2581" s="139"/>
      <c r="AM2581" s="140"/>
      <c r="AN2581" s="140"/>
    </row>
    <row r="2582" spans="1:40" ht="14.4" x14ac:dyDescent="0.25">
      <c r="A2582" s="139"/>
      <c r="B2582" s="140"/>
      <c r="C2582" s="139"/>
      <c r="D2582" s="140"/>
      <c r="E2582" s="140"/>
      <c r="F2582" s="139"/>
      <c r="G2582" s="140"/>
      <c r="H2582" s="140"/>
      <c r="I2582" s="140"/>
      <c r="J2582" s="140"/>
      <c r="K2582" s="140"/>
      <c r="L2582" s="140"/>
      <c r="M2582" s="140"/>
      <c r="N2582" s="140"/>
      <c r="O2582" s="139"/>
      <c r="P2582" s="139"/>
      <c r="Q2582" s="140"/>
      <c r="R2582" s="139"/>
      <c r="S2582" s="139"/>
      <c r="T2582" s="140"/>
      <c r="U2582" s="141"/>
      <c r="V2582" s="140"/>
      <c r="W2582" s="140"/>
      <c r="X2582" s="140"/>
      <c r="Y2582" s="140"/>
      <c r="Z2582" s="140"/>
      <c r="AA2582" s="139"/>
      <c r="AB2582" s="141"/>
      <c r="AC2582" s="141"/>
      <c r="AD2582" s="140"/>
      <c r="AE2582" s="140"/>
      <c r="AF2582" s="140"/>
      <c r="AG2582" s="140"/>
      <c r="AH2582" s="140"/>
      <c r="AI2582" s="140"/>
      <c r="AJ2582" s="140"/>
      <c r="AK2582" s="140"/>
      <c r="AL2582" s="139"/>
      <c r="AM2582" s="140"/>
      <c r="AN2582" s="140"/>
    </row>
    <row r="2583" spans="1:40" ht="14.4" x14ac:dyDescent="0.25">
      <c r="A2583" s="139"/>
      <c r="B2583" s="140"/>
      <c r="C2583" s="139"/>
      <c r="D2583" s="140"/>
      <c r="E2583" s="140"/>
      <c r="F2583" s="139"/>
      <c r="G2583" s="140"/>
      <c r="H2583" s="140"/>
      <c r="I2583" s="140"/>
      <c r="J2583" s="140"/>
      <c r="K2583" s="140"/>
      <c r="L2583" s="140"/>
      <c r="M2583" s="140"/>
      <c r="N2583" s="140"/>
      <c r="O2583" s="139"/>
      <c r="P2583" s="139"/>
      <c r="Q2583" s="140"/>
      <c r="R2583" s="139"/>
      <c r="S2583" s="139"/>
      <c r="T2583" s="140"/>
      <c r="U2583" s="141"/>
      <c r="V2583" s="140"/>
      <c r="W2583" s="140"/>
      <c r="X2583" s="140"/>
      <c r="Y2583" s="140"/>
      <c r="Z2583" s="140"/>
      <c r="AA2583" s="139"/>
      <c r="AB2583" s="141"/>
      <c r="AC2583" s="141"/>
      <c r="AD2583" s="140"/>
      <c r="AE2583" s="140"/>
      <c r="AF2583" s="140"/>
      <c r="AG2583" s="140"/>
      <c r="AH2583" s="140"/>
      <c r="AI2583" s="140"/>
      <c r="AJ2583" s="140"/>
      <c r="AK2583" s="140"/>
      <c r="AL2583" s="139"/>
      <c r="AM2583" s="140"/>
      <c r="AN2583" s="140"/>
    </row>
    <row r="2584" spans="1:40" ht="14.4" x14ac:dyDescent="0.25">
      <c r="A2584" s="139"/>
      <c r="B2584" s="140"/>
      <c r="C2584" s="139"/>
      <c r="D2584" s="140"/>
      <c r="E2584" s="140"/>
      <c r="F2584" s="139"/>
      <c r="G2584" s="140"/>
      <c r="H2584" s="140"/>
      <c r="I2584" s="140"/>
      <c r="J2584" s="140"/>
      <c r="K2584" s="140"/>
      <c r="L2584" s="140"/>
      <c r="M2584" s="140"/>
      <c r="N2584" s="140"/>
      <c r="O2584" s="139"/>
      <c r="P2584" s="139"/>
      <c r="Q2584" s="140"/>
      <c r="R2584" s="139"/>
      <c r="S2584" s="139"/>
      <c r="T2584" s="140"/>
      <c r="U2584" s="141"/>
      <c r="V2584" s="140"/>
      <c r="W2584" s="140"/>
      <c r="X2584" s="140"/>
      <c r="Y2584" s="140"/>
      <c r="Z2584" s="140"/>
      <c r="AA2584" s="139"/>
      <c r="AB2584" s="141"/>
      <c r="AC2584" s="141"/>
      <c r="AD2584" s="140"/>
      <c r="AE2584" s="140"/>
      <c r="AF2584" s="140"/>
      <c r="AG2584" s="140"/>
      <c r="AH2584" s="140"/>
      <c r="AI2584" s="140"/>
      <c r="AJ2584" s="140"/>
      <c r="AK2584" s="140"/>
      <c r="AL2584" s="139"/>
      <c r="AM2584" s="140"/>
      <c r="AN2584" s="140"/>
    </row>
    <row r="2585" spans="1:40" ht="14.4" x14ac:dyDescent="0.25">
      <c r="A2585" s="139"/>
      <c r="B2585" s="140"/>
      <c r="C2585" s="139"/>
      <c r="D2585" s="140"/>
      <c r="E2585" s="140"/>
      <c r="F2585" s="139"/>
      <c r="G2585" s="140"/>
      <c r="H2585" s="140"/>
      <c r="I2585" s="140"/>
      <c r="J2585" s="140"/>
      <c r="K2585" s="140"/>
      <c r="L2585" s="140"/>
      <c r="M2585" s="140"/>
      <c r="N2585" s="140"/>
      <c r="O2585" s="139"/>
      <c r="P2585" s="139"/>
      <c r="Q2585" s="140"/>
      <c r="R2585" s="139"/>
      <c r="S2585" s="139"/>
      <c r="T2585" s="140"/>
      <c r="U2585" s="141"/>
      <c r="V2585" s="140"/>
      <c r="W2585" s="140"/>
      <c r="X2585" s="140"/>
      <c r="Y2585" s="140"/>
      <c r="Z2585" s="140"/>
      <c r="AA2585" s="139"/>
      <c r="AB2585" s="141"/>
      <c r="AC2585" s="141"/>
      <c r="AD2585" s="140"/>
      <c r="AE2585" s="140"/>
      <c r="AF2585" s="140"/>
      <c r="AG2585" s="140"/>
      <c r="AH2585" s="140"/>
      <c r="AI2585" s="140"/>
      <c r="AJ2585" s="140"/>
      <c r="AK2585" s="140"/>
      <c r="AL2585" s="139"/>
      <c r="AM2585" s="140"/>
      <c r="AN2585" s="140"/>
    </row>
    <row r="2586" spans="1:40" ht="14.4" x14ac:dyDescent="0.25">
      <c r="A2586" s="139"/>
      <c r="B2586" s="140"/>
      <c r="C2586" s="139"/>
      <c r="D2586" s="140"/>
      <c r="E2586" s="140"/>
      <c r="F2586" s="139"/>
      <c r="G2586" s="140"/>
      <c r="H2586" s="140"/>
      <c r="I2586" s="140"/>
      <c r="J2586" s="140"/>
      <c r="K2586" s="140"/>
      <c r="L2586" s="140"/>
      <c r="M2586" s="140"/>
      <c r="N2586" s="140"/>
      <c r="O2586" s="139"/>
      <c r="P2586" s="139"/>
      <c r="Q2586" s="140"/>
      <c r="R2586" s="139"/>
      <c r="S2586" s="139"/>
      <c r="T2586" s="140"/>
      <c r="U2586" s="141"/>
      <c r="V2586" s="140"/>
      <c r="W2586" s="140"/>
      <c r="X2586" s="140"/>
      <c r="Y2586" s="140"/>
      <c r="Z2586" s="140"/>
      <c r="AA2586" s="139"/>
      <c r="AB2586" s="141"/>
      <c r="AC2586" s="141"/>
      <c r="AD2586" s="140"/>
      <c r="AE2586" s="140"/>
      <c r="AF2586" s="140"/>
      <c r="AG2586" s="140"/>
      <c r="AH2586" s="140"/>
      <c r="AI2586" s="140"/>
      <c r="AJ2586" s="140"/>
      <c r="AK2586" s="140"/>
      <c r="AL2586" s="139"/>
      <c r="AM2586" s="140"/>
      <c r="AN2586" s="140"/>
    </row>
    <row r="2587" spans="1:40" ht="14.4" x14ac:dyDescent="0.25">
      <c r="A2587" s="139"/>
      <c r="B2587" s="140"/>
      <c r="C2587" s="139"/>
      <c r="D2587" s="140"/>
      <c r="E2587" s="140"/>
      <c r="F2587" s="139"/>
      <c r="G2587" s="140"/>
      <c r="H2587" s="140"/>
      <c r="I2587" s="140"/>
      <c r="J2587" s="140"/>
      <c r="K2587" s="140"/>
      <c r="L2587" s="140"/>
      <c r="M2587" s="140"/>
      <c r="N2587" s="140"/>
      <c r="O2587" s="139"/>
      <c r="P2587" s="139"/>
      <c r="Q2587" s="140"/>
      <c r="R2587" s="139"/>
      <c r="S2587" s="139"/>
      <c r="T2587" s="140"/>
      <c r="U2587" s="141"/>
      <c r="V2587" s="140"/>
      <c r="W2587" s="140"/>
      <c r="X2587" s="140"/>
      <c r="Y2587" s="140"/>
      <c r="Z2587" s="140"/>
      <c r="AA2587" s="139"/>
      <c r="AB2587" s="141"/>
      <c r="AC2587" s="141"/>
      <c r="AD2587" s="140"/>
      <c r="AE2587" s="140"/>
      <c r="AF2587" s="140"/>
      <c r="AG2587" s="140"/>
      <c r="AH2587" s="140"/>
      <c r="AI2587" s="140"/>
      <c r="AJ2587" s="140"/>
      <c r="AK2587" s="140"/>
      <c r="AL2587" s="139"/>
      <c r="AM2587" s="140"/>
      <c r="AN2587" s="140"/>
    </row>
    <row r="2588" spans="1:40" ht="14.4" x14ac:dyDescent="0.25">
      <c r="A2588" s="139"/>
      <c r="B2588" s="140"/>
      <c r="C2588" s="139"/>
      <c r="D2588" s="140"/>
      <c r="E2588" s="140"/>
      <c r="F2588" s="139"/>
      <c r="G2588" s="140"/>
      <c r="H2588" s="140"/>
      <c r="I2588" s="140"/>
      <c r="J2588" s="140"/>
      <c r="K2588" s="140"/>
      <c r="L2588" s="140"/>
      <c r="M2588" s="140"/>
      <c r="N2588" s="140"/>
      <c r="O2588" s="139"/>
      <c r="P2588" s="139"/>
      <c r="Q2588" s="140"/>
      <c r="R2588" s="139"/>
      <c r="S2588" s="139"/>
      <c r="T2588" s="140"/>
      <c r="U2588" s="141"/>
      <c r="V2588" s="140"/>
      <c r="W2588" s="140"/>
      <c r="X2588" s="140"/>
      <c r="Y2588" s="140"/>
      <c r="Z2588" s="140"/>
      <c r="AA2588" s="139"/>
      <c r="AB2588" s="141"/>
      <c r="AC2588" s="141"/>
      <c r="AD2588" s="140"/>
      <c r="AE2588" s="140"/>
      <c r="AF2588" s="140"/>
      <c r="AG2588" s="140"/>
      <c r="AH2588" s="140"/>
      <c r="AI2588" s="140"/>
      <c r="AJ2588" s="140"/>
      <c r="AK2588" s="140"/>
      <c r="AL2588" s="139"/>
      <c r="AM2588" s="140"/>
      <c r="AN2588" s="140"/>
    </row>
    <row r="2589" spans="1:40" ht="14.4" x14ac:dyDescent="0.25">
      <c r="A2589" s="139"/>
      <c r="B2589" s="140"/>
      <c r="C2589" s="139"/>
      <c r="D2589" s="140"/>
      <c r="E2589" s="140"/>
      <c r="F2589" s="139"/>
      <c r="G2589" s="140"/>
      <c r="H2589" s="140"/>
      <c r="I2589" s="140"/>
      <c r="J2589" s="140"/>
      <c r="K2589" s="140"/>
      <c r="L2589" s="140"/>
      <c r="M2589" s="140"/>
      <c r="N2589" s="140"/>
      <c r="O2589" s="139"/>
      <c r="P2589" s="139"/>
      <c r="Q2589" s="140"/>
      <c r="R2589" s="139"/>
      <c r="S2589" s="139"/>
      <c r="T2589" s="140"/>
      <c r="U2589" s="141"/>
      <c r="V2589" s="140"/>
      <c r="W2589" s="140"/>
      <c r="X2589" s="140"/>
      <c r="Y2589" s="140"/>
      <c r="Z2589" s="140"/>
      <c r="AA2589" s="139"/>
      <c r="AB2589" s="141"/>
      <c r="AC2589" s="141"/>
      <c r="AD2589" s="140"/>
      <c r="AE2589" s="140"/>
      <c r="AF2589" s="140"/>
      <c r="AG2589" s="140"/>
      <c r="AH2589" s="140"/>
      <c r="AI2589" s="140"/>
      <c r="AJ2589" s="140"/>
      <c r="AK2589" s="140"/>
      <c r="AL2589" s="139"/>
      <c r="AM2589" s="140"/>
      <c r="AN2589" s="140"/>
    </row>
    <row r="2590" spans="1:40" ht="14.4" x14ac:dyDescent="0.25">
      <c r="A2590" s="139"/>
      <c r="B2590" s="140"/>
      <c r="C2590" s="139"/>
      <c r="D2590" s="140"/>
      <c r="E2590" s="140"/>
      <c r="F2590" s="139"/>
      <c r="G2590" s="140"/>
      <c r="H2590" s="140"/>
      <c r="I2590" s="140"/>
      <c r="J2590" s="140"/>
      <c r="K2590" s="140"/>
      <c r="L2590" s="140"/>
      <c r="M2590" s="140"/>
      <c r="N2590" s="140"/>
      <c r="O2590" s="139"/>
      <c r="P2590" s="139"/>
      <c r="Q2590" s="140"/>
      <c r="R2590" s="139"/>
      <c r="S2590" s="139"/>
      <c r="T2590" s="140"/>
      <c r="U2590" s="141"/>
      <c r="V2590" s="140"/>
      <c r="W2590" s="140"/>
      <c r="X2590" s="140"/>
      <c r="Y2590" s="140"/>
      <c r="Z2590" s="140"/>
      <c r="AA2590" s="139"/>
      <c r="AB2590" s="141"/>
      <c r="AC2590" s="141"/>
      <c r="AD2590" s="140"/>
      <c r="AE2590" s="140"/>
      <c r="AF2590" s="140"/>
      <c r="AG2590" s="140"/>
      <c r="AH2590" s="140"/>
      <c r="AI2590" s="140"/>
      <c r="AJ2590" s="140"/>
      <c r="AK2590" s="140"/>
      <c r="AL2590" s="139"/>
      <c r="AM2590" s="140"/>
      <c r="AN2590" s="140"/>
    </row>
    <row r="2591" spans="1:40" ht="14.4" x14ac:dyDescent="0.25">
      <c r="A2591" s="139"/>
      <c r="B2591" s="140"/>
      <c r="C2591" s="139"/>
      <c r="D2591" s="140"/>
      <c r="E2591" s="140"/>
      <c r="F2591" s="139"/>
      <c r="G2591" s="140"/>
      <c r="H2591" s="140"/>
      <c r="I2591" s="140"/>
      <c r="J2591" s="140"/>
      <c r="K2591" s="140"/>
      <c r="L2591" s="140"/>
      <c r="M2591" s="140"/>
      <c r="N2591" s="140"/>
      <c r="O2591" s="139"/>
      <c r="P2591" s="139"/>
      <c r="Q2591" s="140"/>
      <c r="R2591" s="139"/>
      <c r="S2591" s="139"/>
      <c r="T2591" s="140"/>
      <c r="U2591" s="141"/>
      <c r="V2591" s="140"/>
      <c r="W2591" s="140"/>
      <c r="X2591" s="140"/>
      <c r="Y2591" s="140"/>
      <c r="Z2591" s="140"/>
      <c r="AA2591" s="139"/>
      <c r="AB2591" s="141"/>
      <c r="AC2591" s="141"/>
      <c r="AD2591" s="140"/>
      <c r="AE2591" s="140"/>
      <c r="AF2591" s="140"/>
      <c r="AG2591" s="140"/>
      <c r="AH2591" s="140"/>
      <c r="AI2591" s="140"/>
      <c r="AJ2591" s="140"/>
      <c r="AK2591" s="140"/>
      <c r="AL2591" s="139"/>
      <c r="AM2591" s="140"/>
      <c r="AN2591" s="140"/>
    </row>
    <row r="2592" spans="1:40" ht="14.4" x14ac:dyDescent="0.25">
      <c r="A2592" s="139"/>
      <c r="B2592" s="140"/>
      <c r="C2592" s="139"/>
      <c r="D2592" s="140"/>
      <c r="E2592" s="140"/>
      <c r="F2592" s="139"/>
      <c r="G2592" s="140"/>
      <c r="H2592" s="140"/>
      <c r="I2592" s="140"/>
      <c r="J2592" s="140"/>
      <c r="K2592" s="140"/>
      <c r="L2592" s="140"/>
      <c r="M2592" s="140"/>
      <c r="N2592" s="140"/>
      <c r="O2592" s="139"/>
      <c r="P2592" s="139"/>
      <c r="Q2592" s="140"/>
      <c r="R2592" s="139"/>
      <c r="S2592" s="139"/>
      <c r="T2592" s="140"/>
      <c r="U2592" s="141"/>
      <c r="V2592" s="140"/>
      <c r="W2592" s="140"/>
      <c r="X2592" s="140"/>
      <c r="Y2592" s="140"/>
      <c r="Z2592" s="140"/>
      <c r="AA2592" s="139"/>
      <c r="AB2592" s="141"/>
      <c r="AC2592" s="141"/>
      <c r="AD2592" s="140"/>
      <c r="AE2592" s="140"/>
      <c r="AF2592" s="140"/>
      <c r="AG2592" s="140"/>
      <c r="AH2592" s="140"/>
      <c r="AI2592" s="140"/>
      <c r="AJ2592" s="140"/>
      <c r="AK2592" s="140"/>
      <c r="AL2592" s="139"/>
      <c r="AM2592" s="140"/>
      <c r="AN2592" s="140"/>
    </row>
    <row r="2593" spans="1:40" ht="14.4" x14ac:dyDescent="0.25">
      <c r="A2593" s="139"/>
      <c r="B2593" s="140"/>
      <c r="C2593" s="139"/>
      <c r="D2593" s="140"/>
      <c r="E2593" s="140"/>
      <c r="F2593" s="139"/>
      <c r="G2593" s="140"/>
      <c r="H2593" s="140"/>
      <c r="I2593" s="140"/>
      <c r="J2593" s="140"/>
      <c r="K2593" s="140"/>
      <c r="L2593" s="140"/>
      <c r="M2593" s="140"/>
      <c r="N2593" s="140"/>
      <c r="O2593" s="139"/>
      <c r="P2593" s="139"/>
      <c r="Q2593" s="140"/>
      <c r="R2593" s="139"/>
      <c r="S2593" s="139"/>
      <c r="T2593" s="140"/>
      <c r="U2593" s="141"/>
      <c r="V2593" s="140"/>
      <c r="W2593" s="140"/>
      <c r="X2593" s="140"/>
      <c r="Y2593" s="140"/>
      <c r="Z2593" s="140"/>
      <c r="AA2593" s="139"/>
      <c r="AB2593" s="141"/>
      <c r="AC2593" s="141"/>
      <c r="AD2593" s="140"/>
      <c r="AE2593" s="140"/>
      <c r="AF2593" s="140"/>
      <c r="AG2593" s="140"/>
      <c r="AH2593" s="140"/>
      <c r="AI2593" s="140"/>
      <c r="AJ2593" s="140"/>
      <c r="AK2593" s="140"/>
      <c r="AL2593" s="139"/>
      <c r="AM2593" s="140"/>
      <c r="AN2593" s="140"/>
    </row>
    <row r="2594" spans="1:40" ht="14.4" x14ac:dyDescent="0.25">
      <c r="A2594" s="139"/>
      <c r="B2594" s="140"/>
      <c r="C2594" s="139"/>
      <c r="D2594" s="140"/>
      <c r="E2594" s="140"/>
      <c r="F2594" s="139"/>
      <c r="G2594" s="140"/>
      <c r="H2594" s="140"/>
      <c r="I2594" s="140"/>
      <c r="J2594" s="140"/>
      <c r="K2594" s="140"/>
      <c r="L2594" s="140"/>
      <c r="M2594" s="140"/>
      <c r="N2594" s="140"/>
      <c r="O2594" s="139"/>
      <c r="P2594" s="139"/>
      <c r="Q2594" s="140"/>
      <c r="R2594" s="139"/>
      <c r="S2594" s="139"/>
      <c r="T2594" s="140"/>
      <c r="U2594" s="141"/>
      <c r="V2594" s="140"/>
      <c r="W2594" s="140"/>
      <c r="X2594" s="140"/>
      <c r="Y2594" s="140"/>
      <c r="Z2594" s="140"/>
      <c r="AA2594" s="139"/>
      <c r="AB2594" s="141"/>
      <c r="AC2594" s="141"/>
      <c r="AD2594" s="140"/>
      <c r="AE2594" s="140"/>
      <c r="AF2594" s="140"/>
      <c r="AG2594" s="140"/>
      <c r="AH2594" s="140"/>
      <c r="AI2594" s="140"/>
      <c r="AJ2594" s="140"/>
      <c r="AK2594" s="140"/>
      <c r="AL2594" s="139"/>
      <c r="AM2594" s="140"/>
      <c r="AN2594" s="140"/>
    </row>
    <row r="2595" spans="1:40" ht="14.4" x14ac:dyDescent="0.25">
      <c r="A2595" s="139"/>
      <c r="B2595" s="140"/>
      <c r="C2595" s="139"/>
      <c r="D2595" s="140"/>
      <c r="E2595" s="140"/>
      <c r="F2595" s="139"/>
      <c r="G2595" s="140"/>
      <c r="H2595" s="140"/>
      <c r="I2595" s="140"/>
      <c r="J2595" s="140"/>
      <c r="K2595" s="140"/>
      <c r="L2595" s="140"/>
      <c r="M2595" s="140"/>
      <c r="N2595" s="140"/>
      <c r="O2595" s="139"/>
      <c r="P2595" s="139"/>
      <c r="Q2595" s="140"/>
      <c r="R2595" s="139"/>
      <c r="S2595" s="139"/>
      <c r="T2595" s="140"/>
      <c r="U2595" s="141"/>
      <c r="V2595" s="140"/>
      <c r="W2595" s="140"/>
      <c r="X2595" s="140"/>
      <c r="Y2595" s="140"/>
      <c r="Z2595" s="140"/>
      <c r="AA2595" s="139"/>
      <c r="AB2595" s="141"/>
      <c r="AC2595" s="141"/>
      <c r="AD2595" s="140"/>
      <c r="AE2595" s="140"/>
      <c r="AF2595" s="140"/>
      <c r="AG2595" s="140"/>
      <c r="AH2595" s="140"/>
      <c r="AI2595" s="140"/>
      <c r="AJ2595" s="140"/>
      <c r="AK2595" s="140"/>
      <c r="AL2595" s="139"/>
      <c r="AM2595" s="140"/>
      <c r="AN2595" s="140"/>
    </row>
    <row r="2596" spans="1:40" ht="14.4" x14ac:dyDescent="0.25">
      <c r="A2596" s="139"/>
      <c r="B2596" s="140"/>
      <c r="C2596" s="139"/>
      <c r="D2596" s="140"/>
      <c r="E2596" s="140"/>
      <c r="F2596" s="139"/>
      <c r="G2596" s="140"/>
      <c r="H2596" s="140"/>
      <c r="I2596" s="140"/>
      <c r="J2596" s="140"/>
      <c r="K2596" s="140"/>
      <c r="L2596" s="140"/>
      <c r="M2596" s="140"/>
      <c r="N2596" s="140"/>
      <c r="O2596" s="139"/>
      <c r="P2596" s="139"/>
      <c r="Q2596" s="140"/>
      <c r="R2596" s="139"/>
      <c r="S2596" s="139"/>
      <c r="T2596" s="140"/>
      <c r="U2596" s="141"/>
      <c r="V2596" s="140"/>
      <c r="W2596" s="140"/>
      <c r="X2596" s="140"/>
      <c r="Y2596" s="140"/>
      <c r="Z2596" s="140"/>
      <c r="AA2596" s="139"/>
      <c r="AB2596" s="141"/>
      <c r="AC2596" s="141"/>
      <c r="AD2596" s="140"/>
      <c r="AE2596" s="140"/>
      <c r="AF2596" s="140"/>
      <c r="AG2596" s="140"/>
      <c r="AH2596" s="140"/>
      <c r="AI2596" s="140"/>
      <c r="AJ2596" s="140"/>
      <c r="AK2596" s="140"/>
      <c r="AL2596" s="139"/>
      <c r="AM2596" s="140"/>
      <c r="AN2596" s="140"/>
    </row>
    <row r="2597" spans="1:40" ht="14.4" x14ac:dyDescent="0.25">
      <c r="A2597" s="139"/>
      <c r="B2597" s="140"/>
      <c r="C2597" s="139"/>
      <c r="D2597" s="140"/>
      <c r="E2597" s="140"/>
      <c r="F2597" s="139"/>
      <c r="G2597" s="140"/>
      <c r="H2597" s="140"/>
      <c r="I2597" s="140"/>
      <c r="J2597" s="140"/>
      <c r="K2597" s="140"/>
      <c r="L2597" s="140"/>
      <c r="M2597" s="140"/>
      <c r="N2597" s="140"/>
      <c r="O2597" s="139"/>
      <c r="P2597" s="139"/>
      <c r="Q2597" s="140"/>
      <c r="R2597" s="139"/>
      <c r="S2597" s="139"/>
      <c r="T2597" s="140"/>
      <c r="U2597" s="141"/>
      <c r="V2597" s="140"/>
      <c r="W2597" s="140"/>
      <c r="X2597" s="140"/>
      <c r="Y2597" s="140"/>
      <c r="Z2597" s="140"/>
      <c r="AA2597" s="139"/>
      <c r="AB2597" s="141"/>
      <c r="AC2597" s="141"/>
      <c r="AD2597" s="140"/>
      <c r="AE2597" s="140"/>
      <c r="AF2597" s="140"/>
      <c r="AG2597" s="140"/>
      <c r="AH2597" s="140"/>
      <c r="AI2597" s="140"/>
      <c r="AJ2597" s="140"/>
      <c r="AK2597" s="140"/>
      <c r="AL2597" s="139"/>
      <c r="AM2597" s="140"/>
      <c r="AN2597" s="140"/>
    </row>
    <row r="2598" spans="1:40" ht="14.4" x14ac:dyDescent="0.25">
      <c r="A2598" s="139"/>
      <c r="B2598" s="140"/>
      <c r="C2598" s="139"/>
      <c r="D2598" s="140"/>
      <c r="E2598" s="140"/>
      <c r="F2598" s="139"/>
      <c r="G2598" s="140"/>
      <c r="H2598" s="140"/>
      <c r="I2598" s="140"/>
      <c r="J2598" s="140"/>
      <c r="K2598" s="140"/>
      <c r="L2598" s="140"/>
      <c r="M2598" s="140"/>
      <c r="N2598" s="140"/>
      <c r="O2598" s="139"/>
      <c r="P2598" s="139"/>
      <c r="Q2598" s="140"/>
      <c r="R2598" s="139"/>
      <c r="S2598" s="139"/>
      <c r="T2598" s="140"/>
      <c r="U2598" s="141"/>
      <c r="V2598" s="140"/>
      <c r="W2598" s="140"/>
      <c r="X2598" s="140"/>
      <c r="Y2598" s="140"/>
      <c r="Z2598" s="140"/>
      <c r="AA2598" s="139"/>
      <c r="AB2598" s="141"/>
      <c r="AC2598" s="141"/>
      <c r="AD2598" s="140"/>
      <c r="AE2598" s="140"/>
      <c r="AF2598" s="140"/>
      <c r="AG2598" s="140"/>
      <c r="AH2598" s="140"/>
      <c r="AI2598" s="140"/>
      <c r="AJ2598" s="140"/>
      <c r="AK2598" s="140"/>
      <c r="AL2598" s="139"/>
      <c r="AM2598" s="140"/>
      <c r="AN2598" s="140"/>
    </row>
    <row r="2599" spans="1:40" ht="14.4" x14ac:dyDescent="0.25">
      <c r="A2599" s="139"/>
      <c r="B2599" s="140"/>
      <c r="C2599" s="139"/>
      <c r="D2599" s="140"/>
      <c r="E2599" s="140"/>
      <c r="F2599" s="139"/>
      <c r="G2599" s="140"/>
      <c r="H2599" s="140"/>
      <c r="I2599" s="140"/>
      <c r="J2599" s="140"/>
      <c r="K2599" s="140"/>
      <c r="L2599" s="140"/>
      <c r="M2599" s="140"/>
      <c r="N2599" s="140"/>
      <c r="O2599" s="139"/>
      <c r="P2599" s="139"/>
      <c r="Q2599" s="140"/>
      <c r="R2599" s="139"/>
      <c r="S2599" s="139"/>
      <c r="T2599" s="140"/>
      <c r="U2599" s="141"/>
      <c r="V2599" s="140"/>
      <c r="W2599" s="140"/>
      <c r="X2599" s="140"/>
      <c r="Y2599" s="140"/>
      <c r="Z2599" s="140"/>
      <c r="AA2599" s="139"/>
      <c r="AB2599" s="141"/>
      <c r="AC2599" s="141"/>
      <c r="AD2599" s="140"/>
      <c r="AE2599" s="140"/>
      <c r="AF2599" s="140"/>
      <c r="AG2599" s="140"/>
      <c r="AH2599" s="140"/>
      <c r="AI2599" s="140"/>
      <c r="AJ2599" s="140"/>
      <c r="AK2599" s="140"/>
      <c r="AL2599" s="139"/>
      <c r="AM2599" s="140"/>
      <c r="AN2599" s="140"/>
    </row>
    <row r="2600" spans="1:40" ht="14.4" x14ac:dyDescent="0.25">
      <c r="A2600" s="139"/>
      <c r="B2600" s="140"/>
      <c r="C2600" s="139"/>
      <c r="D2600" s="140"/>
      <c r="E2600" s="140"/>
      <c r="F2600" s="139"/>
      <c r="G2600" s="140"/>
      <c r="H2600" s="140"/>
      <c r="I2600" s="140"/>
      <c r="J2600" s="140"/>
      <c r="K2600" s="140"/>
      <c r="L2600" s="140"/>
      <c r="M2600" s="140"/>
      <c r="N2600" s="140"/>
      <c r="O2600" s="139"/>
      <c r="P2600" s="139"/>
      <c r="Q2600" s="140"/>
      <c r="R2600" s="139"/>
      <c r="S2600" s="139"/>
      <c r="T2600" s="140"/>
      <c r="U2600" s="141"/>
      <c r="V2600" s="140"/>
      <c r="W2600" s="140"/>
      <c r="X2600" s="140"/>
      <c r="Y2600" s="140"/>
      <c r="Z2600" s="140"/>
      <c r="AA2600" s="139"/>
      <c r="AB2600" s="141"/>
      <c r="AC2600" s="141"/>
      <c r="AD2600" s="140"/>
      <c r="AE2600" s="140"/>
      <c r="AF2600" s="140"/>
      <c r="AG2600" s="140"/>
      <c r="AH2600" s="140"/>
      <c r="AI2600" s="140"/>
      <c r="AJ2600" s="140"/>
      <c r="AK2600" s="140"/>
      <c r="AL2600" s="139"/>
      <c r="AM2600" s="140"/>
      <c r="AN2600" s="140"/>
    </row>
    <row r="2601" spans="1:40" ht="14.4" x14ac:dyDescent="0.25">
      <c r="A2601" s="139"/>
      <c r="B2601" s="140"/>
      <c r="C2601" s="139"/>
      <c r="D2601" s="140"/>
      <c r="E2601" s="140"/>
      <c r="F2601" s="139"/>
      <c r="G2601" s="140"/>
      <c r="H2601" s="140"/>
      <c r="I2601" s="140"/>
      <c r="J2601" s="140"/>
      <c r="K2601" s="140"/>
      <c r="L2601" s="140"/>
      <c r="M2601" s="140"/>
      <c r="N2601" s="140"/>
      <c r="O2601" s="139"/>
      <c r="P2601" s="139"/>
      <c r="Q2601" s="140"/>
      <c r="R2601" s="139"/>
      <c r="S2601" s="139"/>
      <c r="T2601" s="140"/>
      <c r="U2601" s="141"/>
      <c r="V2601" s="140"/>
      <c r="W2601" s="140"/>
      <c r="X2601" s="140"/>
      <c r="Y2601" s="140"/>
      <c r="Z2601" s="140"/>
      <c r="AA2601" s="139"/>
      <c r="AB2601" s="141"/>
      <c r="AC2601" s="141"/>
      <c r="AD2601" s="140"/>
      <c r="AE2601" s="140"/>
      <c r="AF2601" s="140"/>
      <c r="AG2601" s="140"/>
      <c r="AH2601" s="140"/>
      <c r="AI2601" s="140"/>
      <c r="AJ2601" s="140"/>
      <c r="AK2601" s="140"/>
      <c r="AL2601" s="139"/>
      <c r="AM2601" s="140"/>
      <c r="AN2601" s="140"/>
    </row>
    <row r="2602" spans="1:40" ht="14.4" x14ac:dyDescent="0.25">
      <c r="A2602" s="139"/>
      <c r="B2602" s="140"/>
      <c r="C2602" s="139"/>
      <c r="D2602" s="140"/>
      <c r="E2602" s="140"/>
      <c r="F2602" s="139"/>
      <c r="G2602" s="140"/>
      <c r="H2602" s="140"/>
      <c r="I2602" s="140"/>
      <c r="J2602" s="140"/>
      <c r="K2602" s="140"/>
      <c r="L2602" s="140"/>
      <c r="M2602" s="140"/>
      <c r="N2602" s="140"/>
      <c r="O2602" s="139"/>
      <c r="P2602" s="139"/>
      <c r="Q2602" s="140"/>
      <c r="R2602" s="139"/>
      <c r="S2602" s="139"/>
      <c r="T2602" s="140"/>
      <c r="U2602" s="141"/>
      <c r="V2602" s="140"/>
      <c r="W2602" s="140"/>
      <c r="X2602" s="140"/>
      <c r="Y2602" s="140"/>
      <c r="Z2602" s="140"/>
      <c r="AA2602" s="139"/>
      <c r="AB2602" s="141"/>
      <c r="AC2602" s="141"/>
      <c r="AD2602" s="140"/>
      <c r="AE2602" s="140"/>
      <c r="AF2602" s="140"/>
      <c r="AG2602" s="140"/>
      <c r="AH2602" s="140"/>
      <c r="AI2602" s="140"/>
      <c r="AJ2602" s="140"/>
      <c r="AK2602" s="140"/>
      <c r="AL2602" s="139"/>
      <c r="AM2602" s="140"/>
      <c r="AN2602" s="140"/>
    </row>
    <row r="2603" spans="1:40" ht="14.4" x14ac:dyDescent="0.25">
      <c r="A2603" s="139"/>
      <c r="B2603" s="140"/>
      <c r="C2603" s="139"/>
      <c r="D2603" s="140"/>
      <c r="E2603" s="140"/>
      <c r="F2603" s="139"/>
      <c r="G2603" s="140"/>
      <c r="H2603" s="140"/>
      <c r="I2603" s="140"/>
      <c r="J2603" s="140"/>
      <c r="K2603" s="140"/>
      <c r="L2603" s="140"/>
      <c r="M2603" s="140"/>
      <c r="N2603" s="140"/>
      <c r="O2603" s="139"/>
      <c r="P2603" s="139"/>
      <c r="Q2603" s="140"/>
      <c r="R2603" s="139"/>
      <c r="S2603" s="139"/>
      <c r="T2603" s="140"/>
      <c r="U2603" s="141"/>
      <c r="V2603" s="140"/>
      <c r="W2603" s="140"/>
      <c r="X2603" s="140"/>
      <c r="Y2603" s="140"/>
      <c r="Z2603" s="140"/>
      <c r="AA2603" s="139"/>
      <c r="AB2603" s="141"/>
      <c r="AC2603" s="141"/>
      <c r="AD2603" s="140"/>
      <c r="AE2603" s="140"/>
      <c r="AF2603" s="140"/>
      <c r="AG2603" s="140"/>
      <c r="AH2603" s="140"/>
      <c r="AI2603" s="140"/>
      <c r="AJ2603" s="140"/>
      <c r="AK2603" s="140"/>
      <c r="AL2603" s="139"/>
      <c r="AM2603" s="140"/>
      <c r="AN2603" s="140"/>
    </row>
    <row r="2604" spans="1:40" ht="14.4" x14ac:dyDescent="0.25">
      <c r="A2604" s="139"/>
      <c r="B2604" s="140"/>
      <c r="C2604" s="139"/>
      <c r="D2604" s="140"/>
      <c r="E2604" s="140"/>
      <c r="F2604" s="139"/>
      <c r="G2604" s="140"/>
      <c r="H2604" s="140"/>
      <c r="I2604" s="140"/>
      <c r="J2604" s="140"/>
      <c r="K2604" s="140"/>
      <c r="L2604" s="140"/>
      <c r="M2604" s="140"/>
      <c r="N2604" s="140"/>
      <c r="O2604" s="139"/>
      <c r="P2604" s="139"/>
      <c r="Q2604" s="140"/>
      <c r="R2604" s="139"/>
      <c r="S2604" s="139"/>
      <c r="T2604" s="140"/>
      <c r="U2604" s="141"/>
      <c r="V2604" s="140"/>
      <c r="W2604" s="140"/>
      <c r="X2604" s="140"/>
      <c r="Y2604" s="140"/>
      <c r="Z2604" s="140"/>
      <c r="AA2604" s="139"/>
      <c r="AB2604" s="141"/>
      <c r="AC2604" s="141"/>
      <c r="AD2604" s="140"/>
      <c r="AE2604" s="140"/>
      <c r="AF2604" s="140"/>
      <c r="AG2604" s="140"/>
      <c r="AH2604" s="140"/>
      <c r="AI2604" s="140"/>
      <c r="AJ2604" s="140"/>
      <c r="AK2604" s="140"/>
      <c r="AL2604" s="139"/>
      <c r="AM2604" s="140"/>
      <c r="AN2604" s="140"/>
    </row>
    <row r="2605" spans="1:40" ht="14.4" x14ac:dyDescent="0.25">
      <c r="A2605" s="139"/>
      <c r="B2605" s="140"/>
      <c r="C2605" s="139"/>
      <c r="D2605" s="140"/>
      <c r="E2605" s="140"/>
      <c r="F2605" s="139"/>
      <c r="G2605" s="140"/>
      <c r="H2605" s="140"/>
      <c r="I2605" s="140"/>
      <c r="J2605" s="140"/>
      <c r="K2605" s="140"/>
      <c r="L2605" s="140"/>
      <c r="M2605" s="140"/>
      <c r="N2605" s="140"/>
      <c r="O2605" s="139"/>
      <c r="P2605" s="139"/>
      <c r="Q2605" s="140"/>
      <c r="R2605" s="139"/>
      <c r="S2605" s="139"/>
      <c r="T2605" s="140"/>
      <c r="U2605" s="141"/>
      <c r="V2605" s="140"/>
      <c r="W2605" s="140"/>
      <c r="X2605" s="140"/>
      <c r="Y2605" s="140"/>
      <c r="Z2605" s="140"/>
      <c r="AA2605" s="139"/>
      <c r="AB2605" s="141"/>
      <c r="AC2605" s="141"/>
      <c r="AD2605" s="140"/>
      <c r="AE2605" s="140"/>
      <c r="AF2605" s="140"/>
      <c r="AG2605" s="140"/>
      <c r="AH2605" s="140"/>
      <c r="AI2605" s="140"/>
      <c r="AJ2605" s="140"/>
      <c r="AK2605" s="140"/>
      <c r="AL2605" s="139"/>
      <c r="AM2605" s="140"/>
      <c r="AN2605" s="140"/>
    </row>
    <row r="2606" spans="1:40" ht="14.4" x14ac:dyDescent="0.25">
      <c r="A2606" s="139"/>
      <c r="B2606" s="140"/>
      <c r="C2606" s="139"/>
      <c r="D2606" s="140"/>
      <c r="E2606" s="140"/>
      <c r="F2606" s="139"/>
      <c r="G2606" s="140"/>
      <c r="H2606" s="140"/>
      <c r="I2606" s="140"/>
      <c r="J2606" s="140"/>
      <c r="K2606" s="140"/>
      <c r="L2606" s="140"/>
      <c r="M2606" s="140"/>
      <c r="N2606" s="140"/>
      <c r="O2606" s="139"/>
      <c r="P2606" s="139"/>
      <c r="Q2606" s="140"/>
      <c r="R2606" s="139"/>
      <c r="S2606" s="139"/>
      <c r="T2606" s="140"/>
      <c r="U2606" s="141"/>
      <c r="V2606" s="140"/>
      <c r="W2606" s="140"/>
      <c r="X2606" s="140"/>
      <c r="Y2606" s="140"/>
      <c r="Z2606" s="140"/>
      <c r="AA2606" s="139"/>
      <c r="AB2606" s="141"/>
      <c r="AC2606" s="141"/>
      <c r="AD2606" s="140"/>
      <c r="AE2606" s="140"/>
      <c r="AF2606" s="140"/>
      <c r="AG2606" s="140"/>
      <c r="AH2606" s="140"/>
      <c r="AI2606" s="140"/>
      <c r="AJ2606" s="140"/>
      <c r="AK2606" s="140"/>
      <c r="AL2606" s="139"/>
      <c r="AM2606" s="140"/>
      <c r="AN2606" s="140"/>
    </row>
    <row r="2607" spans="1:40" ht="14.4" x14ac:dyDescent="0.25">
      <c r="A2607" s="139"/>
      <c r="B2607" s="140"/>
      <c r="C2607" s="139"/>
      <c r="D2607" s="140"/>
      <c r="E2607" s="140"/>
      <c r="F2607" s="139"/>
      <c r="G2607" s="140"/>
      <c r="H2607" s="140"/>
      <c r="I2607" s="140"/>
      <c r="J2607" s="140"/>
      <c r="K2607" s="140"/>
      <c r="L2607" s="140"/>
      <c r="M2607" s="140"/>
      <c r="N2607" s="140"/>
      <c r="O2607" s="139"/>
      <c r="P2607" s="139"/>
      <c r="Q2607" s="140"/>
      <c r="R2607" s="139"/>
      <c r="S2607" s="139"/>
      <c r="T2607" s="140"/>
      <c r="U2607" s="141"/>
      <c r="V2607" s="140"/>
      <c r="W2607" s="140"/>
      <c r="X2607" s="140"/>
      <c r="Y2607" s="140"/>
      <c r="Z2607" s="140"/>
      <c r="AA2607" s="139"/>
      <c r="AB2607" s="141"/>
      <c r="AC2607" s="141"/>
      <c r="AD2607" s="140"/>
      <c r="AE2607" s="140"/>
      <c r="AF2607" s="140"/>
      <c r="AG2607" s="140"/>
      <c r="AH2607" s="140"/>
      <c r="AI2607" s="140"/>
      <c r="AJ2607" s="140"/>
      <c r="AK2607" s="140"/>
      <c r="AL2607" s="139"/>
      <c r="AM2607" s="140"/>
      <c r="AN2607" s="140"/>
    </row>
    <row r="2608" spans="1:40" ht="14.4" x14ac:dyDescent="0.25">
      <c r="A2608" s="139"/>
      <c r="B2608" s="140"/>
      <c r="C2608" s="139"/>
      <c r="D2608" s="140"/>
      <c r="E2608" s="140"/>
      <c r="F2608" s="139"/>
      <c r="G2608" s="140"/>
      <c r="H2608" s="140"/>
      <c r="I2608" s="140"/>
      <c r="J2608" s="140"/>
      <c r="K2608" s="140"/>
      <c r="L2608" s="140"/>
      <c r="M2608" s="140"/>
      <c r="N2608" s="140"/>
      <c r="O2608" s="139"/>
      <c r="P2608" s="139"/>
      <c r="Q2608" s="140"/>
      <c r="R2608" s="139"/>
      <c r="S2608" s="139"/>
      <c r="T2608" s="140"/>
      <c r="U2608" s="141"/>
      <c r="V2608" s="140"/>
      <c r="W2608" s="140"/>
      <c r="X2608" s="140"/>
      <c r="Y2608" s="140"/>
      <c r="Z2608" s="140"/>
      <c r="AA2608" s="139"/>
      <c r="AB2608" s="141"/>
      <c r="AC2608" s="141"/>
      <c r="AD2608" s="140"/>
      <c r="AE2608" s="140"/>
      <c r="AF2608" s="140"/>
      <c r="AG2608" s="140"/>
      <c r="AH2608" s="140"/>
      <c r="AI2608" s="140"/>
      <c r="AJ2608" s="140"/>
      <c r="AK2608" s="140"/>
      <c r="AL2608" s="139"/>
      <c r="AM2608" s="140"/>
      <c r="AN2608" s="140"/>
    </row>
    <row r="2609" spans="1:40" ht="14.4" x14ac:dyDescent="0.25">
      <c r="A2609" s="139"/>
      <c r="B2609" s="140"/>
      <c r="C2609" s="139"/>
      <c r="D2609" s="140"/>
      <c r="E2609" s="140"/>
      <c r="F2609" s="139"/>
      <c r="G2609" s="140"/>
      <c r="H2609" s="140"/>
      <c r="I2609" s="140"/>
      <c r="J2609" s="140"/>
      <c r="K2609" s="140"/>
      <c r="L2609" s="140"/>
      <c r="M2609" s="140"/>
      <c r="N2609" s="140"/>
      <c r="O2609" s="139"/>
      <c r="P2609" s="139"/>
      <c r="Q2609" s="140"/>
      <c r="R2609" s="139"/>
      <c r="S2609" s="139"/>
      <c r="T2609" s="140"/>
      <c r="U2609" s="141"/>
      <c r="V2609" s="140"/>
      <c r="W2609" s="140"/>
      <c r="X2609" s="140"/>
      <c r="Y2609" s="140"/>
      <c r="Z2609" s="140"/>
      <c r="AA2609" s="139"/>
      <c r="AB2609" s="141"/>
      <c r="AC2609" s="141"/>
      <c r="AD2609" s="140"/>
      <c r="AE2609" s="140"/>
      <c r="AF2609" s="140"/>
      <c r="AG2609" s="140"/>
      <c r="AH2609" s="140"/>
      <c r="AI2609" s="140"/>
      <c r="AJ2609" s="140"/>
      <c r="AK2609" s="140"/>
      <c r="AL2609" s="139"/>
      <c r="AM2609" s="140"/>
      <c r="AN2609" s="140"/>
    </row>
    <row r="2610" spans="1:40" ht="14.4" x14ac:dyDescent="0.25">
      <c r="A2610" s="139"/>
      <c r="B2610" s="140"/>
      <c r="C2610" s="139"/>
      <c r="D2610" s="140"/>
      <c r="E2610" s="140"/>
      <c r="F2610" s="139"/>
      <c r="G2610" s="140"/>
      <c r="H2610" s="140"/>
      <c r="I2610" s="140"/>
      <c r="J2610" s="140"/>
      <c r="K2610" s="140"/>
      <c r="L2610" s="140"/>
      <c r="M2610" s="140"/>
      <c r="N2610" s="140"/>
      <c r="O2610" s="139"/>
      <c r="P2610" s="139"/>
      <c r="Q2610" s="140"/>
      <c r="R2610" s="139"/>
      <c r="S2610" s="139"/>
      <c r="T2610" s="140"/>
      <c r="U2610" s="141"/>
      <c r="V2610" s="140"/>
      <c r="W2610" s="140"/>
      <c r="X2610" s="140"/>
      <c r="Y2610" s="140"/>
      <c r="Z2610" s="140"/>
      <c r="AA2610" s="139"/>
      <c r="AB2610" s="141"/>
      <c r="AC2610" s="141"/>
      <c r="AD2610" s="140"/>
      <c r="AE2610" s="140"/>
      <c r="AF2610" s="140"/>
      <c r="AG2610" s="140"/>
      <c r="AH2610" s="140"/>
      <c r="AI2610" s="140"/>
      <c r="AJ2610" s="140"/>
      <c r="AK2610" s="140"/>
      <c r="AL2610" s="139"/>
      <c r="AM2610" s="140"/>
      <c r="AN2610" s="140"/>
    </row>
    <row r="2611" spans="1:40" ht="14.4" x14ac:dyDescent="0.25">
      <c r="A2611" s="139"/>
      <c r="B2611" s="140"/>
      <c r="C2611" s="139"/>
      <c r="D2611" s="140"/>
      <c r="E2611" s="140"/>
      <c r="F2611" s="139"/>
      <c r="G2611" s="140"/>
      <c r="H2611" s="140"/>
      <c r="I2611" s="140"/>
      <c r="J2611" s="140"/>
      <c r="K2611" s="140"/>
      <c r="L2611" s="140"/>
      <c r="M2611" s="140"/>
      <c r="N2611" s="140"/>
      <c r="O2611" s="139"/>
      <c r="P2611" s="139"/>
      <c r="Q2611" s="140"/>
      <c r="R2611" s="139"/>
      <c r="S2611" s="139"/>
      <c r="T2611" s="140"/>
      <c r="U2611" s="141"/>
      <c r="V2611" s="140"/>
      <c r="W2611" s="140"/>
      <c r="X2611" s="140"/>
      <c r="Y2611" s="140"/>
      <c r="Z2611" s="140"/>
      <c r="AA2611" s="139"/>
      <c r="AB2611" s="141"/>
      <c r="AC2611" s="141"/>
      <c r="AD2611" s="140"/>
      <c r="AE2611" s="140"/>
      <c r="AF2611" s="140"/>
      <c r="AG2611" s="140"/>
      <c r="AH2611" s="140"/>
      <c r="AI2611" s="140"/>
      <c r="AJ2611" s="140"/>
      <c r="AK2611" s="140"/>
      <c r="AL2611" s="139"/>
      <c r="AM2611" s="140"/>
      <c r="AN2611" s="140"/>
    </row>
    <row r="2612" spans="1:40" ht="14.4" x14ac:dyDescent="0.25">
      <c r="A2612" s="139"/>
      <c r="B2612" s="140"/>
      <c r="C2612" s="139"/>
      <c r="D2612" s="140"/>
      <c r="E2612" s="140"/>
      <c r="F2612" s="139"/>
      <c r="G2612" s="140"/>
      <c r="H2612" s="140"/>
      <c r="I2612" s="140"/>
      <c r="J2612" s="140"/>
      <c r="K2612" s="140"/>
      <c r="L2612" s="140"/>
      <c r="M2612" s="140"/>
      <c r="N2612" s="140"/>
      <c r="O2612" s="139"/>
      <c r="P2612" s="139"/>
      <c r="Q2612" s="140"/>
      <c r="R2612" s="139"/>
      <c r="S2612" s="139"/>
      <c r="T2612" s="140"/>
      <c r="U2612" s="141"/>
      <c r="V2612" s="140"/>
      <c r="W2612" s="140"/>
      <c r="X2612" s="140"/>
      <c r="Y2612" s="140"/>
      <c r="Z2612" s="140"/>
      <c r="AA2612" s="139"/>
      <c r="AB2612" s="141"/>
      <c r="AC2612" s="141"/>
      <c r="AD2612" s="140"/>
      <c r="AE2612" s="140"/>
      <c r="AF2612" s="140"/>
      <c r="AG2612" s="140"/>
      <c r="AH2612" s="140"/>
      <c r="AI2612" s="140"/>
      <c r="AJ2612" s="140"/>
      <c r="AK2612" s="140"/>
      <c r="AL2612" s="139"/>
      <c r="AM2612" s="140"/>
      <c r="AN2612" s="140"/>
    </row>
    <row r="2613" spans="1:40" ht="14.4" x14ac:dyDescent="0.25">
      <c r="A2613" s="139"/>
      <c r="B2613" s="140"/>
      <c r="C2613" s="139"/>
      <c r="D2613" s="140"/>
      <c r="E2613" s="140"/>
      <c r="F2613" s="139"/>
      <c r="G2613" s="140"/>
      <c r="H2613" s="140"/>
      <c r="I2613" s="140"/>
      <c r="J2613" s="140"/>
      <c r="K2613" s="140"/>
      <c r="L2613" s="140"/>
      <c r="M2613" s="140"/>
      <c r="N2613" s="140"/>
      <c r="O2613" s="139"/>
      <c r="P2613" s="139"/>
      <c r="Q2613" s="140"/>
      <c r="R2613" s="139"/>
      <c r="S2613" s="139"/>
      <c r="T2613" s="140"/>
      <c r="U2613" s="141"/>
      <c r="V2613" s="140"/>
      <c r="W2613" s="140"/>
      <c r="X2613" s="140"/>
      <c r="Y2613" s="140"/>
      <c r="Z2613" s="140"/>
      <c r="AA2613" s="139"/>
      <c r="AB2613" s="141"/>
      <c r="AC2613" s="141"/>
      <c r="AD2613" s="140"/>
      <c r="AE2613" s="140"/>
      <c r="AF2613" s="140"/>
      <c r="AG2613" s="140"/>
      <c r="AH2613" s="140"/>
      <c r="AI2613" s="140"/>
      <c r="AJ2613" s="140"/>
      <c r="AK2613" s="140"/>
      <c r="AL2613" s="139"/>
      <c r="AM2613" s="140"/>
      <c r="AN2613" s="140"/>
    </row>
    <row r="2614" spans="1:40" ht="14.4" x14ac:dyDescent="0.25">
      <c r="A2614" s="139"/>
      <c r="B2614" s="140"/>
      <c r="C2614" s="139"/>
      <c r="D2614" s="140"/>
      <c r="E2614" s="140"/>
      <c r="F2614" s="139"/>
      <c r="G2614" s="140"/>
      <c r="H2614" s="140"/>
      <c r="I2614" s="140"/>
      <c r="J2614" s="140"/>
      <c r="K2614" s="140"/>
      <c r="L2614" s="140"/>
      <c r="M2614" s="140"/>
      <c r="N2614" s="140"/>
      <c r="O2614" s="139"/>
      <c r="P2614" s="139"/>
      <c r="Q2614" s="140"/>
      <c r="R2614" s="139"/>
      <c r="S2614" s="139"/>
      <c r="T2614" s="140"/>
      <c r="U2614" s="141"/>
      <c r="V2614" s="140"/>
      <c r="W2614" s="140"/>
      <c r="X2614" s="140"/>
      <c r="Y2614" s="140"/>
      <c r="Z2614" s="140"/>
      <c r="AA2614" s="139"/>
      <c r="AB2614" s="141"/>
      <c r="AC2614" s="141"/>
      <c r="AD2614" s="140"/>
      <c r="AE2614" s="140"/>
      <c r="AF2614" s="140"/>
      <c r="AG2614" s="140"/>
      <c r="AH2614" s="140"/>
      <c r="AI2614" s="140"/>
      <c r="AJ2614" s="140"/>
      <c r="AK2614" s="140"/>
      <c r="AL2614" s="139"/>
      <c r="AM2614" s="140"/>
      <c r="AN2614" s="140"/>
    </row>
    <row r="2615" spans="1:40" ht="14.4" x14ac:dyDescent="0.25">
      <c r="A2615" s="139"/>
      <c r="B2615" s="140"/>
      <c r="C2615" s="139"/>
      <c r="D2615" s="140"/>
      <c r="E2615" s="140"/>
      <c r="F2615" s="139"/>
      <c r="G2615" s="140"/>
      <c r="H2615" s="140"/>
      <c r="I2615" s="140"/>
      <c r="J2615" s="140"/>
      <c r="K2615" s="140"/>
      <c r="L2615" s="140"/>
      <c r="M2615" s="140"/>
      <c r="N2615" s="140"/>
      <c r="O2615" s="139"/>
      <c r="Q2615" s="140"/>
      <c r="R2615" s="139"/>
      <c r="S2615" s="139"/>
      <c r="T2615" s="140"/>
      <c r="U2615" s="141"/>
      <c r="V2615" s="140"/>
      <c r="W2615" s="140"/>
      <c r="X2615" s="140"/>
      <c r="Y2615" s="140"/>
      <c r="Z2615" s="140"/>
      <c r="AA2615" s="139"/>
      <c r="AB2615" s="141"/>
      <c r="AC2615" s="141"/>
      <c r="AD2615" s="140"/>
      <c r="AE2615" s="140"/>
      <c r="AF2615" s="140"/>
      <c r="AG2615" s="140"/>
      <c r="AH2615" s="140"/>
      <c r="AI2615" s="140"/>
      <c r="AJ2615" s="140"/>
      <c r="AK2615" s="140"/>
      <c r="AL2615" s="139"/>
      <c r="AM2615" s="140"/>
      <c r="AN2615" s="140"/>
    </row>
    <row r="2616" spans="1:40" ht="14.4" x14ac:dyDescent="0.25">
      <c r="A2616" s="139"/>
      <c r="B2616" s="140"/>
      <c r="C2616" s="139"/>
      <c r="D2616" s="140"/>
      <c r="E2616" s="140"/>
      <c r="F2616" s="139"/>
      <c r="G2616" s="140"/>
      <c r="H2616" s="140"/>
      <c r="I2616" s="140"/>
      <c r="J2616" s="140"/>
      <c r="K2616" s="140"/>
      <c r="L2616" s="140"/>
      <c r="M2616" s="140"/>
      <c r="N2616" s="140"/>
      <c r="O2616" s="139"/>
      <c r="P2616" s="139"/>
      <c r="Q2616" s="140"/>
      <c r="R2616" s="139"/>
      <c r="S2616" s="139"/>
      <c r="T2616" s="140"/>
      <c r="U2616" s="141"/>
      <c r="V2616" s="140"/>
      <c r="W2616" s="140"/>
      <c r="X2616" s="140"/>
      <c r="Y2616" s="140"/>
      <c r="Z2616" s="140"/>
      <c r="AA2616" s="139"/>
      <c r="AB2616" s="141"/>
      <c r="AC2616" s="141"/>
      <c r="AD2616" s="140"/>
      <c r="AE2616" s="140"/>
      <c r="AF2616" s="140"/>
      <c r="AG2616" s="140"/>
      <c r="AH2616" s="140"/>
      <c r="AI2616" s="140"/>
      <c r="AJ2616" s="140"/>
      <c r="AK2616" s="140"/>
      <c r="AL2616" s="139"/>
      <c r="AM2616" s="140"/>
      <c r="AN2616" s="140"/>
    </row>
    <row r="2617" spans="1:40" ht="14.4" x14ac:dyDescent="0.25">
      <c r="A2617" s="139"/>
      <c r="B2617" s="140"/>
      <c r="C2617" s="139"/>
      <c r="D2617" s="140"/>
      <c r="E2617" s="140"/>
      <c r="F2617" s="139"/>
      <c r="G2617" s="140"/>
      <c r="H2617" s="140"/>
      <c r="I2617" s="140"/>
      <c r="J2617" s="140"/>
      <c r="K2617" s="140"/>
      <c r="L2617" s="140"/>
      <c r="M2617" s="140"/>
      <c r="N2617" s="140"/>
      <c r="O2617" s="139"/>
      <c r="P2617" s="139"/>
      <c r="Q2617" s="140"/>
      <c r="R2617" s="139"/>
      <c r="S2617" s="139"/>
      <c r="T2617" s="140"/>
      <c r="U2617" s="141"/>
      <c r="V2617" s="140"/>
      <c r="W2617" s="140"/>
      <c r="X2617" s="140"/>
      <c r="Y2617" s="140"/>
      <c r="Z2617" s="140"/>
      <c r="AA2617" s="139"/>
      <c r="AB2617" s="141"/>
      <c r="AC2617" s="141"/>
      <c r="AD2617" s="140"/>
      <c r="AE2617" s="140"/>
      <c r="AF2617" s="140"/>
      <c r="AG2617" s="140"/>
      <c r="AH2617" s="140"/>
      <c r="AI2617" s="140"/>
      <c r="AJ2617" s="140"/>
      <c r="AK2617" s="140"/>
      <c r="AL2617" s="139"/>
      <c r="AM2617" s="140"/>
      <c r="AN2617" s="140"/>
    </row>
    <row r="2618" spans="1:40" ht="14.4" x14ac:dyDescent="0.25">
      <c r="A2618" s="139"/>
      <c r="B2618" s="140"/>
      <c r="C2618" s="139"/>
      <c r="D2618" s="140"/>
      <c r="E2618" s="140"/>
      <c r="F2618" s="139"/>
      <c r="G2618" s="140"/>
      <c r="H2618" s="140"/>
      <c r="I2618" s="140"/>
      <c r="J2618" s="140"/>
      <c r="K2618" s="140"/>
      <c r="L2618" s="140"/>
      <c r="M2618" s="140"/>
      <c r="N2618" s="140"/>
      <c r="O2618" s="139"/>
      <c r="P2618" s="139"/>
      <c r="Q2618" s="140"/>
      <c r="R2618" s="139"/>
      <c r="S2618" s="139"/>
      <c r="T2618" s="140"/>
      <c r="U2618" s="141"/>
      <c r="V2618" s="140"/>
      <c r="W2618" s="140"/>
      <c r="X2618" s="140"/>
      <c r="Y2618" s="140"/>
      <c r="Z2618" s="140"/>
      <c r="AA2618" s="139"/>
      <c r="AB2618" s="141"/>
      <c r="AC2618" s="141"/>
      <c r="AD2618" s="140"/>
      <c r="AE2618" s="140"/>
      <c r="AF2618" s="140"/>
      <c r="AG2618" s="140"/>
      <c r="AH2618" s="140"/>
      <c r="AI2618" s="140"/>
      <c r="AJ2618" s="140"/>
      <c r="AK2618" s="140"/>
      <c r="AL2618" s="139"/>
      <c r="AM2618" s="140"/>
      <c r="AN2618" s="140"/>
    </row>
    <row r="2619" spans="1:40" ht="14.4" x14ac:dyDescent="0.25">
      <c r="A2619" s="139"/>
      <c r="B2619" s="140"/>
      <c r="C2619" s="139"/>
      <c r="D2619" s="140"/>
      <c r="E2619" s="140"/>
      <c r="F2619" s="139"/>
      <c r="G2619" s="140"/>
      <c r="H2619" s="140"/>
      <c r="I2619" s="140"/>
      <c r="J2619" s="140"/>
      <c r="K2619" s="140"/>
      <c r="L2619" s="140"/>
      <c r="M2619" s="140"/>
      <c r="N2619" s="140"/>
      <c r="O2619" s="139"/>
      <c r="P2619" s="139"/>
      <c r="Q2619" s="140"/>
      <c r="R2619" s="139"/>
      <c r="S2619" s="139"/>
      <c r="T2619" s="140"/>
      <c r="U2619" s="141"/>
      <c r="V2619" s="140"/>
      <c r="W2619" s="140"/>
      <c r="X2619" s="140"/>
      <c r="Y2619" s="140"/>
      <c r="Z2619" s="140"/>
      <c r="AA2619" s="139"/>
      <c r="AB2619" s="141"/>
      <c r="AC2619" s="141"/>
      <c r="AD2619" s="140"/>
      <c r="AE2619" s="140"/>
      <c r="AF2619" s="140"/>
      <c r="AG2619" s="140"/>
      <c r="AH2619" s="140"/>
      <c r="AI2619" s="140"/>
      <c r="AJ2619" s="140"/>
      <c r="AK2619" s="140"/>
      <c r="AL2619" s="139"/>
      <c r="AM2619" s="140"/>
      <c r="AN2619" s="140"/>
    </row>
    <row r="2620" spans="1:40" ht="14.4" x14ac:dyDescent="0.25">
      <c r="A2620" s="139"/>
      <c r="B2620" s="140"/>
      <c r="C2620" s="139"/>
      <c r="D2620" s="140"/>
      <c r="E2620" s="140"/>
      <c r="F2620" s="139"/>
      <c r="G2620" s="140"/>
      <c r="H2620" s="140"/>
      <c r="I2620" s="140"/>
      <c r="J2620" s="140"/>
      <c r="K2620" s="140"/>
      <c r="L2620" s="140"/>
      <c r="M2620" s="140"/>
      <c r="N2620" s="140"/>
      <c r="O2620" s="139"/>
      <c r="P2620" s="139"/>
      <c r="Q2620" s="140"/>
      <c r="R2620" s="139"/>
      <c r="S2620" s="139"/>
      <c r="T2620" s="140"/>
      <c r="U2620" s="141"/>
      <c r="V2620" s="140"/>
      <c r="W2620" s="140"/>
      <c r="X2620" s="140"/>
      <c r="Y2620" s="140"/>
      <c r="Z2620" s="140"/>
      <c r="AA2620" s="139"/>
      <c r="AB2620" s="141"/>
      <c r="AC2620" s="141"/>
      <c r="AD2620" s="140"/>
      <c r="AE2620" s="140"/>
      <c r="AF2620" s="140"/>
      <c r="AG2620" s="140"/>
      <c r="AH2620" s="140"/>
      <c r="AI2620" s="140"/>
      <c r="AJ2620" s="140"/>
      <c r="AK2620" s="140"/>
      <c r="AL2620" s="139"/>
      <c r="AM2620" s="140"/>
      <c r="AN2620" s="140"/>
    </row>
    <row r="2621" spans="1:40" ht="14.4" x14ac:dyDescent="0.25">
      <c r="A2621" s="139"/>
      <c r="B2621" s="140"/>
      <c r="C2621" s="139"/>
      <c r="D2621" s="140"/>
      <c r="E2621" s="140"/>
      <c r="F2621" s="139"/>
      <c r="G2621" s="140"/>
      <c r="H2621" s="140"/>
      <c r="I2621" s="140"/>
      <c r="J2621" s="140"/>
      <c r="K2621" s="140"/>
      <c r="L2621" s="140"/>
      <c r="M2621" s="140"/>
      <c r="N2621" s="140"/>
      <c r="O2621" s="139"/>
      <c r="P2621" s="139"/>
      <c r="Q2621" s="140"/>
      <c r="R2621" s="139"/>
      <c r="S2621" s="139"/>
      <c r="T2621" s="140"/>
      <c r="U2621" s="141"/>
      <c r="V2621" s="140"/>
      <c r="W2621" s="140"/>
      <c r="X2621" s="140"/>
      <c r="Y2621" s="140"/>
      <c r="Z2621" s="140"/>
      <c r="AA2621" s="139"/>
      <c r="AB2621" s="141"/>
      <c r="AC2621" s="141"/>
      <c r="AD2621" s="140"/>
      <c r="AE2621" s="140"/>
      <c r="AF2621" s="140"/>
      <c r="AG2621" s="140"/>
      <c r="AH2621" s="140"/>
      <c r="AI2621" s="140"/>
      <c r="AJ2621" s="140"/>
      <c r="AK2621" s="140"/>
      <c r="AL2621" s="139"/>
      <c r="AM2621" s="140"/>
      <c r="AN2621" s="140"/>
    </row>
    <row r="2622" spans="1:40" ht="14.4" x14ac:dyDescent="0.25">
      <c r="A2622" s="139"/>
      <c r="B2622" s="140"/>
      <c r="C2622" s="139"/>
      <c r="D2622" s="140"/>
      <c r="E2622" s="140"/>
      <c r="F2622" s="139"/>
      <c r="G2622" s="140"/>
      <c r="H2622" s="140"/>
      <c r="I2622" s="140"/>
      <c r="J2622" s="140"/>
      <c r="K2622" s="140"/>
      <c r="L2622" s="140"/>
      <c r="M2622" s="140"/>
      <c r="N2622" s="140"/>
      <c r="O2622" s="139"/>
      <c r="P2622" s="139"/>
      <c r="Q2622" s="140"/>
      <c r="R2622" s="139"/>
      <c r="S2622" s="139"/>
      <c r="T2622" s="140"/>
      <c r="U2622" s="141"/>
      <c r="V2622" s="140"/>
      <c r="W2622" s="140"/>
      <c r="X2622" s="140"/>
      <c r="Y2622" s="140"/>
      <c r="Z2622" s="140"/>
      <c r="AA2622" s="139"/>
      <c r="AB2622" s="141"/>
      <c r="AC2622" s="141"/>
      <c r="AD2622" s="140"/>
      <c r="AE2622" s="140"/>
      <c r="AF2622" s="140"/>
      <c r="AG2622" s="140"/>
      <c r="AH2622" s="140"/>
      <c r="AI2622" s="140"/>
      <c r="AJ2622" s="140"/>
      <c r="AK2622" s="140"/>
      <c r="AL2622" s="139"/>
      <c r="AM2622" s="140"/>
      <c r="AN2622" s="140"/>
    </row>
    <row r="2623" spans="1:40" ht="14.4" x14ac:dyDescent="0.25">
      <c r="A2623" s="139"/>
      <c r="B2623" s="140"/>
      <c r="C2623" s="139"/>
      <c r="D2623" s="140"/>
      <c r="E2623" s="140"/>
      <c r="F2623" s="139"/>
      <c r="G2623" s="140"/>
      <c r="H2623" s="140"/>
      <c r="I2623" s="140"/>
      <c r="J2623" s="140"/>
      <c r="K2623" s="140"/>
      <c r="L2623" s="140"/>
      <c r="M2623" s="140"/>
      <c r="N2623" s="140"/>
      <c r="O2623" s="139"/>
      <c r="P2623" s="139"/>
      <c r="Q2623" s="140"/>
      <c r="R2623" s="139"/>
      <c r="S2623" s="139"/>
      <c r="T2623" s="140"/>
      <c r="U2623" s="141"/>
      <c r="V2623" s="140"/>
      <c r="W2623" s="140"/>
      <c r="X2623" s="140"/>
      <c r="Y2623" s="140"/>
      <c r="Z2623" s="140"/>
      <c r="AA2623" s="139"/>
      <c r="AB2623" s="141"/>
      <c r="AC2623" s="141"/>
      <c r="AD2623" s="140"/>
      <c r="AE2623" s="140"/>
      <c r="AF2623" s="140"/>
      <c r="AG2623" s="140"/>
      <c r="AH2623" s="140"/>
      <c r="AI2623" s="140"/>
      <c r="AJ2623" s="140"/>
      <c r="AK2623" s="140"/>
      <c r="AL2623" s="139"/>
      <c r="AM2623" s="140"/>
      <c r="AN2623" s="140"/>
    </row>
    <row r="2624" spans="1:40" ht="14.4" x14ac:dyDescent="0.25">
      <c r="A2624" s="139"/>
      <c r="B2624" s="140"/>
      <c r="C2624" s="139"/>
      <c r="D2624" s="140"/>
      <c r="E2624" s="140"/>
      <c r="F2624" s="139"/>
      <c r="G2624" s="140"/>
      <c r="H2624" s="140"/>
      <c r="I2624" s="140"/>
      <c r="J2624" s="140"/>
      <c r="K2624" s="140"/>
      <c r="L2624" s="140"/>
      <c r="M2624" s="140"/>
      <c r="N2624" s="140"/>
      <c r="O2624" s="139"/>
      <c r="P2624" s="139"/>
      <c r="Q2624" s="140"/>
      <c r="R2624" s="139"/>
      <c r="S2624" s="139"/>
      <c r="T2624" s="140"/>
      <c r="U2624" s="141"/>
      <c r="V2624" s="140"/>
      <c r="W2624" s="140"/>
      <c r="X2624" s="140"/>
      <c r="Y2624" s="140"/>
      <c r="Z2624" s="140"/>
      <c r="AA2624" s="139"/>
      <c r="AB2624" s="141"/>
      <c r="AC2624" s="141"/>
      <c r="AD2624" s="140"/>
      <c r="AE2624" s="140"/>
      <c r="AF2624" s="140"/>
      <c r="AG2624" s="140"/>
      <c r="AH2624" s="140"/>
      <c r="AI2624" s="140"/>
      <c r="AJ2624" s="140"/>
      <c r="AK2624" s="140"/>
      <c r="AL2624" s="139"/>
      <c r="AM2624" s="140"/>
      <c r="AN2624" s="140"/>
    </row>
    <row r="2625" spans="1:40" ht="14.4" x14ac:dyDescent="0.25">
      <c r="A2625" s="139"/>
      <c r="B2625" s="140"/>
      <c r="C2625" s="139"/>
      <c r="D2625" s="140"/>
      <c r="E2625" s="140"/>
      <c r="F2625" s="139"/>
      <c r="G2625" s="140"/>
      <c r="H2625" s="140"/>
      <c r="I2625" s="140"/>
      <c r="J2625" s="140"/>
      <c r="K2625" s="140"/>
      <c r="L2625" s="140"/>
      <c r="M2625" s="140"/>
      <c r="N2625" s="140"/>
      <c r="O2625" s="139"/>
      <c r="P2625" s="139"/>
      <c r="Q2625" s="140"/>
      <c r="R2625" s="139"/>
      <c r="S2625" s="139"/>
      <c r="T2625" s="140"/>
      <c r="U2625" s="141"/>
      <c r="V2625" s="140"/>
      <c r="W2625" s="140"/>
      <c r="X2625" s="140"/>
      <c r="Y2625" s="140"/>
      <c r="Z2625" s="140"/>
      <c r="AA2625" s="139"/>
      <c r="AB2625" s="141"/>
      <c r="AC2625" s="141"/>
      <c r="AD2625" s="140"/>
      <c r="AE2625" s="140"/>
      <c r="AF2625" s="140"/>
      <c r="AG2625" s="140"/>
      <c r="AH2625" s="140"/>
      <c r="AI2625" s="140"/>
      <c r="AJ2625" s="140"/>
      <c r="AK2625" s="140"/>
      <c r="AL2625" s="139"/>
      <c r="AM2625" s="140"/>
      <c r="AN2625" s="140"/>
    </row>
    <row r="2626" spans="1:40" ht="14.4" x14ac:dyDescent="0.25">
      <c r="A2626" s="139"/>
      <c r="B2626" s="140"/>
      <c r="C2626" s="139"/>
      <c r="D2626" s="140"/>
      <c r="E2626" s="140"/>
      <c r="F2626" s="139"/>
      <c r="G2626" s="140"/>
      <c r="H2626" s="140"/>
      <c r="I2626" s="140"/>
      <c r="J2626" s="140"/>
      <c r="K2626" s="140"/>
      <c r="L2626" s="140"/>
      <c r="M2626" s="140"/>
      <c r="N2626" s="140"/>
      <c r="O2626" s="139"/>
      <c r="P2626" s="139"/>
      <c r="Q2626" s="140"/>
      <c r="R2626" s="139"/>
      <c r="S2626" s="139"/>
      <c r="T2626" s="140"/>
      <c r="U2626" s="141"/>
      <c r="V2626" s="140"/>
      <c r="W2626" s="140"/>
      <c r="X2626" s="140"/>
      <c r="Y2626" s="140"/>
      <c r="Z2626" s="140"/>
      <c r="AA2626" s="139"/>
      <c r="AB2626" s="141"/>
      <c r="AC2626" s="141"/>
      <c r="AD2626" s="140"/>
      <c r="AE2626" s="140"/>
      <c r="AF2626" s="140"/>
      <c r="AG2626" s="140"/>
      <c r="AH2626" s="140"/>
      <c r="AI2626" s="140"/>
      <c r="AJ2626" s="140"/>
      <c r="AK2626" s="140"/>
      <c r="AL2626" s="139"/>
      <c r="AM2626" s="140"/>
      <c r="AN2626" s="140"/>
    </row>
    <row r="2627" spans="1:40" ht="14.4" x14ac:dyDescent="0.25">
      <c r="A2627" s="139"/>
      <c r="B2627" s="140"/>
      <c r="C2627" s="139"/>
      <c r="D2627" s="140"/>
      <c r="E2627" s="140"/>
      <c r="F2627" s="139"/>
      <c r="G2627" s="140"/>
      <c r="H2627" s="140"/>
      <c r="I2627" s="140"/>
      <c r="J2627" s="140"/>
      <c r="K2627" s="140"/>
      <c r="L2627" s="140"/>
      <c r="M2627" s="140"/>
      <c r="N2627" s="140"/>
      <c r="O2627" s="139"/>
      <c r="Q2627" s="140"/>
      <c r="R2627" s="139"/>
      <c r="S2627" s="139"/>
      <c r="T2627" s="140"/>
      <c r="U2627" s="141"/>
      <c r="V2627" s="140"/>
      <c r="W2627" s="140"/>
      <c r="X2627" s="140"/>
      <c r="Y2627" s="140"/>
      <c r="Z2627" s="140"/>
      <c r="AA2627" s="139"/>
      <c r="AB2627" s="141"/>
      <c r="AC2627" s="141"/>
      <c r="AD2627" s="140"/>
      <c r="AE2627" s="140"/>
      <c r="AF2627" s="140"/>
      <c r="AG2627" s="140"/>
      <c r="AH2627" s="140"/>
      <c r="AI2627" s="140"/>
      <c r="AJ2627" s="140"/>
      <c r="AK2627" s="140"/>
      <c r="AL2627" s="139"/>
      <c r="AM2627" s="140"/>
      <c r="AN2627" s="140"/>
    </row>
    <row r="2628" spans="1:40" ht="14.4" x14ac:dyDescent="0.25">
      <c r="A2628" s="139"/>
      <c r="B2628" s="140"/>
      <c r="C2628" s="139"/>
      <c r="D2628" s="140"/>
      <c r="E2628" s="140"/>
      <c r="F2628" s="139"/>
      <c r="G2628" s="140"/>
      <c r="H2628" s="140"/>
      <c r="I2628" s="140"/>
      <c r="J2628" s="140"/>
      <c r="K2628" s="140"/>
      <c r="L2628" s="140"/>
      <c r="M2628" s="140"/>
      <c r="N2628" s="140"/>
      <c r="O2628" s="139"/>
      <c r="P2628" s="139"/>
      <c r="Q2628" s="140"/>
      <c r="R2628" s="139"/>
      <c r="S2628" s="139"/>
      <c r="T2628" s="140"/>
      <c r="U2628" s="141"/>
      <c r="V2628" s="140"/>
      <c r="W2628" s="140"/>
      <c r="X2628" s="140"/>
      <c r="Y2628" s="140"/>
      <c r="Z2628" s="140"/>
      <c r="AA2628" s="139"/>
      <c r="AB2628" s="141"/>
      <c r="AC2628" s="141"/>
      <c r="AD2628" s="140"/>
      <c r="AE2628" s="140"/>
      <c r="AF2628" s="140"/>
      <c r="AG2628" s="140"/>
      <c r="AH2628" s="140"/>
      <c r="AI2628" s="140"/>
      <c r="AJ2628" s="140"/>
      <c r="AK2628" s="140"/>
      <c r="AL2628" s="139"/>
      <c r="AM2628" s="140"/>
      <c r="AN2628" s="140"/>
    </row>
    <row r="2629" spans="1:40" ht="14.4" x14ac:dyDescent="0.25">
      <c r="A2629" s="139"/>
      <c r="B2629" s="140"/>
      <c r="C2629" s="139"/>
      <c r="D2629" s="140"/>
      <c r="E2629" s="140"/>
      <c r="F2629" s="139"/>
      <c r="G2629" s="140"/>
      <c r="H2629" s="140"/>
      <c r="I2629" s="140"/>
      <c r="J2629" s="140"/>
      <c r="K2629" s="140"/>
      <c r="L2629" s="140"/>
      <c r="M2629" s="140"/>
      <c r="N2629" s="140"/>
      <c r="O2629" s="139"/>
      <c r="P2629" s="139"/>
      <c r="Q2629" s="140"/>
      <c r="R2629" s="139"/>
      <c r="S2629" s="139"/>
      <c r="T2629" s="140"/>
      <c r="U2629" s="141"/>
      <c r="V2629" s="140"/>
      <c r="W2629" s="140"/>
      <c r="X2629" s="140"/>
      <c r="Y2629" s="140"/>
      <c r="Z2629" s="140"/>
      <c r="AA2629" s="139"/>
      <c r="AB2629" s="141"/>
      <c r="AC2629" s="141"/>
      <c r="AD2629" s="140"/>
      <c r="AE2629" s="140"/>
      <c r="AF2629" s="140"/>
      <c r="AG2629" s="140"/>
      <c r="AH2629" s="140"/>
      <c r="AI2629" s="140"/>
      <c r="AJ2629" s="140"/>
      <c r="AK2629" s="140"/>
      <c r="AL2629" s="139"/>
      <c r="AM2629" s="140"/>
      <c r="AN2629" s="140"/>
    </row>
    <row r="2630" spans="1:40" ht="14.4" x14ac:dyDescent="0.25">
      <c r="A2630" s="139"/>
      <c r="B2630" s="140"/>
      <c r="C2630" s="139"/>
      <c r="D2630" s="140"/>
      <c r="E2630" s="140"/>
      <c r="F2630" s="139"/>
      <c r="G2630" s="140"/>
      <c r="H2630" s="140"/>
      <c r="I2630" s="140"/>
      <c r="J2630" s="140"/>
      <c r="K2630" s="140"/>
      <c r="L2630" s="140"/>
      <c r="M2630" s="140"/>
      <c r="N2630" s="140"/>
      <c r="O2630" s="139"/>
      <c r="P2630" s="139"/>
      <c r="Q2630" s="140"/>
      <c r="R2630" s="139"/>
      <c r="S2630" s="139"/>
      <c r="T2630" s="140"/>
      <c r="U2630" s="141"/>
      <c r="V2630" s="140"/>
      <c r="W2630" s="140"/>
      <c r="X2630" s="140"/>
      <c r="Y2630" s="140"/>
      <c r="Z2630" s="140"/>
      <c r="AA2630" s="139"/>
      <c r="AB2630" s="141"/>
      <c r="AC2630" s="141"/>
      <c r="AD2630" s="140"/>
      <c r="AE2630" s="140"/>
      <c r="AF2630" s="140"/>
      <c r="AG2630" s="140"/>
      <c r="AH2630" s="140"/>
      <c r="AI2630" s="140"/>
      <c r="AJ2630" s="140"/>
      <c r="AK2630" s="140"/>
      <c r="AL2630" s="139"/>
      <c r="AM2630" s="140"/>
      <c r="AN2630" s="140"/>
    </row>
    <row r="2631" spans="1:40" ht="14.4" x14ac:dyDescent="0.25">
      <c r="A2631" s="139"/>
      <c r="B2631" s="140"/>
      <c r="C2631" s="139"/>
      <c r="D2631" s="140"/>
      <c r="E2631" s="140"/>
      <c r="F2631" s="139"/>
      <c r="G2631" s="140"/>
      <c r="H2631" s="140"/>
      <c r="I2631" s="140"/>
      <c r="J2631" s="140"/>
      <c r="K2631" s="140"/>
      <c r="L2631" s="140"/>
      <c r="M2631" s="140"/>
      <c r="N2631" s="140"/>
      <c r="O2631" s="139"/>
      <c r="P2631" s="139"/>
      <c r="Q2631" s="140"/>
      <c r="R2631" s="139"/>
      <c r="S2631" s="139"/>
      <c r="T2631" s="140"/>
      <c r="U2631" s="141"/>
      <c r="V2631" s="140"/>
      <c r="W2631" s="140"/>
      <c r="X2631" s="140"/>
      <c r="Y2631" s="140"/>
      <c r="Z2631" s="140"/>
      <c r="AA2631" s="139"/>
      <c r="AB2631" s="141"/>
      <c r="AC2631" s="141"/>
      <c r="AD2631" s="140"/>
      <c r="AE2631" s="140"/>
      <c r="AF2631" s="140"/>
      <c r="AG2631" s="140"/>
      <c r="AH2631" s="140"/>
      <c r="AI2631" s="140"/>
      <c r="AJ2631" s="140"/>
      <c r="AK2631" s="140"/>
      <c r="AL2631" s="139"/>
      <c r="AM2631" s="140"/>
      <c r="AN2631" s="140"/>
    </row>
    <row r="2632" spans="1:40" ht="14.4" x14ac:dyDescent="0.25">
      <c r="A2632" s="139"/>
      <c r="B2632" s="140"/>
      <c r="C2632" s="139"/>
      <c r="D2632" s="140"/>
      <c r="E2632" s="140"/>
      <c r="F2632" s="139"/>
      <c r="G2632" s="140"/>
      <c r="H2632" s="140"/>
      <c r="I2632" s="140"/>
      <c r="J2632" s="140"/>
      <c r="K2632" s="140"/>
      <c r="L2632" s="140"/>
      <c r="M2632" s="140"/>
      <c r="N2632" s="140"/>
      <c r="O2632" s="139"/>
      <c r="P2632" s="139"/>
      <c r="Q2632" s="140"/>
      <c r="R2632" s="139"/>
      <c r="S2632" s="139"/>
      <c r="T2632" s="140"/>
      <c r="U2632" s="141"/>
      <c r="V2632" s="140"/>
      <c r="W2632" s="140"/>
      <c r="X2632" s="140"/>
      <c r="Y2632" s="140"/>
      <c r="Z2632" s="140"/>
      <c r="AA2632" s="139"/>
      <c r="AB2632" s="141"/>
      <c r="AC2632" s="141"/>
      <c r="AD2632" s="140"/>
      <c r="AE2632" s="140"/>
      <c r="AF2632" s="140"/>
      <c r="AG2632" s="140"/>
      <c r="AH2632" s="140"/>
      <c r="AI2632" s="140"/>
      <c r="AJ2632" s="140"/>
      <c r="AK2632" s="140"/>
      <c r="AL2632" s="139"/>
      <c r="AM2632" s="140"/>
      <c r="AN2632" s="140"/>
    </row>
    <row r="2633" spans="1:40" ht="14.4" x14ac:dyDescent="0.25">
      <c r="A2633" s="139"/>
      <c r="B2633" s="140"/>
      <c r="C2633" s="139"/>
      <c r="D2633" s="140"/>
      <c r="E2633" s="140"/>
      <c r="F2633" s="139"/>
      <c r="G2633" s="140"/>
      <c r="H2633" s="140"/>
      <c r="I2633" s="140"/>
      <c r="J2633" s="140"/>
      <c r="K2633" s="140"/>
      <c r="L2633" s="140"/>
      <c r="M2633" s="140"/>
      <c r="N2633" s="140"/>
      <c r="O2633" s="139"/>
      <c r="P2633" s="139"/>
      <c r="Q2633" s="140"/>
      <c r="R2633" s="139"/>
      <c r="S2633" s="139"/>
      <c r="T2633" s="140"/>
      <c r="U2633" s="141"/>
      <c r="V2633" s="140"/>
      <c r="W2633" s="140"/>
      <c r="X2633" s="140"/>
      <c r="Y2633" s="140"/>
      <c r="Z2633" s="140"/>
      <c r="AA2633" s="139"/>
      <c r="AB2633" s="141"/>
      <c r="AC2633" s="141"/>
      <c r="AD2633" s="140"/>
      <c r="AE2633" s="140"/>
      <c r="AF2633" s="140"/>
      <c r="AG2633" s="140"/>
      <c r="AH2633" s="140"/>
      <c r="AI2633" s="140"/>
      <c r="AJ2633" s="140"/>
      <c r="AK2633" s="140"/>
      <c r="AL2633" s="139"/>
      <c r="AM2633" s="140"/>
      <c r="AN2633" s="140"/>
    </row>
    <row r="2634" spans="1:40" ht="14.4" x14ac:dyDescent="0.25">
      <c r="A2634" s="139"/>
      <c r="B2634" s="140"/>
      <c r="C2634" s="139"/>
      <c r="D2634" s="140"/>
      <c r="E2634" s="140"/>
      <c r="F2634" s="139"/>
      <c r="G2634" s="140"/>
      <c r="H2634" s="140"/>
      <c r="I2634" s="140"/>
      <c r="J2634" s="140"/>
      <c r="K2634" s="140"/>
      <c r="L2634" s="140"/>
      <c r="M2634" s="140"/>
      <c r="N2634" s="140"/>
      <c r="O2634" s="139"/>
      <c r="P2634" s="139"/>
      <c r="Q2634" s="140"/>
      <c r="R2634" s="139"/>
      <c r="S2634" s="139"/>
      <c r="T2634" s="140"/>
      <c r="U2634" s="141"/>
      <c r="V2634" s="140"/>
      <c r="W2634" s="140"/>
      <c r="X2634" s="140"/>
      <c r="Y2634" s="140"/>
      <c r="Z2634" s="140"/>
      <c r="AA2634" s="139"/>
      <c r="AB2634" s="141"/>
      <c r="AC2634" s="141"/>
      <c r="AD2634" s="140"/>
      <c r="AE2634" s="140"/>
      <c r="AF2634" s="140"/>
      <c r="AG2634" s="140"/>
      <c r="AH2634" s="140"/>
      <c r="AI2634" s="140"/>
      <c r="AJ2634" s="140"/>
      <c r="AK2634" s="140"/>
      <c r="AL2634" s="139"/>
      <c r="AM2634" s="140"/>
      <c r="AN2634" s="140"/>
    </row>
    <row r="2635" spans="1:40" ht="14.4" x14ac:dyDescent="0.25">
      <c r="A2635" s="139"/>
      <c r="B2635" s="140"/>
      <c r="C2635" s="139"/>
      <c r="D2635" s="140"/>
      <c r="E2635" s="140"/>
      <c r="F2635" s="139"/>
      <c r="G2635" s="140"/>
      <c r="H2635" s="140"/>
      <c r="I2635" s="140"/>
      <c r="J2635" s="140"/>
      <c r="K2635" s="140"/>
      <c r="L2635" s="140"/>
      <c r="M2635" s="140"/>
      <c r="N2635" s="140"/>
      <c r="O2635" s="139"/>
      <c r="P2635" s="139"/>
      <c r="Q2635" s="140"/>
      <c r="R2635" s="139"/>
      <c r="S2635" s="139"/>
      <c r="T2635" s="140"/>
      <c r="U2635" s="141"/>
      <c r="V2635" s="140"/>
      <c r="W2635" s="140"/>
      <c r="X2635" s="140"/>
      <c r="Y2635" s="140"/>
      <c r="Z2635" s="140"/>
      <c r="AA2635" s="139"/>
      <c r="AB2635" s="141"/>
      <c r="AC2635" s="141"/>
      <c r="AD2635" s="140"/>
      <c r="AE2635" s="140"/>
      <c r="AF2635" s="140"/>
      <c r="AG2635" s="140"/>
      <c r="AH2635" s="140"/>
      <c r="AI2635" s="140"/>
      <c r="AJ2635" s="140"/>
      <c r="AK2635" s="140"/>
      <c r="AL2635" s="139"/>
      <c r="AM2635" s="140"/>
      <c r="AN2635" s="140"/>
    </row>
    <row r="2636" spans="1:40" ht="14.4" x14ac:dyDescent="0.25">
      <c r="A2636" s="139"/>
      <c r="B2636" s="140"/>
      <c r="C2636" s="139"/>
      <c r="D2636" s="140"/>
      <c r="E2636" s="140"/>
      <c r="F2636" s="139"/>
      <c r="G2636" s="140"/>
      <c r="H2636" s="140"/>
      <c r="I2636" s="140"/>
      <c r="J2636" s="140"/>
      <c r="K2636" s="140"/>
      <c r="L2636" s="140"/>
      <c r="M2636" s="140"/>
      <c r="N2636" s="140"/>
      <c r="O2636" s="139"/>
      <c r="P2636" s="139"/>
      <c r="Q2636" s="140"/>
      <c r="R2636" s="139"/>
      <c r="S2636" s="139"/>
      <c r="T2636" s="140"/>
      <c r="U2636" s="141"/>
      <c r="V2636" s="140"/>
      <c r="W2636" s="140"/>
      <c r="X2636" s="140"/>
      <c r="Y2636" s="140"/>
      <c r="Z2636" s="140"/>
      <c r="AA2636" s="139"/>
      <c r="AB2636" s="141"/>
      <c r="AC2636" s="141"/>
      <c r="AD2636" s="140"/>
      <c r="AE2636" s="140"/>
      <c r="AF2636" s="140"/>
      <c r="AG2636" s="140"/>
      <c r="AH2636" s="140"/>
      <c r="AI2636" s="140"/>
      <c r="AJ2636" s="140"/>
      <c r="AK2636" s="140"/>
      <c r="AL2636" s="139"/>
      <c r="AM2636" s="140"/>
      <c r="AN2636" s="140"/>
    </row>
    <row r="2637" spans="1:40" ht="14.4" x14ac:dyDescent="0.25">
      <c r="A2637" s="139"/>
      <c r="B2637" s="140"/>
      <c r="C2637" s="139"/>
      <c r="D2637" s="140"/>
      <c r="E2637" s="140"/>
      <c r="F2637" s="139"/>
      <c r="G2637" s="140"/>
      <c r="H2637" s="140"/>
      <c r="I2637" s="140"/>
      <c r="J2637" s="140"/>
      <c r="K2637" s="140"/>
      <c r="L2637" s="140"/>
      <c r="M2637" s="140"/>
      <c r="N2637" s="140"/>
      <c r="O2637" s="139"/>
      <c r="P2637" s="139"/>
      <c r="Q2637" s="140"/>
      <c r="R2637" s="139"/>
      <c r="S2637" s="139"/>
      <c r="T2637" s="140"/>
      <c r="U2637" s="141"/>
      <c r="V2637" s="140"/>
      <c r="W2637" s="140"/>
      <c r="X2637" s="140"/>
      <c r="Y2637" s="140"/>
      <c r="Z2637" s="140"/>
      <c r="AA2637" s="139"/>
      <c r="AB2637" s="141"/>
      <c r="AC2637" s="141"/>
      <c r="AD2637" s="140"/>
      <c r="AE2637" s="140"/>
      <c r="AF2637" s="140"/>
      <c r="AG2637" s="140"/>
      <c r="AH2637" s="140"/>
      <c r="AI2637" s="140"/>
      <c r="AJ2637" s="140"/>
      <c r="AK2637" s="140"/>
      <c r="AL2637" s="139"/>
      <c r="AM2637" s="140"/>
      <c r="AN2637" s="140"/>
    </row>
    <row r="2638" spans="1:40" ht="14.4" x14ac:dyDescent="0.25">
      <c r="A2638" s="139"/>
      <c r="B2638" s="140"/>
      <c r="C2638" s="139"/>
      <c r="D2638" s="140"/>
      <c r="E2638" s="140"/>
      <c r="F2638" s="139"/>
      <c r="G2638" s="140"/>
      <c r="H2638" s="140"/>
      <c r="I2638" s="140"/>
      <c r="J2638" s="140"/>
      <c r="K2638" s="140"/>
      <c r="L2638" s="140"/>
      <c r="M2638" s="140"/>
      <c r="N2638" s="140"/>
      <c r="O2638" s="139"/>
      <c r="P2638" s="139"/>
      <c r="Q2638" s="140"/>
      <c r="R2638" s="139"/>
      <c r="S2638" s="139"/>
      <c r="T2638" s="140"/>
      <c r="U2638" s="141"/>
      <c r="V2638" s="140"/>
      <c r="W2638" s="140"/>
      <c r="X2638" s="140"/>
      <c r="Y2638" s="140"/>
      <c r="Z2638" s="140"/>
      <c r="AA2638" s="139"/>
      <c r="AB2638" s="141"/>
      <c r="AC2638" s="141"/>
      <c r="AD2638" s="140"/>
      <c r="AE2638" s="140"/>
      <c r="AF2638" s="140"/>
      <c r="AG2638" s="140"/>
      <c r="AH2638" s="140"/>
      <c r="AI2638" s="140"/>
      <c r="AJ2638" s="140"/>
      <c r="AK2638" s="140"/>
      <c r="AL2638" s="139"/>
      <c r="AM2638" s="140"/>
      <c r="AN2638" s="140"/>
    </row>
    <row r="2639" spans="1:40" ht="14.4" x14ac:dyDescent="0.25">
      <c r="A2639" s="139"/>
      <c r="B2639" s="140"/>
      <c r="C2639" s="139"/>
      <c r="D2639" s="140"/>
      <c r="E2639" s="140"/>
      <c r="F2639" s="139"/>
      <c r="G2639" s="140"/>
      <c r="H2639" s="140"/>
      <c r="I2639" s="140"/>
      <c r="J2639" s="140"/>
      <c r="K2639" s="140"/>
      <c r="L2639" s="140"/>
      <c r="M2639" s="140"/>
      <c r="N2639" s="140"/>
      <c r="O2639" s="139"/>
      <c r="P2639" s="139"/>
      <c r="Q2639" s="140"/>
      <c r="R2639" s="139"/>
      <c r="S2639" s="139"/>
      <c r="T2639" s="140"/>
      <c r="U2639" s="141"/>
      <c r="V2639" s="140"/>
      <c r="W2639" s="140"/>
      <c r="X2639" s="140"/>
      <c r="Y2639" s="140"/>
      <c r="Z2639" s="140"/>
      <c r="AA2639" s="139"/>
      <c r="AB2639" s="141"/>
      <c r="AC2639" s="141"/>
      <c r="AD2639" s="140"/>
      <c r="AE2639" s="140"/>
      <c r="AF2639" s="140"/>
      <c r="AG2639" s="140"/>
      <c r="AH2639" s="140"/>
      <c r="AI2639" s="140"/>
      <c r="AJ2639" s="140"/>
      <c r="AK2639" s="140"/>
      <c r="AL2639" s="139"/>
      <c r="AM2639" s="140"/>
      <c r="AN2639" s="140"/>
    </row>
    <row r="2640" spans="1:40" ht="14.4" x14ac:dyDescent="0.25">
      <c r="A2640" s="139"/>
      <c r="B2640" s="140"/>
      <c r="C2640" s="139"/>
      <c r="D2640" s="140"/>
      <c r="E2640" s="140"/>
      <c r="F2640" s="139"/>
      <c r="G2640" s="140"/>
      <c r="H2640" s="140"/>
      <c r="I2640" s="140"/>
      <c r="J2640" s="140"/>
      <c r="K2640" s="140"/>
      <c r="L2640" s="140"/>
      <c r="M2640" s="140"/>
      <c r="N2640" s="140"/>
      <c r="O2640" s="139"/>
      <c r="P2640" s="139"/>
      <c r="Q2640" s="140"/>
      <c r="R2640" s="139"/>
      <c r="S2640" s="139"/>
      <c r="T2640" s="140"/>
      <c r="U2640" s="141"/>
      <c r="V2640" s="140"/>
      <c r="W2640" s="140"/>
      <c r="X2640" s="140"/>
      <c r="Y2640" s="140"/>
      <c r="Z2640" s="140"/>
      <c r="AA2640" s="139"/>
      <c r="AB2640" s="141"/>
      <c r="AC2640" s="141"/>
      <c r="AD2640" s="140"/>
      <c r="AE2640" s="140"/>
      <c r="AF2640" s="140"/>
      <c r="AG2640" s="140"/>
      <c r="AH2640" s="140"/>
      <c r="AI2640" s="140"/>
      <c r="AJ2640" s="140"/>
      <c r="AK2640" s="140"/>
      <c r="AL2640" s="139"/>
      <c r="AM2640" s="140"/>
      <c r="AN2640" s="140"/>
    </row>
    <row r="2641" spans="1:40" ht="14.4" x14ac:dyDescent="0.25">
      <c r="A2641" s="139"/>
      <c r="B2641" s="140"/>
      <c r="C2641" s="139"/>
      <c r="D2641" s="140"/>
      <c r="E2641" s="140"/>
      <c r="F2641" s="139"/>
      <c r="G2641" s="140"/>
      <c r="H2641" s="140"/>
      <c r="I2641" s="140"/>
      <c r="J2641" s="140"/>
      <c r="K2641" s="140"/>
      <c r="L2641" s="140"/>
      <c r="M2641" s="140"/>
      <c r="N2641" s="140"/>
      <c r="O2641" s="139"/>
      <c r="P2641" s="139"/>
      <c r="Q2641" s="140"/>
      <c r="R2641" s="139"/>
      <c r="S2641" s="139"/>
      <c r="T2641" s="140"/>
      <c r="U2641" s="141"/>
      <c r="V2641" s="140"/>
      <c r="W2641" s="140"/>
      <c r="X2641" s="140"/>
      <c r="Y2641" s="140"/>
      <c r="Z2641" s="140"/>
      <c r="AA2641" s="139"/>
      <c r="AB2641" s="141"/>
      <c r="AC2641" s="141"/>
      <c r="AD2641" s="140"/>
      <c r="AE2641" s="140"/>
      <c r="AF2641" s="140"/>
      <c r="AG2641" s="140"/>
      <c r="AH2641" s="140"/>
      <c r="AI2641" s="140"/>
      <c r="AJ2641" s="140"/>
      <c r="AK2641" s="140"/>
      <c r="AL2641" s="139"/>
      <c r="AM2641" s="140"/>
      <c r="AN2641" s="140"/>
    </row>
    <row r="2642" spans="1:40" ht="14.4" x14ac:dyDescent="0.25">
      <c r="A2642" s="139"/>
      <c r="B2642" s="140"/>
      <c r="C2642" s="139"/>
      <c r="D2642" s="140"/>
      <c r="E2642" s="140"/>
      <c r="F2642" s="139"/>
      <c r="G2642" s="140"/>
      <c r="H2642" s="140"/>
      <c r="I2642" s="140"/>
      <c r="J2642" s="140"/>
      <c r="K2642" s="140"/>
      <c r="L2642" s="140"/>
      <c r="M2642" s="140"/>
      <c r="N2642" s="140"/>
      <c r="O2642" s="139"/>
      <c r="P2642" s="139"/>
      <c r="Q2642" s="140"/>
      <c r="R2642" s="139"/>
      <c r="S2642" s="139"/>
      <c r="T2642" s="140"/>
      <c r="U2642" s="141"/>
      <c r="V2642" s="140"/>
      <c r="W2642" s="140"/>
      <c r="X2642" s="140"/>
      <c r="Y2642" s="140"/>
      <c r="Z2642" s="140"/>
      <c r="AA2642" s="139"/>
      <c r="AB2642" s="141"/>
      <c r="AC2642" s="141"/>
      <c r="AD2642" s="140"/>
      <c r="AE2642" s="140"/>
      <c r="AF2642" s="140"/>
      <c r="AG2642" s="140"/>
      <c r="AH2642" s="140"/>
      <c r="AI2642" s="140"/>
      <c r="AJ2642" s="140"/>
      <c r="AK2642" s="140"/>
      <c r="AL2642" s="139"/>
      <c r="AM2642" s="140"/>
      <c r="AN2642" s="140"/>
    </row>
    <row r="2643" spans="1:40" ht="14.4" x14ac:dyDescent="0.25">
      <c r="A2643" s="139"/>
      <c r="B2643" s="140"/>
      <c r="C2643" s="139"/>
      <c r="D2643" s="140"/>
      <c r="E2643" s="140"/>
      <c r="F2643" s="139"/>
      <c r="G2643" s="140"/>
      <c r="H2643" s="140"/>
      <c r="I2643" s="140"/>
      <c r="J2643" s="140"/>
      <c r="K2643" s="140"/>
      <c r="L2643" s="140"/>
      <c r="M2643" s="140"/>
      <c r="N2643" s="140"/>
      <c r="O2643" s="139"/>
      <c r="P2643" s="139"/>
      <c r="Q2643" s="140"/>
      <c r="R2643" s="139"/>
      <c r="S2643" s="139"/>
      <c r="T2643" s="140"/>
      <c r="U2643" s="141"/>
      <c r="V2643" s="140"/>
      <c r="W2643" s="140"/>
      <c r="X2643" s="140"/>
      <c r="Y2643" s="140"/>
      <c r="Z2643" s="140"/>
      <c r="AA2643" s="139"/>
      <c r="AB2643" s="141"/>
      <c r="AC2643" s="141"/>
      <c r="AD2643" s="140"/>
      <c r="AE2643" s="140"/>
      <c r="AF2643" s="140"/>
      <c r="AG2643" s="140"/>
      <c r="AH2643" s="140"/>
      <c r="AI2643" s="140"/>
      <c r="AJ2643" s="140"/>
      <c r="AK2643" s="140"/>
      <c r="AL2643" s="139"/>
      <c r="AM2643" s="140"/>
      <c r="AN2643" s="140"/>
    </row>
    <row r="2644" spans="1:40" ht="14.4" x14ac:dyDescent="0.25">
      <c r="A2644" s="139"/>
      <c r="B2644" s="140"/>
      <c r="C2644" s="139"/>
      <c r="D2644" s="140"/>
      <c r="E2644" s="140"/>
      <c r="F2644" s="139"/>
      <c r="G2644" s="140"/>
      <c r="H2644" s="140"/>
      <c r="I2644" s="140"/>
      <c r="J2644" s="140"/>
      <c r="K2644" s="140"/>
      <c r="L2644" s="140"/>
      <c r="M2644" s="140"/>
      <c r="N2644" s="140"/>
      <c r="O2644" s="139"/>
      <c r="P2644" s="139"/>
      <c r="Q2644" s="140"/>
      <c r="R2644" s="139"/>
      <c r="S2644" s="139"/>
      <c r="T2644" s="140"/>
      <c r="U2644" s="141"/>
      <c r="V2644" s="140"/>
      <c r="W2644" s="140"/>
      <c r="X2644" s="140"/>
      <c r="Y2644" s="140"/>
      <c r="Z2644" s="140"/>
      <c r="AA2644" s="139"/>
      <c r="AB2644" s="141"/>
      <c r="AC2644" s="141"/>
      <c r="AD2644" s="140"/>
      <c r="AE2644" s="140"/>
      <c r="AF2644" s="140"/>
      <c r="AG2644" s="140"/>
      <c r="AH2644" s="140"/>
      <c r="AI2644" s="140"/>
      <c r="AJ2644" s="140"/>
      <c r="AK2644" s="140"/>
      <c r="AL2644" s="139"/>
      <c r="AM2644" s="140"/>
      <c r="AN2644" s="140"/>
    </row>
    <row r="2645" spans="1:40" ht="14.4" x14ac:dyDescent="0.25">
      <c r="A2645" s="139"/>
      <c r="B2645" s="140"/>
      <c r="C2645" s="139"/>
      <c r="D2645" s="140"/>
      <c r="E2645" s="140"/>
      <c r="F2645" s="139"/>
      <c r="G2645" s="140"/>
      <c r="H2645" s="140"/>
      <c r="I2645" s="140"/>
      <c r="J2645" s="140"/>
      <c r="K2645" s="140"/>
      <c r="L2645" s="140"/>
      <c r="M2645" s="140"/>
      <c r="N2645" s="140"/>
      <c r="O2645" s="139"/>
      <c r="P2645" s="139"/>
      <c r="Q2645" s="140"/>
      <c r="R2645" s="139"/>
      <c r="S2645" s="139"/>
      <c r="T2645" s="140"/>
      <c r="U2645" s="141"/>
      <c r="V2645" s="140"/>
      <c r="W2645" s="140"/>
      <c r="X2645" s="140"/>
      <c r="Y2645" s="140"/>
      <c r="Z2645" s="140"/>
      <c r="AA2645" s="139"/>
      <c r="AB2645" s="141"/>
      <c r="AC2645" s="141"/>
      <c r="AD2645" s="140"/>
      <c r="AE2645" s="140"/>
      <c r="AF2645" s="140"/>
      <c r="AG2645" s="140"/>
      <c r="AH2645" s="140"/>
      <c r="AI2645" s="140"/>
      <c r="AJ2645" s="140"/>
      <c r="AK2645" s="140"/>
      <c r="AL2645" s="139"/>
      <c r="AM2645" s="140"/>
      <c r="AN2645" s="140"/>
    </row>
    <row r="2646" spans="1:40" ht="14.4" x14ac:dyDescent="0.25">
      <c r="A2646" s="139"/>
      <c r="B2646" s="140"/>
      <c r="C2646" s="139"/>
      <c r="D2646" s="140"/>
      <c r="E2646" s="140"/>
      <c r="F2646" s="139"/>
      <c r="G2646" s="140"/>
      <c r="H2646" s="140"/>
      <c r="I2646" s="140"/>
      <c r="J2646" s="140"/>
      <c r="K2646" s="140"/>
      <c r="L2646" s="140"/>
      <c r="M2646" s="140"/>
      <c r="N2646" s="140"/>
      <c r="O2646" s="139"/>
      <c r="P2646" s="139"/>
      <c r="Q2646" s="140"/>
      <c r="R2646" s="139"/>
      <c r="S2646" s="139"/>
      <c r="T2646" s="140"/>
      <c r="U2646" s="141"/>
      <c r="V2646" s="140"/>
      <c r="W2646" s="140"/>
      <c r="X2646" s="140"/>
      <c r="Y2646" s="140"/>
      <c r="Z2646" s="140"/>
      <c r="AA2646" s="139"/>
      <c r="AB2646" s="141"/>
      <c r="AC2646" s="141"/>
      <c r="AD2646" s="140"/>
      <c r="AE2646" s="140"/>
      <c r="AF2646" s="140"/>
      <c r="AG2646" s="140"/>
      <c r="AH2646" s="140"/>
      <c r="AI2646" s="140"/>
      <c r="AJ2646" s="140"/>
      <c r="AK2646" s="140"/>
      <c r="AL2646" s="139"/>
      <c r="AM2646" s="140"/>
      <c r="AN2646" s="140"/>
    </row>
    <row r="2647" spans="1:40" ht="14.4" x14ac:dyDescent="0.25">
      <c r="A2647" s="139"/>
      <c r="B2647" s="140"/>
      <c r="C2647" s="139"/>
      <c r="D2647" s="140"/>
      <c r="E2647" s="140"/>
      <c r="F2647" s="139"/>
      <c r="G2647" s="140"/>
      <c r="H2647" s="140"/>
      <c r="I2647" s="140"/>
      <c r="J2647" s="140"/>
      <c r="K2647" s="140"/>
      <c r="L2647" s="140"/>
      <c r="M2647" s="140"/>
      <c r="N2647" s="140"/>
      <c r="O2647" s="139"/>
      <c r="P2647" s="139"/>
      <c r="Q2647" s="140"/>
      <c r="R2647" s="139"/>
      <c r="S2647" s="139"/>
      <c r="T2647" s="140"/>
      <c r="U2647" s="141"/>
      <c r="V2647" s="140"/>
      <c r="W2647" s="140"/>
      <c r="X2647" s="140"/>
      <c r="Y2647" s="140"/>
      <c r="Z2647" s="140"/>
      <c r="AA2647" s="139"/>
      <c r="AB2647" s="141"/>
      <c r="AC2647" s="141"/>
      <c r="AD2647" s="140"/>
      <c r="AE2647" s="140"/>
      <c r="AF2647" s="140"/>
      <c r="AG2647" s="140"/>
      <c r="AH2647" s="140"/>
      <c r="AI2647" s="140"/>
      <c r="AJ2647" s="140"/>
      <c r="AK2647" s="140"/>
      <c r="AL2647" s="139"/>
      <c r="AM2647" s="140"/>
      <c r="AN2647" s="140"/>
    </row>
    <row r="2648" spans="1:40" ht="14.4" x14ac:dyDescent="0.25">
      <c r="A2648" s="139"/>
      <c r="B2648" s="140"/>
      <c r="C2648" s="139"/>
      <c r="D2648" s="140"/>
      <c r="E2648" s="140"/>
      <c r="F2648" s="139"/>
      <c r="G2648" s="140"/>
      <c r="H2648" s="140"/>
      <c r="I2648" s="140"/>
      <c r="J2648" s="140"/>
      <c r="K2648" s="140"/>
      <c r="L2648" s="140"/>
      <c r="M2648" s="140"/>
      <c r="N2648" s="140"/>
      <c r="O2648" s="139"/>
      <c r="P2648" s="139"/>
      <c r="Q2648" s="140"/>
      <c r="R2648" s="139"/>
      <c r="S2648" s="139"/>
      <c r="T2648" s="140"/>
      <c r="U2648" s="141"/>
      <c r="V2648" s="140"/>
      <c r="W2648" s="140"/>
      <c r="X2648" s="140"/>
      <c r="Y2648" s="140"/>
      <c r="Z2648" s="140"/>
      <c r="AA2648" s="139"/>
      <c r="AB2648" s="141"/>
      <c r="AC2648" s="141"/>
      <c r="AD2648" s="140"/>
      <c r="AE2648" s="140"/>
      <c r="AF2648" s="140"/>
      <c r="AG2648" s="140"/>
      <c r="AH2648" s="140"/>
      <c r="AI2648" s="140"/>
      <c r="AJ2648" s="140"/>
      <c r="AK2648" s="140"/>
      <c r="AL2648" s="139"/>
      <c r="AM2648" s="140"/>
      <c r="AN2648" s="140"/>
    </row>
    <row r="2649" spans="1:40" ht="14.4" x14ac:dyDescent="0.25">
      <c r="A2649" s="139"/>
      <c r="B2649" s="140"/>
      <c r="C2649" s="139"/>
      <c r="D2649" s="140"/>
      <c r="E2649" s="140"/>
      <c r="F2649" s="139"/>
      <c r="G2649" s="140"/>
      <c r="H2649" s="140"/>
      <c r="I2649" s="140"/>
      <c r="J2649" s="140"/>
      <c r="K2649" s="140"/>
      <c r="L2649" s="140"/>
      <c r="M2649" s="140"/>
      <c r="N2649" s="140"/>
      <c r="O2649" s="139"/>
      <c r="P2649" s="139"/>
      <c r="Q2649" s="140"/>
      <c r="R2649" s="139"/>
      <c r="S2649" s="139"/>
      <c r="T2649" s="140"/>
      <c r="U2649" s="141"/>
      <c r="V2649" s="140"/>
      <c r="W2649" s="140"/>
      <c r="X2649" s="140"/>
      <c r="Y2649" s="140"/>
      <c r="Z2649" s="140"/>
      <c r="AA2649" s="139"/>
      <c r="AB2649" s="141"/>
      <c r="AC2649" s="141"/>
      <c r="AD2649" s="140"/>
      <c r="AE2649" s="140"/>
      <c r="AF2649" s="140"/>
      <c r="AG2649" s="140"/>
      <c r="AH2649" s="140"/>
      <c r="AI2649" s="140"/>
      <c r="AJ2649" s="140"/>
      <c r="AK2649" s="140"/>
      <c r="AL2649" s="139"/>
      <c r="AM2649" s="140"/>
      <c r="AN2649" s="140"/>
    </row>
    <row r="2650" spans="1:40" ht="14.4" x14ac:dyDescent="0.25">
      <c r="A2650" s="139"/>
      <c r="B2650" s="140"/>
      <c r="C2650" s="139"/>
      <c r="D2650" s="140"/>
      <c r="E2650" s="140"/>
      <c r="F2650" s="139"/>
      <c r="G2650" s="140"/>
      <c r="H2650" s="140"/>
      <c r="I2650" s="140"/>
      <c r="J2650" s="140"/>
      <c r="K2650" s="140"/>
      <c r="L2650" s="140"/>
      <c r="M2650" s="140"/>
      <c r="N2650" s="140"/>
      <c r="O2650" s="139"/>
      <c r="P2650" s="139"/>
      <c r="Q2650" s="140"/>
      <c r="R2650" s="139"/>
      <c r="S2650" s="139"/>
      <c r="T2650" s="140"/>
      <c r="U2650" s="141"/>
      <c r="V2650" s="140"/>
      <c r="W2650" s="140"/>
      <c r="X2650" s="140"/>
      <c r="Y2650" s="140"/>
      <c r="Z2650" s="140"/>
      <c r="AA2650" s="139"/>
      <c r="AB2650" s="141"/>
      <c r="AC2650" s="141"/>
      <c r="AD2650" s="140"/>
      <c r="AE2650" s="140"/>
      <c r="AF2650" s="140"/>
      <c r="AG2650" s="140"/>
      <c r="AH2650" s="140"/>
      <c r="AI2650" s="140"/>
      <c r="AJ2650" s="140"/>
      <c r="AK2650" s="140"/>
      <c r="AL2650" s="139"/>
      <c r="AM2650" s="140"/>
      <c r="AN2650" s="140"/>
    </row>
    <row r="2651" spans="1:40" ht="14.4" x14ac:dyDescent="0.25">
      <c r="A2651" s="139"/>
      <c r="B2651" s="140"/>
      <c r="C2651" s="139"/>
      <c r="D2651" s="140"/>
      <c r="E2651" s="140"/>
      <c r="F2651" s="139"/>
      <c r="G2651" s="140"/>
      <c r="H2651" s="140"/>
      <c r="I2651" s="140"/>
      <c r="J2651" s="140"/>
      <c r="K2651" s="140"/>
      <c r="L2651" s="140"/>
      <c r="M2651" s="140"/>
      <c r="N2651" s="140"/>
      <c r="O2651" s="139"/>
      <c r="P2651" s="139"/>
      <c r="Q2651" s="140"/>
      <c r="R2651" s="139"/>
      <c r="S2651" s="139"/>
      <c r="T2651" s="140"/>
      <c r="U2651" s="141"/>
      <c r="V2651" s="140"/>
      <c r="W2651" s="140"/>
      <c r="X2651" s="140"/>
      <c r="Y2651" s="140"/>
      <c r="Z2651" s="140"/>
      <c r="AA2651" s="139"/>
      <c r="AB2651" s="141"/>
      <c r="AC2651" s="141"/>
      <c r="AD2651" s="140"/>
      <c r="AE2651" s="140"/>
      <c r="AF2651" s="140"/>
      <c r="AG2651" s="140"/>
      <c r="AH2651" s="140"/>
      <c r="AI2651" s="140"/>
      <c r="AJ2651" s="140"/>
      <c r="AK2651" s="140"/>
      <c r="AL2651" s="139"/>
      <c r="AM2651" s="140"/>
      <c r="AN2651" s="140"/>
    </row>
    <row r="2652" spans="1:40" ht="14.4" x14ac:dyDescent="0.25">
      <c r="A2652" s="139"/>
      <c r="B2652" s="140"/>
      <c r="C2652" s="139"/>
      <c r="D2652" s="140"/>
      <c r="E2652" s="140"/>
      <c r="F2652" s="139"/>
      <c r="G2652" s="140"/>
      <c r="H2652" s="140"/>
      <c r="I2652" s="140"/>
      <c r="J2652" s="140"/>
      <c r="K2652" s="140"/>
      <c r="L2652" s="140"/>
      <c r="M2652" s="140"/>
      <c r="N2652" s="140"/>
      <c r="O2652" s="139"/>
      <c r="P2652" s="139"/>
      <c r="Q2652" s="140"/>
      <c r="R2652" s="139"/>
      <c r="S2652" s="139"/>
      <c r="T2652" s="140"/>
      <c r="U2652" s="141"/>
      <c r="V2652" s="140"/>
      <c r="W2652" s="140"/>
      <c r="X2652" s="140"/>
      <c r="Y2652" s="140"/>
      <c r="Z2652" s="140"/>
      <c r="AA2652" s="139"/>
      <c r="AB2652" s="141"/>
      <c r="AC2652" s="141"/>
      <c r="AD2652" s="140"/>
      <c r="AE2652" s="140"/>
      <c r="AF2652" s="140"/>
      <c r="AG2652" s="140"/>
      <c r="AH2652" s="140"/>
      <c r="AI2652" s="140"/>
      <c r="AJ2652" s="140"/>
      <c r="AK2652" s="140"/>
      <c r="AL2652" s="139"/>
      <c r="AM2652" s="140"/>
      <c r="AN2652" s="140"/>
    </row>
    <row r="2653" spans="1:40" ht="14.4" x14ac:dyDescent="0.25">
      <c r="A2653" s="139"/>
      <c r="B2653" s="140"/>
      <c r="C2653" s="139"/>
      <c r="D2653" s="140"/>
      <c r="E2653" s="140"/>
      <c r="F2653" s="139"/>
      <c r="G2653" s="140"/>
      <c r="H2653" s="140"/>
      <c r="I2653" s="140"/>
      <c r="J2653" s="140"/>
      <c r="K2653" s="140"/>
      <c r="L2653" s="140"/>
      <c r="M2653" s="140"/>
      <c r="N2653" s="140"/>
      <c r="O2653" s="139"/>
      <c r="P2653" s="139"/>
      <c r="Q2653" s="140"/>
      <c r="R2653" s="139"/>
      <c r="S2653" s="139"/>
      <c r="T2653" s="140"/>
      <c r="U2653" s="141"/>
      <c r="V2653" s="140"/>
      <c r="W2653" s="140"/>
      <c r="X2653" s="140"/>
      <c r="Y2653" s="140"/>
      <c r="Z2653" s="140"/>
      <c r="AA2653" s="139"/>
      <c r="AB2653" s="141"/>
      <c r="AC2653" s="141"/>
      <c r="AD2653" s="140"/>
      <c r="AE2653" s="140"/>
      <c r="AF2653" s="140"/>
      <c r="AG2653" s="140"/>
      <c r="AH2653" s="140"/>
      <c r="AI2653" s="140"/>
      <c r="AJ2653" s="140"/>
      <c r="AK2653" s="140"/>
      <c r="AL2653" s="139"/>
      <c r="AM2653" s="140"/>
      <c r="AN2653" s="140"/>
    </row>
    <row r="2654" spans="1:40" ht="14.4" x14ac:dyDescent="0.25">
      <c r="A2654" s="139"/>
      <c r="B2654" s="140"/>
      <c r="C2654" s="139"/>
      <c r="D2654" s="140"/>
      <c r="E2654" s="140"/>
      <c r="F2654" s="139"/>
      <c r="G2654" s="140"/>
      <c r="H2654" s="140"/>
      <c r="I2654" s="140"/>
      <c r="J2654" s="140"/>
      <c r="K2654" s="140"/>
      <c r="L2654" s="140"/>
      <c r="M2654" s="140"/>
      <c r="N2654" s="140"/>
      <c r="O2654" s="139"/>
      <c r="P2654" s="139"/>
      <c r="Q2654" s="140"/>
      <c r="R2654" s="139"/>
      <c r="S2654" s="139"/>
      <c r="T2654" s="140"/>
      <c r="U2654" s="141"/>
      <c r="V2654" s="140"/>
      <c r="W2654" s="140"/>
      <c r="X2654" s="140"/>
      <c r="Y2654" s="140"/>
      <c r="Z2654" s="140"/>
      <c r="AA2654" s="139"/>
      <c r="AB2654" s="141"/>
      <c r="AC2654" s="141"/>
      <c r="AD2654" s="140"/>
      <c r="AE2654" s="140"/>
      <c r="AF2654" s="140"/>
      <c r="AG2654" s="140"/>
      <c r="AH2654" s="140"/>
      <c r="AI2654" s="140"/>
      <c r="AJ2654" s="140"/>
      <c r="AK2654" s="140"/>
      <c r="AL2654" s="139"/>
      <c r="AM2654" s="140"/>
      <c r="AN2654" s="140"/>
    </row>
    <row r="2655" spans="1:40" ht="14.4" x14ac:dyDescent="0.25">
      <c r="A2655" s="139"/>
      <c r="B2655" s="140"/>
      <c r="C2655" s="139"/>
      <c r="D2655" s="140"/>
      <c r="E2655" s="140"/>
      <c r="F2655" s="139"/>
      <c r="G2655" s="140"/>
      <c r="H2655" s="140"/>
      <c r="I2655" s="140"/>
      <c r="J2655" s="140"/>
      <c r="K2655" s="140"/>
      <c r="L2655" s="140"/>
      <c r="M2655" s="140"/>
      <c r="N2655" s="140"/>
      <c r="O2655" s="139"/>
      <c r="P2655" s="139"/>
      <c r="Q2655" s="140"/>
      <c r="R2655" s="139"/>
      <c r="S2655" s="139"/>
      <c r="T2655" s="140"/>
      <c r="U2655" s="141"/>
      <c r="V2655" s="140"/>
      <c r="W2655" s="140"/>
      <c r="X2655" s="140"/>
      <c r="Y2655" s="140"/>
      <c r="Z2655" s="140"/>
      <c r="AA2655" s="139"/>
      <c r="AB2655" s="141"/>
      <c r="AC2655" s="141"/>
      <c r="AD2655" s="140"/>
      <c r="AE2655" s="140"/>
      <c r="AF2655" s="140"/>
      <c r="AG2655" s="140"/>
      <c r="AH2655" s="140"/>
      <c r="AI2655" s="140"/>
      <c r="AJ2655" s="140"/>
      <c r="AK2655" s="140"/>
      <c r="AL2655" s="139"/>
      <c r="AM2655" s="140"/>
      <c r="AN2655" s="140"/>
    </row>
    <row r="2656" spans="1:40" ht="14.4" x14ac:dyDescent="0.25">
      <c r="A2656" s="139"/>
      <c r="B2656" s="140"/>
      <c r="C2656" s="139"/>
      <c r="D2656" s="140"/>
      <c r="E2656" s="140"/>
      <c r="F2656" s="139"/>
      <c r="G2656" s="140"/>
      <c r="H2656" s="140"/>
      <c r="I2656" s="140"/>
      <c r="J2656" s="140"/>
      <c r="K2656" s="140"/>
      <c r="L2656" s="140"/>
      <c r="M2656" s="140"/>
      <c r="N2656" s="140"/>
      <c r="O2656" s="139"/>
      <c r="P2656" s="139"/>
      <c r="Q2656" s="140"/>
      <c r="R2656" s="139"/>
      <c r="S2656" s="139"/>
      <c r="T2656" s="140"/>
      <c r="U2656" s="141"/>
      <c r="V2656" s="140"/>
      <c r="W2656" s="140"/>
      <c r="X2656" s="140"/>
      <c r="Y2656" s="140"/>
      <c r="Z2656" s="140"/>
      <c r="AA2656" s="139"/>
      <c r="AB2656" s="141"/>
      <c r="AC2656" s="141"/>
      <c r="AD2656" s="140"/>
      <c r="AE2656" s="140"/>
      <c r="AF2656" s="140"/>
      <c r="AG2656" s="140"/>
      <c r="AH2656" s="140"/>
      <c r="AI2656" s="140"/>
      <c r="AJ2656" s="140"/>
      <c r="AK2656" s="140"/>
      <c r="AL2656" s="139"/>
      <c r="AM2656" s="140"/>
      <c r="AN2656" s="140"/>
    </row>
    <row r="2657" spans="1:40" ht="14.4" x14ac:dyDescent="0.25">
      <c r="A2657" s="139"/>
      <c r="B2657" s="140"/>
      <c r="C2657" s="139"/>
      <c r="D2657" s="140"/>
      <c r="E2657" s="140"/>
      <c r="F2657" s="139"/>
      <c r="G2657" s="140"/>
      <c r="H2657" s="140"/>
      <c r="I2657" s="140"/>
      <c r="J2657" s="140"/>
      <c r="K2657" s="140"/>
      <c r="L2657" s="140"/>
      <c r="M2657" s="140"/>
      <c r="N2657" s="140"/>
      <c r="O2657" s="139"/>
      <c r="P2657" s="139"/>
      <c r="Q2657" s="140"/>
      <c r="R2657" s="139"/>
      <c r="S2657" s="139"/>
      <c r="T2657" s="140"/>
      <c r="U2657" s="141"/>
      <c r="V2657" s="140"/>
      <c r="W2657" s="140"/>
      <c r="X2657" s="140"/>
      <c r="Y2657" s="140"/>
      <c r="Z2657" s="140"/>
      <c r="AA2657" s="139"/>
      <c r="AB2657" s="141"/>
      <c r="AC2657" s="141"/>
      <c r="AD2657" s="140"/>
      <c r="AE2657" s="140"/>
      <c r="AF2657" s="140"/>
      <c r="AG2657" s="140"/>
      <c r="AH2657" s="140"/>
      <c r="AI2657" s="140"/>
      <c r="AJ2657" s="140"/>
      <c r="AK2657" s="140"/>
      <c r="AL2657" s="139"/>
      <c r="AM2657" s="140"/>
      <c r="AN2657" s="140"/>
    </row>
    <row r="2658" spans="1:40" ht="14.4" x14ac:dyDescent="0.25">
      <c r="A2658" s="139"/>
      <c r="B2658" s="140"/>
      <c r="C2658" s="139"/>
      <c r="D2658" s="140"/>
      <c r="E2658" s="140"/>
      <c r="F2658" s="139"/>
      <c r="G2658" s="140"/>
      <c r="H2658" s="140"/>
      <c r="I2658" s="140"/>
      <c r="J2658" s="140"/>
      <c r="K2658" s="140"/>
      <c r="L2658" s="140"/>
      <c r="M2658" s="140"/>
      <c r="N2658" s="140"/>
      <c r="O2658" s="139"/>
      <c r="P2658" s="139"/>
      <c r="Q2658" s="140"/>
      <c r="R2658" s="139"/>
      <c r="S2658" s="139"/>
      <c r="T2658" s="140"/>
      <c r="U2658" s="141"/>
      <c r="V2658" s="140"/>
      <c r="W2658" s="140"/>
      <c r="X2658" s="140"/>
      <c r="Y2658" s="140"/>
      <c r="Z2658" s="140"/>
      <c r="AA2658" s="139"/>
      <c r="AB2658" s="141"/>
      <c r="AC2658" s="141"/>
      <c r="AD2658" s="140"/>
      <c r="AE2658" s="140"/>
      <c r="AF2658" s="140"/>
      <c r="AG2658" s="140"/>
      <c r="AH2658" s="140"/>
      <c r="AI2658" s="140"/>
      <c r="AJ2658" s="140"/>
      <c r="AK2658" s="140"/>
      <c r="AL2658" s="139"/>
      <c r="AM2658" s="140"/>
      <c r="AN2658" s="140"/>
    </row>
    <row r="2659" spans="1:40" ht="14.4" x14ac:dyDescent="0.25">
      <c r="A2659" s="139"/>
      <c r="B2659" s="140"/>
      <c r="C2659" s="139"/>
      <c r="D2659" s="140"/>
      <c r="E2659" s="140"/>
      <c r="F2659" s="139"/>
      <c r="G2659" s="140"/>
      <c r="H2659" s="140"/>
      <c r="I2659" s="140"/>
      <c r="J2659" s="140"/>
      <c r="K2659" s="140"/>
      <c r="L2659" s="140"/>
      <c r="M2659" s="140"/>
      <c r="N2659" s="140"/>
      <c r="O2659" s="139"/>
      <c r="P2659" s="139"/>
      <c r="Q2659" s="140"/>
      <c r="R2659" s="139"/>
      <c r="S2659" s="139"/>
      <c r="T2659" s="140"/>
      <c r="U2659" s="141"/>
      <c r="V2659" s="140"/>
      <c r="W2659" s="140"/>
      <c r="X2659" s="140"/>
      <c r="Y2659" s="140"/>
      <c r="Z2659" s="140"/>
      <c r="AA2659" s="139"/>
      <c r="AB2659" s="141"/>
      <c r="AC2659" s="141"/>
      <c r="AD2659" s="140"/>
      <c r="AE2659" s="140"/>
      <c r="AF2659" s="140"/>
      <c r="AG2659" s="140"/>
      <c r="AH2659" s="140"/>
      <c r="AI2659" s="140"/>
      <c r="AJ2659" s="140"/>
      <c r="AK2659" s="140"/>
      <c r="AL2659" s="139"/>
      <c r="AM2659" s="140"/>
      <c r="AN2659" s="140"/>
    </row>
    <row r="2660" spans="1:40" ht="14.4" x14ac:dyDescent="0.25">
      <c r="A2660" s="139"/>
      <c r="B2660" s="140"/>
      <c r="C2660" s="139"/>
      <c r="D2660" s="140"/>
      <c r="E2660" s="140"/>
      <c r="F2660" s="139"/>
      <c r="G2660" s="140"/>
      <c r="H2660" s="140"/>
      <c r="I2660" s="140"/>
      <c r="J2660" s="140"/>
      <c r="K2660" s="140"/>
      <c r="L2660" s="140"/>
      <c r="M2660" s="140"/>
      <c r="N2660" s="140"/>
      <c r="O2660" s="139"/>
      <c r="Q2660" s="140"/>
      <c r="R2660" s="139"/>
      <c r="S2660" s="139"/>
      <c r="T2660" s="140"/>
      <c r="U2660" s="141"/>
      <c r="V2660" s="140"/>
      <c r="W2660" s="140"/>
      <c r="X2660" s="140"/>
      <c r="Y2660" s="140"/>
      <c r="Z2660" s="140"/>
      <c r="AA2660" s="139"/>
      <c r="AB2660" s="141"/>
      <c r="AC2660" s="141"/>
      <c r="AD2660" s="140"/>
      <c r="AE2660" s="140"/>
      <c r="AF2660" s="140"/>
      <c r="AG2660" s="140"/>
      <c r="AH2660" s="140"/>
      <c r="AI2660" s="140"/>
      <c r="AJ2660" s="140"/>
      <c r="AK2660" s="140"/>
      <c r="AL2660" s="139"/>
      <c r="AM2660" s="140"/>
      <c r="AN2660" s="140"/>
    </row>
    <row r="2661" spans="1:40" ht="14.4" x14ac:dyDescent="0.25">
      <c r="A2661" s="139"/>
      <c r="B2661" s="140"/>
      <c r="C2661" s="139"/>
      <c r="D2661" s="140"/>
      <c r="E2661" s="140"/>
      <c r="F2661" s="139"/>
      <c r="G2661" s="140"/>
      <c r="H2661" s="140"/>
      <c r="I2661" s="140"/>
      <c r="J2661" s="140"/>
      <c r="K2661" s="140"/>
      <c r="L2661" s="140"/>
      <c r="M2661" s="140"/>
      <c r="N2661" s="140"/>
      <c r="O2661" s="139"/>
      <c r="P2661" s="139"/>
      <c r="Q2661" s="140"/>
      <c r="R2661" s="139"/>
      <c r="S2661" s="139"/>
      <c r="T2661" s="140"/>
      <c r="U2661" s="141"/>
      <c r="V2661" s="140"/>
      <c r="W2661" s="140"/>
      <c r="X2661" s="140"/>
      <c r="Y2661" s="140"/>
      <c r="Z2661" s="140"/>
      <c r="AA2661" s="139"/>
      <c r="AB2661" s="141"/>
      <c r="AC2661" s="141"/>
      <c r="AD2661" s="140"/>
      <c r="AE2661" s="140"/>
      <c r="AF2661" s="140"/>
      <c r="AG2661" s="140"/>
      <c r="AH2661" s="140"/>
      <c r="AI2661" s="140"/>
      <c r="AJ2661" s="140"/>
      <c r="AK2661" s="140"/>
      <c r="AL2661" s="139"/>
      <c r="AM2661" s="140"/>
      <c r="AN2661" s="140"/>
    </row>
    <row r="2662" spans="1:40" ht="14.4" x14ac:dyDescent="0.25">
      <c r="A2662" s="139"/>
      <c r="B2662" s="140"/>
      <c r="C2662" s="139"/>
      <c r="D2662" s="140"/>
      <c r="E2662" s="140"/>
      <c r="F2662" s="139"/>
      <c r="G2662" s="140"/>
      <c r="H2662" s="140"/>
      <c r="I2662" s="140"/>
      <c r="J2662" s="140"/>
      <c r="K2662" s="140"/>
      <c r="L2662" s="140"/>
      <c r="M2662" s="140"/>
      <c r="N2662" s="140"/>
      <c r="O2662" s="139"/>
      <c r="P2662" s="139"/>
      <c r="Q2662" s="140"/>
      <c r="R2662" s="139"/>
      <c r="S2662" s="139"/>
      <c r="T2662" s="140"/>
      <c r="U2662" s="141"/>
      <c r="V2662" s="140"/>
      <c r="W2662" s="140"/>
      <c r="X2662" s="140"/>
      <c r="Y2662" s="140"/>
      <c r="Z2662" s="140"/>
      <c r="AA2662" s="139"/>
      <c r="AB2662" s="141"/>
      <c r="AC2662" s="141"/>
      <c r="AD2662" s="140"/>
      <c r="AE2662" s="140"/>
      <c r="AF2662" s="140"/>
      <c r="AG2662" s="140"/>
      <c r="AH2662" s="140"/>
      <c r="AI2662" s="140"/>
      <c r="AJ2662" s="140"/>
      <c r="AK2662" s="140"/>
      <c r="AL2662" s="139"/>
      <c r="AM2662" s="140"/>
      <c r="AN2662" s="140"/>
    </row>
    <row r="2663" spans="1:40" ht="14.4" x14ac:dyDescent="0.25">
      <c r="A2663" s="139"/>
      <c r="B2663" s="140"/>
      <c r="C2663" s="139"/>
      <c r="D2663" s="140"/>
      <c r="E2663" s="140"/>
      <c r="F2663" s="139"/>
      <c r="G2663" s="140"/>
      <c r="H2663" s="140"/>
      <c r="I2663" s="140"/>
      <c r="J2663" s="140"/>
      <c r="K2663" s="140"/>
      <c r="L2663" s="140"/>
      <c r="M2663" s="140"/>
      <c r="N2663" s="140"/>
      <c r="O2663" s="139"/>
      <c r="P2663" s="139"/>
      <c r="Q2663" s="140"/>
      <c r="R2663" s="139"/>
      <c r="S2663" s="139"/>
      <c r="T2663" s="140"/>
      <c r="U2663" s="141"/>
      <c r="V2663" s="140"/>
      <c r="W2663" s="140"/>
      <c r="X2663" s="140"/>
      <c r="Y2663" s="140"/>
      <c r="Z2663" s="140"/>
      <c r="AA2663" s="139"/>
      <c r="AB2663" s="141"/>
      <c r="AC2663" s="141"/>
      <c r="AD2663" s="140"/>
      <c r="AE2663" s="140"/>
      <c r="AF2663" s="140"/>
      <c r="AG2663" s="140"/>
      <c r="AH2663" s="140"/>
      <c r="AI2663" s="140"/>
      <c r="AJ2663" s="140"/>
      <c r="AK2663" s="140"/>
      <c r="AL2663" s="139"/>
      <c r="AM2663" s="140"/>
      <c r="AN2663" s="140"/>
    </row>
    <row r="2664" spans="1:40" ht="14.4" x14ac:dyDescent="0.25">
      <c r="A2664" s="139"/>
      <c r="B2664" s="140"/>
      <c r="C2664" s="139"/>
      <c r="D2664" s="140"/>
      <c r="E2664" s="140"/>
      <c r="F2664" s="139"/>
      <c r="G2664" s="140"/>
      <c r="H2664" s="140"/>
      <c r="I2664" s="140"/>
      <c r="J2664" s="140"/>
      <c r="K2664" s="140"/>
      <c r="L2664" s="140"/>
      <c r="M2664" s="140"/>
      <c r="N2664" s="140"/>
      <c r="O2664" s="139"/>
      <c r="P2664" s="139"/>
      <c r="Q2664" s="140"/>
      <c r="R2664" s="139"/>
      <c r="S2664" s="139"/>
      <c r="T2664" s="140"/>
      <c r="U2664" s="141"/>
      <c r="V2664" s="140"/>
      <c r="W2664" s="140"/>
      <c r="X2664" s="140"/>
      <c r="Y2664" s="140"/>
      <c r="Z2664" s="140"/>
      <c r="AA2664" s="139"/>
      <c r="AB2664" s="141"/>
      <c r="AC2664" s="141"/>
      <c r="AD2664" s="140"/>
      <c r="AE2664" s="140"/>
      <c r="AF2664" s="140"/>
      <c r="AG2664" s="140"/>
      <c r="AH2664" s="140"/>
      <c r="AI2664" s="140"/>
      <c r="AJ2664" s="140"/>
      <c r="AK2664" s="140"/>
      <c r="AL2664" s="139"/>
      <c r="AM2664" s="140"/>
      <c r="AN2664" s="140"/>
    </row>
    <row r="2665" spans="1:40" ht="14.4" x14ac:dyDescent="0.25">
      <c r="A2665" s="139"/>
      <c r="B2665" s="140"/>
      <c r="C2665" s="139"/>
      <c r="D2665" s="140"/>
      <c r="E2665" s="140"/>
      <c r="F2665" s="139"/>
      <c r="G2665" s="140"/>
      <c r="H2665" s="140"/>
      <c r="I2665" s="140"/>
      <c r="J2665" s="140"/>
      <c r="K2665" s="140"/>
      <c r="L2665" s="140"/>
      <c r="M2665" s="140"/>
      <c r="N2665" s="140"/>
      <c r="O2665" s="139"/>
      <c r="P2665" s="139"/>
      <c r="Q2665" s="140"/>
      <c r="R2665" s="139"/>
      <c r="S2665" s="139"/>
      <c r="T2665" s="140"/>
      <c r="U2665" s="141"/>
      <c r="V2665" s="140"/>
      <c r="W2665" s="140"/>
      <c r="X2665" s="140"/>
      <c r="Y2665" s="140"/>
      <c r="Z2665" s="140"/>
      <c r="AA2665" s="139"/>
      <c r="AB2665" s="141"/>
      <c r="AC2665" s="141"/>
      <c r="AD2665" s="140"/>
      <c r="AE2665" s="140"/>
      <c r="AF2665" s="140"/>
      <c r="AG2665" s="140"/>
      <c r="AH2665" s="140"/>
      <c r="AI2665" s="140"/>
      <c r="AJ2665" s="140"/>
      <c r="AK2665" s="140"/>
      <c r="AL2665" s="139"/>
      <c r="AM2665" s="140"/>
      <c r="AN2665" s="140"/>
    </row>
    <row r="2666" spans="1:40" ht="14.4" x14ac:dyDescent="0.25">
      <c r="A2666" s="139"/>
      <c r="B2666" s="140"/>
      <c r="C2666" s="139"/>
      <c r="D2666" s="140"/>
      <c r="E2666" s="140"/>
      <c r="F2666" s="139"/>
      <c r="G2666" s="140"/>
      <c r="H2666" s="140"/>
      <c r="I2666" s="140"/>
      <c r="J2666" s="140"/>
      <c r="K2666" s="140"/>
      <c r="L2666" s="140"/>
      <c r="M2666" s="140"/>
      <c r="N2666" s="140"/>
      <c r="O2666" s="139"/>
      <c r="P2666" s="139"/>
      <c r="Q2666" s="140"/>
      <c r="R2666" s="139"/>
      <c r="S2666" s="139"/>
      <c r="T2666" s="140"/>
      <c r="U2666" s="141"/>
      <c r="V2666" s="140"/>
      <c r="W2666" s="140"/>
      <c r="X2666" s="140"/>
      <c r="Y2666" s="140"/>
      <c r="Z2666" s="140"/>
      <c r="AA2666" s="139"/>
      <c r="AB2666" s="141"/>
      <c r="AC2666" s="141"/>
      <c r="AD2666" s="140"/>
      <c r="AE2666" s="140"/>
      <c r="AF2666" s="140"/>
      <c r="AG2666" s="140"/>
      <c r="AH2666" s="140"/>
      <c r="AI2666" s="140"/>
      <c r="AJ2666" s="140"/>
      <c r="AK2666" s="140"/>
      <c r="AL2666" s="139"/>
      <c r="AM2666" s="140"/>
      <c r="AN2666" s="140"/>
    </row>
    <row r="2667" spans="1:40" ht="14.4" x14ac:dyDescent="0.25">
      <c r="A2667" s="139"/>
      <c r="B2667" s="140"/>
      <c r="C2667" s="139"/>
      <c r="D2667" s="140"/>
      <c r="E2667" s="140"/>
      <c r="F2667" s="139"/>
      <c r="G2667" s="140"/>
      <c r="H2667" s="140"/>
      <c r="I2667" s="140"/>
      <c r="J2667" s="140"/>
      <c r="K2667" s="140"/>
      <c r="L2667" s="140"/>
      <c r="M2667" s="140"/>
      <c r="N2667" s="140"/>
      <c r="O2667" s="139"/>
      <c r="P2667" s="139"/>
      <c r="Q2667" s="140"/>
      <c r="R2667" s="139"/>
      <c r="S2667" s="139"/>
      <c r="T2667" s="140"/>
      <c r="U2667" s="141"/>
      <c r="V2667" s="140"/>
      <c r="W2667" s="140"/>
      <c r="X2667" s="140"/>
      <c r="Y2667" s="140"/>
      <c r="Z2667" s="140"/>
      <c r="AA2667" s="139"/>
      <c r="AB2667" s="141"/>
      <c r="AC2667" s="141"/>
      <c r="AD2667" s="140"/>
      <c r="AE2667" s="140"/>
      <c r="AF2667" s="140"/>
      <c r="AG2667" s="140"/>
      <c r="AH2667" s="140"/>
      <c r="AI2667" s="140"/>
      <c r="AJ2667" s="140"/>
      <c r="AK2667" s="140"/>
      <c r="AL2667" s="139"/>
      <c r="AM2667" s="140"/>
      <c r="AN2667" s="140"/>
    </row>
    <row r="2668" spans="1:40" ht="14.4" x14ac:dyDescent="0.25">
      <c r="A2668" s="139"/>
      <c r="B2668" s="140"/>
      <c r="C2668" s="139"/>
      <c r="D2668" s="140"/>
      <c r="E2668" s="140"/>
      <c r="F2668" s="139"/>
      <c r="G2668" s="140"/>
      <c r="H2668" s="140"/>
      <c r="I2668" s="140"/>
      <c r="J2668" s="140"/>
      <c r="K2668" s="140"/>
      <c r="L2668" s="140"/>
      <c r="M2668" s="140"/>
      <c r="N2668" s="140"/>
      <c r="O2668" s="139"/>
      <c r="P2668" s="139"/>
      <c r="Q2668" s="140"/>
      <c r="R2668" s="139"/>
      <c r="S2668" s="139"/>
      <c r="T2668" s="140"/>
      <c r="U2668" s="141"/>
      <c r="V2668" s="140"/>
      <c r="W2668" s="140"/>
      <c r="X2668" s="140"/>
      <c r="Y2668" s="140"/>
      <c r="Z2668" s="140"/>
      <c r="AA2668" s="139"/>
      <c r="AB2668" s="141"/>
      <c r="AC2668" s="141"/>
      <c r="AD2668" s="140"/>
      <c r="AE2668" s="140"/>
      <c r="AF2668" s="140"/>
      <c r="AG2668" s="140"/>
      <c r="AH2668" s="140"/>
      <c r="AI2668" s="140"/>
      <c r="AJ2668" s="140"/>
      <c r="AK2668" s="140"/>
      <c r="AL2668" s="139"/>
      <c r="AM2668" s="140"/>
      <c r="AN2668" s="140"/>
    </row>
    <row r="2669" spans="1:40" ht="14.4" x14ac:dyDescent="0.25">
      <c r="A2669" s="139"/>
      <c r="B2669" s="140"/>
      <c r="C2669" s="139"/>
      <c r="D2669" s="140"/>
      <c r="E2669" s="140"/>
      <c r="F2669" s="139"/>
      <c r="G2669" s="140"/>
      <c r="H2669" s="140"/>
      <c r="I2669" s="140"/>
      <c r="J2669" s="140"/>
      <c r="K2669" s="140"/>
      <c r="L2669" s="140"/>
      <c r="M2669" s="140"/>
      <c r="N2669" s="140"/>
      <c r="O2669" s="139"/>
      <c r="P2669" s="139"/>
      <c r="Q2669" s="140"/>
      <c r="R2669" s="139"/>
      <c r="S2669" s="139"/>
      <c r="T2669" s="140"/>
      <c r="U2669" s="141"/>
      <c r="V2669" s="140"/>
      <c r="W2669" s="140"/>
      <c r="X2669" s="140"/>
      <c r="Y2669" s="140"/>
      <c r="Z2669" s="140"/>
      <c r="AA2669" s="139"/>
      <c r="AB2669" s="141"/>
      <c r="AC2669" s="141"/>
      <c r="AD2669" s="140"/>
      <c r="AE2669" s="140"/>
      <c r="AF2669" s="140"/>
      <c r="AG2669" s="140"/>
      <c r="AH2669" s="140"/>
      <c r="AI2669" s="140"/>
      <c r="AJ2669" s="140"/>
      <c r="AK2669" s="140"/>
      <c r="AL2669" s="139"/>
      <c r="AM2669" s="140"/>
      <c r="AN2669" s="140"/>
    </row>
    <row r="2670" spans="1:40" ht="14.4" x14ac:dyDescent="0.25">
      <c r="A2670" s="139"/>
      <c r="B2670" s="140"/>
      <c r="C2670" s="139"/>
      <c r="D2670" s="140"/>
      <c r="E2670" s="140"/>
      <c r="F2670" s="139"/>
      <c r="G2670" s="140"/>
      <c r="H2670" s="140"/>
      <c r="I2670" s="140"/>
      <c r="J2670" s="140"/>
      <c r="K2670" s="140"/>
      <c r="L2670" s="140"/>
      <c r="M2670" s="140"/>
      <c r="N2670" s="140"/>
      <c r="O2670" s="139"/>
      <c r="P2670" s="139"/>
      <c r="Q2670" s="140"/>
      <c r="R2670" s="139"/>
      <c r="S2670" s="139"/>
      <c r="T2670" s="140"/>
      <c r="U2670" s="141"/>
      <c r="V2670" s="140"/>
      <c r="W2670" s="140"/>
      <c r="X2670" s="140"/>
      <c r="Y2670" s="140"/>
      <c r="Z2670" s="140"/>
      <c r="AA2670" s="139"/>
      <c r="AB2670" s="141"/>
      <c r="AC2670" s="141"/>
      <c r="AD2670" s="140"/>
      <c r="AE2670" s="140"/>
      <c r="AF2670" s="140"/>
      <c r="AG2670" s="140"/>
      <c r="AH2670" s="140"/>
      <c r="AI2670" s="140"/>
      <c r="AJ2670" s="140"/>
      <c r="AK2670" s="140"/>
      <c r="AL2670" s="139"/>
      <c r="AM2670" s="140"/>
      <c r="AN2670" s="140"/>
    </row>
    <row r="2671" spans="1:40" ht="14.4" x14ac:dyDescent="0.25">
      <c r="A2671" s="139"/>
      <c r="B2671" s="140"/>
      <c r="C2671" s="139"/>
      <c r="D2671" s="140"/>
      <c r="E2671" s="140"/>
      <c r="F2671" s="139"/>
      <c r="G2671" s="140"/>
      <c r="H2671" s="140"/>
      <c r="I2671" s="140"/>
      <c r="J2671" s="140"/>
      <c r="K2671" s="140"/>
      <c r="L2671" s="140"/>
      <c r="M2671" s="140"/>
      <c r="N2671" s="140"/>
      <c r="O2671" s="139"/>
      <c r="P2671" s="139"/>
      <c r="Q2671" s="140"/>
      <c r="R2671" s="139"/>
      <c r="S2671" s="139"/>
      <c r="T2671" s="140"/>
      <c r="U2671" s="141"/>
      <c r="V2671" s="140"/>
      <c r="W2671" s="140"/>
      <c r="X2671" s="140"/>
      <c r="Y2671" s="140"/>
      <c r="Z2671" s="140"/>
      <c r="AA2671" s="139"/>
      <c r="AB2671" s="141"/>
      <c r="AC2671" s="141"/>
      <c r="AD2671" s="140"/>
      <c r="AE2671" s="140"/>
      <c r="AF2671" s="140"/>
      <c r="AG2671" s="140"/>
      <c r="AH2671" s="140"/>
      <c r="AI2671" s="140"/>
      <c r="AJ2671" s="140"/>
      <c r="AK2671" s="140"/>
      <c r="AL2671" s="139"/>
      <c r="AM2671" s="140"/>
      <c r="AN2671" s="140"/>
    </row>
    <row r="2672" spans="1:40" ht="14.4" x14ac:dyDescent="0.25">
      <c r="A2672" s="139"/>
      <c r="B2672" s="140"/>
      <c r="C2672" s="139"/>
      <c r="D2672" s="140"/>
      <c r="E2672" s="140"/>
      <c r="F2672" s="139"/>
      <c r="G2672" s="140"/>
      <c r="H2672" s="140"/>
      <c r="I2672" s="140"/>
      <c r="J2672" s="140"/>
      <c r="K2672" s="140"/>
      <c r="L2672" s="140"/>
      <c r="M2672" s="140"/>
      <c r="N2672" s="140"/>
      <c r="O2672" s="139"/>
      <c r="P2672" s="139"/>
      <c r="Q2672" s="140"/>
      <c r="R2672" s="139"/>
      <c r="S2672" s="139"/>
      <c r="T2672" s="140"/>
      <c r="U2672" s="141"/>
      <c r="V2672" s="140"/>
      <c r="W2672" s="140"/>
      <c r="X2672" s="140"/>
      <c r="Y2672" s="140"/>
      <c r="Z2672" s="140"/>
      <c r="AA2672" s="139"/>
      <c r="AB2672" s="141"/>
      <c r="AC2672" s="141"/>
      <c r="AD2672" s="140"/>
      <c r="AE2672" s="140"/>
      <c r="AF2672" s="140"/>
      <c r="AG2672" s="140"/>
      <c r="AH2672" s="140"/>
      <c r="AI2672" s="140"/>
      <c r="AJ2672" s="140"/>
      <c r="AK2672" s="140"/>
      <c r="AL2672" s="139"/>
      <c r="AM2672" s="140"/>
      <c r="AN2672" s="140"/>
    </row>
    <row r="2673" spans="1:40" ht="14.4" x14ac:dyDescent="0.25">
      <c r="A2673" s="139"/>
      <c r="B2673" s="140"/>
      <c r="C2673" s="139"/>
      <c r="D2673" s="140"/>
      <c r="E2673" s="140"/>
      <c r="F2673" s="139"/>
      <c r="G2673" s="140"/>
      <c r="H2673" s="140"/>
      <c r="I2673" s="140"/>
      <c r="J2673" s="140"/>
      <c r="K2673" s="140"/>
      <c r="L2673" s="140"/>
      <c r="M2673" s="140"/>
      <c r="N2673" s="140"/>
      <c r="O2673" s="139"/>
      <c r="P2673" s="139"/>
      <c r="Q2673" s="140"/>
      <c r="R2673" s="139"/>
      <c r="S2673" s="139"/>
      <c r="T2673" s="140"/>
      <c r="U2673" s="141"/>
      <c r="V2673" s="140"/>
      <c r="W2673" s="140"/>
      <c r="X2673" s="140"/>
      <c r="Y2673" s="140"/>
      <c r="Z2673" s="140"/>
      <c r="AA2673" s="139"/>
      <c r="AB2673" s="141"/>
      <c r="AC2673" s="141"/>
      <c r="AD2673" s="140"/>
      <c r="AE2673" s="140"/>
      <c r="AF2673" s="140"/>
      <c r="AG2673" s="140"/>
      <c r="AH2673" s="140"/>
      <c r="AI2673" s="140"/>
      <c r="AJ2673" s="140"/>
      <c r="AK2673" s="140"/>
      <c r="AL2673" s="139"/>
      <c r="AM2673" s="140"/>
      <c r="AN2673" s="140"/>
    </row>
    <row r="2674" spans="1:40" ht="14.4" x14ac:dyDescent="0.25">
      <c r="A2674" s="139"/>
      <c r="B2674" s="140"/>
      <c r="C2674" s="139"/>
      <c r="D2674" s="140"/>
      <c r="E2674" s="140"/>
      <c r="F2674" s="139"/>
      <c r="G2674" s="140"/>
      <c r="H2674" s="140"/>
      <c r="I2674" s="140"/>
      <c r="J2674" s="140"/>
      <c r="K2674" s="140"/>
      <c r="L2674" s="140"/>
      <c r="M2674" s="140"/>
      <c r="N2674" s="140"/>
      <c r="O2674" s="139"/>
      <c r="P2674" s="139"/>
      <c r="Q2674" s="140"/>
      <c r="R2674" s="139"/>
      <c r="S2674" s="139"/>
      <c r="T2674" s="140"/>
      <c r="U2674" s="141"/>
      <c r="V2674" s="140"/>
      <c r="W2674" s="140"/>
      <c r="X2674" s="140"/>
      <c r="Y2674" s="140"/>
      <c r="Z2674" s="140"/>
      <c r="AA2674" s="139"/>
      <c r="AB2674" s="141"/>
      <c r="AC2674" s="141"/>
      <c r="AD2674" s="140"/>
      <c r="AE2674" s="140"/>
      <c r="AF2674" s="140"/>
      <c r="AG2674" s="140"/>
      <c r="AH2674" s="140"/>
      <c r="AI2674" s="140"/>
      <c r="AJ2674" s="140"/>
      <c r="AK2674" s="140"/>
      <c r="AL2674" s="139"/>
      <c r="AM2674" s="140"/>
      <c r="AN2674" s="140"/>
    </row>
    <row r="2675" spans="1:40" ht="14.4" x14ac:dyDescent="0.25">
      <c r="A2675" s="139"/>
      <c r="B2675" s="140"/>
      <c r="C2675" s="139"/>
      <c r="D2675" s="140"/>
      <c r="E2675" s="140"/>
      <c r="F2675" s="139"/>
      <c r="G2675" s="140"/>
      <c r="H2675" s="140"/>
      <c r="I2675" s="140"/>
      <c r="J2675" s="140"/>
      <c r="K2675" s="140"/>
      <c r="L2675" s="140"/>
      <c r="M2675" s="140"/>
      <c r="N2675" s="140"/>
      <c r="O2675" s="139"/>
      <c r="P2675" s="139"/>
      <c r="Q2675" s="140"/>
      <c r="R2675" s="139"/>
      <c r="S2675" s="139"/>
      <c r="T2675" s="140"/>
      <c r="U2675" s="141"/>
      <c r="V2675" s="140"/>
      <c r="W2675" s="140"/>
      <c r="X2675" s="140"/>
      <c r="Y2675" s="140"/>
      <c r="Z2675" s="140"/>
      <c r="AA2675" s="139"/>
      <c r="AB2675" s="141"/>
      <c r="AC2675" s="141"/>
      <c r="AD2675" s="140"/>
      <c r="AE2675" s="140"/>
      <c r="AF2675" s="140"/>
      <c r="AG2675" s="140"/>
      <c r="AH2675" s="140"/>
      <c r="AI2675" s="140"/>
      <c r="AJ2675" s="140"/>
      <c r="AK2675" s="140"/>
      <c r="AL2675" s="139"/>
      <c r="AM2675" s="140"/>
      <c r="AN2675" s="140"/>
    </row>
    <row r="2676" spans="1:40" ht="14.4" x14ac:dyDescent="0.25">
      <c r="A2676" s="139"/>
      <c r="B2676" s="140"/>
      <c r="C2676" s="139"/>
      <c r="D2676" s="140"/>
      <c r="E2676" s="140"/>
      <c r="F2676" s="139"/>
      <c r="G2676" s="140"/>
      <c r="H2676" s="140"/>
      <c r="I2676" s="140"/>
      <c r="J2676" s="140"/>
      <c r="K2676" s="140"/>
      <c r="L2676" s="140"/>
      <c r="M2676" s="140"/>
      <c r="N2676" s="140"/>
      <c r="O2676" s="139"/>
      <c r="P2676" s="139"/>
      <c r="Q2676" s="140"/>
      <c r="R2676" s="139"/>
      <c r="S2676" s="139"/>
      <c r="T2676" s="140"/>
      <c r="U2676" s="141"/>
      <c r="V2676" s="140"/>
      <c r="W2676" s="140"/>
      <c r="X2676" s="140"/>
      <c r="Y2676" s="140"/>
      <c r="Z2676" s="140"/>
      <c r="AA2676" s="139"/>
      <c r="AB2676" s="141"/>
      <c r="AC2676" s="141"/>
      <c r="AD2676" s="140"/>
      <c r="AE2676" s="140"/>
      <c r="AF2676" s="140"/>
      <c r="AG2676" s="140"/>
      <c r="AH2676" s="140"/>
      <c r="AI2676" s="140"/>
      <c r="AJ2676" s="140"/>
      <c r="AK2676" s="140"/>
      <c r="AL2676" s="139"/>
      <c r="AM2676" s="140"/>
      <c r="AN2676" s="140"/>
    </row>
    <row r="2677" spans="1:40" ht="14.4" x14ac:dyDescent="0.25">
      <c r="A2677" s="139"/>
      <c r="B2677" s="140"/>
      <c r="C2677" s="139"/>
      <c r="D2677" s="140"/>
      <c r="E2677" s="140"/>
      <c r="F2677" s="139"/>
      <c r="G2677" s="140"/>
      <c r="H2677" s="140"/>
      <c r="I2677" s="140"/>
      <c r="J2677" s="140"/>
      <c r="K2677" s="140"/>
      <c r="L2677" s="140"/>
      <c r="M2677" s="140"/>
      <c r="N2677" s="140"/>
      <c r="O2677" s="139"/>
      <c r="Q2677" s="140"/>
      <c r="R2677" s="139"/>
      <c r="S2677" s="139"/>
      <c r="T2677" s="140"/>
      <c r="U2677" s="141"/>
      <c r="V2677" s="140"/>
      <c r="W2677" s="140"/>
      <c r="X2677" s="140"/>
      <c r="Y2677" s="140"/>
      <c r="Z2677" s="140"/>
      <c r="AA2677" s="139"/>
      <c r="AB2677" s="141"/>
      <c r="AC2677" s="141"/>
      <c r="AD2677" s="140"/>
      <c r="AE2677" s="140"/>
      <c r="AF2677" s="140"/>
      <c r="AG2677" s="140"/>
      <c r="AH2677" s="140"/>
      <c r="AI2677" s="140"/>
      <c r="AJ2677" s="140"/>
      <c r="AK2677" s="140"/>
      <c r="AL2677" s="139"/>
      <c r="AM2677" s="140"/>
      <c r="AN2677" s="140"/>
    </row>
    <row r="2678" spans="1:40" ht="14.4" x14ac:dyDescent="0.25">
      <c r="A2678" s="139"/>
      <c r="B2678" s="140"/>
      <c r="C2678" s="139"/>
      <c r="D2678" s="140"/>
      <c r="E2678" s="140"/>
      <c r="F2678" s="139"/>
      <c r="G2678" s="140"/>
      <c r="H2678" s="140"/>
      <c r="I2678" s="140"/>
      <c r="J2678" s="140"/>
      <c r="K2678" s="140"/>
      <c r="L2678" s="140"/>
      <c r="M2678" s="140"/>
      <c r="N2678" s="140"/>
      <c r="O2678" s="139"/>
      <c r="P2678" s="139"/>
      <c r="Q2678" s="140"/>
      <c r="R2678" s="139"/>
      <c r="S2678" s="139"/>
      <c r="T2678" s="140"/>
      <c r="U2678" s="141"/>
      <c r="V2678" s="140"/>
      <c r="W2678" s="140"/>
      <c r="X2678" s="140"/>
      <c r="Y2678" s="140"/>
      <c r="Z2678" s="140"/>
      <c r="AA2678" s="139"/>
      <c r="AB2678" s="141"/>
      <c r="AC2678" s="141"/>
      <c r="AD2678" s="140"/>
      <c r="AE2678" s="140"/>
      <c r="AF2678" s="140"/>
      <c r="AG2678" s="140"/>
      <c r="AH2678" s="140"/>
      <c r="AI2678" s="140"/>
      <c r="AJ2678" s="140"/>
      <c r="AK2678" s="140"/>
      <c r="AL2678" s="139"/>
      <c r="AM2678" s="140"/>
      <c r="AN2678" s="140"/>
    </row>
    <row r="2679" spans="1:40" ht="14.4" x14ac:dyDescent="0.25">
      <c r="A2679" s="139"/>
      <c r="B2679" s="140"/>
      <c r="C2679" s="139"/>
      <c r="D2679" s="140"/>
      <c r="E2679" s="140"/>
      <c r="F2679" s="139"/>
      <c r="G2679" s="140"/>
      <c r="H2679" s="140"/>
      <c r="I2679" s="140"/>
      <c r="J2679" s="140"/>
      <c r="K2679" s="140"/>
      <c r="L2679" s="140"/>
      <c r="M2679" s="140"/>
      <c r="N2679" s="140"/>
      <c r="O2679" s="139"/>
      <c r="P2679" s="139"/>
      <c r="Q2679" s="140"/>
      <c r="R2679" s="139"/>
      <c r="S2679" s="139"/>
      <c r="T2679" s="140"/>
      <c r="U2679" s="141"/>
      <c r="V2679" s="140"/>
      <c r="W2679" s="140"/>
      <c r="X2679" s="140"/>
      <c r="Y2679" s="140"/>
      <c r="Z2679" s="140"/>
      <c r="AA2679" s="139"/>
      <c r="AB2679" s="141"/>
      <c r="AC2679" s="141"/>
      <c r="AD2679" s="140"/>
      <c r="AE2679" s="140"/>
      <c r="AF2679" s="140"/>
      <c r="AG2679" s="140"/>
      <c r="AH2679" s="140"/>
      <c r="AI2679" s="140"/>
      <c r="AJ2679" s="140"/>
      <c r="AK2679" s="140"/>
      <c r="AL2679" s="139"/>
      <c r="AM2679" s="140"/>
      <c r="AN2679" s="140"/>
    </row>
    <row r="2680" spans="1:40" ht="14.4" x14ac:dyDescent="0.25">
      <c r="A2680" s="139"/>
      <c r="B2680" s="140"/>
      <c r="C2680" s="139"/>
      <c r="D2680" s="140"/>
      <c r="E2680" s="140"/>
      <c r="F2680" s="139"/>
      <c r="G2680" s="140"/>
      <c r="H2680" s="140"/>
      <c r="I2680" s="140"/>
      <c r="J2680" s="140"/>
      <c r="K2680" s="140"/>
      <c r="L2680" s="140"/>
      <c r="M2680" s="140"/>
      <c r="N2680" s="140"/>
      <c r="O2680" s="139"/>
      <c r="Q2680" s="140"/>
      <c r="R2680" s="139"/>
      <c r="S2680" s="139"/>
      <c r="T2680" s="140"/>
      <c r="U2680" s="141"/>
      <c r="V2680" s="140"/>
      <c r="W2680" s="140"/>
      <c r="X2680" s="140"/>
      <c r="Y2680" s="140"/>
      <c r="Z2680" s="140"/>
      <c r="AA2680" s="139"/>
      <c r="AB2680" s="141"/>
      <c r="AC2680" s="141"/>
      <c r="AD2680" s="140"/>
      <c r="AE2680" s="140"/>
      <c r="AF2680" s="140"/>
      <c r="AG2680" s="140"/>
      <c r="AH2680" s="140"/>
      <c r="AI2680" s="140"/>
      <c r="AJ2680" s="140"/>
      <c r="AK2680" s="140"/>
      <c r="AL2680" s="139"/>
      <c r="AM2680" s="140"/>
      <c r="AN2680" s="140"/>
    </row>
    <row r="2681" spans="1:40" ht="14.4" x14ac:dyDescent="0.25">
      <c r="A2681" s="139"/>
      <c r="B2681" s="140"/>
      <c r="C2681" s="139"/>
      <c r="D2681" s="140"/>
      <c r="E2681" s="140"/>
      <c r="F2681" s="139"/>
      <c r="G2681" s="140"/>
      <c r="H2681" s="140"/>
      <c r="I2681" s="140"/>
      <c r="J2681" s="140"/>
      <c r="K2681" s="140"/>
      <c r="L2681" s="140"/>
      <c r="M2681" s="140"/>
      <c r="N2681" s="140"/>
      <c r="O2681" s="139"/>
      <c r="P2681" s="139"/>
      <c r="Q2681" s="140"/>
      <c r="R2681" s="139"/>
      <c r="S2681" s="139"/>
      <c r="T2681" s="140"/>
      <c r="U2681" s="141"/>
      <c r="V2681" s="140"/>
      <c r="W2681" s="140"/>
      <c r="X2681" s="140"/>
      <c r="Y2681" s="140"/>
      <c r="Z2681" s="140"/>
      <c r="AA2681" s="139"/>
      <c r="AB2681" s="141"/>
      <c r="AC2681" s="141"/>
      <c r="AD2681" s="140"/>
      <c r="AE2681" s="140"/>
      <c r="AF2681" s="140"/>
      <c r="AG2681" s="140"/>
      <c r="AH2681" s="140"/>
      <c r="AI2681" s="140"/>
      <c r="AJ2681" s="140"/>
      <c r="AK2681" s="140"/>
      <c r="AL2681" s="139"/>
      <c r="AM2681" s="140"/>
      <c r="AN2681" s="140"/>
    </row>
    <row r="2682" spans="1:40" ht="14.4" x14ac:dyDescent="0.25">
      <c r="A2682" s="139"/>
      <c r="B2682" s="140"/>
      <c r="C2682" s="139"/>
      <c r="D2682" s="140"/>
      <c r="E2682" s="140"/>
      <c r="F2682" s="139"/>
      <c r="G2682" s="140"/>
      <c r="H2682" s="140"/>
      <c r="I2682" s="140"/>
      <c r="J2682" s="140"/>
      <c r="K2682" s="140"/>
      <c r="L2682" s="140"/>
      <c r="M2682" s="140"/>
      <c r="N2682" s="140"/>
      <c r="O2682" s="139"/>
      <c r="P2682" s="139"/>
      <c r="Q2682" s="140"/>
      <c r="R2682" s="139"/>
      <c r="S2682" s="139"/>
      <c r="T2682" s="140"/>
      <c r="U2682" s="141"/>
      <c r="V2682" s="140"/>
      <c r="W2682" s="140"/>
      <c r="X2682" s="140"/>
      <c r="Y2682" s="140"/>
      <c r="Z2682" s="140"/>
      <c r="AA2682" s="139"/>
      <c r="AB2682" s="141"/>
      <c r="AC2682" s="141"/>
      <c r="AD2682" s="140"/>
      <c r="AE2682" s="140"/>
      <c r="AF2682" s="140"/>
      <c r="AG2682" s="140"/>
      <c r="AH2682" s="140"/>
      <c r="AI2682" s="140"/>
      <c r="AJ2682" s="140"/>
      <c r="AK2682" s="140"/>
      <c r="AL2682" s="139"/>
      <c r="AM2682" s="140"/>
      <c r="AN2682" s="140"/>
    </row>
    <row r="2683" spans="1:40" ht="14.4" x14ac:dyDescent="0.25">
      <c r="A2683" s="139"/>
      <c r="B2683" s="140"/>
      <c r="C2683" s="139"/>
      <c r="D2683" s="140"/>
      <c r="E2683" s="140"/>
      <c r="F2683" s="139"/>
      <c r="G2683" s="140"/>
      <c r="H2683" s="140"/>
      <c r="I2683" s="140"/>
      <c r="J2683" s="140"/>
      <c r="K2683" s="140"/>
      <c r="L2683" s="140"/>
      <c r="M2683" s="140"/>
      <c r="N2683" s="140"/>
      <c r="O2683" s="139"/>
      <c r="P2683" s="139"/>
      <c r="Q2683" s="140"/>
      <c r="R2683" s="139"/>
      <c r="S2683" s="139"/>
      <c r="T2683" s="140"/>
      <c r="U2683" s="141"/>
      <c r="V2683" s="140"/>
      <c r="W2683" s="140"/>
      <c r="X2683" s="140"/>
      <c r="Y2683" s="140"/>
      <c r="Z2683" s="140"/>
      <c r="AA2683" s="139"/>
      <c r="AB2683" s="141"/>
      <c r="AC2683" s="141"/>
      <c r="AD2683" s="140"/>
      <c r="AE2683" s="140"/>
      <c r="AF2683" s="140"/>
      <c r="AG2683" s="140"/>
      <c r="AH2683" s="140"/>
      <c r="AI2683" s="140"/>
      <c r="AJ2683" s="140"/>
      <c r="AK2683" s="140"/>
      <c r="AL2683" s="139"/>
      <c r="AM2683" s="140"/>
      <c r="AN2683" s="140"/>
    </row>
    <row r="2684" spans="1:40" ht="14.4" x14ac:dyDescent="0.25">
      <c r="A2684" s="139"/>
      <c r="B2684" s="140"/>
      <c r="C2684" s="139"/>
      <c r="D2684" s="140"/>
      <c r="E2684" s="140"/>
      <c r="F2684" s="139"/>
      <c r="G2684" s="140"/>
      <c r="H2684" s="140"/>
      <c r="I2684" s="140"/>
      <c r="J2684" s="140"/>
      <c r="K2684" s="140"/>
      <c r="L2684" s="140"/>
      <c r="M2684" s="140"/>
      <c r="N2684" s="140"/>
      <c r="O2684" s="139"/>
      <c r="P2684" s="139"/>
      <c r="Q2684" s="140"/>
      <c r="R2684" s="139"/>
      <c r="S2684" s="139"/>
      <c r="T2684" s="140"/>
      <c r="U2684" s="141"/>
      <c r="V2684" s="140"/>
      <c r="W2684" s="140"/>
      <c r="X2684" s="140"/>
      <c r="Y2684" s="140"/>
      <c r="Z2684" s="140"/>
      <c r="AA2684" s="139"/>
      <c r="AB2684" s="141"/>
      <c r="AC2684" s="141"/>
      <c r="AD2684" s="140"/>
      <c r="AE2684" s="140"/>
      <c r="AF2684" s="140"/>
      <c r="AG2684" s="140"/>
      <c r="AH2684" s="140"/>
      <c r="AI2684" s="140"/>
      <c r="AJ2684" s="140"/>
      <c r="AK2684" s="140"/>
      <c r="AL2684" s="139"/>
      <c r="AM2684" s="140"/>
      <c r="AN2684" s="140"/>
    </row>
    <row r="2685" spans="1:40" ht="14.4" x14ac:dyDescent="0.25">
      <c r="A2685" s="139"/>
      <c r="B2685" s="140"/>
      <c r="C2685" s="139"/>
      <c r="D2685" s="140"/>
      <c r="E2685" s="140"/>
      <c r="F2685" s="139"/>
      <c r="G2685" s="140"/>
      <c r="H2685" s="140"/>
      <c r="I2685" s="140"/>
      <c r="J2685" s="140"/>
      <c r="K2685" s="140"/>
      <c r="L2685" s="140"/>
      <c r="M2685" s="140"/>
      <c r="N2685" s="140"/>
      <c r="O2685" s="139"/>
      <c r="P2685" s="139"/>
      <c r="Q2685" s="140"/>
      <c r="R2685" s="139"/>
      <c r="S2685" s="139"/>
      <c r="T2685" s="140"/>
      <c r="U2685" s="141"/>
      <c r="V2685" s="140"/>
      <c r="W2685" s="140"/>
      <c r="X2685" s="140"/>
      <c r="Y2685" s="140"/>
      <c r="Z2685" s="140"/>
      <c r="AA2685" s="139"/>
      <c r="AB2685" s="141"/>
      <c r="AC2685" s="141"/>
      <c r="AD2685" s="140"/>
      <c r="AE2685" s="140"/>
      <c r="AF2685" s="140"/>
      <c r="AG2685" s="140"/>
      <c r="AH2685" s="140"/>
      <c r="AI2685" s="140"/>
      <c r="AJ2685" s="140"/>
      <c r="AK2685" s="140"/>
      <c r="AL2685" s="139"/>
      <c r="AM2685" s="140"/>
      <c r="AN2685" s="140"/>
    </row>
    <row r="2686" spans="1:40" ht="14.4" x14ac:dyDescent="0.25">
      <c r="A2686" s="139"/>
      <c r="B2686" s="140"/>
      <c r="C2686" s="139"/>
      <c r="D2686" s="140"/>
      <c r="E2686" s="140"/>
      <c r="F2686" s="139"/>
      <c r="G2686" s="140"/>
      <c r="H2686" s="140"/>
      <c r="I2686" s="140"/>
      <c r="J2686" s="140"/>
      <c r="K2686" s="140"/>
      <c r="L2686" s="140"/>
      <c r="M2686" s="140"/>
      <c r="N2686" s="140"/>
      <c r="O2686" s="139"/>
      <c r="P2686" s="139"/>
      <c r="Q2686" s="140"/>
      <c r="R2686" s="139"/>
      <c r="S2686" s="139"/>
      <c r="T2686" s="140"/>
      <c r="U2686" s="141"/>
      <c r="V2686" s="140"/>
      <c r="W2686" s="140"/>
      <c r="X2686" s="140"/>
      <c r="Y2686" s="140"/>
      <c r="Z2686" s="140"/>
      <c r="AA2686" s="139"/>
      <c r="AB2686" s="141"/>
      <c r="AC2686" s="141"/>
      <c r="AD2686" s="140"/>
      <c r="AE2686" s="140"/>
      <c r="AF2686" s="140"/>
      <c r="AG2686" s="140"/>
      <c r="AH2686" s="140"/>
      <c r="AI2686" s="140"/>
      <c r="AJ2686" s="140"/>
      <c r="AK2686" s="140"/>
      <c r="AL2686" s="139"/>
      <c r="AM2686" s="140"/>
      <c r="AN2686" s="140"/>
    </row>
    <row r="2687" spans="1:40" ht="14.4" x14ac:dyDescent="0.25">
      <c r="A2687" s="139"/>
      <c r="B2687" s="140"/>
      <c r="C2687" s="139"/>
      <c r="D2687" s="140"/>
      <c r="E2687" s="140"/>
      <c r="F2687" s="139"/>
      <c r="G2687" s="140"/>
      <c r="H2687" s="140"/>
      <c r="I2687" s="140"/>
      <c r="J2687" s="140"/>
      <c r="K2687" s="140"/>
      <c r="L2687" s="140"/>
      <c r="M2687" s="140"/>
      <c r="N2687" s="140"/>
      <c r="O2687" s="139"/>
      <c r="P2687" s="139"/>
      <c r="Q2687" s="140"/>
      <c r="R2687" s="139"/>
      <c r="S2687" s="139"/>
      <c r="T2687" s="140"/>
      <c r="U2687" s="141"/>
      <c r="V2687" s="140"/>
      <c r="W2687" s="140"/>
      <c r="X2687" s="140"/>
      <c r="Y2687" s="140"/>
      <c r="Z2687" s="140"/>
      <c r="AA2687" s="139"/>
      <c r="AB2687" s="141"/>
      <c r="AC2687" s="141"/>
      <c r="AD2687" s="140"/>
      <c r="AE2687" s="140"/>
      <c r="AF2687" s="140"/>
      <c r="AG2687" s="140"/>
      <c r="AH2687" s="140"/>
      <c r="AI2687" s="140"/>
      <c r="AJ2687" s="140"/>
      <c r="AK2687" s="140"/>
      <c r="AL2687" s="139"/>
      <c r="AM2687" s="140"/>
      <c r="AN2687" s="140"/>
    </row>
    <row r="2688" spans="1:40" ht="14.4" x14ac:dyDescent="0.25">
      <c r="A2688" s="139"/>
      <c r="B2688" s="140"/>
      <c r="C2688" s="139"/>
      <c r="D2688" s="140"/>
      <c r="E2688" s="140"/>
      <c r="F2688" s="139"/>
      <c r="G2688" s="140"/>
      <c r="H2688" s="140"/>
      <c r="I2688" s="140"/>
      <c r="J2688" s="140"/>
      <c r="K2688" s="140"/>
      <c r="L2688" s="140"/>
      <c r="M2688" s="140"/>
      <c r="N2688" s="140"/>
      <c r="O2688" s="139"/>
      <c r="P2688" s="139"/>
      <c r="Q2688" s="140"/>
      <c r="R2688" s="139"/>
      <c r="S2688" s="139"/>
      <c r="T2688" s="140"/>
      <c r="U2688" s="141"/>
      <c r="V2688" s="140"/>
      <c r="W2688" s="140"/>
      <c r="X2688" s="140"/>
      <c r="Y2688" s="140"/>
      <c r="Z2688" s="140"/>
      <c r="AA2688" s="139"/>
      <c r="AB2688" s="141"/>
      <c r="AC2688" s="141"/>
      <c r="AD2688" s="140"/>
      <c r="AE2688" s="140"/>
      <c r="AF2688" s="140"/>
      <c r="AG2688" s="140"/>
      <c r="AH2688" s="140"/>
      <c r="AI2688" s="140"/>
      <c r="AJ2688" s="140"/>
      <c r="AK2688" s="140"/>
      <c r="AL2688" s="139"/>
      <c r="AM2688" s="140"/>
      <c r="AN2688" s="140"/>
    </row>
    <row r="2689" spans="1:40" ht="14.4" x14ac:dyDescent="0.25">
      <c r="A2689" s="139"/>
      <c r="B2689" s="140"/>
      <c r="C2689" s="139"/>
      <c r="D2689" s="140"/>
      <c r="E2689" s="140"/>
      <c r="F2689" s="139"/>
      <c r="G2689" s="140"/>
      <c r="H2689" s="140"/>
      <c r="I2689" s="140"/>
      <c r="J2689" s="140"/>
      <c r="K2689" s="140"/>
      <c r="L2689" s="140"/>
      <c r="M2689" s="140"/>
      <c r="N2689" s="140"/>
      <c r="O2689" s="139"/>
      <c r="P2689" s="139"/>
      <c r="Q2689" s="140"/>
      <c r="R2689" s="139"/>
      <c r="S2689" s="139"/>
      <c r="T2689" s="140"/>
      <c r="U2689" s="141"/>
      <c r="V2689" s="140"/>
      <c r="W2689" s="140"/>
      <c r="X2689" s="140"/>
      <c r="Y2689" s="140"/>
      <c r="Z2689" s="140"/>
      <c r="AA2689" s="139"/>
      <c r="AB2689" s="141"/>
      <c r="AC2689" s="141"/>
      <c r="AD2689" s="140"/>
      <c r="AE2689" s="140"/>
      <c r="AF2689" s="140"/>
      <c r="AG2689" s="140"/>
      <c r="AH2689" s="140"/>
      <c r="AI2689" s="140"/>
      <c r="AJ2689" s="140"/>
      <c r="AK2689" s="140"/>
      <c r="AL2689" s="139"/>
      <c r="AM2689" s="140"/>
      <c r="AN2689" s="140"/>
    </row>
    <row r="2690" spans="1:40" ht="14.4" x14ac:dyDescent="0.25">
      <c r="A2690" s="139"/>
      <c r="B2690" s="140"/>
      <c r="C2690" s="139"/>
      <c r="D2690" s="140"/>
      <c r="E2690" s="140"/>
      <c r="F2690" s="139"/>
      <c r="G2690" s="140"/>
      <c r="H2690" s="140"/>
      <c r="I2690" s="140"/>
      <c r="J2690" s="140"/>
      <c r="K2690" s="140"/>
      <c r="L2690" s="140"/>
      <c r="M2690" s="140"/>
      <c r="N2690" s="140"/>
      <c r="O2690" s="139"/>
      <c r="P2690" s="139"/>
      <c r="Q2690" s="140"/>
      <c r="R2690" s="139"/>
      <c r="S2690" s="139"/>
      <c r="T2690" s="140"/>
      <c r="U2690" s="141"/>
      <c r="V2690" s="140"/>
      <c r="W2690" s="140"/>
      <c r="X2690" s="140"/>
      <c r="Y2690" s="140"/>
      <c r="Z2690" s="140"/>
      <c r="AA2690" s="139"/>
      <c r="AB2690" s="141"/>
      <c r="AC2690" s="141"/>
      <c r="AD2690" s="140"/>
      <c r="AE2690" s="140"/>
      <c r="AF2690" s="140"/>
      <c r="AG2690" s="140"/>
      <c r="AH2690" s="140"/>
      <c r="AI2690" s="140"/>
      <c r="AJ2690" s="140"/>
      <c r="AK2690" s="140"/>
      <c r="AL2690" s="139"/>
      <c r="AM2690" s="140"/>
      <c r="AN2690" s="140"/>
    </row>
    <row r="2691" spans="1:40" ht="14.4" x14ac:dyDescent="0.25">
      <c r="A2691" s="139"/>
      <c r="B2691" s="140"/>
      <c r="C2691" s="139"/>
      <c r="D2691" s="140"/>
      <c r="E2691" s="140"/>
      <c r="F2691" s="139"/>
      <c r="G2691" s="140"/>
      <c r="H2691" s="140"/>
      <c r="I2691" s="140"/>
      <c r="J2691" s="140"/>
      <c r="K2691" s="140"/>
      <c r="L2691" s="140"/>
      <c r="M2691" s="140"/>
      <c r="N2691" s="140"/>
      <c r="O2691" s="139"/>
      <c r="P2691" s="139"/>
      <c r="Q2691" s="140"/>
      <c r="R2691" s="139"/>
      <c r="S2691" s="139"/>
      <c r="T2691" s="140"/>
      <c r="U2691" s="141"/>
      <c r="V2691" s="140"/>
      <c r="W2691" s="140"/>
      <c r="X2691" s="140"/>
      <c r="Y2691" s="140"/>
      <c r="Z2691" s="140"/>
      <c r="AA2691" s="139"/>
      <c r="AB2691" s="141"/>
      <c r="AC2691" s="141"/>
      <c r="AD2691" s="140"/>
      <c r="AE2691" s="140"/>
      <c r="AF2691" s="140"/>
      <c r="AG2691" s="140"/>
      <c r="AH2691" s="140"/>
      <c r="AI2691" s="140"/>
      <c r="AJ2691" s="140"/>
      <c r="AK2691" s="140"/>
      <c r="AL2691" s="139"/>
      <c r="AM2691" s="140"/>
      <c r="AN2691" s="140"/>
    </row>
    <row r="2692" spans="1:40" ht="14.4" x14ac:dyDescent="0.25">
      <c r="A2692" s="139"/>
      <c r="B2692" s="140"/>
      <c r="C2692" s="139"/>
      <c r="D2692" s="140"/>
      <c r="E2692" s="140"/>
      <c r="F2692" s="139"/>
      <c r="G2692" s="140"/>
      <c r="H2692" s="140"/>
      <c r="I2692" s="140"/>
      <c r="J2692" s="140"/>
      <c r="K2692" s="140"/>
      <c r="L2692" s="140"/>
      <c r="M2692" s="140"/>
      <c r="N2692" s="140"/>
      <c r="O2692" s="139"/>
      <c r="P2692" s="139"/>
      <c r="Q2692" s="140"/>
      <c r="R2692" s="139"/>
      <c r="S2692" s="139"/>
      <c r="T2692" s="140"/>
      <c r="U2692" s="141"/>
      <c r="V2692" s="140"/>
      <c r="W2692" s="140"/>
      <c r="X2692" s="140"/>
      <c r="Y2692" s="140"/>
      <c r="Z2692" s="140"/>
      <c r="AA2692" s="139"/>
      <c r="AB2692" s="141"/>
      <c r="AC2692" s="141"/>
      <c r="AD2692" s="140"/>
      <c r="AE2692" s="140"/>
      <c r="AF2692" s="140"/>
      <c r="AG2692" s="140"/>
      <c r="AH2692" s="140"/>
      <c r="AI2692" s="140"/>
      <c r="AJ2692" s="140"/>
      <c r="AK2692" s="140"/>
      <c r="AL2692" s="139"/>
      <c r="AM2692" s="140"/>
      <c r="AN2692" s="140"/>
    </row>
    <row r="2693" spans="1:40" ht="14.4" x14ac:dyDescent="0.25">
      <c r="A2693" s="139"/>
      <c r="B2693" s="140"/>
      <c r="C2693" s="139"/>
      <c r="D2693" s="140"/>
      <c r="E2693" s="140"/>
      <c r="F2693" s="139"/>
      <c r="G2693" s="140"/>
      <c r="H2693" s="140"/>
      <c r="I2693" s="140"/>
      <c r="J2693" s="140"/>
      <c r="K2693" s="140"/>
      <c r="L2693" s="140"/>
      <c r="M2693" s="140"/>
      <c r="N2693" s="140"/>
      <c r="O2693" s="139"/>
      <c r="P2693" s="139"/>
      <c r="Q2693" s="140"/>
      <c r="R2693" s="139"/>
      <c r="S2693" s="139"/>
      <c r="T2693" s="140"/>
      <c r="U2693" s="141"/>
      <c r="V2693" s="140"/>
      <c r="W2693" s="140"/>
      <c r="X2693" s="140"/>
      <c r="Y2693" s="140"/>
      <c r="Z2693" s="140"/>
      <c r="AA2693" s="139"/>
      <c r="AB2693" s="141"/>
      <c r="AC2693" s="141"/>
      <c r="AD2693" s="140"/>
      <c r="AE2693" s="140"/>
      <c r="AF2693" s="140"/>
      <c r="AG2693" s="140"/>
      <c r="AH2693" s="140"/>
      <c r="AI2693" s="140"/>
      <c r="AJ2693" s="140"/>
      <c r="AK2693" s="140"/>
      <c r="AL2693" s="139"/>
      <c r="AM2693" s="140"/>
      <c r="AN2693" s="140"/>
    </row>
    <row r="2694" spans="1:40" ht="14.4" x14ac:dyDescent="0.25">
      <c r="A2694" s="139"/>
      <c r="B2694" s="140"/>
      <c r="C2694" s="139"/>
      <c r="D2694" s="140"/>
      <c r="E2694" s="140"/>
      <c r="F2694" s="139"/>
      <c r="G2694" s="140"/>
      <c r="H2694" s="140"/>
      <c r="I2694" s="140"/>
      <c r="J2694" s="140"/>
      <c r="K2694" s="140"/>
      <c r="L2694" s="140"/>
      <c r="M2694" s="140"/>
      <c r="N2694" s="140"/>
      <c r="O2694" s="139"/>
      <c r="P2694" s="139"/>
      <c r="Q2694" s="140"/>
      <c r="R2694" s="139"/>
      <c r="S2694" s="139"/>
      <c r="T2694" s="140"/>
      <c r="U2694" s="141"/>
      <c r="V2694" s="140"/>
      <c r="W2694" s="140"/>
      <c r="X2694" s="140"/>
      <c r="Y2694" s="140"/>
      <c r="Z2694" s="140"/>
      <c r="AA2694" s="139"/>
      <c r="AB2694" s="141"/>
      <c r="AC2694" s="141"/>
      <c r="AD2694" s="140"/>
      <c r="AE2694" s="140"/>
      <c r="AF2694" s="140"/>
      <c r="AG2694" s="140"/>
      <c r="AH2694" s="140"/>
      <c r="AI2694" s="140"/>
      <c r="AJ2694" s="140"/>
      <c r="AK2694" s="140"/>
      <c r="AL2694" s="139"/>
      <c r="AM2694" s="140"/>
      <c r="AN2694" s="140"/>
    </row>
    <row r="2695" spans="1:40" ht="14.4" x14ac:dyDescent="0.25">
      <c r="A2695" s="139"/>
      <c r="B2695" s="140"/>
      <c r="C2695" s="139"/>
      <c r="D2695" s="140"/>
      <c r="E2695" s="140"/>
      <c r="F2695" s="139"/>
      <c r="G2695" s="140"/>
      <c r="H2695" s="140"/>
      <c r="I2695" s="140"/>
      <c r="J2695" s="140"/>
      <c r="K2695" s="140"/>
      <c r="L2695" s="140"/>
      <c r="M2695" s="140"/>
      <c r="N2695" s="140"/>
      <c r="O2695" s="139"/>
      <c r="P2695" s="139"/>
      <c r="Q2695" s="140"/>
      <c r="R2695" s="139"/>
      <c r="S2695" s="139"/>
      <c r="T2695" s="140"/>
      <c r="U2695" s="141"/>
      <c r="V2695" s="140"/>
      <c r="W2695" s="140"/>
      <c r="X2695" s="140"/>
      <c r="Y2695" s="140"/>
      <c r="Z2695" s="140"/>
      <c r="AA2695" s="139"/>
      <c r="AB2695" s="141"/>
      <c r="AC2695" s="141"/>
      <c r="AD2695" s="140"/>
      <c r="AE2695" s="140"/>
      <c r="AF2695" s="140"/>
      <c r="AG2695" s="140"/>
      <c r="AH2695" s="140"/>
      <c r="AI2695" s="140"/>
      <c r="AJ2695" s="140"/>
      <c r="AK2695" s="140"/>
      <c r="AL2695" s="139"/>
      <c r="AM2695" s="140"/>
      <c r="AN2695" s="140"/>
    </row>
    <row r="2696" spans="1:40" ht="14.4" x14ac:dyDescent="0.25">
      <c r="A2696" s="139"/>
      <c r="B2696" s="140"/>
      <c r="C2696" s="139"/>
      <c r="D2696" s="140"/>
      <c r="E2696" s="140"/>
      <c r="F2696" s="139"/>
      <c r="G2696" s="140"/>
      <c r="H2696" s="140"/>
      <c r="I2696" s="140"/>
      <c r="J2696" s="140"/>
      <c r="K2696" s="140"/>
      <c r="L2696" s="140"/>
      <c r="M2696" s="140"/>
      <c r="N2696" s="140"/>
      <c r="O2696" s="139"/>
      <c r="P2696" s="139"/>
      <c r="Q2696" s="140"/>
      <c r="R2696" s="139"/>
      <c r="S2696" s="139"/>
      <c r="T2696" s="140"/>
      <c r="U2696" s="141"/>
      <c r="V2696" s="140"/>
      <c r="W2696" s="140"/>
      <c r="X2696" s="140"/>
      <c r="Y2696" s="140"/>
      <c r="Z2696" s="140"/>
      <c r="AA2696" s="139"/>
      <c r="AB2696" s="141"/>
      <c r="AC2696" s="141"/>
      <c r="AD2696" s="140"/>
      <c r="AE2696" s="140"/>
      <c r="AF2696" s="140"/>
      <c r="AG2696" s="140"/>
      <c r="AH2696" s="140"/>
      <c r="AI2696" s="140"/>
      <c r="AJ2696" s="140"/>
      <c r="AK2696" s="140"/>
      <c r="AL2696" s="139"/>
      <c r="AM2696" s="140"/>
      <c r="AN2696" s="140"/>
    </row>
    <row r="2697" spans="1:40" ht="14.4" x14ac:dyDescent="0.25">
      <c r="A2697" s="139"/>
      <c r="B2697" s="140"/>
      <c r="C2697" s="139"/>
      <c r="D2697" s="140"/>
      <c r="E2697" s="140"/>
      <c r="F2697" s="139"/>
      <c r="G2697" s="140"/>
      <c r="H2697" s="140"/>
      <c r="I2697" s="140"/>
      <c r="J2697" s="140"/>
      <c r="K2697" s="140"/>
      <c r="L2697" s="140"/>
      <c r="M2697" s="140"/>
      <c r="N2697" s="140"/>
      <c r="O2697" s="139"/>
      <c r="P2697" s="139"/>
      <c r="Q2697" s="140"/>
      <c r="R2697" s="139"/>
      <c r="S2697" s="139"/>
      <c r="T2697" s="140"/>
      <c r="U2697" s="141"/>
      <c r="V2697" s="140"/>
      <c r="W2697" s="140"/>
      <c r="X2697" s="140"/>
      <c r="Y2697" s="140"/>
      <c r="Z2697" s="140"/>
      <c r="AA2697" s="139"/>
      <c r="AB2697" s="141"/>
      <c r="AC2697" s="141"/>
      <c r="AD2697" s="140"/>
      <c r="AE2697" s="140"/>
      <c r="AF2697" s="140"/>
      <c r="AG2697" s="140"/>
      <c r="AH2697" s="140"/>
      <c r="AI2697" s="140"/>
      <c r="AJ2697" s="140"/>
      <c r="AK2697" s="140"/>
      <c r="AL2697" s="139"/>
      <c r="AM2697" s="140"/>
      <c r="AN2697" s="140"/>
    </row>
    <row r="2698" spans="1:40" ht="14.4" x14ac:dyDescent="0.25">
      <c r="A2698" s="139"/>
      <c r="B2698" s="140"/>
      <c r="C2698" s="139"/>
      <c r="D2698" s="140"/>
      <c r="E2698" s="140"/>
      <c r="F2698" s="139"/>
      <c r="G2698" s="140"/>
      <c r="H2698" s="140"/>
      <c r="I2698" s="140"/>
      <c r="J2698" s="140"/>
      <c r="K2698" s="140"/>
      <c r="L2698" s="140"/>
      <c r="M2698" s="140"/>
      <c r="N2698" s="140"/>
      <c r="O2698" s="139"/>
      <c r="P2698" s="139"/>
      <c r="Q2698" s="140"/>
      <c r="R2698" s="139"/>
      <c r="S2698" s="139"/>
      <c r="T2698" s="140"/>
      <c r="U2698" s="141"/>
      <c r="V2698" s="140"/>
      <c r="W2698" s="140"/>
      <c r="X2698" s="140"/>
      <c r="Y2698" s="140"/>
      <c r="Z2698" s="140"/>
      <c r="AA2698" s="139"/>
      <c r="AB2698" s="141"/>
      <c r="AC2698" s="141"/>
      <c r="AD2698" s="140"/>
      <c r="AE2698" s="140"/>
      <c r="AF2698" s="140"/>
      <c r="AG2698" s="140"/>
      <c r="AH2698" s="140"/>
      <c r="AI2698" s="140"/>
      <c r="AJ2698" s="140"/>
      <c r="AK2698" s="140"/>
      <c r="AL2698" s="139"/>
      <c r="AM2698" s="140"/>
      <c r="AN2698" s="140"/>
    </row>
    <row r="2699" spans="1:40" ht="14.4" x14ac:dyDescent="0.25">
      <c r="A2699" s="139"/>
      <c r="B2699" s="140"/>
      <c r="C2699" s="139"/>
      <c r="D2699" s="140"/>
      <c r="E2699" s="140"/>
      <c r="F2699" s="139"/>
      <c r="G2699" s="140"/>
      <c r="H2699" s="140"/>
      <c r="I2699" s="140"/>
      <c r="J2699" s="140"/>
      <c r="K2699" s="140"/>
      <c r="L2699" s="140"/>
      <c r="M2699" s="140"/>
      <c r="N2699" s="140"/>
      <c r="O2699" s="139"/>
      <c r="P2699" s="139"/>
      <c r="Q2699" s="140"/>
      <c r="R2699" s="139"/>
      <c r="S2699" s="139"/>
      <c r="T2699" s="140"/>
      <c r="U2699" s="141"/>
      <c r="V2699" s="140"/>
      <c r="W2699" s="140"/>
      <c r="X2699" s="140"/>
      <c r="Y2699" s="140"/>
      <c r="Z2699" s="140"/>
      <c r="AA2699" s="139"/>
      <c r="AB2699" s="141"/>
      <c r="AC2699" s="141"/>
      <c r="AD2699" s="140"/>
      <c r="AE2699" s="140"/>
      <c r="AF2699" s="140"/>
      <c r="AG2699" s="140"/>
      <c r="AH2699" s="140"/>
      <c r="AI2699" s="140"/>
      <c r="AJ2699" s="140"/>
      <c r="AK2699" s="140"/>
      <c r="AL2699" s="139"/>
      <c r="AM2699" s="140"/>
      <c r="AN2699" s="140"/>
    </row>
    <row r="2700" spans="1:40" ht="14.4" x14ac:dyDescent="0.25">
      <c r="A2700" s="139"/>
      <c r="B2700" s="140"/>
      <c r="C2700" s="139"/>
      <c r="D2700" s="140"/>
      <c r="E2700" s="140"/>
      <c r="F2700" s="139"/>
      <c r="G2700" s="140"/>
      <c r="H2700" s="140"/>
      <c r="I2700" s="140"/>
      <c r="J2700" s="140"/>
      <c r="K2700" s="140"/>
      <c r="L2700" s="140"/>
      <c r="M2700" s="140"/>
      <c r="N2700" s="140"/>
      <c r="O2700" s="139"/>
      <c r="P2700" s="139"/>
      <c r="Q2700" s="140"/>
      <c r="R2700" s="139"/>
      <c r="S2700" s="139"/>
      <c r="T2700" s="140"/>
      <c r="U2700" s="141"/>
      <c r="V2700" s="140"/>
      <c r="W2700" s="140"/>
      <c r="X2700" s="140"/>
      <c r="Y2700" s="140"/>
      <c r="Z2700" s="140"/>
      <c r="AA2700" s="139"/>
      <c r="AB2700" s="141"/>
      <c r="AC2700" s="141"/>
      <c r="AD2700" s="140"/>
      <c r="AE2700" s="140"/>
      <c r="AF2700" s="140"/>
      <c r="AG2700" s="140"/>
      <c r="AH2700" s="140"/>
      <c r="AI2700" s="140"/>
      <c r="AJ2700" s="140"/>
      <c r="AK2700" s="140"/>
      <c r="AL2700" s="139"/>
      <c r="AM2700" s="140"/>
      <c r="AN2700" s="140"/>
    </row>
    <row r="2701" spans="1:40" ht="14.4" x14ac:dyDescent="0.25">
      <c r="A2701" s="139"/>
      <c r="B2701" s="140"/>
      <c r="C2701" s="139"/>
      <c r="D2701" s="140"/>
      <c r="E2701" s="140"/>
      <c r="F2701" s="139"/>
      <c r="G2701" s="140"/>
      <c r="H2701" s="140"/>
      <c r="I2701" s="140"/>
      <c r="J2701" s="140"/>
      <c r="K2701" s="140"/>
      <c r="L2701" s="140"/>
      <c r="M2701" s="140"/>
      <c r="N2701" s="140"/>
      <c r="O2701" s="139"/>
      <c r="P2701" s="139"/>
      <c r="Q2701" s="140"/>
      <c r="R2701" s="139"/>
      <c r="S2701" s="139"/>
      <c r="T2701" s="140"/>
      <c r="U2701" s="141"/>
      <c r="V2701" s="140"/>
      <c r="W2701" s="140"/>
      <c r="X2701" s="140"/>
      <c r="Y2701" s="140"/>
      <c r="Z2701" s="140"/>
      <c r="AA2701" s="139"/>
      <c r="AB2701" s="141"/>
      <c r="AC2701" s="141"/>
      <c r="AD2701" s="140"/>
      <c r="AE2701" s="140"/>
      <c r="AF2701" s="140"/>
      <c r="AG2701" s="140"/>
      <c r="AH2701" s="140"/>
      <c r="AI2701" s="140"/>
      <c r="AJ2701" s="140"/>
      <c r="AK2701" s="140"/>
      <c r="AL2701" s="139"/>
      <c r="AM2701" s="140"/>
      <c r="AN2701" s="140"/>
    </row>
    <row r="2702" spans="1:40" ht="14.4" x14ac:dyDescent="0.25">
      <c r="A2702" s="139"/>
      <c r="B2702" s="140"/>
      <c r="C2702" s="139"/>
      <c r="D2702" s="140"/>
      <c r="E2702" s="140"/>
      <c r="F2702" s="139"/>
      <c r="G2702" s="140"/>
      <c r="H2702" s="140"/>
      <c r="I2702" s="140"/>
      <c r="J2702" s="140"/>
      <c r="K2702" s="140"/>
      <c r="L2702" s="140"/>
      <c r="M2702" s="140"/>
      <c r="N2702" s="140"/>
      <c r="O2702" s="139"/>
      <c r="P2702" s="139"/>
      <c r="Q2702" s="140"/>
      <c r="R2702" s="139"/>
      <c r="S2702" s="139"/>
      <c r="T2702" s="140"/>
      <c r="U2702" s="141"/>
      <c r="V2702" s="140"/>
      <c r="W2702" s="140"/>
      <c r="X2702" s="140"/>
      <c r="Y2702" s="140"/>
      <c r="Z2702" s="140"/>
      <c r="AA2702" s="139"/>
      <c r="AB2702" s="141"/>
      <c r="AC2702" s="141"/>
      <c r="AD2702" s="140"/>
      <c r="AE2702" s="140"/>
      <c r="AF2702" s="140"/>
      <c r="AG2702" s="140"/>
      <c r="AH2702" s="140"/>
      <c r="AI2702" s="140"/>
      <c r="AJ2702" s="140"/>
      <c r="AK2702" s="140"/>
      <c r="AL2702" s="139"/>
      <c r="AM2702" s="140"/>
      <c r="AN2702" s="140"/>
    </row>
    <row r="2703" spans="1:40" ht="14.4" x14ac:dyDescent="0.25">
      <c r="A2703" s="139"/>
      <c r="B2703" s="140"/>
      <c r="C2703" s="139"/>
      <c r="D2703" s="140"/>
      <c r="E2703" s="140"/>
      <c r="F2703" s="139"/>
      <c r="G2703" s="140"/>
      <c r="H2703" s="140"/>
      <c r="I2703" s="140"/>
      <c r="J2703" s="140"/>
      <c r="K2703" s="140"/>
      <c r="L2703" s="140"/>
      <c r="M2703" s="140"/>
      <c r="N2703" s="140"/>
      <c r="O2703" s="139"/>
      <c r="P2703" s="139"/>
      <c r="Q2703" s="140"/>
      <c r="R2703" s="139"/>
      <c r="S2703" s="139"/>
      <c r="T2703" s="140"/>
      <c r="U2703" s="141"/>
      <c r="V2703" s="140"/>
      <c r="W2703" s="140"/>
      <c r="X2703" s="140"/>
      <c r="Y2703" s="140"/>
      <c r="Z2703" s="140"/>
      <c r="AA2703" s="139"/>
      <c r="AB2703" s="141"/>
      <c r="AC2703" s="141"/>
      <c r="AD2703" s="140"/>
      <c r="AE2703" s="140"/>
      <c r="AF2703" s="140"/>
      <c r="AG2703" s="140"/>
      <c r="AH2703" s="140"/>
      <c r="AI2703" s="140"/>
      <c r="AJ2703" s="140"/>
      <c r="AK2703" s="140"/>
      <c r="AL2703" s="139"/>
      <c r="AM2703" s="140"/>
      <c r="AN2703" s="140"/>
    </row>
    <row r="2704" spans="1:40" ht="14.4" x14ac:dyDescent="0.25">
      <c r="A2704" s="139"/>
      <c r="B2704" s="140"/>
      <c r="C2704" s="139"/>
      <c r="D2704" s="140"/>
      <c r="E2704" s="140"/>
      <c r="F2704" s="139"/>
      <c r="G2704" s="140"/>
      <c r="H2704" s="140"/>
      <c r="I2704" s="140"/>
      <c r="J2704" s="140"/>
      <c r="K2704" s="140"/>
      <c r="L2704" s="140"/>
      <c r="M2704" s="140"/>
      <c r="N2704" s="140"/>
      <c r="O2704" s="139"/>
      <c r="P2704" s="139"/>
      <c r="Q2704" s="140"/>
      <c r="R2704" s="139"/>
      <c r="S2704" s="139"/>
      <c r="T2704" s="140"/>
      <c r="U2704" s="141"/>
      <c r="V2704" s="140"/>
      <c r="W2704" s="140"/>
      <c r="X2704" s="140"/>
      <c r="Y2704" s="140"/>
      <c r="Z2704" s="140"/>
      <c r="AA2704" s="139"/>
      <c r="AB2704" s="141"/>
      <c r="AC2704" s="141"/>
      <c r="AD2704" s="140"/>
      <c r="AE2704" s="140"/>
      <c r="AF2704" s="140"/>
      <c r="AG2704" s="140"/>
      <c r="AH2704" s="140"/>
      <c r="AI2704" s="140"/>
      <c r="AJ2704" s="140"/>
      <c r="AK2704" s="140"/>
      <c r="AL2704" s="139"/>
      <c r="AM2704" s="140"/>
      <c r="AN2704" s="140"/>
    </row>
    <row r="2705" spans="1:40" ht="14.4" x14ac:dyDescent="0.25">
      <c r="A2705" s="139"/>
      <c r="B2705" s="140"/>
      <c r="C2705" s="139"/>
      <c r="D2705" s="140"/>
      <c r="E2705" s="140"/>
      <c r="F2705" s="139"/>
      <c r="G2705" s="140"/>
      <c r="H2705" s="140"/>
      <c r="I2705" s="140"/>
      <c r="J2705" s="140"/>
      <c r="K2705" s="140"/>
      <c r="L2705" s="140"/>
      <c r="M2705" s="140"/>
      <c r="N2705" s="140"/>
      <c r="O2705" s="139"/>
      <c r="P2705" s="139"/>
      <c r="Q2705" s="140"/>
      <c r="R2705" s="139"/>
      <c r="S2705" s="139"/>
      <c r="T2705" s="140"/>
      <c r="U2705" s="141"/>
      <c r="V2705" s="140"/>
      <c r="W2705" s="140"/>
      <c r="X2705" s="140"/>
      <c r="Y2705" s="140"/>
      <c r="Z2705" s="140"/>
      <c r="AA2705" s="139"/>
      <c r="AB2705" s="141"/>
      <c r="AC2705" s="141"/>
      <c r="AD2705" s="140"/>
      <c r="AE2705" s="140"/>
      <c r="AF2705" s="140"/>
      <c r="AG2705" s="140"/>
      <c r="AH2705" s="140"/>
      <c r="AI2705" s="140"/>
      <c r="AJ2705" s="140"/>
      <c r="AK2705" s="140"/>
      <c r="AL2705" s="139"/>
      <c r="AM2705" s="140"/>
      <c r="AN2705" s="140"/>
    </row>
    <row r="2706" spans="1:40" ht="14.4" x14ac:dyDescent="0.25">
      <c r="A2706" s="139"/>
      <c r="B2706" s="140"/>
      <c r="C2706" s="139"/>
      <c r="D2706" s="140"/>
      <c r="E2706" s="140"/>
      <c r="F2706" s="139"/>
      <c r="G2706" s="140"/>
      <c r="H2706" s="140"/>
      <c r="I2706" s="140"/>
      <c r="J2706" s="140"/>
      <c r="K2706" s="140"/>
      <c r="L2706" s="140"/>
      <c r="M2706" s="140"/>
      <c r="N2706" s="140"/>
      <c r="O2706" s="139"/>
      <c r="P2706" s="139"/>
      <c r="Q2706" s="140"/>
      <c r="R2706" s="139"/>
      <c r="S2706" s="139"/>
      <c r="T2706" s="140"/>
      <c r="U2706" s="141"/>
      <c r="V2706" s="140"/>
      <c r="W2706" s="140"/>
      <c r="X2706" s="140"/>
      <c r="Y2706" s="140"/>
      <c r="Z2706" s="140"/>
      <c r="AA2706" s="139"/>
      <c r="AB2706" s="141"/>
      <c r="AC2706" s="141"/>
      <c r="AD2706" s="140"/>
      <c r="AE2706" s="140"/>
      <c r="AF2706" s="140"/>
      <c r="AG2706" s="140"/>
      <c r="AH2706" s="140"/>
      <c r="AI2706" s="140"/>
      <c r="AJ2706" s="140"/>
      <c r="AK2706" s="140"/>
      <c r="AL2706" s="139"/>
      <c r="AM2706" s="140"/>
      <c r="AN2706" s="140"/>
    </row>
    <row r="2707" spans="1:40" ht="14.4" x14ac:dyDescent="0.25">
      <c r="A2707" s="139"/>
      <c r="B2707" s="140"/>
      <c r="C2707" s="139"/>
      <c r="D2707" s="140"/>
      <c r="E2707" s="140"/>
      <c r="F2707" s="139"/>
      <c r="G2707" s="140"/>
      <c r="H2707" s="140"/>
      <c r="I2707" s="140"/>
      <c r="J2707" s="140"/>
      <c r="K2707" s="140"/>
      <c r="L2707" s="140"/>
      <c r="M2707" s="140"/>
      <c r="N2707" s="140"/>
      <c r="O2707" s="139"/>
      <c r="P2707" s="139"/>
      <c r="Q2707" s="140"/>
      <c r="R2707" s="139"/>
      <c r="S2707" s="139"/>
      <c r="T2707" s="140"/>
      <c r="U2707" s="141"/>
      <c r="V2707" s="140"/>
      <c r="W2707" s="140"/>
      <c r="X2707" s="140"/>
      <c r="Y2707" s="140"/>
      <c r="Z2707" s="140"/>
      <c r="AA2707" s="139"/>
      <c r="AB2707" s="141"/>
      <c r="AC2707" s="141"/>
      <c r="AD2707" s="140"/>
      <c r="AE2707" s="140"/>
      <c r="AF2707" s="140"/>
      <c r="AG2707" s="140"/>
      <c r="AH2707" s="140"/>
      <c r="AI2707" s="140"/>
      <c r="AJ2707" s="140"/>
      <c r="AK2707" s="140"/>
      <c r="AL2707" s="139"/>
      <c r="AM2707" s="140"/>
      <c r="AN2707" s="140"/>
    </row>
    <row r="2708" spans="1:40" ht="14.4" x14ac:dyDescent="0.25">
      <c r="A2708" s="139"/>
      <c r="B2708" s="140"/>
      <c r="C2708" s="139"/>
      <c r="D2708" s="140"/>
      <c r="E2708" s="140"/>
      <c r="F2708" s="139"/>
      <c r="G2708" s="140"/>
      <c r="H2708" s="140"/>
      <c r="I2708" s="140"/>
      <c r="J2708" s="140"/>
      <c r="K2708" s="140"/>
      <c r="L2708" s="140"/>
      <c r="M2708" s="140"/>
      <c r="N2708" s="140"/>
      <c r="O2708" s="139"/>
      <c r="P2708" s="139"/>
      <c r="Q2708" s="140"/>
      <c r="R2708" s="139"/>
      <c r="S2708" s="139"/>
      <c r="T2708" s="140"/>
      <c r="U2708" s="141"/>
      <c r="V2708" s="140"/>
      <c r="W2708" s="140"/>
      <c r="X2708" s="140"/>
      <c r="Y2708" s="140"/>
      <c r="Z2708" s="140"/>
      <c r="AA2708" s="139"/>
      <c r="AB2708" s="141"/>
      <c r="AC2708" s="141"/>
      <c r="AD2708" s="140"/>
      <c r="AE2708" s="140"/>
      <c r="AF2708" s="140"/>
      <c r="AG2708" s="140"/>
      <c r="AH2708" s="140"/>
      <c r="AI2708" s="140"/>
      <c r="AJ2708" s="140"/>
      <c r="AK2708" s="140"/>
      <c r="AL2708" s="139"/>
      <c r="AM2708" s="140"/>
      <c r="AN2708" s="140"/>
    </row>
    <row r="2709" spans="1:40" ht="14.4" x14ac:dyDescent="0.25">
      <c r="A2709" s="139"/>
      <c r="B2709" s="140"/>
      <c r="C2709" s="139"/>
      <c r="D2709" s="140"/>
      <c r="E2709" s="140"/>
      <c r="F2709" s="139"/>
      <c r="G2709" s="140"/>
      <c r="H2709" s="140"/>
      <c r="I2709" s="140"/>
      <c r="J2709" s="140"/>
      <c r="K2709" s="140"/>
      <c r="L2709" s="140"/>
      <c r="M2709" s="140"/>
      <c r="N2709" s="140"/>
      <c r="O2709" s="139"/>
      <c r="Q2709" s="140"/>
      <c r="R2709" s="139"/>
      <c r="S2709" s="139"/>
      <c r="T2709" s="140"/>
      <c r="U2709" s="141"/>
      <c r="V2709" s="140"/>
      <c r="W2709" s="140"/>
      <c r="X2709" s="140"/>
      <c r="Y2709" s="140"/>
      <c r="Z2709" s="140"/>
      <c r="AA2709" s="139"/>
      <c r="AB2709" s="141"/>
      <c r="AC2709" s="141"/>
      <c r="AD2709" s="140"/>
      <c r="AE2709" s="140"/>
      <c r="AF2709" s="140"/>
      <c r="AG2709" s="140"/>
      <c r="AH2709" s="140"/>
      <c r="AI2709" s="140"/>
      <c r="AJ2709" s="140"/>
      <c r="AK2709" s="140"/>
      <c r="AL2709" s="139"/>
      <c r="AM2709" s="140"/>
      <c r="AN2709" s="140"/>
    </row>
    <row r="2710" spans="1:40" ht="14.4" x14ac:dyDescent="0.25">
      <c r="A2710" s="139"/>
      <c r="B2710" s="140"/>
      <c r="C2710" s="139"/>
      <c r="D2710" s="140"/>
      <c r="E2710" s="140"/>
      <c r="F2710" s="139"/>
      <c r="G2710" s="140"/>
      <c r="H2710" s="140"/>
      <c r="I2710" s="140"/>
      <c r="J2710" s="140"/>
      <c r="K2710" s="140"/>
      <c r="L2710" s="140"/>
      <c r="M2710" s="140"/>
      <c r="N2710" s="140"/>
      <c r="O2710" s="139"/>
      <c r="P2710" s="139"/>
      <c r="Q2710" s="140"/>
      <c r="R2710" s="139"/>
      <c r="S2710" s="139"/>
      <c r="T2710" s="140"/>
      <c r="U2710" s="141"/>
      <c r="V2710" s="140"/>
      <c r="W2710" s="140"/>
      <c r="X2710" s="140"/>
      <c r="Y2710" s="140"/>
      <c r="Z2710" s="140"/>
      <c r="AA2710" s="139"/>
      <c r="AB2710" s="141"/>
      <c r="AC2710" s="141"/>
      <c r="AD2710" s="140"/>
      <c r="AE2710" s="140"/>
      <c r="AF2710" s="140"/>
      <c r="AG2710" s="140"/>
      <c r="AH2710" s="140"/>
      <c r="AI2710" s="140"/>
      <c r="AJ2710" s="140"/>
      <c r="AK2710" s="140"/>
      <c r="AL2710" s="139"/>
      <c r="AM2710" s="140"/>
      <c r="AN2710" s="140"/>
    </row>
    <row r="2711" spans="1:40" ht="14.4" x14ac:dyDescent="0.25">
      <c r="A2711" s="139"/>
      <c r="B2711" s="140"/>
      <c r="C2711" s="139"/>
      <c r="D2711" s="140"/>
      <c r="E2711" s="140"/>
      <c r="F2711" s="139"/>
      <c r="G2711" s="140"/>
      <c r="H2711" s="140"/>
      <c r="I2711" s="140"/>
      <c r="J2711" s="140"/>
      <c r="K2711" s="140"/>
      <c r="L2711" s="140"/>
      <c r="M2711" s="140"/>
      <c r="N2711" s="140"/>
      <c r="O2711" s="139"/>
      <c r="P2711" s="139"/>
      <c r="Q2711" s="140"/>
      <c r="R2711" s="139"/>
      <c r="S2711" s="139"/>
      <c r="T2711" s="140"/>
      <c r="U2711" s="141"/>
      <c r="V2711" s="140"/>
      <c r="W2711" s="140"/>
      <c r="X2711" s="140"/>
      <c r="Y2711" s="140"/>
      <c r="Z2711" s="140"/>
      <c r="AA2711" s="139"/>
      <c r="AB2711" s="141"/>
      <c r="AC2711" s="141"/>
      <c r="AD2711" s="140"/>
      <c r="AE2711" s="140"/>
      <c r="AF2711" s="140"/>
      <c r="AG2711" s="140"/>
      <c r="AH2711" s="140"/>
      <c r="AI2711" s="140"/>
      <c r="AJ2711" s="140"/>
      <c r="AK2711" s="140"/>
      <c r="AL2711" s="139"/>
      <c r="AM2711" s="140"/>
      <c r="AN2711" s="140"/>
    </row>
    <row r="2712" spans="1:40" ht="14.4" x14ac:dyDescent="0.25">
      <c r="A2712" s="139"/>
      <c r="B2712" s="140"/>
      <c r="C2712" s="139"/>
      <c r="D2712" s="140"/>
      <c r="E2712" s="140"/>
      <c r="F2712" s="139"/>
      <c r="G2712" s="140"/>
      <c r="H2712" s="140"/>
      <c r="I2712" s="140"/>
      <c r="J2712" s="140"/>
      <c r="K2712" s="140"/>
      <c r="L2712" s="140"/>
      <c r="M2712" s="140"/>
      <c r="N2712" s="140"/>
      <c r="O2712" s="139"/>
      <c r="Q2712" s="140"/>
      <c r="R2712" s="139"/>
      <c r="S2712" s="139"/>
      <c r="T2712" s="140"/>
      <c r="U2712" s="141"/>
      <c r="V2712" s="140"/>
      <c r="W2712" s="140"/>
      <c r="X2712" s="140"/>
      <c r="Y2712" s="140"/>
      <c r="Z2712" s="140"/>
      <c r="AA2712" s="139"/>
      <c r="AB2712" s="141"/>
      <c r="AC2712" s="141"/>
      <c r="AD2712" s="140"/>
      <c r="AE2712" s="140"/>
      <c r="AF2712" s="140"/>
      <c r="AG2712" s="140"/>
      <c r="AH2712" s="140"/>
      <c r="AI2712" s="140"/>
      <c r="AJ2712" s="140"/>
      <c r="AK2712" s="140"/>
      <c r="AL2712" s="139"/>
      <c r="AM2712" s="140"/>
      <c r="AN2712" s="140"/>
    </row>
    <row r="2713" spans="1:40" ht="14.4" x14ac:dyDescent="0.25">
      <c r="A2713" s="139"/>
      <c r="B2713" s="140"/>
      <c r="C2713" s="139"/>
      <c r="D2713" s="140"/>
      <c r="E2713" s="140"/>
      <c r="F2713" s="139"/>
      <c r="G2713" s="140"/>
      <c r="H2713" s="140"/>
      <c r="I2713" s="140"/>
      <c r="J2713" s="140"/>
      <c r="K2713" s="140"/>
      <c r="L2713" s="140"/>
      <c r="M2713" s="140"/>
      <c r="N2713" s="140"/>
      <c r="O2713" s="139"/>
      <c r="P2713" s="139"/>
      <c r="Q2713" s="140"/>
      <c r="R2713" s="139"/>
      <c r="S2713" s="139"/>
      <c r="T2713" s="140"/>
      <c r="U2713" s="141"/>
      <c r="V2713" s="140"/>
      <c r="W2713" s="140"/>
      <c r="X2713" s="140"/>
      <c r="Y2713" s="140"/>
      <c r="Z2713" s="140"/>
      <c r="AA2713" s="139"/>
      <c r="AB2713" s="141"/>
      <c r="AC2713" s="141"/>
      <c r="AD2713" s="140"/>
      <c r="AE2713" s="140"/>
      <c r="AF2713" s="140"/>
      <c r="AG2713" s="140"/>
      <c r="AH2713" s="140"/>
      <c r="AI2713" s="140"/>
      <c r="AJ2713" s="140"/>
      <c r="AK2713" s="140"/>
      <c r="AL2713" s="139"/>
      <c r="AM2713" s="140"/>
      <c r="AN2713" s="140"/>
    </row>
    <row r="2714" spans="1:40" ht="14.4" x14ac:dyDescent="0.25">
      <c r="A2714" s="139"/>
      <c r="B2714" s="140"/>
      <c r="C2714" s="139"/>
      <c r="D2714" s="140"/>
      <c r="E2714" s="140"/>
      <c r="F2714" s="139"/>
      <c r="G2714" s="140"/>
      <c r="H2714" s="140"/>
      <c r="I2714" s="140"/>
      <c r="J2714" s="140"/>
      <c r="K2714" s="140"/>
      <c r="L2714" s="140"/>
      <c r="M2714" s="140"/>
      <c r="N2714" s="140"/>
      <c r="O2714" s="139"/>
      <c r="P2714" s="139"/>
      <c r="Q2714" s="140"/>
      <c r="R2714" s="139"/>
      <c r="S2714" s="139"/>
      <c r="T2714" s="140"/>
      <c r="U2714" s="141"/>
      <c r="V2714" s="140"/>
      <c r="W2714" s="140"/>
      <c r="X2714" s="140"/>
      <c r="Y2714" s="140"/>
      <c r="Z2714" s="140"/>
      <c r="AA2714" s="139"/>
      <c r="AB2714" s="141"/>
      <c r="AC2714" s="141"/>
      <c r="AD2714" s="140"/>
      <c r="AE2714" s="140"/>
      <c r="AF2714" s="140"/>
      <c r="AG2714" s="140"/>
      <c r="AH2714" s="140"/>
      <c r="AI2714" s="140"/>
      <c r="AJ2714" s="140"/>
      <c r="AK2714" s="140"/>
      <c r="AL2714" s="139"/>
      <c r="AM2714" s="140"/>
      <c r="AN2714" s="140"/>
    </row>
    <row r="2715" spans="1:40" ht="14.4" x14ac:dyDescent="0.25">
      <c r="A2715" s="139"/>
      <c r="B2715" s="140"/>
      <c r="C2715" s="139"/>
      <c r="D2715" s="140"/>
      <c r="E2715" s="140"/>
      <c r="F2715" s="139"/>
      <c r="G2715" s="140"/>
      <c r="H2715" s="140"/>
      <c r="I2715" s="140"/>
      <c r="J2715" s="140"/>
      <c r="K2715" s="140"/>
      <c r="L2715" s="140"/>
      <c r="M2715" s="140"/>
      <c r="N2715" s="140"/>
      <c r="O2715" s="139"/>
      <c r="P2715" s="139"/>
      <c r="Q2715" s="140"/>
      <c r="R2715" s="139"/>
      <c r="S2715" s="139"/>
      <c r="T2715" s="140"/>
      <c r="U2715" s="141"/>
      <c r="V2715" s="140"/>
      <c r="W2715" s="140"/>
      <c r="X2715" s="140"/>
      <c r="Y2715" s="140"/>
      <c r="Z2715" s="140"/>
      <c r="AA2715" s="139"/>
      <c r="AB2715" s="141"/>
      <c r="AC2715" s="141"/>
      <c r="AD2715" s="140"/>
      <c r="AE2715" s="140"/>
      <c r="AF2715" s="140"/>
      <c r="AG2715" s="140"/>
      <c r="AH2715" s="140"/>
      <c r="AI2715" s="140"/>
      <c r="AJ2715" s="140"/>
      <c r="AK2715" s="140"/>
      <c r="AL2715" s="139"/>
      <c r="AM2715" s="140"/>
      <c r="AN2715" s="140"/>
    </row>
    <row r="2716" spans="1:40" ht="14.4" x14ac:dyDescent="0.25">
      <c r="A2716" s="139"/>
      <c r="B2716" s="140"/>
      <c r="C2716" s="139"/>
      <c r="D2716" s="140"/>
      <c r="E2716" s="140"/>
      <c r="F2716" s="139"/>
      <c r="G2716" s="140"/>
      <c r="H2716" s="140"/>
      <c r="I2716" s="140"/>
      <c r="J2716" s="140"/>
      <c r="K2716" s="140"/>
      <c r="L2716" s="140"/>
      <c r="M2716" s="140"/>
      <c r="N2716" s="140"/>
      <c r="O2716" s="139"/>
      <c r="Q2716" s="140"/>
      <c r="R2716" s="139"/>
      <c r="S2716" s="139"/>
      <c r="T2716" s="140"/>
      <c r="U2716" s="141"/>
      <c r="V2716" s="140"/>
      <c r="W2716" s="140"/>
      <c r="X2716" s="140"/>
      <c r="Y2716" s="140"/>
      <c r="Z2716" s="140"/>
      <c r="AA2716" s="139"/>
      <c r="AB2716" s="141"/>
      <c r="AC2716" s="141"/>
      <c r="AD2716" s="140"/>
      <c r="AE2716" s="140"/>
      <c r="AF2716" s="140"/>
      <c r="AG2716" s="140"/>
      <c r="AH2716" s="140"/>
      <c r="AI2716" s="140"/>
      <c r="AJ2716" s="140"/>
      <c r="AK2716" s="140"/>
      <c r="AL2716" s="139"/>
      <c r="AM2716" s="140"/>
      <c r="AN2716" s="140"/>
    </row>
    <row r="2717" spans="1:40" ht="14.4" x14ac:dyDescent="0.25">
      <c r="A2717" s="139"/>
      <c r="B2717" s="140"/>
      <c r="C2717" s="139"/>
      <c r="D2717" s="140"/>
      <c r="E2717" s="140"/>
      <c r="F2717" s="139"/>
      <c r="G2717" s="140"/>
      <c r="H2717" s="140"/>
      <c r="I2717" s="140"/>
      <c r="J2717" s="140"/>
      <c r="K2717" s="140"/>
      <c r="L2717" s="140"/>
      <c r="M2717" s="140"/>
      <c r="N2717" s="140"/>
      <c r="O2717" s="139"/>
      <c r="P2717" s="139"/>
      <c r="Q2717" s="140"/>
      <c r="R2717" s="139"/>
      <c r="S2717" s="139"/>
      <c r="T2717" s="140"/>
      <c r="U2717" s="141"/>
      <c r="V2717" s="140"/>
      <c r="W2717" s="140"/>
      <c r="X2717" s="140"/>
      <c r="Y2717" s="140"/>
      <c r="Z2717" s="140"/>
      <c r="AA2717" s="139"/>
      <c r="AB2717" s="141"/>
      <c r="AC2717" s="141"/>
      <c r="AD2717" s="140"/>
      <c r="AE2717" s="140"/>
      <c r="AF2717" s="140"/>
      <c r="AG2717" s="140"/>
      <c r="AH2717" s="140"/>
      <c r="AI2717" s="140"/>
      <c r="AJ2717" s="140"/>
      <c r="AK2717" s="140"/>
      <c r="AL2717" s="139"/>
      <c r="AM2717" s="140"/>
      <c r="AN2717" s="140"/>
    </row>
    <row r="2718" spans="1:40" ht="14.4" x14ac:dyDescent="0.25">
      <c r="A2718" s="139"/>
      <c r="B2718" s="140"/>
      <c r="C2718" s="139"/>
      <c r="D2718" s="140"/>
      <c r="E2718" s="140"/>
      <c r="F2718" s="139"/>
      <c r="G2718" s="140"/>
      <c r="H2718" s="140"/>
      <c r="I2718" s="140"/>
      <c r="J2718" s="140"/>
      <c r="K2718" s="140"/>
      <c r="L2718" s="140"/>
      <c r="M2718" s="140"/>
      <c r="N2718" s="140"/>
      <c r="O2718" s="139"/>
      <c r="Q2718" s="140"/>
      <c r="R2718" s="139"/>
      <c r="S2718" s="139"/>
      <c r="T2718" s="140"/>
      <c r="U2718" s="141"/>
      <c r="V2718" s="140"/>
      <c r="W2718" s="140"/>
      <c r="X2718" s="140"/>
      <c r="Y2718" s="140"/>
      <c r="Z2718" s="140"/>
      <c r="AA2718" s="139"/>
      <c r="AB2718" s="141"/>
      <c r="AC2718" s="141"/>
      <c r="AD2718" s="140"/>
      <c r="AE2718" s="140"/>
      <c r="AF2718" s="140"/>
      <c r="AG2718" s="140"/>
      <c r="AH2718" s="140"/>
      <c r="AI2718" s="140"/>
      <c r="AJ2718" s="140"/>
      <c r="AK2718" s="140"/>
      <c r="AL2718" s="139"/>
      <c r="AM2718" s="140"/>
      <c r="AN2718" s="140"/>
    </row>
    <row r="2719" spans="1:40" ht="14.4" x14ac:dyDescent="0.25">
      <c r="A2719" s="139"/>
      <c r="B2719" s="140"/>
      <c r="C2719" s="139"/>
      <c r="D2719" s="140"/>
      <c r="E2719" s="140"/>
      <c r="F2719" s="139"/>
      <c r="G2719" s="140"/>
      <c r="H2719" s="140"/>
      <c r="I2719" s="140"/>
      <c r="J2719" s="140"/>
      <c r="K2719" s="140"/>
      <c r="L2719" s="140"/>
      <c r="M2719" s="140"/>
      <c r="N2719" s="140"/>
      <c r="O2719" s="139"/>
      <c r="P2719" s="139"/>
      <c r="Q2719" s="140"/>
      <c r="R2719" s="139"/>
      <c r="S2719" s="139"/>
      <c r="T2719" s="140"/>
      <c r="U2719" s="141"/>
      <c r="V2719" s="140"/>
      <c r="W2719" s="140"/>
      <c r="X2719" s="140"/>
      <c r="Y2719" s="140"/>
      <c r="Z2719" s="140"/>
      <c r="AA2719" s="139"/>
      <c r="AB2719" s="141"/>
      <c r="AC2719" s="141"/>
      <c r="AD2719" s="140"/>
      <c r="AE2719" s="140"/>
      <c r="AF2719" s="140"/>
      <c r="AG2719" s="140"/>
      <c r="AH2719" s="140"/>
      <c r="AI2719" s="140"/>
      <c r="AJ2719" s="140"/>
      <c r="AK2719" s="140"/>
      <c r="AL2719" s="139"/>
      <c r="AM2719" s="140"/>
      <c r="AN2719" s="140"/>
    </row>
    <row r="2720" spans="1:40" ht="14.4" x14ac:dyDescent="0.25">
      <c r="A2720" s="139"/>
      <c r="B2720" s="140"/>
      <c r="C2720" s="139"/>
      <c r="D2720" s="140"/>
      <c r="E2720" s="140"/>
      <c r="F2720" s="139"/>
      <c r="G2720" s="140"/>
      <c r="H2720" s="140"/>
      <c r="I2720" s="140"/>
      <c r="J2720" s="140"/>
      <c r="K2720" s="140"/>
      <c r="L2720" s="140"/>
      <c r="M2720" s="140"/>
      <c r="N2720" s="140"/>
      <c r="O2720" s="139"/>
      <c r="Q2720" s="140"/>
      <c r="R2720" s="139"/>
      <c r="S2720" s="139"/>
      <c r="T2720" s="140"/>
      <c r="U2720" s="141"/>
      <c r="V2720" s="140"/>
      <c r="W2720" s="140"/>
      <c r="X2720" s="140"/>
      <c r="Y2720" s="140"/>
      <c r="Z2720" s="140"/>
      <c r="AA2720" s="139"/>
      <c r="AB2720" s="141"/>
      <c r="AC2720" s="141"/>
      <c r="AD2720" s="140"/>
      <c r="AE2720" s="140"/>
      <c r="AF2720" s="140"/>
      <c r="AG2720" s="140"/>
      <c r="AH2720" s="140"/>
      <c r="AI2720" s="140"/>
      <c r="AJ2720" s="140"/>
      <c r="AK2720" s="140"/>
      <c r="AL2720" s="139"/>
      <c r="AM2720" s="140"/>
      <c r="AN2720" s="140"/>
    </row>
    <row r="2721" spans="1:40" ht="14.4" x14ac:dyDescent="0.25">
      <c r="A2721" s="139"/>
      <c r="B2721" s="140"/>
      <c r="C2721" s="139"/>
      <c r="D2721" s="140"/>
      <c r="E2721" s="140"/>
      <c r="F2721" s="139"/>
      <c r="G2721" s="140"/>
      <c r="H2721" s="140"/>
      <c r="I2721" s="140"/>
      <c r="J2721" s="140"/>
      <c r="K2721" s="140"/>
      <c r="L2721" s="140"/>
      <c r="M2721" s="140"/>
      <c r="N2721" s="140"/>
      <c r="O2721" s="139"/>
      <c r="P2721" s="139"/>
      <c r="Q2721" s="140"/>
      <c r="R2721" s="139"/>
      <c r="S2721" s="139"/>
      <c r="T2721" s="140"/>
      <c r="U2721" s="141"/>
      <c r="V2721" s="140"/>
      <c r="W2721" s="140"/>
      <c r="X2721" s="140"/>
      <c r="Y2721" s="140"/>
      <c r="Z2721" s="140"/>
      <c r="AA2721" s="139"/>
      <c r="AB2721" s="141"/>
      <c r="AC2721" s="141"/>
      <c r="AD2721" s="140"/>
      <c r="AE2721" s="140"/>
      <c r="AF2721" s="140"/>
      <c r="AG2721" s="140"/>
      <c r="AH2721" s="140"/>
      <c r="AI2721" s="140"/>
      <c r="AJ2721" s="140"/>
      <c r="AK2721" s="140"/>
      <c r="AL2721" s="139"/>
      <c r="AM2721" s="140"/>
      <c r="AN2721" s="140"/>
    </row>
    <row r="2722" spans="1:40" ht="14.4" x14ac:dyDescent="0.25">
      <c r="A2722" s="139"/>
      <c r="B2722" s="140"/>
      <c r="C2722" s="139"/>
      <c r="D2722" s="140"/>
      <c r="E2722" s="140"/>
      <c r="F2722" s="139"/>
      <c r="G2722" s="140"/>
      <c r="H2722" s="140"/>
      <c r="I2722" s="140"/>
      <c r="J2722" s="140"/>
      <c r="K2722" s="140"/>
      <c r="L2722" s="140"/>
      <c r="M2722" s="140"/>
      <c r="N2722" s="140"/>
      <c r="O2722" s="139"/>
      <c r="Q2722" s="140"/>
      <c r="R2722" s="139"/>
      <c r="S2722" s="139"/>
      <c r="T2722" s="140"/>
      <c r="U2722" s="141"/>
      <c r="V2722" s="140"/>
      <c r="W2722" s="140"/>
      <c r="X2722" s="140"/>
      <c r="Y2722" s="140"/>
      <c r="Z2722" s="140"/>
      <c r="AA2722" s="139"/>
      <c r="AB2722" s="141"/>
      <c r="AC2722" s="141"/>
      <c r="AD2722" s="140"/>
      <c r="AE2722" s="140"/>
      <c r="AF2722" s="140"/>
      <c r="AG2722" s="140"/>
      <c r="AH2722" s="140"/>
      <c r="AI2722" s="140"/>
      <c r="AJ2722" s="140"/>
      <c r="AK2722" s="140"/>
      <c r="AL2722" s="139"/>
      <c r="AM2722" s="140"/>
      <c r="AN2722" s="140"/>
    </row>
    <row r="2723" spans="1:40" ht="14.4" x14ac:dyDescent="0.25">
      <c r="A2723" s="139"/>
      <c r="B2723" s="140"/>
      <c r="C2723" s="139"/>
      <c r="D2723" s="140"/>
      <c r="E2723" s="140"/>
      <c r="F2723" s="139"/>
      <c r="G2723" s="140"/>
      <c r="H2723" s="140"/>
      <c r="I2723" s="140"/>
      <c r="J2723" s="140"/>
      <c r="K2723" s="140"/>
      <c r="L2723" s="140"/>
      <c r="M2723" s="140"/>
      <c r="N2723" s="140"/>
      <c r="O2723" s="139"/>
      <c r="P2723" s="139"/>
      <c r="Q2723" s="140"/>
      <c r="R2723" s="139"/>
      <c r="S2723" s="139"/>
      <c r="T2723" s="140"/>
      <c r="U2723" s="141"/>
      <c r="V2723" s="140"/>
      <c r="W2723" s="140"/>
      <c r="X2723" s="140"/>
      <c r="Y2723" s="140"/>
      <c r="Z2723" s="140"/>
      <c r="AA2723" s="139"/>
      <c r="AB2723" s="141"/>
      <c r="AC2723" s="141"/>
      <c r="AD2723" s="140"/>
      <c r="AE2723" s="140"/>
      <c r="AF2723" s="140"/>
      <c r="AG2723" s="140"/>
      <c r="AH2723" s="140"/>
      <c r="AI2723" s="140"/>
      <c r="AJ2723" s="140"/>
      <c r="AK2723" s="140"/>
      <c r="AL2723" s="139"/>
      <c r="AM2723" s="140"/>
      <c r="AN2723" s="140"/>
    </row>
    <row r="2724" spans="1:40" ht="14.4" x14ac:dyDescent="0.25">
      <c r="A2724" s="139"/>
      <c r="B2724" s="140"/>
      <c r="C2724" s="139"/>
      <c r="D2724" s="140"/>
      <c r="E2724" s="140"/>
      <c r="F2724" s="139"/>
      <c r="G2724" s="140"/>
      <c r="H2724" s="140"/>
      <c r="I2724" s="140"/>
      <c r="J2724" s="140"/>
      <c r="K2724" s="140"/>
      <c r="L2724" s="140"/>
      <c r="M2724" s="140"/>
      <c r="N2724" s="140"/>
      <c r="O2724" s="139"/>
      <c r="P2724" s="139"/>
      <c r="Q2724" s="140"/>
      <c r="R2724" s="139"/>
      <c r="S2724" s="139"/>
      <c r="T2724" s="140"/>
      <c r="U2724" s="141"/>
      <c r="V2724" s="140"/>
      <c r="W2724" s="140"/>
      <c r="X2724" s="140"/>
      <c r="Y2724" s="140"/>
      <c r="Z2724" s="140"/>
      <c r="AA2724" s="139"/>
      <c r="AB2724" s="141"/>
      <c r="AC2724" s="141"/>
      <c r="AD2724" s="140"/>
      <c r="AE2724" s="140"/>
      <c r="AF2724" s="140"/>
      <c r="AG2724" s="140"/>
      <c r="AH2724" s="140"/>
      <c r="AI2724" s="140"/>
      <c r="AJ2724" s="140"/>
      <c r="AK2724" s="140"/>
      <c r="AL2724" s="139"/>
      <c r="AM2724" s="140"/>
      <c r="AN2724" s="140"/>
    </row>
  </sheetData>
  <sheetProtection algorithmName="SHA-512" hashValue="q79z28qNxo4R6xnR74WJtAIiY+ptVlVkqU5FbBlTEW+vocdrxVnHvCG59mhhOts75I28OtyGx1xl9t/Z1YbV/A==" saltValue="ftzM+y4bUQASESZiAVl31A==" spinCount="100000" sheet="1" objects="1" scenarios="1"/>
  <sortState xmlns:xlrd2="http://schemas.microsoft.com/office/spreadsheetml/2017/richdata2" ref="A2:AN2519">
    <sortCondition ref="C3:C251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9"/>
  <sheetViews>
    <sheetView workbookViewId="0">
      <selection activeCell="B19" sqref="B19"/>
    </sheetView>
  </sheetViews>
  <sheetFormatPr defaultRowHeight="13.2" x14ac:dyDescent="0.25"/>
  <cols>
    <col min="1" max="1" width="18.88671875" bestFit="1" customWidth="1"/>
    <col min="2" max="2" width="10.109375" style="3" bestFit="1" customWidth="1"/>
    <col min="3" max="3" width="18.88671875" bestFit="1" customWidth="1"/>
    <col min="4" max="4" width="12.5546875" hidden="1" customWidth="1"/>
    <col min="5" max="5" width="10.109375" customWidth="1"/>
    <col min="6" max="6" width="10.109375" bestFit="1" customWidth="1"/>
  </cols>
  <sheetData>
    <row r="1" spans="1:5" s="56" customFormat="1" x14ac:dyDescent="0.25">
      <c r="A1" s="55" t="s">
        <v>922</v>
      </c>
      <c r="B1" s="56">
        <v>42597</v>
      </c>
      <c r="C1" s="55" t="s">
        <v>2879</v>
      </c>
      <c r="D1" s="86" t="s">
        <v>2901</v>
      </c>
      <c r="E1" s="57">
        <v>42597</v>
      </c>
    </row>
    <row r="2" spans="1:5" s="56" customFormat="1" x14ac:dyDescent="0.25">
      <c r="A2" s="55" t="s">
        <v>2879</v>
      </c>
      <c r="B2" s="56">
        <v>42962</v>
      </c>
      <c r="C2" s="55" t="s">
        <v>2880</v>
      </c>
      <c r="D2" s="86" t="s">
        <v>2902</v>
      </c>
      <c r="E2" s="57">
        <v>42962</v>
      </c>
    </row>
    <row r="3" spans="1:5" s="56" customFormat="1" x14ac:dyDescent="0.25">
      <c r="A3" s="55" t="s">
        <v>2880</v>
      </c>
      <c r="B3" s="56">
        <v>43327</v>
      </c>
      <c r="C3" s="55" t="s">
        <v>2881</v>
      </c>
      <c r="D3" s="86" t="s">
        <v>2903</v>
      </c>
      <c r="E3" s="57">
        <v>43327</v>
      </c>
    </row>
    <row r="4" spans="1:5" s="56" customFormat="1" x14ac:dyDescent="0.25">
      <c r="A4" s="55" t="s">
        <v>2881</v>
      </c>
      <c r="B4" s="56">
        <v>43692</v>
      </c>
      <c r="C4" s="55" t="s">
        <v>2882</v>
      </c>
      <c r="D4" s="86" t="s">
        <v>2904</v>
      </c>
      <c r="E4" s="57">
        <v>43692</v>
      </c>
    </row>
    <row r="5" spans="1:5" s="56" customFormat="1" x14ac:dyDescent="0.25">
      <c r="A5" s="55" t="s">
        <v>2882</v>
      </c>
      <c r="B5" s="56">
        <v>44058</v>
      </c>
      <c r="C5" s="55" t="s">
        <v>2883</v>
      </c>
      <c r="D5" s="86" t="s">
        <v>2905</v>
      </c>
      <c r="E5" s="57">
        <v>44058</v>
      </c>
    </row>
    <row r="6" spans="1:5" s="56" customFormat="1" x14ac:dyDescent="0.25">
      <c r="A6" s="55" t="s">
        <v>2883</v>
      </c>
      <c r="B6" s="56">
        <v>44423</v>
      </c>
      <c r="C6" s="55" t="s">
        <v>2884</v>
      </c>
      <c r="D6" s="86" t="s">
        <v>2906</v>
      </c>
      <c r="E6" s="57">
        <v>44423</v>
      </c>
    </row>
    <row r="7" spans="1:5" s="56" customFormat="1" x14ac:dyDescent="0.25">
      <c r="A7" s="55" t="s">
        <v>2884</v>
      </c>
      <c r="B7" s="56">
        <v>44788</v>
      </c>
      <c r="C7" s="55" t="s">
        <v>2885</v>
      </c>
      <c r="D7" s="86" t="s">
        <v>2907</v>
      </c>
      <c r="E7" s="57">
        <v>44788</v>
      </c>
    </row>
    <row r="8" spans="1:5" s="56" customFormat="1" x14ac:dyDescent="0.25">
      <c r="A8" s="2" t="s">
        <v>2885</v>
      </c>
      <c r="B8" s="1">
        <f>E8</f>
        <v>45153</v>
      </c>
      <c r="C8" s="2" t="s">
        <v>6826</v>
      </c>
      <c r="D8" s="86" t="s">
        <v>6830</v>
      </c>
      <c r="E8" s="4">
        <v>45153</v>
      </c>
    </row>
    <row r="9" spans="1:5" x14ac:dyDescent="0.25">
      <c r="A9" s="2" t="s">
        <v>6826</v>
      </c>
      <c r="B9" s="1">
        <f>E9</f>
        <v>45519</v>
      </c>
      <c r="C9" s="2" t="s">
        <v>6827</v>
      </c>
      <c r="D9" s="86" t="s">
        <v>6831</v>
      </c>
      <c r="E9" s="4">
        <v>45519</v>
      </c>
    </row>
    <row r="10" spans="1:5" x14ac:dyDescent="0.25">
      <c r="A10" s="2" t="s">
        <v>6827</v>
      </c>
      <c r="B10" s="1">
        <f>E10</f>
        <v>45884</v>
      </c>
      <c r="C10" s="2" t="s">
        <v>6828</v>
      </c>
      <c r="D10" s="86" t="s">
        <v>6832</v>
      </c>
      <c r="E10" s="4">
        <v>45884</v>
      </c>
    </row>
    <row r="11" spans="1:5" x14ac:dyDescent="0.25">
      <c r="A11" s="2" t="s">
        <v>6828</v>
      </c>
      <c r="B11" s="1">
        <f>E11</f>
        <v>46249</v>
      </c>
      <c r="C11" s="2" t="s">
        <v>6829</v>
      </c>
      <c r="D11" s="86" t="s">
        <v>6833</v>
      </c>
      <c r="E11" s="4">
        <v>46249</v>
      </c>
    </row>
    <row r="17" spans="1:6" x14ac:dyDescent="0.25">
      <c r="A17" s="2" t="s">
        <v>2876</v>
      </c>
      <c r="B17" s="3">
        <v>45170</v>
      </c>
      <c r="C17" s="2"/>
      <c r="E17" s="3"/>
      <c r="F17" s="4"/>
    </row>
    <row r="18" spans="1:6" x14ac:dyDescent="0.25">
      <c r="A18" s="2" t="s">
        <v>2877</v>
      </c>
      <c r="B18" s="3">
        <v>45473</v>
      </c>
      <c r="C18" s="2"/>
      <c r="D18" s="4"/>
      <c r="E18" s="3"/>
    </row>
    <row r="19" spans="1:6" x14ac:dyDescent="0.25">
      <c r="A19" s="2"/>
      <c r="C19" s="2"/>
      <c r="E19" s="3"/>
    </row>
    <row r="20" spans="1:6" x14ac:dyDescent="0.25">
      <c r="A20" s="2"/>
      <c r="C20" s="2"/>
      <c r="E20" s="3"/>
    </row>
    <row r="21" spans="1:6" x14ac:dyDescent="0.25">
      <c r="A21" s="2"/>
      <c r="C21" s="2"/>
      <c r="E21" s="3"/>
    </row>
    <row r="22" spans="1:6" x14ac:dyDescent="0.25">
      <c r="A22" s="2"/>
      <c r="C22" s="2"/>
      <c r="E22" s="3"/>
    </row>
    <row r="39" spans="9:10" x14ac:dyDescent="0.25">
      <c r="I39" s="4"/>
      <c r="J39" s="1"/>
    </row>
  </sheetData>
  <sheetProtection algorithmName="SHA-512" hashValue="5Wo4Z5BGSg/WrOtNsvwmnP1s3bo7KSLHWS07umsgQQvMmmJ6eoPbJ2viOjOBm8Erxsbgsm6rd4+2VD4r2kSYag==" saltValue="cAcUkAqAhEH1hhB61CSbUQ==" spinCount="100000" sheet="1"/>
  <phoneticPr fontId="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Herstructurering&amp;Verhuizing</vt:lpstr>
      <vt:lpstr>contactgegevens SBT</vt:lpstr>
      <vt:lpstr>lijst instellingen</vt:lpstr>
      <vt:lpstr>gegevens uit databank</vt:lpstr>
      <vt:lpstr>Blad2</vt:lpstr>
      <vt:lpstr>'Herstructurering&amp;Verhuizing'!Afdrukbereik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2023-07-24T12:06:09Z</cp:lastPrinted>
  <dcterms:created xsi:type="dcterms:W3CDTF">1999-07-16T11:34:31Z</dcterms:created>
  <dcterms:modified xsi:type="dcterms:W3CDTF">2024-02-27T11:15:58Z</dcterms:modified>
</cp:coreProperties>
</file>